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13_ncr:1_{A2388963-44AF-4DF8-AB71-EE1836013E18}" xr6:coauthVersionLast="45" xr6:coauthVersionMax="45" xr10:uidLastSave="{00000000-0000-0000-0000-000000000000}"/>
  <bookViews>
    <workbookView xWindow="4800" yWindow="3630" windowWidth="20760" windowHeight="11340" activeTab="1" xr2:uid="{00000000-000D-0000-FFFF-FFFF00000000}"/>
  </bookViews>
  <sheets>
    <sheet name="Notes" sheetId="43" r:id="rId1"/>
    <sheet name="New Required Reductions" sheetId="62" r:id="rId2"/>
    <sheet name="CIRL Summary" sheetId="1" r:id="rId3"/>
    <sheet name="2020 Pivot Load Summary" sheetId="63" r:id="rId4"/>
    <sheet name="2020 GIS Load Summary" sheetId="64" r:id="rId5"/>
    <sheet name="Retention, Trains, and Swales" sheetId="59" r:id="rId6"/>
    <sheet name="Street Sweeping and CO" sheetId="58" r:id="rId7"/>
    <sheet name="Education" sheetId="60" r:id="rId8"/>
    <sheet name="Wet Detention Calcs" sheetId="57" r:id="rId9"/>
    <sheet name="Reuse Calcs" sheetId="23" r:id="rId10"/>
    <sheet name="Exfil Trenches" sheetId="61" r:id="rId11"/>
    <sheet name="OSTDS Conversion" sheetId="41" r:id="rId12"/>
  </sheets>
  <externalReferences>
    <externalReference r:id="rId13"/>
    <externalReference r:id="rId14"/>
  </externalReferences>
  <definedNames>
    <definedName name="_xlnm._FilterDatabase" localSheetId="2" hidden="1">'CIRL Summary'!$A$1:$M$13</definedName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 calcOnSave="0"/>
  <pivotCaches>
    <pivotCache cacheId="0" r:id="rId15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1" l="1"/>
  <c r="H8" i="1"/>
  <c r="K5" i="1"/>
  <c r="K4" i="1"/>
  <c r="H5" i="1"/>
  <c r="H4" i="1"/>
  <c r="K2" i="1"/>
  <c r="H2" i="1"/>
  <c r="I2" i="1"/>
  <c r="F2" i="1"/>
  <c r="G5" i="62" l="1"/>
  <c r="F5" i="62"/>
  <c r="C5" i="62"/>
  <c r="B5" i="62"/>
  <c r="I8" i="1"/>
  <c r="I7" i="1"/>
  <c r="I5" i="1"/>
  <c r="F8" i="1"/>
  <c r="F7" i="1"/>
  <c r="F5" i="1"/>
  <c r="E8" i="1"/>
  <c r="E7" i="1"/>
  <c r="E5" i="1"/>
  <c r="I4" i="1"/>
  <c r="F4" i="1"/>
  <c r="E4" i="1"/>
  <c r="J8" i="1" l="1"/>
  <c r="G8" i="1"/>
  <c r="F2" i="59"/>
  <c r="K3" i="1"/>
  <c r="H3" i="1"/>
  <c r="J2" i="1"/>
  <c r="G2" i="1"/>
  <c r="F3" i="59" l="1"/>
  <c r="F4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4" i="62" s="1"/>
  <c r="H35" i="1"/>
  <c r="D4" i="62" s="1"/>
  <c r="I4" i="62" l="1"/>
  <c r="H5" i="62"/>
  <c r="I5" i="62" s="1"/>
  <c r="E4" i="62"/>
  <c r="D5" i="62"/>
  <c r="E5" i="6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00000000-0006-0000-0A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00000000-0006-0000-0A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00000000-0006-0000-0A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00000000-0006-0000-0A00-000004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<sst xmlns="http://schemas.openxmlformats.org/spreadsheetml/2006/main" count="61844" uniqueCount="366">
  <si>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</si>
  <si>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</si>
  <si>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</si>
  <si>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</si>
  <si>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</si>
  <si>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</si>
  <si>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</si>
  <si>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</si>
  <si>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</si>
  <si>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</si>
  <si>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</si>
  <si>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</si>
  <si>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</si>
  <si>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</si>
  <si>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</si>
  <si>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</si>
  <si>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</si>
  <si>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</si>
  <si>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</si>
  <si>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</si>
  <si>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</si>
  <si>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</si>
  <si>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</si>
  <si>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</si>
  <si>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</si>
  <si>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</si>
  <si>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</si>
  <si>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</si>
  <si>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</si>
  <si>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</si>
  <si>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</si>
  <si>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</si>
  <si>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</si>
  <si>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</si>
  <si>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</si>
  <si>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</si>
  <si>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</si>
  <si>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</si>
  <si>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</si>
  <si>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</si>
  <si>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</si>
  <si>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</si>
  <si>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</si>
  <si>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</si>
  <si>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</si>
  <si>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</si>
  <si>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</si>
  <si>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</si>
  <si>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</si>
  <si>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</si>
  <si>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</si>
  <si>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</si>
  <si>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</si>
  <si>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</si>
  <si>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</si>
  <si>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</si>
  <si>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</si>
  <si>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</si>
  <si>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</si>
  <si>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</si>
  <si>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SIRL</t>
  </si>
  <si>
    <t>CIRL Totals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</si>
  <si>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</si>
  <si>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</si>
  <si>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</si>
  <si>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</si>
  <si>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</si>
  <si>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</si>
  <si>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</si>
  <si>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</si>
  <si>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</si>
  <si>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</si>
  <si>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</si>
  <si>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</si>
  <si>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</si>
  <si>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</si>
  <si>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</si>
  <si>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</si>
  <si>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</si>
  <si>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</si>
  <si>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</si>
  <si>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</si>
  <si>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</si>
  <si>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</si>
  <si>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</si>
  <si>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</si>
  <si>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</si>
  <si>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</si>
  <si>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</si>
  <si>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</si>
  <si>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</si>
  <si>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</si>
  <si>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</si>
  <si>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</si>
  <si>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</si>
  <si>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</si>
  <si>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</si>
  <si>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</si>
  <si>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</si>
  <si>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</si>
  <si>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</si>
  <si>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</si>
  <si>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</si>
  <si>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</si>
  <si>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</si>
  <si>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</si>
  <si>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</si>
  <si>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</si>
  <si>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</si>
  <si>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</si>
  <si>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</si>
  <si>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</si>
  <si>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</si>
  <si>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</si>
  <si>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</si>
  <si>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</si>
  <si>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</si>
  <si>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</si>
  <si>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</si>
  <si>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</si>
  <si>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</si>
  <si>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</si>
  <si>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</si>
  <si>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</si>
  <si>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</si>
  <si>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</si>
  <si>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</si>
  <si>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</si>
  <si>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</si>
  <si>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</si>
  <si>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</si>
  <si>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</si>
  <si>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</si>
  <si>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</si>
  <si>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</si>
  <si>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</si>
  <si>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</si>
  <si>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</si>
  <si>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</si>
  <si>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</si>
  <si>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</si>
  <si>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</si>
  <si>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</si>
  <si>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</si>
  <si>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</si>
  <si>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</si>
  <si>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</si>
  <si>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</si>
  <si>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</si>
  <si>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</si>
  <si>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</si>
  <si>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</si>
  <si>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</si>
  <si>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</si>
  <si>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</si>
  <si>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</si>
  <si>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</si>
  <si>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</si>
  <si>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</si>
  <si>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</si>
  <si>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</si>
  <si>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</si>
  <si>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</si>
  <si>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</si>
  <si>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</si>
  <si>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</si>
  <si>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</si>
  <si>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</si>
  <si>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</si>
  <si>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</si>
  <si>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</si>
  <si>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</si>
  <si>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</si>
  <si>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</si>
  <si>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</si>
  <si>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</si>
  <si>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</si>
  <si>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</si>
  <si>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</si>
  <si>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</si>
  <si>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</si>
  <si>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</si>
  <si>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</si>
  <si>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</si>
  <si>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</si>
  <si>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</si>
  <si>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</si>
  <si>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</si>
  <si>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</si>
  <si>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</si>
  <si>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</si>
  <si>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</si>
  <si>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</si>
  <si>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</si>
  <si>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</si>
  <si>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</si>
  <si>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</si>
  <si>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</si>
  <si>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</si>
  <si>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</si>
  <si>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</si>
  <si>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</si>
  <si>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</si>
  <si>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</si>
  <si>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</si>
  <si>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</si>
  <si>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</si>
  <si>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</si>
  <si>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</si>
  <si>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</si>
  <si>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</si>
  <si>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</si>
  <si>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</si>
  <si>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</si>
  <si>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</si>
  <si>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</si>
  <si>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</si>
  <si>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</si>
  <si>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</si>
  <si>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</si>
  <si>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</si>
  <si>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</si>
  <si>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</si>
  <si>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</si>
  <si>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</si>
  <si>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</si>
  <si>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</si>
  <si>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</si>
  <si>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</si>
  <si>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</si>
  <si>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</si>
  <si>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</si>
  <si>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</si>
  <si>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</si>
  <si>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</si>
  <si>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</si>
  <si>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</si>
  <si>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</si>
  <si>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</si>
  <si>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</si>
  <si>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</si>
  <si>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</si>
  <si>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</si>
  <si>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</si>
  <si>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</si>
  <si>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SLC-01</t>
  </si>
  <si>
    <t>SLC-02</t>
  </si>
  <si>
    <t>SLC-03</t>
  </si>
  <si>
    <t>Paradise Park Stormwater Improvement</t>
  </si>
  <si>
    <t>SLC-04</t>
  </si>
  <si>
    <t>Harmony Heights Stormwater Improvement</t>
  </si>
  <si>
    <t>SLC-05</t>
  </si>
  <si>
    <t>Taylor Creek Dredging</t>
  </si>
  <si>
    <t>SLC-06</t>
  </si>
  <si>
    <t>Stan Blum Memorial Boat Launch</t>
  </si>
  <si>
    <t>SLC-07</t>
  </si>
  <si>
    <t>San Lucie Plaza Stormwater Master Plan</t>
  </si>
  <si>
    <t>SLC-08</t>
  </si>
  <si>
    <t>Georgia Ave. Basin WQ Improvement</t>
  </si>
  <si>
    <t>SLC-09</t>
  </si>
  <si>
    <t>North Hutchinson Island Septic to Sewer Project</t>
  </si>
  <si>
    <t>SLC-10</t>
  </si>
  <si>
    <t>Port of Fort Pierce</t>
  </si>
  <si>
    <t>SLC-11</t>
  </si>
  <si>
    <t>Swales Material Collected</t>
  </si>
  <si>
    <t>SLC-12</t>
  </si>
  <si>
    <t>St. Lucie County Stormwater Needs Assessment Study</t>
  </si>
  <si>
    <t>Canceled</t>
  </si>
  <si>
    <t>St. Lucie County</t>
  </si>
  <si>
    <t>OBJECTID</t>
  </si>
  <si>
    <t>FID_IRL_LETv3_P</t>
  </si>
  <si>
    <t>FID_IRL_LETv3</t>
  </si>
  <si>
    <t>PZ</t>
  </si>
  <si>
    <t>SegGroup</t>
  </si>
  <si>
    <t>Segment</t>
  </si>
  <si>
    <t>TN_Reduction</t>
  </si>
  <si>
    <t>TP_Reduction</t>
  </si>
  <si>
    <t>Annual_Tot_Vol_Norm</t>
  </si>
  <si>
    <t>Annual_Tot_TN_Norm</t>
  </si>
  <si>
    <t>Annual_Tot_TP_Norm</t>
  </si>
  <si>
    <t>TN_Load</t>
  </si>
  <si>
    <t>TP_Load</t>
  </si>
  <si>
    <t>Volume</t>
  </si>
  <si>
    <t>LC2015</t>
  </si>
  <si>
    <t>LC2015_Description</t>
  </si>
  <si>
    <t>LC2015_DEP</t>
  </si>
  <si>
    <t>Overlaps</t>
  </si>
  <si>
    <t>Stakeholder</t>
  </si>
  <si>
    <t>Ag</t>
  </si>
  <si>
    <t>Ag_toUrban</t>
  </si>
  <si>
    <t>Natural</t>
  </si>
  <si>
    <t>C1_Diverts</t>
  </si>
  <si>
    <t>C1_Remains</t>
  </si>
  <si>
    <t>TN_C1</t>
  </si>
  <si>
    <t>TP_C1</t>
  </si>
  <si>
    <t>Vol_C1</t>
  </si>
  <si>
    <t>Duplicates</t>
  </si>
  <si>
    <t>NEAR_FID</t>
  </si>
  <si>
    <t>NEAR_DIST</t>
  </si>
  <si>
    <t>NEAR_X</t>
  </si>
  <si>
    <t>NEAR_Y</t>
  </si>
  <si>
    <t>NEAR_ANGLE</t>
  </si>
  <si>
    <t>Lat</t>
  </si>
  <si>
    <t>Long</t>
  </si>
  <si>
    <t>FID_Paradise_Park_</t>
  </si>
  <si>
    <t>FileName</t>
  </si>
  <si>
    <t>DACS_LU</t>
  </si>
  <si>
    <t>FID_Combined</t>
  </si>
  <si>
    <t>ProjNumber</t>
  </si>
  <si>
    <t>ProjName</t>
  </si>
  <si>
    <t>ProjEntity</t>
  </si>
  <si>
    <t>Shape_Length</t>
  </si>
  <si>
    <t>Shape_Area</t>
  </si>
  <si>
    <t>vol_c1_ACFT</t>
  </si>
  <si>
    <t>Central IRL</t>
  </si>
  <si>
    <t>SIR</t>
  </si>
  <si>
    <t>IR-SouthCentral</t>
  </si>
  <si>
    <t>C-25 and South Indian R</t>
  </si>
  <si>
    <t>Fixed Single Family Units</t>
  </si>
  <si>
    <t>Central IRL SIR</t>
  </si>
  <si>
    <t>SLC-3</t>
  </si>
  <si>
    <t>Governmental</t>
  </si>
  <si>
    <t>Institutional (Educational,religious,health and military facilities)</t>
  </si>
  <si>
    <t>FDOT District 4</t>
  </si>
  <si>
    <t>FDOT District 4                                                St. Lucie County</t>
  </si>
  <si>
    <t>Religious</t>
  </si>
  <si>
    <t>City of Fort Pierce</t>
  </si>
  <si>
    <t>St. Lucie County Ft. Pierce--Paradise Park</t>
  </si>
  <si>
    <t>**</t>
  </si>
  <si>
    <t>SLC-4</t>
  </si>
  <si>
    <t>Natural Lands</t>
  </si>
  <si>
    <t>Pine flatwoods</t>
  </si>
  <si>
    <t>FPFWCD</t>
  </si>
  <si>
    <t>FPFWCD                                           St. Lucie County</t>
  </si>
  <si>
    <t>Mobile Home Units</t>
  </si>
  <si>
    <t>Channelized waterways, canals</t>
  </si>
  <si>
    <t>SLC-5</t>
  </si>
  <si>
    <t>Agricultural Producers</t>
  </si>
  <si>
    <t>Mixed Rangeland</t>
  </si>
  <si>
    <t>Embayments opening directly to the Gulf or Ocean</t>
  </si>
  <si>
    <t>Commercial and Services</t>
  </si>
  <si>
    <t>Marinas and Fish Camps</t>
  </si>
  <si>
    <t>City of Fort Pierce            St. Lucie County</t>
  </si>
  <si>
    <t>Brazilian Pepper</t>
  </si>
  <si>
    <t>Retail Sales and Services</t>
  </si>
  <si>
    <t>Herbaceous Dry Prairie</t>
  </si>
  <si>
    <t>Residential, High density; Multiple Dwelling Units, Low Rise &lt;Two stories or less&gt;</t>
  </si>
  <si>
    <t>SLC-6</t>
  </si>
  <si>
    <t>Stan Blum Memorial Park</t>
  </si>
  <si>
    <t>FDOT District 4                                    City of Fort Pierce            St. Lucie County</t>
  </si>
  <si>
    <t>Mangrove swamp</t>
  </si>
  <si>
    <t>Saltwater marshes</t>
  </si>
  <si>
    <t>SLC-7</t>
  </si>
  <si>
    <t>Roads and Highways</t>
  </si>
  <si>
    <t>Mixed Shrubs</t>
  </si>
  <si>
    <t>Upland Hardwood Forest</t>
  </si>
  <si>
    <t>Freshwater marshes</t>
  </si>
  <si>
    <t>Medical and Health Care</t>
  </si>
  <si>
    <t>Row Labels</t>
  </si>
  <si>
    <t>Grand Total</t>
  </si>
  <si>
    <t>Sum of TN_C1</t>
  </si>
  <si>
    <t>Sum of TP_C1</t>
  </si>
  <si>
    <t>Sum of Vol_C1</t>
  </si>
  <si>
    <t>Sum of vol_c1_ACFT</t>
  </si>
  <si>
    <t>Sum of Acres</t>
  </si>
  <si>
    <t>Missing records per 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</si>
</sst>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B7DEE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7" fillId="0" borderId="1" xfId="0" applyFont="1" applyFill="1" applyBorder="1" applyAlignment="1">
      <alignment horizontal="center" vertical="center" wrapText="1"/>
    </xf>
    <xf numFmtId="164" fontId="37" fillId="0" borderId="1" xfId="56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wrapText="1"/>
    </xf>
    <xf numFmtId="0" fontId="40" fillId="0" borderId="1" xfId="1" applyFont="1" applyFill="1" applyBorder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/>
    </xf>
    <xf numFmtId="0" fontId="31" fillId="3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wrapText="1"/>
    </xf>
    <xf numFmtId="164" fontId="37" fillId="0" borderId="1" xfId="1" applyNumberFormat="1" applyFont="1" applyBorder="1" applyAlignment="1">
      <alignment horizontal="center" vertical="center" wrapText="1"/>
    </xf>
    <xf numFmtId="0" fontId="0" fillId="0" borderId="0" xfId="0"/>
    <xf numFmtId="0" fontId="34" fillId="44" borderId="1" xfId="0" applyFont="1" applyFill="1" applyBorder="1" applyAlignment="1">
      <alignment horizontal="left" vertical="center" wrapText="1"/>
    </xf>
    <xf numFmtId="3" fontId="0" fillId="44" borderId="1" xfId="0" applyNumberFormat="1" applyFill="1" applyBorder="1"/>
    <xf numFmtId="9" fontId="0" fillId="44" borderId="1" xfId="53" applyFont="1" applyFill="1" applyBorder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9" fillId="0" borderId="0" xfId="0" applyFont="1"/>
    <xf numFmtId="0" fontId="33" fillId="44" borderId="1" xfId="0" applyFont="1" applyFill="1" applyBorder="1" applyAlignment="1">
      <alignment horizontal="left" vertical="center" wrapText="1"/>
    </xf>
    <xf numFmtId="3" fontId="33" fillId="44" borderId="1" xfId="0" applyNumberFormat="1" applyFont="1" applyFill="1" applyBorder="1"/>
    <xf numFmtId="0" fontId="33" fillId="44" borderId="1" xfId="0" applyFont="1" applyFill="1" applyBorder="1" applyAlignment="1">
      <alignment horizontal="center" vertical="center" wrapText="1"/>
    </xf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NumberFormat="1"/>
    <xf numFmtId="164" fontId="30" fillId="42" borderId="1" xfId="0" applyNumberFormat="1" applyFont="1" applyFill="1" applyBorder="1" applyAlignment="1">
      <alignment horizontal="center" vertical="center"/>
    </xf>
    <xf numFmtId="9" fontId="33" fillId="44" borderId="1" xfId="53" applyFont="1" applyFill="1" applyBorder="1"/>
    <xf numFmtId="164" fontId="39" fillId="0" borderId="1" xfId="0" applyNumberFormat="1" applyFont="1" applyFill="1" applyBorder="1" applyAlignment="1">
      <alignment horizontal="center" vertical="center"/>
    </xf>
    <xf numFmtId="164" fontId="40" fillId="0" borderId="1" xfId="1" applyNumberFormat="1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center" vertical="center" wrapText="1"/>
    </xf>
    <xf numFmtId="164" fontId="40" fillId="45" borderId="1" xfId="1" applyNumberFormat="1" applyFont="1" applyFill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left" vertical="center" wrapText="1"/>
    </xf>
    <xf numFmtId="0" fontId="40" fillId="0" borderId="1" xfId="1" applyFont="1" applyFill="1" applyBorder="1" applyAlignment="1">
      <alignment vertical="center"/>
    </xf>
    <xf numFmtId="0" fontId="40" fillId="0" borderId="1" xfId="1" applyFont="1" applyFill="1" applyBorder="1" applyAlignment="1">
      <alignment vertical="center" wrapText="1"/>
    </xf>
    <xf numFmtId="164" fontId="40" fillId="0" borderId="1" xfId="1" applyNumberFormat="1" applyFont="1" applyFill="1" applyBorder="1" applyAlignment="1">
      <alignment horizontal="center" vertical="center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7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56" builtinId="3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00000000-0005-0000-0000-000027000000}"/>
    <cellStyle name="Normal 2" xfId="1" xr:uid="{00000000-0005-0000-0000-000028000000}"/>
    <cellStyle name="Normal 2 2" xfId="6" xr:uid="{00000000-0005-0000-0000-000029000000}"/>
    <cellStyle name="Normal 2 3" xfId="3" xr:uid="{00000000-0005-0000-0000-00002A000000}"/>
    <cellStyle name="Normal 2 4" xfId="2" xr:uid="{00000000-0005-0000-0000-00002B000000}"/>
    <cellStyle name="Normal 3" xfId="5" xr:uid="{00000000-0005-0000-0000-00002C000000}"/>
    <cellStyle name="Normal 3 2" xfId="9" xr:uid="{00000000-0005-0000-0000-00002D000000}"/>
    <cellStyle name="Normal 4" xfId="4" xr:uid="{00000000-0005-0000-0000-00002E000000}"/>
    <cellStyle name="Normal 4 2" xfId="10" xr:uid="{00000000-0005-0000-0000-00002F000000}"/>
    <cellStyle name="Normal 40" xfId="55" xr:uid="{00000000-0005-0000-0000-000030000000}"/>
    <cellStyle name="Normal 5" xfId="8" xr:uid="{00000000-0005-0000-0000-000031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6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7DEE8"/>
      <color rgb="FFFFFF99"/>
      <color rgb="FFBDBFE3"/>
      <color rgb="FFE6E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Perry" refreshedDate="44123.650387847221" createdVersion="4" refreshedVersion="4" minRefreshableVersion="3" recordCount="5009" xr:uid="{00000000-000A-0000-FFFF-FFFF05000000}">
  <cacheSource type="worksheet">
    <worksheetSource ref="A1:AW5010" sheet="2020 GIS Load Summary"/>
  </cacheSource>
  <cacheFields count="49">
    <cacheField name="OBJECTID" numFmtId="11">
      <sharedItems containsSemiMixedTypes="0" containsString="0" containsNumber="1" containsInteger="1" minValue="130000" maxValue="450000"/>
    </cacheField>
    <cacheField name="FID_IRL_LETv3_P" numFmtId="11">
      <sharedItems containsSemiMixedTypes="0" containsString="0" containsNumber="1" containsInteger="1" minValue="290000" maxValue="2500000"/>
    </cacheField>
    <cacheField name="FID_IRL_LETv3" numFmtId="11">
      <sharedItems containsSemiMixedTypes="0" containsString="0" containsNumber="1" containsInteger="1" minValue="290000" maxValue="870000"/>
    </cacheField>
    <cacheField name="BMAP" numFmtId="0">
      <sharedItems count="1">
        <s v="Central IRL"/>
      </sharedItems>
    </cacheField>
    <cacheField name="PZ" numFmtId="0">
      <sharedItems count="1">
        <s v="SIR"/>
      </sharedItems>
    </cacheField>
    <cacheField name="SegGroup" numFmtId="0">
      <sharedItems/>
    </cacheField>
    <cacheField name="Segment" numFmtId="0">
      <sharedItems/>
    </cacheField>
    <cacheField name="TN_Reduction" numFmtId="0">
      <sharedItems containsSemiMixedTypes="0" containsString="0" containsNumber="1" minValue="0.36" maxValue="0.36"/>
    </cacheField>
    <cacheField name="TP_Reduction" numFmtId="0">
      <sharedItems containsSemiMixedTypes="0" containsString="0" containsNumber="1" minValue="0.57999999999999996" maxValue="0.57999999999999996"/>
    </cacheField>
    <cacheField name="Entity" numFmtId="0">
      <sharedItems/>
    </cacheField>
    <cacheField name="Acres" numFmtId="0">
      <sharedItems containsSemiMixedTypes="0" containsString="0" containsNumber="1" minValue="1.821820694E-6" maxValue="0.617763453829"/>
    </cacheField>
    <cacheField name="Annual_Tot_Vol_Norm" numFmtId="0">
      <sharedItems containsSemiMixedTypes="0" containsString="0" containsNumber="1" minValue="0" maxValue="4100.3843603835103"/>
    </cacheField>
    <cacheField name="Annual_Tot_TN_Norm" numFmtId="0">
      <sharedItems containsSemiMixedTypes="0" containsString="0" containsNumber="1" minValue="0" maxValue="12.4585049081044"/>
    </cacheField>
    <cacheField name="Annual_Tot_TP_Norm" numFmtId="0">
      <sharedItems containsSemiMixedTypes="0" containsString="0" containsNumber="1" minValue="0" maxValue="2.52229930621285"/>
    </cacheField>
    <cacheField name="TN_Load" numFmtId="0">
      <sharedItems containsSemiMixedTypes="0" containsString="0" containsNumber="1" minValue="0" maxValue="7.3705624899563098"/>
    </cacheField>
    <cacheField name="TP_Load" numFmtId="0">
      <sharedItems containsSemiMixedTypes="0" containsString="0" containsNumber="1" minValue="0" maxValue="1.4825940034281699"/>
    </cacheField>
    <cacheField name="Volume" numFmtId="0">
      <sharedItems containsSemiMixedTypes="0" containsString="0" containsNumber="1" minValue="0" maxValue="2456.9414122048502"/>
    </cacheField>
    <cacheField name="LC2015" numFmtId="0">
      <sharedItems containsSemiMixedTypes="0" containsString="0" containsNumber="1" containsInteger="1" minValue="1110" maxValue="8140"/>
    </cacheField>
    <cacheField name="LC2015_Description" numFmtId="0">
      <sharedItems/>
    </cacheField>
    <cacheField name="LC2015_DEP" numFmtId="0">
      <sharedItems containsSemiMixedTypes="0" containsString="0" containsNumber="1" containsInteger="1" minValue="1110" maxValue="8140"/>
    </cacheField>
    <cacheField name="Overlaps" numFmtId="0">
      <sharedItems/>
    </cacheField>
    <cacheField name="Stakeholder" numFmtId="0">
      <sharedItems/>
    </cacheField>
    <cacheField name="Ag" numFmtId="0">
      <sharedItems containsBlank="1"/>
    </cacheField>
    <cacheField name="Ag_toUrban" numFmtId="0">
      <sharedItems containsNonDate="0" containsString="0" containsBlank="1"/>
    </cacheField>
    <cacheField name="Natural" numFmtId="0">
      <sharedItems containsBlank="1"/>
    </cacheField>
    <cacheField name="C1_Diverts" numFmtId="0">
      <sharedItems containsSemiMixedTypes="0" containsString="0" containsNumber="1" containsInteger="1" minValue="0" maxValue="0"/>
    </cacheField>
    <cacheField name="C1_Remains" numFmtId="0">
      <sharedItems containsSemiMixedTypes="0" containsString="0" containsNumber="1" containsInteger="1" minValue="1" maxValue="1"/>
    </cacheField>
    <cacheField name="TN_C1" numFmtId="0">
      <sharedItems containsSemiMixedTypes="0" containsString="0" containsNumber="1" minValue="0" maxValue="7.3705624899563098"/>
    </cacheField>
    <cacheField name="TP_C1" numFmtId="0">
      <sharedItems containsSemiMixedTypes="0" containsString="0" containsNumber="1" minValue="0" maxValue="1.4825940034281699"/>
    </cacheField>
    <cacheField name="Vol_C1" numFmtId="0">
      <sharedItems containsSemiMixedTypes="0" containsString="0" containsNumber="1" minValue="0" maxValue="2456.9414122048502"/>
    </cacheField>
    <cacheField name="Duplicates" numFmtId="0">
      <sharedItems containsNonDate="0" containsString="0" containsBlank="1"/>
    </cacheField>
    <cacheField name="NEAR_FID" numFmtId="0">
      <sharedItems containsSemiMixedTypes="0" containsString="0" containsNumber="1" containsInteger="1" minValue="-1" maxValue="-1"/>
    </cacheField>
    <cacheField name="NEAR_DIST" numFmtId="0">
      <sharedItems containsSemiMixedTypes="0" containsString="0" containsNumber="1" containsInteger="1" minValue="-1" maxValue="-1"/>
    </cacheField>
    <cacheField name="NEAR_X" numFmtId="0">
      <sharedItems containsSemiMixedTypes="0" containsString="0" containsNumber="1" containsInteger="1" minValue="-1" maxValue="-1"/>
    </cacheField>
    <cacheField name="NEAR_Y" numFmtId="0">
      <sharedItems containsSemiMixedTypes="0" containsString="0" containsNumber="1" containsInteger="1" minValue="-1" maxValue="-1"/>
    </cacheField>
    <cacheField name="NEAR_ANGLE" numFmtId="0">
      <sharedItems containsSemiMixedTypes="0" containsString="0" containsNumber="1" containsInteger="1" minValue="0" maxValue="0"/>
    </cacheField>
    <cacheField name="Lat" numFmtId="0">
      <sharedItems containsNonDate="0" containsString="0" containsBlank="1"/>
    </cacheField>
    <cacheField name="Long" numFmtId="0">
      <sharedItems containsNonDate="0" containsString="0" containsBlank="1"/>
    </cacheField>
    <cacheField name="Zone" numFmtId="0">
      <sharedItems/>
    </cacheField>
    <cacheField name="FID_Paradise_Park_" numFmtId="0">
      <sharedItems containsMixedTypes="1" containsNumber="1" containsInteger="1" minValue="-1" maxValue="99"/>
    </cacheField>
    <cacheField name="FileName" numFmtId="0">
      <sharedItems containsNonDate="0" containsString="0" containsBlank="1"/>
    </cacheField>
    <cacheField name="DACS_LU" numFmtId="0">
      <sharedItems containsNonDate="0" containsString="0" containsBlank="1"/>
    </cacheField>
    <cacheField name="FID_Combined" numFmtId="0">
      <sharedItems containsSemiMixedTypes="0" containsString="0" containsNumber="1" containsInteger="1" minValue="778" maxValue="783"/>
    </cacheField>
    <cacheField name="ProjNumber" numFmtId="0">
      <sharedItems count="5">
        <s v="SLC-3"/>
        <s v="SLC-4"/>
        <s v="SLC-5"/>
        <s v="SLC-6"/>
        <s v="SLC-7"/>
      </sharedItems>
    </cacheField>
    <cacheField name="ProjName" numFmtId="0">
      <sharedItems/>
    </cacheField>
    <cacheField name="ProjEntity" numFmtId="0">
      <sharedItems count="1">
        <s v="St. Lucie County"/>
      </sharedItems>
    </cacheField>
    <cacheField name="Shape_Length" numFmtId="0">
      <sharedItems containsNonDate="0" containsString="0" containsBlank="1"/>
    </cacheField>
    <cacheField name="Shape_Area" numFmtId="0">
      <sharedItems containsSemiMixedTypes="0" containsString="0" containsNumber="1" minValue="0.46720081503376998" maxValue="303.910246572164"/>
    </cacheField>
    <cacheField name="vol_c1_ACFT" numFmtId="0">
      <sharedItems containsSemiMixedTypes="0" containsString="0" containsNumber="1" minValue="0" maxValue="1.9926532134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09">
  <r>
    <n v="130000"/>
    <n v="290000"/>
    <n v="290000"/>
    <x v="0"/>
    <x v="0"/>
    <s v="IR-SouthCentral"/>
    <s v="C-25 and South Indian R"/>
    <n v="0.36"/>
    <n v="0.57999999999999996"/>
    <s v="St. Lucie County"/>
    <n v="0.24051555167047001"/>
    <n v="3975.4590245445002"/>
    <n v="10.6079653261783"/>
    <n v="1.8125167927339101"/>
    <n v="2.5513806325270898"/>
    <n v="0.43593847631639998"/>
    <n v="956.15972043169995"/>
    <n v="1210"/>
    <s v="Fixed Single Family Units"/>
    <n v="1210"/>
    <s v="St. Lucie County"/>
    <s v="St. Lucie County"/>
    <m/>
    <m/>
    <m/>
    <n v="0"/>
    <n v="1"/>
    <n v="2.5513806325270898"/>
    <n v="0.43593847631639998"/>
    <n v="956.159720431699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1.212308343389"/>
    <n v="0.77547422580000003"/>
  </r>
  <r>
    <n v="130000"/>
    <n v="290000"/>
    <n v="290000"/>
    <x v="0"/>
    <x v="0"/>
    <s v="IR-SouthCentral"/>
    <s v="C-25 and South Indian R"/>
    <n v="0.36"/>
    <n v="0.57999999999999996"/>
    <s v="St. Lucie County"/>
    <n v="3.51044712457E-3"/>
    <n v="3975.4590245445002"/>
    <n v="10.6079653261783"/>
    <n v="1.8125167927339101"/>
    <n v="3.7238701376860001E-2"/>
    <n v="6.3627443632899997E-3"/>
    <n v="13.955638701573999"/>
    <n v="1310"/>
    <s v="Fixed Single Family Units"/>
    <n v="1310"/>
    <s v="St. Lucie County"/>
    <s v="St. Lucie County"/>
    <m/>
    <m/>
    <m/>
    <n v="0"/>
    <n v="1"/>
    <n v="3.7238701376860001E-2"/>
    <n v="6.3627443632899997E-3"/>
    <n v="13.955638701573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5.917913138916802"/>
    <n v="1.1318441800000001E-2"/>
  </r>
  <r>
    <n v="130000"/>
    <n v="360000"/>
    <n v="360000"/>
    <x v="0"/>
    <x v="0"/>
    <s v="IR-SouthCentral"/>
    <s v="C-25 and South Indian R"/>
    <n v="0.36"/>
    <n v="0.57999999999999996"/>
    <s v="St. Lucie County"/>
    <n v="0.22309888129715999"/>
    <n v="3998.27679832063"/>
    <n v="10.4578539358843"/>
    <n v="1.77165764335021"/>
    <n v="2.3331355138648902"/>
    <n v="0.39525483827299002"/>
    <n v="892.01108082172402"/>
    <n v="1210"/>
    <s v="Fixed Single Family Units"/>
    <n v="1210"/>
    <s v="St. Lucie County"/>
    <s v="St. Lucie County"/>
    <m/>
    <m/>
    <m/>
    <n v="0"/>
    <n v="1"/>
    <n v="2.3331355138648902"/>
    <n v="0.39525483827299002"/>
    <n v="892.011080821724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1.75608254574399"/>
    <n v="0.72344775409999995"/>
  </r>
  <r>
    <n v="130000"/>
    <n v="360000"/>
    <n v="360000"/>
    <x v="0"/>
    <x v="0"/>
    <s v="IR-SouthCentral"/>
    <s v="C-25 and South Indian R"/>
    <n v="0.36"/>
    <n v="0.57999999999999996"/>
    <s v="St. Lucie County"/>
    <n v="0.15525266209326"/>
    <n v="3998.27679832063"/>
    <n v="10.4578539358843"/>
    <n v="1.77165764335021"/>
    <n v="1.62360966332854"/>
    <n v="0.27505456544799001"/>
    <n v="620.74311672500198"/>
    <n v="1310"/>
    <s v="Fixed Single Family Units"/>
    <n v="1310"/>
    <s v="St. Lucie County"/>
    <s v="St. Lucie County"/>
    <m/>
    <m/>
    <m/>
    <n v="0"/>
    <n v="1"/>
    <n v="1.62360966332854"/>
    <n v="0.27505456544799001"/>
    <n v="620.743116725001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9.30728332165501"/>
    <n v="0.50344129500000001"/>
  </r>
  <r>
    <n v="130000"/>
    <n v="360000"/>
    <n v="360000"/>
    <x v="0"/>
    <x v="0"/>
    <s v="IR-SouthCentral"/>
    <s v="C-25 and South Indian R"/>
    <n v="0.36"/>
    <n v="0.57999999999999996"/>
    <s v="St. Lucie County"/>
    <n v="3.3917614506599999E-3"/>
    <n v="3998.27679832063"/>
    <n v="10.4578539358843"/>
    <n v="1.77165764335021"/>
    <n v="3.5470545836430001E-2"/>
    <n v="6.0090400984900002E-3"/>
    <n v="13.5612011136402"/>
    <n v="1310"/>
    <s v="Fixed Single Family Units"/>
    <n v="1310"/>
    <s v="St. Lucie County"/>
    <s v="St. Lucie County"/>
    <m/>
    <m/>
    <m/>
    <n v="0"/>
    <n v="1"/>
    <n v="3.5470545836430001E-2"/>
    <n v="6.0090400984900002E-3"/>
    <n v="13.56120111363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5.112218488676604"/>
    <n v="1.0998541000000001E-2"/>
  </r>
  <r>
    <n v="130000"/>
    <n v="360000"/>
    <n v="360000"/>
    <x v="0"/>
    <x v="0"/>
    <s v="IR-SouthCentral"/>
    <s v="C-25 and South Indian R"/>
    <n v="0.36"/>
    <n v="0.57999999999999996"/>
    <s v="St. Lucie County"/>
    <n v="4.0232594172099996E-3"/>
    <n v="3998.27679832063"/>
    <n v="10.4578539358843"/>
    <n v="1.77165764335021"/>
    <n v="4.2074659331370001E-2"/>
    <n v="7.1278382976799996E-3"/>
    <n v="16.0861047814637"/>
    <n v="1310"/>
    <s v="Fixed Single Family Units"/>
    <n v="1310"/>
    <s v="St. Lucie County"/>
    <s v="St. Lucie County"/>
    <m/>
    <m/>
    <m/>
    <n v="0"/>
    <n v="1"/>
    <n v="4.2074659331370001E-2"/>
    <n v="7.1278382976799996E-3"/>
    <n v="16.086104781463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6.232431715165205"/>
    <n v="1.3046313699999999E-2"/>
  </r>
  <r>
    <n v="130000"/>
    <n v="360000"/>
    <n v="360000"/>
    <x v="0"/>
    <x v="0"/>
    <s v="IR-SouthCentral"/>
    <s v="C-25 and South Indian R"/>
    <n v="0.36"/>
    <n v="0.57999999999999996"/>
    <s v="St. Lucie County"/>
    <n v="8.9889425788669999E-2"/>
    <n v="3998.27679832063"/>
    <n v="10.4578539358843"/>
    <n v="1.77165764335021"/>
    <n v="0.94005048527846002"/>
    <n v="0.15925328825485999"/>
    <n v="359.402805545219"/>
    <n v="1750"/>
    <s v="Governmental"/>
    <n v="1750"/>
    <s v="St. Lucie County"/>
    <s v="St. Lucie County"/>
    <m/>
    <m/>
    <m/>
    <n v="0"/>
    <n v="1"/>
    <n v="0.94005048527846002"/>
    <n v="0.15925328825485999"/>
    <n v="359.40280554522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4.022780095643995"/>
    <n v="0.29148646030000003"/>
  </r>
  <r>
    <n v="140000"/>
    <n v="400000"/>
    <n v="400000"/>
    <x v="0"/>
    <x v="0"/>
    <s v="IR-SouthCentral"/>
    <s v="C-25 and South Indian R"/>
    <n v="0.36"/>
    <n v="0.57999999999999996"/>
    <s v="St. Lucie County"/>
    <n v="7.4350723822140002E-2"/>
    <n v="4006.0178393945298"/>
    <n v="9.8619117076942207"/>
    <n v="1.46991551553071"/>
    <n v="0.73324027373714995"/>
    <n v="0.10928928253711"/>
    <n v="297.85032600340799"/>
    <n v="1210"/>
    <s v="Fixed Single Family Units"/>
    <n v="1210"/>
    <s v="St. Lucie County"/>
    <s v="St. Lucie County"/>
    <m/>
    <m/>
    <m/>
    <n v="0"/>
    <n v="1"/>
    <n v="0.73324027373714995"/>
    <n v="0.10928928253711"/>
    <n v="297.850326003409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1.90215596909101"/>
    <n v="0.24156555230000001"/>
  </r>
  <r>
    <n v="140000"/>
    <n v="400000"/>
    <n v="400000"/>
    <x v="0"/>
    <x v="0"/>
    <s v="IR-SouthCentral"/>
    <s v="C-25 and South Indian R"/>
    <n v="0.36"/>
    <n v="0.57999999999999996"/>
    <s v="St. Lucie County"/>
    <n v="6.6382957327000005E-4"/>
    <n v="4006.0178393945298"/>
    <n v="9.8619117076942207"/>
    <n v="1.46991551553071"/>
    <n v="6.5466286405999998E-3"/>
    <n v="9.7577338942000003E-4"/>
    <n v="2.6593131128613101"/>
    <n v="1310"/>
    <s v="Fixed Single Family Units"/>
    <n v="1310"/>
    <s v="St. Lucie County"/>
    <s v="St. Lucie County"/>
    <m/>
    <m/>
    <m/>
    <n v="0"/>
    <n v="1"/>
    <n v="6.5466286405999998E-3"/>
    <n v="9.7577338942000003E-4"/>
    <n v="2.6593131128603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.1721831030136"/>
    <n v="2.1567827000000001E-3"/>
  </r>
  <r>
    <n v="140000"/>
    <n v="400000"/>
    <n v="400000"/>
    <x v="0"/>
    <x v="0"/>
    <s v="IR-SouthCentral"/>
    <s v="C-25 and South Indian R"/>
    <n v="0.36"/>
    <n v="0.57999999999999996"/>
    <s v="St. Lucie County"/>
    <n v="7.9773072007240001E-2"/>
    <n v="4006.0178393945298"/>
    <n v="9.8619117076942207"/>
    <n v="1.46991551553071"/>
    <n v="0.78671499278695001"/>
    <n v="0.11725967626499"/>
    <n v="319.57234956431603"/>
    <n v="1750"/>
    <s v="Governmental"/>
    <n v="1750"/>
    <s v="St. Lucie County"/>
    <s v="St. Lucie County"/>
    <m/>
    <m/>
    <m/>
    <n v="0"/>
    <n v="1"/>
    <n v="0.78671499278695001"/>
    <n v="0.11725967626499"/>
    <n v="319.572349564316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9.606790063455506"/>
    <n v="0.25918276530000001"/>
  </r>
  <r>
    <n v="140000"/>
    <n v="410000"/>
    <n v="410000"/>
    <x v="0"/>
    <x v="0"/>
    <s v="IR-SouthCentral"/>
    <s v="C-25 and South Indian R"/>
    <n v="0.36"/>
    <n v="0.57999999999999996"/>
    <s v="St. Lucie County"/>
    <n v="9.2241821371919996E-2"/>
    <n v="4002.6739405859098"/>
    <n v="9.6879064446819907"/>
    <n v="1.4032723447590301"/>
    <n v="0.89363013573825001"/>
    <n v="0.12944039696142001"/>
    <n v="369.21393463757698"/>
    <n v="1210"/>
    <s v="Fixed Single Family Units"/>
    <n v="1210"/>
    <s v="St. Lucie County"/>
    <s v="St. Lucie County"/>
    <m/>
    <m/>
    <m/>
    <n v="0"/>
    <n v="1"/>
    <n v="0.89363013573825001"/>
    <n v="0.12944039696142001"/>
    <n v="1424.9894820050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4.957223096409"/>
    <n v="1.1557092310999999"/>
  </r>
  <r>
    <n v="140000"/>
    <n v="410000"/>
    <n v="410000"/>
    <x v="0"/>
    <x v="0"/>
    <s v="IR-SouthCentral"/>
    <s v="C-25 and South Indian R"/>
    <n v="0.36"/>
    <n v="0.57999999999999996"/>
    <s v="St. Lucie County"/>
    <n v="7.4617641807510002E-2"/>
    <n v="4002.6739405859098"/>
    <n v="9.6879064446819907"/>
    <n v="1.4032723447590301"/>
    <n v="0.72288873295398004"/>
    <n v="0.10470887317961999"/>
    <n v="298.67009037090997"/>
    <n v="1750"/>
    <s v="Governmental"/>
    <n v="1750"/>
    <s v="St. Lucie County"/>
    <s v="St. Lucie County"/>
    <m/>
    <m/>
    <m/>
    <n v="0"/>
    <n v="1"/>
    <n v="0.72288873295398004"/>
    <n v="0.10470887317961999"/>
    <n v="298.670090370909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2.09160901076901"/>
    <n v="0.24223040579999999"/>
  </r>
  <r>
    <n v="140000"/>
    <n v="440000"/>
    <n v="440000"/>
    <x v="0"/>
    <x v="0"/>
    <s v="IR-SouthCentral"/>
    <s v="C-25 and South Indian R"/>
    <n v="0.36"/>
    <n v="0.57999999999999996"/>
    <s v="St. Lucie County"/>
    <n v="0.47475934713001999"/>
    <n v="3975.2251944262898"/>
    <n v="10.2042516399143"/>
    <n v="1.6163109449447199"/>
    <n v="4.8445638465162304"/>
    <n v="0.76735872898107005"/>
    <n v="1887.27531800065"/>
    <n v="1210"/>
    <s v="Fixed Single Family Units"/>
    <n v="1210"/>
    <s v="St. Lucie County"/>
    <s v="St. Lucie County"/>
    <m/>
    <m/>
    <m/>
    <n v="0"/>
    <n v="1"/>
    <n v="4.8445638465162304"/>
    <n v="0.76735872898107005"/>
    <n v="1887.2753180006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2.249969509501"/>
    <n v="1.5306369165"/>
  </r>
  <r>
    <n v="140000"/>
    <n v="440000"/>
    <n v="440000"/>
    <x v="0"/>
    <x v="0"/>
    <s v="IR-SouthCentral"/>
    <s v="C-25 and South Indian R"/>
    <n v="0.36"/>
    <n v="0.57999999999999996"/>
    <s v="St. Lucie County"/>
    <n v="3.3816826303900002E-3"/>
    <n v="3975.2251944262898"/>
    <n v="10.2042516399143"/>
    <n v="1.6163109449447199"/>
    <n v="3.4507540526880001E-2"/>
    <n v="5.4658506478300001E-3"/>
    <n v="13.4429499919039"/>
    <n v="1310"/>
    <s v="Fixed Single Family Units"/>
    <n v="1310"/>
    <s v="St. Lucie County"/>
    <s v="St. Lucie County"/>
    <m/>
    <m/>
    <m/>
    <n v="0"/>
    <n v="1"/>
    <n v="3.4507540526880001E-2"/>
    <n v="5.4658506478300001E-3"/>
    <n v="13.442949991904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6.105027986214395"/>
    <n v="1.0902635799999999E-2"/>
  </r>
  <r>
    <n v="140000"/>
    <n v="450000"/>
    <n v="450000"/>
    <x v="0"/>
    <x v="0"/>
    <s v="IR-SouthCentral"/>
    <s v="C-25 and South Indian R"/>
    <n v="0.36"/>
    <n v="0.57999999999999996"/>
    <s v="St. Lucie County"/>
    <n v="0.27785311242274002"/>
    <n v="3996.7034446074299"/>
    <n v="10.4554181490888"/>
    <n v="1.71468243981198"/>
    <n v="2.90507047440556"/>
    <n v="0.47642985271838001"/>
    <n v="1110.4964915148701"/>
    <n v="1210"/>
    <s v="Fixed Single Family Units"/>
    <n v="1210"/>
    <s v="St. Lucie County"/>
    <s v="St. Lucie County"/>
    <m/>
    <m/>
    <m/>
    <n v="0"/>
    <n v="1"/>
    <n v="2.90507047440556"/>
    <n v="0.47642985271838001"/>
    <n v="1110.4964915148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9.32631837550099"/>
    <n v="0.90064597850000006"/>
  </r>
  <r>
    <n v="140000"/>
    <n v="450000"/>
    <n v="450000"/>
    <x v="0"/>
    <x v="0"/>
    <s v="IR-SouthCentral"/>
    <s v="C-25 and South Indian R"/>
    <n v="0.36"/>
    <n v="0.57999999999999996"/>
    <s v="St. Lucie County"/>
    <n v="2.1912942373699998E-3"/>
    <n v="3996.7034446074299"/>
    <n v="10.4554181490888"/>
    <n v="1.71468243981198"/>
    <n v="2.2910897539469999E-2"/>
    <n v="3.7573737492899999E-3"/>
    <n v="8.7579532266770599"/>
    <n v="1310"/>
    <s v="Fixed Single Family Units"/>
    <n v="1310"/>
    <s v="St. Lucie County"/>
    <s v="St. Lucie County"/>
    <m/>
    <m/>
    <m/>
    <n v="0"/>
    <n v="1"/>
    <n v="2.2910897539469999E-2"/>
    <n v="3.7573737492899999E-3"/>
    <n v="8.757953226677020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1.490915335974201"/>
    <n v="7.1029628999999999E-3"/>
  </r>
  <r>
    <n v="140000"/>
    <n v="450000"/>
    <n v="450000"/>
    <x v="0"/>
    <x v="0"/>
    <s v="IR-SouthCentral"/>
    <s v="C-25 and South Indian R"/>
    <n v="0.36"/>
    <n v="0.57999999999999996"/>
    <s v="St. Lucie County"/>
    <n v="2.24765979885E-3"/>
    <n v="3996.7034446074299"/>
    <n v="10.4554181490888"/>
    <n v="1.71468243981198"/>
    <n v="2.350022305393E-2"/>
    <n v="3.8540227877700002E-3"/>
    <n v="8.9832296603934196"/>
    <n v="1310"/>
    <s v="Fixed Single Family Units"/>
    <n v="1310"/>
    <s v="St. Lucie County"/>
    <s v="St. Lucie County"/>
    <m/>
    <m/>
    <m/>
    <n v="0"/>
    <n v="1"/>
    <n v="2.350022305393E-2"/>
    <n v="3.8540227877700002E-3"/>
    <n v="8.98322966039270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106567448817003"/>
    <n v="7.2856687999999998E-3"/>
  </r>
  <r>
    <n v="150000"/>
    <n v="490000"/>
    <n v="490000"/>
    <x v="0"/>
    <x v="0"/>
    <s v="IR-SouthCentral"/>
    <s v="C-25 and South Indian R"/>
    <n v="0.36"/>
    <n v="0.57999999999999996"/>
    <s v="St. Lucie County"/>
    <n v="5.10498477622E-2"/>
    <n v="3987.0541536527498"/>
    <n v="10.8095522867018"/>
    <n v="1.90163196640512"/>
    <n v="0.55182599861373005"/>
    <n v="9.7078022384720006E-2"/>
    <n v="203.538507563644"/>
    <n v="1210"/>
    <s v="Fixed Single Family Units"/>
    <n v="1210"/>
    <s v="St. Lucie County"/>
    <s v="St. Lucie County"/>
    <m/>
    <m/>
    <m/>
    <n v="0"/>
    <n v="1"/>
    <n v="0.55182599861373005"/>
    <n v="9.7078022384720006E-2"/>
    <n v="203.53850753155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4.970504885089397"/>
    <n v="0.16507583740000001"/>
  </r>
  <r>
    <n v="150000"/>
    <n v="490000"/>
    <n v="490000"/>
    <x v="0"/>
    <x v="0"/>
    <s v="IR-SouthCentral"/>
    <s v="C-25 and South Indian R"/>
    <n v="0.36"/>
    <n v="0.57999999999999996"/>
    <s v="St. Lucie County"/>
    <n v="1.2266849946900001E-3"/>
    <n v="3987.0541536527498"/>
    <n v="10.8095522867018"/>
    <n v="1.90163196640512"/>
    <n v="1.3259915589490001E-2"/>
    <n v="2.3327033986200001E-3"/>
    <n v="4.89085950333018"/>
    <n v="1310"/>
    <s v="Fixed Single Family Units"/>
    <n v="1310"/>
    <s v="St. Lucie County"/>
    <s v="St. Lucie County"/>
    <m/>
    <m/>
    <m/>
    <n v="0"/>
    <n v="1"/>
    <n v="1.3259915589490001E-2"/>
    <n v="2.3327033986200001E-3"/>
    <n v="4.890859503329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.577190851140902"/>
    <n v="3.9666338000000001E-3"/>
  </r>
  <r>
    <n v="150000"/>
    <n v="490000"/>
    <n v="490000"/>
    <x v="0"/>
    <x v="0"/>
    <s v="IR-SouthCentral"/>
    <s v="C-25 and South Indian R"/>
    <n v="0.36"/>
    <n v="0.57999999999999996"/>
    <s v="St. Lucie County"/>
    <n v="2.5106164117499998E-3"/>
    <n v="3987.0541536527498"/>
    <n v="10.8095522867018"/>
    <n v="1.90163196640512"/>
    <n v="2.7138639374720001E-2"/>
    <n v="4.7742684239699996E-3"/>
    <n v="10.009963592720499"/>
    <n v="1310"/>
    <s v="Fixed Single Family Units"/>
    <n v="1310"/>
    <s v="St. Lucie County"/>
    <s v="St. Lucie County"/>
    <m/>
    <m/>
    <m/>
    <n v="0"/>
    <n v="1"/>
    <n v="2.7138639374720001E-2"/>
    <n v="4.7742684239699996E-3"/>
    <n v="10.0099635927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6.899085957367902"/>
    <n v="8.1183808999999996E-3"/>
  </r>
  <r>
    <n v="150000"/>
    <n v="490000"/>
    <n v="490000"/>
    <x v="0"/>
    <x v="0"/>
    <s v="IR-SouthCentral"/>
    <s v="C-25 and South Indian R"/>
    <n v="0.36"/>
    <n v="0.57999999999999996"/>
    <s v="St. Lucie County"/>
    <n v="0.1012671495265"/>
    <n v="3987.0541536527498"/>
    <n v="10.8095522867018"/>
    <n v="1.90163196640512"/>
    <n v="1.09465254773195"/>
    <n v="0.19257284868631999"/>
    <n v="403.75760914820597"/>
    <n v="1310"/>
    <s v="Fixed Single Family Units"/>
    <n v="1310"/>
    <s v="St. Lucie County"/>
    <s v="St. Lucie County"/>
    <m/>
    <m/>
    <m/>
    <n v="0"/>
    <n v="1"/>
    <n v="1.09465254773195"/>
    <n v="0.19257284868631999"/>
    <n v="403.757609180696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1.720224456583196"/>
    <n v="0.32745953700000002"/>
  </r>
  <r>
    <n v="150000"/>
    <n v="500000"/>
    <n v="500000"/>
    <x v="0"/>
    <x v="0"/>
    <s v="IR-SouthCentral"/>
    <s v="C-25 and South Indian R"/>
    <n v="0.36"/>
    <n v="0.57999999999999996"/>
    <s v="St. Lucie County"/>
    <n v="4.9676740359920001E-2"/>
    <n v="4027.4294615375402"/>
    <n v="11.340399690659099"/>
    <n v="2.1185062936400301"/>
    <n v="0.56335409101064005"/>
    <n v="0.10524048710002"/>
    <n v="200.06956767871301"/>
    <n v="1210"/>
    <s v="Fixed Single Family Units"/>
    <n v="1210"/>
    <s v="St. Lucie County"/>
    <s v="St. Lucie County"/>
    <m/>
    <m/>
    <m/>
    <n v="0"/>
    <n v="1"/>
    <n v="0.56335409101064005"/>
    <n v="0.10524048710002"/>
    <n v="200.06956767871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1.0412004592012"/>
    <n v="0.1622624231"/>
  </r>
  <r>
    <n v="150000"/>
    <n v="500000"/>
    <n v="500000"/>
    <x v="0"/>
    <x v="0"/>
    <s v="IR-SouthCentral"/>
    <s v="C-25 and South Indian R"/>
    <n v="0.36"/>
    <n v="0.57999999999999996"/>
    <s v="St. Lucie County"/>
    <n v="2.13215025521E-3"/>
    <n v="4027.4294615375402"/>
    <n v="11.340399690659099"/>
    <n v="2.1185062936400301"/>
    <n v="2.417943609467E-2"/>
    <n v="4.5169737346500002E-3"/>
    <n v="8.58708475427769"/>
    <n v="1310"/>
    <s v="Fixed Single Family Units"/>
    <n v="1310"/>
    <s v="St. Lucie County"/>
    <s v="St. Lucie County"/>
    <m/>
    <m/>
    <m/>
    <n v="0"/>
    <n v="1"/>
    <n v="2.417943609467E-2"/>
    <n v="4.5169737346500002E-3"/>
    <n v="8.587084754278409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0.369588131206498"/>
    <n v="6.9643834000000003E-3"/>
  </r>
  <r>
    <n v="150000"/>
    <n v="500000"/>
    <n v="500000"/>
    <x v="0"/>
    <x v="0"/>
    <s v="IR-SouthCentral"/>
    <s v="C-25 and South Indian R"/>
    <n v="0.36"/>
    <n v="0.57999999999999996"/>
    <s v="St. Lucie County"/>
    <n v="8.1195921940600005E-2"/>
    <n v="3930.84292255132"/>
    <n v="11.228136421022301"/>
    <n v="1.9501309492454799"/>
    <n v="0.91167888837979005"/>
    <n v="0.15834268032889001"/>
    <n v="319.16841510025603"/>
    <n v="1210"/>
    <s v="Fixed Single Family Units"/>
    <n v="1210"/>
    <s v="St. Lucie County"/>
    <s v="St. Lucie County"/>
    <m/>
    <m/>
    <m/>
    <n v="0"/>
    <n v="1"/>
    <n v="0.91167888837979005"/>
    <n v="0.15834268032889001"/>
    <n v="1283.5811687791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3.19878849741001"/>
    <n v="1.0410228456999999"/>
  </r>
  <r>
    <n v="150000"/>
    <n v="500000"/>
    <n v="500000"/>
    <x v="0"/>
    <x v="0"/>
    <s v="IR-SouthCentral"/>
    <s v="C-25 and South Indian R"/>
    <n v="0.36"/>
    <n v="0.57999999999999996"/>
    <s v="St. Lucie County"/>
    <n v="3.7149400628E-4"/>
    <n v="3930.84292255132"/>
    <n v="11.228136421022301"/>
    <n v="1.9501309492454799"/>
    <n v="4.1711853821400002E-3"/>
    <n v="7.2446195911E-4"/>
    <n v="1.4602845853716899"/>
    <n v="1310"/>
    <s v="Fixed Single Family Units"/>
    <n v="1310"/>
    <s v="St. Lucie County"/>
    <s v="St. Lucie County"/>
    <m/>
    <m/>
    <m/>
    <n v="0"/>
    <n v="1"/>
    <n v="4.1711853821400002E-3"/>
    <n v="7.2446195911E-4"/>
    <n v="1.4602845853720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.1380896470226"/>
    <n v="1.1843346E-3"/>
  </r>
  <r>
    <n v="150000"/>
    <n v="500000"/>
    <n v="500000"/>
    <x v="0"/>
    <x v="0"/>
    <s v="IR-SouthCentral"/>
    <s v="C-25 and South Indian R"/>
    <n v="0.36"/>
    <n v="0.57999999999999996"/>
    <s v="St. Lucie County"/>
    <n v="1.24502905368E-3"/>
    <n v="3930.84292255132"/>
    <n v="11.228136421022301"/>
    <n v="1.9501309492454799"/>
    <n v="1.3979356062869999E-2"/>
    <n v="2.4279696902899999E-3"/>
    <n v="4.8940136440366597"/>
    <n v="1310"/>
    <s v="Fixed Single Family Units"/>
    <n v="1310"/>
    <s v="St. Lucie County"/>
    <s v="St. Lucie County"/>
    <m/>
    <m/>
    <m/>
    <n v="0"/>
    <n v="1"/>
    <n v="1.3979356062869999E-2"/>
    <n v="2.4279696902899999E-3"/>
    <n v="4.8940136440378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6.578365200769802"/>
    <n v="3.9691919000000003E-3"/>
  </r>
  <r>
    <n v="150000"/>
    <n v="500000"/>
    <n v="500000"/>
    <x v="0"/>
    <x v="0"/>
    <s v="IR-SouthCentral"/>
    <s v="C-25 and South Indian R"/>
    <n v="0.36"/>
    <n v="0.57999999999999996"/>
    <s v="St. Lucie County"/>
    <n v="5.9937266045999998E-4"/>
    <n v="3930.84292255132"/>
    <n v="11.228136421022301"/>
    <n v="1.9501309492454799"/>
    <n v="6.7298379987199997E-3"/>
    <n v="1.1688551753000001E-3"/>
    <n v="2.3560397803556699"/>
    <n v="1310"/>
    <s v="Fixed Single Family Units"/>
    <n v="1310"/>
    <s v="St. Lucie County"/>
    <s v="St. Lucie County"/>
    <m/>
    <m/>
    <m/>
    <n v="0"/>
    <n v="1"/>
    <n v="6.7298379987199997E-3"/>
    <n v="1.1688551753000001E-3"/>
    <n v="2.3560397803563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7.412385577186299"/>
    <n v="1.910819E-3"/>
  </r>
  <r>
    <n v="150000"/>
    <n v="510000"/>
    <n v="510000"/>
    <x v="0"/>
    <x v="0"/>
    <s v="IR-SouthCentral"/>
    <s v="C-25 and South Indian R"/>
    <n v="0.36"/>
    <n v="0.57999999999999996"/>
    <s v="St. Lucie County"/>
    <n v="0.36092574214357998"/>
    <n v="3978.24202310892"/>
    <n v="10.3225103292624"/>
    <n v="1.6714677103103399"/>
    <n v="3.72565970137381"/>
    <n v="0.60327572381279004"/>
    <n v="1435.84995461736"/>
    <n v="1210"/>
    <s v="Fixed Single Family Units"/>
    <n v="1210"/>
    <s v="St. Lucie County"/>
    <s v="St. Lucie County"/>
    <m/>
    <m/>
    <m/>
    <n v="0"/>
    <n v="1"/>
    <n v="3.72565970137381"/>
    <n v="0.60327572381279004"/>
    <n v="1435.8499546173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9.71113220163301"/>
    <n v="1.1645174003000001"/>
  </r>
  <r>
    <n v="150000"/>
    <n v="510000"/>
    <n v="510000"/>
    <x v="0"/>
    <x v="0"/>
    <s v="IR-SouthCentral"/>
    <s v="C-25 and South Indian R"/>
    <n v="0.36"/>
    <n v="0.57999999999999996"/>
    <s v="St. Lucie County"/>
    <n v="2.718567458292E-2"/>
    <n v="3978.24202310892"/>
    <n v="10.3225103292624"/>
    <n v="1.6714677103103399"/>
    <n v="0.2806244066902"/>
    <n v="4.5439977248359999E-2"/>
    <n v="108.151193052352"/>
    <n v="1310"/>
    <s v="Fixed Single Family Units"/>
    <n v="1310"/>
    <s v="St. Lucie County"/>
    <s v="St. Lucie County"/>
    <m/>
    <m/>
    <m/>
    <n v="0"/>
    <n v="1"/>
    <n v="0.2806244066902"/>
    <n v="4.5439977248359999E-2"/>
    <n v="108.15119305235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4.016990271566598"/>
    <n v="8.7713863000000003E-2"/>
  </r>
  <r>
    <n v="150000"/>
    <n v="510000"/>
    <n v="510000"/>
    <x v="0"/>
    <x v="0"/>
    <s v="IR-SouthCentral"/>
    <s v="C-25 and South Indian R"/>
    <n v="0.36"/>
    <n v="0.57999999999999996"/>
    <s v="St. Lucie County"/>
    <n v="8.6227934948000004E-2"/>
    <n v="3978.24202310892"/>
    <n v="10.3225103292624"/>
    <n v="1.6714677103103399"/>
    <n v="0.89008874917170999"/>
    <n v="0.14412720899232001"/>
    <n v="343.03559437604002"/>
    <n v="1310"/>
    <s v="Fixed Single Family Units"/>
    <n v="1310"/>
    <s v="St. Lucie County"/>
    <s v="St. Lucie County"/>
    <m/>
    <m/>
    <m/>
    <n v="0"/>
    <n v="1"/>
    <n v="0.89008874917170999"/>
    <n v="0.14412720899232001"/>
    <n v="343.03559437603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6.749553726384207"/>
    <n v="0.27821216090000001"/>
  </r>
  <r>
    <n v="150000"/>
    <n v="510000"/>
    <n v="510000"/>
    <x v="0"/>
    <x v="0"/>
    <s v="IR-SouthCentral"/>
    <s v="C-25 and South Indian R"/>
    <n v="0.36"/>
    <n v="0.57999999999999996"/>
    <s v="St. Lucie County"/>
    <n v="2.7906262017700001E-3"/>
    <n v="3978.24202310892"/>
    <n v="10.3225103292624"/>
    <n v="1.6714677103103399"/>
    <n v="2.8806267792910002E-2"/>
    <n v="4.6644415878100004E-3"/>
    <n v="11.1017864266821"/>
    <n v="1310"/>
    <s v="Fixed Single Family Units"/>
    <n v="1310"/>
    <s v="St. Lucie County"/>
    <s v="St. Lucie County"/>
    <m/>
    <m/>
    <m/>
    <n v="0"/>
    <n v="1"/>
    <n v="2.8806267792910002E-2"/>
    <n v="4.6644415878100004E-3"/>
    <n v="11.101786426682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8.388507520439504"/>
    <n v="9.0038818999999999E-3"/>
  </r>
  <r>
    <n v="150000"/>
    <n v="510000"/>
    <n v="510000"/>
    <x v="0"/>
    <x v="0"/>
    <s v="IR-SouthCentral"/>
    <s v="C-25 and South Indian R"/>
    <n v="0.36"/>
    <n v="0.57999999999999996"/>
    <s v="St. Lucie County"/>
    <n v="0.25240335391974"/>
    <n v="3984.19512012018"/>
    <n v="10.5192594639752"/>
    <n v="1.76257252495604"/>
    <n v="2.6550963694593999"/>
    <n v="0.44487921682569997"/>
    <n v="1005.62421098903"/>
    <n v="1210"/>
    <s v="Fixed Single Family Units"/>
    <n v="1210"/>
    <s v="St. Lucie County"/>
    <s v="St. Lucie County"/>
    <m/>
    <m/>
    <m/>
    <n v="0"/>
    <n v="1"/>
    <n v="2.6550963694593999"/>
    <n v="0.44487921682569997"/>
    <n v="1005.6242109879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4.09790864133299"/>
    <n v="0.81559141199999996"/>
  </r>
  <r>
    <n v="150000"/>
    <n v="510000"/>
    <n v="510000"/>
    <x v="0"/>
    <x v="0"/>
    <s v="IR-SouthCentral"/>
    <s v="C-25 and South Indian R"/>
    <n v="0.36"/>
    <n v="0.57999999999999996"/>
    <s v="St. Lucie County"/>
    <n v="2.7236040248699999E-3"/>
    <n v="3984.19512012018"/>
    <n v="10.5192594639752"/>
    <n v="1.76257252495604"/>
    <n v="2.8650297414740001E-2"/>
    <n v="4.80054962309E-3"/>
    <n v="10.8513698650307"/>
    <n v="1310"/>
    <s v="Fixed Single Family Units"/>
    <n v="1310"/>
    <s v="St. Lucie County"/>
    <s v="St. Lucie County"/>
    <m/>
    <m/>
    <m/>
    <n v="0"/>
    <n v="1"/>
    <n v="2.8650297414740001E-2"/>
    <n v="4.80054962309E-3"/>
    <n v="10.851369865029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1.052393890869297"/>
    <n v="8.8007866000000008E-3"/>
  </r>
  <r>
    <n v="150000"/>
    <n v="510000"/>
    <n v="510000"/>
    <x v="0"/>
    <x v="0"/>
    <s v="IR-SouthCentral"/>
    <s v="C-25 and South Indian R"/>
    <n v="0.36"/>
    <n v="0.57999999999999996"/>
    <s v="St. Lucie County"/>
    <n v="2.3644203580199998E-3"/>
    <n v="3984.19512012018"/>
    <n v="10.5192594639752"/>
    <n v="1.76257252495604"/>
    <n v="2.487195122791E-2"/>
    <n v="4.1674623604900001E-3"/>
    <n v="9.4203120523361097"/>
    <n v="1310"/>
    <s v="Fixed Single Family Units"/>
    <n v="1310"/>
    <s v="St. Lucie County"/>
    <s v="St. Lucie County"/>
    <m/>
    <m/>
    <m/>
    <n v="0"/>
    <n v="1"/>
    <n v="2.487195122791E-2"/>
    <n v="4.1674623604900001E-3"/>
    <n v="9.42031205153086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4.593807819279199"/>
    <n v="7.6401558000000003E-3"/>
  </r>
  <r>
    <n v="150000"/>
    <n v="510000"/>
    <n v="510000"/>
    <x v="0"/>
    <x v="0"/>
    <s v="IR-SouthCentral"/>
    <s v="C-25 and South Indian R"/>
    <n v="0.36"/>
    <n v="0.57999999999999996"/>
    <s v="St. Lucie County"/>
    <n v="3.2820793069999999E-4"/>
    <n v="3984.19512012018"/>
    <n v="10.5192594639752"/>
    <n v="1.76257252495604"/>
    <n v="3.4525043812100001E-3"/>
    <n v="5.7849028113E-4"/>
    <n v="1.3076444358956201"/>
    <n v="1310"/>
    <s v="Fixed Single Family Units"/>
    <n v="1310"/>
    <s v="St. Lucie County"/>
    <s v="St. Lucie County"/>
    <m/>
    <m/>
    <m/>
    <n v="0"/>
    <n v="1"/>
    <n v="3.4525043812100001E-3"/>
    <n v="5.7849028113E-4"/>
    <n v="1.30764443589748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.551702771865299"/>
    <n v="1.0605389000000001E-3"/>
  </r>
  <r>
    <n v="150000"/>
    <n v="520000"/>
    <n v="520000"/>
    <x v="0"/>
    <x v="0"/>
    <s v="IR-SouthCentral"/>
    <s v="C-25 and South Indian R"/>
    <n v="0.36"/>
    <n v="0.57999999999999996"/>
    <s v="St. Lucie County"/>
    <n v="2.1055837640270001E-2"/>
    <n v="3947.4544753857899"/>
    <n v="10.116409637226401"/>
    <n v="1.5955631040867799"/>
    <n v="0.21300947882394999"/>
    <n v="3.3595917664459997E-2"/>
    <n v="83.116960526100101"/>
    <n v="1210"/>
    <s v="Fixed Single Family Units"/>
    <n v="1210"/>
    <s v="St. Lucie County"/>
    <s v="St. Lucie County"/>
    <m/>
    <m/>
    <m/>
    <n v="0"/>
    <n v="1"/>
    <n v="0.21300947882394999"/>
    <n v="3.3595917664459997E-2"/>
    <n v="1448.2690052646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0.032038063485501"/>
    <n v="1.1745896230999999"/>
  </r>
  <r>
    <n v="150000"/>
    <n v="530000"/>
    <n v="530000"/>
    <x v="0"/>
    <x v="0"/>
    <s v="IR-SouthCentral"/>
    <s v="C-25 and South Indian R"/>
    <n v="0.36"/>
    <n v="0.57999999999999996"/>
    <s v="St. Lucie County"/>
    <n v="0.51927505000540997"/>
    <n v="4005.61240599136"/>
    <n v="10.173994077327899"/>
    <n v="1.5770694068323501"/>
    <n v="5.2831012832592297"/>
    <n v="0.81893279509488004"/>
    <n v="2080.0145824234701"/>
    <n v="1210"/>
    <s v="Fixed Single Family Units"/>
    <n v="1210"/>
    <s v="St. Lucie County"/>
    <s v="St. Lucie County"/>
    <m/>
    <m/>
    <m/>
    <n v="0"/>
    <n v="1"/>
    <n v="5.2831012832592297"/>
    <n v="0.81893279509488004"/>
    <n v="2080.0145824234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9.96964115706101"/>
    <n v="1.6869542437"/>
  </r>
  <r>
    <n v="150000"/>
    <n v="530000"/>
    <n v="530000"/>
    <x v="0"/>
    <x v="0"/>
    <s v="IR-SouthCentral"/>
    <s v="C-25 and South Indian R"/>
    <n v="0.36"/>
    <n v="0.57999999999999996"/>
    <s v="St. Lucie County"/>
    <n v="3.9999575314509997E-2"/>
    <n v="4005.61240599136"/>
    <n v="10.173994077327899"/>
    <n v="1.5770694068323501"/>
    <n v="0.40695544234546999"/>
    <n v="6.3082106514799993E-2"/>
    <n v="160.22279511419501"/>
    <n v="1310"/>
    <s v="Fixed Single Family Units"/>
    <n v="1310"/>
    <s v="St. Lucie County"/>
    <s v="St. Lucie County"/>
    <m/>
    <m/>
    <m/>
    <n v="0"/>
    <n v="1"/>
    <n v="0.40695544234546999"/>
    <n v="6.3082106514799993E-2"/>
    <n v="160.22279511419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3.721026621176193"/>
    <n v="0.12994549480000001"/>
  </r>
  <r>
    <n v="150000"/>
    <n v="530000"/>
    <n v="530000"/>
    <x v="0"/>
    <x v="0"/>
    <s v="IR-SouthCentral"/>
    <s v="C-25 and South Indian R"/>
    <n v="0.36"/>
    <n v="0.57999999999999996"/>
    <s v="St. Lucie County"/>
    <n v="5.8488828463050001E-2"/>
    <n v="4005.61240599136"/>
    <n v="10.173994077327899"/>
    <n v="1.5770694068323501"/>
    <n v="0.59506499437296001"/>
    <n v="9.2240942010549998E-2"/>
    <n v="234.28357690351299"/>
    <n v="1310"/>
    <s v="Fixed Single Family Units"/>
    <n v="1310"/>
    <s v="St. Lucie County"/>
    <s v="St. Lucie County"/>
    <m/>
    <m/>
    <m/>
    <n v="0"/>
    <n v="1"/>
    <n v="0.59506499437296001"/>
    <n v="9.2240942010549998E-2"/>
    <n v="234.28357690351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5.945332383023896"/>
    <n v="0.1900110113"/>
  </r>
  <r>
    <n v="150000"/>
    <n v="530000"/>
    <n v="530000"/>
    <x v="0"/>
    <x v="0"/>
    <s v="IR-SouthCentral"/>
    <s v="C-25 and South Indian R"/>
    <n v="0.36"/>
    <n v="0.57999999999999996"/>
    <s v="St. Lucie County"/>
    <n v="8.5322928324130007E-2"/>
    <n v="3998.1642529710498"/>
    <n v="10.8120207850315"/>
    <n v="1.89382085495306"/>
    <n v="0.92251327448028997"/>
    <n v="0.16158634106590999"/>
    <n v="341.13508198436398"/>
    <n v="1210"/>
    <s v="Fixed Single Family Units"/>
    <n v="1210"/>
    <s v="St. Lucie County"/>
    <s v="St. Lucie County"/>
    <m/>
    <m/>
    <m/>
    <n v="0"/>
    <n v="1"/>
    <n v="0.92251327448028997"/>
    <n v="0.16158634106590999"/>
    <n v="341.13508198436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3.82260665026"/>
    <n v="0.27667078830000003"/>
  </r>
  <r>
    <n v="150000"/>
    <n v="540000"/>
    <n v="540000"/>
    <x v="0"/>
    <x v="0"/>
    <s v="IR-SouthCentral"/>
    <s v="C-25 and South Indian R"/>
    <n v="0.36"/>
    <n v="0.57999999999999996"/>
    <s v="St. Lucie County"/>
    <n v="0.15372889847376001"/>
    <n v="4009.4450053883502"/>
    <n v="10.9289803974678"/>
    <n v="1.9417207905712299"/>
    <n v="1.6801001179441"/>
    <n v="0.29849859827811998"/>
    <n v="616.36756416949004"/>
    <n v="1210"/>
    <s v="Fixed Single Family Units"/>
    <n v="1210"/>
    <s v="St. Lucie County"/>
    <s v="St. Lucie County"/>
    <m/>
    <m/>
    <m/>
    <n v="0"/>
    <n v="1"/>
    <n v="1.6801001179441"/>
    <n v="0.29849859827811998"/>
    <n v="616.367564169490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9.674778823772101"/>
    <n v="0.49989259060000002"/>
  </r>
  <r>
    <n v="150000"/>
    <n v="540000"/>
    <n v="540000"/>
    <x v="0"/>
    <x v="0"/>
    <s v="IR-SouthCentral"/>
    <s v="C-25 and South Indian R"/>
    <n v="0.36"/>
    <n v="0.57999999999999996"/>
    <s v="St. Lucie County"/>
    <n v="3.2977302524790003E-2"/>
    <n v="3939.2560214308401"/>
    <n v="8.5433217607201506"/>
    <n v="1.1518842959771101"/>
    <n v="0.28173570626993"/>
    <n v="3.7986036901989997E-2"/>
    <n v="129.906037541345"/>
    <n v="1700"/>
    <s v="Institutional (Educational,religious,health and military facilities)"/>
    <n v="1700"/>
    <s v="St. Lucie County"/>
    <s v="St. Lucie County"/>
    <m/>
    <m/>
    <m/>
    <n v="0"/>
    <n v="1"/>
    <n v="0.28173570626993"/>
    <n v="3.7986036901989997E-2"/>
    <n v="129.90603751630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8.275103050747205"/>
    <n v="0.1053576947"/>
  </r>
  <r>
    <n v="150000"/>
    <n v="540000"/>
    <n v="540000"/>
    <x v="0"/>
    <x v="0"/>
    <s v="IR-SouthCentral"/>
    <s v="C-25 and South Indian R"/>
    <n v="0.36"/>
    <n v="0.57999999999999996"/>
    <s v="St. Lucie County"/>
    <n v="5.2709384581979997E-2"/>
    <n v="3939.2560214308401"/>
    <n v="8.5433217607201506"/>
    <n v="1.1518842959771101"/>
    <n v="0.45031323229338999"/>
    <n v="6.0715112350600002E-2"/>
    <n v="207.63576060047799"/>
    <n v="1210"/>
    <s v="Fixed Single Family Units"/>
    <n v="1210"/>
    <s v="St. Lucie County"/>
    <s v="St. Lucie County"/>
    <m/>
    <m/>
    <m/>
    <n v="0"/>
    <n v="1"/>
    <n v="0.45031323229338999"/>
    <n v="6.0715112350600002E-2"/>
    <n v="207.635760600477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0.520007324459797"/>
    <n v="0.16839883259999999"/>
  </r>
  <r>
    <n v="150000"/>
    <n v="540000"/>
    <n v="540000"/>
    <x v="0"/>
    <x v="0"/>
    <s v="IR-SouthCentral"/>
    <s v="C-25 and South Indian R"/>
    <n v="0.36"/>
    <n v="0.57999999999999996"/>
    <s v="St. Lucie County"/>
    <n v="7.7687310976E-4"/>
    <n v="3939.2560214308401"/>
    <n v="8.5433217607201506"/>
    <n v="1.1518842959771101"/>
    <n v="6.6370769439799996E-3"/>
    <n v="8.9486793509999996E-4"/>
    <n v="3.06030207553342"/>
    <n v="1750"/>
    <s v="Governmental"/>
    <n v="1750"/>
    <s v="St. Lucie County"/>
    <s v="St. Lucie County"/>
    <m/>
    <m/>
    <m/>
    <n v="0"/>
    <n v="1"/>
    <n v="6.6370769439799996E-3"/>
    <n v="8.9486793509999996E-4"/>
    <n v="3.06030205092817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6.660040954329801"/>
    <n v="2.4819968E-3"/>
  </r>
  <r>
    <n v="150000"/>
    <n v="550000"/>
    <n v="550000"/>
    <x v="0"/>
    <x v="0"/>
    <s v="IR-SouthCentral"/>
    <s v="C-25 and South Indian R"/>
    <n v="0.36"/>
    <n v="0.57999999999999996"/>
    <s v="St. Lucie County"/>
    <n v="2.18436634304E-2"/>
    <n v="4001.5240167298002"/>
    <n v="9.8063798505376294"/>
    <n v="1.43083582874278"/>
    <n v="0.21420726092584"/>
    <n v="3.1254696267220002E-2"/>
    <n v="87.407943830128104"/>
    <n v="1210"/>
    <s v="Fixed Single Family Units"/>
    <n v="1210"/>
    <s v="St. Lucie County"/>
    <s v="St. Lucie County"/>
    <m/>
    <m/>
    <m/>
    <n v="0"/>
    <n v="1"/>
    <n v="0.21420726092584"/>
    <n v="3.1254696267220002E-2"/>
    <n v="87.4079438293202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1.105227478206601"/>
    <n v="7.0890465400000005E-2"/>
  </r>
  <r>
    <n v="150000"/>
    <n v="550000"/>
    <n v="550000"/>
    <x v="0"/>
    <x v="0"/>
    <s v="IR-SouthCentral"/>
    <s v="C-25 and South Indian R"/>
    <n v="0.36"/>
    <n v="0.57999999999999996"/>
    <s v="St. Lucie County"/>
    <n v="2.7399029236610001E-2"/>
    <n v="4001.5240167298002"/>
    <n v="9.8063798505376294"/>
    <n v="1.43083582874278"/>
    <n v="0.26868528823021998"/>
    <n v="3.9203512704510002E-2"/>
    <n v="109.637873525392"/>
    <n v="1750"/>
    <s v="Governmental"/>
    <n v="1750"/>
    <s v="St. Lucie County"/>
    <s v="St. Lucie County"/>
    <m/>
    <m/>
    <m/>
    <n v="0"/>
    <n v="1"/>
    <n v="0.26868528823021998"/>
    <n v="3.9203512704510002E-2"/>
    <n v="109.63787352539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6.012702794732498"/>
    <n v="8.8919605499999999E-2"/>
  </r>
  <r>
    <n v="150000"/>
    <n v="550000"/>
    <n v="550000"/>
    <x v="0"/>
    <x v="0"/>
    <s v="IR-SouthCentral"/>
    <s v="C-25 and South Indian R"/>
    <n v="0.36"/>
    <n v="0.57999999999999996"/>
    <s v="St. Lucie County"/>
    <n v="2.470908390956E-2"/>
    <n v="4001.5240167298002"/>
    <n v="9.8063798505376294"/>
    <n v="1.43083582874278"/>
    <n v="0.24230666257601"/>
    <n v="3.5354642553209997E-2"/>
    <n v="98.8739926955203"/>
    <n v="1750"/>
    <s v="Governmental"/>
    <n v="1750"/>
    <s v="St. Lucie County"/>
    <s v="St. Lucie County"/>
    <m/>
    <m/>
    <m/>
    <n v="0"/>
    <n v="1"/>
    <n v="0.24230666257601"/>
    <n v="3.5354642553209997E-2"/>
    <n v="98.87399268867170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3.729241285731803"/>
    <n v="8.0189775099999999E-2"/>
  </r>
  <r>
    <n v="150000"/>
    <n v="560000"/>
    <n v="560000"/>
    <x v="0"/>
    <x v="0"/>
    <s v="IR-SouthCentral"/>
    <s v="C-25 and South Indian R"/>
    <n v="0.36"/>
    <n v="0.57999999999999996"/>
    <s v="St. Lucie County"/>
    <n v="7.9687938848809994E-2"/>
    <n v="3970.8756018651602"/>
    <n v="10.5951163039686"/>
    <n v="1.8103064528468999"/>
    <n v="0.84430298012676996"/>
    <n v="0.14425958991207999"/>
    <n v="316.43089213769503"/>
    <n v="1210"/>
    <s v="Fixed Single Family Units"/>
    <n v="1210"/>
    <s v="St. Lucie County"/>
    <s v="St. Lucie County"/>
    <m/>
    <m/>
    <m/>
    <n v="0"/>
    <n v="1"/>
    <n v="0.84430298012676996"/>
    <n v="0.14425958991207999"/>
    <n v="316.43089213769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3.593464717393402"/>
    <n v="0.256634949"/>
  </r>
  <r>
    <n v="150000"/>
    <n v="560000"/>
    <n v="560000"/>
    <x v="0"/>
    <x v="0"/>
    <s v="IR-SouthCentral"/>
    <s v="C-25 and South Indian R"/>
    <n v="0.36"/>
    <n v="0.57999999999999996"/>
    <s v="St. Lucie County"/>
    <n v="0.20214055090057001"/>
    <n v="3998.82070247404"/>
    <n v="10.838589708250501"/>
    <n v="1.9062267185250601"/>
    <n v="2.1909184946110498"/>
    <n v="0.38532571902405"/>
    <n v="808.32381975072303"/>
    <n v="1210"/>
    <s v="Fixed Single Family Units"/>
    <n v="1210"/>
    <s v="St. Lucie County"/>
    <s v="St. Lucie County"/>
    <m/>
    <m/>
    <m/>
    <n v="0"/>
    <n v="1"/>
    <n v="2.1909184946110498"/>
    <n v="0.38532571902405"/>
    <n v="808.323819750723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3.423402474981"/>
    <n v="0.65557487410000004"/>
  </r>
  <r>
    <n v="150000"/>
    <n v="560000"/>
    <n v="560000"/>
    <x v="0"/>
    <x v="0"/>
    <s v="IR-SouthCentral"/>
    <s v="C-25 and South Indian R"/>
    <n v="0.36"/>
    <n v="0.57999999999999996"/>
    <s v="St. Lucie County"/>
    <n v="2.56973036746E-3"/>
    <n v="3998.82070247404"/>
    <n v="10.838589708250501"/>
    <n v="1.9062267185250601"/>
    <n v="2.7852253113759998E-2"/>
    <n v="4.8984886858600002E-3"/>
    <n v="10.2758909931872"/>
    <n v="1310"/>
    <s v="Fixed Single Family Units"/>
    <n v="1310"/>
    <s v="St. Lucie County"/>
    <s v="St. Lucie County"/>
    <m/>
    <m/>
    <m/>
    <n v="0"/>
    <n v="1"/>
    <n v="2.7852253113759998E-2"/>
    <n v="4.8984886858600002E-3"/>
    <n v="10.275890993187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492709849001599"/>
    <n v="8.3340559999999994E-3"/>
  </r>
  <r>
    <n v="150000"/>
    <n v="570000"/>
    <n v="570000"/>
    <x v="0"/>
    <x v="0"/>
    <s v="IR-SouthCentral"/>
    <s v="C-25 and South Indian R"/>
    <n v="0.36"/>
    <n v="0.57999999999999996"/>
    <s v="St. Lucie County"/>
    <n v="0.38556379426169002"/>
    <n v="3980.5589291342799"/>
    <n v="10.344666217516901"/>
    <n v="1.6746012936995001"/>
    <n v="3.98852875719657"/>
    <n v="0.64566562867430999"/>
    <n v="1534.75940399927"/>
    <n v="1210"/>
    <s v="Fixed Single Family Units"/>
    <n v="1210"/>
    <s v="St. Lucie County"/>
    <s v="St. Lucie County"/>
    <m/>
    <m/>
    <m/>
    <n v="0"/>
    <n v="1"/>
    <n v="3.98852875719657"/>
    <n v="0.64566562867430999"/>
    <n v="1534.7594039992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82546763559699"/>
    <n v="1.2447359319"/>
  </r>
  <r>
    <n v="150000"/>
    <n v="570000"/>
    <n v="570000"/>
    <x v="0"/>
    <x v="0"/>
    <s v="IR-SouthCentral"/>
    <s v="C-25 and South Indian R"/>
    <n v="0.36"/>
    <n v="0.57999999999999996"/>
    <s v="St. Lucie County"/>
    <n v="8.7857643491199996E-2"/>
    <n v="3980.5589291342799"/>
    <n v="10.344666217516901"/>
    <n v="1.6746012936995001"/>
    <n v="0.90885799657409005"/>
    <n v="0.14712652345175001"/>
    <n v="349.72252729160499"/>
    <n v="1310"/>
    <s v="Fixed Single Family Units"/>
    <n v="1310"/>
    <s v="St. Lucie County"/>
    <s v="St. Lucie County"/>
    <m/>
    <m/>
    <m/>
    <n v="0"/>
    <n v="1"/>
    <n v="0.90885799657409005"/>
    <n v="0.14712652345175001"/>
    <n v="349.7225272916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0.42822028822501"/>
    <n v="0.28363546410000001"/>
  </r>
  <r>
    <n v="160000"/>
    <n v="580000"/>
    <n v="580000"/>
    <x v="0"/>
    <x v="0"/>
    <s v="IR-SouthCentral"/>
    <s v="C-25 and South Indian R"/>
    <n v="0.36"/>
    <n v="0.57999999999999996"/>
    <s v="St. Lucie County"/>
    <n v="7.1409838861069996E-2"/>
    <n v="4010.57096055083"/>
    <n v="10.8572711349666"/>
    <n v="1.90578306291455"/>
    <n v="0.77531598221894005"/>
    <n v="0.13609166142689"/>
    <n v="286.39422603383298"/>
    <n v="1210"/>
    <s v="Fixed Single Family Units"/>
    <n v="1210"/>
    <s v="St. Lucie County"/>
    <s v="St. Lucie County"/>
    <m/>
    <m/>
    <m/>
    <n v="0"/>
    <n v="1"/>
    <n v="0.77531598221894005"/>
    <n v="0.13609166142689"/>
    <n v="808.31077046114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3.854210518538906"/>
    <n v="0.6555642907"/>
  </r>
  <r>
    <n v="160000"/>
    <n v="580000"/>
    <n v="580000"/>
    <x v="0"/>
    <x v="0"/>
    <s v="IR-SouthCentral"/>
    <s v="C-25 and South Indian R"/>
    <n v="0.36"/>
    <n v="0.57999999999999996"/>
    <s v="St. Lucie County"/>
    <n v="3.2359748621000001E-4"/>
    <n v="4010.57096055083"/>
    <n v="10.8572711349666"/>
    <n v="1.90578306291455"/>
    <n v="3.51338564637E-3"/>
    <n v="6.1670660842E-4"/>
    <n v="1.2978106811010699"/>
    <n v="1310"/>
    <s v="Fixed Single Family Units"/>
    <n v="1310"/>
    <s v="St. Lucie County"/>
    <s v="St. Lucie County"/>
    <m/>
    <m/>
    <m/>
    <n v="0"/>
    <n v="1"/>
    <n v="3.51338564637E-3"/>
    <n v="6.1670660842E-4"/>
    <n v="1.2978106811016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.058895015929899"/>
    <n v="1.0525634E-3"/>
  </r>
  <r>
    <n v="160000"/>
    <n v="580000"/>
    <n v="580000"/>
    <x v="0"/>
    <x v="0"/>
    <s v="IR-SouthCentral"/>
    <s v="C-25 and South Indian R"/>
    <n v="0.36"/>
    <n v="0.57999999999999996"/>
    <s v="St. Lucie County"/>
    <n v="1.3094262236799999E-3"/>
    <n v="4010.57096055083"/>
    <n v="10.8572711349666"/>
    <n v="1.90578306291455"/>
    <n v="1.4216795541819999E-2"/>
    <n v="2.4954823192400001E-3"/>
    <n v="5.2515467877108399"/>
    <n v="1310"/>
    <s v="Fixed Single Family Units"/>
    <n v="1310"/>
    <s v="St. Lucie County"/>
    <s v="St. Lucie County"/>
    <m/>
    <m/>
    <m/>
    <n v="0"/>
    <n v="1"/>
    <n v="1.4216795541819999E-2"/>
    <n v="2.4954823192400001E-3"/>
    <n v="5.2515467877089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0.973288648266099"/>
    <n v="4.2591620000000004E-3"/>
  </r>
  <r>
    <n v="160000"/>
    <n v="590000"/>
    <n v="590000"/>
    <x v="0"/>
    <x v="0"/>
    <s v="IR-SouthCentral"/>
    <s v="C-25 and South Indian R"/>
    <n v="0.36"/>
    <n v="0.57999999999999996"/>
    <s v="St. Lucie County"/>
    <n v="1.979438478043E-2"/>
    <n v="2987.8837353437898"/>
    <n v="8.0388904491995508"/>
    <n v="1.3700312889619599"/>
    <n v="0.15912489075923"/>
    <n v="2.7118926494949999E-2"/>
    <n v="59.143320336604397"/>
    <n v="1210"/>
    <s v="Fixed Single Family Units"/>
    <n v="1210"/>
    <s v="St. Lucie County"/>
    <s v="St. Lucie County"/>
    <m/>
    <m/>
    <m/>
    <n v="0"/>
    <n v="1"/>
    <n v="0.15912489075923"/>
    <n v="2.7118926494949999E-2"/>
    <n v="732.857447895946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5.969394637928602"/>
    <n v="0.59436938189999999"/>
  </r>
  <r>
    <n v="160000"/>
    <n v="590000"/>
    <n v="590000"/>
    <x v="0"/>
    <x v="0"/>
    <s v="IR-SouthCentral"/>
    <s v="C-25 and South Indian R"/>
    <n v="0.36"/>
    <n v="0.57999999999999996"/>
    <s v="St. Lucie County"/>
    <n v="8.5253737443449995E-2"/>
    <n v="2987.8837353437898"/>
    <n v="8.0388904491995508"/>
    <n v="1.3700312889619599"/>
    <n v="0.68534545569273997"/>
    <n v="0.11680028779847"/>
    <n v="254.72825548456299"/>
    <n v="1310"/>
    <s v="Fixed Single Family Units"/>
    <n v="1310"/>
    <s v="St. Lucie County"/>
    <s v="St. Lucie County"/>
    <m/>
    <m/>
    <m/>
    <n v="0"/>
    <n v="1"/>
    <n v="0.68534545569273997"/>
    <n v="0.11680028779847"/>
    <n v="655.878294613640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7.840518860010405"/>
    <n v="0.5319369786"/>
  </r>
  <r>
    <n v="160000"/>
    <n v="590000"/>
    <n v="590000"/>
    <x v="0"/>
    <x v="0"/>
    <s v="IR-SouthCentral"/>
    <s v="C-25 and South Indian R"/>
    <n v="0.36"/>
    <n v="0.57999999999999996"/>
    <s v="St. Lucie County"/>
    <n v="3.5597908745540002E-2"/>
    <n v="4001.5596836616801"/>
    <n v="9.1549595170076099"/>
    <n v="1.33542194442323"/>
    <n v="0.32589741345557"/>
    <n v="4.753822851437E-2"/>
    <n v="142.44715645883201"/>
    <n v="1210"/>
    <s v="Fixed Single Family Units"/>
    <n v="1210"/>
    <s v="St. Lucie County"/>
    <s v="St. Lucie County"/>
    <m/>
    <m/>
    <m/>
    <n v="0"/>
    <n v="1"/>
    <n v="0.32589741345557"/>
    <n v="4.753822851437E-2"/>
    <n v="142.44715645883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5.788317402603"/>
    <n v="0.11552891849999999"/>
  </r>
  <r>
    <n v="160000"/>
    <n v="590000"/>
    <n v="590000"/>
    <x v="0"/>
    <x v="0"/>
    <s v="IR-SouthCentral"/>
    <s v="C-25 and South Indian R"/>
    <n v="0.36"/>
    <n v="0.57999999999999996"/>
    <s v="St. Lucie County"/>
    <n v="0.44528717750588998"/>
    <n v="4001.5596836616801"/>
    <n v="9.1549595170076099"/>
    <n v="1.33542194442323"/>
    <n v="4.0765860835090697"/>
    <n v="0.59464626841165003"/>
    <n v="1781.8432171591"/>
    <n v="1750"/>
    <s v="Governmental"/>
    <n v="1750"/>
    <s v="St. Lucie County"/>
    <s v="St. Lucie County"/>
    <m/>
    <m/>
    <m/>
    <n v="0"/>
    <n v="1"/>
    <n v="4.0765860835090697"/>
    <n v="0.59464626841165003"/>
    <n v="1781.843217159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2.09359400402101"/>
    <n v="1.4451283188999999"/>
  </r>
  <r>
    <n v="160000"/>
    <n v="590000"/>
    <n v="590000"/>
    <x v="0"/>
    <x v="0"/>
    <s v="IR-SouthCentral"/>
    <s v="C-25 and South Indian R"/>
    <n v="0.36"/>
    <n v="0.57999999999999996"/>
    <s v="St. Lucie County"/>
    <n v="0.21574314799138999"/>
    <n v="3955.0004383857699"/>
    <n v="10.4495673417637"/>
    <n v="1.73655965923709"/>
    <n v="2.25442255346023"/>
    <n v="0.37465084755868"/>
    <n v="853.264244884709"/>
    <n v="1210"/>
    <s v="Fixed Single Family Units"/>
    <n v="1210"/>
    <s v="St. Lucie County"/>
    <s v="St. Lucie County"/>
    <m/>
    <m/>
    <m/>
    <n v="0"/>
    <n v="1"/>
    <n v="2.25442255346023"/>
    <n v="0.37465084755868"/>
    <n v="853.26424488470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0.29381461804499"/>
    <n v="0.69202290740000005"/>
  </r>
  <r>
    <n v="160000"/>
    <n v="590000"/>
    <n v="590000"/>
    <x v="0"/>
    <x v="0"/>
    <s v="IR-SouthCentral"/>
    <s v="C-25 and South Indian R"/>
    <n v="0.36"/>
    <n v="0.57999999999999996"/>
    <s v="St. Lucie County"/>
    <n v="1.2496422682900001E-3"/>
    <n v="3955.0004383857699"/>
    <n v="10.4495673417637"/>
    <n v="1.73655965923709"/>
    <n v="1.3058221035609999E-2"/>
    <n v="2.1700783515899999E-3"/>
    <n v="4.9423357189123296"/>
    <n v="1310"/>
    <s v="Fixed Single Family Units"/>
    <n v="1310"/>
    <s v="St. Lucie County"/>
    <s v="St. Lucie County"/>
    <m/>
    <m/>
    <m/>
    <n v="0"/>
    <n v="1"/>
    <n v="1.3058221035609999E-2"/>
    <n v="2.1700783515899999E-3"/>
    <n v="4.94233571891427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.939959685921199"/>
    <n v="4.0083825999999998E-3"/>
  </r>
  <r>
    <n v="160000"/>
    <n v="590000"/>
    <n v="590000"/>
    <x v="0"/>
    <x v="0"/>
    <s v="IR-SouthCentral"/>
    <s v="C-25 and South Indian R"/>
    <n v="0.36"/>
    <n v="0.57999999999999996"/>
    <s v="St. Lucie County"/>
    <n v="1.9623085361E-4"/>
    <n v="3955.0004383857699"/>
    <n v="10.4495673417637"/>
    <n v="1.73655965923709"/>
    <n v="2.05052751942E-3"/>
    <n v="3.4076658429000001E-4"/>
    <n v="0.77609311208794995"/>
    <n v="1310"/>
    <s v="Fixed Single Family Units"/>
    <n v="1310"/>
    <s v="St. Lucie County"/>
    <s v="St. Lucie County"/>
    <m/>
    <m/>
    <m/>
    <n v="0"/>
    <n v="1"/>
    <n v="2.05052751942E-3"/>
    <n v="3.4076658429000001E-4"/>
    <n v="0.776093112086389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.3673576003066703"/>
    <n v="6.2943479999999995E-4"/>
  </r>
  <r>
    <n v="160000"/>
    <n v="600000"/>
    <n v="600000"/>
    <x v="0"/>
    <x v="0"/>
    <s v="IR-SouthCentral"/>
    <s v="C-25 and South Indian R"/>
    <n v="0.36"/>
    <n v="0.57999999999999996"/>
    <s v="St. Lucie County"/>
    <n v="0.38601559630458998"/>
    <n v="3944.0400527684801"/>
    <n v="9.3270839578969191"/>
    <n v="1.3357078635649999"/>
    <n v="3.6003998757905502"/>
    <n v="0.51560406744276999"/>
    <n v="1522.4609728186099"/>
    <n v="1210"/>
    <s v="Fixed Single Family Units"/>
    <n v="1210"/>
    <s v="St. Lucie County"/>
    <s v="St. Lucie County"/>
    <m/>
    <m/>
    <m/>
    <n v="0"/>
    <n v="1"/>
    <n v="3.6003998757905502"/>
    <n v="0.51560406744276999"/>
    <n v="1522.4609728186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3.25579525750601"/>
    <n v="1.2347615351000001"/>
  </r>
  <r>
    <n v="160000"/>
    <n v="600000"/>
    <n v="600000"/>
    <x v="0"/>
    <x v="0"/>
    <s v="IR-SouthCentral"/>
    <s v="C-25 and South Indian R"/>
    <n v="0.36"/>
    <n v="0.57999999999999996"/>
    <s v="St. Lucie County"/>
    <n v="1.91802999626E-3"/>
    <n v="3944.0400527684801"/>
    <n v="9.3270839578969191"/>
    <n v="1.3357078635649999"/>
    <n v="1.7889626808900001E-2"/>
    <n v="2.5619277485599999E-3"/>
    <n v="7.5647871276687004"/>
    <n v="1310"/>
    <s v="Fixed Single Family Units"/>
    <n v="1310"/>
    <s v="St. Lucie County"/>
    <s v="St. Lucie County"/>
    <m/>
    <m/>
    <m/>
    <n v="0"/>
    <n v="1"/>
    <n v="1.7889626808900001E-2"/>
    <n v="2.5619277485599999E-3"/>
    <n v="7.56478712767064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6.312684043183502"/>
    <n v="6.1352693999999998E-3"/>
  </r>
  <r>
    <n v="160000"/>
    <n v="600000"/>
    <n v="600000"/>
    <x v="0"/>
    <x v="0"/>
    <s v="IR-SouthCentral"/>
    <s v="C-25 and South Indian R"/>
    <n v="0.36"/>
    <n v="0.57999999999999996"/>
    <s v="St. Lucie County"/>
    <n v="0.35880876134008999"/>
    <n v="3994.2009584471298"/>
    <n v="10.5388966147581"/>
    <n v="1.76350103624014"/>
    <n v="3.7814484402327002"/>
    <n v="0.63275962243530004"/>
    <n v="1433.1542984438399"/>
    <n v="1210"/>
    <s v="Fixed Single Family Units"/>
    <n v="1210"/>
    <s v="St. Lucie County"/>
    <s v="St. Lucie County"/>
    <m/>
    <m/>
    <m/>
    <n v="0"/>
    <n v="1"/>
    <n v="3.7814484402327002"/>
    <n v="0.63275962243530004"/>
    <n v="1433.1542984438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378665238575"/>
    <n v="1.1623311423"/>
  </r>
  <r>
    <n v="160000"/>
    <n v="600000"/>
    <n v="600000"/>
    <x v="0"/>
    <x v="0"/>
    <s v="IR-SouthCentral"/>
    <s v="C-25 and South Indian R"/>
    <n v="0.36"/>
    <n v="0.57999999999999996"/>
    <s v="St. Lucie County"/>
    <n v="2.9313096354400001E-3"/>
    <n v="3994.2009584471298"/>
    <n v="10.5388966147581"/>
    <n v="1.76350103624014"/>
    <n v="3.089276919374E-2"/>
    <n v="5.1693675796299996E-3"/>
    <n v="11.708239755379701"/>
    <n v="1310"/>
    <s v="Fixed Single Family Units"/>
    <n v="1310"/>
    <s v="St. Lucie County"/>
    <s v="St. Lucie County"/>
    <m/>
    <m/>
    <m/>
    <n v="0"/>
    <n v="1"/>
    <n v="3.089276919374E-2"/>
    <n v="5.1693675796299996E-3"/>
    <n v="11.708239755378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3747697677722"/>
    <n v="9.4957337999999995E-3"/>
  </r>
  <r>
    <n v="160000"/>
    <n v="600000"/>
    <n v="600000"/>
    <x v="0"/>
    <x v="0"/>
    <s v="IR-SouthCentral"/>
    <s v="C-25 and South Indian R"/>
    <n v="0.36"/>
    <n v="0.57999999999999996"/>
    <s v="St. Lucie County"/>
    <n v="4.3126851114119999E-2"/>
    <n v="3994.2009584471298"/>
    <n v="10.5388966147581"/>
    <n v="1.76350103624014"/>
    <n v="0.45450942521181997"/>
    <n v="7.6054246629530003E-2"/>
    <n v="172.25731005483999"/>
    <n v="1310"/>
    <s v="Fixed Single Family Units"/>
    <n v="1310"/>
    <s v="St. Lucie County"/>
    <s v="St. Lucie County"/>
    <m/>
    <m/>
    <m/>
    <n v="0"/>
    <n v="1"/>
    <n v="0.45450942521181997"/>
    <n v="7.6054246629530003E-2"/>
    <n v="172.25731005484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6.356952704105694"/>
    <n v="0.13970584759999999"/>
  </r>
  <r>
    <n v="160000"/>
    <n v="600000"/>
    <n v="600000"/>
    <x v="0"/>
    <x v="0"/>
    <s v="IR-SouthCentral"/>
    <s v="C-25 and South Indian R"/>
    <n v="0.36"/>
    <n v="0.57999999999999996"/>
    <s v="St. Lucie County"/>
    <n v="0.18279462365092999"/>
    <n v="3978.6086766940798"/>
    <n v="10.4746197759032"/>
    <n v="1.7453583934800001"/>
    <n v="1.9147041798228901"/>
    <n v="0.31904213067218001"/>
    <n v="727.268275710647"/>
    <n v="1210"/>
    <s v="Fixed Single Family Units"/>
    <n v="1210"/>
    <s v="St. Lucie County"/>
    <s v="St. Lucie County"/>
    <m/>
    <m/>
    <m/>
    <n v="0"/>
    <n v="1"/>
    <n v="1.9147041798228901"/>
    <n v="0.31904213067218001"/>
    <n v="727.26827571064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1.47210054448099"/>
    <n v="0.5898363955"/>
  </r>
  <r>
    <n v="160000"/>
    <n v="600000"/>
    <n v="600000"/>
    <x v="0"/>
    <x v="0"/>
    <s v="IR-SouthCentral"/>
    <s v="C-25 and South Indian R"/>
    <n v="0.36"/>
    <n v="0.57999999999999996"/>
    <s v="St. Lucie County"/>
    <n v="5.4563551467000002E-4"/>
    <n v="3978.6086766940798"/>
    <n v="10.4746197759032"/>
    <n v="1.7453583934800001"/>
    <n v="5.7153245523999998E-3"/>
    <n v="9.5232952530999995E-4"/>
    <n v="2.1708701929824801"/>
    <n v="1310"/>
    <s v="Fixed Single Family Units"/>
    <n v="1310"/>
    <s v="St. Lucie County"/>
    <s v="St. Lucie County"/>
    <m/>
    <m/>
    <m/>
    <n v="0"/>
    <n v="1"/>
    <n v="5.7153245523999998E-3"/>
    <n v="9.5232952530999995E-4"/>
    <n v="2.1708701929812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5.0586327273965"/>
    <n v="1.7606409E-3"/>
  </r>
  <r>
    <n v="160000"/>
    <n v="610000"/>
    <n v="610000"/>
    <x v="0"/>
    <x v="0"/>
    <s v="IR-SouthCentral"/>
    <s v="C-25 and South Indian R"/>
    <n v="0.36"/>
    <n v="0.57999999999999996"/>
    <s v="St. Lucie County"/>
    <n v="9.2765416932650002E-2"/>
    <n v="4005.8720287054098"/>
    <n v="11.125956793647401"/>
    <n v="2.0404403869897298"/>
    <n v="1.0321040207374099"/>
    <n v="0.18928230322532999"/>
    <n v="371.60638892171801"/>
    <n v="1210"/>
    <s v="Fixed Single Family Units"/>
    <n v="1210"/>
    <s v="St. Lucie County"/>
    <s v="St. Lucie County"/>
    <m/>
    <m/>
    <m/>
    <n v="0"/>
    <n v="1"/>
    <n v="1.0321040207374099"/>
    <n v="0.18928230322532999"/>
    <n v="371.606388921716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9.014381526655001"/>
    <n v="0.30138393260000002"/>
  </r>
  <r>
    <n v="160000"/>
    <n v="610000"/>
    <n v="610000"/>
    <x v="0"/>
    <x v="0"/>
    <s v="IR-SouthCentral"/>
    <s v="C-25 and South Indian R"/>
    <n v="0.36"/>
    <n v="0.57999999999999996"/>
    <s v="St. Lucie County"/>
    <n v="2.5837943565E-3"/>
    <n v="4005.8720287054098"/>
    <n v="11.125956793647401"/>
    <n v="2.0404403869897298"/>
    <n v="2.8747184374169999E-2"/>
    <n v="5.2720783566899999E-3"/>
    <n v="10.3503495406623"/>
    <n v="1310"/>
    <s v="Fixed Single Family Units"/>
    <n v="1310"/>
    <s v="St. Lucie County"/>
    <s v="St. Lucie County"/>
    <m/>
    <m/>
    <m/>
    <n v="0"/>
    <n v="1"/>
    <n v="2.8747184374169999E-2"/>
    <n v="5.2720783566899999E-3"/>
    <n v="10.350349540663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433141086003403"/>
    <n v="8.3944441000000005E-3"/>
  </r>
  <r>
    <n v="160000"/>
    <n v="610000"/>
    <n v="610000"/>
    <x v="0"/>
    <x v="0"/>
    <s v="IR-SouthCentral"/>
    <s v="C-25 and South Indian R"/>
    <n v="0.36"/>
    <n v="0.57999999999999996"/>
    <s v="St. Lucie County"/>
    <n v="7.8948441052300006E-2"/>
    <n v="4017.64888701872"/>
    <n v="10.8537750438194"/>
    <n v="1.89124624413613"/>
    <n v="0.85688861924193005"/>
    <n v="0.14931094262056999"/>
    <n v="317.18711632564799"/>
    <n v="1210"/>
    <s v="Fixed Single Family Units"/>
    <n v="1210"/>
    <s v="St. Lucie County"/>
    <s v="St. Lucie County"/>
    <m/>
    <m/>
    <m/>
    <n v="0"/>
    <n v="1"/>
    <n v="0.85688861924193005"/>
    <n v="0.14931094262056999"/>
    <n v="317.187116325649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6.440332238222595"/>
    <n v="0.25724826950000002"/>
  </r>
  <r>
    <n v="160000"/>
    <n v="610000"/>
    <n v="610000"/>
    <x v="0"/>
    <x v="0"/>
    <s v="IR-SouthCentral"/>
    <s v="C-25 and South Indian R"/>
    <n v="0.36"/>
    <n v="0.57999999999999996"/>
    <s v="St. Lucie County"/>
    <n v="2.78971952619E-3"/>
    <n v="4017.64888701872"/>
    <n v="10.8537750438194"/>
    <n v="1.89124624413613"/>
    <n v="3.0278988172679999E-2"/>
    <n v="5.2760465761100004E-3"/>
    <n v="11.2081135495157"/>
    <n v="1310"/>
    <s v="Fixed Single Family Units"/>
    <n v="1310"/>
    <s v="St. Lucie County"/>
    <s v="St. Lucie County"/>
    <m/>
    <m/>
    <m/>
    <n v="0"/>
    <n v="1"/>
    <n v="3.0278988172679999E-2"/>
    <n v="5.2760465761100004E-3"/>
    <n v="11.208113549514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2.892355471585702"/>
    <n v="9.0901164000000007E-3"/>
  </r>
  <r>
    <n v="160000"/>
    <n v="620000"/>
    <n v="620000"/>
    <x v="0"/>
    <x v="0"/>
    <s v="IR-SouthCentral"/>
    <s v="C-25 and South Indian R"/>
    <n v="0.36"/>
    <n v="0.57999999999999996"/>
    <s v="St. Lucie County"/>
    <n v="9.2615446279849994E-2"/>
    <n v="2342.2338687625202"/>
    <n v="5.7502712498503401"/>
    <n v="0.83762081886411999"/>
    <n v="0.53256393803513002"/>
    <n v="7.7576625952400002E-2"/>
    <n v="216.92703504724099"/>
    <n v="1210"/>
    <s v="Fixed Single Family Units"/>
    <n v="1210"/>
    <s v="St. Lucie County"/>
    <s v="St. Lucie County"/>
    <m/>
    <m/>
    <m/>
    <n v="0"/>
    <n v="1"/>
    <n v="0.53256393803513002"/>
    <n v="7.7576625952400002E-2"/>
    <n v="767.715508351872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5.01795598528901"/>
    <n v="0.62264031500000006"/>
  </r>
  <r>
    <n v="160000"/>
    <n v="620000"/>
    <n v="620000"/>
    <x v="0"/>
    <x v="0"/>
    <s v="IR-SouthCentral"/>
    <s v="C-25 and South Indian R"/>
    <n v="0.36"/>
    <n v="0.57999999999999996"/>
    <s v="St. Lucie County"/>
    <n v="4.6472701314290002E-2"/>
    <n v="2342.2338687625202"/>
    <n v="5.7502712498503401"/>
    <n v="0.83762081886411999"/>
    <n v="0.26723063827047999"/>
    <n v="3.8926502129700002E-2"/>
    <n v="108.849934991231"/>
    <n v="1750"/>
    <s v="Governmental"/>
    <n v="1750"/>
    <s v="St. Lucie County"/>
    <s v="St. Lucie County"/>
    <m/>
    <m/>
    <m/>
    <n v="0"/>
    <n v="1"/>
    <n v="0.26723063827047999"/>
    <n v="3.8926502129700002E-2"/>
    <n v="108.84993499122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7.535398072956"/>
    <n v="8.8280563699999995E-2"/>
  </r>
  <r>
    <n v="160000"/>
    <n v="620000"/>
    <n v="620000"/>
    <x v="0"/>
    <x v="0"/>
    <s v="IR-SouthCentral"/>
    <s v="C-25 and South Indian R"/>
    <n v="0.36"/>
    <n v="0.57999999999999996"/>
    <s v="St. Lucie County"/>
    <n v="0.15489625370259"/>
    <n v="3989.7061975044498"/>
    <n v="10.3922906722061"/>
    <n v="1.6909518885308801"/>
    <n v="1.6097268925131401"/>
    <n v="0.26192211272476001"/>
    <n v="617.99054336746497"/>
    <n v="1210"/>
    <s v="Fixed Single Family Units"/>
    <n v="1210"/>
    <s v="St. Lucie County"/>
    <s v="St. Lucie County"/>
    <m/>
    <m/>
    <m/>
    <n v="0"/>
    <n v="1"/>
    <n v="1.6097268925131401"/>
    <n v="0.26192211272476001"/>
    <n v="1696.4363963541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6.32958796088101"/>
    <n v="1.3758608242999999"/>
  </r>
  <r>
    <n v="160000"/>
    <n v="620000"/>
    <n v="620000"/>
    <x v="0"/>
    <x v="0"/>
    <s v="IR-SouthCentral"/>
    <s v="C-25 and South Indian R"/>
    <n v="0.36"/>
    <n v="0.57999999999999996"/>
    <s v="St. Lucie County"/>
    <n v="2.3963460714000002E-3"/>
    <n v="3989.7061975044498"/>
    <n v="10.3922906722061"/>
    <n v="1.6909518885308801"/>
    <n v="2.4903524925250001E-2"/>
    <n v="4.0521059150100004E-3"/>
    <n v="9.5607167724539703"/>
    <n v="1310"/>
    <s v="Fixed Single Family Units"/>
    <n v="1310"/>
    <s v="St. Lucie County"/>
    <s v="St. Lucie County"/>
    <m/>
    <m/>
    <m/>
    <n v="0"/>
    <n v="1"/>
    <n v="2.4903524925250001E-2"/>
    <n v="4.0521059150100004E-3"/>
    <n v="9.5607167722569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5.4660987364391"/>
    <n v="7.7540281999999997E-3"/>
  </r>
  <r>
    <n v="160000"/>
    <n v="620000"/>
    <n v="620000"/>
    <x v="0"/>
    <x v="0"/>
    <s v="IR-SouthCentral"/>
    <s v="C-25 and South Indian R"/>
    <n v="0.36"/>
    <n v="0.57999999999999996"/>
    <s v="St. Lucie County"/>
    <n v="2.8230436510389999E-2"/>
    <n v="3925.6404028493398"/>
    <n v="9.4415509253788592"/>
    <n v="1.36180064297393"/>
    <n v="0.26653910395856001"/>
    <n v="3.8444226591290001E-2"/>
    <n v="110.822542155279"/>
    <n v="1210"/>
    <s v="Fixed Single Family Units"/>
    <n v="1210"/>
    <s v="St. Lucie County"/>
    <s v="St. Lucie County"/>
    <m/>
    <m/>
    <m/>
    <n v="0"/>
    <n v="1"/>
    <n v="0.26653910395856001"/>
    <n v="3.8444226591290001E-2"/>
    <n v="1080.4655877592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7.517244931352"/>
    <n v="0.87629001439999998"/>
  </r>
  <r>
    <n v="160000"/>
    <n v="620000"/>
    <n v="620000"/>
    <x v="0"/>
    <x v="0"/>
    <s v="IR-SouthCentral"/>
    <s v="C-25 and South Indian R"/>
    <n v="0.36"/>
    <n v="0.57999999999999996"/>
    <s v="St. Lucie County"/>
    <n v="2.7760100050300001E-3"/>
    <n v="3925.6404028493398"/>
    <n v="9.4415509253788592"/>
    <n v="1.36180064297393"/>
    <n v="2.620983983189E-2"/>
    <n v="3.7803722097500001E-3"/>
    <n v="10.897617034479399"/>
    <n v="1310"/>
    <s v="Fixed Single Family Units"/>
    <n v="1310"/>
    <s v="St. Lucie County"/>
    <s v="St. Lucie County"/>
    <m/>
    <m/>
    <m/>
    <n v="0"/>
    <n v="1"/>
    <n v="2.620983983189E-2"/>
    <n v="3.7803722097500001E-3"/>
    <n v="10.897617034478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2.323202788305402"/>
    <n v="8.8382944000000001E-3"/>
  </r>
  <r>
    <n v="160000"/>
    <n v="620000"/>
    <n v="620000"/>
    <x v="0"/>
    <x v="0"/>
    <s v="IR-SouthCentral"/>
    <s v="C-25 and South Indian R"/>
    <n v="0.36"/>
    <n v="0.57999999999999996"/>
    <s v="St. Lucie County"/>
    <n v="0.24663908909974999"/>
    <n v="3993.6743222086202"/>
    <n v="10.683585978486599"/>
    <n v="1.8505270573514301"/>
    <n v="2.6349899140528299"/>
    <n v="0.45641230777960001"/>
    <n v="984.99619699060497"/>
    <n v="1210"/>
    <s v="Fixed Single Family Units"/>
    <n v="1210"/>
    <s v="St. Lucie County"/>
    <s v="St. Lucie County"/>
    <m/>
    <m/>
    <m/>
    <n v="0"/>
    <n v="1"/>
    <n v="2.6349899140528299"/>
    <n v="0.45641230777960001"/>
    <n v="984.996196990604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7.19400882366"/>
    <n v="0.79886147360000004"/>
  </r>
  <r>
    <n v="160000"/>
    <n v="620000"/>
    <n v="620000"/>
    <x v="0"/>
    <x v="0"/>
    <s v="IR-SouthCentral"/>
    <s v="C-25 and South Indian R"/>
    <n v="0.36"/>
    <n v="0.57999999999999996"/>
    <s v="St. Lucie County"/>
    <n v="2.8002535872319999E-2"/>
    <n v="3993.6743222086202"/>
    <n v="10.683585978486599"/>
    <n v="1.8505270573514301"/>
    <n v="0.29916749960765998"/>
    <n v="5.181945030619E-2"/>
    <n v="111.833008470038"/>
    <n v="1750"/>
    <s v="Governmental"/>
    <n v="1750"/>
    <s v="St. Lucie County"/>
    <s v="St. Lucie County"/>
    <m/>
    <m/>
    <m/>
    <n v="0"/>
    <n v="1"/>
    <n v="0.29916749960765998"/>
    <n v="5.181945030619E-2"/>
    <n v="111.83300847003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3.3139616062805"/>
    <n v="9.0699925799999997E-2"/>
  </r>
  <r>
    <n v="160000"/>
    <n v="620000"/>
    <n v="620000"/>
    <x v="0"/>
    <x v="0"/>
    <s v="IR-SouthCentral"/>
    <s v="C-25 and South Indian R"/>
    <n v="0.36"/>
    <n v="0.57999999999999996"/>
    <s v="St. Lucie County"/>
    <n v="8.0144499816159995E-2"/>
    <n v="3993.6743222086202"/>
    <n v="10.683585978486599"/>
    <n v="1.8505270573514301"/>
    <n v="0.85623065448883995"/>
    <n v="0.14830956540771001"/>
    <n v="320.07103098208802"/>
    <n v="1310"/>
    <s v="Fixed Single Family Units"/>
    <n v="1310"/>
    <s v="St. Lucie County"/>
    <s v="St. Lucie County"/>
    <m/>
    <m/>
    <m/>
    <n v="0"/>
    <n v="1"/>
    <n v="0.85623065448883995"/>
    <n v="0.14830956540771001"/>
    <n v="320.071030982088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4.550217350058304"/>
    <n v="0.25958721089999998"/>
  </r>
  <r>
    <n v="160000"/>
    <n v="620000"/>
    <n v="620000"/>
    <x v="0"/>
    <x v="0"/>
    <s v="IR-SouthCentral"/>
    <s v="C-25 and South Indian R"/>
    <n v="0.36"/>
    <n v="0.57999999999999996"/>
    <s v="St. Lucie County"/>
    <n v="1.84210709114E-3"/>
    <n v="3993.6743222086202"/>
    <n v="10.683585978486599"/>
    <n v="1.8505270573514301"/>
    <n v="1.968030948979E-2"/>
    <n v="3.4088690146899998E-3"/>
    <n v="7.3567757886522296"/>
    <n v="1310"/>
    <s v="Fixed Single Family Units"/>
    <n v="1310"/>
    <s v="St. Lucie County"/>
    <s v="St. Lucie County"/>
    <m/>
    <m/>
    <m/>
    <n v="0"/>
    <n v="1"/>
    <n v="1.968030948979E-2"/>
    <n v="3.4088690146899998E-3"/>
    <n v="7.35677578865119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4.076378398697798"/>
    <n v="5.9665658999999999E-3"/>
  </r>
  <r>
    <n v="160000"/>
    <n v="620000"/>
    <n v="620000"/>
    <x v="0"/>
    <x v="0"/>
    <s v="IR-SouthCentral"/>
    <s v="C-25 and South Indian R"/>
    <n v="0.36"/>
    <n v="0.57999999999999996"/>
    <s v="St. Lucie County"/>
    <n v="3.5918717555000001E-4"/>
    <n v="3993.6743222086202"/>
    <n v="10.683585978486599"/>
    <n v="1.8505270573514301"/>
    <n v="3.8374070724000002E-3"/>
    <n v="6.6468558701E-4"/>
    <n v="1.43447659987665"/>
    <n v="1310"/>
    <s v="Fixed Single Family Units"/>
    <n v="1310"/>
    <s v="St. Lucie County"/>
    <s v="St. Lucie County"/>
    <m/>
    <m/>
    <m/>
    <n v="0"/>
    <n v="1"/>
    <n v="3.8374070724000002E-3"/>
    <n v="6.6468558701E-4"/>
    <n v="1.4344765998756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.684414221456901"/>
    <n v="1.1634035999999999E-3"/>
  </r>
  <r>
    <n v="160000"/>
    <n v="620000"/>
    <n v="620000"/>
    <x v="0"/>
    <x v="0"/>
    <s v="IR-SouthCentral"/>
    <s v="C-25 and South Indian R"/>
    <n v="0.36"/>
    <n v="0.57999999999999996"/>
    <s v="St. Lucie County"/>
    <n v="1.9297807687789999E-2"/>
    <n v="4029.6427331455602"/>
    <n v="10.955320689565299"/>
    <n v="1.9381377822003401"/>
    <n v="0.21141367182539"/>
    <n v="3.7401810193350003E-2"/>
    <n v="77.763270514779904"/>
    <n v="1210"/>
    <s v="Fixed Single Family Units"/>
    <n v="1210"/>
    <s v="St. Lucie County"/>
    <s v="St. Lucie County"/>
    <m/>
    <m/>
    <m/>
    <n v="0"/>
    <n v="1"/>
    <n v="0.21141367182539"/>
    <n v="3.7401810193350003E-2"/>
    <n v="754.675133363136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5.465349810503895"/>
    <n v="0.61206417950000003"/>
  </r>
  <r>
    <n v="160000"/>
    <n v="620000"/>
    <n v="620000"/>
    <x v="0"/>
    <x v="0"/>
    <s v="IR-SouthCentral"/>
    <s v="C-25 and South Indian R"/>
    <n v="0.36"/>
    <n v="0.57999999999999996"/>
    <s v="St. Lucie County"/>
    <n v="7.7921162261730001E-2"/>
    <n v="3981.0903308250899"/>
    <n v="10.5068037850506"/>
    <n v="1.80058309838438"/>
    <n v="0.81870236258712004"/>
    <n v="0.14030352777494001"/>
    <n v="310.21118564683798"/>
    <n v="1210"/>
    <s v="Fixed Single Family Units"/>
    <n v="1210"/>
    <s v="St. Lucie County"/>
    <s v="St. Lucie County"/>
    <m/>
    <m/>
    <m/>
    <n v="0"/>
    <n v="1"/>
    <n v="0.81870236258712004"/>
    <n v="0.14030352777494001"/>
    <n v="310.21118564683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7.798216398741"/>
    <n v="0.25159058039999999"/>
  </r>
  <r>
    <n v="160000"/>
    <n v="620000"/>
    <n v="620000"/>
    <x v="0"/>
    <x v="0"/>
    <s v="IR-SouthCentral"/>
    <s v="C-25 and South Indian R"/>
    <n v="0.36"/>
    <n v="0.57999999999999996"/>
    <s v="FDOT District 4"/>
    <n v="1.7051885332999999E-4"/>
    <n v="3981.0903308250899"/>
    <n v="10.5068037850506"/>
    <n v="1.80058309838438"/>
    <n v="1.79160813364E-3"/>
    <n v="3.0703336527000002E-4"/>
    <n v="0.67885095823535002"/>
    <n v="1210"/>
    <s v="Fixed Single Family Units"/>
    <n v="1210"/>
    <s v="FDOT District 4                                                St. Lucie County"/>
    <s v="FDOT District 4"/>
    <m/>
    <m/>
    <m/>
    <n v="0"/>
    <n v="1"/>
    <n v="1.79160813364E-3"/>
    <n v="3.0703336527000002E-4"/>
    <n v="0.678850958234070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.850457691291101"/>
    <n v="5.5056850000000004E-4"/>
  </r>
  <r>
    <n v="160000"/>
    <n v="620000"/>
    <n v="620000"/>
    <x v="0"/>
    <x v="0"/>
    <s v="IR-SouthCentral"/>
    <s v="C-25 and South Indian R"/>
    <n v="0.36"/>
    <n v="0.57999999999999996"/>
    <s v="St. Lucie County"/>
    <n v="4.9882535717000001E-4"/>
    <n v="3981.0903308250899"/>
    <n v="10.5068037850506"/>
    <n v="1.80058309838438"/>
    <n v="5.2410601508700002E-3"/>
    <n v="8.9817650718000003E-4"/>
    <n v="1.98586880623171"/>
    <n v="1310"/>
    <s v="Fixed Single Family Units"/>
    <n v="1310"/>
    <s v="St. Lucie County"/>
    <s v="St. Lucie County"/>
    <m/>
    <m/>
    <m/>
    <n v="0"/>
    <n v="1"/>
    <n v="5.2410601508700002E-3"/>
    <n v="8.9817650718000003E-4"/>
    <n v="1.9858688062326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.1255138526416"/>
    <n v="1.6105992E-3"/>
  </r>
  <r>
    <n v="160000"/>
    <n v="620000"/>
    <n v="620000"/>
    <x v="0"/>
    <x v="0"/>
    <s v="IR-SouthCentral"/>
    <s v="C-25 and South Indian R"/>
    <n v="0.36"/>
    <n v="0.57999999999999996"/>
    <s v="St. Lucie County"/>
    <n v="6.7380947407299999E-3"/>
    <n v="3981.0903308250899"/>
    <n v="10.5068037850506"/>
    <n v="1.80058309838438"/>
    <n v="7.079583932597E-2"/>
    <n v="1.2132499505470001E-2"/>
    <n v="26.8249638205195"/>
    <n v="1750"/>
    <s v="Governmental"/>
    <n v="1750"/>
    <s v="St. Lucie County"/>
    <s v="St. Lucie County"/>
    <m/>
    <m/>
    <m/>
    <n v="0"/>
    <n v="1"/>
    <n v="7.079583932597E-2"/>
    <n v="1.2132499505470001E-2"/>
    <n v="26.8249638205202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1.471442603024897"/>
    <n v="2.1755850600000001E-2"/>
  </r>
  <r>
    <n v="160000"/>
    <n v="620000"/>
    <n v="620000"/>
    <x v="0"/>
    <x v="0"/>
    <s v="IR-SouthCentral"/>
    <s v="C-25 and South Indian R"/>
    <n v="0.36"/>
    <n v="0.57999999999999996"/>
    <s v="FDOT District 4"/>
    <n v="6.8233055744950005E-2"/>
    <n v="3981.0903308250899"/>
    <n v="10.5068037850506"/>
    <n v="1.80058309838438"/>
    <n v="0.71691132836660998"/>
    <n v="0.12285928692547"/>
    <n v="271.64195846886997"/>
    <n v="1750"/>
    <s v="Governmental"/>
    <n v="1750"/>
    <s v="FDOT District 4                                                St. Lucie County"/>
    <s v="FDOT District 4"/>
    <m/>
    <m/>
    <m/>
    <n v="0"/>
    <n v="1"/>
    <n v="0.71691132836660998"/>
    <n v="0.12285928692547"/>
    <n v="271.641958468869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9.0723958998353"/>
    <n v="0.22030977979999999"/>
  </r>
  <r>
    <n v="160000"/>
    <n v="620000"/>
    <n v="620000"/>
    <x v="0"/>
    <x v="0"/>
    <s v="IR-SouthCentral"/>
    <s v="C-25 and South Indian R"/>
    <n v="0.36"/>
    <n v="0.57999999999999996"/>
    <s v="St. Lucie County"/>
    <n v="3.24712616754E-3"/>
    <n v="3981.0903308250899"/>
    <n v="10.5068037850506"/>
    <n v="1.80058309838438"/>
    <n v="3.4116917507640003E-2"/>
    <n v="5.8467204955900002E-3"/>
    <n v="12.927102588562599"/>
    <n v="1310"/>
    <s v="Fixed Single Family Units"/>
    <n v="1310"/>
    <s v="St. Lucie County"/>
    <s v="St. Lucie County"/>
    <m/>
    <m/>
    <m/>
    <n v="0"/>
    <n v="1"/>
    <n v="3.4116917507640003E-2"/>
    <n v="5.8467204955900002E-3"/>
    <n v="12.927102588564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1.093141304828499"/>
    <n v="1.0484268099999999E-2"/>
  </r>
  <r>
    <n v="160000"/>
    <n v="620000"/>
    <n v="620000"/>
    <x v="0"/>
    <x v="0"/>
    <s v="IR-SouthCentral"/>
    <s v="C-25 and South Indian R"/>
    <n v="0.36"/>
    <n v="0.57999999999999996"/>
    <s v="St. Lucie County"/>
    <n v="9.9384912773999999E-4"/>
    <n v="3981.0903308250899"/>
    <n v="10.5068037850506"/>
    <n v="1.80058309838438"/>
    <n v="1.044217777711E-2"/>
    <n v="1.7895079417499999E-3"/>
    <n v="3.95660315274865"/>
    <n v="1750"/>
    <s v="Governmental"/>
    <n v="1750"/>
    <s v="St. Lucie County"/>
    <s v="St. Lucie County"/>
    <m/>
    <m/>
    <m/>
    <n v="0"/>
    <n v="1"/>
    <n v="1.044217777711E-2"/>
    <n v="1.7895079417499999E-3"/>
    <n v="3.95660315274733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.479373898457"/>
    <n v="3.2089239000000001E-3"/>
  </r>
  <r>
    <n v="160000"/>
    <n v="620000"/>
    <n v="620000"/>
    <x v="0"/>
    <x v="0"/>
    <s v="IR-SouthCentral"/>
    <s v="C-25 and South Indian R"/>
    <n v="0.36"/>
    <n v="0.57999999999999996"/>
    <s v="FDOT District 4"/>
    <n v="1.0256495347380001E-2"/>
    <n v="3981.0903308250899"/>
    <n v="10.5068037850506"/>
    <n v="1.80058309838438"/>
    <n v="0.10776298413724"/>
    <n v="1.8467672171150001E-2"/>
    <n v="40.832034455623003"/>
    <n v="1750"/>
    <s v="Governmental"/>
    <n v="1750"/>
    <s v="FDOT District 4                                                St. Lucie County"/>
    <s v="FDOT District 4"/>
    <m/>
    <m/>
    <m/>
    <n v="0"/>
    <n v="1"/>
    <n v="0.10776298413724"/>
    <n v="1.8467672171150001E-2"/>
    <n v="40.832034455624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8.195357051175499"/>
    <n v="3.31160052E-2"/>
  </r>
  <r>
    <n v="160000"/>
    <n v="630000"/>
    <n v="630000"/>
    <x v="0"/>
    <x v="0"/>
    <s v="IR-SouthCentral"/>
    <s v="C-25 and South Indian R"/>
    <n v="0.36"/>
    <n v="0.57999999999999996"/>
    <s v="St. Lucie County"/>
    <n v="3.5682787191100001E-3"/>
    <n v="4021.77578621768"/>
    <n v="10.626796213016201"/>
    <n v="1.7845727995535401"/>
    <n v="3.7919370779290001E-2"/>
    <n v="6.3678531433599998E-3"/>
    <n v="14.350816951020599"/>
    <n v="1210"/>
    <s v="Fixed Single Family Units"/>
    <n v="1210"/>
    <s v="St. Lucie County"/>
    <s v="St. Lucie County"/>
    <m/>
    <m/>
    <m/>
    <n v="0"/>
    <n v="1"/>
    <n v="3.7919370779290001E-2"/>
    <n v="6.3678531433599998E-3"/>
    <n v="112.160520040102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.150070364459999"/>
    <n v="9.0965547499999994E-2"/>
  </r>
  <r>
    <n v="160000"/>
    <n v="630000"/>
    <n v="630000"/>
    <x v="0"/>
    <x v="0"/>
    <s v="IR-SouthCentral"/>
    <s v="C-25 and South Indian R"/>
    <n v="0.36"/>
    <n v="0.57999999999999996"/>
    <s v="St. Lucie County"/>
    <n v="1.7085152825730001E-2"/>
    <n v="4027.3718346208798"/>
    <n v="10.659883518401999"/>
    <n v="1.8797932758192299"/>
    <n v="0.18212573901639001"/>
    <n v="3.2116555398149997E-2"/>
    <n v="68.808263280542505"/>
    <n v="1210"/>
    <s v="Fixed Single Family Units"/>
    <n v="1210"/>
    <s v="St. Lucie County"/>
    <s v="St. Lucie County"/>
    <m/>
    <m/>
    <m/>
    <n v="0"/>
    <n v="1"/>
    <n v="0.18212573901639001"/>
    <n v="3.2116555398149997E-2"/>
    <n v="68.808263280540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0.578926021770599"/>
    <n v="5.5805566299999998E-2"/>
  </r>
  <r>
    <n v="160000"/>
    <n v="630000"/>
    <n v="630000"/>
    <x v="0"/>
    <x v="0"/>
    <s v="IR-SouthCentral"/>
    <s v="C-25 and South Indian R"/>
    <n v="0.36"/>
    <n v="0.57999999999999996"/>
    <s v="St. Lucie County"/>
    <n v="0.15263115444997"/>
    <n v="4027.3718346208798"/>
    <n v="10.659883518401999"/>
    <n v="1.8797932758192299"/>
    <n v="1.6270303277159099"/>
    <n v="0.28691501781557999"/>
    <n v="614.70241251747905"/>
    <n v="1750"/>
    <s v="Governmental"/>
    <n v="1750"/>
    <s v="St. Lucie County"/>
    <s v="St. Lucie County"/>
    <m/>
    <m/>
    <m/>
    <n v="0"/>
    <n v="1"/>
    <n v="1.6270303277159099"/>
    <n v="0.28691501781557999"/>
    <n v="614.702412699596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3.41218183967101"/>
    <n v="0.4985421028"/>
  </r>
  <r>
    <n v="160000"/>
    <n v="630000"/>
    <n v="630000"/>
    <x v="0"/>
    <x v="0"/>
    <s v="IR-SouthCentral"/>
    <s v="C-25 and South Indian R"/>
    <n v="0.36"/>
    <n v="0.57999999999999996"/>
    <s v="St. Lucie County"/>
    <n v="9.1681002207279996E-2"/>
    <n v="3995.1051314395299"/>
    <n v="9.5573137277668891"/>
    <n v="1.37466807966524"/>
    <n v="0.87622410097109005"/>
    <n v="0.12603094724607"/>
    <n v="366.275242373835"/>
    <n v="1210"/>
    <s v="Fixed Single Family Units"/>
    <n v="1210"/>
    <s v="St. Lucie County"/>
    <s v="St. Lucie County"/>
    <m/>
    <m/>
    <m/>
    <n v="0"/>
    <n v="1"/>
    <n v="0.87622410097109005"/>
    <n v="0.12603094724607"/>
    <n v="1353.4719436861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4.866526347844"/>
    <n v="1.0977063615"/>
  </r>
  <r>
    <n v="160000"/>
    <n v="630000"/>
    <n v="630000"/>
    <x v="0"/>
    <x v="0"/>
    <s v="IR-SouthCentral"/>
    <s v="C-25 and South Indian R"/>
    <n v="0.36"/>
    <n v="0.57999999999999996"/>
    <s v="St. Lucie County"/>
    <n v="3.4544514628420002E-2"/>
    <n v="3995.1051314395299"/>
    <n v="9.5573137277668891"/>
    <n v="1.37466807966524"/>
    <n v="0.33015276387728998"/>
    <n v="4.7487241587220001E-2"/>
    <n v="138.00896765510799"/>
    <n v="1750"/>
    <s v="Governmental"/>
    <n v="1750"/>
    <s v="St. Lucie County"/>
    <s v="St. Lucie County"/>
    <m/>
    <m/>
    <m/>
    <n v="0"/>
    <n v="1"/>
    <n v="0.33015276387728998"/>
    <n v="4.7487241587220001E-2"/>
    <n v="138.00896765510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916004350715397"/>
    <n v="0.11192941419999999"/>
  </r>
  <r>
    <n v="160000"/>
    <n v="630000"/>
    <n v="630000"/>
    <x v="0"/>
    <x v="0"/>
    <s v="IR-SouthCentral"/>
    <s v="C-25 and South Indian R"/>
    <n v="0.36"/>
    <n v="0.57999999999999996"/>
    <s v="St. Lucie County"/>
    <n v="7.7771377697439997E-2"/>
    <n v="3995.1051314395299"/>
    <n v="9.5573137277668891"/>
    <n v="1.37466807966524"/>
    <n v="0.74328545569517002"/>
    <n v="0.10690983043226999"/>
    <n v="310.70483011819999"/>
    <n v="1750"/>
    <s v="Governmental"/>
    <n v="1750"/>
    <s v="St. Lucie County"/>
    <s v="St. Lucie County"/>
    <m/>
    <m/>
    <m/>
    <n v="0"/>
    <n v="1"/>
    <n v="0.74328545569517002"/>
    <n v="0.10690983043226999"/>
    <n v="310.70483011819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4.515039703438603"/>
    <n v="0.25199094090000002"/>
  </r>
  <r>
    <n v="160000"/>
    <n v="630000"/>
    <n v="630000"/>
    <x v="0"/>
    <x v="0"/>
    <s v="IR-SouthCentral"/>
    <s v="C-25 and South Indian R"/>
    <n v="0.36"/>
    <n v="0.57999999999999996"/>
    <s v="St. Lucie County"/>
    <n v="4.5195387604300002E-3"/>
    <n v="3995.1051314395299"/>
    <n v="9.5573137277668891"/>
    <n v="1.37466807966524"/>
    <n v="4.31946498383E-2"/>
    <n v="6.2128656687799998E-3"/>
    <n v="18.056032493565699"/>
    <n v="1750"/>
    <s v="Governmental"/>
    <n v="1750"/>
    <s v="St. Lucie County"/>
    <s v="St. Lucie County"/>
    <m/>
    <m/>
    <m/>
    <n v="0"/>
    <n v="1"/>
    <n v="4.31946498383E-2"/>
    <n v="6.2128656687799998E-3"/>
    <n v="18.056032493566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.925607870188301"/>
    <n v="1.46439842E-2"/>
  </r>
  <r>
    <n v="160000"/>
    <n v="630000"/>
    <n v="630000"/>
    <x v="0"/>
    <x v="0"/>
    <s v="IR-SouthCentral"/>
    <s v="C-25 and South Indian R"/>
    <n v="0.36"/>
    <n v="0.57999999999999996"/>
    <s v="St. Lucie County"/>
    <n v="0.42823973833609003"/>
    <n v="4005.80722723387"/>
    <n v="10.4256060127098"/>
    <n v="1.69334452508427"/>
    <n v="4.4646587908781203"/>
    <n v="0.72515741633495001"/>
    <n v="1715.4458388154801"/>
    <n v="1210"/>
    <s v="Fixed Single Family Units"/>
    <n v="1210"/>
    <s v="St. Lucie County"/>
    <s v="St. Lucie County"/>
    <m/>
    <m/>
    <m/>
    <n v="0"/>
    <n v="1"/>
    <n v="4.4646587908781203"/>
    <n v="0.72515741633495001"/>
    <n v="1715.4458388154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6.85293140370999"/>
    <n v="1.3912780525999999"/>
  </r>
  <r>
    <n v="160000"/>
    <n v="630000"/>
    <n v="630000"/>
    <x v="0"/>
    <x v="0"/>
    <s v="IR-SouthCentral"/>
    <s v="C-25 and South Indian R"/>
    <n v="0.36"/>
    <n v="0.57999999999999996"/>
    <s v="St. Lucie County"/>
    <n v="1.0030387269999999E-5"/>
    <n v="4005.80722723387"/>
    <n v="10.4256060127098"/>
    <n v="1.69334452508427"/>
    <n v="1.0457286590000001E-4"/>
    <n v="1.698490138E-5"/>
    <n v="4.0179797846159999E-2"/>
    <n v="1310"/>
    <s v="Fixed Single Family Units"/>
    <n v="1310"/>
    <s v="St. Lucie County"/>
    <s v="St. Lucie County"/>
    <m/>
    <m/>
    <m/>
    <n v="0"/>
    <n v="1"/>
    <n v="1.0457286590000001E-4"/>
    <n v="1.698490138E-5"/>
    <n v="4.0179797847349999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0.81286474887585003"/>
    <n v="3.2586999999999998E-5"/>
  </r>
  <r>
    <n v="160000"/>
    <n v="630000"/>
    <n v="630000"/>
    <x v="0"/>
    <x v="0"/>
    <s v="IR-SouthCentral"/>
    <s v="C-25 and South Indian R"/>
    <n v="0.36"/>
    <n v="0.57999999999999996"/>
    <s v="St. Lucie County"/>
    <n v="8.6096098860589998E-2"/>
    <n v="4005.80722723387"/>
    <n v="10.4256060127098"/>
    <n v="1.69334452508427"/>
    <n v="0.89760400595192003"/>
    <n v="0.14579035763671"/>
    <n v="344.88437505242899"/>
    <n v="1310"/>
    <s v="Fixed Single Family Units"/>
    <n v="1310"/>
    <s v="St. Lucie County"/>
    <s v="St. Lucie County"/>
    <m/>
    <m/>
    <m/>
    <n v="0"/>
    <n v="1"/>
    <n v="0.89760400595192003"/>
    <n v="0.14579035763671"/>
    <n v="344.884375052428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6.569790316960905"/>
    <n v="0.27971157749999997"/>
  </r>
  <r>
    <n v="160000"/>
    <n v="630000"/>
    <n v="630000"/>
    <x v="0"/>
    <x v="0"/>
    <s v="IR-SouthCentral"/>
    <s v="C-25 and South Indian R"/>
    <n v="0.36"/>
    <n v="0.57999999999999996"/>
    <s v="St. Lucie County"/>
    <n v="9.8312812378750003E-2"/>
    <n v="4005.80722723387"/>
    <n v="10.4256060127098"/>
    <n v="1.69334452508427"/>
    <n v="1.0249706478623399"/>
    <n v="0.16647746258719001"/>
    <n v="393.82217435649602"/>
    <n v="1310"/>
    <s v="Fixed Single Family Units"/>
    <n v="1310"/>
    <s v="St. Lucie County"/>
    <s v="St. Lucie County"/>
    <m/>
    <m/>
    <m/>
    <n v="0"/>
    <n v="1"/>
    <n v="1.0249706478623399"/>
    <n v="0.16647746258719001"/>
    <n v="393.822174356496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2.811498556832305"/>
    <n v="0.3194016013"/>
  </r>
  <r>
    <n v="160000"/>
    <n v="640000"/>
    <n v="640000"/>
    <x v="0"/>
    <x v="0"/>
    <s v="IR-SouthCentral"/>
    <s v="C-25 and South Indian R"/>
    <n v="0.36"/>
    <n v="0.57999999999999996"/>
    <s v="St. Lucie County"/>
    <n v="4.131529540639E-2"/>
    <n v="4002.9689102358302"/>
    <n v="9.5304179090700103"/>
    <n v="1.4902300130360799"/>
    <n v="0.39375203125956998"/>
    <n v="6.156929321205E-2"/>
    <n v="165.383843028988"/>
    <n v="1210"/>
    <s v="Fixed Single Family Units"/>
    <n v="1210"/>
    <s v="St. Lucie County"/>
    <s v="St. Lucie County"/>
    <m/>
    <m/>
    <m/>
    <n v="0"/>
    <n v="1"/>
    <n v="0.39375203125956998"/>
    <n v="6.156929321205E-2"/>
    <n v="165.38384302898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7.81304650369401"/>
    <n v="0.1341312596"/>
  </r>
  <r>
    <n v="160000"/>
    <n v="640000"/>
    <n v="640000"/>
    <x v="0"/>
    <x v="0"/>
    <s v="IR-SouthCentral"/>
    <s v="C-25 and South Indian R"/>
    <n v="0.36"/>
    <n v="0.57999999999999996"/>
    <s v="St. Lucie County"/>
    <n v="0.11965496740478999"/>
    <n v="4002.9689102358302"/>
    <n v="9.5304179090700103"/>
    <n v="1.4902300130360799"/>
    <n v="1.1403618442638599"/>
    <n v="0.17831342363548"/>
    <n v="478.97511447668501"/>
    <n v="1750"/>
    <s v="Governmental"/>
    <n v="1750"/>
    <s v="St. Lucie County"/>
    <s v="St. Lucie County"/>
    <m/>
    <m/>
    <m/>
    <n v="0"/>
    <n v="1"/>
    <n v="1.1403618442638599"/>
    <n v="0.17831342363548"/>
    <n v="478.97511447668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4.082770637558895"/>
    <n v="0.38846319099999999"/>
  </r>
  <r>
    <n v="160000"/>
    <n v="640000"/>
    <n v="640000"/>
    <x v="0"/>
    <x v="0"/>
    <s v="IR-SouthCentral"/>
    <s v="C-25 and South Indian R"/>
    <n v="0.36"/>
    <n v="0.57999999999999996"/>
    <s v="St. Lucie County"/>
    <n v="0.25071263473819"/>
    <n v="4002.9689102358302"/>
    <n v="9.5304179090700103"/>
    <n v="1.4902300130360799"/>
    <n v="2.3893961841390499"/>
    <n v="0.37361949293420998"/>
    <n v="1003.59488226032"/>
    <n v="1750"/>
    <s v="Governmental"/>
    <n v="1750"/>
    <s v="St. Lucie County"/>
    <s v="St. Lucie County"/>
    <m/>
    <m/>
    <m/>
    <n v="0"/>
    <n v="1"/>
    <n v="2.3893961841390499"/>
    <n v="0.37361949293420998"/>
    <n v="1003.5948822603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7.438303582206"/>
    <n v="0.81394556549999997"/>
  </r>
  <r>
    <n v="160000"/>
    <n v="640000"/>
    <n v="640000"/>
    <x v="0"/>
    <x v="0"/>
    <s v="IR-SouthCentral"/>
    <s v="C-25 and South Indian R"/>
    <n v="0.36"/>
    <n v="0.57999999999999996"/>
    <s v="St. Lucie County"/>
    <n v="1.8630026392250001E-2"/>
    <n v="4002.9689102358302"/>
    <n v="9.5304179090700103"/>
    <n v="1.4902300130360799"/>
    <n v="0.17755193717515999"/>
    <n v="2.7763024473379999E-2"/>
    <n v="74.575416445057897"/>
    <n v="1750"/>
    <s v="Governmental"/>
    <n v="1750"/>
    <s v="St. Lucie County"/>
    <s v="St. Lucie County"/>
    <m/>
    <m/>
    <m/>
    <n v="0"/>
    <n v="1"/>
    <n v="0.17755193717515999"/>
    <n v="2.7763024473379999E-2"/>
    <n v="74.575416445059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8.760798246571397"/>
    <n v="6.04829006E-2"/>
  </r>
  <r>
    <n v="160000"/>
    <n v="640000"/>
    <n v="640000"/>
    <x v="0"/>
    <x v="0"/>
    <s v="IR-SouthCentral"/>
    <s v="C-25 and South Indian R"/>
    <n v="0.36"/>
    <n v="0.57999999999999996"/>
    <s v="St. Lucie County"/>
    <n v="1.71891938379E-3"/>
    <n v="4002.9689102358302"/>
    <n v="9.5304179090700103"/>
    <n v="1.4902300130360799"/>
    <n v="1.6382020079560002E-2"/>
    <n v="2.5615852557200002E-3"/>
    <n v="6.88078085253313"/>
    <n v="1310"/>
    <s v="Fixed Single Family Units"/>
    <n v="1310"/>
    <s v="St. Lucie County"/>
    <s v="St. Lucie County"/>
    <m/>
    <m/>
    <m/>
    <n v="0"/>
    <n v="1"/>
    <n v="1.6382020079560002E-2"/>
    <n v="2.5615852557200002E-3"/>
    <n v="6.88078085253120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2.8551544311998"/>
    <n v="5.5805198000000002E-3"/>
  </r>
  <r>
    <n v="160000"/>
    <n v="640000"/>
    <n v="640000"/>
    <x v="0"/>
    <x v="0"/>
    <s v="IR-SouthCentral"/>
    <s v="C-25 and South Indian R"/>
    <n v="0.36"/>
    <n v="0.57999999999999996"/>
    <s v="St. Lucie County"/>
    <n v="0.18560787941804999"/>
    <n v="3973.05420656968"/>
    <n v="10.4935142487085"/>
    <n v="1.8052435526497601"/>
    <n v="1.9476789273459101"/>
    <n v="0.33506742764043002"/>
    <n v="737.43016609436904"/>
    <n v="1210"/>
    <s v="Fixed Single Family Units"/>
    <n v="1210"/>
    <s v="St. Lucie County"/>
    <s v="St. Lucie County"/>
    <m/>
    <m/>
    <m/>
    <n v="0"/>
    <n v="1"/>
    <n v="1.9476789273459101"/>
    <n v="0.33506742764043002"/>
    <n v="737.430166094369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2.035214550345"/>
    <n v="0.59807799360000002"/>
  </r>
  <r>
    <n v="160000"/>
    <n v="640000"/>
    <n v="640000"/>
    <x v="0"/>
    <x v="0"/>
    <s v="IR-SouthCentral"/>
    <s v="C-25 and South Indian R"/>
    <n v="0.36"/>
    <n v="0.57999999999999996"/>
    <s v="St. Lucie County"/>
    <n v="8.2094413977649994E-2"/>
    <n v="3973.05420656968"/>
    <n v="10.4935142487085"/>
    <n v="1.8052435526497601"/>
    <n v="0.86145890281391002"/>
    <n v="0.14820041154172001"/>
    <n v="326.16555678979802"/>
    <n v="1750"/>
    <s v="Governmental"/>
    <n v="1750"/>
    <s v="St. Lucie County"/>
    <s v="St. Lucie County"/>
    <m/>
    <m/>
    <m/>
    <n v="0"/>
    <n v="1"/>
    <n v="0.86145890281391002"/>
    <n v="0.14820041154172001"/>
    <n v="326.165556789798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3.576620446028102"/>
    <n v="0.26453005419999998"/>
  </r>
  <r>
    <n v="160000"/>
    <n v="640000"/>
    <n v="640000"/>
    <x v="0"/>
    <x v="0"/>
    <s v="IR-SouthCentral"/>
    <s v="C-25 and South Indian R"/>
    <n v="0.36"/>
    <n v="0.57999999999999996"/>
    <s v="St. Lucie County"/>
    <n v="0.45475875468894"/>
    <n v="3962.8232988334198"/>
    <n v="10.2235960062317"/>
    <n v="1.6357721652766899"/>
    <n v="4.6492697882367704"/>
    <n v="0.74388171283605997"/>
    <n v="1802.12858842981"/>
    <n v="1210"/>
    <s v="Fixed Single Family Units"/>
    <n v="1210"/>
    <s v="St. Lucie County"/>
    <s v="St. Lucie County"/>
    <m/>
    <m/>
    <m/>
    <n v="0"/>
    <n v="1"/>
    <n v="4.6492697882367704"/>
    <n v="0.74388171283605997"/>
    <n v="1802.1285884298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636671830956"/>
    <n v="1.4615803637"/>
  </r>
  <r>
    <n v="160000"/>
    <n v="640000"/>
    <n v="640000"/>
    <x v="0"/>
    <x v="0"/>
    <s v="IR-SouthCentral"/>
    <s v="C-25 and South Indian R"/>
    <n v="0.36"/>
    <n v="0.57999999999999996"/>
    <s v="St. Lucie County"/>
    <n v="1.06179221356E-3"/>
    <n v="3962.8232988334198"/>
    <n v="10.2235960062317"/>
    <n v="1.6357721652766899"/>
    <n v="1.085533463406E-2"/>
    <n v="1.73685014825E-3"/>
    <n v="4.2076949224392601"/>
    <n v="1310"/>
    <s v="Fixed Single Family Units"/>
    <n v="1310"/>
    <s v="St. Lucie County"/>
    <s v="St. Lucie County"/>
    <m/>
    <m/>
    <m/>
    <n v="0"/>
    <n v="1"/>
    <n v="1.085533463406E-2"/>
    <n v="1.73685014825E-3"/>
    <n v="4.20769492243890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5.500522052435898"/>
    <n v="3.4125668E-3"/>
  </r>
  <r>
    <n v="160000"/>
    <n v="640000"/>
    <n v="640000"/>
    <x v="0"/>
    <x v="0"/>
    <s v="IR-SouthCentral"/>
    <s v="C-25 and South Indian R"/>
    <n v="0.36"/>
    <n v="0.57999999999999996"/>
    <s v="St. Lucie County"/>
    <n v="1.5958992817400001E-3"/>
    <n v="3962.8232988334198"/>
    <n v="10.2235960062317"/>
    <n v="1.6357721652766899"/>
    <n v="1.631582952321E-2"/>
    <n v="2.61052762366E-3"/>
    <n v="6.3242668562985402"/>
    <n v="1310"/>
    <s v="Fixed Single Family Units"/>
    <n v="1310"/>
    <s v="St. Lucie County"/>
    <s v="St. Lucie County"/>
    <m/>
    <m/>
    <m/>
    <n v="0"/>
    <n v="1"/>
    <n v="1.631582952321E-2"/>
    <n v="2.61052762366E-3"/>
    <n v="6.32426685629770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3.380411108156096"/>
    <n v="5.1291701999999998E-3"/>
  </r>
  <r>
    <n v="160000"/>
    <n v="640000"/>
    <n v="640000"/>
    <x v="0"/>
    <x v="0"/>
    <s v="IR-SouthCentral"/>
    <s v="C-25 and South Indian R"/>
    <n v="0.36"/>
    <n v="0.57999999999999996"/>
    <s v="St. Lucie County"/>
    <n v="3.7454682363320002E-2"/>
    <n v="3995.2642890470502"/>
    <n v="8.8603249554760506"/>
    <n v="1.2160100064616199"/>
    <n v="0.33186065684317001"/>
    <n v="4.5545268542640002E-2"/>
    <n v="149.64135490378101"/>
    <n v="1210"/>
    <s v="Fixed Single Family Units"/>
    <n v="1210"/>
    <s v="St. Lucie County"/>
    <s v="St. Lucie County"/>
    <m/>
    <m/>
    <m/>
    <n v="0"/>
    <n v="1"/>
    <n v="0.33186065684317001"/>
    <n v="4.5545268542640002E-2"/>
    <n v="149.64135490378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0.80871580119901"/>
    <n v="0.1213636293"/>
  </r>
  <r>
    <n v="160000"/>
    <n v="640000"/>
    <n v="640000"/>
    <x v="0"/>
    <x v="0"/>
    <s v="IR-SouthCentral"/>
    <s v="C-25 and South Indian R"/>
    <n v="0.36"/>
    <n v="0.57999999999999996"/>
    <s v="St. Lucie County"/>
    <n v="0.43121420890788997"/>
    <n v="3995.2642890470502"/>
    <n v="8.8603249554760506"/>
    <n v="1.2160100064616199"/>
    <n v="3.8206980163425102"/>
    <n v="0.52436079296043003"/>
    <n v="1722.8147297794001"/>
    <n v="1750"/>
    <s v="Governmental"/>
    <n v="1750"/>
    <s v="St. Lucie County"/>
    <s v="St. Lucie County"/>
    <m/>
    <m/>
    <m/>
    <n v="0"/>
    <n v="1"/>
    <n v="3.8206980163425102"/>
    <n v="0.52436079296043003"/>
    <n v="1722.8147297794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9.815408623114"/>
    <n v="1.3972544442999999"/>
  </r>
  <r>
    <n v="160000"/>
    <n v="640000"/>
    <n v="640000"/>
    <x v="0"/>
    <x v="0"/>
    <s v="IR-SouthCentral"/>
    <s v="C-25 and South Indian R"/>
    <n v="0.36"/>
    <n v="0.57999999999999996"/>
    <s v="St. Lucie County"/>
    <n v="3.6623146346309997E-2"/>
    <n v="3995.2642890470502"/>
    <n v="8.8603249554760506"/>
    <n v="1.2160100064616199"/>
    <n v="0.32449297752032003"/>
    <n v="4.4534112425229998E-2"/>
    <n v="146.31914874998401"/>
    <n v="1750"/>
    <s v="Governmental"/>
    <n v="1750"/>
    <s v="St. Lucie County"/>
    <s v="St. Lucie County"/>
    <m/>
    <m/>
    <m/>
    <n v="0"/>
    <n v="1"/>
    <n v="0.32449297752032003"/>
    <n v="4.4534112425229998E-2"/>
    <n v="146.319148749982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714781883230899"/>
    <n v="0.1186692204"/>
  </r>
  <r>
    <n v="170000"/>
    <n v="650000"/>
    <n v="650000"/>
    <x v="0"/>
    <x v="0"/>
    <s v="IR-SouthCentral"/>
    <s v="C-25 and South Indian R"/>
    <n v="0.36"/>
    <n v="0.57999999999999996"/>
    <s v="St. Lucie County"/>
    <n v="0.21672675270108999"/>
    <n v="4025.7353574578601"/>
    <n v="10.791550880742101"/>
    <n v="1.86157580343923"/>
    <n v="2.3388177789919302"/>
    <n v="0.40345327878631998"/>
    <n v="872.48455125583996"/>
    <n v="1210"/>
    <s v="Fixed Single Family Units"/>
    <n v="1210"/>
    <s v="St. Lucie County"/>
    <s v="St. Lucie County"/>
    <m/>
    <m/>
    <m/>
    <n v="0"/>
    <n v="1"/>
    <n v="2.3388177789919302"/>
    <n v="0.40345327878631998"/>
    <n v="872.484551255839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4.787275209071"/>
    <n v="0.70761115269999997"/>
  </r>
  <r>
    <n v="170000"/>
    <n v="650000"/>
    <n v="650000"/>
    <x v="0"/>
    <x v="0"/>
    <s v="IR-SouthCentral"/>
    <s v="C-25 and South Indian R"/>
    <n v="0.36"/>
    <n v="0.57999999999999996"/>
    <s v="St. Lucie County"/>
    <n v="3.7366484256000001E-3"/>
    <n v="4025.7353574578601"/>
    <n v="10.791550880742101"/>
    <n v="1.86157580343923"/>
    <n v="4.0324231608320001E-2"/>
    <n v="6.9560542950599996E-3"/>
    <n v="15.0427576853352"/>
    <n v="1310"/>
    <s v="Fixed Single Family Units"/>
    <n v="1310"/>
    <s v="St. Lucie County"/>
    <s v="St. Lucie County"/>
    <m/>
    <m/>
    <m/>
    <n v="0"/>
    <n v="1"/>
    <n v="4.0324231608320001E-2"/>
    <n v="6.9560542950599996E-3"/>
    <n v="15.042757685336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0.092691963817103"/>
    <n v="1.22001279E-2"/>
  </r>
  <r>
    <n v="170000"/>
    <n v="650000"/>
    <n v="650000"/>
    <x v="0"/>
    <x v="0"/>
    <s v="IR-SouthCentral"/>
    <s v="C-25 and South Indian R"/>
    <n v="0.36"/>
    <n v="0.57999999999999996"/>
    <s v="St. Lucie County"/>
    <n v="1.2762333996199999E-3"/>
    <n v="4025.7353574578601"/>
    <n v="10.791550880742101"/>
    <n v="1.86157580343923"/>
    <n v="1.3772537667750001E-2"/>
    <n v="2.3758052162799999E-3"/>
    <n v="5.1377779212390102"/>
    <n v="1310"/>
    <s v="Fixed Single Family Units"/>
    <n v="1310"/>
    <s v="St. Lucie County"/>
    <s v="St. Lucie County"/>
    <m/>
    <m/>
    <m/>
    <n v="0"/>
    <n v="1"/>
    <n v="1.3772537667750001E-2"/>
    <n v="2.3758052162799999E-3"/>
    <n v="5.13777792123885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.528081786203"/>
    <n v="4.1668920999999998E-3"/>
  </r>
  <r>
    <n v="170000"/>
    <n v="650000"/>
    <n v="650000"/>
    <x v="0"/>
    <x v="0"/>
    <s v="IR-SouthCentral"/>
    <s v="C-25 and South Indian R"/>
    <n v="0.36"/>
    <n v="0.57999999999999996"/>
    <s v="St. Lucie County"/>
    <n v="0.36282716498582002"/>
    <n v="3957.54403174257"/>
    <n v="9.8499919551778792"/>
    <n v="1.4965705493767101"/>
    <n v="3.5738446562303299"/>
    <n v="0.54299644963161997"/>
    <n v="1435.9044813437099"/>
    <n v="1210"/>
    <s v="Fixed Single Family Units"/>
    <n v="1210"/>
    <s v="St. Lucie County"/>
    <s v="St. Lucie County"/>
    <m/>
    <m/>
    <m/>
    <n v="0"/>
    <n v="1"/>
    <n v="3.5738446562303299"/>
    <n v="0.54299644963161997"/>
    <n v="1611.1958140980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0.91058172298699"/>
    <n v="1.3067281542"/>
  </r>
  <r>
    <n v="170000"/>
    <n v="660000"/>
    <n v="660000"/>
    <x v="0"/>
    <x v="0"/>
    <s v="IR-SouthCentral"/>
    <s v="C-25 and South Indian R"/>
    <n v="0.36"/>
    <n v="0.57999999999999996"/>
    <s v="St. Lucie County"/>
    <n v="0.15743291584374"/>
    <n v="3979.5313406334199"/>
    <n v="10.866418466706399"/>
    <n v="1.9389970705884301"/>
    <n v="1.71073194399194"/>
    <n v="0.30526196263521999"/>
    <n v="626.50922264749499"/>
    <n v="1210"/>
    <s v="Fixed Single Family Units"/>
    <n v="1210"/>
    <s v="St. Lucie County"/>
    <s v="St. Lucie County"/>
    <m/>
    <m/>
    <m/>
    <n v="0"/>
    <n v="1"/>
    <n v="1.71073194399194"/>
    <n v="0.30526196263521999"/>
    <n v="626.5092226137519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1.99196441096899"/>
    <n v="0.50811777989999996"/>
  </r>
  <r>
    <n v="170000"/>
    <n v="660000"/>
    <n v="660000"/>
    <x v="0"/>
    <x v="0"/>
    <s v="IR-SouthCentral"/>
    <s v="C-25 and South Indian R"/>
    <n v="0.36"/>
    <n v="0.57999999999999996"/>
    <s v="St. Lucie County"/>
    <n v="2.2237524350899999E-3"/>
    <n v="3979.5313406334199"/>
    <n v="10.866418466706399"/>
    <n v="1.9389970705884301"/>
    <n v="2.4164224526040001E-2"/>
    <n v="4.3118494573500003E-3"/>
    <n v="8.8494925092505401"/>
    <n v="1310"/>
    <s v="Fixed Single Family Units"/>
    <n v="1310"/>
    <s v="St. Lucie County"/>
    <s v="St. Lucie County"/>
    <m/>
    <m/>
    <m/>
    <n v="0"/>
    <n v="1"/>
    <n v="2.4164224526040001E-2"/>
    <n v="4.3118494573500003E-3"/>
    <n v="8.84949250925022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1.654485549888797"/>
    <n v="7.1772040000000004E-3"/>
  </r>
  <r>
    <n v="170000"/>
    <n v="660000"/>
    <n v="660000"/>
    <x v="0"/>
    <x v="0"/>
    <s v="IR-SouthCentral"/>
    <s v="C-25 and South Indian R"/>
    <n v="0.36"/>
    <n v="0.57999999999999996"/>
    <s v="St. Lucie County"/>
    <n v="6.4811322003000002E-3"/>
    <n v="3979.5313406334199"/>
    <n v="10.866418466706399"/>
    <n v="1.9389970705884301"/>
    <n v="7.0426694626559996E-2"/>
    <n v="1.256689635048E-2"/>
    <n v="25.791868713902101"/>
    <n v="1750"/>
    <s v="Governmental"/>
    <n v="1750"/>
    <s v="St. Lucie County"/>
    <s v="St. Lucie County"/>
    <m/>
    <m/>
    <m/>
    <n v="0"/>
    <n v="1"/>
    <n v="7.0426694626559996E-2"/>
    <n v="1.256689635048E-2"/>
    <n v="25.7918687139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3.297225037299498"/>
    <n v="2.0917979499999999E-2"/>
  </r>
  <r>
    <n v="170000"/>
    <n v="660000"/>
    <n v="660000"/>
    <x v="0"/>
    <x v="0"/>
    <s v="IR-SouthCentral"/>
    <s v="C-25 and South Indian R"/>
    <n v="0.36"/>
    <n v="0.57999999999999996"/>
    <s v="St. Lucie County"/>
    <n v="0.18764424331738999"/>
    <n v="3979.5313406334199"/>
    <n v="10.866418466706399"/>
    <n v="1.9389970705884301"/>
    <n v="2.03902087075525"/>
    <n v="0.36384163810519998"/>
    <n v="746.73614717099701"/>
    <n v="1310"/>
    <s v="Fixed Single Family Units"/>
    <n v="1310"/>
    <s v="St. Lucie County"/>
    <s v="St. Lucie County"/>
    <m/>
    <m/>
    <m/>
    <n v="0"/>
    <n v="1"/>
    <n v="2.03902087075525"/>
    <n v="0.36384163810519998"/>
    <n v="746.736147204833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0.602974205373"/>
    <n v="0.60562542350000004"/>
  </r>
  <r>
    <n v="170000"/>
    <n v="660000"/>
    <n v="660000"/>
    <x v="0"/>
    <x v="0"/>
    <s v="IR-SouthCentral"/>
    <s v="C-25 and South Indian R"/>
    <n v="0.36"/>
    <n v="0.57999999999999996"/>
    <s v="St. Lucie County"/>
    <n v="0.44943896864971"/>
    <n v="3983.9944744959698"/>
    <n v="10.3131990982238"/>
    <n v="1.65694446144806"/>
    <n v="4.6351535661849503"/>
    <n v="0.74469540986308003"/>
    <n v="1790.5623677236399"/>
    <n v="1210"/>
    <s v="Fixed Single Family Units"/>
    <n v="1210"/>
    <s v="St. Lucie County"/>
    <s v="St. Lucie County"/>
    <m/>
    <m/>
    <m/>
    <n v="0"/>
    <n v="1"/>
    <n v="4.6351535661849503"/>
    <n v="0.74469540986308003"/>
    <n v="1790.5623677236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7.13793326091201"/>
    <n v="1.4521998115999999"/>
  </r>
  <r>
    <n v="170000"/>
    <n v="660000"/>
    <n v="660000"/>
    <x v="0"/>
    <x v="0"/>
    <s v="IR-SouthCentral"/>
    <s v="C-25 and South Indian R"/>
    <n v="0.36"/>
    <n v="0.57999999999999996"/>
    <s v="St. Lucie County"/>
    <n v="9.6356121407929998E-2"/>
    <n v="3983.9944744959698"/>
    <n v="10.3131990982238"/>
    <n v="1.65694446144806"/>
    <n v="0.99373986441265005"/>
    <n v="0.15965674169349001"/>
    <n v="383.88225527307202"/>
    <n v="1310"/>
    <s v="Fixed Single Family Units"/>
    <n v="1310"/>
    <s v="St. Lucie County"/>
    <s v="St. Lucie County"/>
    <m/>
    <m/>
    <m/>
    <n v="0"/>
    <n v="1"/>
    <n v="0.99373986441265005"/>
    <n v="0.15965674169349001"/>
    <n v="383.882255273069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9.242301326662798"/>
    <n v="0.31134002859999999"/>
  </r>
  <r>
    <n v="170000"/>
    <n v="660000"/>
    <n v="660000"/>
    <x v="0"/>
    <x v="0"/>
    <s v="IR-SouthCentral"/>
    <s v="C-25 and South Indian R"/>
    <n v="0.36"/>
    <n v="0.57999999999999996"/>
    <s v="St. Lucie County"/>
    <n v="0.14811283185551999"/>
    <n v="3989.7568827304299"/>
    <n v="10.5522866089127"/>
    <n v="1.76745507138872"/>
    <n v="1.5629290521971599"/>
    <n v="0.26178277580078002"/>
    <n v="590.93419031626399"/>
    <n v="1210"/>
    <s v="Fixed Single Family Units"/>
    <n v="1210"/>
    <s v="St. Lucie County"/>
    <s v="St. Lucie County"/>
    <m/>
    <m/>
    <m/>
    <n v="0"/>
    <n v="1"/>
    <n v="1.5629290521971599"/>
    <n v="0.26178277580078002"/>
    <n v="1448.1308959847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5.550391504185"/>
    <n v="1.1744776123"/>
  </r>
  <r>
    <n v="170000"/>
    <n v="660000"/>
    <n v="660000"/>
    <x v="0"/>
    <x v="0"/>
    <s v="IR-SouthCentral"/>
    <s v="C-25 and South Indian R"/>
    <n v="0.36"/>
    <n v="0.57999999999999996"/>
    <s v="St. Lucie County"/>
    <n v="3.0429803637200001E-3"/>
    <n v="3989.7568827304299"/>
    <n v="10.5522866089127"/>
    <n v="1.76745507138872"/>
    <n v="3.2110400943289999E-2"/>
    <n v="5.37833107599E-3"/>
    <n v="12.1407518501774"/>
    <n v="1310"/>
    <s v="Fixed Single Family Units"/>
    <n v="1310"/>
    <s v="St. Lucie County"/>
    <s v="St. Lucie County"/>
    <m/>
    <m/>
    <m/>
    <n v="0"/>
    <n v="1"/>
    <n v="3.2110400943289999E-2"/>
    <n v="5.37833107599E-3"/>
    <n v="12.140751850176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7.584442438172601"/>
    <n v="9.8465141000000003E-3"/>
  </r>
  <r>
    <n v="170000"/>
    <n v="670000"/>
    <n v="670000"/>
    <x v="0"/>
    <x v="0"/>
    <s v="IR-SouthCentral"/>
    <s v="C-25 and South Indian R"/>
    <n v="0.36"/>
    <n v="0.57999999999999996"/>
    <s v="St. Lucie County"/>
    <n v="2.8554524590879999E-2"/>
    <n v="3985.64540371046"/>
    <n v="11.009617920737499"/>
    <n v="2.00020754244537"/>
    <n v="0.31437440565398"/>
    <n v="5.7114975457630002E-2"/>
    <n v="113.80820969081"/>
    <n v="1210"/>
    <s v="Fixed Single Family Units"/>
    <n v="1210"/>
    <s v="St. Lucie County"/>
    <s v="St. Lucie County"/>
    <m/>
    <m/>
    <m/>
    <n v="0"/>
    <n v="1"/>
    <n v="0.31437440565398"/>
    <n v="5.7114975457630002E-2"/>
    <n v="113.80820969081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4.454582025425204"/>
    <n v="9.2301873199999995E-2"/>
  </r>
  <r>
    <n v="170000"/>
    <n v="670000"/>
    <n v="670000"/>
    <x v="0"/>
    <x v="0"/>
    <s v="IR-SouthCentral"/>
    <s v="C-25 and South Indian R"/>
    <n v="0.36"/>
    <n v="0.57999999999999996"/>
    <s v="St. Lucie County"/>
    <n v="0.20178422548691"/>
    <n v="3951.3122720561701"/>
    <n v="9.8376378510683207"/>
    <n v="1.44280651212918"/>
    <n v="1.98508013439855"/>
    <n v="0.29113559457746002"/>
    <n v="797.31248647378595"/>
    <n v="1210"/>
    <s v="Fixed Single Family Units"/>
    <n v="1210"/>
    <s v="St. Lucie County"/>
    <s v="St. Lucie County"/>
    <m/>
    <m/>
    <m/>
    <n v="0"/>
    <n v="1"/>
    <n v="1.98508013439855"/>
    <n v="0.29113559457746002"/>
    <n v="797.312486473785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9.05808451898201"/>
    <n v="0.64664435239999996"/>
  </r>
  <r>
    <n v="170000"/>
    <n v="670000"/>
    <n v="670000"/>
    <x v="0"/>
    <x v="0"/>
    <s v="IR-SouthCentral"/>
    <s v="C-25 and South Indian R"/>
    <n v="0.36"/>
    <n v="0.57999999999999996"/>
    <s v="FDOT District 4"/>
    <n v="0.10844734598425999"/>
    <n v="3951.3122720561701"/>
    <n v="9.8376378510683207"/>
    <n v="1.44280651212918"/>
    <n v="1.06686571570269"/>
    <n v="0.15646853700922"/>
    <n v="428.50932905954397"/>
    <n v="1210"/>
    <s v="Fixed Single Family Units"/>
    <n v="1210"/>
    <s v="FDOT District 4                                                St. Lucie County"/>
    <s v="FDOT District 4"/>
    <m/>
    <m/>
    <m/>
    <n v="0"/>
    <n v="1"/>
    <n v="1.06686571570269"/>
    <n v="0.15646853700922"/>
    <n v="900.190077621110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9.416551669783"/>
    <n v="0.73008116599999995"/>
  </r>
  <r>
    <n v="170000"/>
    <n v="670000"/>
    <n v="670000"/>
    <x v="0"/>
    <x v="0"/>
    <s v="IR-SouthCentral"/>
    <s v="C-25 and South Indian R"/>
    <n v="0.36"/>
    <n v="0.57999999999999996"/>
    <s v="St. Lucie County"/>
    <n v="6.6878082349150006E-2"/>
    <n v="4022.41635599043"/>
    <n v="10.8632937777477"/>
    <n v="1.89909007291247"/>
    <n v="0.72651625585131996"/>
    <n v="0.12700750228471"/>
    <n v="269.011492298532"/>
    <n v="1210"/>
    <s v="Fixed Single Family Units"/>
    <n v="1210"/>
    <s v="St. Lucie County"/>
    <s v="St. Lucie County"/>
    <m/>
    <m/>
    <m/>
    <n v="0"/>
    <n v="1"/>
    <n v="0.72651625585131996"/>
    <n v="0.12700750228471"/>
    <n v="269.01149229853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1.332839082899397"/>
    <n v="0.21817639280000001"/>
  </r>
  <r>
    <n v="170000"/>
    <n v="670000"/>
    <n v="670000"/>
    <x v="0"/>
    <x v="0"/>
    <s v="IR-SouthCentral"/>
    <s v="C-25 and South Indian R"/>
    <n v="0.36"/>
    <n v="0.57999999999999996"/>
    <s v="St. Lucie County"/>
    <n v="7.5633276387679998E-2"/>
    <n v="4022.41635599043"/>
    <n v="10.8632937777477"/>
    <n v="1.89909007291247"/>
    <n v="0.82162650077300003"/>
    <n v="0.14363440436968999"/>
    <n v="304.22852799896498"/>
    <n v="1310"/>
    <s v="Fixed Single Family Units"/>
    <n v="1310"/>
    <s v="St. Lucie County"/>
    <s v="St. Lucie County"/>
    <m/>
    <m/>
    <m/>
    <n v="0"/>
    <n v="1"/>
    <n v="0.82162650077300003"/>
    <n v="0.14363440436968999"/>
    <n v="304.22852799896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5.189862794059707"/>
    <n v="0.2467384655"/>
  </r>
  <r>
    <n v="170000"/>
    <n v="670000"/>
    <n v="670000"/>
    <x v="0"/>
    <x v="0"/>
    <s v="IR-SouthCentral"/>
    <s v="C-25 and South Indian R"/>
    <n v="0.36"/>
    <n v="0.57999999999999996"/>
    <s v="St. Lucie County"/>
    <n v="3.4927800645400001E-3"/>
    <n v="4022.41635599043"/>
    <n v="10.8632937777477"/>
    <n v="1.89909007291247"/>
    <n v="3.7943095942190003E-2"/>
    <n v="6.6331039474400002E-3"/>
    <n v="14.049415659495001"/>
    <n v="1310"/>
    <s v="Fixed Single Family Units"/>
    <n v="1310"/>
    <s v="St. Lucie County"/>
    <s v="St. Lucie County"/>
    <m/>
    <m/>
    <m/>
    <n v="0"/>
    <n v="1"/>
    <n v="3.7943095942190003E-2"/>
    <n v="6.6331039474400002E-3"/>
    <n v="14.049415659494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5.646842926281707"/>
    <n v="1.1394497700000001E-2"/>
  </r>
  <r>
    <n v="170000"/>
    <n v="670000"/>
    <n v="670000"/>
    <x v="0"/>
    <x v="0"/>
    <s v="IR-SouthCentral"/>
    <s v="C-25 and South Indian R"/>
    <n v="0.36"/>
    <n v="0.57999999999999996"/>
    <s v="St. Lucie County"/>
    <n v="0.17000674322903001"/>
    <n v="3984.7419943331201"/>
    <n v="10.882742481088499"/>
    <n v="1.9390623859163401"/>
    <n v="1.8501396066101701"/>
    <n v="0.32965368114756"/>
    <n v="677.43300906456"/>
    <n v="1210"/>
    <s v="Fixed Single Family Units"/>
    <n v="1210"/>
    <s v="St. Lucie County"/>
    <s v="St. Lucie County"/>
    <m/>
    <m/>
    <m/>
    <n v="0"/>
    <n v="1"/>
    <n v="1.8501396066101701"/>
    <n v="0.32965368114756"/>
    <n v="677.4330090645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7.27519074947401"/>
    <n v="0.54941849880000004"/>
  </r>
  <r>
    <n v="170000"/>
    <n v="670000"/>
    <n v="670000"/>
    <x v="0"/>
    <x v="0"/>
    <s v="IR-SouthCentral"/>
    <s v="C-25 and South Indian R"/>
    <n v="0.36"/>
    <n v="0.57999999999999996"/>
    <s v="St. Lucie County"/>
    <n v="9.0724293436189998E-2"/>
    <n v="3984.7419943331201"/>
    <n v="10.882742481088499"/>
    <n v="1.9390623859163401"/>
    <n v="0.98732912224486002"/>
    <n v="0.17592006489097001"/>
    <n v="361.51290196142298"/>
    <n v="1310"/>
    <s v="Fixed Single Family Units"/>
    <n v="1310"/>
    <s v="St. Lucie County"/>
    <s v="St. Lucie County"/>
    <m/>
    <m/>
    <m/>
    <n v="0"/>
    <n v="1"/>
    <n v="0.98732912224486002"/>
    <n v="0.17592006489097001"/>
    <n v="361.512901961422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0.251945220034798"/>
    <n v="0.29319781179999999"/>
  </r>
  <r>
    <n v="170000"/>
    <n v="670000"/>
    <n v="670000"/>
    <x v="0"/>
    <x v="0"/>
    <s v="IR-SouthCentral"/>
    <s v="C-25 and South Indian R"/>
    <n v="0.36"/>
    <n v="0.57999999999999996"/>
    <s v="St. Lucie County"/>
    <n v="0.11210377202942"/>
    <n v="3984.7419943331201"/>
    <n v="10.882742481088499"/>
    <n v="1.9390623859163401"/>
    <n v="1.2199964821548901"/>
    <n v="0.21737620766158999"/>
    <n v="446.70460812879702"/>
    <n v="1310"/>
    <s v="Fixed Single Family Units"/>
    <n v="1310"/>
    <s v="St. Lucie County"/>
    <s v="St. Lucie County"/>
    <m/>
    <m/>
    <m/>
    <n v="0"/>
    <n v="1"/>
    <n v="1.2199964821548901"/>
    <n v="0.21737620766158999"/>
    <n v="446.704608128797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6.569196359830102"/>
    <n v="0.362290842"/>
  </r>
  <r>
    <n v="170000"/>
    <n v="670000"/>
    <n v="670000"/>
    <x v="0"/>
    <x v="0"/>
    <s v="IR-SouthCentral"/>
    <s v="C-25 and South Indian R"/>
    <n v="0.36"/>
    <n v="0.57999999999999996"/>
    <s v="St. Lucie County"/>
    <n v="1.158422076E-5"/>
    <n v="3984.7419943331201"/>
    <n v="10.882742481088499"/>
    <n v="1.9390623859163401"/>
    <n v="1.2606809143E-4"/>
    <n v="2.2462526749999999E-5"/>
    <n v="4.6160130953919999E-2"/>
    <n v="1310"/>
    <s v="Fixed Single Family Units"/>
    <n v="1310"/>
    <s v="St. Lucie County"/>
    <s v="St. Lucie County"/>
    <m/>
    <m/>
    <m/>
    <n v="0"/>
    <n v="1"/>
    <n v="1.2606809143E-4"/>
    <n v="2.2462526749999999E-5"/>
    <n v="4.6160130954080003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.6847635154969698"/>
    <n v="3.7437300000000002E-5"/>
  </r>
  <r>
    <n v="170000"/>
    <n v="680000"/>
    <n v="680000"/>
    <x v="0"/>
    <x v="0"/>
    <s v="IR-SouthCentral"/>
    <s v="C-25 and South Indian R"/>
    <n v="0.36"/>
    <n v="0.57999999999999996"/>
    <s v="St. Lucie County"/>
    <n v="0.14292249337130999"/>
    <n v="3966.8703581674599"/>
    <n v="9.6888769014203699"/>
    <n v="1.5579932715246001"/>
    <n v="1.38475844471877"/>
    <n v="0.22267228302202999"/>
    <n v="566.95500247006999"/>
    <n v="1700"/>
    <s v="Institutional (Educational,religious,health and military facilities)"/>
    <n v="1700"/>
    <s v="St. Lucie County"/>
    <s v="St. Lucie County"/>
    <m/>
    <m/>
    <m/>
    <n v="0"/>
    <n v="1"/>
    <n v="1.38475844471877"/>
    <n v="0.22267228302202999"/>
    <n v="566.95500247006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3.20900796318401"/>
    <n v="0.4598175203"/>
  </r>
  <r>
    <n v="170000"/>
    <n v="680000"/>
    <n v="680000"/>
    <x v="0"/>
    <x v="0"/>
    <s v="IR-SouthCentral"/>
    <s v="C-25 and South Indian R"/>
    <n v="0.36"/>
    <n v="0.57999999999999996"/>
    <s v="St. Lucie County"/>
    <n v="5.0366778770179997E-2"/>
    <n v="3966.8703581674599"/>
    <n v="9.6888769014203699"/>
    <n v="1.5579932715246001"/>
    <n v="0.48799751942536002"/>
    <n v="7.8471102432309994E-2"/>
    <n v="199.79848173981301"/>
    <n v="1210"/>
    <s v="Fixed Single Family Units"/>
    <n v="1210"/>
    <s v="St. Lucie County"/>
    <s v="St. Lucie County"/>
    <m/>
    <m/>
    <m/>
    <n v="0"/>
    <n v="1"/>
    <n v="0.48799751942536002"/>
    <n v="7.8471102432309994E-2"/>
    <n v="199.79848173981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7.45123953439"/>
    <n v="0.1620425643"/>
  </r>
  <r>
    <n v="170000"/>
    <n v="680000"/>
    <n v="680000"/>
    <x v="0"/>
    <x v="0"/>
    <s v="IR-SouthCentral"/>
    <s v="C-25 and South Indian R"/>
    <n v="0.36"/>
    <n v="0.57999999999999996"/>
    <s v="St. Lucie County"/>
    <n v="8.5849110938999995E-4"/>
    <n v="3966.8703581674599"/>
    <n v="9.6888769014203699"/>
    <n v="1.5579932715246001"/>
    <n v="8.3178146798599997E-3"/>
    <n v="1.3375233720900001E-3"/>
    <n v="3.4055229345974198"/>
    <n v="1750"/>
    <s v="Governmental"/>
    <n v="1750"/>
    <s v="St. Lucie County"/>
    <s v="St. Lucie County"/>
    <m/>
    <m/>
    <m/>
    <n v="0"/>
    <n v="1"/>
    <n v="8.3178146798599997E-3"/>
    <n v="1.3375233720900001E-3"/>
    <n v="3.4055229280386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0.171102820313"/>
    <n v="2.7619812999999998E-3"/>
  </r>
  <r>
    <n v="170000"/>
    <n v="680000"/>
    <n v="680000"/>
    <x v="0"/>
    <x v="0"/>
    <s v="IR-SouthCentral"/>
    <s v="C-25 and South Indian R"/>
    <n v="0.36"/>
    <n v="0.57999999999999996"/>
    <s v="St. Lucie County"/>
    <n v="0.13915588181630001"/>
    <n v="3966.8703581674599"/>
    <n v="9.6888769014203699"/>
    <n v="1.5579932715246001"/>
    <n v="1.34826420902681"/>
    <n v="0.21680392756288"/>
    <n v="552.01334274176997"/>
    <n v="1310"/>
    <s v="Fixed Single Family Units"/>
    <n v="1310"/>
    <s v="St. Lucie County"/>
    <s v="St. Lucie County"/>
    <m/>
    <m/>
    <m/>
    <n v="0"/>
    <n v="1"/>
    <n v="1.34826420902681"/>
    <n v="0.21680392756288"/>
    <n v="552.013342741769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6.321968341587194"/>
    <n v="0.44769938580000002"/>
  </r>
  <r>
    <n v="170000"/>
    <n v="680000"/>
    <n v="680000"/>
    <x v="0"/>
    <x v="0"/>
    <s v="IR-SouthCentral"/>
    <s v="C-25 and South Indian R"/>
    <n v="0.36"/>
    <n v="0.57999999999999996"/>
    <s v="St. Lucie County"/>
    <n v="9.5791051669329996E-2"/>
    <n v="3966.8703581674599"/>
    <n v="9.6888769014203699"/>
    <n v="1.5579932715246001"/>
    <n v="0.92810770788174002"/>
    <n v="0.14924181397308001"/>
    <n v="379.99068344475597"/>
    <n v="1310"/>
    <s v="Fixed Single Family Units"/>
    <n v="1310"/>
    <s v="St. Lucie County"/>
    <s v="St. Lucie County"/>
    <m/>
    <m/>
    <m/>
    <n v="0"/>
    <n v="1"/>
    <n v="0.92810770788174002"/>
    <n v="0.14924181397308001"/>
    <n v="379.990683444755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8.774300000008395"/>
    <n v="0.30818384710000002"/>
  </r>
  <r>
    <n v="170000"/>
    <n v="690000"/>
    <n v="690000"/>
    <x v="0"/>
    <x v="0"/>
    <s v="IR-SouthCentral"/>
    <s v="C-25 and South Indian R"/>
    <n v="0.36"/>
    <n v="0.57999999999999996"/>
    <s v="St. Lucie County"/>
    <n v="0.40783051262417003"/>
    <n v="3947.5225136053"/>
    <n v="9.3364379659432899"/>
    <n v="1.33327298977358"/>
    <n v="3.8076842817344199"/>
    <n v="0.54374940688731999"/>
    <n v="1609.9201303191001"/>
    <n v="1210"/>
    <s v="Fixed Single Family Units"/>
    <n v="1210"/>
    <s v="St. Lucie County"/>
    <s v="St. Lucie County"/>
    <m/>
    <m/>
    <m/>
    <n v="0"/>
    <n v="1"/>
    <n v="3.8076842817344199"/>
    <n v="0.54374940688731999"/>
    <n v="1609.9201303191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9.92667922932199"/>
    <n v="1.3056935363"/>
  </r>
  <r>
    <n v="170000"/>
    <n v="690000"/>
    <n v="690000"/>
    <x v="0"/>
    <x v="0"/>
    <s v="IR-SouthCentral"/>
    <s v="C-25 and South Indian R"/>
    <n v="0.36"/>
    <n v="0.57999999999999996"/>
    <s v="St. Lucie County"/>
    <n v="8.3200832065820005E-2"/>
    <n v="3947.5225136053"/>
    <n v="9.3364379659432899"/>
    <n v="1.33327298977358"/>
    <n v="0.77679940729745001"/>
    <n v="0.11092942212005"/>
    <n v="328.43715773054601"/>
    <n v="1750"/>
    <s v="Governmental"/>
    <n v="1750"/>
    <s v="St. Lucie County"/>
    <s v="St. Lucie County"/>
    <m/>
    <m/>
    <m/>
    <n v="0"/>
    <n v="1"/>
    <n v="0.77679940729745001"/>
    <n v="0.11092942212005"/>
    <n v="328.437157730544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3.770824213571402"/>
    <n v="0.26637239070000002"/>
  </r>
  <r>
    <n v="170000"/>
    <n v="690000"/>
    <n v="690000"/>
    <x v="0"/>
    <x v="0"/>
    <s v="IR-SouthCentral"/>
    <s v="C-25 and South Indian R"/>
    <n v="0.36"/>
    <n v="0.57999999999999996"/>
    <s v="St. Lucie County"/>
    <n v="0.12673214050395001"/>
    <n v="3947.5225136053"/>
    <n v="9.3364379659432899"/>
    <n v="1.33327298977358"/>
    <n v="1.18322676810635"/>
    <n v="0.16896853987011001"/>
    <n v="500.277977836741"/>
    <n v="1750"/>
    <s v="Governmental"/>
    <n v="1750"/>
    <s v="St. Lucie County"/>
    <s v="St. Lucie County"/>
    <m/>
    <m/>
    <m/>
    <n v="0"/>
    <n v="1"/>
    <n v="1.18322676810635"/>
    <n v="0.16896853987011001"/>
    <n v="500.27797783674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6.56929808194199"/>
    <n v="0.40574045240000001"/>
  </r>
  <r>
    <n v="170000"/>
    <n v="690000"/>
    <n v="690000"/>
    <x v="0"/>
    <x v="0"/>
    <s v="IR-SouthCentral"/>
    <s v="C-25 and South Indian R"/>
    <n v="0.36"/>
    <n v="0.57999999999999996"/>
    <s v="St. Lucie County"/>
    <n v="4.5253892353239997E-2"/>
    <n v="3987.5244391732999"/>
    <n v="10.3853981874753"/>
    <n v="1.7390118770727201"/>
    <n v="0.46997969162156"/>
    <n v="7.8697056286050004E-2"/>
    <n v="180.45100172626999"/>
    <n v="1700"/>
    <s v="Institutional (Educational,religious,health and military facilities)"/>
    <n v="1700"/>
    <s v="St. Lucie County"/>
    <s v="St. Lucie County"/>
    <m/>
    <m/>
    <m/>
    <n v="0"/>
    <n v="1"/>
    <n v="0.46997969162156"/>
    <n v="7.8697056286050004E-2"/>
    <n v="180.45100172626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2.815968311790897"/>
    <n v="0.1463511774"/>
  </r>
  <r>
    <n v="170000"/>
    <n v="690000"/>
    <n v="690000"/>
    <x v="0"/>
    <x v="0"/>
    <s v="IR-SouthCentral"/>
    <s v="C-25 and South Indian R"/>
    <n v="0.36"/>
    <n v="0.57999999999999996"/>
    <s v="St. Lucie County"/>
    <n v="0.24520350067749"/>
    <n v="3987.5244391732999"/>
    <n v="10.3853981874753"/>
    <n v="1.7390118770727201"/>
    <n v="2.5465359914986001"/>
    <n v="0.42641179997796003"/>
    <n v="977.75495152233896"/>
    <n v="1210"/>
    <s v="Fixed Single Family Units"/>
    <n v="1210"/>
    <s v="St. Lucie County"/>
    <s v="St. Lucie County"/>
    <m/>
    <m/>
    <m/>
    <n v="0"/>
    <n v="1"/>
    <n v="2.5465359914986001"/>
    <n v="0.42641179997796003"/>
    <n v="977.754951523249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9.720556340896"/>
    <n v="0.79298860630000001"/>
  </r>
  <r>
    <n v="170000"/>
    <n v="690000"/>
    <n v="690000"/>
    <x v="0"/>
    <x v="0"/>
    <s v="IR-SouthCentral"/>
    <s v="C-25 and South Indian R"/>
    <n v="0.36"/>
    <n v="0.57999999999999996"/>
    <s v="St. Lucie County"/>
    <n v="2.505627271185E-2"/>
    <n v="3987.5244391732999"/>
    <n v="10.3853981874753"/>
    <n v="1.7390118770727201"/>
    <n v="0.26021936920652999"/>
    <n v="4.357315584108E-2"/>
    <n v="99.912499793093104"/>
    <n v="1310"/>
    <s v="Fixed Single Family Units"/>
    <n v="1310"/>
    <s v="St. Lucie County"/>
    <s v="St. Lucie County"/>
    <m/>
    <m/>
    <m/>
    <n v="0"/>
    <n v="1"/>
    <n v="0.26021936920652999"/>
    <n v="4.357315584108E-2"/>
    <n v="99.9124997930945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418580758989897"/>
    <n v="8.1032035500000002E-2"/>
  </r>
  <r>
    <n v="170000"/>
    <n v="690000"/>
    <n v="690000"/>
    <x v="0"/>
    <x v="0"/>
    <s v="IR-SouthCentral"/>
    <s v="C-25 and South Indian R"/>
    <n v="0.36"/>
    <n v="0.57999999999999996"/>
    <s v="St. Lucie County"/>
    <n v="8.1689408663000002E-4"/>
    <n v="3987.5244391732999"/>
    <n v="10.3853981874753"/>
    <n v="1.7390118770727201"/>
    <n v="8.4837703667399993E-3"/>
    <n v="1.42058851897E-3"/>
    <n v="3.25738513468916"/>
    <n v="1310"/>
    <s v="Fixed Single Family Units"/>
    <n v="1310"/>
    <s v="St. Lucie County"/>
    <s v="St. Lucie County"/>
    <m/>
    <m/>
    <m/>
    <n v="0"/>
    <n v="1"/>
    <n v="8.4837703667399993E-3"/>
    <n v="1.42058851897E-3"/>
    <n v="3.2573851314175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8.286706314571703"/>
    <n v="2.6418371000000002E-3"/>
  </r>
  <r>
    <n v="170000"/>
    <n v="690000"/>
    <n v="690000"/>
    <x v="0"/>
    <x v="0"/>
    <s v="IR-SouthCentral"/>
    <s v="C-25 and South Indian R"/>
    <n v="0.36"/>
    <n v="0.57999999999999996"/>
    <s v="St. Lucie County"/>
    <n v="6.9048987682999996E-4"/>
    <n v="3987.5244391732999"/>
    <n v="10.3853981874753"/>
    <n v="1.7390118770727201"/>
    <n v="7.1710123153100004E-3"/>
    <n v="1.2007700968E-3"/>
    <n v="2.75334525886537"/>
    <n v="1310"/>
    <s v="Fixed Single Family Units"/>
    <n v="1310"/>
    <s v="St. Lucie County"/>
    <s v="St. Lucie County"/>
    <m/>
    <m/>
    <m/>
    <n v="0"/>
    <n v="1"/>
    <n v="7.1710123153100004E-3"/>
    <n v="1.2007700968E-3"/>
    <n v="2.75334525886386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2.7408252966991"/>
    <n v="2.2330456000000001E-3"/>
  </r>
  <r>
    <n v="170000"/>
    <n v="690000"/>
    <n v="690000"/>
    <x v="0"/>
    <x v="0"/>
    <s v="IR-SouthCentral"/>
    <s v="C-25 and South Indian R"/>
    <n v="0.36"/>
    <n v="0.57999999999999996"/>
    <s v="St. Lucie County"/>
    <n v="0.52332629558913002"/>
    <n v="3997.58958785913"/>
    <n v="10.139301411046301"/>
    <n v="1.5666767996498101"/>
    <n v="5.3061630473046204"/>
    <n v="0.81988316594618005"/>
    <n v="2092.0437503000298"/>
    <n v="1210"/>
    <s v="Fixed Single Family Units"/>
    <n v="1210"/>
    <s v="St. Lucie County"/>
    <s v="St. Lucie County"/>
    <m/>
    <m/>
    <m/>
    <n v="0"/>
    <n v="1"/>
    <n v="5.3061630473046204"/>
    <n v="0.81988316594618005"/>
    <n v="2092.04375030002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4.726919768779"/>
    <n v="1.6967102597999999"/>
  </r>
  <r>
    <n v="170000"/>
    <n v="690000"/>
    <n v="690000"/>
    <x v="0"/>
    <x v="0"/>
    <s v="IR-SouthCentral"/>
    <s v="C-25 and South Indian R"/>
    <n v="0.36"/>
    <n v="0.57999999999999996"/>
    <s v="St. Lucie County"/>
    <n v="0.43704787345180002"/>
    <n v="3985.7139502506502"/>
    <n v="10.3136570378835"/>
    <n v="1.6612117895518399"/>
    <n v="4.5075618759183103"/>
    <n v="0.72602907997669996"/>
    <n v="1741.9478061442501"/>
    <n v="1210"/>
    <s v="Fixed Single Family Units"/>
    <n v="1210"/>
    <s v="St. Lucie County"/>
    <s v="St. Lucie County"/>
    <m/>
    <m/>
    <m/>
    <n v="0"/>
    <n v="1"/>
    <n v="4.5075618759183103"/>
    <n v="0.72602907997669996"/>
    <n v="1741.9478061442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5.24996939182"/>
    <n v="1.4127719433000001"/>
  </r>
  <r>
    <n v="170000"/>
    <n v="690000"/>
    <n v="690000"/>
    <x v="0"/>
    <x v="0"/>
    <s v="IR-SouthCentral"/>
    <s v="C-25 and South Indian R"/>
    <n v="0.36"/>
    <n v="0.57999999999999996"/>
    <s v="St. Lucie County"/>
    <n v="2.5172211561399998E-3"/>
    <n v="3985.7139502506502"/>
    <n v="10.3136570378835"/>
    <n v="1.6612117895518399"/>
    <n v="2.5961755692989998E-2"/>
    <n v="4.1816374614900001E-3"/>
    <n v="10.0329234779171"/>
    <n v="1310"/>
    <s v="Fixed Single Family Units"/>
    <n v="1310"/>
    <s v="St. Lucie County"/>
    <s v="St. Lucie County"/>
    <m/>
    <m/>
    <m/>
    <n v="0"/>
    <n v="1"/>
    <n v="2.5961755692989998E-2"/>
    <n v="4.1816374614900001E-3"/>
    <n v="10.032923477916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7.655160029783701"/>
    <n v="8.1370020000000008E-3"/>
  </r>
  <r>
    <n v="170000"/>
    <n v="690000"/>
    <n v="690000"/>
    <x v="0"/>
    <x v="0"/>
    <s v="IR-SouthCentral"/>
    <s v="C-25 and South Indian R"/>
    <n v="0.36"/>
    <n v="0.57999999999999996"/>
    <s v="St. Lucie County"/>
    <n v="4.1192860639E-4"/>
    <n v="3985.7139502506502"/>
    <n v="10.3136570378835"/>
    <n v="1.6612117895518399"/>
    <n v="4.2484903704000003E-3"/>
    <n v="6.8430065738000004E-4"/>
    <n v="1.6418295929959299"/>
    <n v="1310"/>
    <s v="Fixed Single Family Units"/>
    <n v="1310"/>
    <s v="St. Lucie County"/>
    <s v="St. Lucie County"/>
    <m/>
    <m/>
    <m/>
    <n v="0"/>
    <n v="1"/>
    <n v="4.2484903704000003E-3"/>
    <n v="6.8430065738000004E-4"/>
    <n v="1.64182959299482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.4299709882774"/>
    <n v="1.3315731E-3"/>
  </r>
  <r>
    <n v="170000"/>
    <n v="690000"/>
    <n v="690000"/>
    <x v="0"/>
    <x v="0"/>
    <s v="IR-SouthCentral"/>
    <s v="C-25 and South Indian R"/>
    <n v="0.36"/>
    <n v="0.57999999999999996"/>
    <s v="St. Lucie County"/>
    <n v="3.31191852496E-3"/>
    <n v="3985.7139502506502"/>
    <n v="10.3136570378835"/>
    <n v="1.6612117895518399"/>
    <n v="3.4157991803890002E-2"/>
    <n v="5.5017980996999996E-3"/>
    <n v="13.200359867042501"/>
    <n v="1310"/>
    <s v="Fixed Single Family Units"/>
    <n v="1310"/>
    <s v="St. Lucie County"/>
    <s v="St. Lucie County"/>
    <m/>
    <m/>
    <m/>
    <n v="0"/>
    <n v="1"/>
    <n v="3.4157991803890002E-2"/>
    <n v="5.5017980996999996E-3"/>
    <n v="13.200359867043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4.317892404578501"/>
    <n v="1.0705888E-2"/>
  </r>
  <r>
    <n v="170000"/>
    <n v="690000"/>
    <n v="690000"/>
    <x v="0"/>
    <x v="0"/>
    <s v="IR-SouthCentral"/>
    <s v="C-25 and South Indian R"/>
    <n v="0.36"/>
    <n v="0.57999999999999996"/>
    <s v="St. Lucie County"/>
    <n v="0.48951650694486998"/>
    <n v="3971.6748990732699"/>
    <n v="10.067472380624199"/>
    <n v="1.5495987385704399"/>
    <n v="4.9281939135271902"/>
    <n v="0.75855416167117995"/>
    <n v="1944.2004233149801"/>
    <n v="1210"/>
    <s v="Fixed Single Family Units"/>
    <n v="1210"/>
    <s v="St. Lucie County"/>
    <s v="St. Lucie County"/>
    <m/>
    <m/>
    <m/>
    <n v="0"/>
    <n v="1"/>
    <n v="4.9281939135271902"/>
    <n v="0.75855416167117995"/>
    <n v="1944.2004233149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5.61530412849999"/>
    <n v="1.5768048851000001"/>
  </r>
  <r>
    <n v="170000"/>
    <n v="690000"/>
    <n v="690000"/>
    <x v="0"/>
    <x v="0"/>
    <s v="IR-SouthCentral"/>
    <s v="C-25 and South Indian R"/>
    <n v="0.36"/>
    <n v="0.57999999999999996"/>
    <s v="St. Lucie County"/>
    <n v="3.3946703098630002E-2"/>
    <n v="3971.6748990732699"/>
    <n v="10.067472380624199"/>
    <n v="1.5495987385704399"/>
    <n v="0.34175749585877002"/>
    <n v="5.2603768300269999E-2"/>
    <n v="134.82526860314499"/>
    <n v="1310"/>
    <s v="Fixed Single Family Units"/>
    <n v="1310"/>
    <s v="St. Lucie County"/>
    <s v="St. Lucie County"/>
    <m/>
    <m/>
    <m/>
    <n v="0"/>
    <n v="1"/>
    <n v="0.34175749585877002"/>
    <n v="5.2603768300269999E-2"/>
    <n v="134.82526860314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1.888484612321299"/>
    <n v="0.1093473387"/>
  </r>
  <r>
    <n v="170000"/>
    <n v="690000"/>
    <n v="690000"/>
    <x v="0"/>
    <x v="0"/>
    <s v="IR-SouthCentral"/>
    <s v="C-25 and South Indian R"/>
    <n v="0.36"/>
    <n v="0.57999999999999996"/>
    <s v="St. Lucie County"/>
    <n v="0.16348782595622"/>
    <n v="3951.4985915582602"/>
    <n v="10.1221851667545"/>
    <n v="1.6070160561339799"/>
    <n v="1.65485404683908"/>
    <n v="0.26272756129408997"/>
    <n v="646.02191400296203"/>
    <n v="1210"/>
    <s v="Fixed Single Family Units"/>
    <n v="1210"/>
    <s v="St. Lucie County"/>
    <s v="St. Lucie County"/>
    <m/>
    <m/>
    <m/>
    <n v="0"/>
    <n v="1"/>
    <n v="1.65485404683908"/>
    <n v="0.26272756129408997"/>
    <n v="1764.99319301302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4.578080192714"/>
    <n v="1.4314624436000001"/>
  </r>
  <r>
    <n v="170000"/>
    <n v="690000"/>
    <n v="690000"/>
    <x v="0"/>
    <x v="0"/>
    <s v="IR-SouthCentral"/>
    <s v="C-25 and South Indian R"/>
    <n v="0.36"/>
    <n v="0.57999999999999996"/>
    <s v="St. Lucie County"/>
    <n v="2.65845253779E-3"/>
    <n v="3951.4985915582602"/>
    <n v="10.1221851667545"/>
    <n v="1.6070160561339799"/>
    <n v="2.6909348844560001E-2"/>
    <n v="4.2721759127000002E-3"/>
    <n v="10.504871458813501"/>
    <n v="1310"/>
    <s v="Fixed Single Family Units"/>
    <n v="1310"/>
    <s v="St. Lucie County"/>
    <s v="St. Lucie County"/>
    <m/>
    <m/>
    <m/>
    <n v="0"/>
    <n v="1"/>
    <n v="2.6909348844560001E-2"/>
    <n v="4.2721759127000002E-3"/>
    <n v="10.504871483003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6.413436479216301"/>
    <n v="8.5197659999999998E-3"/>
  </r>
  <r>
    <n v="170000"/>
    <n v="690000"/>
    <n v="690000"/>
    <x v="0"/>
    <x v="0"/>
    <s v="IR-SouthCentral"/>
    <s v="C-25 and South Indian R"/>
    <n v="0.36"/>
    <n v="0.57999999999999996"/>
    <s v="St. Lucie County"/>
    <n v="1.8493247315940001E-2"/>
    <n v="3951.4985915582602"/>
    <n v="10.1221851667545"/>
    <n v="1.6070160561339799"/>
    <n v="0.18719207366661"/>
    <n v="2.9718945366779999E-2"/>
    <n v="73.076040722307198"/>
    <n v="1750"/>
    <s v="Governmental"/>
    <n v="1750"/>
    <s v="St. Lucie County"/>
    <s v="St. Lucie County"/>
    <m/>
    <m/>
    <m/>
    <n v="0"/>
    <n v="1"/>
    <n v="0.18719207366661"/>
    <n v="2.9718945366779999E-2"/>
    <n v="73.0760407223075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5.653322130293297"/>
    <n v="5.9266861900000002E-2"/>
  </r>
  <r>
    <n v="170000"/>
    <n v="690000"/>
    <n v="690000"/>
    <x v="0"/>
    <x v="0"/>
    <s v="IR-SouthCentral"/>
    <s v="C-25 and South Indian R"/>
    <n v="0.36"/>
    <n v="0.57999999999999996"/>
    <s v="St. Lucie County"/>
    <n v="0.22408794378568"/>
    <n v="3940.1193635960499"/>
    <n v="11.6237523440575"/>
    <n v="2.1048069828157701"/>
    <n v="2.6047427618538501"/>
    <n v="0.47166186884493"/>
    <n v="882.93324645839004"/>
    <n v="1210"/>
    <s v="Fixed Single Family Units"/>
    <n v="1210"/>
    <s v="St. Lucie County"/>
    <s v="St. Lucie County"/>
    <m/>
    <m/>
    <m/>
    <n v="0"/>
    <n v="1"/>
    <n v="2.6047427618538501"/>
    <n v="0.47166186884493"/>
    <n v="882.933246459876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3.518254802409"/>
    <n v="0.71608535799999995"/>
  </r>
  <r>
    <n v="170000"/>
    <n v="690000"/>
    <n v="690000"/>
    <x v="0"/>
    <x v="0"/>
    <s v="IR-SouthCentral"/>
    <s v="C-25 and South Indian R"/>
    <n v="0.36"/>
    <n v="0.57999999999999996"/>
    <s v="St. Lucie County"/>
    <n v="1.07821579347E-3"/>
    <n v="3940.1193635960499"/>
    <n v="11.6237523440575"/>
    <n v="2.1048069828157701"/>
    <n v="1.253291335677E-2"/>
    <n v="2.2694361310799998E-3"/>
    <n v="4.24829892599411"/>
    <n v="1310"/>
    <s v="Fixed Single Family Units"/>
    <n v="1310"/>
    <s v="St. Lucie County"/>
    <s v="St. Lucie County"/>
    <m/>
    <m/>
    <m/>
    <n v="0"/>
    <n v="1"/>
    <n v="1.253291335677E-2"/>
    <n v="2.2694361310799998E-3"/>
    <n v="4.24829892519297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.770177395623801"/>
    <n v="3.4454978999999999E-3"/>
  </r>
  <r>
    <n v="170000"/>
    <n v="700000"/>
    <n v="700000"/>
    <x v="0"/>
    <x v="0"/>
    <s v="IR-SouthCentral"/>
    <s v="C-25 and South Indian R"/>
    <n v="0.36"/>
    <n v="0.57999999999999996"/>
    <s v="St. Lucie County"/>
    <n v="9.1385703309660005E-2"/>
    <n v="3991.1233256041101"/>
    <n v="10.5289224432571"/>
    <n v="1.76166464769168"/>
    <n v="0.96219298256997998"/>
    <n v="0.16099096282507999"/>
    <n v="364.73161210594901"/>
    <n v="1210"/>
    <s v="Fixed Single Family Units"/>
    <n v="1210"/>
    <s v="St. Lucie County"/>
    <s v="St. Lucie County"/>
    <m/>
    <m/>
    <m/>
    <n v="0"/>
    <n v="1"/>
    <n v="0.96219298256997998"/>
    <n v="0.16099096282507999"/>
    <n v="364.73161210594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4.031431271277"/>
    <n v="0.2958082823"/>
  </r>
  <r>
    <n v="170000"/>
    <n v="700000"/>
    <n v="700000"/>
    <x v="0"/>
    <x v="0"/>
    <s v="IR-SouthCentral"/>
    <s v="C-25 and South Indian R"/>
    <n v="0.36"/>
    <n v="0.57999999999999996"/>
    <s v="St. Lucie County"/>
    <n v="1.9828486787E-3"/>
    <n v="3991.1233256041101"/>
    <n v="10.5289224432571"/>
    <n v="1.76166464769168"/>
    <n v="2.0877259954759999E-2"/>
    <n v="3.4931144189900001E-3"/>
    <n v="7.9137936127108501"/>
    <n v="1310"/>
    <s v="Fixed Single Family Units"/>
    <n v="1310"/>
    <s v="St. Lucie County"/>
    <s v="St. Lucie County"/>
    <m/>
    <m/>
    <m/>
    <n v="0"/>
    <n v="1"/>
    <n v="2.0877259954759999E-2"/>
    <n v="3.4931144189900001E-3"/>
    <n v="7.91379361270893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7.448564673778598"/>
    <n v="6.4183241E-3"/>
  </r>
  <r>
    <n v="170000"/>
    <n v="700000"/>
    <n v="700000"/>
    <x v="0"/>
    <x v="0"/>
    <s v="IR-SouthCentral"/>
    <s v="C-25 and South Indian R"/>
    <n v="0.36"/>
    <n v="0.57999999999999996"/>
    <s v="St. Lucie County"/>
    <n v="0.30273031651587001"/>
    <n v="3994.5352043017801"/>
    <n v="10.447370460378201"/>
    <n v="1.7190654248544699"/>
    <n v="3.1627357662289599"/>
    <n v="0.52041322017768998"/>
    <n v="1209.2669067320901"/>
    <n v="1210"/>
    <s v="Fixed Single Family Units"/>
    <n v="1210"/>
    <s v="St. Lucie County"/>
    <s v="St. Lucie County"/>
    <m/>
    <m/>
    <m/>
    <n v="0"/>
    <n v="1"/>
    <n v="3.1627357662289599"/>
    <n v="0.52041322017768998"/>
    <n v="1572.8745843815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0.24319007971201"/>
    <n v="1.2756484869"/>
  </r>
  <r>
    <n v="170000"/>
    <n v="700000"/>
    <n v="700000"/>
    <x v="0"/>
    <x v="0"/>
    <s v="IR-SouthCentral"/>
    <s v="C-25 and South Indian R"/>
    <n v="0.36"/>
    <n v="0.57999999999999996"/>
    <s v="St. Lucie County"/>
    <n v="8.89501096484E-2"/>
    <n v="3994.5352043017801"/>
    <n v="10.447370460378201"/>
    <n v="1.7190654248544699"/>
    <n v="0.92929474798816003"/>
    <n v="0.15291105803357999"/>
    <n v="355.31434441706102"/>
    <n v="1310"/>
    <s v="Fixed Single Family Units"/>
    <n v="1310"/>
    <s v="St. Lucie County"/>
    <s v="St. Lucie County"/>
    <m/>
    <m/>
    <m/>
    <n v="0"/>
    <n v="1"/>
    <n v="0.92929474798816003"/>
    <n v="0.15291105803357999"/>
    <n v="355.31434441706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0.105870393628"/>
    <n v="0.28817059560000002"/>
  </r>
  <r>
    <n v="170000"/>
    <n v="700000"/>
    <n v="700000"/>
    <x v="0"/>
    <x v="0"/>
    <s v="IR-SouthCentral"/>
    <s v="C-25 and South Indian R"/>
    <n v="0.36"/>
    <n v="0.57999999999999996"/>
    <s v="St. Lucie County"/>
    <n v="7.2855719701000001E-4"/>
    <n v="3994.5352043017801"/>
    <n v="10.447370460378201"/>
    <n v="1.7190654248544699"/>
    <n v="7.6115069388099999E-3"/>
    <n v="1.2524374874200001E-3"/>
    <n v="2.9102473718318298"/>
    <n v="1310"/>
    <s v="Fixed Single Family Units"/>
    <n v="1310"/>
    <s v="St. Lucie County"/>
    <s v="St. Lucie County"/>
    <m/>
    <m/>
    <m/>
    <n v="0"/>
    <n v="1"/>
    <n v="7.6115069388099999E-3"/>
    <n v="1.2524374874200001E-3"/>
    <n v="2.91024737182985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3.740763539706002"/>
    <n v="2.3602978999999998E-3"/>
  </r>
  <r>
    <n v="170000"/>
    <n v="700000"/>
    <n v="700000"/>
    <x v="0"/>
    <x v="0"/>
    <s v="IR-SouthCentral"/>
    <s v="C-25 and South Indian R"/>
    <n v="0.36"/>
    <n v="0.57999999999999996"/>
    <s v="St. Lucie County"/>
    <n v="0.35583656575993"/>
    <n v="3990.1707618177302"/>
    <n v="10.4908781938234"/>
    <n v="1.74390910184685"/>
    <n v="3.7330380682959401"/>
    <n v="0.62054662579867004"/>
    <n v="1419.8486606809199"/>
    <n v="1210"/>
    <s v="Fixed Single Family Units"/>
    <n v="1210"/>
    <s v="St. Lucie County"/>
    <s v="St. Lucie County"/>
    <m/>
    <m/>
    <m/>
    <n v="0"/>
    <n v="1"/>
    <n v="3.7330380682959401"/>
    <n v="0.62054662579867004"/>
    <n v="1419.8486606811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3.59529760378001"/>
    <n v="1.1515398708"/>
  </r>
  <r>
    <n v="170000"/>
    <n v="700000"/>
    <n v="700000"/>
    <x v="0"/>
    <x v="0"/>
    <s v="IR-SouthCentral"/>
    <s v="C-25 and South Indian R"/>
    <n v="0.36"/>
    <n v="0.57999999999999996"/>
    <s v="St. Lucie County"/>
    <n v="8.280447823855E-2"/>
    <n v="3990.1707618177302"/>
    <n v="10.4908781938234"/>
    <n v="1.74390910184685"/>
    <n v="0.86869169510377997"/>
    <n v="0.14440348327388999"/>
    <n v="330.40400801505399"/>
    <n v="1310"/>
    <s v="Fixed Single Family Units"/>
    <n v="1310"/>
    <s v="St. Lucie County"/>
    <s v="St. Lucie County"/>
    <m/>
    <m/>
    <m/>
    <n v="0"/>
    <n v="1"/>
    <n v="0.86869169510377997"/>
    <n v="0.14440348327388999"/>
    <n v="330.404008015053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4.404463973440201"/>
    <n v="0.26796756529999999"/>
  </r>
  <r>
    <n v="170000"/>
    <n v="700000"/>
    <n v="700000"/>
    <x v="0"/>
    <x v="0"/>
    <s v="IR-SouthCentral"/>
    <s v="C-25 and South Indian R"/>
    <n v="0.36"/>
    <n v="0.57999999999999996"/>
    <s v="St. Lucie County"/>
    <n v="2.7133097624400001E-3"/>
    <n v="3990.1707618177302"/>
    <n v="10.4908781938234"/>
    <n v="1.74390910184685"/>
    <n v="2.8465002219900001E-2"/>
    <n v="4.7317655908499998E-3"/>
    <n v="10.826569281854599"/>
    <n v="1310"/>
    <s v="Fixed Single Family Units"/>
    <n v="1310"/>
    <s v="St. Lucie County"/>
    <s v="St. Lucie County"/>
    <m/>
    <m/>
    <m/>
    <n v="0"/>
    <n v="1"/>
    <n v="2.8465002219900001E-2"/>
    <n v="4.7317655908499998E-3"/>
    <n v="10.826569281046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1.152965305208802"/>
    <n v="8.7806726000000009E-3"/>
  </r>
  <r>
    <n v="170000"/>
    <n v="700000"/>
    <n v="700000"/>
    <x v="0"/>
    <x v="0"/>
    <s v="IR-SouthCentral"/>
    <s v="C-25 and South Indian R"/>
    <n v="0.36"/>
    <n v="0.57999999999999996"/>
    <s v="St. Lucie County"/>
    <n v="7.7643443184319996E-2"/>
    <n v="3985.6241575095"/>
    <n v="10.575993772137201"/>
    <n v="1.78904492193381"/>
    <n v="0.82115657156465005"/>
    <n v="0.13890760775036001"/>
    <n v="309.457582827642"/>
    <n v="1210"/>
    <s v="Fixed Single Family Units"/>
    <n v="1210"/>
    <s v="St. Lucie County"/>
    <s v="St. Lucie County"/>
    <m/>
    <m/>
    <m/>
    <n v="0"/>
    <n v="1"/>
    <n v="0.82115657156465005"/>
    <n v="0.13890760775036001"/>
    <n v="309.457582826834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2.160651873681502"/>
    <n v="0.25097938590000002"/>
  </r>
  <r>
    <n v="170000"/>
    <n v="700000"/>
    <n v="700000"/>
    <x v="0"/>
    <x v="0"/>
    <s v="IR-SouthCentral"/>
    <s v="C-25 and South Indian R"/>
    <n v="0.36"/>
    <n v="0.57999999999999996"/>
    <s v="St. Lucie County"/>
    <n v="2.0907805641199998E-3"/>
    <n v="3985.6241575095"/>
    <n v="10.575993772137201"/>
    <n v="1.78904492193381"/>
    <n v="2.2112082225080001E-2"/>
    <n v="3.7405003511200002E-3"/>
    <n v="8.3330655244239704"/>
    <n v="1310"/>
    <s v="Fixed Single Family Units"/>
    <n v="1310"/>
    <s v="St. Lucie County"/>
    <s v="St. Lucie County"/>
    <m/>
    <m/>
    <m/>
    <n v="0"/>
    <n v="1"/>
    <n v="2.2112082225080001E-2"/>
    <n v="3.7405003511200002E-3"/>
    <n v="8.3330655247037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9.565189312943701"/>
    <n v="6.7583662000000001E-3"/>
  </r>
  <r>
    <n v="170000"/>
    <n v="700000"/>
    <n v="700000"/>
    <x v="0"/>
    <x v="0"/>
    <s v="IR-SouthCentral"/>
    <s v="C-25 and South Indian R"/>
    <n v="0.36"/>
    <n v="0.57999999999999996"/>
    <s v="St. Lucie County"/>
    <n v="0.28460523723217002"/>
    <n v="3979.7366675565099"/>
    <n v="10.6840497939299"/>
    <n v="1.8463483793094"/>
    <n v="3.0407365262017501"/>
    <n v="0.52548041850658"/>
    <n v="1132.65389839149"/>
    <n v="1210"/>
    <s v="Fixed Single Family Units"/>
    <n v="1210"/>
    <s v="St. Lucie County"/>
    <s v="St. Lucie County"/>
    <m/>
    <m/>
    <m/>
    <n v="0"/>
    <n v="1"/>
    <n v="3.0407365262017501"/>
    <n v="0.52548041850658"/>
    <n v="1132.6538983914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59307619450101"/>
    <n v="0.91861630039999997"/>
  </r>
  <r>
    <n v="170000"/>
    <n v="700000"/>
    <n v="700000"/>
    <x v="0"/>
    <x v="0"/>
    <s v="IR-SouthCentral"/>
    <s v="C-25 and South Indian R"/>
    <n v="0.36"/>
    <n v="0.57999999999999996"/>
    <s v="St. Lucie County"/>
    <n v="2.6032328319499998E-3"/>
    <n v="3979.7366675565099"/>
    <n v="10.6840497939299"/>
    <n v="1.8463483793094"/>
    <n v="2.7813069201739999E-2"/>
    <n v="4.8064747202299996E-3"/>
    <n v="10.360181155498401"/>
    <n v="1310"/>
    <s v="Fixed Single Family Units"/>
    <n v="1310"/>
    <s v="St. Lucie County"/>
    <s v="St. Lucie County"/>
    <m/>
    <m/>
    <m/>
    <n v="0"/>
    <n v="1"/>
    <n v="2.7813069201739999E-2"/>
    <n v="4.8064747202299996E-3"/>
    <n v="10.360181155499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410609030916497"/>
    <n v="8.4024178000000008E-3"/>
  </r>
  <r>
    <n v="170000"/>
    <n v="700000"/>
    <n v="700000"/>
    <x v="0"/>
    <x v="0"/>
    <s v="IR-SouthCentral"/>
    <s v="C-25 and South Indian R"/>
    <n v="0.36"/>
    <n v="0.57999999999999996"/>
    <s v="St. Lucie County"/>
    <n v="0.15873643674179999"/>
    <n v="3979.7366675565099"/>
    <n v="10.6840497939299"/>
    <n v="1.8463483793094"/>
    <n v="1.6959479942604301"/>
    <n v="0.29308276271556999"/>
    <n v="631.72921777861802"/>
    <n v="1310"/>
    <s v="Fixed Single Family Units"/>
    <n v="1310"/>
    <s v="St. Lucie County"/>
    <s v="St. Lucie County"/>
    <m/>
    <m/>
    <m/>
    <n v="0"/>
    <n v="1"/>
    <n v="1.6959479942604301"/>
    <n v="0.29308276271556999"/>
    <n v="631.729217778618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2.03465998205"/>
    <n v="0.51235135259999998"/>
  </r>
  <r>
    <n v="170000"/>
    <n v="700000"/>
    <n v="700000"/>
    <x v="0"/>
    <x v="0"/>
    <s v="IR-SouthCentral"/>
    <s v="C-25 and South Indian R"/>
    <n v="0.36"/>
    <n v="0.57999999999999996"/>
    <s v="St. Lucie County"/>
    <n v="0.11359856344921"/>
    <n v="3979.7366675565099"/>
    <n v="10.6840497939299"/>
    <n v="1.8463483793094"/>
    <n v="1.2136927084103599"/>
    <n v="0.20974252351634001"/>
    <n v="452.09236834060198"/>
    <n v="1310"/>
    <s v="Fixed Single Family Units"/>
    <n v="1310"/>
    <s v="St. Lucie County"/>
    <s v="St. Lucie County"/>
    <m/>
    <m/>
    <m/>
    <n v="0"/>
    <n v="1"/>
    <n v="1.2136927084103599"/>
    <n v="0.20974252351634001"/>
    <n v="452.092368340601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6.0375890011655"/>
    <n v="0.3666604772"/>
  </r>
  <r>
    <n v="170000"/>
    <n v="700000"/>
    <n v="700000"/>
    <x v="0"/>
    <x v="0"/>
    <s v="IR-SouthCentral"/>
    <s v="C-25 and South Indian R"/>
    <n v="0.36"/>
    <n v="0.57999999999999996"/>
    <s v="St. Lucie County"/>
    <n v="0.24062575662672001"/>
    <n v="3985.3857512108498"/>
    <n v="10.3724652413624"/>
    <n v="1.6840684544712901"/>
    <n v="2.4958822967872698"/>
    <n v="0.40523024606835001"/>
    <n v="958.98646183448795"/>
    <n v="1210"/>
    <s v="Fixed Single Family Units"/>
    <n v="1210"/>
    <s v="St. Lucie County"/>
    <s v="St. Lucie County"/>
    <m/>
    <m/>
    <m/>
    <n v="0"/>
    <n v="1"/>
    <n v="2.4958822967872698"/>
    <n v="0.40523024606835001"/>
    <n v="958.986461834487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64.90437548443401"/>
    <n v="0.77776679790000003"/>
  </r>
  <r>
    <n v="170000"/>
    <n v="700000"/>
    <n v="700000"/>
    <x v="0"/>
    <x v="0"/>
    <s v="IR-SouthCentral"/>
    <s v="C-25 and South Indian R"/>
    <n v="0.36"/>
    <n v="0.57999999999999996"/>
    <s v="St. Lucie County"/>
    <n v="2.4230265694399999E-3"/>
    <n v="3985.3857512108498"/>
    <n v="10.3724652413624"/>
    <n v="1.6840684544712901"/>
    <n v="2.5132758870460001E-2"/>
    <n v="4.0805426099399999E-3"/>
    <n v="9.6566955646714092"/>
    <n v="1310"/>
    <s v="Fixed Single Family Units"/>
    <n v="1310"/>
    <s v="St. Lucie County"/>
    <s v="St. Lucie County"/>
    <m/>
    <m/>
    <m/>
    <n v="0"/>
    <n v="1"/>
    <n v="2.5132758870460001E-2"/>
    <n v="4.0805426099399999E-3"/>
    <n v="9.656695564672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5.936808260297497"/>
    <n v="7.8318698999999999E-3"/>
  </r>
  <r>
    <n v="170000"/>
    <n v="700000"/>
    <n v="700000"/>
    <x v="0"/>
    <x v="0"/>
    <s v="IR-SouthCentral"/>
    <s v="C-25 and South Indian R"/>
    <n v="0.36"/>
    <n v="0.57999999999999996"/>
    <s v="St. Lucie County"/>
    <n v="2.9275739586750001E-2"/>
    <n v="4022.7858426409298"/>
    <n v="11.179020752738699"/>
    <n v="2.0386239752684099"/>
    <n v="0.32727410039207999"/>
    <n v="5.9682224615260002E-2"/>
    <n v="117.770030742432"/>
    <n v="1310"/>
    <s v="Fixed Single Family Units"/>
    <n v="1310"/>
    <s v="St. Lucie County"/>
    <s v="St. Lucie County"/>
    <m/>
    <m/>
    <m/>
    <n v="0"/>
    <n v="1"/>
    <n v="0.32727410039207999"/>
    <n v="5.9682224615260002E-2"/>
    <n v="117.77003074243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7.653756941982294"/>
    <n v="9.5515029000000001E-2"/>
  </r>
  <r>
    <n v="170000"/>
    <n v="700000"/>
    <n v="700000"/>
    <x v="0"/>
    <x v="0"/>
    <s v="IR-SouthCentral"/>
    <s v="C-25 and South Indian R"/>
    <n v="0.36"/>
    <n v="0.57999999999999996"/>
    <s v="St. Lucie County"/>
    <n v="3.2206881237599998E-3"/>
    <n v="4022.7858426409298"/>
    <n v="11.179020752738699"/>
    <n v="2.0386239752684099"/>
    <n v="3.600413937362E-2"/>
    <n v="6.5657720259599999E-3"/>
    <n v="12.9561385878275"/>
    <n v="1310"/>
    <s v="Fixed Single Family Units"/>
    <n v="1310"/>
    <s v="St. Lucie County"/>
    <s v="St. Lucie County"/>
    <m/>
    <m/>
    <m/>
    <n v="0"/>
    <n v="1"/>
    <n v="3.600413937362E-2"/>
    <n v="6.5657720259599999E-3"/>
    <n v="12.956138587829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0.687978235664197"/>
    <n v="1.05078172E-2"/>
  </r>
  <r>
    <n v="170000"/>
    <n v="700000"/>
    <n v="700000"/>
    <x v="0"/>
    <x v="0"/>
    <s v="IR-SouthCentral"/>
    <s v="C-25 and South Indian R"/>
    <n v="0.36"/>
    <n v="0.57999999999999996"/>
    <s v="St. Lucie County"/>
    <n v="0.25813980870962999"/>
    <n v="4014.6792268706899"/>
    <n v="10.762480278282"/>
    <n v="1.8542825638118801"/>
    <n v="2.7782246002769302"/>
    <n v="0.47866414631600002"/>
    <n v="1036.34852765493"/>
    <n v="1210"/>
    <s v="Fixed Single Family Units"/>
    <n v="1210"/>
    <s v="St. Lucie County"/>
    <s v="St. Lucie County"/>
    <m/>
    <m/>
    <m/>
    <n v="0"/>
    <n v="1"/>
    <n v="2.7782246002769302"/>
    <n v="0.47866414631600002"/>
    <n v="1036.3485276549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1.80521907521501"/>
    <n v="0.84050975480000001"/>
  </r>
  <r>
    <n v="170000"/>
    <n v="710000"/>
    <n v="710000"/>
    <x v="0"/>
    <x v="0"/>
    <s v="IR-SouthCentral"/>
    <s v="C-25 and South Indian R"/>
    <n v="0.36"/>
    <n v="0.57999999999999996"/>
    <s v="St. Lucie County"/>
    <n v="0.47622813298708999"/>
    <n v="3981.85021428138"/>
    <n v="10.2220335843095"/>
    <n v="1.615245248521"/>
    <n v="4.86801996918709"/>
    <n v="0.76922522901942003"/>
    <n v="1896.2690933814699"/>
    <n v="1210"/>
    <s v="Fixed Single Family Units"/>
    <n v="1210"/>
    <s v="St. Lucie County"/>
    <s v="St. Lucie County"/>
    <m/>
    <m/>
    <m/>
    <n v="0"/>
    <n v="1"/>
    <n v="4.86801996918709"/>
    <n v="0.76922522901942003"/>
    <n v="1896.2690933814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8.26268389584499"/>
    <n v="1.5379311382"/>
  </r>
  <r>
    <n v="170000"/>
    <n v="710000"/>
    <n v="710000"/>
    <x v="0"/>
    <x v="0"/>
    <s v="IR-SouthCentral"/>
    <s v="C-25 and South Indian R"/>
    <n v="0.36"/>
    <n v="0.57999999999999996"/>
    <s v="St. Lucie County"/>
    <n v="2.9120087752100001E-3"/>
    <n v="3981.85021428138"/>
    <n v="10.2220335843095"/>
    <n v="1.615245248521"/>
    <n v="2.9766651498079999E-2"/>
    <n v="4.70360833782E-3"/>
    <n v="11.595182765591"/>
    <n v="1310"/>
    <s v="Fixed Single Family Units"/>
    <n v="1310"/>
    <s v="St. Lucie County"/>
    <s v="St. Lucie County"/>
    <m/>
    <m/>
    <m/>
    <n v="0"/>
    <n v="1"/>
    <n v="2.9766651498079999E-2"/>
    <n v="4.70360833782E-3"/>
    <n v="11.59518276559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9.125680709901303"/>
    <n v="9.4040411999999993E-3"/>
  </r>
  <r>
    <n v="170000"/>
    <n v="710000"/>
    <n v="710000"/>
    <x v="0"/>
    <x v="0"/>
    <s v="IR-SouthCentral"/>
    <s v="C-25 and South Indian R"/>
    <n v="0.36"/>
    <n v="0.57999999999999996"/>
    <s v="St. Lucie County"/>
    <n v="6.5006633191769997E-2"/>
    <n v="3973.8986437329299"/>
    <n v="10.7573301149261"/>
    <n v="1.8978737414787901"/>
    <n v="0.69929781290379001"/>
    <n v="0.1233743821566"/>
    <n v="258.32977147442301"/>
    <n v="1210"/>
    <s v="Fixed Single Family Units"/>
    <n v="1210"/>
    <s v="St. Lucie County"/>
    <s v="St. Lucie County"/>
    <m/>
    <m/>
    <m/>
    <n v="0"/>
    <n v="1"/>
    <n v="0.69929781290379001"/>
    <n v="0.1233743821566"/>
    <n v="258.329771474423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7.185321716686"/>
    <n v="0.20951319669999999"/>
  </r>
  <r>
    <n v="170000"/>
    <n v="710000"/>
    <n v="710000"/>
    <x v="0"/>
    <x v="0"/>
    <s v="IR-SouthCentral"/>
    <s v="C-25 and South Indian R"/>
    <n v="0.36"/>
    <n v="0.57999999999999996"/>
    <s v="St. Lucie County"/>
    <n v="1.6710863627800001E-3"/>
    <n v="3973.8986437329299"/>
    <n v="10.7573301149261"/>
    <n v="1.8978737414787901"/>
    <n v="1.797642765505E-2"/>
    <n v="3.1715109276700001E-3"/>
    <n v="6.6407278306398601"/>
    <n v="1310"/>
    <s v="Fixed Single Family Units"/>
    <n v="1310"/>
    <s v="St. Lucie County"/>
    <s v="St. Lucie County"/>
    <m/>
    <m/>
    <m/>
    <n v="0"/>
    <n v="1"/>
    <n v="1.797642765505E-2"/>
    <n v="3.1715109276700001E-3"/>
    <n v="6.64072783063954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1.591356990607199"/>
    <n v="5.3858294999999997E-3"/>
  </r>
  <r>
    <n v="170000"/>
    <n v="710000"/>
    <n v="710000"/>
    <x v="0"/>
    <x v="0"/>
    <s v="IR-SouthCentral"/>
    <s v="C-25 and South Indian R"/>
    <n v="0.36"/>
    <n v="0.57999999999999996"/>
    <s v="St. Lucie County"/>
    <n v="2.6984050209920001E-2"/>
    <n v="3973.8986437329299"/>
    <n v="10.7573301149261"/>
    <n v="1.8978737414787901"/>
    <n v="0.29027633594592001"/>
    <n v="5.121232033216E-2"/>
    <n v="107.23188053165001"/>
    <n v="1310"/>
    <s v="Fixed Single Family Units"/>
    <n v="1310"/>
    <s v="St. Lucie County"/>
    <s v="St. Lucie County"/>
    <m/>
    <m/>
    <m/>
    <n v="0"/>
    <n v="1"/>
    <n v="0.29027633594592001"/>
    <n v="5.121232033216E-2"/>
    <n v="107.23188053165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4.833011834889398"/>
    <n v="8.6968272900000004E-2"/>
  </r>
  <r>
    <n v="170000"/>
    <n v="710000"/>
    <n v="710000"/>
    <x v="0"/>
    <x v="0"/>
    <s v="IR-SouthCentral"/>
    <s v="C-25 and South Indian R"/>
    <n v="0.36"/>
    <n v="0.57999999999999996"/>
    <s v="St. Lucie County"/>
    <n v="0.34704113734070002"/>
    <n v="3959.1857490903599"/>
    <n v="9.8369528301217599"/>
    <n v="1.4337866087072499"/>
    <n v="3.4138272981322899"/>
    <n v="0.49758293538963"/>
    <n v="1374.0003253074101"/>
    <n v="1210"/>
    <s v="Fixed Single Family Units"/>
    <n v="1210"/>
    <s v="St. Lucie County"/>
    <s v="St. Lucie County"/>
    <m/>
    <m/>
    <m/>
    <n v="0"/>
    <n v="1"/>
    <n v="3.4138272981322899"/>
    <n v="0.49758293538963"/>
    <n v="1374.0003253074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5.73658917588801"/>
    <n v="1.1143554950000001"/>
  </r>
  <r>
    <n v="170000"/>
    <n v="710000"/>
    <n v="710000"/>
    <x v="0"/>
    <x v="0"/>
    <s v="IR-SouthCentral"/>
    <s v="C-25 and South Indian R"/>
    <n v="0.36"/>
    <n v="0.57999999999999996"/>
    <s v="FDOT District 4"/>
    <n v="0.10050996630679"/>
    <n v="3959.1857490903599"/>
    <n v="9.8369528301217599"/>
    <n v="1.4337866087072499"/>
    <n v="0.98871179751704996"/>
    <n v="0.14410984373228999"/>
    <n v="397.93762624340701"/>
    <n v="1210"/>
    <s v="Fixed Single Family Units"/>
    <n v="1210"/>
    <s v="FDOT District 4                                                St. Lucie County"/>
    <s v="FDOT District 4"/>
    <m/>
    <m/>
    <m/>
    <n v="0"/>
    <n v="1"/>
    <n v="0.98871179751704996"/>
    <n v="0.14410984373228999"/>
    <n v="873.044955978444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1.634225724218"/>
    <n v="0.70806565769999996"/>
  </r>
  <r>
    <n v="170000"/>
    <n v="710000"/>
    <n v="710000"/>
    <x v="0"/>
    <x v="0"/>
    <s v="IR-SouthCentral"/>
    <s v="C-25 and South Indian R"/>
    <n v="0.36"/>
    <n v="0.57999999999999996"/>
    <s v="St. Lucie County"/>
    <n v="1.6427443496900001E-3"/>
    <n v="3959.1857490903599"/>
    <n v="9.8369528301217599"/>
    <n v="1.4337866087072499"/>
    <n v="1.6159598679910001E-2"/>
    <n v="2.3553448501200001E-3"/>
    <n v="6.5039300187190801"/>
    <n v="1750"/>
    <s v="Governmental"/>
    <n v="1750"/>
    <s v="St. Lucie County"/>
    <s v="St. Lucie County"/>
    <m/>
    <m/>
    <m/>
    <n v="0"/>
    <n v="1"/>
    <n v="1.6159598679910001E-2"/>
    <n v="2.3553448501200001E-3"/>
    <n v="6.5039300187178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7.613704953889403"/>
    <n v="5.2748824E-3"/>
  </r>
  <r>
    <n v="170000"/>
    <n v="710000"/>
    <n v="710000"/>
    <x v="0"/>
    <x v="0"/>
    <s v="IR-SouthCentral"/>
    <s v="C-25 and South Indian R"/>
    <n v="0.36"/>
    <n v="0.57999999999999996"/>
    <s v="FDOT District 4"/>
    <n v="2.743468956095E-2"/>
    <n v="3959.1857490903599"/>
    <n v="9.8369528301217599"/>
    <n v="1.4337866087072499"/>
    <n v="0.26987374712012002"/>
    <n v="3.9335490506529999E-2"/>
    <n v="108.61903194044299"/>
    <n v="1750"/>
    <s v="Governmental"/>
    <n v="1750"/>
    <s v="FDOT District 4                                                St. Lucie County"/>
    <s v="FDOT District 4"/>
    <m/>
    <m/>
    <m/>
    <n v="0"/>
    <n v="1"/>
    <n v="0.26987374712012002"/>
    <n v="3.9335490506529999E-2"/>
    <n v="108.61903194044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1.360052845767001"/>
    <n v="8.8093294399999994E-2"/>
  </r>
  <r>
    <n v="170000"/>
    <n v="710000"/>
    <n v="710000"/>
    <x v="0"/>
    <x v="0"/>
    <s v="IR-SouthCentral"/>
    <s v="C-25 and South Indian R"/>
    <n v="0.36"/>
    <n v="0.57999999999999996"/>
    <s v="St. Lucie County"/>
    <n v="7.8570802879730006E-2"/>
    <n v="3995.8036343705899"/>
    <n v="10.8207835126089"/>
    <n v="1.88931740349551"/>
    <n v="0.85019764837349998"/>
    <n v="0.1484451852873"/>
    <n v="313.953499702268"/>
    <n v="1210"/>
    <s v="Fixed Single Family Units"/>
    <n v="1210"/>
    <s v="St. Lucie County"/>
    <s v="St. Lucie County"/>
    <m/>
    <m/>
    <m/>
    <n v="0"/>
    <n v="1"/>
    <n v="0.85019764837349998"/>
    <n v="0.1484451852873"/>
    <n v="313.95349970226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7.898134101490896"/>
    <n v="0.25462570940000001"/>
  </r>
  <r>
    <n v="170000"/>
    <n v="710000"/>
    <n v="710000"/>
    <x v="0"/>
    <x v="0"/>
    <s v="IR-SouthCentral"/>
    <s v="C-25 and South Indian R"/>
    <n v="0.36"/>
    <n v="0.57999999999999996"/>
    <s v="St. Lucie County"/>
    <n v="3.3935924650929997E-2"/>
    <n v="3999.2684548063098"/>
    <n v="8.9035110325097406"/>
    <n v="1.2229309451703501"/>
    <n v="0.30214887952799002"/>
    <n v="4.1501292408589997E-2"/>
    <n v="135.71887294115601"/>
    <n v="1210"/>
    <s v="Fixed Single Family Units"/>
    <n v="1210"/>
    <s v="St. Lucie County"/>
    <s v="St. Lucie County"/>
    <m/>
    <m/>
    <m/>
    <n v="0"/>
    <n v="1"/>
    <n v="0.30214887952799002"/>
    <n v="4.1501292408589997E-2"/>
    <n v="142.38401137286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5.446864710493"/>
    <n v="0.11547770590000001"/>
  </r>
  <r>
    <n v="170000"/>
    <n v="710000"/>
    <n v="710000"/>
    <x v="0"/>
    <x v="0"/>
    <s v="IR-SouthCentral"/>
    <s v="C-25 and South Indian R"/>
    <n v="0.36"/>
    <n v="0.57999999999999996"/>
    <s v="St. Lucie County"/>
    <n v="0.45936122920102002"/>
    <n v="3999.2684548063098"/>
    <n v="8.9035110325097406"/>
    <n v="1.2229309451703501"/>
    <n v="4.0899277720985596"/>
    <n v="0.56176706220142003"/>
    <n v="1837.10887330471"/>
    <n v="1750"/>
    <s v="Governmental"/>
    <n v="1750"/>
    <s v="St. Lucie County"/>
    <s v="St. Lucie County"/>
    <m/>
    <m/>
    <m/>
    <n v="0"/>
    <n v="1"/>
    <n v="4.0899277720985596"/>
    <n v="0.56176706220142003"/>
    <n v="1837.1088733047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4.37174674580399"/>
    <n v="1.4899504243999999"/>
  </r>
  <r>
    <n v="170000"/>
    <n v="710000"/>
    <n v="710000"/>
    <x v="0"/>
    <x v="0"/>
    <s v="IR-SouthCentral"/>
    <s v="C-25 and South Indian R"/>
    <n v="0.36"/>
    <n v="0.57999999999999996"/>
    <s v="St. Lucie County"/>
    <n v="0.33688699892300999"/>
    <n v="3998.0058951342598"/>
    <n v="10.600852821106599"/>
    <n v="1.79118102440323"/>
    <n v="3.5712894929272201"/>
    <n v="0.60342559983904998"/>
    <n v="1346.8762076882999"/>
    <n v="1210"/>
    <s v="Fixed Single Family Units"/>
    <n v="1210"/>
    <s v="St. Lucie County"/>
    <s v="St. Lucie County"/>
    <m/>
    <m/>
    <m/>
    <n v="0"/>
    <n v="1"/>
    <n v="3.5712894929272201"/>
    <n v="0.60342559983904998"/>
    <n v="1346.8762076882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0.61749087713901"/>
    <n v="1.0923570216"/>
  </r>
  <r>
    <n v="170000"/>
    <n v="710000"/>
    <n v="710000"/>
    <x v="0"/>
    <x v="0"/>
    <s v="IR-SouthCentral"/>
    <s v="C-25 and South Indian R"/>
    <n v="0.36"/>
    <n v="0.57999999999999996"/>
    <s v="St. Lucie County"/>
    <n v="0.14600613579385999"/>
    <n v="3998.0058951342598"/>
    <n v="10.600852821106599"/>
    <n v="1.79118102440323"/>
    <n v="1.5477895565292199"/>
    <n v="0.26152341988040001"/>
    <n v="583.73339162962498"/>
    <n v="1310"/>
    <s v="Fixed Single Family Units"/>
    <n v="1310"/>
    <s v="St. Lucie County"/>
    <s v="St. Lucie County"/>
    <m/>
    <m/>
    <m/>
    <n v="0"/>
    <n v="1"/>
    <n v="1.5477895565292199"/>
    <n v="0.26152341988040001"/>
    <n v="583.733391629624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9.322702041740797"/>
    <n v="0.47342529729999999"/>
  </r>
  <r>
    <n v="170000"/>
    <n v="710000"/>
    <n v="710000"/>
    <x v="0"/>
    <x v="0"/>
    <s v="IR-SouthCentral"/>
    <s v="C-25 and South Indian R"/>
    <n v="0.36"/>
    <n v="0.57999999999999996"/>
    <s v="St. Lucie County"/>
    <n v="2.0776893111799999E-3"/>
    <n v="3998.0058951342598"/>
    <n v="10.600852821106599"/>
    <n v="1.79118102440323"/>
    <n v="2.2025278595899998E-2"/>
    <n v="3.7215176687999999E-3"/>
    <n v="8.3066141143910599"/>
    <n v="1310"/>
    <s v="Fixed Single Family Units"/>
    <n v="1310"/>
    <s v="St. Lucie County"/>
    <s v="St. Lucie County"/>
    <m/>
    <m/>
    <m/>
    <n v="0"/>
    <n v="1"/>
    <n v="2.2025278595899998E-2"/>
    <n v="3.7215176687999999E-3"/>
    <n v="8.30661411439290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9.9213111390766"/>
    <n v="6.7369133000000003E-3"/>
  </r>
  <r>
    <n v="170000"/>
    <n v="710000"/>
    <n v="710000"/>
    <x v="0"/>
    <x v="0"/>
    <s v="IR-SouthCentral"/>
    <s v="C-25 and South Indian R"/>
    <n v="0.36"/>
    <n v="0.57999999999999996"/>
    <s v="St. Lucie County"/>
    <n v="3.785240729969E-2"/>
    <n v="3998.0058951342598"/>
    <n v="10.600852821106599"/>
    <n v="1.79118102440323"/>
    <n v="0.40126779870865997"/>
    <n v="6.7800513683189997E-2"/>
    <n v="151.334147529207"/>
    <n v="1310"/>
    <s v="Fixed Single Family Units"/>
    <n v="1310"/>
    <s v="St. Lucie County"/>
    <s v="St. Lucie County"/>
    <m/>
    <m/>
    <m/>
    <n v="0"/>
    <n v="1"/>
    <n v="0.40126779870865997"/>
    <n v="6.7800513683189997E-2"/>
    <n v="151.334147529208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0.285210985492199"/>
    <n v="0.1227365349"/>
  </r>
  <r>
    <n v="170000"/>
    <n v="710000"/>
    <n v="710000"/>
    <x v="0"/>
    <x v="0"/>
    <s v="IR-SouthCentral"/>
    <s v="C-25 and South Indian R"/>
    <n v="0.36"/>
    <n v="0.57999999999999996"/>
    <s v="St. Lucie County"/>
    <n v="0.39489583709215997"/>
    <n v="3966.8381490598499"/>
    <n v="9.8702640516271298"/>
    <n v="1.5240972508458801"/>
    <n v="3.8977261849880001"/>
    <n v="0.60185965968264998"/>
    <n v="1566.48787148212"/>
    <n v="1210"/>
    <s v="Fixed Single Family Units"/>
    <n v="1210"/>
    <s v="St. Lucie County"/>
    <s v="St. Lucie County"/>
    <m/>
    <m/>
    <m/>
    <n v="0"/>
    <n v="1"/>
    <n v="3.8977261849880001"/>
    <n v="0.60185965968264998"/>
    <n v="1566.4878714821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0.27305120279101"/>
    <n v="1.2704686710999999"/>
  </r>
  <r>
    <n v="170000"/>
    <n v="710000"/>
    <n v="710000"/>
    <x v="0"/>
    <x v="0"/>
    <s v="IR-SouthCentral"/>
    <s v="C-25 and South Indian R"/>
    <n v="0.36"/>
    <n v="0.57999999999999996"/>
    <s v="St. Lucie County"/>
    <n v="1.9223873019900001E-3"/>
    <n v="3966.8381490598499"/>
    <n v="9.8702640516271298"/>
    <n v="1.5240972508458801"/>
    <n v="1.8974470280129999E-2"/>
    <n v="2.9299052020200001E-3"/>
    <n v="7.62579928680218"/>
    <n v="1310"/>
    <s v="Fixed Single Family Units"/>
    <n v="1310"/>
    <s v="St. Lucie County"/>
    <s v="St. Lucie County"/>
    <m/>
    <m/>
    <m/>
    <n v="0"/>
    <n v="1"/>
    <n v="1.8974470280129999E-2"/>
    <n v="2.9299052020200001E-3"/>
    <n v="7.6257992868021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026888365134702"/>
    <n v="6.1847521000000004E-3"/>
  </r>
  <r>
    <n v="170000"/>
    <n v="710000"/>
    <n v="710000"/>
    <x v="0"/>
    <x v="0"/>
    <s v="IR-SouthCentral"/>
    <s v="C-25 and South Indian R"/>
    <n v="0.36"/>
    <n v="0.57999999999999996"/>
    <s v="St. Lucie County"/>
    <n v="1.3556622990099999E-2"/>
    <n v="3966.8381490598499"/>
    <n v="9.8702640516271298"/>
    <n v="1.5240972508458801"/>
    <n v="0.13380744856068999"/>
    <n v="2.0661611829969999E-2"/>
    <n v="53.776929249570401"/>
    <n v="1750"/>
    <s v="Governmental"/>
    <n v="1750"/>
    <s v="St. Lucie County"/>
    <s v="St. Lucie County"/>
    <m/>
    <m/>
    <m/>
    <n v="0"/>
    <n v="1"/>
    <n v="0.13380744856068999"/>
    <n v="2.0661611829969999E-2"/>
    <n v="53.776929249570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2.219047272399"/>
    <n v="4.3614703400000003E-2"/>
  </r>
  <r>
    <n v="170000"/>
    <n v="710000"/>
    <n v="710000"/>
    <x v="0"/>
    <x v="0"/>
    <s v="IR-SouthCentral"/>
    <s v="C-25 and South Indian R"/>
    <n v="0.36"/>
    <n v="0.57999999999999996"/>
    <s v="FDOT District 4"/>
    <n v="9.9687641030270002E-2"/>
    <n v="3966.8381490598499"/>
    <n v="9.8702640516271298"/>
    <n v="1.5240972508458801"/>
    <n v="0.98394333965258995"/>
    <n v="0.15193365963753999"/>
    <n v="395.44473742866302"/>
    <n v="1750"/>
    <s v="Governmental"/>
    <n v="1750"/>
    <s v="FDOT District 4                                                St. Lucie County"/>
    <s v="FDOT District 4"/>
    <m/>
    <m/>
    <m/>
    <n v="0"/>
    <n v="1"/>
    <n v="0.98394333965258995"/>
    <n v="0.15193365963753999"/>
    <n v="395.44473742866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6.152128360514"/>
    <n v="0.32071754860000001"/>
  </r>
  <r>
    <n v="170000"/>
    <n v="710000"/>
    <n v="710000"/>
    <x v="0"/>
    <x v="0"/>
    <s v="IR-SouthCentral"/>
    <s v="C-25 and South Indian R"/>
    <n v="0.36"/>
    <n v="0.57999999999999996"/>
    <s v="St. Lucie County"/>
    <n v="7.1994557791999999E-4"/>
    <n v="3966.8381490598499"/>
    <n v="9.8702640516271298"/>
    <n v="1.5240972508458801"/>
    <n v="7.1060529568699998E-3"/>
    <n v="1.09726707606E-3"/>
    <n v="2.8559075837400001"/>
    <n v="1310"/>
    <s v="Fixed Single Family Units"/>
    <n v="1310"/>
    <s v="St. Lucie County"/>
    <s v="St. Lucie County"/>
    <m/>
    <m/>
    <m/>
    <n v="0"/>
    <n v="1"/>
    <n v="7.1060529568699998E-3"/>
    <n v="1.09726707606E-3"/>
    <n v="2.8559075837397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3.225686236908302"/>
    <n v="2.3162268000000001E-3"/>
  </r>
  <r>
    <n v="170000"/>
    <n v="710000"/>
    <n v="710000"/>
    <x v="0"/>
    <x v="0"/>
    <s v="IR-SouthCentral"/>
    <s v="C-25 and South Indian R"/>
    <n v="0.36"/>
    <n v="0.57999999999999996"/>
    <s v="St. Lucie County"/>
    <n v="2.1055475322299998E-3"/>
    <n v="3966.8381490598499"/>
    <n v="9.8702640516271298"/>
    <n v="1.5240972508458801"/>
    <n v="2.078231011639E-2"/>
    <n v="3.2090592054000002E-3"/>
    <n v="8.3523662755206995"/>
    <n v="1310"/>
    <s v="Fixed Single Family Units"/>
    <n v="1310"/>
    <s v="St. Lucie County"/>
    <s v="St. Lucie County"/>
    <m/>
    <m/>
    <m/>
    <n v="0"/>
    <n v="1"/>
    <n v="2.078231011639E-2"/>
    <n v="3.2090592054000002E-3"/>
    <n v="8.35236627551896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459854552357399"/>
    <n v="6.7740196999999999E-3"/>
  </r>
  <r>
    <n v="180000"/>
    <n v="720000"/>
    <n v="720000"/>
    <x v="0"/>
    <x v="0"/>
    <s v="IR-SouthCentral"/>
    <s v="C-25 and South Indian R"/>
    <n v="0.36"/>
    <n v="0.57999999999999996"/>
    <s v="St. Lucie County"/>
    <n v="0.11194530920013999"/>
    <n v="3950.2758308748198"/>
    <n v="9.8020259063299999"/>
    <n v="1.4406746525435801"/>
    <n v="1.0972908208719301"/>
    <n v="0.16127676943579999"/>
    <n v="442.21484931313699"/>
    <n v="1210"/>
    <s v="Fixed Single Family Units"/>
    <n v="1210"/>
    <s v="St. Lucie County"/>
    <s v="St. Lucie County"/>
    <m/>
    <m/>
    <m/>
    <n v="0"/>
    <n v="1"/>
    <n v="1.0972908208719301"/>
    <n v="0.16127676943579999"/>
    <n v="1529.6767815013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6.524045898803"/>
    <n v="1.2406137724999999"/>
  </r>
  <r>
    <n v="180000"/>
    <n v="720000"/>
    <n v="720000"/>
    <x v="0"/>
    <x v="0"/>
    <s v="IR-SouthCentral"/>
    <s v="C-25 and South Indian R"/>
    <n v="0.36"/>
    <n v="0.57999999999999996"/>
    <s v="FDOT District 4"/>
    <n v="2.8795966228499999E-2"/>
    <n v="3950.2758308748198"/>
    <n v="9.8020259063299999"/>
    <n v="1.4406746525435801"/>
    <n v="0.28225880696956002"/>
    <n v="4.1485618640900002E-2"/>
    <n v="113.752009419131"/>
    <n v="1210"/>
    <s v="Fixed Single Family Units"/>
    <n v="1210"/>
    <s v="FDOT District 4                                                St. Lucie County"/>
    <s v="FDOT District 4"/>
    <m/>
    <m/>
    <m/>
    <n v="0"/>
    <n v="1"/>
    <n v="0.28225880696956002"/>
    <n v="4.1485618640900002E-2"/>
    <n v="748.056251740351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2.762747359574099"/>
    <n v="0.60669606789999997"/>
  </r>
  <r>
    <n v="180000"/>
    <n v="720000"/>
    <n v="720000"/>
    <x v="0"/>
    <x v="0"/>
    <s v="IR-SouthCentral"/>
    <s v="C-25 and South Indian R"/>
    <n v="0.36"/>
    <n v="0.57999999999999996"/>
    <s v="St. Lucie County"/>
    <n v="0.30059992234432997"/>
    <n v="3974.25650793369"/>
    <n v="10.5585587475521"/>
    <n v="1.7897628269765999"/>
    <n v="3.1739019395822501"/>
    <n v="0.53800256680393999"/>
    <n v="1194.6611976613301"/>
    <n v="1210"/>
    <s v="Fixed Single Family Units"/>
    <n v="1210"/>
    <s v="St. Lucie County"/>
    <s v="St. Lucie County"/>
    <m/>
    <m/>
    <m/>
    <n v="0"/>
    <n v="1"/>
    <n v="3.1739019395822501"/>
    <n v="0.53800256680393999"/>
    <n v="1194.6611976613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6.373510114227"/>
    <n v="0.96890608079999996"/>
  </r>
  <r>
    <n v="180000"/>
    <n v="720000"/>
    <n v="720000"/>
    <x v="0"/>
    <x v="0"/>
    <s v="IR-SouthCentral"/>
    <s v="C-25 and South Indian R"/>
    <n v="0.36"/>
    <n v="0.57999999999999996"/>
    <s v="St. Lucie County"/>
    <n v="1.6792261205E-3"/>
    <n v="3974.25650793369"/>
    <n v="10.5585587475521"/>
    <n v="1.7897628269765999"/>
    <n v="1.7730207643760001E-2"/>
    <n v="3.0054164885600001E-3"/>
    <n v="6.6736753377052702"/>
    <n v="1310"/>
    <s v="Fixed Single Family Units"/>
    <n v="1310"/>
    <s v="St. Lucie County"/>
    <s v="St. Lucie County"/>
    <m/>
    <m/>
    <m/>
    <n v="0"/>
    <n v="1"/>
    <n v="1.7730207643760001E-2"/>
    <n v="3.0054164885600001E-3"/>
    <n v="6.67367533770360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4.426702380633301"/>
    <n v="5.4125509999999998E-3"/>
  </r>
  <r>
    <n v="180000"/>
    <n v="720000"/>
    <n v="720000"/>
    <x v="0"/>
    <x v="0"/>
    <s v="IR-SouthCentral"/>
    <s v="C-25 and South Indian R"/>
    <n v="0.36"/>
    <n v="0.57999999999999996"/>
    <s v="St. Lucie County"/>
    <n v="0.17979523101450001"/>
    <n v="4000.1121073268801"/>
    <n v="10.890947266265"/>
    <n v="1.9306756019191"/>
    <n v="1.9581403797049399"/>
    <n v="0.34712626586111001"/>
    <n v="719.20108042076197"/>
    <n v="1210"/>
    <s v="Fixed Single Family Units"/>
    <n v="1210"/>
    <s v="St. Lucie County"/>
    <s v="St. Lucie County"/>
    <m/>
    <m/>
    <m/>
    <n v="0"/>
    <n v="1"/>
    <n v="1.9581403797049399"/>
    <n v="0.34712626586111001"/>
    <n v="719.201080420761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9.192024104539"/>
    <n v="0.5832936581"/>
  </r>
  <r>
    <n v="180000"/>
    <n v="720000"/>
    <n v="720000"/>
    <x v="0"/>
    <x v="0"/>
    <s v="IR-SouthCentral"/>
    <s v="C-25 and South Indian R"/>
    <n v="0.36"/>
    <n v="0.57999999999999996"/>
    <s v="St. Lucie County"/>
    <n v="0.43115098346533998"/>
    <n v="3994.6200384836202"/>
    <n v="10.334393421681501"/>
    <n v="1.6632091929428401"/>
    <n v="4.4556838872758"/>
    <n v="0.71709427924590996"/>
    <n v="1722.28435816259"/>
    <n v="1210"/>
    <s v="Fixed Single Family Units"/>
    <n v="1210"/>
    <s v="St. Lucie County"/>
    <s v="St. Lucie County"/>
    <m/>
    <m/>
    <m/>
    <n v="0"/>
    <n v="1"/>
    <n v="4.4556838872758"/>
    <n v="0.71709427924590996"/>
    <n v="1722.2843581625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1.29164097088901"/>
    <n v="1.396824297"/>
  </r>
  <r>
    <n v="180000"/>
    <n v="720000"/>
    <n v="720000"/>
    <x v="0"/>
    <x v="0"/>
    <s v="IR-SouthCentral"/>
    <s v="C-25 and South Indian R"/>
    <n v="0.36"/>
    <n v="0.57999999999999996"/>
    <s v="St. Lucie County"/>
    <n v="2.2570740177699999E-3"/>
    <n v="3994.6200384836202"/>
    <n v="10.334393421681501"/>
    <n v="1.6632091929428401"/>
    <n v="2.3325490881559999E-2"/>
    <n v="3.7539862555099998E-3"/>
    <n v="9.0161530997527493"/>
    <n v="1310"/>
    <s v="Fixed Single Family Units"/>
    <n v="1310"/>
    <s v="St. Lucie County"/>
    <s v="St. Lucie County"/>
    <m/>
    <m/>
    <m/>
    <n v="0"/>
    <n v="1"/>
    <n v="2.3325490881559999E-2"/>
    <n v="3.7539862555099998E-3"/>
    <n v="9.01615309975126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2.689398553456797"/>
    <n v="7.3123707000000001E-3"/>
  </r>
  <r>
    <n v="180000"/>
    <n v="720000"/>
    <n v="720000"/>
    <x v="0"/>
    <x v="0"/>
    <s v="IR-SouthCentral"/>
    <s v="C-25 and South Indian R"/>
    <n v="0.36"/>
    <n v="0.57999999999999996"/>
    <s v="St. Lucie County"/>
    <n v="7.1120892921959999E-2"/>
    <n v="3994.6200384836202"/>
    <n v="10.334393421681501"/>
    <n v="1.6632091929428401"/>
    <n v="0.73499128795686997"/>
    <n v="0.11828892291811"/>
    <n v="284.10094402092898"/>
    <n v="1310"/>
    <s v="Fixed Single Family Units"/>
    <n v="1310"/>
    <s v="St. Lucie County"/>
    <s v="St. Lucie County"/>
    <m/>
    <m/>
    <m/>
    <n v="0"/>
    <n v="1"/>
    <n v="0.73499128795686997"/>
    <n v="0.11828892291811"/>
    <n v="284.10094402092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4.688119460207602"/>
    <n v="0.23041439089999999"/>
  </r>
  <r>
    <n v="180000"/>
    <n v="720000"/>
    <n v="720000"/>
    <x v="0"/>
    <x v="0"/>
    <s v="IR-SouthCentral"/>
    <s v="C-25 and South Indian R"/>
    <n v="0.36"/>
    <n v="0.57999999999999996"/>
    <s v="St. Lucie County"/>
    <n v="4.879388300484E-2"/>
    <n v="3957.37028133174"/>
    <n v="10.492803505166901"/>
    <n v="1.77131917021326"/>
    <n v="0.51198462662392996"/>
    <n v="8.6429540355620005E-2"/>
    <n v="193.09546251414699"/>
    <n v="1210"/>
    <s v="Fixed Single Family Units"/>
    <n v="1210"/>
    <s v="St. Lucie County"/>
    <s v="St. Lucie County"/>
    <m/>
    <m/>
    <m/>
    <n v="0"/>
    <n v="1"/>
    <n v="0.51198462662392996"/>
    <n v="8.6429540355620005E-2"/>
    <n v="193.09546251414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3.548755214597506"/>
    <n v="0.15660621450000001"/>
  </r>
  <r>
    <n v="180000"/>
    <n v="720000"/>
    <n v="720000"/>
    <x v="0"/>
    <x v="0"/>
    <s v="IR-SouthCentral"/>
    <s v="C-25 and South Indian R"/>
    <n v="0.36"/>
    <n v="0.57999999999999996"/>
    <s v="St. Lucie County"/>
    <n v="9.7296742376E-4"/>
    <n v="3957.37028133174"/>
    <n v="10.492803505166901"/>
    <n v="1.77131917021326"/>
    <n v="1.0209155994500001E-2"/>
    <n v="1.72343584971E-3"/>
    <n v="3.8503923675154699"/>
    <n v="1310"/>
    <s v="Fixed Single Family Units"/>
    <n v="1310"/>
    <s v="St. Lucie County"/>
    <s v="St. Lucie County"/>
    <m/>
    <m/>
    <m/>
    <n v="0"/>
    <n v="1"/>
    <n v="1.0209155994500001E-2"/>
    <n v="1.72343584971E-3"/>
    <n v="3.8503923675146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.896239439646099"/>
    <n v="3.1227837999999999E-3"/>
  </r>
  <r>
    <n v="180000"/>
    <n v="720000"/>
    <n v="720000"/>
    <x v="0"/>
    <x v="0"/>
    <s v="IR-SouthCentral"/>
    <s v="C-25 and South Indian R"/>
    <n v="0.36"/>
    <n v="0.57999999999999996"/>
    <s v="St. Lucie County"/>
    <n v="0.39162411736858999"/>
    <n v="3976.69968237993"/>
    <n v="10.278568526578299"/>
    <n v="1.64616456935641"/>
    <n v="4.0253353270338303"/>
    <n v="0.64467774651764997"/>
    <n v="1557.3715031520001"/>
    <n v="1210"/>
    <s v="Fixed Single Family Units"/>
    <n v="1210"/>
    <s v="St. Lucie County"/>
    <s v="St. Lucie County"/>
    <m/>
    <m/>
    <m/>
    <n v="0"/>
    <n v="1"/>
    <n v="4.0253353270338303"/>
    <n v="0.64467774651764997"/>
    <n v="1557.3715031520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84372654940299"/>
    <n v="1.2630750228000001"/>
  </r>
  <r>
    <n v="180000"/>
    <n v="720000"/>
    <n v="720000"/>
    <x v="0"/>
    <x v="0"/>
    <s v="IR-SouthCentral"/>
    <s v="C-25 and South Indian R"/>
    <n v="0.36"/>
    <n v="0.57999999999999996"/>
    <s v="St. Lucie County"/>
    <n v="0.15458968206401999"/>
    <n v="3976.69968237993"/>
    <n v="10.278568526578299"/>
    <n v="1.64616456935641"/>
    <n v="1.5889606405969801"/>
    <n v="0.25448005740186003"/>
    <n v="614.75673956320202"/>
    <n v="1310"/>
    <s v="Fixed Single Family Units"/>
    <n v="1310"/>
    <s v="St. Lucie County"/>
    <s v="St. Lucie County"/>
    <m/>
    <m/>
    <m/>
    <n v="0"/>
    <n v="1"/>
    <n v="1.5889606405969801"/>
    <n v="0.25448005740186003"/>
    <n v="614.756739563202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4.642732585202"/>
    <n v="0.49858616350000001"/>
  </r>
  <r>
    <n v="180000"/>
    <n v="720000"/>
    <n v="720000"/>
    <x v="0"/>
    <x v="0"/>
    <s v="IR-SouthCentral"/>
    <s v="C-25 and South Indian R"/>
    <n v="0.36"/>
    <n v="0.57999999999999996"/>
    <s v="St. Lucie County"/>
    <n v="0.36159546045076002"/>
    <n v="3974.6234558924898"/>
    <n v="10.482756630398899"/>
    <n v="1.7524495779787099"/>
    <n v="3.7905172105623799"/>
    <n v="0.63367781206594997"/>
    <n v="1437.20579865184"/>
    <n v="1210"/>
    <s v="Fixed Single Family Units"/>
    <n v="1210"/>
    <s v="St. Lucie County"/>
    <s v="St. Lucie County"/>
    <m/>
    <m/>
    <m/>
    <n v="0"/>
    <n v="1"/>
    <n v="3.7905172105623799"/>
    <n v="0.63367781206594997"/>
    <n v="1437.2057986518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5.750970581318"/>
    <n v="1.1656170305"/>
  </r>
  <r>
    <n v="180000"/>
    <n v="720000"/>
    <n v="720000"/>
    <x v="0"/>
    <x v="0"/>
    <s v="IR-SouthCentral"/>
    <s v="C-25 and South Indian R"/>
    <n v="0.36"/>
    <n v="0.57999999999999996"/>
    <s v="St. Lucie County"/>
    <n v="2.31771630303E-3"/>
    <n v="3974.6234558924898"/>
    <n v="10.482756630398899"/>
    <n v="1.7524495779787099"/>
    <n v="2.4296055943019999E-2"/>
    <n v="4.0616809571200002E-3"/>
    <n v="9.2120495821473494"/>
    <n v="1310"/>
    <s v="Fixed Single Family Units"/>
    <n v="1310"/>
    <s v="St. Lucie County"/>
    <s v="St. Lucie County"/>
    <m/>
    <m/>
    <m/>
    <n v="0"/>
    <n v="1"/>
    <n v="2.4296055943019999E-2"/>
    <n v="4.0616809571200002E-3"/>
    <n v="9.21204958214662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510132052767801"/>
    <n v="7.4712486E-3"/>
  </r>
  <r>
    <n v="180000"/>
    <n v="720000"/>
    <n v="720000"/>
    <x v="0"/>
    <x v="0"/>
    <s v="IR-SouthCentral"/>
    <s v="C-25 and South Indian R"/>
    <n v="0.36"/>
    <n v="0.57999999999999996"/>
    <s v="St. Lucie County"/>
    <n v="5.6931340401689998E-2"/>
    <n v="3974.6234558924898"/>
    <n v="10.482756630398899"/>
    <n v="1.7524495779787099"/>
    <n v="0.59679738607337995"/>
    <n v="9.9769303460710002E-2"/>
    <n v="226.28064093598101"/>
    <n v="1310"/>
    <s v="Fixed Single Family Units"/>
    <n v="1310"/>
    <s v="St. Lucie County"/>
    <s v="St. Lucie County"/>
    <m/>
    <m/>
    <m/>
    <n v="0"/>
    <n v="1"/>
    <n v="0.59679738607337995"/>
    <n v="9.9769303460710002E-2"/>
    <n v="226.28064093597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1.015079658164503"/>
    <n v="0.18352039010000001"/>
  </r>
  <r>
    <n v="180000"/>
    <n v="720000"/>
    <n v="720000"/>
    <x v="0"/>
    <x v="0"/>
    <s v="IR-SouthCentral"/>
    <s v="C-25 and South Indian R"/>
    <n v="0.36"/>
    <n v="0.57999999999999996"/>
    <s v="St. Lucie County"/>
    <n v="7.4961340312250005E-2"/>
    <n v="3974.6234558924898"/>
    <n v="10.482756630398899"/>
    <n v="1.7524495779787099"/>
    <n v="0.78580148718191001"/>
    <n v="0.13136596919492999"/>
    <n v="297.94310149024"/>
    <n v="1310"/>
    <s v="Fixed Single Family Units"/>
    <n v="1310"/>
    <s v="St. Lucie County"/>
    <s v="St. Lucie County"/>
    <m/>
    <m/>
    <m/>
    <n v="0"/>
    <n v="1"/>
    <n v="0.78580148718191001"/>
    <n v="0.13136596919492999"/>
    <n v="297.943101490241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9.688830007757502"/>
    <n v="0.24164079599999999"/>
  </r>
  <r>
    <n v="180000"/>
    <n v="720000"/>
    <n v="720000"/>
    <x v="0"/>
    <x v="0"/>
    <s v="IR-SouthCentral"/>
    <s v="C-25 and South Indian R"/>
    <n v="0.36"/>
    <n v="0.57999999999999996"/>
    <s v="St. Lucie County"/>
    <n v="8.3256166722999998E-4"/>
    <n v="3974.6234558924898"/>
    <n v="10.482756630398899"/>
    <n v="1.7524495779787099"/>
    <n v="8.7275413374000004E-3"/>
    <n v="1.4590223423799999E-3"/>
    <n v="3.30911913106124"/>
    <n v="1310"/>
    <s v="Fixed Single Family Units"/>
    <n v="1310"/>
    <s v="St. Lucie County"/>
    <s v="St. Lucie County"/>
    <m/>
    <m/>
    <m/>
    <n v="0"/>
    <n v="1"/>
    <n v="8.7275413374000004E-3"/>
    <n v="1.4590223423799999E-3"/>
    <n v="3.30911913105932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5.387061945260399"/>
    <n v="2.6837949000000001E-3"/>
  </r>
  <r>
    <n v="180000"/>
    <n v="720000"/>
    <n v="720000"/>
    <x v="0"/>
    <x v="0"/>
    <s v="IR-SouthCentral"/>
    <s v="C-25 and South Indian R"/>
    <n v="0.36"/>
    <n v="0.57999999999999996"/>
    <s v="St. Lucie County"/>
    <n v="1.886172439867E-2"/>
    <n v="4020.7098229022599"/>
    <n v="11.3882697336274"/>
    <n v="2.139756293909"/>
    <n v="0.21480240509344001"/>
    <n v="4.0359493496039997E-2"/>
    <n v="75.837520566623795"/>
    <n v="1210"/>
    <s v="Fixed Single Family Units"/>
    <n v="1210"/>
    <s v="St. Lucie County"/>
    <s v="St. Lucie County"/>
    <m/>
    <m/>
    <m/>
    <n v="0"/>
    <n v="1"/>
    <n v="0.21480240509344001"/>
    <n v="4.0359493496039997E-2"/>
    <n v="75.8375205666237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605242040548802"/>
    <n v="6.1506504900000002E-2"/>
  </r>
  <r>
    <n v="180000"/>
    <n v="720000"/>
    <n v="720000"/>
    <x v="0"/>
    <x v="0"/>
    <s v="IR-SouthCentral"/>
    <s v="C-25 and South Indian R"/>
    <n v="0.36"/>
    <n v="0.57999999999999996"/>
    <s v="St. Lucie County"/>
    <n v="0.24530319426336"/>
    <n v="3955.77408030789"/>
    <n v="11.2242142150596"/>
    <n v="2.0268759824507501"/>
    <n v="2.7533356000503901"/>
    <n v="0.49719915287085997"/>
    <n v="970.36401768374606"/>
    <n v="1210"/>
    <s v="Fixed Single Family Units"/>
    <n v="1210"/>
    <s v="St. Lucie County"/>
    <s v="St. Lucie County"/>
    <m/>
    <m/>
    <m/>
    <n v="0"/>
    <n v="1"/>
    <n v="2.7533356000503901"/>
    <n v="0.49719915287085997"/>
    <n v="970.3640176837460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8.69692038655799"/>
    <n v="0.7869943371"/>
  </r>
  <r>
    <n v="180000"/>
    <n v="720000"/>
    <n v="720000"/>
    <x v="0"/>
    <x v="0"/>
    <s v="IR-SouthCentral"/>
    <s v="C-25 and South Indian R"/>
    <n v="0.36"/>
    <n v="0.57999999999999996"/>
    <s v="St. Lucie County"/>
    <n v="2.4627057875999998E-4"/>
    <n v="3955.77408030789"/>
    <n v="11.2242142150596"/>
    <n v="2.0268759824507501"/>
    <n v="2.7641937309000001E-3"/>
    <n v="4.9915992126999995E-4"/>
    <n v="0.97419077221309003"/>
    <n v="1310"/>
    <s v="Fixed Single Family Units"/>
    <n v="1310"/>
    <s v="St. Lucie County"/>
    <s v="St. Lucie County"/>
    <m/>
    <m/>
    <m/>
    <n v="0"/>
    <n v="1"/>
    <n v="2.7641937309000001E-3"/>
    <n v="4.9915992126999995E-4"/>
    <n v="0.974190773115270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.506798059043801"/>
    <n v="7.9009800000000004E-4"/>
  </r>
  <r>
    <n v="180000"/>
    <n v="720000"/>
    <n v="720000"/>
    <x v="0"/>
    <x v="0"/>
    <s v="IR-SouthCentral"/>
    <s v="C-25 and South Indian R"/>
    <n v="0.36"/>
    <n v="0.57999999999999996"/>
    <s v="St. Lucie County"/>
    <n v="1.83513639015E-3"/>
    <n v="3955.77408030789"/>
    <n v="11.2242142150596"/>
    <n v="2.0268759824507501"/>
    <n v="2.0597963956990002E-2"/>
    <n v="3.71959387373E-3"/>
    <n v="7.2593849660207601"/>
    <n v="1310"/>
    <s v="Fixed Single Family Units"/>
    <n v="1310"/>
    <s v="St. Lucie County"/>
    <s v="St. Lucie County"/>
    <m/>
    <m/>
    <m/>
    <n v="0"/>
    <n v="1"/>
    <n v="2.0597963956990002E-2"/>
    <n v="3.71959387373E-3"/>
    <n v="7.2593849619831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6.205986852190797"/>
    <n v="5.8875790000000004E-3"/>
  </r>
  <r>
    <n v="180000"/>
    <n v="730000"/>
    <n v="730000"/>
    <x v="0"/>
    <x v="0"/>
    <s v="IR-SouthCentral"/>
    <s v="C-25 and South Indian R"/>
    <n v="0.36"/>
    <n v="0.57999999999999996"/>
    <s v="St. Lucie County"/>
    <n v="0.24164131726054"/>
    <n v="3994.9006911357901"/>
    <n v="10.802834699441"/>
    <n v="1.89195715657606"/>
    <n v="2.6104112069208298"/>
    <n v="0.45717501951555001"/>
    <n v="965.33306533110999"/>
    <n v="1210"/>
    <s v="Fixed Single Family Units"/>
    <n v="1210"/>
    <s v="St. Lucie County"/>
    <s v="St. Lucie County"/>
    <m/>
    <m/>
    <m/>
    <n v="0"/>
    <n v="1"/>
    <n v="2.6104112069208298"/>
    <n v="0.45717501951555001"/>
    <n v="965.333065331520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2.048689608476"/>
    <n v="0.78291408380000005"/>
  </r>
  <r>
    <n v="180000"/>
    <n v="730000"/>
    <n v="730000"/>
    <x v="0"/>
    <x v="0"/>
    <s v="IR-SouthCentral"/>
    <s v="C-25 and South Indian R"/>
    <n v="0.36"/>
    <n v="0.57999999999999996"/>
    <s v="St. Lucie County"/>
    <n v="2.1436713806400002E-3"/>
    <n v="3994.9006911357901"/>
    <n v="10.802834699441"/>
    <n v="1.89195715657606"/>
    <n v="2.315772757502E-2"/>
    <n v="4.0557344099500002E-3"/>
    <n v="8.5637542801027298"/>
    <n v="1310"/>
    <s v="Fixed Single Family Units"/>
    <n v="1310"/>
    <s v="St. Lucie County"/>
    <s v="St. Lucie County"/>
    <m/>
    <m/>
    <m/>
    <n v="0"/>
    <n v="1"/>
    <n v="2.315772757502E-2"/>
    <n v="4.0557344099500002E-3"/>
    <n v="8.56375428010156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0.215554902146103"/>
    <n v="6.9454616999999998E-3"/>
  </r>
  <r>
    <n v="180000"/>
    <n v="730000"/>
    <n v="730000"/>
    <x v="0"/>
    <x v="0"/>
    <s v="IR-SouthCentral"/>
    <s v="C-25 and South Indian R"/>
    <n v="0.36"/>
    <n v="0.57999999999999996"/>
    <s v="St. Lucie County"/>
    <n v="4.1742949645800003E-3"/>
    <n v="3994.9006911357901"/>
    <n v="10.802834699441"/>
    <n v="1.89195715657606"/>
    <n v="4.509421848912E-2"/>
    <n v="7.8975872319000003E-3"/>
    <n v="16.6758938390252"/>
    <n v="1310"/>
    <s v="Fixed Single Family Units"/>
    <n v="1310"/>
    <s v="St. Lucie County"/>
    <s v="St. Lucie County"/>
    <m/>
    <m/>
    <m/>
    <n v="0"/>
    <n v="1"/>
    <n v="4.509421848912E-2"/>
    <n v="7.8975872319000003E-3"/>
    <n v="16.675893839023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3.84730746251201"/>
    <n v="1.35246503E-2"/>
  </r>
  <r>
    <n v="180000"/>
    <n v="730000"/>
    <n v="730000"/>
    <x v="0"/>
    <x v="0"/>
    <s v="IR-SouthCentral"/>
    <s v="C-25 and South Indian R"/>
    <n v="0.36"/>
    <n v="0.57999999999999996"/>
    <s v="St. Lucie County"/>
    <n v="1.8522827610000002E-5"/>
    <n v="3994.9006911357901"/>
    <n v="10.802834699441"/>
    <n v="1.89195715657606"/>
    <n v="2.0009904487999999E-4"/>
    <n v="3.5044396259999997E-5"/>
    <n v="7.3996856836949995E-2"/>
    <n v="1310"/>
    <s v="Fixed Single Family Units"/>
    <n v="1310"/>
    <s v="St. Lucie County"/>
    <s v="St. Lucie County"/>
    <m/>
    <m/>
    <m/>
    <n v="0"/>
    <n v="1"/>
    <n v="2.0009904487999999E-4"/>
    <n v="3.5044396259999997E-5"/>
    <n v="7.3996856028429994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.2110845014277301"/>
    <n v="6.0013699999999998E-5"/>
  </r>
  <r>
    <n v="180000"/>
    <n v="730000"/>
    <n v="730000"/>
    <x v="0"/>
    <x v="0"/>
    <s v="IR-SouthCentral"/>
    <s v="C-25 and South Indian R"/>
    <n v="0.36"/>
    <n v="0.57999999999999996"/>
    <s v="St. Lucie County"/>
    <n v="0.15362060983406001"/>
    <n v="3895.1903460990602"/>
    <n v="9.9108177092218597"/>
    <n v="1.53591532747857"/>
    <n v="1.52250586044492"/>
    <n v="0.23594824926074001"/>
    <n v="598.38151638750401"/>
    <n v="1210"/>
    <s v="Fixed Single Family Units"/>
    <n v="1210"/>
    <s v="St. Lucie County"/>
    <s v="St. Lucie County"/>
    <m/>
    <m/>
    <m/>
    <n v="0"/>
    <n v="1"/>
    <n v="1.52250586044492"/>
    <n v="0.23594824926074001"/>
    <n v="1983.5295452932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3.93321999408801"/>
    <n v="1.6087019832"/>
  </r>
  <r>
    <n v="180000"/>
    <n v="730000"/>
    <n v="730000"/>
    <x v="0"/>
    <x v="0"/>
    <s v="IR-SouthCentral"/>
    <s v="C-25 and South Indian R"/>
    <n v="0.36"/>
    <n v="0.57999999999999996"/>
    <s v="St. Lucie County"/>
    <n v="9.5045328802040002E-2"/>
    <n v="3895.1903460990602"/>
    <n v="9.9108177092218597"/>
    <n v="1.53591532747857"/>
    <n v="0.94197692787012999"/>
    <n v="0.14598157731229999"/>
    <n v="370.21964719153999"/>
    <n v="1310"/>
    <s v="Fixed Single Family Units"/>
    <n v="1310"/>
    <s v="St. Lucie County"/>
    <s v="St. Lucie County"/>
    <m/>
    <m/>
    <m/>
    <n v="0"/>
    <n v="1"/>
    <n v="0.94197692787012999"/>
    <n v="0.14598157731229999"/>
    <n v="370.21964719153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0.01724777754301"/>
    <n v="0.30025924349999999"/>
  </r>
  <r>
    <n v="180000"/>
    <n v="730000"/>
    <n v="730000"/>
    <x v="0"/>
    <x v="0"/>
    <s v="IR-SouthCentral"/>
    <s v="C-25 and South Indian R"/>
    <n v="0.36"/>
    <n v="0.57999999999999996"/>
    <s v="St. Lucie County"/>
    <n v="0.1398425469272"/>
    <n v="4013.3193973685402"/>
    <n v="10.7559801660492"/>
    <n v="1.84470648424112"/>
    <n v="1.5041436611188399"/>
    <n v="0.25796845308941002"/>
    <n v="561.23280616038096"/>
    <n v="1210"/>
    <s v="Fixed Single Family Units"/>
    <n v="1210"/>
    <s v="St. Lucie County"/>
    <s v="St. Lucie County"/>
    <m/>
    <m/>
    <m/>
    <n v="0"/>
    <n v="1"/>
    <n v="1.5041436611188399"/>
    <n v="0.25796845308941002"/>
    <n v="561.232806159570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7.10480103458701"/>
    <n v="0.45517664730000001"/>
  </r>
  <r>
    <n v="180000"/>
    <n v="730000"/>
    <n v="730000"/>
    <x v="0"/>
    <x v="0"/>
    <s v="IR-SouthCentral"/>
    <s v="C-25 and South Indian R"/>
    <n v="0.36"/>
    <n v="0.57999999999999996"/>
    <s v="St. Lucie County"/>
    <n v="1.1710791053779999E-2"/>
    <n v="4013.3193973685402"/>
    <n v="10.7559801660492"/>
    <n v="1.84470648424112"/>
    <n v="0.12596103630329"/>
    <n v="2.1602972192509999E-2"/>
    <n v="46.999144894697402"/>
    <n v="1310"/>
    <s v="Fixed Single Family Units"/>
    <n v="1310"/>
    <s v="St. Lucie County"/>
    <s v="St. Lucie County"/>
    <m/>
    <m/>
    <m/>
    <n v="0"/>
    <n v="1"/>
    <n v="0.12596103630329"/>
    <n v="2.1602972192509999E-2"/>
    <n v="46.999144894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0.499421607456402"/>
    <n v="3.8117716900000001E-2"/>
  </r>
  <r>
    <n v="180000"/>
    <n v="730000"/>
    <n v="730000"/>
    <x v="0"/>
    <x v="0"/>
    <s v="IR-SouthCentral"/>
    <s v="C-25 and South Indian R"/>
    <n v="0.36"/>
    <n v="0.57999999999999996"/>
    <s v="St. Lucie County"/>
    <n v="1.1678586820499999E-3"/>
    <n v="4013.3193973685402"/>
    <n v="10.7559801660492"/>
    <n v="1.84470648424112"/>
    <n v="1.256146482094E-2"/>
    <n v="2.15435648346E-3"/>
    <n v="4.6869899020806098"/>
    <n v="1310"/>
    <s v="Fixed Single Family Units"/>
    <n v="1310"/>
    <s v="St. Lucie County"/>
    <s v="St. Lucie County"/>
    <m/>
    <m/>
    <m/>
    <n v="0"/>
    <n v="1"/>
    <n v="1.256146482094E-2"/>
    <n v="2.15435648346E-3"/>
    <n v="4.68698990251449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.566591492244498"/>
    <n v="3.8012895E-3"/>
  </r>
  <r>
    <n v="180000"/>
    <n v="730000"/>
    <n v="730000"/>
    <x v="0"/>
    <x v="0"/>
    <s v="IR-SouthCentral"/>
    <s v="C-25 and South Indian R"/>
    <n v="0.36"/>
    <n v="0.57999999999999996"/>
    <s v="St. Lucie County"/>
    <n v="2.57201494192E-3"/>
    <n v="4013.3193973685402"/>
    <n v="10.7559801660492"/>
    <n v="1.84470648424112"/>
    <n v="2.7664541702090002E-2"/>
    <n v="4.7446126409199998E-3"/>
    <n v="10.3223174567373"/>
    <n v="1310"/>
    <s v="Fixed Single Family Units"/>
    <n v="1310"/>
    <s v="St. Lucie County"/>
    <s v="St. Lucie County"/>
    <m/>
    <m/>
    <m/>
    <n v="0"/>
    <n v="1"/>
    <n v="2.7664541702090002E-2"/>
    <n v="4.7446126409199998E-3"/>
    <n v="10.322317456735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670970028642003"/>
    <n v="8.3717092000000007E-3"/>
  </r>
  <r>
    <n v="180000"/>
    <n v="730000"/>
    <n v="730000"/>
    <x v="0"/>
    <x v="0"/>
    <s v="IR-SouthCentral"/>
    <s v="C-25 and South Indian R"/>
    <n v="0.36"/>
    <n v="0.57999999999999996"/>
    <s v="St. Lucie County"/>
    <n v="0.10733155713983999"/>
    <n v="4017.9839873700998"/>
    <n v="10.5539713958888"/>
    <n v="1.7521425398963399"/>
    <n v="1.1327741839301499"/>
    <n v="0.18806018713804001"/>
    <n v="431.25647792740398"/>
    <n v="1210"/>
    <s v="Fixed Single Family Units"/>
    <n v="1210"/>
    <s v="St. Lucie County"/>
    <s v="St. Lucie County"/>
    <m/>
    <m/>
    <m/>
    <n v="0"/>
    <n v="1"/>
    <n v="1.1327741839301499"/>
    <n v="0.18806018713804001"/>
    <n v="431.256477927403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7.721587233125405"/>
    <n v="0.3497619448"/>
  </r>
  <r>
    <n v="180000"/>
    <n v="730000"/>
    <n v="730000"/>
    <x v="0"/>
    <x v="0"/>
    <s v="IR-SouthCentral"/>
    <s v="C-25 and South Indian R"/>
    <n v="0.36"/>
    <n v="0.57999999999999996"/>
    <s v="St. Lucie County"/>
    <n v="3.1217050712000001E-3"/>
    <n v="4017.9839873700998"/>
    <n v="10.5539713958888"/>
    <n v="1.7521425398963399"/>
    <n v="3.2946386027939999E-2"/>
    <n v="5.4696722522700001E-3"/>
    <n v="12.542960989409799"/>
    <n v="1310"/>
    <s v="Fixed Single Family Units"/>
    <n v="1310"/>
    <s v="St. Lucie County"/>
    <s v="St. Lucie County"/>
    <m/>
    <m/>
    <m/>
    <n v="0"/>
    <n v="1"/>
    <n v="3.2946386027939999E-2"/>
    <n v="5.4696722522700001E-3"/>
    <n v="12.54296098940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8.733442064611403"/>
    <n v="1.01727178E-2"/>
  </r>
  <r>
    <n v="180000"/>
    <n v="730000"/>
    <n v="730000"/>
    <x v="0"/>
    <x v="0"/>
    <s v="IR-SouthCentral"/>
    <s v="C-25 and South Indian R"/>
    <n v="0.36"/>
    <n v="0.57999999999999996"/>
    <s v="St. Lucie County"/>
    <n v="0.28722491113386001"/>
    <n v="3996.4058068857698"/>
    <n v="10.243821698309601"/>
    <n v="1.61851985470265"/>
    <n v="2.9422807769681198"/>
    <n v="0.46487922143535998"/>
    <n v="1147.8673027376201"/>
    <n v="1210"/>
    <s v="Fixed Single Family Units"/>
    <n v="1210"/>
    <s v="St. Lucie County"/>
    <s v="St. Lucie County"/>
    <m/>
    <m/>
    <m/>
    <n v="0"/>
    <n v="1"/>
    <n v="2.9422807769681198"/>
    <n v="0.46487922143535998"/>
    <n v="1147.8673027376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6.56548222621001"/>
    <n v="0.93095482780000005"/>
  </r>
  <r>
    <n v="180000"/>
    <n v="730000"/>
    <n v="730000"/>
    <x v="0"/>
    <x v="0"/>
    <s v="IR-SouthCentral"/>
    <s v="C-25 and South Indian R"/>
    <n v="0.36"/>
    <n v="0.57999999999999996"/>
    <s v="St. Lucie County"/>
    <n v="0.17200711216556"/>
    <n v="4017.5138902334902"/>
    <n v="10.950975659705801"/>
    <n v="1.9457700812747001"/>
    <n v="1.8836456986214201"/>
    <n v="0.33468629261822003"/>
    <n v="691.040962344116"/>
    <n v="1210"/>
    <s v="Fixed Single Family Units"/>
    <n v="1210"/>
    <s v="St. Lucie County"/>
    <s v="St. Lucie County"/>
    <m/>
    <m/>
    <m/>
    <n v="0"/>
    <n v="1"/>
    <n v="1.8836456986214201"/>
    <n v="0.33468629261822003"/>
    <n v="691.04096234411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7.855002398278"/>
    <n v="0.56045495729999995"/>
  </r>
  <r>
    <n v="180000"/>
    <n v="740000"/>
    <n v="740000"/>
    <x v="0"/>
    <x v="0"/>
    <s v="IR-SouthCentral"/>
    <s v="C-25 and South Indian R"/>
    <n v="0.36"/>
    <n v="0.57999999999999996"/>
    <s v="St. Lucie County"/>
    <n v="0.37031904253191"/>
    <n v="4000.0161045362902"/>
    <n v="9.3579615719558298"/>
    <n v="1.3298090072183499"/>
    <n v="3.4654313693771401"/>
    <n v="0.49245359830341001"/>
    <n v="1481.28213394412"/>
    <n v="1210"/>
    <s v="Fixed Single Family Units"/>
    <n v="1210"/>
    <s v="St. Lucie County"/>
    <s v="St. Lucie County"/>
    <m/>
    <m/>
    <m/>
    <n v="0"/>
    <n v="1"/>
    <n v="3.4654313693771401"/>
    <n v="0.49245359830341001"/>
    <n v="1481.2821339441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71440754552"/>
    <n v="1.2013642610999999"/>
  </r>
  <r>
    <n v="180000"/>
    <n v="740000"/>
    <n v="740000"/>
    <x v="0"/>
    <x v="0"/>
    <s v="IR-SouthCentral"/>
    <s v="C-25 and South Indian R"/>
    <n v="0.36"/>
    <n v="0.57999999999999996"/>
    <s v="St. Lucie County"/>
    <n v="0.11065366004403999"/>
    <n v="4000.0161045362902"/>
    <n v="9.3579615719558298"/>
    <n v="1.3298090072183499"/>
    <n v="1.0354926984884201"/>
    <n v="0.14714823380823999"/>
    <n v="442.61642220205999"/>
    <n v="1750"/>
    <s v="Governmental"/>
    <n v="1750"/>
    <s v="St. Lucie County"/>
    <s v="St. Lucie County"/>
    <m/>
    <m/>
    <m/>
    <n v="0"/>
    <n v="1"/>
    <n v="1.0354926984884201"/>
    <n v="0.14714823380823999"/>
    <n v="442.61642220205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7.729245175865202"/>
    <n v="0.35897520049999998"/>
  </r>
  <r>
    <n v="180000"/>
    <n v="740000"/>
    <n v="740000"/>
    <x v="0"/>
    <x v="0"/>
    <s v="IR-SouthCentral"/>
    <s v="C-25 and South Indian R"/>
    <n v="0.36"/>
    <n v="0.57999999999999996"/>
    <s v="St. Lucie County"/>
    <n v="0.13679092368942"/>
    <n v="4000.0161045362902"/>
    <n v="9.3579615719558298"/>
    <n v="1.3298090072183499"/>
    <n v="1.2800842072779699"/>
    <n v="0.18190580242790999"/>
    <n v="547.16589771209101"/>
    <n v="1750"/>
    <s v="Governmental"/>
    <n v="1750"/>
    <s v="St. Lucie County"/>
    <s v="St. Lucie County"/>
    <m/>
    <m/>
    <m/>
    <n v="0"/>
    <n v="1"/>
    <n v="1.2800842072779699"/>
    <n v="0.18190580242790999"/>
    <n v="547.16589771209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5.6056077730928"/>
    <n v="0.4437679625"/>
  </r>
  <r>
    <n v="180000"/>
    <n v="740000"/>
    <n v="740000"/>
    <x v="0"/>
    <x v="0"/>
    <s v="IR-SouthCentral"/>
    <s v="C-25 and South Indian R"/>
    <n v="0.36"/>
    <n v="0.57999999999999996"/>
    <s v="St. Lucie County"/>
    <n v="0.54407644167266001"/>
    <n v="3978.9953187848801"/>
    <n v="10.0488303875534"/>
    <n v="1.53767449132391"/>
    <n v="5.4673318802322601"/>
    <n v="0.83661246569033998"/>
    <n v="2164.8776144766798"/>
    <n v="1210"/>
    <s v="Fixed Single Family Units"/>
    <n v="1210"/>
    <s v="St. Lucie County"/>
    <s v="St. Lucie County"/>
    <m/>
    <m/>
    <m/>
    <n v="0"/>
    <n v="1"/>
    <n v="5.4673318802322601"/>
    <n v="0.83661246569033998"/>
    <n v="2164.87761447667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8.627797313331"/>
    <n v="1.7557807092"/>
  </r>
  <r>
    <n v="180000"/>
    <n v="740000"/>
    <n v="740000"/>
    <x v="0"/>
    <x v="0"/>
    <s v="IR-SouthCentral"/>
    <s v="C-25 and South Indian R"/>
    <n v="0.36"/>
    <n v="0.57999999999999996"/>
    <s v="St. Lucie County"/>
    <n v="7.3687012110309993E-2"/>
    <n v="3978.9953187848801"/>
    <n v="10.0488303875534"/>
    <n v="1.53767449132391"/>
    <n v="0.74046828646212004"/>
    <n v="0.11330663886389999"/>
    <n v="293.20027624217602"/>
    <n v="1310"/>
    <s v="Fixed Single Family Units"/>
    <n v="1310"/>
    <s v="St. Lucie County"/>
    <s v="St. Lucie County"/>
    <m/>
    <m/>
    <m/>
    <n v="0"/>
    <n v="1"/>
    <n v="0.74046828646212004"/>
    <n v="0.11330663886389999"/>
    <n v="293.20027624217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9.470666658430105"/>
    <n v="0.2377942224"/>
  </r>
  <r>
    <n v="180000"/>
    <n v="740000"/>
    <n v="740000"/>
    <x v="0"/>
    <x v="0"/>
    <s v="IR-SouthCentral"/>
    <s v="C-25 and South Indian R"/>
    <n v="0.36"/>
    <n v="0.57999999999999996"/>
    <s v="St. Lucie County"/>
    <n v="0.17980309474504999"/>
    <n v="3963.2572163723198"/>
    <n v="10.6517965820971"/>
    <n v="1.82162203099753"/>
    <n v="1.91522599005581"/>
    <n v="0.32753327862912002"/>
    <n v="712.60591277439505"/>
    <n v="1210"/>
    <s v="Fixed Single Family Units"/>
    <n v="1210"/>
    <s v="St. Lucie County"/>
    <s v="St. Lucie County"/>
    <m/>
    <m/>
    <m/>
    <n v="0"/>
    <n v="1"/>
    <n v="1.91522599005581"/>
    <n v="0.32753327862912002"/>
    <n v="712.605912773590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1.75056608398199"/>
    <n v="0.57794477919999998"/>
  </r>
  <r>
    <n v="180000"/>
    <n v="740000"/>
    <n v="740000"/>
    <x v="0"/>
    <x v="0"/>
    <s v="IR-SouthCentral"/>
    <s v="C-25 and South Indian R"/>
    <n v="0.36"/>
    <n v="0.57999999999999996"/>
    <s v="St. Lucie County"/>
    <n v="3.1255687735000002E-3"/>
    <n v="3963.2572163723198"/>
    <n v="10.6517965820971"/>
    <n v="1.82162203099753"/>
    <n v="3.3292922778669999E-2"/>
    <n v="5.6936049371999996E-3"/>
    <n v="12.387432996841801"/>
    <n v="1310"/>
    <s v="Fixed Single Family Units"/>
    <n v="1310"/>
    <s v="St. Lucie County"/>
    <s v="St. Lucie County"/>
    <m/>
    <m/>
    <m/>
    <n v="0"/>
    <n v="1"/>
    <n v="3.3292922778669999E-2"/>
    <n v="5.6936049371999996E-3"/>
    <n v="12.387432996813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8.561346378520902"/>
    <n v="1.00465799E-2"/>
  </r>
  <r>
    <n v="180000"/>
    <n v="740000"/>
    <n v="740000"/>
    <x v="0"/>
    <x v="0"/>
    <s v="IR-SouthCentral"/>
    <s v="C-25 and South Indian R"/>
    <n v="0.36"/>
    <n v="0.57999999999999996"/>
    <s v="St. Lucie County"/>
    <n v="7.0120993797340006E-2"/>
    <n v="3960.1195582626401"/>
    <n v="11.1750262864671"/>
    <n v="2.0279894890743502"/>
    <n v="0.78360394891856999"/>
    <n v="0.14220463838447001"/>
    <n v="277.68751898169501"/>
    <n v="1210"/>
    <s v="Fixed Single Family Units"/>
    <n v="1210"/>
    <s v="St. Lucie County"/>
    <s v="St. Lucie County"/>
    <m/>
    <m/>
    <m/>
    <n v="0"/>
    <n v="1"/>
    <n v="0.78360394891856999"/>
    <n v="0.14220463838447001"/>
    <n v="277.687518981693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1.404208967939894"/>
    <n v="0.2252129108"/>
  </r>
  <r>
    <n v="180000"/>
    <n v="740000"/>
    <n v="740000"/>
    <x v="0"/>
    <x v="0"/>
    <s v="IR-SouthCentral"/>
    <s v="C-25 and South Indian R"/>
    <n v="0.36"/>
    <n v="0.57999999999999996"/>
    <s v="St. Lucie County"/>
    <n v="7.0606756509889998E-2"/>
    <n v="3997.7127437775298"/>
    <n v="10.793764201508001"/>
    <n v="1.88529657815695"/>
    <n v="0.76211268080108996"/>
    <n v="0.13311467644286001"/>
    <n v="282.26553029640399"/>
    <n v="1210"/>
    <s v="Fixed Single Family Units"/>
    <n v="1210"/>
    <s v="St. Lucie County"/>
    <s v="St. Lucie County"/>
    <m/>
    <m/>
    <m/>
    <n v="0"/>
    <n v="1"/>
    <n v="0.76211268080108996"/>
    <n v="0.13311467644286001"/>
    <n v="282.265530296405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8.605678405913906"/>
    <n v="0.2289258153"/>
  </r>
  <r>
    <n v="180000"/>
    <n v="740000"/>
    <n v="740000"/>
    <x v="0"/>
    <x v="0"/>
    <s v="IR-SouthCentral"/>
    <s v="C-25 and South Indian R"/>
    <n v="0.36"/>
    <n v="0.57999999999999996"/>
    <s v="St. Lucie County"/>
    <n v="1.9121606676300001E-3"/>
    <n v="3997.7127437775298"/>
    <n v="10.793764201508001"/>
    <n v="1.88529657815695"/>
    <n v="2.0639411361839999E-2"/>
    <n v="3.6049899635700001E-3"/>
    <n v="7.6442690691505897"/>
    <n v="1310"/>
    <s v="Fixed Single Family Units"/>
    <n v="1310"/>
    <s v="St. Lucie County"/>
    <s v="St. Lucie County"/>
    <m/>
    <m/>
    <m/>
    <n v="0"/>
    <n v="1"/>
    <n v="2.0639411361839999E-2"/>
    <n v="3.6049899635700001E-3"/>
    <n v="7.64426906915083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6.079789139299997"/>
    <n v="6.1997316000000002E-3"/>
  </r>
  <r>
    <n v="180000"/>
    <n v="740000"/>
    <n v="750000"/>
    <x v="0"/>
    <x v="0"/>
    <s v="IR-SouthCentral"/>
    <s v="C-25 and South Indian R"/>
    <n v="0.36"/>
    <n v="0.57999999999999996"/>
    <s v="St. Lucie County"/>
    <n v="0.40873788494131003"/>
    <n v="3979.67174011934"/>
    <n v="10.3787481436369"/>
    <n v="1.6977007950926299"/>
    <n v="4.2421875645687903"/>
    <n v="0.69391463224935002"/>
    <n v="1626.6426098171"/>
    <n v="1210"/>
    <s v="Fixed Single Family Units"/>
    <n v="1210"/>
    <s v="St. Lucie County"/>
    <s v="St. Lucie County"/>
    <m/>
    <m/>
    <m/>
    <n v="0"/>
    <n v="1"/>
    <n v="4.2421875645687903"/>
    <n v="0.69391463224935002"/>
    <n v="1626.642609817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8.09042265279899"/>
    <n v="1.3192559690000001"/>
  </r>
  <r>
    <n v="180000"/>
    <n v="740000"/>
    <n v="750000"/>
    <x v="0"/>
    <x v="0"/>
    <s v="IR-SouthCentral"/>
    <s v="C-25 and South Indian R"/>
    <n v="0.36"/>
    <n v="0.57999999999999996"/>
    <s v="St. Lucie County"/>
    <n v="5.64659577792E-2"/>
    <n v="3979.67174011934"/>
    <n v="10.3787481436369"/>
    <n v="1.6977007950926299"/>
    <n v="0.58604595447956997"/>
    <n v="9.5862301417410006E-2"/>
    <n v="224.71597645266201"/>
    <n v="1310"/>
    <s v="Fixed Single Family Units"/>
    <n v="1310"/>
    <s v="St. Lucie County"/>
    <s v="St. Lucie County"/>
    <m/>
    <m/>
    <m/>
    <n v="0"/>
    <n v="1"/>
    <n v="0.58604595447956997"/>
    <n v="9.5862301417410006E-2"/>
    <n v="224.71597645266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9.8828542399242"/>
    <n v="0.1822514002"/>
  </r>
  <r>
    <n v="180000"/>
    <n v="740000"/>
    <n v="750000"/>
    <x v="0"/>
    <x v="0"/>
    <s v="IR-SouthCentral"/>
    <s v="C-25 and South Indian R"/>
    <n v="0.36"/>
    <n v="0.57999999999999996"/>
    <s v="St. Lucie County"/>
    <n v="5.2017352343700002E-2"/>
    <n v="3979.67174011934"/>
    <n v="10.3787481436369"/>
    <n v="1.6977007950926299"/>
    <n v="0.53987499907407999"/>
    <n v="8.8309900432509997E-2"/>
    <n v="207.01198711805301"/>
    <n v="1310"/>
    <s v="Fixed Single Family Units"/>
    <n v="1310"/>
    <s v="St. Lucie County"/>
    <s v="St. Lucie County"/>
    <m/>
    <m/>
    <m/>
    <n v="0"/>
    <n v="1"/>
    <n v="0.53987499907407999"/>
    <n v="8.8309900432509997E-2"/>
    <n v="207.01198711805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2.204884766029906"/>
    <n v="0.16789293359999999"/>
  </r>
  <r>
    <n v="180000"/>
    <n v="740000"/>
    <n v="750000"/>
    <x v="0"/>
    <x v="0"/>
    <s v="IR-SouthCentral"/>
    <s v="C-25 and South Indian R"/>
    <n v="0.36"/>
    <n v="0.57999999999999996"/>
    <s v="St. Lucie County"/>
    <n v="0.35600014835982002"/>
    <n v="3976.81328144592"/>
    <n v="10.1844500567521"/>
    <n v="1.60170778852802"/>
    <n v="3.6256657311670102"/>
    <n v="0.57020821034505997"/>
    <n v="1415.7461181940801"/>
    <n v="1210"/>
    <s v="Fixed Single Family Units"/>
    <n v="1210"/>
    <s v="St. Lucie County"/>
    <s v="St. Lucie County"/>
    <m/>
    <m/>
    <m/>
    <n v="0"/>
    <n v="1"/>
    <n v="3.6256657311670102"/>
    <n v="0.57020821034505997"/>
    <n v="1415.7461181946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0.29444829195"/>
    <n v="1.1482125857000001"/>
  </r>
  <r>
    <n v="180000"/>
    <n v="740000"/>
    <n v="750000"/>
    <x v="0"/>
    <x v="0"/>
    <s v="IR-SouthCentral"/>
    <s v="C-25 and South Indian R"/>
    <n v="0.36"/>
    <n v="0.57999999999999996"/>
    <s v="St. Lucie County"/>
    <n v="1.02571160339E-3"/>
    <n v="3976.81328144592"/>
    <n v="10.1844500567521"/>
    <n v="1.60170778852802"/>
    <n v="1.0446308597350001E-2"/>
    <n v="1.64289026393E-3"/>
    <n v="4.0790635272945499"/>
    <n v="1310"/>
    <s v="Fixed Single Family Units"/>
    <n v="1310"/>
    <s v="St. Lucie County"/>
    <s v="St. Lucie County"/>
    <m/>
    <m/>
    <m/>
    <n v="0"/>
    <n v="1"/>
    <n v="1.0446308597350001E-2"/>
    <n v="1.64289026393E-3"/>
    <n v="4.0790635264911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.9785378308929"/>
    <n v="3.3082429000000002E-3"/>
  </r>
  <r>
    <n v="180000"/>
    <n v="740000"/>
    <n v="750000"/>
    <x v="0"/>
    <x v="0"/>
    <s v="IR-SouthCentral"/>
    <s v="C-25 and South Indian R"/>
    <n v="0.36"/>
    <n v="0.57999999999999996"/>
    <s v="St. Lucie County"/>
    <n v="2.887434280103E-2"/>
    <n v="3976.81328144592"/>
    <n v="10.1844500567521"/>
    <n v="1.60170778852802"/>
    <n v="0.29406930217872002"/>
    <n v="4.6248259753049997E-2"/>
    <n v="114.82786994419401"/>
    <n v="1310"/>
    <s v="Fixed Single Family Units"/>
    <n v="1310"/>
    <s v="St. Lucie County"/>
    <s v="St. Lucie County"/>
    <m/>
    <m/>
    <m/>
    <n v="0"/>
    <n v="1"/>
    <n v="0.29406930217872002"/>
    <n v="4.6248259753049997E-2"/>
    <n v="114.8278699441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3.696245265962197"/>
    <n v="9.3128848299999997E-2"/>
  </r>
  <r>
    <n v="180000"/>
    <n v="750000"/>
    <n v="750000"/>
    <x v="0"/>
    <x v="0"/>
    <s v="IR-SouthCentral"/>
    <s v="C-25 and South Indian R"/>
    <n v="0.36"/>
    <n v="0.57999999999999996"/>
    <s v="St. Lucie County"/>
    <n v="0.24249746347983001"/>
    <n v="3981.0036374156298"/>
    <n v="10.182962369851699"/>
    <n v="1.5979754136750699"/>
    <n v="2.4693425453997002"/>
    <n v="0.38750498451935"/>
    <n v="965.38328417730304"/>
    <n v="1210"/>
    <s v="Fixed Single Family Units"/>
    <n v="1210"/>
    <s v="St. Lucie County"/>
    <s v="St. Lucie County"/>
    <m/>
    <m/>
    <m/>
    <n v="0"/>
    <n v="1"/>
    <n v="2.4693425453997002"/>
    <n v="0.38750498451935"/>
    <n v="1986.5297770258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3.96498288352501"/>
    <n v="1.6111352612000001"/>
  </r>
  <r>
    <n v="180000"/>
    <n v="750000"/>
    <n v="750000"/>
    <x v="0"/>
    <x v="0"/>
    <s v="IR-SouthCentral"/>
    <s v="C-25 and South Indian R"/>
    <n v="0.36"/>
    <n v="0.57999999999999996"/>
    <s v="St. Lucie County"/>
    <n v="0.11876120260305"/>
    <n v="3981.0036374156298"/>
    <n v="10.182962369851699"/>
    <n v="1.5979754136750699"/>
    <n v="1.20934085710527"/>
    <n v="0.18977748185817001"/>
    <n v="472.78877954662403"/>
    <n v="1310"/>
    <s v="Fixed Single Family Units"/>
    <n v="1310"/>
    <s v="St. Lucie County"/>
    <s v="St. Lucie County"/>
    <m/>
    <m/>
    <m/>
    <n v="0"/>
    <n v="1"/>
    <n v="1.20934085710527"/>
    <n v="0.18977748185817001"/>
    <n v="472.788779546624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7.799947126242301"/>
    <n v="0.38344588769999999"/>
  </r>
  <r>
    <n v="180000"/>
    <n v="750000"/>
    <n v="750000"/>
    <x v="0"/>
    <x v="0"/>
    <s v="IR-SouthCentral"/>
    <s v="C-25 and South Indian R"/>
    <n v="0.36"/>
    <n v="0.57999999999999996"/>
    <s v="St. Lucie County"/>
    <n v="0.10340752279943"/>
    <n v="3994.1398046474101"/>
    <n v="10.372470030213099"/>
    <n v="1.7043728421982101"/>
    <n v="1.0725914311357101"/>
    <n v="0.17624497353834001"/>
    <n v="413.02410291320399"/>
    <n v="1210"/>
    <s v="Fixed Single Family Units"/>
    <n v="1210"/>
    <s v="St. Lucie County"/>
    <s v="St. Lucie County"/>
    <m/>
    <m/>
    <m/>
    <n v="0"/>
    <n v="1"/>
    <n v="1.0725914311357101"/>
    <n v="0.17624497353834001"/>
    <n v="413.02410291320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3.808779831913"/>
    <n v="0.33497494150000001"/>
  </r>
  <r>
    <n v="180000"/>
    <n v="750000"/>
    <n v="750000"/>
    <x v="0"/>
    <x v="0"/>
    <s v="IR-SouthCentral"/>
    <s v="C-25 and South Indian R"/>
    <n v="0.36"/>
    <n v="0.57999999999999996"/>
    <s v="St. Lucie County"/>
    <n v="1.1999914222000001E-3"/>
    <n v="3994.1398046474101"/>
    <n v="10.372470030213099"/>
    <n v="1.7043728421982101"/>
    <n v="1.24468750633E-2"/>
    <n v="2.0452327908699998E-3"/>
    <n v="4.7929335046524599"/>
    <n v="1310"/>
    <s v="Fixed Single Family Units"/>
    <n v="1310"/>
    <s v="St. Lucie County"/>
    <s v="St. Lucie County"/>
    <m/>
    <m/>
    <m/>
    <n v="0"/>
    <n v="1"/>
    <n v="1.24468750633E-2"/>
    <n v="2.0452327908699998E-3"/>
    <n v="4.79293350465385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.126532088436299"/>
    <n v="3.8872129E-3"/>
  </r>
  <r>
    <n v="180000"/>
    <n v="750000"/>
    <n v="750000"/>
    <x v="0"/>
    <x v="0"/>
    <s v="IR-SouthCentral"/>
    <s v="C-25 and South Indian R"/>
    <n v="0.36"/>
    <n v="0.57999999999999996"/>
    <s v="St. Lucie County"/>
    <n v="1.3301224309699999E-3"/>
    <n v="3994.1398046474101"/>
    <n v="10.372470030213099"/>
    <n v="1.7043728421982101"/>
    <n v="1.3796655051790001E-2"/>
    <n v="2.2670245481500001E-3"/>
    <n v="5.3126949466076301"/>
    <n v="1310"/>
    <s v="Fixed Single Family Units"/>
    <n v="1310"/>
    <s v="St. Lucie County"/>
    <s v="St. Lucie County"/>
    <m/>
    <m/>
    <m/>
    <n v="0"/>
    <n v="1"/>
    <n v="1.3796655051790001E-2"/>
    <n v="2.2670245481500001E-3"/>
    <n v="5.31269494660937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5.415833295417801"/>
    <n v="4.3087550000000001E-3"/>
  </r>
  <r>
    <n v="180000"/>
    <n v="750000"/>
    <n v="750000"/>
    <x v="0"/>
    <x v="0"/>
    <s v="IR-SouthCentral"/>
    <s v="C-25 and South Indian R"/>
    <n v="0.36"/>
    <n v="0.57999999999999996"/>
    <s v="St. Lucie County"/>
    <n v="3.8185997127479998E-2"/>
    <n v="3994.1398046474101"/>
    <n v="10.372470030213099"/>
    <n v="1.7043728421982101"/>
    <n v="0.39608311077858999"/>
    <n v="6.5083176456329994E-2"/>
    <n v="152.52021110701901"/>
    <n v="1750"/>
    <s v="Governmental"/>
    <n v="1750"/>
    <s v="St. Lucie County"/>
    <s v="St. Lucie County"/>
    <m/>
    <m/>
    <m/>
    <n v="0"/>
    <n v="1"/>
    <n v="0.39608311077858999"/>
    <n v="6.5083176456329994E-2"/>
    <n v="152.52021110701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9.729549596260398"/>
    <n v="0.1236984681"/>
  </r>
  <r>
    <n v="180000"/>
    <n v="750000"/>
    <n v="750000"/>
    <x v="0"/>
    <x v="0"/>
    <s v="IR-SouthCentral"/>
    <s v="C-25 and South Indian R"/>
    <n v="0.36"/>
    <n v="0.57999999999999996"/>
    <s v="St. Lucie County"/>
    <n v="5.1620322088999999E-4"/>
    <n v="3994.1398046474101"/>
    <n v="10.372470030213099"/>
    <n v="1.7043728421982101"/>
    <n v="5.3543024382700002E-3"/>
    <n v="8.7980275074999999E-4"/>
    <n v="2.0617878318798901"/>
    <n v="1310"/>
    <s v="Fixed Single Family Units"/>
    <n v="1310"/>
    <s v="St. Lucie County"/>
    <s v="St. Lucie County"/>
    <m/>
    <m/>
    <m/>
    <n v="0"/>
    <n v="1"/>
    <n v="5.3543024382700002E-3"/>
    <n v="8.7980275074999999E-4"/>
    <n v="2.0617878318796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.8227365083123"/>
    <n v="1.6721717999999999E-3"/>
  </r>
  <r>
    <n v="180000"/>
    <n v="750000"/>
    <n v="750000"/>
    <x v="0"/>
    <x v="0"/>
    <s v="IR-SouthCentral"/>
    <s v="C-25 and South Indian R"/>
    <n v="0.36"/>
    <n v="0.57999999999999996"/>
    <s v="St. Lucie County"/>
    <n v="3.1085791233729999E-2"/>
    <n v="4019.4220501650302"/>
    <n v="10.8498027672294"/>
    <n v="1.9582754475569899"/>
    <n v="0.33727470374925"/>
    <n v="6.0874541740889999E-2"/>
    <n v="124.946914731685"/>
    <n v="1210"/>
    <s v="Fixed Single Family Units"/>
    <n v="1210"/>
    <s v="St. Lucie County"/>
    <s v="St. Lucie County"/>
    <m/>
    <m/>
    <m/>
    <n v="0"/>
    <n v="1"/>
    <n v="0.33727470374925"/>
    <n v="6.0874541740889999E-2"/>
    <n v="124.94691470423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6.163839417217901"/>
    <n v="0.10133569720000001"/>
  </r>
  <r>
    <n v="180000"/>
    <n v="750000"/>
    <n v="750000"/>
    <x v="0"/>
    <x v="0"/>
    <s v="IR-SouthCentral"/>
    <s v="C-25 and South Indian R"/>
    <n v="0.36"/>
    <n v="0.57999999999999996"/>
    <s v="St. Lucie County"/>
    <n v="4.7686226218979999E-2"/>
    <n v="4019.4220501650302"/>
    <n v="10.8498027672294"/>
    <n v="1.9582754475569899"/>
    <n v="0.51738614918949999"/>
    <n v="9.3382765991290001E-2"/>
    <n v="191.671069153758"/>
    <n v="1750"/>
    <s v="Governmental"/>
    <n v="1750"/>
    <s v="St. Lucie County"/>
    <s v="St. Lucie County"/>
    <m/>
    <m/>
    <m/>
    <n v="0"/>
    <n v="1"/>
    <n v="0.51738614918949999"/>
    <n v="9.3382765991290001E-2"/>
    <n v="191.67106918162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679380915877502"/>
    <n v="0.1554509888"/>
  </r>
  <r>
    <n v="180000"/>
    <n v="750000"/>
    <n v="750000"/>
    <x v="0"/>
    <x v="0"/>
    <s v="IR-SouthCentral"/>
    <s v="C-25 and South Indian R"/>
    <n v="0.36"/>
    <n v="0.57999999999999996"/>
    <s v="St. Lucie County"/>
    <n v="6.3324728277959999E-2"/>
    <n v="4019.4220501650302"/>
    <n v="10.8498027672294"/>
    <n v="1.9582754475569899"/>
    <n v="0.68706081210433001"/>
    <n v="0.12400726060995"/>
    <n v="254.52880916116499"/>
    <n v="1750"/>
    <s v="Governmental"/>
    <n v="1750"/>
    <s v="St. Lucie County"/>
    <s v="St. Lucie County"/>
    <m/>
    <m/>
    <m/>
    <n v="0"/>
    <n v="1"/>
    <n v="0.68706081210433001"/>
    <n v="0.12400726060995"/>
    <n v="254.52880916116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5.866063630178502"/>
    <n v="0.2064305022"/>
  </r>
  <r>
    <n v="180000"/>
    <n v="750000"/>
    <n v="750000"/>
    <x v="0"/>
    <x v="0"/>
    <s v="IR-SouthCentral"/>
    <s v="C-25 and South Indian R"/>
    <n v="0.36"/>
    <n v="0.57999999999999996"/>
    <s v="St. Lucie County"/>
    <n v="1.6583200573000001E-4"/>
    <n v="4019.4220501650302"/>
    <n v="10.8498027672294"/>
    <n v="1.9582754475569899"/>
    <n v="1.79924455466E-3"/>
    <n v="3.2474474523999999E-4"/>
    <n v="0.66654882045425001"/>
    <n v="1310"/>
    <s v="Fixed Single Family Units"/>
    <n v="1310"/>
    <s v="St. Lucie County"/>
    <s v="St. Lucie County"/>
    <m/>
    <m/>
    <m/>
    <n v="0"/>
    <n v="1"/>
    <n v="1.79924455466E-3"/>
    <n v="3.2474474523999999E-4"/>
    <n v="0.666548820452690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.0144250169831004"/>
    <n v="5.4059110000000002E-4"/>
  </r>
  <r>
    <n v="180000"/>
    <n v="750000"/>
    <n v="750000"/>
    <x v="0"/>
    <x v="0"/>
    <s v="IR-SouthCentral"/>
    <s v="C-25 and South Indian R"/>
    <n v="0.36"/>
    <n v="0.57999999999999996"/>
    <s v="St. Lucie County"/>
    <n v="1.2865608972299999E-3"/>
    <n v="4019.4220501650302"/>
    <n v="10.8498027672294"/>
    <n v="1.9582754475569899"/>
    <n v="1.3958931983060001E-2"/>
    <n v="2.51944061684E-3"/>
    <n v="5.1712312392385202"/>
    <n v="1310"/>
    <s v="Fixed Single Family Units"/>
    <n v="1310"/>
    <s v="St. Lucie County"/>
    <s v="St. Lucie County"/>
    <m/>
    <m/>
    <m/>
    <n v="0"/>
    <n v="1"/>
    <n v="1.3958931983060001E-2"/>
    <n v="2.51944061684E-3"/>
    <n v="5.17123123924004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9.804210776368301"/>
    <n v="4.1940236999999997E-3"/>
  </r>
  <r>
    <n v="180000"/>
    <n v="750000"/>
    <n v="750000"/>
    <x v="0"/>
    <x v="0"/>
    <s v="IR-SouthCentral"/>
    <s v="C-25 and South Indian R"/>
    <n v="0.36"/>
    <n v="0.57999999999999996"/>
    <s v="St. Lucie County"/>
    <n v="0.12204946348044"/>
    <n v="3976.4647812999401"/>
    <n v="10.062698210829801"/>
    <n v="1.60281973463853"/>
    <n v="1.2281469177973801"/>
    <n v="0.19562328866848999"/>
    <n v="485.32539310652999"/>
    <n v="1210"/>
    <s v="Fixed Single Family Units"/>
    <n v="1210"/>
    <s v="St. Lucie County"/>
    <s v="St. Lucie County"/>
    <m/>
    <m/>
    <m/>
    <n v="0"/>
    <n v="1"/>
    <n v="1.2281469177973801"/>
    <n v="0.19562328866848999"/>
    <n v="485.32539310652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0.30324189753301"/>
    <n v="0.39361345749999999"/>
  </r>
  <r>
    <n v="180000"/>
    <n v="750000"/>
    <n v="750000"/>
    <x v="0"/>
    <x v="0"/>
    <s v="IR-SouthCentral"/>
    <s v="C-25 and South Indian R"/>
    <n v="0.36"/>
    <n v="0.57999999999999996"/>
    <s v="St. Lucie County"/>
    <n v="1.66010257022E-3"/>
    <n v="3976.4647812999401"/>
    <n v="10.062698210829801"/>
    <n v="1.60281973463853"/>
    <n v="1.6705111163190001E-2"/>
    <n v="2.6608451610799998E-3"/>
    <n v="6.6013394038452198"/>
    <n v="1310"/>
    <s v="Fixed Single Family Units"/>
    <n v="1310"/>
    <s v="St. Lucie County"/>
    <s v="St. Lucie County"/>
    <m/>
    <m/>
    <m/>
    <n v="0"/>
    <n v="1"/>
    <n v="1.6705111163190001E-2"/>
    <n v="2.6608451610799998E-3"/>
    <n v="6.6013394038435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1.454098628296201"/>
    <n v="5.3538843999999999E-3"/>
  </r>
  <r>
    <n v="180000"/>
    <n v="750000"/>
    <n v="750000"/>
    <x v="0"/>
    <x v="0"/>
    <s v="IR-SouthCentral"/>
    <s v="C-25 and South Indian R"/>
    <n v="0.36"/>
    <n v="0.57999999999999996"/>
    <s v="St. Lucie County"/>
    <n v="0.11848313364227001"/>
    <n v="3988.95060164603"/>
    <n v="10.702791947049899"/>
    <n v="1.8385494873972199"/>
    <n v="1.2681003286077399"/>
    <n v="0.21783710462320999"/>
    <n v="472.62336722724399"/>
    <n v="1210"/>
    <s v="Fixed Single Family Units"/>
    <n v="1210"/>
    <s v="St. Lucie County"/>
    <s v="St. Lucie County"/>
    <m/>
    <m/>
    <m/>
    <n v="0"/>
    <n v="1"/>
    <n v="1.2681003286077399"/>
    <n v="0.21783710462320999"/>
    <n v="472.62336722724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4.42841238925"/>
    <n v="0.38331173340000002"/>
  </r>
  <r>
    <n v="180000"/>
    <n v="750000"/>
    <n v="750000"/>
    <x v="0"/>
    <x v="0"/>
    <s v="IR-SouthCentral"/>
    <s v="C-25 and South Indian R"/>
    <n v="0.36"/>
    <n v="0.57999999999999996"/>
    <s v="St. Lucie County"/>
    <n v="2.5411243705900002E-3"/>
    <n v="3988.95060164603"/>
    <n v="10.702791947049899"/>
    <n v="1.8385494873972199"/>
    <n v="2.719712545002E-2"/>
    <n v="4.67198290896E-3"/>
    <n v="10.1364195869303"/>
    <n v="1310"/>
    <s v="Fixed Single Family Units"/>
    <n v="1310"/>
    <s v="St. Lucie County"/>
    <s v="St. Lucie County"/>
    <m/>
    <m/>
    <m/>
    <n v="0"/>
    <n v="1"/>
    <n v="2.719712545002E-2"/>
    <n v="4.67198290896E-3"/>
    <n v="10.136419586930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055354260864803"/>
    <n v="8.2209404999999992E-3"/>
  </r>
  <r>
    <n v="180000"/>
    <n v="750000"/>
    <n v="750000"/>
    <x v="0"/>
    <x v="0"/>
    <s v="IR-SouthCentral"/>
    <s v="C-25 and South Indian R"/>
    <n v="0.36"/>
    <n v="0.57999999999999996"/>
    <s v="St. Lucie County"/>
    <n v="0.35348799479671"/>
    <n v="3999.8500253320599"/>
    <n v="10.130903793690001"/>
    <n v="1.61341906355044"/>
    <n v="3.5811528675099602"/>
    <n v="0.57032426954124005"/>
    <n v="1413.8989649422299"/>
    <n v="1210"/>
    <s v="Fixed Single Family Units"/>
    <n v="1210"/>
    <s v="St. Lucie County"/>
    <s v="St. Lucie County"/>
    <m/>
    <m/>
    <m/>
    <n v="0"/>
    <n v="1"/>
    <n v="3.5811528675099602"/>
    <n v="0.57032426954124005"/>
    <n v="1413.89896494222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5.870252737572"/>
    <n v="1.1467144890000001"/>
  </r>
  <r>
    <n v="180000"/>
    <n v="750000"/>
    <n v="750000"/>
    <x v="0"/>
    <x v="0"/>
    <s v="IR-SouthCentral"/>
    <s v="C-25 and South Indian R"/>
    <n v="0.36"/>
    <n v="0.57999999999999996"/>
    <s v="St. Lucie County"/>
    <n v="9.7131832816820002E-2"/>
    <n v="3999.8500253320599"/>
    <n v="10.130903793690001"/>
    <n v="1.61341906355044"/>
    <n v="0.98403325357201998"/>
    <n v="0.15671435074425"/>
    <n v="388.51276395291899"/>
    <n v="1750"/>
    <s v="Governmental"/>
    <n v="1750"/>
    <s v="St. Lucie County"/>
    <s v="St. Lucie County"/>
    <m/>
    <m/>
    <m/>
    <n v="0"/>
    <n v="1"/>
    <n v="0.98403325357201998"/>
    <n v="0.15671435074425"/>
    <n v="388.512763952918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9.570149559904607"/>
    <n v="0.31509551009999998"/>
  </r>
  <r>
    <n v="180000"/>
    <n v="750000"/>
    <n v="760000"/>
    <x v="0"/>
    <x v="0"/>
    <s v="IR-SouthCentral"/>
    <s v="C-25 and South Indian R"/>
    <n v="0.36"/>
    <n v="0.57999999999999996"/>
    <s v="St. Lucie County"/>
    <n v="0.10021061092409"/>
    <n v="3995.5354602801999"/>
    <n v="10.743173389811"/>
    <n v="1.8624874998238401"/>
    <n v="1.0765799686564701"/>
    <n v="0.18664101019584001"/>
    <n v="400.395049443576"/>
    <n v="1210"/>
    <s v="Fixed Single Family Units"/>
    <n v="1210"/>
    <s v="St. Lucie County"/>
    <s v="St. Lucie County"/>
    <m/>
    <m/>
    <m/>
    <n v="0"/>
    <n v="1"/>
    <n v="1.0765799686564701"/>
    <n v="0.18664101019584001"/>
    <n v="400.39504944357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3.25340960782999"/>
    <n v="0.32473240019999999"/>
  </r>
  <r>
    <n v="180000"/>
    <n v="750000"/>
    <n v="760000"/>
    <x v="0"/>
    <x v="0"/>
    <s v="IR-SouthCentral"/>
    <s v="C-25 and South Indian R"/>
    <n v="0.36"/>
    <n v="0.57999999999999996"/>
    <s v="St. Lucie County"/>
    <n v="8.6094428806619994E-2"/>
    <n v="3995.5354602801999"/>
    <n v="10.743173389811"/>
    <n v="1.8624874998238401"/>
    <n v="0.92492737656627"/>
    <n v="0.1603497974568"/>
    <n v="343.99334322942298"/>
    <n v="1310"/>
    <s v="Fixed Single Family Units"/>
    <n v="1310"/>
    <s v="St. Lucie County"/>
    <s v="St. Lucie County"/>
    <m/>
    <m/>
    <m/>
    <n v="0"/>
    <n v="1"/>
    <n v="0.92492737656627"/>
    <n v="0.1603497974568"/>
    <n v="343.993343229422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4.900477592035102"/>
    <n v="0.27898892390000002"/>
  </r>
  <r>
    <n v="180000"/>
    <n v="750000"/>
    <n v="760000"/>
    <x v="0"/>
    <x v="0"/>
    <s v="IR-SouthCentral"/>
    <s v="C-25 and South Indian R"/>
    <n v="0.36"/>
    <n v="0.57999999999999996"/>
    <s v="St. Lucie County"/>
    <n v="1.4856122273799999E-3"/>
    <n v="3995.5354602801999"/>
    <n v="10.743173389811"/>
    <n v="1.8624874998238401"/>
    <n v="1.596018974877E-2"/>
    <n v="2.7669342030799998E-3"/>
    <n v="5.9358163347266402"/>
    <n v="1310"/>
    <s v="Fixed Single Family Units"/>
    <n v="1310"/>
    <s v="St. Lucie County"/>
    <s v="St. Lucie County"/>
    <m/>
    <m/>
    <m/>
    <n v="0"/>
    <n v="1"/>
    <n v="1.596018974877E-2"/>
    <n v="2.7669342030799998E-3"/>
    <n v="5.93581633472640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8.4908353430292"/>
    <n v="4.8141251999999999E-3"/>
  </r>
  <r>
    <n v="180000"/>
    <n v="750000"/>
    <n v="760000"/>
    <x v="0"/>
    <x v="0"/>
    <s v="IR-SouthCentral"/>
    <s v="C-25 and South Indian R"/>
    <n v="0.36"/>
    <n v="0.57999999999999996"/>
    <s v="St. Lucie County"/>
    <n v="2.4888883969540001E-2"/>
    <n v="3995.5354602801999"/>
    <n v="10.743173389811"/>
    <n v="1.8624874998238401"/>
    <n v="0.26738559596373002"/>
    <n v="4.6355235277840003E-2"/>
    <n v="99.444418467124507"/>
    <n v="1310"/>
    <s v="Fixed Single Family Units"/>
    <n v="1310"/>
    <s v="St. Lucie County"/>
    <s v="St. Lucie County"/>
    <m/>
    <m/>
    <m/>
    <n v="0"/>
    <n v="1"/>
    <n v="0.26738559596373002"/>
    <n v="4.6355235277840003E-2"/>
    <n v="99.4444184671260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2.108215890018997"/>
    <n v="8.0652407499999995E-2"/>
  </r>
  <r>
    <n v="180000"/>
    <n v="760000"/>
    <n v="760000"/>
    <x v="0"/>
    <x v="0"/>
    <s v="IR-SouthCentral"/>
    <s v="C-25 and South Indian R"/>
    <n v="0.36"/>
    <n v="0.57999999999999996"/>
    <s v="FDOT District 4"/>
    <n v="9.1733568961140002E-2"/>
    <n v="3954.5829260132"/>
    <n v="9.0270981815397899"/>
    <n v="1.2646533518340299"/>
    <n v="0.82808793355526999"/>
    <n v="0.11601116546240001"/>
    <n v="362.76800555598197"/>
    <n v="1210"/>
    <s v="Fixed Single Family Units"/>
    <n v="1210"/>
    <s v="FDOT District 4                                                St. Lucie County"/>
    <s v="FDOT District 4"/>
    <m/>
    <m/>
    <m/>
    <n v="0"/>
    <n v="1"/>
    <n v="0.82808793355526999"/>
    <n v="0.11601116546240001"/>
    <n v="1076.8347138993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9.760278583214"/>
    <n v="0.87334526670000001"/>
  </r>
  <r>
    <n v="180000"/>
    <n v="760000"/>
    <n v="760000"/>
    <x v="0"/>
    <x v="0"/>
    <s v="IR-SouthCentral"/>
    <s v="C-25 and South Indian R"/>
    <n v="0.36"/>
    <n v="0.57999999999999996"/>
    <s v="FDOT District 4"/>
    <n v="8.1471562420029994E-2"/>
    <n v="3954.5829260132"/>
    <n v="9.0270981815397899"/>
    <n v="1.2646533518340299"/>
    <n v="0.73545179296911001"/>
    <n v="0.10303328449365"/>
    <n v="322.18604970189301"/>
    <n v="1750"/>
    <s v="Governmental"/>
    <n v="1750"/>
    <s v="FDOT District 4                                                St. Lucie County"/>
    <s v="FDOT District 4"/>
    <m/>
    <m/>
    <m/>
    <n v="0"/>
    <n v="1"/>
    <n v="0.73545179296911001"/>
    <n v="0.10303328449365"/>
    <n v="322.186049701891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1.990061953099499"/>
    <n v="0.26130255450000001"/>
  </r>
  <r>
    <n v="180000"/>
    <n v="760000"/>
    <n v="760000"/>
    <x v="0"/>
    <x v="0"/>
    <s v="IR-SouthCentral"/>
    <s v="C-25 and South Indian R"/>
    <n v="0.36"/>
    <n v="0.57999999999999996"/>
    <s v="FDOT District 4"/>
    <n v="0.2639915036978"/>
    <n v="3954.5829260132"/>
    <n v="9.0270981815397899"/>
    <n v="1.2646533518340299"/>
    <n v="2.3830772229724002"/>
    <n v="0.33385774000712998"/>
    <n v="1043.97629313588"/>
    <n v="1750"/>
    <s v="Governmental"/>
    <n v="1750"/>
    <s v="FDOT District 4                                                St. Lucie County"/>
    <s v="FDOT District 4"/>
    <m/>
    <m/>
    <m/>
    <n v="0"/>
    <n v="1"/>
    <n v="2.3830772229724002"/>
    <n v="0.33385774000712998"/>
    <n v="1043.9762931358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1.422470924897"/>
    <n v="0.84669610149999996"/>
  </r>
  <r>
    <n v="180000"/>
    <n v="760000"/>
    <n v="760000"/>
    <x v="0"/>
    <x v="0"/>
    <s v="IR-SouthCentral"/>
    <s v="C-25 and South Indian R"/>
    <n v="0.36"/>
    <n v="0.57999999999999996"/>
    <s v="St. Lucie County"/>
    <n v="0.31965654070693"/>
    <n v="3991.5817015718399"/>
    <n v="10.6381123904982"/>
    <n v="1.80567194207194"/>
    <n v="3.4005422063982098"/>
    <n v="0.57719484665428"/>
    <n v="1275.9351986735401"/>
    <n v="1210"/>
    <s v="Fixed Single Family Units"/>
    <n v="1210"/>
    <s v="St. Lucie County"/>
    <s v="St. Lucie County"/>
    <m/>
    <m/>
    <m/>
    <n v="0"/>
    <n v="1"/>
    <n v="3.4005422063982098"/>
    <n v="0.57719484665428"/>
    <n v="1275.9351986735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1.65368984696201"/>
    <n v="1.0348217344999999"/>
  </r>
  <r>
    <n v="180000"/>
    <n v="760000"/>
    <n v="760000"/>
    <x v="0"/>
    <x v="0"/>
    <s v="IR-SouthCentral"/>
    <s v="C-25 and South Indian R"/>
    <n v="0.36"/>
    <n v="0.57999999999999996"/>
    <s v="St. Lucie County"/>
    <n v="1.74707292153E-3"/>
    <n v="3991.5817015718399"/>
    <n v="10.6381123904982"/>
    <n v="1.80567194207194"/>
    <n v="1.858555809371E-2"/>
    <n v="3.15464055517E-3"/>
    <n v="6.9735843049227499"/>
    <n v="1310"/>
    <s v="Fixed Single Family Units"/>
    <n v="1310"/>
    <s v="St. Lucie County"/>
    <s v="St. Lucie County"/>
    <m/>
    <m/>
    <m/>
    <n v="0"/>
    <n v="1"/>
    <n v="1.858555809371E-2"/>
    <n v="3.15464055517E-3"/>
    <n v="6.9735843049239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3.359848490490897"/>
    <n v="5.6557860999999999E-3"/>
  </r>
  <r>
    <n v="180000"/>
    <n v="760000"/>
    <n v="760000"/>
    <x v="0"/>
    <x v="0"/>
    <s v="IR-SouthCentral"/>
    <s v="C-25 and South Indian R"/>
    <n v="0.36"/>
    <n v="0.57999999999999996"/>
    <s v="St. Lucie County"/>
    <n v="3.2844622737800001E-3"/>
    <n v="3991.5817015718399"/>
    <n v="10.6381123904982"/>
    <n v="1.80567194207194"/>
    <n v="3.4940478810819998E-2"/>
    <n v="5.9306613725499998E-3"/>
    <n v="13.1101995115233"/>
    <n v="1310"/>
    <s v="Fixed Single Family Units"/>
    <n v="1310"/>
    <s v="St. Lucie County"/>
    <s v="St. Lucie County"/>
    <m/>
    <m/>
    <m/>
    <n v="0"/>
    <n v="1"/>
    <n v="3.4940478810819998E-2"/>
    <n v="5.9306613725499998E-3"/>
    <n v="13.110199511522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2.323900455075801"/>
    <n v="1.06327652E-2"/>
  </r>
  <r>
    <n v="180000"/>
    <n v="760000"/>
    <n v="760000"/>
    <x v="0"/>
    <x v="0"/>
    <s v="IR-SouthCentral"/>
    <s v="C-25 and South Indian R"/>
    <n v="0.36"/>
    <n v="0.57999999999999996"/>
    <s v="St. Lucie County"/>
    <n v="0.11845800045052"/>
    <n v="3956.9299167582799"/>
    <n v="9.2817843988049002"/>
    <n v="1.3215955035521401"/>
    <n v="1.0995016204953201"/>
    <n v="0.15655356075519"/>
    <n v="468.73000586205598"/>
    <n v="1210"/>
    <s v="Fixed Single Family Units"/>
    <n v="1210"/>
    <s v="St. Lucie County"/>
    <s v="St. Lucie County"/>
    <m/>
    <m/>
    <m/>
    <n v="0"/>
    <n v="1"/>
    <n v="1.0995016204953201"/>
    <n v="0.15655356075519"/>
    <n v="468.730005862055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3.344575856116293"/>
    <n v="0.38015410049999998"/>
  </r>
  <r>
    <n v="180000"/>
    <n v="760000"/>
    <n v="760000"/>
    <x v="0"/>
    <x v="0"/>
    <s v="IR-SouthCentral"/>
    <s v="C-25 and South Indian R"/>
    <n v="0.36"/>
    <n v="0.57999999999999996"/>
    <s v="FDOT District 4"/>
    <n v="9.6001853657300004E-2"/>
    <n v="3956.9299167582799"/>
    <n v="9.2817843988049002"/>
    <n v="1.3215955035521401"/>
    <n v="0.89106850753271005"/>
    <n v="0.12687561812615999"/>
    <n v="379.87260680083602"/>
    <n v="1210"/>
    <s v="Fixed Single Family Units"/>
    <n v="1210"/>
    <s v="FDOT District 4                                                St. Lucie County"/>
    <s v="FDOT District 4"/>
    <m/>
    <m/>
    <m/>
    <n v="0"/>
    <n v="1"/>
    <n v="0.89106850753271005"/>
    <n v="0.12687561812615999"/>
    <n v="1042.3533507204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5.43715592868799"/>
    <n v="0.84537984649999998"/>
  </r>
  <r>
    <n v="180000"/>
    <n v="760000"/>
    <n v="760000"/>
    <x v="0"/>
    <x v="0"/>
    <s v="IR-SouthCentral"/>
    <s v="C-25 and South Indian R"/>
    <n v="0.36"/>
    <n v="0.57999999999999996"/>
    <s v="St. Lucie County"/>
    <n v="1.1032885207E-4"/>
    <n v="3956.9299167582799"/>
    <n v="9.2817843988049002"/>
    <n v="1.3215955035521401"/>
    <n v="1.02404861794E-3"/>
    <n v="1.4581011481000001E-4"/>
    <n v="0.43656353546507998"/>
    <n v="1750"/>
    <s v="Governmental"/>
    <n v="1750"/>
    <s v="St. Lucie County"/>
    <s v="St. Lucie County"/>
    <m/>
    <m/>
    <m/>
    <n v="0"/>
    <n v="1"/>
    <n v="1.02404861794E-3"/>
    <n v="1.4581011481000001E-4"/>
    <n v="0.436563535464379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2.857729800026597"/>
    <n v="3.5406609999999997E-4"/>
  </r>
  <r>
    <n v="180000"/>
    <n v="760000"/>
    <n v="760000"/>
    <x v="0"/>
    <x v="0"/>
    <s v="IR-SouthCentral"/>
    <s v="C-25 and South Indian R"/>
    <n v="0.36"/>
    <n v="0.57999999999999996"/>
    <s v="FDOT District 4"/>
    <n v="0.21346705961481"/>
    <n v="3956.9299167582799"/>
    <n v="9.2817843988049002"/>
    <n v="1.3215955035521401"/>
    <n v="1.9813552235915599"/>
    <n v="0.28211710614343"/>
    <n v="844.67419443229301"/>
    <n v="1750"/>
    <s v="Governmental"/>
    <n v="1750"/>
    <s v="FDOT District 4                                                St. Lucie County"/>
    <s v="FDOT District 4"/>
    <m/>
    <m/>
    <m/>
    <n v="0"/>
    <n v="1"/>
    <n v="1.9813552235915599"/>
    <n v="0.28211710614343"/>
    <n v="844.67419443229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5.284190717309"/>
    <n v="0.68505611879999995"/>
  </r>
  <r>
    <n v="180000"/>
    <n v="760000"/>
    <n v="760000"/>
    <x v="0"/>
    <x v="0"/>
    <s v="IR-SouthCentral"/>
    <s v="C-25 and South Indian R"/>
    <n v="0.36"/>
    <n v="0.57999999999999996"/>
    <s v="St. Lucie County"/>
    <n v="1.347605259E-5"/>
    <n v="3956.9299167582799"/>
    <n v="9.2817843988049002"/>
    <n v="1.3215955035521401"/>
    <n v="1.2508181475E-4"/>
    <n v="1.7809890510000001E-5"/>
    <n v="5.3323795680869999E-2"/>
    <n v="1750"/>
    <s v="Governmental"/>
    <n v="1750"/>
    <s v="St. Lucie County"/>
    <s v="St. Lucie County"/>
    <m/>
    <m/>
    <m/>
    <n v="0"/>
    <n v="1"/>
    <n v="1.2508181475E-4"/>
    <n v="1.7809890510000001E-5"/>
    <n v="5.3323795681079998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.467827651644599"/>
    <n v="4.3247200000000002E-5"/>
  </r>
  <r>
    <n v="180000"/>
    <n v="760000"/>
    <n v="760000"/>
    <x v="0"/>
    <x v="0"/>
    <s v="IR-SouthCentral"/>
    <s v="C-25 and South Indian R"/>
    <n v="0.36"/>
    <n v="0.57999999999999996"/>
    <s v="FDOT District 4"/>
    <n v="2.2289775183500001E-2"/>
    <n v="3956.9299167582799"/>
    <n v="9.2817843988049002"/>
    <n v="1.3215955035521401"/>
    <n v="0.20688888755106999"/>
    <n v="2.94580666577E-2"/>
    <n v="88.199078261407493"/>
    <n v="1750"/>
    <s v="Governmental"/>
    <n v="1750"/>
    <s v="FDOT District 4                                                St. Lucie County"/>
    <s v="FDOT District 4"/>
    <m/>
    <m/>
    <m/>
    <n v="0"/>
    <n v="1"/>
    <n v="0.20688888755106999"/>
    <n v="2.94580666577E-2"/>
    <n v="88.1990782614066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6.151109670314902"/>
    <n v="7.1532099200000004E-2"/>
  </r>
  <r>
    <n v="190000"/>
    <n v="760000"/>
    <n v="760000"/>
    <x v="0"/>
    <x v="0"/>
    <s v="IR-SouthCentral"/>
    <s v="C-25 and South Indian R"/>
    <n v="0.36"/>
    <n v="0.57999999999999996"/>
    <s v="St. Lucie County"/>
    <n v="6.5633444048820003E-2"/>
    <n v="2829.3541303206898"/>
    <n v="7.0267993560699997"/>
    <n v="1.0315016132202599"/>
    <n v="0.46119304237893999"/>
    <n v="6.7701003417559996E-2"/>
    <n v="185.70025600671701"/>
    <n v="1210"/>
    <s v="Fixed Single Family Units"/>
    <n v="1210"/>
    <s v="St. Lucie County"/>
    <s v="St. Lucie County"/>
    <m/>
    <m/>
    <m/>
    <n v="0"/>
    <n v="1"/>
    <n v="0.46119304237893999"/>
    <n v="6.7701003417559996E-2"/>
    <n v="1244.8859149343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0.517444504658897"/>
    <n v="1.0096398337000001"/>
  </r>
  <r>
    <n v="190000"/>
    <n v="760000"/>
    <n v="760000"/>
    <x v="0"/>
    <x v="0"/>
    <s v="IR-SouthCentral"/>
    <s v="C-25 and South Indian R"/>
    <n v="0.36"/>
    <n v="0.57999999999999996"/>
    <s v="St. Lucie County"/>
    <n v="9.8542661269199992E-3"/>
    <n v="2829.3541303206898"/>
    <n v="7.0267993560699997"/>
    <n v="1.0315016132202599"/>
    <n v="6.9243950875199994E-2"/>
    <n v="1.0164691407019999E-2"/>
    <n v="27.881208567488802"/>
    <n v="1750"/>
    <s v="Governmental"/>
    <n v="1750"/>
    <s v="St. Lucie County"/>
    <s v="St. Lucie County"/>
    <m/>
    <m/>
    <m/>
    <n v="0"/>
    <n v="1"/>
    <n v="6.9243950875199994E-2"/>
    <n v="1.0164691407019999E-2"/>
    <n v="27.881208567489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4.631563038689301"/>
    <n v="2.26124968E-2"/>
  </r>
  <r>
    <n v="190000"/>
    <n v="760000"/>
    <n v="760000"/>
    <x v="0"/>
    <x v="0"/>
    <s v="IR-SouthCentral"/>
    <s v="C-25 and South Indian R"/>
    <n v="0.36"/>
    <n v="0.57999999999999996"/>
    <s v="St. Lucie County"/>
    <n v="7.4369150095400004E-3"/>
    <n v="4025.5799449726601"/>
    <n v="10.821965047380999"/>
    <n v="1.8942452560721399"/>
    <n v="8.0482034293589994E-2"/>
    <n v="1.4087340976629999E-2"/>
    <n v="29.937895914874399"/>
    <n v="1210"/>
    <s v="Fixed Single Family Units"/>
    <n v="1210"/>
    <s v="St. Lucie County"/>
    <s v="St. Lucie County"/>
    <m/>
    <m/>
    <m/>
    <n v="0"/>
    <n v="1"/>
    <n v="8.0482034293589994E-2"/>
    <n v="1.4087340976629999E-2"/>
    <n v="29.937895914872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6.627723145619797"/>
    <n v="2.4280532000000001E-2"/>
  </r>
  <r>
    <n v="190000"/>
    <n v="760000"/>
    <n v="760000"/>
    <x v="0"/>
    <x v="0"/>
    <s v="IR-SouthCentral"/>
    <s v="C-25 and South Indian R"/>
    <n v="0.36"/>
    <n v="0.57999999999999996"/>
    <s v="St. Lucie County"/>
    <n v="3.2113572935650002E-2"/>
    <n v="4025.5799449726601"/>
    <n v="10.821965047380999"/>
    <n v="1.8942452560721399"/>
    <n v="0.34753196385618002"/>
    <n v="6.0830983188889999E-2"/>
    <n v="129.27575517118899"/>
    <n v="1750"/>
    <s v="Governmental"/>
    <n v="1750"/>
    <s v="St. Lucie County"/>
    <s v="St. Lucie County"/>
    <m/>
    <m/>
    <m/>
    <n v="0"/>
    <n v="1"/>
    <n v="0.34753196385618002"/>
    <n v="6.0830983188889999E-2"/>
    <n v="129.27575517119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9.406788793928698"/>
    <n v="0.1048465168"/>
  </r>
  <r>
    <n v="190000"/>
    <n v="760000"/>
    <n v="760000"/>
    <x v="0"/>
    <x v="0"/>
    <s v="IR-SouthCentral"/>
    <s v="C-25 and South Indian R"/>
    <n v="0.36"/>
    <n v="0.57999999999999996"/>
    <s v="St. Lucie County"/>
    <n v="1.3176360042300001E-3"/>
    <n v="1808.5312450414201"/>
    <n v="4.5831307772619301"/>
    <n v="0.67660379155651995"/>
    <n v="6.0388981242199997E-3"/>
    <n v="8.9151751634999996E-4"/>
    <n v="2.3829858832450999"/>
    <n v="1210"/>
    <s v="Fixed Single Family Units"/>
    <n v="1210"/>
    <s v="St. Lucie County"/>
    <s v="St. Lucie County"/>
    <m/>
    <m/>
    <m/>
    <n v="0"/>
    <n v="1"/>
    <n v="6.0388981242199997E-3"/>
    <n v="8.9151751634999996E-4"/>
    <n v="543.23720937508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.567459743187101"/>
    <n v="0.4405816783"/>
  </r>
  <r>
    <n v="190000"/>
    <n v="760000"/>
    <n v="760000"/>
    <x v="0"/>
    <x v="0"/>
    <s v="IR-SouthCentral"/>
    <s v="C-25 and South Indian R"/>
    <n v="0.36"/>
    <n v="0.57999999999999996"/>
    <s v="St. Lucie County"/>
    <n v="0.25249027744345998"/>
    <n v="3992.2175097445502"/>
    <n v="10.368529213693799"/>
    <n v="1.6827380731480801"/>
    <n v="2.6179528178462701"/>
    <n v="0.42487500295384001"/>
    <n v="1007.99610665007"/>
    <n v="1210"/>
    <s v="Fixed Single Family Units"/>
    <n v="1210"/>
    <s v="St. Lucie County"/>
    <s v="St. Lucie County"/>
    <m/>
    <m/>
    <m/>
    <n v="0"/>
    <n v="1"/>
    <n v="2.6179528178462701"/>
    <n v="0.42487500295384001"/>
    <n v="1007.9961066500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5.444988249841"/>
    <n v="0.81751509060000005"/>
  </r>
  <r>
    <n v="190000"/>
    <n v="760000"/>
    <n v="760000"/>
    <x v="0"/>
    <x v="0"/>
    <s v="IR-SouthCentral"/>
    <s v="C-25 and South Indian R"/>
    <n v="0.36"/>
    <n v="0.57999999999999996"/>
    <s v="St. Lucie County"/>
    <n v="1.9278055011600001E-3"/>
    <n v="3992.2175097445502"/>
    <n v="10.368529213693799"/>
    <n v="1.6827380731480801"/>
    <n v="1.998850765709E-2"/>
    <n v="3.24399171442E-3"/>
    <n v="7.6962188771128304"/>
    <n v="1310"/>
    <s v="Fixed Single Family Units"/>
    <n v="1310"/>
    <s v="St. Lucie County"/>
    <s v="St. Lucie County"/>
    <m/>
    <m/>
    <m/>
    <n v="0"/>
    <n v="1"/>
    <n v="1.998850765709E-2"/>
    <n v="3.24399171442E-3"/>
    <n v="7.69621887711270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6.601380064382496"/>
    <n v="6.2418645000000004E-3"/>
  </r>
  <r>
    <n v="190000"/>
    <n v="760000"/>
    <n v="760000"/>
    <x v="0"/>
    <x v="0"/>
    <s v="IR-SouthCentral"/>
    <s v="C-25 and South Indian R"/>
    <n v="0.36"/>
    <n v="0.57999999999999996"/>
    <s v="St. Lucie County"/>
    <n v="0.31850521771888002"/>
    <n v="3989.2401923490202"/>
    <n v="9.3444457110704509"/>
    <n v="1.32960015548814"/>
    <n v="2.97625471566682"/>
    <n v="0.42348458700281"/>
    <n v="1270.5938159970599"/>
    <n v="1210"/>
    <s v="Fixed Single Family Units"/>
    <n v="1210"/>
    <s v="St. Lucie County"/>
    <s v="St. Lucie County"/>
    <m/>
    <m/>
    <m/>
    <n v="0"/>
    <n v="1"/>
    <n v="2.97625471566682"/>
    <n v="0.42348458700281"/>
    <n v="1270.5938159970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8.189175745933"/>
    <n v="1.0304897128999999"/>
  </r>
  <r>
    <n v="190000"/>
    <n v="760000"/>
    <n v="760000"/>
    <x v="0"/>
    <x v="0"/>
    <s v="IR-SouthCentral"/>
    <s v="C-25 and South Indian R"/>
    <n v="0.36"/>
    <n v="0.57999999999999996"/>
    <s v="St. Lucie County"/>
    <n v="9.6249674833469995E-2"/>
    <n v="3989.2401923490202"/>
    <n v="9.3444457110704509"/>
    <n v="1.32960015548814"/>
    <n v="0.89939986118960003"/>
    <n v="0.12797358262427"/>
    <n v="383.96307134622703"/>
    <n v="1750"/>
    <s v="Governmental"/>
    <n v="1750"/>
    <s v="St. Lucie County"/>
    <s v="St. Lucie County"/>
    <m/>
    <m/>
    <m/>
    <n v="0"/>
    <n v="1"/>
    <n v="0.89939986118960003"/>
    <n v="0.12797358262427"/>
    <n v="383.96307134622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9.068019075079903"/>
    <n v="0.31140557289999998"/>
  </r>
  <r>
    <n v="190000"/>
    <n v="760000"/>
    <n v="760000"/>
    <x v="0"/>
    <x v="0"/>
    <s v="IR-SouthCentral"/>
    <s v="C-25 and South Indian R"/>
    <n v="0.36"/>
    <n v="0.57999999999999996"/>
    <s v="St. Lucie County"/>
    <n v="0.14111072396339999"/>
    <n v="3989.2401923490202"/>
    <n v="9.3444457110704509"/>
    <n v="1.32960015548814"/>
    <n v="1.3186014993259101"/>
    <n v="0.18762084052278999"/>
    <n v="562.92457160629601"/>
    <n v="1750"/>
    <s v="Governmental"/>
    <n v="1750"/>
    <s v="St. Lucie County"/>
    <s v="St. Lucie County"/>
    <m/>
    <m/>
    <m/>
    <n v="0"/>
    <n v="1"/>
    <n v="1.3186014993259101"/>
    <n v="0.18762084052278999"/>
    <n v="562.92457160629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7.812835545447101"/>
    <n v="0.45654871990000001"/>
  </r>
  <r>
    <n v="190000"/>
    <n v="760000"/>
    <n v="760000"/>
    <x v="0"/>
    <x v="0"/>
    <s v="IR-SouthCentral"/>
    <s v="C-25 and South Indian R"/>
    <n v="0.36"/>
    <n v="0.57999999999999996"/>
    <s v="St. Lucie County"/>
    <n v="0.41258316738826001"/>
    <n v="3965.7935693291902"/>
    <n v="10.338469059913001"/>
    <n v="1.6893223107442401"/>
    <n v="4.2654783106845002"/>
    <n v="0.69698594970650996"/>
    <n v="1636.2196720418401"/>
    <n v="1210"/>
    <s v="Fixed Single Family Units"/>
    <n v="1210"/>
    <s v="St. Lucie County"/>
    <s v="St. Lucie County"/>
    <m/>
    <m/>
    <m/>
    <n v="0"/>
    <n v="1"/>
    <n v="4.2654783106845002"/>
    <n v="0.69698594970650996"/>
    <n v="1636.2196720418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6.80340574948801"/>
    <n v="1.3270232539"/>
  </r>
  <r>
    <n v="190000"/>
    <n v="760000"/>
    <n v="760000"/>
    <x v="0"/>
    <x v="0"/>
    <s v="IR-SouthCentral"/>
    <s v="C-25 and South Indian R"/>
    <n v="0.36"/>
    <n v="0.57999999999999996"/>
    <s v="St. Lucie County"/>
    <n v="4.2318548210000003E-5"/>
    <n v="3965.7935693291902"/>
    <n v="10.338469059913001"/>
    <n v="1.6893223107442401"/>
    <n v="4.3750900138999997E-4"/>
    <n v="7.1489667660000006E-5"/>
    <n v="0.16782662637835999"/>
    <n v="1310"/>
    <s v="Fixed Single Family Units"/>
    <n v="1310"/>
    <s v="St. Lucie County"/>
    <s v="St. Lucie County"/>
    <m/>
    <m/>
    <m/>
    <n v="0"/>
    <n v="1"/>
    <n v="4.3750900138999997E-4"/>
    <n v="7.1489667660000006E-5"/>
    <n v="0.16782662637790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.2922068906894202"/>
    <n v="1.361124E-4"/>
  </r>
  <r>
    <n v="190000"/>
    <n v="760000"/>
    <n v="760000"/>
    <x v="0"/>
    <x v="0"/>
    <s v="IR-SouthCentral"/>
    <s v="C-25 and South Indian R"/>
    <n v="0.36"/>
    <n v="0.57999999999999996"/>
    <s v="St. Lucie County"/>
    <n v="2.1396678581100002E-3"/>
    <n v="3965.7935693291902"/>
    <n v="10.338469059913001"/>
    <n v="1.6893223107442401"/>
    <n v="2.2120889949579999E-2"/>
    <n v="3.61458865029E-3"/>
    <n v="8.48548103220093"/>
    <n v="1310"/>
    <s v="Fixed Single Family Units"/>
    <n v="1310"/>
    <s v="St. Lucie County"/>
    <s v="St. Lucie County"/>
    <m/>
    <m/>
    <m/>
    <n v="0"/>
    <n v="1"/>
    <n v="2.2120889949579999E-2"/>
    <n v="3.61458865029E-3"/>
    <n v="8.485481032201240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8.448307176595307"/>
    <n v="6.8819798000000001E-3"/>
  </r>
  <r>
    <n v="190000"/>
    <n v="760000"/>
    <n v="760000"/>
    <x v="0"/>
    <x v="0"/>
    <s v="IR-SouthCentral"/>
    <s v="C-25 and South Indian R"/>
    <n v="0.36"/>
    <n v="0.57999999999999996"/>
    <s v="St. Lucie County"/>
    <n v="0.40379369048147001"/>
    <n v="3957.9750196012401"/>
    <n v="10.322436915503401"/>
    <n v="1.6888236524786999"/>
    <n v="4.1681348968733101"/>
    <n v="0.68193633520676999"/>
    <n v="1598.2053399982501"/>
    <n v="1210"/>
    <s v="Fixed Single Family Units"/>
    <n v="1210"/>
    <s v="St. Lucie County"/>
    <s v="St. Lucie County"/>
    <m/>
    <m/>
    <m/>
    <n v="0"/>
    <n v="1"/>
    <n v="4.1681348968733101"/>
    <n v="0.68193633520676999"/>
    <n v="1598.2053399982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258736914998"/>
    <n v="1.2961924898999999"/>
  </r>
  <r>
    <n v="190000"/>
    <n v="760000"/>
    <n v="760000"/>
    <x v="0"/>
    <x v="0"/>
    <s v="IR-SouthCentral"/>
    <s v="C-25 and South Indian R"/>
    <n v="0.36"/>
    <n v="0.57999999999999996"/>
    <s v="St. Lucie County"/>
    <n v="1.7614920776099999E-3"/>
    <n v="3957.9750196012401"/>
    <n v="10.322436915503401"/>
    <n v="1.6888236524786999"/>
    <n v="1.81828908483E-2"/>
    <n v="2.9748494843199998E-3"/>
    <n v="6.9719416404137897"/>
    <n v="1750"/>
    <s v="Governmental"/>
    <n v="1750"/>
    <s v="St. Lucie County"/>
    <s v="St. Lucie County"/>
    <m/>
    <m/>
    <m/>
    <n v="0"/>
    <n v="1"/>
    <n v="1.81828908483E-2"/>
    <n v="2.9748494843199998E-3"/>
    <n v="6.9719416404121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7.996973419591697"/>
    <n v="5.6544539000000001E-3"/>
  </r>
  <r>
    <n v="190000"/>
    <n v="760000"/>
    <n v="760000"/>
    <x v="0"/>
    <x v="0"/>
    <s v="IR-SouthCentral"/>
    <s v="C-25 and South Indian R"/>
    <n v="0.36"/>
    <n v="0.57999999999999996"/>
    <s v="St. Lucie County"/>
    <n v="0.15804440702283001"/>
    <n v="3984.7247671478699"/>
    <n v="10.483581734106499"/>
    <n v="1.74284430388342"/>
    <n v="1.6568714586423201"/>
    <n v="0.27544679454038001"/>
    <n v="629.76346297310101"/>
    <n v="1210"/>
    <s v="Fixed Single Family Units"/>
    <n v="1210"/>
    <s v="St. Lucie County"/>
    <s v="St. Lucie County"/>
    <m/>
    <m/>
    <m/>
    <n v="0"/>
    <n v="1"/>
    <n v="1.6568714586423201"/>
    <n v="0.27544679454038001"/>
    <n v="629.76346297310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5.586423155394"/>
    <n v="0.51075706649999997"/>
  </r>
  <r>
    <n v="190000"/>
    <n v="770000"/>
    <n v="770000"/>
    <x v="0"/>
    <x v="0"/>
    <s v="IR-SouthCentral"/>
    <s v="C-25 and South Indian R"/>
    <n v="0.36"/>
    <n v="0.57999999999999996"/>
    <s v="St. Lucie County"/>
    <n v="0.31608724727858001"/>
    <n v="3991.9108722784599"/>
    <n v="10.6523053646509"/>
    <n v="1.81217018568873"/>
    <n v="3.3670578798833701"/>
    <n v="0.57280388559466"/>
    <n v="1261.7921189999299"/>
    <n v="1210"/>
    <s v="Fixed Single Family Units"/>
    <n v="1210"/>
    <s v="St. Lucie County"/>
    <s v="St. Lucie County"/>
    <m/>
    <m/>
    <m/>
    <n v="0"/>
    <n v="1"/>
    <n v="3.3670578798833701"/>
    <n v="0.57280388559466"/>
    <n v="1261.7921190012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0.80259388992101"/>
    <n v="1.0233512725"/>
  </r>
  <r>
    <n v="190000"/>
    <n v="770000"/>
    <n v="770000"/>
    <x v="0"/>
    <x v="0"/>
    <s v="IR-SouthCentral"/>
    <s v="C-25 and South Indian R"/>
    <n v="0.36"/>
    <n v="0.57999999999999996"/>
    <s v="St. Lucie County"/>
    <n v="2.1800756046499998E-3"/>
    <n v="3991.9108722784599"/>
    <n v="10.6523053646509"/>
    <n v="1.81217018568873"/>
    <n v="2.3222831058850001E-2"/>
    <n v="3.9506680133099999E-3"/>
    <n v="8.7026675086273002"/>
    <n v="1310"/>
    <s v="Fixed Single Family Units"/>
    <n v="1310"/>
    <s v="St. Lucie County"/>
    <s v="St. Lucie County"/>
    <m/>
    <m/>
    <m/>
    <n v="0"/>
    <n v="1"/>
    <n v="2.3222831058850001E-2"/>
    <n v="3.9506680133099999E-3"/>
    <n v="8.70266750782158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2.767100866352699"/>
    <n v="7.0581245000000004E-3"/>
  </r>
  <r>
    <n v="190000"/>
    <n v="770000"/>
    <n v="770000"/>
    <x v="0"/>
    <x v="0"/>
    <s v="IR-SouthCentral"/>
    <s v="C-25 and South Indian R"/>
    <n v="0.36"/>
    <n v="0.57999999999999996"/>
    <s v="St. Lucie County"/>
    <n v="3.5955560779799998E-3"/>
    <n v="3991.9108722784599"/>
    <n v="10.6523053646509"/>
    <n v="1.81217018568873"/>
    <n v="3.8300961298369997E-2"/>
    <n v="6.5157595254800001E-3"/>
    <n v="14.3531393995752"/>
    <n v="1310"/>
    <s v="Fixed Single Family Units"/>
    <n v="1310"/>
    <s v="St. Lucie County"/>
    <s v="St. Lucie County"/>
    <m/>
    <m/>
    <m/>
    <n v="0"/>
    <n v="1"/>
    <n v="3.8300961298369997E-2"/>
    <n v="6.5157595254800001E-3"/>
    <n v="14.353139399574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7.929641373899003"/>
    <n v="1.16408268E-2"/>
  </r>
  <r>
    <n v="190000"/>
    <n v="770000"/>
    <n v="770000"/>
    <x v="0"/>
    <x v="0"/>
    <s v="IR-SouthCentral"/>
    <s v="C-25 and South Indian R"/>
    <n v="0.36"/>
    <n v="0.57999999999999996"/>
    <s v="St. Lucie County"/>
    <n v="0.13402674656197999"/>
    <n v="3988.1288758891901"/>
    <n v="10.8525139040295"/>
    <n v="1.92168289034595"/>
    <n v="1.4545271305758201"/>
    <n v="0.25755690571689999"/>
    <n v="534.51593810534598"/>
    <n v="1210"/>
    <s v="Fixed Single Family Units"/>
    <n v="1210"/>
    <s v="St. Lucie County"/>
    <s v="St. Lucie County"/>
    <m/>
    <m/>
    <m/>
    <n v="0"/>
    <n v="1"/>
    <n v="1.4545271305758201"/>
    <n v="0.25755690571689999"/>
    <n v="534.515938104535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6.678643683098699"/>
    <n v="0.4335084656"/>
  </r>
  <r>
    <n v="190000"/>
    <n v="770000"/>
    <n v="770000"/>
    <x v="0"/>
    <x v="0"/>
    <s v="IR-SouthCentral"/>
    <s v="C-25 and South Indian R"/>
    <n v="0.36"/>
    <n v="0.57999999999999996"/>
    <s v="St. Lucie County"/>
    <n v="3.14192635249E-3"/>
    <n v="3988.1288758891901"/>
    <n v="10.8525139040295"/>
    <n v="1.92168289034595"/>
    <n v="3.409779942584E-2"/>
    <n v="6.0377861142999999E-3"/>
    <n v="12.5304072122865"/>
    <n v="1310"/>
    <s v="Fixed Single Family Units"/>
    <n v="1310"/>
    <s v="St. Lucie County"/>
    <s v="St. Lucie County"/>
    <m/>
    <m/>
    <m/>
    <n v="0"/>
    <n v="1"/>
    <n v="3.409779942584E-2"/>
    <n v="6.0377861142999999E-3"/>
    <n v="12.530407212161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9.035849700287898"/>
    <n v="1.01625363E-2"/>
  </r>
  <r>
    <n v="190000"/>
    <n v="770000"/>
    <n v="770000"/>
    <x v="0"/>
    <x v="0"/>
    <s v="IR-SouthCentral"/>
    <s v="C-25 and South Indian R"/>
    <n v="0.36"/>
    <n v="0.57999999999999996"/>
    <s v="St. Lucie County"/>
    <n v="0.47667828811211999"/>
    <n v="3968.4768716120702"/>
    <n v="9.8281483380366605"/>
    <n v="1.4812997507917001"/>
    <n v="4.6848649250873002"/>
    <n v="0.70610342938829995"/>
    <n v="1891.6867615725801"/>
    <n v="1210"/>
    <s v="Fixed Single Family Units"/>
    <n v="1210"/>
    <s v="St. Lucie County"/>
    <s v="St. Lucie County"/>
    <m/>
    <m/>
    <m/>
    <n v="0"/>
    <n v="1"/>
    <n v="4.6848649250873002"/>
    <n v="0.70610342938829995"/>
    <n v="1891.6867615467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3.12552108157101"/>
    <n v="1.5342147295999999"/>
  </r>
  <r>
    <n v="190000"/>
    <n v="770000"/>
    <n v="770000"/>
    <x v="0"/>
    <x v="0"/>
    <s v="IR-SouthCentral"/>
    <s v="C-25 and South Indian R"/>
    <n v="0.36"/>
    <n v="0.57999999999999996"/>
    <s v="St. Lucie County"/>
    <n v="1.057397641648E-2"/>
    <n v="3968.4768716120702"/>
    <n v="9.8281483380366605"/>
    <n v="1.4812997507917001"/>
    <n v="0.10392260874409"/>
    <n v="1.566322863061E-2"/>
    <n v="41.962580849784203"/>
    <n v="1310"/>
    <s v="Fixed Single Family Units"/>
    <n v="1310"/>
    <s v="St. Lucie County"/>
    <s v="St. Lucie County"/>
    <m/>
    <m/>
    <m/>
    <n v="0"/>
    <n v="1"/>
    <n v="0.10392260874409"/>
    <n v="1.566322863061E-2"/>
    <n v="41.9625808497842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1.464635945308"/>
    <n v="3.4032912300000003E-2"/>
  </r>
  <r>
    <n v="190000"/>
    <n v="770000"/>
    <n v="770000"/>
    <x v="0"/>
    <x v="0"/>
    <s v="IR-SouthCentral"/>
    <s v="C-25 and South Indian R"/>
    <n v="0.36"/>
    <n v="0.57999999999999996"/>
    <s v="St. Lucie County"/>
    <n v="0.42658840362284001"/>
    <n v="4009.3114625614098"/>
    <n v="10.286076186021299"/>
    <n v="1.64250217704179"/>
    <n v="4.3879208197378103"/>
    <n v="0.70067238165129997"/>
    <n v="1710.3257764408399"/>
    <n v="1210"/>
    <s v="Fixed Single Family Units"/>
    <n v="1210"/>
    <s v="St. Lucie County"/>
    <s v="St. Lucie County"/>
    <m/>
    <m/>
    <m/>
    <n v="0"/>
    <n v="1"/>
    <n v="4.3879208197378103"/>
    <n v="0.70067238165129997"/>
    <n v="1710.3257764408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56.08092435225399"/>
    <n v="1.3871255282999999"/>
  </r>
  <r>
    <n v="190000"/>
    <n v="770000"/>
    <n v="770000"/>
    <x v="0"/>
    <x v="0"/>
    <s v="IR-SouthCentral"/>
    <s v="C-25 and South Indian R"/>
    <n v="0.36"/>
    <n v="0.57999999999999996"/>
    <s v="St. Lucie County"/>
    <n v="2.389332192683E-2"/>
    <n v="4009.3114625614098"/>
    <n v="10.286076186021299"/>
    <n v="1.64250217704179"/>
    <n v="0.24576852967654"/>
    <n v="3.9244833281580002E-2"/>
    <n v="95.795769479925596"/>
    <n v="1750"/>
    <s v="Governmental"/>
    <n v="1750"/>
    <s v="St. Lucie County"/>
    <s v="St. Lucie County"/>
    <m/>
    <m/>
    <m/>
    <n v="0"/>
    <n v="1"/>
    <n v="0.24576852967654"/>
    <n v="3.9244833281580002E-2"/>
    <n v="95.7957694799268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4.169459784774801"/>
    <n v="7.7693243699999998E-2"/>
  </r>
  <r>
    <n v="190000"/>
    <n v="770000"/>
    <n v="770000"/>
    <x v="0"/>
    <x v="0"/>
    <s v="IR-SouthCentral"/>
    <s v="C-25 and South Indian R"/>
    <n v="0.36"/>
    <n v="0.57999999999999996"/>
    <s v="St. Lucie County"/>
    <n v="3.7757673583799999E-3"/>
    <n v="4009.3114625614098"/>
    <n v="10.286076186021299"/>
    <n v="1.64250217704179"/>
    <n v="3.8837830709070001E-2"/>
    <n v="6.2017061061499998E-3"/>
    <n v="15.138227349950199"/>
    <n v="1310"/>
    <s v="Fixed Single Family Units"/>
    <n v="1310"/>
    <s v="St. Lucie County"/>
    <s v="St. Lucie County"/>
    <m/>
    <m/>
    <m/>
    <n v="0"/>
    <n v="1"/>
    <n v="3.8837830709070001E-2"/>
    <n v="6.2017061061499998E-3"/>
    <n v="15.138227349950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9.600087944326006"/>
    <n v="1.2277556699999999E-2"/>
  </r>
  <r>
    <n v="190000"/>
    <n v="770000"/>
    <n v="770000"/>
    <x v="0"/>
    <x v="0"/>
    <s v="IR-SouthCentral"/>
    <s v="C-25 and South Indian R"/>
    <n v="0.36"/>
    <n v="0.57999999999999996"/>
    <s v="St. Lucie County"/>
    <n v="2.4625556454490001E-2"/>
    <n v="2485.08855576723"/>
    <n v="6.2382655569996004"/>
    <n v="0.91991922964813"/>
    <n v="0.15362076065204"/>
    <n v="2.2653522923270001E-2"/>
    <n v="61.196688524472798"/>
    <n v="1210"/>
    <s v="Fixed Single Family Units"/>
    <n v="1210"/>
    <s v="St. Lucie County"/>
    <s v="St. Lucie County"/>
    <m/>
    <m/>
    <m/>
    <n v="0"/>
    <n v="1"/>
    <n v="0.15362076065204"/>
    <n v="2.2653522923270001E-2"/>
    <n v="985.347858786538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4.0595778602396"/>
    <n v="0.79914668190000004"/>
  </r>
  <r>
    <n v="190000"/>
    <n v="770000"/>
    <n v="770000"/>
    <x v="0"/>
    <x v="0"/>
    <s v="IR-SouthCentral"/>
    <s v="C-25 and South Indian R"/>
    <n v="0.36"/>
    <n v="0.57999999999999996"/>
    <s v="St. Lucie County"/>
    <n v="1.26856657517E-3"/>
    <n v="2485.08855576723"/>
    <n v="6.2382655569996004"/>
    <n v="0.91991922964813"/>
    <n v="7.9136551726800008E-3"/>
    <n v="1.1669787865900001E-3"/>
    <n v="3.1525002782011899"/>
    <n v="1310"/>
    <s v="Fixed Single Family Units"/>
    <n v="1310"/>
    <s v="St. Lucie County"/>
    <s v="St. Lucie County"/>
    <m/>
    <m/>
    <m/>
    <n v="0"/>
    <n v="1"/>
    <n v="7.9136551726800008E-3"/>
    <n v="1.1669787865900001E-3"/>
    <n v="3.15250027820062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.4255345655603"/>
    <n v="2.5567722999999998E-3"/>
  </r>
  <r>
    <n v="190000"/>
    <n v="770000"/>
    <n v="770000"/>
    <x v="0"/>
    <x v="0"/>
    <s v="IR-SouthCentral"/>
    <s v="C-25 and South Indian R"/>
    <n v="0.36"/>
    <n v="0.57999999999999996"/>
    <s v="St. Lucie County"/>
    <n v="9.2764538873939997E-2"/>
    <n v="3975.22992681801"/>
    <n v="10.765988211343601"/>
    <n v="1.89000060213392"/>
    <n v="0.99870193194765999"/>
    <n v="0.17532503432843999"/>
    <n v="368.76037107919501"/>
    <n v="1210"/>
    <s v="Fixed Single Family Units"/>
    <n v="1210"/>
    <s v="St. Lucie County"/>
    <s v="St. Lucie County"/>
    <m/>
    <m/>
    <m/>
    <n v="0"/>
    <n v="1"/>
    <n v="0.99870193194765999"/>
    <n v="0.17532503432843999"/>
    <n v="368.76037107919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3.002852336494"/>
    <n v="0.29907572669999999"/>
  </r>
  <r>
    <n v="190000"/>
    <n v="770000"/>
    <n v="770000"/>
    <x v="0"/>
    <x v="0"/>
    <s v="IR-SouthCentral"/>
    <s v="C-25 and South Indian R"/>
    <n v="0.36"/>
    <n v="0.57999999999999996"/>
    <s v="St. Lucie County"/>
    <n v="2.9304571662600002E-3"/>
    <n v="3975.22992681801"/>
    <n v="10.765988211343601"/>
    <n v="1.89000060213392"/>
    <n v="3.1549267305839998E-2"/>
    <n v="5.5385658087599996E-3"/>
    <n v="11.6492410265909"/>
    <n v="1310"/>
    <s v="Fixed Single Family Units"/>
    <n v="1310"/>
    <s v="St. Lucie County"/>
    <s v="St. Lucie County"/>
    <m/>
    <m/>
    <m/>
    <n v="0"/>
    <n v="1"/>
    <n v="3.1549267305839998E-2"/>
    <n v="5.5385658087599996E-3"/>
    <n v="11.649241026589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087612839597"/>
    <n v="9.4478840000000001E-3"/>
  </r>
  <r>
    <n v="190000"/>
    <n v="770000"/>
    <n v="770000"/>
    <x v="0"/>
    <x v="0"/>
    <s v="IR-SouthCentral"/>
    <s v="C-25 and South Indian R"/>
    <n v="0.36"/>
    <n v="0.57999999999999996"/>
    <s v="St. Lucie County"/>
    <n v="9.1135767850000001E-5"/>
    <n v="3975.22992681801"/>
    <n v="10.765988211343601"/>
    <n v="1.89000060213392"/>
    <n v="9.8116660230999995E-4"/>
    <n v="1.7224665610999999E-4"/>
    <n v="0.36228563176482997"/>
    <n v="1310"/>
    <s v="Fixed Single Family Units"/>
    <n v="1310"/>
    <s v="St. Lucie County"/>
    <s v="St. Lucie County"/>
    <m/>
    <m/>
    <m/>
    <n v="0"/>
    <n v="1"/>
    <n v="9.8116660230999995E-4"/>
    <n v="1.7224665610999999E-4"/>
    <n v="0.36228563176320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.6328010389052"/>
    <n v="2.9382449999999999E-4"/>
  </r>
  <r>
    <n v="190000"/>
    <n v="770000"/>
    <n v="770000"/>
    <x v="0"/>
    <x v="0"/>
    <s v="IR-SouthCentral"/>
    <s v="C-25 and South Indian R"/>
    <n v="0.36"/>
    <n v="0.57999999999999996"/>
    <s v="St. Lucie County"/>
    <n v="0.19806445007382001"/>
    <n v="3942.8544049952902"/>
    <n v="10.2684986147266"/>
    <n v="1.64871962157552"/>
    <n v="2.0338245312096901"/>
    <n v="0.32655274517327998"/>
    <n v="780.93928944656204"/>
    <n v="1210"/>
    <s v="Fixed Single Family Units"/>
    <n v="1210"/>
    <s v="St. Lucie County"/>
    <s v="St. Lucie County"/>
    <m/>
    <m/>
    <m/>
    <n v="0"/>
    <n v="1"/>
    <n v="2.0338245312096901"/>
    <n v="0.32655274517327998"/>
    <n v="1767.7139984071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8.66276357048599"/>
    <n v="1.4336690985"/>
  </r>
  <r>
    <n v="190000"/>
    <n v="770000"/>
    <n v="770000"/>
    <x v="0"/>
    <x v="0"/>
    <s v="IR-SouthCentral"/>
    <s v="C-25 and South Indian R"/>
    <n v="0.36"/>
    <n v="0.57999999999999996"/>
    <s v="St. Lucie County"/>
    <n v="1.27719832499E-3"/>
    <n v="3942.8544049952902"/>
    <n v="10.2684986147266"/>
    <n v="1.64871962157552"/>
    <n v="1.3114909230940001E-2"/>
    <n v="2.1057419390599998E-3"/>
    <n v="5.0358070417591403"/>
    <n v="1310"/>
    <s v="Fixed Single Family Units"/>
    <n v="1310"/>
    <s v="St. Lucie County"/>
    <s v="St. Lucie County"/>
    <m/>
    <m/>
    <m/>
    <n v="0"/>
    <n v="1"/>
    <n v="1.3114909230940001E-2"/>
    <n v="2.1057419390599998E-3"/>
    <n v="5.03580704175941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8.047279032526397"/>
    <n v="4.0841905999999999E-3"/>
  </r>
  <r>
    <n v="190000"/>
    <n v="770000"/>
    <n v="770000"/>
    <x v="0"/>
    <x v="0"/>
    <s v="IR-SouthCentral"/>
    <s v="C-25 and South Indian R"/>
    <n v="0.36"/>
    <n v="0.57999999999999996"/>
    <s v="St. Lucie County"/>
    <n v="0.15771841965749001"/>
    <n v="4006.38119088854"/>
    <n v="11.0118691676912"/>
    <n v="1.9771961254333901"/>
    <n v="1.73677460260329"/>
    <n v="0.31184024825626"/>
    <n v="631.88010997243396"/>
    <n v="1210"/>
    <s v="Fixed Single Family Units"/>
    <n v="1210"/>
    <s v="St. Lucie County"/>
    <s v="St. Lucie County"/>
    <m/>
    <m/>
    <m/>
    <n v="0"/>
    <n v="1"/>
    <n v="1.73677460260329"/>
    <n v="0.31184024825626"/>
    <n v="631.880109972433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1.49958826010001"/>
    <n v="0.51247373070000002"/>
  </r>
  <r>
    <n v="190000"/>
    <n v="770000"/>
    <n v="770000"/>
    <x v="0"/>
    <x v="0"/>
    <s v="IR-SouthCentral"/>
    <s v="C-25 and South Indian R"/>
    <n v="0.36"/>
    <n v="0.57999999999999996"/>
    <s v="St. Lucie County"/>
    <n v="9.4855759628639999E-2"/>
    <n v="4006.38119088854"/>
    <n v="11.0118691676912"/>
    <n v="1.9771961254333901"/>
    <n v="1.04453921483262"/>
    <n v="0.1875484404128"/>
    <n v="380.02833122365598"/>
    <n v="1310"/>
    <s v="Fixed Single Family Units"/>
    <n v="1310"/>
    <s v="St. Lucie County"/>
    <s v="St. Lucie County"/>
    <m/>
    <m/>
    <m/>
    <n v="0"/>
    <n v="1"/>
    <n v="1.04453921483262"/>
    <n v="0.1875484404128"/>
    <n v="380.028331223657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8.384531085720795"/>
    <n v="0.3082143806"/>
  </r>
  <r>
    <n v="190000"/>
    <n v="770000"/>
    <n v="770000"/>
    <x v="0"/>
    <x v="0"/>
    <s v="IR-SouthCentral"/>
    <s v="C-25 and South Indian R"/>
    <n v="0.36"/>
    <n v="0.57999999999999996"/>
    <s v="St. Lucie County"/>
    <n v="0.38347137947398002"/>
    <n v="3990.2660353296501"/>
    <n v="10.3269649894014"/>
    <n v="1.6618264739913"/>
    <n v="3.9600955102653401"/>
    <n v="0.63726289042783002"/>
    <n v="1530.15282103605"/>
    <n v="1210"/>
    <s v="Fixed Single Family Units"/>
    <n v="1210"/>
    <s v="St. Lucie County"/>
    <s v="St. Lucie County"/>
    <m/>
    <m/>
    <m/>
    <n v="0"/>
    <n v="1"/>
    <n v="3.9600955102653401"/>
    <n v="0.63726289042783002"/>
    <n v="1530.152821036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54811856498401"/>
    <n v="1.2409998549000001"/>
  </r>
  <r>
    <n v="190000"/>
    <n v="770000"/>
    <n v="770000"/>
    <x v="0"/>
    <x v="0"/>
    <s v="IR-SouthCentral"/>
    <s v="C-25 and South Indian R"/>
    <n v="0.36"/>
    <n v="0.57999999999999996"/>
    <s v="St. Lucie County"/>
    <n v="0.10136614751981"/>
    <n v="3990.2660353296501"/>
    <n v="10.3269649894014"/>
    <n v="1.6618264739913"/>
    <n v="1.0468046565476301"/>
    <n v="0.16845294751493001"/>
    <n v="404.47789558053302"/>
    <n v="1310"/>
    <s v="Fixed Single Family Units"/>
    <n v="1310"/>
    <s v="St. Lucie County"/>
    <s v="St. Lucie County"/>
    <m/>
    <m/>
    <m/>
    <n v="0"/>
    <n v="1"/>
    <n v="1.0468046565476301"/>
    <n v="0.16845294751493001"/>
    <n v="404.477895580533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1.117439402789003"/>
    <n v="0.32804371090000001"/>
  </r>
  <r>
    <n v="190000"/>
    <n v="770000"/>
    <n v="770000"/>
    <x v="0"/>
    <x v="0"/>
    <s v="IR-SouthCentral"/>
    <s v="C-25 and South Indian R"/>
    <n v="0.36"/>
    <n v="0.57999999999999996"/>
    <s v="St. Lucie County"/>
    <n v="1.9840433351639999E-2"/>
    <n v="3944.2057100222401"/>
    <n v="11.812903084115799"/>
    <n v="2.2013663036431002"/>
    <n v="0.23437311632985999"/>
    <n v="4.3676061429989997E-2"/>
    <n v="78.254750514881806"/>
    <n v="1210"/>
    <s v="Fixed Single Family Units"/>
    <n v="1210"/>
    <s v="St. Lucie County"/>
    <s v="St. Lucie County"/>
    <m/>
    <m/>
    <m/>
    <n v="0"/>
    <n v="1"/>
    <n v="0.23437311632985999"/>
    <n v="4.3676061429989997E-2"/>
    <n v="78.2547505148805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6.722837459406101"/>
    <n v="6.3466950899999999E-2"/>
  </r>
  <r>
    <n v="190000"/>
    <n v="770000"/>
    <n v="770000"/>
    <x v="0"/>
    <x v="0"/>
    <s v="IR-SouthCentral"/>
    <s v="C-25 and South Indian R"/>
    <n v="0.36"/>
    <n v="0.57999999999999996"/>
    <s v="St. Lucie County"/>
    <n v="0.17771879696071999"/>
    <n v="4010.0771285712299"/>
    <n v="10.933718286907199"/>
    <n v="1.9433712513516801"/>
    <n v="1.9431272602565799"/>
    <n v="0.34537360083827001"/>
    <n v="712.66608300937696"/>
    <n v="1210"/>
    <s v="Fixed Single Family Units"/>
    <n v="1210"/>
    <s v="St. Lucie County"/>
    <s v="St. Lucie County"/>
    <m/>
    <m/>
    <m/>
    <n v="0"/>
    <n v="1"/>
    <n v="1.9431272602565799"/>
    <n v="0.34537360083827001"/>
    <n v="849.13764331085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8.490198342252"/>
    <n v="0.68867610970000004"/>
  </r>
  <r>
    <n v="190000"/>
    <n v="770000"/>
    <n v="770000"/>
    <x v="0"/>
    <x v="0"/>
    <s v="IR-SouthCentral"/>
    <s v="C-25 and South Indian R"/>
    <n v="0.36"/>
    <n v="0.57999999999999996"/>
    <s v="St. Lucie County"/>
    <n v="1.8249653757599999E-3"/>
    <n v="4010.0771285712299"/>
    <n v="10.933718286907199"/>
    <n v="1.9433712513516801"/>
    <n v="1.9953657301989999E-2"/>
    <n v="3.5465852459700001E-3"/>
    <n v="7.3182519137976403"/>
    <n v="1310"/>
    <s v="Fixed Single Family Units"/>
    <n v="1310"/>
    <s v="St. Lucie County"/>
    <s v="St. Lucie County"/>
    <m/>
    <m/>
    <m/>
    <n v="0"/>
    <n v="1"/>
    <n v="1.9953657301989999E-2"/>
    <n v="3.5465852459700001E-3"/>
    <n v="7.3182519141528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4.6232309876047"/>
    <n v="5.9353219000000002E-3"/>
  </r>
  <r>
    <n v="190000"/>
    <n v="770000"/>
    <n v="770000"/>
    <x v="0"/>
    <x v="0"/>
    <s v="IR-SouthCentral"/>
    <s v="C-25 and South Indian R"/>
    <n v="0.36"/>
    <n v="0.57999999999999996"/>
    <s v="St. Lucie County"/>
    <n v="0.15085019801092001"/>
    <n v="4010.0771285712299"/>
    <n v="10.933718286907199"/>
    <n v="1.9433712513516801"/>
    <n v="1.64935356857566"/>
    <n v="0.29315793807514001"/>
    <n v="604.92092888406296"/>
    <n v="1310"/>
    <s v="Fixed Single Family Units"/>
    <n v="1310"/>
    <s v="St. Lucie County"/>
    <s v="St. Lucie County"/>
    <m/>
    <m/>
    <m/>
    <n v="0"/>
    <n v="1"/>
    <n v="1.64935356857566"/>
    <n v="0.29315793807514001"/>
    <n v="604.920928884062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0.607367116552"/>
    <n v="0.4906090259"/>
  </r>
  <r>
    <n v="190000"/>
    <n v="770000"/>
    <n v="770000"/>
    <x v="0"/>
    <x v="0"/>
    <s v="IR-SouthCentral"/>
    <s v="C-25 and South Indian R"/>
    <n v="0.36"/>
    <n v="0.57999999999999996"/>
    <s v="St. Lucie County"/>
    <n v="0.16466267747319999"/>
    <n v="4010.0771285712299"/>
    <n v="10.933718286907199"/>
    <n v="1.9433712513516801"/>
    <n v="1.8003753278599099"/>
    <n v="0.32000071357201998"/>
    <n v="660.31003686460804"/>
    <n v="1310"/>
    <s v="Fixed Single Family Units"/>
    <n v="1310"/>
    <s v="St. Lucie County"/>
    <s v="St. Lucie County"/>
    <m/>
    <m/>
    <m/>
    <n v="0"/>
    <n v="1"/>
    <n v="1.8003753278599099"/>
    <n v="0.32000071357201998"/>
    <n v="660.310036864608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4.58452292253099"/>
    <n v="0.53553125459999995"/>
  </r>
  <r>
    <n v="190000"/>
    <n v="770000"/>
    <n v="770000"/>
    <x v="0"/>
    <x v="0"/>
    <s v="IR-SouthCentral"/>
    <s v="C-25 and South Indian R"/>
    <n v="0.36"/>
    <n v="0.57999999999999996"/>
    <s v="St. Lucie County"/>
    <n v="5.8636114365240001E-2"/>
    <n v="3996.6876477021901"/>
    <n v="9.6963162214612595"/>
    <n v="1.50510988919959"/>
    <n v="0.56855430688320996"/>
    <n v="8.8253795595369999E-2"/>
    <n v="234.35023399284"/>
    <n v="1210"/>
    <s v="Fixed Single Family Units"/>
    <n v="1210"/>
    <s v="St. Lucie County"/>
    <s v="St. Lucie County"/>
    <m/>
    <m/>
    <m/>
    <n v="0"/>
    <n v="1"/>
    <n v="0.56855430688320996"/>
    <n v="8.8253795595369999E-2"/>
    <n v="472.81317266683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7.965914369114003"/>
    <n v="0.38346567129999998"/>
  </r>
  <r>
    <n v="190000"/>
    <n v="770000"/>
    <n v="770000"/>
    <x v="0"/>
    <x v="0"/>
    <s v="IR-SouthCentral"/>
    <s v="C-25 and South Indian R"/>
    <n v="0.36"/>
    <n v="0.57999999999999996"/>
    <s v="St. Lucie County"/>
    <n v="0.10995474997871001"/>
    <n v="3996.6876477021901"/>
    <n v="9.6963162214612595"/>
    <n v="1.50510988919959"/>
    <n v="1.06615602584531"/>
    <n v="0.16549398155742001"/>
    <n v="439.45479104610502"/>
    <n v="1750"/>
    <s v="Governmental"/>
    <n v="1750"/>
    <s v="St. Lucie County"/>
    <s v="St. Lucie County"/>
    <m/>
    <m/>
    <m/>
    <n v="0"/>
    <n v="1"/>
    <n v="1.06615602584531"/>
    <n v="0.16549398155742001"/>
    <n v="439.454791046105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0.1499674883258"/>
    <n v="0.35641102270000002"/>
  </r>
  <r>
    <n v="190000"/>
    <n v="770000"/>
    <n v="770000"/>
    <x v="0"/>
    <x v="0"/>
    <s v="IR-SouthCentral"/>
    <s v="C-25 and South Indian R"/>
    <n v="0.36"/>
    <n v="0.57999999999999996"/>
    <s v="St. Lucie County"/>
    <n v="0.15918177662554001"/>
    <n v="3996.6876477021901"/>
    <n v="9.6963162214612595"/>
    <n v="1.50510988919959"/>
    <n v="1.5434768428552901"/>
    <n v="0.23958606617945999"/>
    <n v="636.19984037860604"/>
    <n v="1750"/>
    <s v="Governmental"/>
    <n v="1750"/>
    <s v="St. Lucie County"/>
    <s v="St. Lucie County"/>
    <m/>
    <m/>
    <m/>
    <n v="0"/>
    <n v="1"/>
    <n v="1.5434768428552901"/>
    <n v="0.23958606617945999"/>
    <n v="636.199840378606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3.543117504378"/>
    <n v="0.51597716169999996"/>
  </r>
  <r>
    <n v="190000"/>
    <n v="780000"/>
    <n v="780000"/>
    <x v="0"/>
    <x v="0"/>
    <s v="IR-SouthCentral"/>
    <s v="C-25 and South Indian R"/>
    <n v="0.36"/>
    <n v="0.57999999999999996"/>
    <s v="St. Lucie County"/>
    <n v="0.16493130039414999"/>
    <n v="4000.3306925511201"/>
    <n v="11.0226566762293"/>
    <n v="1.9946014408355199"/>
    <n v="1.8179810994088399"/>
    <n v="0.32897220940506"/>
    <n v="659.77974312911601"/>
    <n v="1210"/>
    <s v="Fixed Single Family Units"/>
    <n v="1210"/>
    <s v="St. Lucie County"/>
    <s v="St. Lucie County"/>
    <m/>
    <m/>
    <m/>
    <n v="0"/>
    <n v="1"/>
    <n v="1.8179810994088399"/>
    <n v="0.32897220940506"/>
    <n v="659.77974312911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93.79825390091401"/>
    <n v="0.53510117040000005"/>
  </r>
  <r>
    <n v="190000"/>
    <n v="780000"/>
    <n v="780000"/>
    <x v="0"/>
    <x v="0"/>
    <s v="IR-SouthCentral"/>
    <s v="C-25 and South Indian R"/>
    <n v="0.36"/>
    <n v="0.57999999999999996"/>
    <s v="St. Lucie County"/>
    <n v="0.20840512779122999"/>
    <n v="4000.3306925511201"/>
    <n v="11.0226566762293"/>
    <n v="1.9946014408355199"/>
    <n v="2.2971781732085002"/>
    <n v="0.41568516816991002"/>
    <n v="833.68942918832499"/>
    <n v="1310"/>
    <s v="Fixed Single Family Units"/>
    <n v="1310"/>
    <s v="St. Lucie County"/>
    <s v="St. Lucie County"/>
    <m/>
    <m/>
    <m/>
    <n v="0"/>
    <n v="1"/>
    <n v="2.2971781732085002"/>
    <n v="0.41568516816991002"/>
    <n v="833.68942918832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1.061096969144"/>
    <n v="0.67614714450000002"/>
  </r>
  <r>
    <n v="190000"/>
    <n v="780000"/>
    <n v="780000"/>
    <x v="0"/>
    <x v="0"/>
    <s v="IR-SouthCentral"/>
    <s v="C-25 and South Indian R"/>
    <n v="0.36"/>
    <n v="0.57999999999999996"/>
    <s v="St. Lucie County"/>
    <n v="4.3442325650599996E-3"/>
    <n v="4000.3306925511201"/>
    <n v="11.0226566762293"/>
    <n v="1.9946014408355199"/>
    <n v="4.7884984086379999E-2"/>
    <n v="8.66501253359E-3"/>
    <n v="17.378366865601599"/>
    <n v="1310"/>
    <s v="Fixed Single Family Units"/>
    <n v="1310"/>
    <s v="St. Lucie County"/>
    <s v="St. Lucie County"/>
    <m/>
    <m/>
    <m/>
    <n v="0"/>
    <n v="1"/>
    <n v="4.7884984086379999E-2"/>
    <n v="8.66501253359E-3"/>
    <n v="17.378366865601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7.116275272233"/>
    <n v="1.4094377E-2"/>
  </r>
  <r>
    <n v="190000"/>
    <n v="780000"/>
    <n v="780000"/>
    <x v="0"/>
    <x v="0"/>
    <s v="IR-SouthCentral"/>
    <s v="C-25 and South Indian R"/>
    <n v="0.36"/>
    <n v="0.57999999999999996"/>
    <s v="St. Lucie County"/>
    <n v="0.28449915674090998"/>
    <n v="3944.3252296809401"/>
    <n v="11.3570538115414"/>
    <n v="2.0010002981507702"/>
    <n v="3.23107223244478"/>
    <n v="0.56928289746222005"/>
    <n v="1122.15720175615"/>
    <n v="1210"/>
    <s v="Fixed Single Family Units"/>
    <n v="1210"/>
    <s v="St. Lucie County"/>
    <s v="St. Lucie County"/>
    <m/>
    <m/>
    <m/>
    <n v="0"/>
    <n v="1"/>
    <n v="3.23107223244478"/>
    <n v="0.56928289746222005"/>
    <n v="1122.1572017561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7.05314729215499"/>
    <n v="0.91010316440000005"/>
  </r>
  <r>
    <n v="190000"/>
    <n v="780000"/>
    <n v="780000"/>
    <x v="0"/>
    <x v="0"/>
    <s v="IR-SouthCentral"/>
    <s v="C-25 and South Indian R"/>
    <n v="0.36"/>
    <n v="0.57999999999999996"/>
    <s v="St. Lucie County"/>
    <n v="3.32360168389E-3"/>
    <n v="3944.3252296809401"/>
    <n v="11.3570538115414"/>
    <n v="2.0010002981507702"/>
    <n v="3.7746323172109998E-2"/>
    <n v="6.6505279603999998E-3"/>
    <n v="13.1093659751931"/>
    <n v="1310"/>
    <s v="Fixed Single Family Units"/>
    <n v="1310"/>
    <s v="St. Lucie County"/>
    <s v="St. Lucie County"/>
    <m/>
    <m/>
    <m/>
    <n v="0"/>
    <n v="1"/>
    <n v="3.7746323172109998E-2"/>
    <n v="6.6505279603999998E-3"/>
    <n v="13.109365975191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2.190018703710798"/>
    <n v="1.06320892E-2"/>
  </r>
  <r>
    <n v="190000"/>
    <n v="780000"/>
    <n v="780000"/>
    <x v="0"/>
    <x v="0"/>
    <s v="IR-SouthCentral"/>
    <s v="C-25 and South Indian R"/>
    <n v="0.36"/>
    <n v="0.57999999999999996"/>
    <s v="St. Lucie County"/>
    <n v="0.19870963171919001"/>
    <n v="4002.67362649397"/>
    <n v="10.5352500010966"/>
    <n v="1.7553789910205699"/>
    <n v="2.0934556477875201"/>
    <n v="0.34881071283330001"/>
    <n v="795.369802212737"/>
    <n v="1210"/>
    <s v="Fixed Single Family Units"/>
    <n v="1210"/>
    <s v="St. Lucie County"/>
    <s v="St. Lucie County"/>
    <m/>
    <m/>
    <m/>
    <n v="0"/>
    <n v="1"/>
    <n v="2.0934556477875201"/>
    <n v="0.34881071283330001"/>
    <n v="824.886401945531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9.52785337713701"/>
    <n v="0.66900762530000002"/>
  </r>
  <r>
    <n v="190000"/>
    <n v="780000"/>
    <n v="780000"/>
    <x v="0"/>
    <x v="0"/>
    <s v="IR-SouthCentral"/>
    <s v="C-25 and South Indian R"/>
    <n v="0.36"/>
    <n v="0.57999999999999996"/>
    <s v="St. Lucie County"/>
    <n v="5.3883207496170003E-2"/>
    <n v="4002.67362649397"/>
    <n v="10.5352500010966"/>
    <n v="1.7553789910205699"/>
    <n v="0.56767306183310995"/>
    <n v="9.4585450407569993E-2"/>
    <n v="215.67689355582201"/>
    <n v="1310"/>
    <s v="Fixed Single Family Units"/>
    <n v="1310"/>
    <s v="St. Lucie County"/>
    <s v="St. Lucie County"/>
    <m/>
    <m/>
    <m/>
    <n v="0"/>
    <n v="1"/>
    <n v="0.56767306183310995"/>
    <n v="9.4585450407569993E-2"/>
    <n v="215.67689355582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2.3598298703577"/>
    <n v="0.17492043269999999"/>
  </r>
  <r>
    <n v="190000"/>
    <n v="780000"/>
    <n v="780000"/>
    <x v="0"/>
    <x v="0"/>
    <s v="IR-SouthCentral"/>
    <s v="C-25 and South Indian R"/>
    <n v="0.36"/>
    <n v="0.57999999999999996"/>
    <s v="St. Lucie County"/>
    <n v="5.5174263389120001E-2"/>
    <n v="4002.67362649397"/>
    <n v="10.5352500010966"/>
    <n v="1.7553789910205699"/>
    <n v="0.58127465843075998"/>
    <n v="9.68517427983E-2"/>
    <n v="220.844568928874"/>
    <n v="1310"/>
    <s v="Fixed Single Family Units"/>
    <n v="1310"/>
    <s v="St. Lucie County"/>
    <s v="St. Lucie County"/>
    <m/>
    <m/>
    <m/>
    <n v="0"/>
    <n v="1"/>
    <n v="0.58127465843075998"/>
    <n v="9.68517427983E-2"/>
    <n v="220.84456892887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656597551567501"/>
    <n v="0.17911157250000001"/>
  </r>
  <r>
    <n v="190000"/>
    <n v="780000"/>
    <n v="780000"/>
    <x v="0"/>
    <x v="0"/>
    <s v="IR-SouthCentral"/>
    <s v="C-25 and South Indian R"/>
    <n v="0.36"/>
    <n v="0.57999999999999996"/>
    <s v="St. Lucie County"/>
    <n v="8.0962025016999999E-4"/>
    <n v="4002.67362649397"/>
    <n v="10.5352500010966"/>
    <n v="1.7553789910205699"/>
    <n v="8.5295517415100008E-3"/>
    <n v="1.4211903778499999E-3"/>
    <n v="3.2406456228389202"/>
    <n v="1310"/>
    <s v="Fixed Single Family Units"/>
    <n v="1310"/>
    <s v="St. Lucie County"/>
    <s v="St. Lucie County"/>
    <m/>
    <m/>
    <m/>
    <n v="0"/>
    <n v="1"/>
    <n v="8.5295517415100008E-3"/>
    <n v="1.4211903778499999E-3"/>
    <n v="3.2406456228397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7.474386347924401"/>
    <n v="2.6282608000000002E-3"/>
  </r>
  <r>
    <n v="190000"/>
    <n v="780000"/>
    <n v="780000"/>
    <x v="0"/>
    <x v="0"/>
    <s v="IR-SouthCentral"/>
    <s v="C-25 and South Indian R"/>
    <n v="0.36"/>
    <n v="0.57999999999999996"/>
    <s v="St. Lucie County"/>
    <n v="1.7294473374000001E-4"/>
    <n v="4002.67362649397"/>
    <n v="10.5352500010966"/>
    <n v="1.7553789910205699"/>
    <n v="1.8220160063600001E-3"/>
    <n v="3.0358355221999999E-4"/>
    <n v="0.69224132459813004"/>
    <n v="1310"/>
    <s v="Fixed Single Family Units"/>
    <n v="1310"/>
    <s v="St. Lucie County"/>
    <s v="St. Lucie County"/>
    <m/>
    <m/>
    <m/>
    <n v="0"/>
    <n v="1"/>
    <n v="1.8220160063600001E-3"/>
    <n v="3.0358355221999999E-4"/>
    <n v="0.692241324597529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.2804710823345005"/>
    <n v="5.6142850000000005E-4"/>
  </r>
  <r>
    <n v="190000"/>
    <n v="780000"/>
    <n v="780000"/>
    <x v="0"/>
    <x v="0"/>
    <s v="IR-SouthCentral"/>
    <s v="C-25 and South Indian R"/>
    <n v="0.36"/>
    <n v="0.57999999999999996"/>
    <s v="St. Lucie County"/>
    <n v="0.44815928943657002"/>
    <n v="3988.3056315756398"/>
    <n v="10.3366288510766"/>
    <n v="1.6647185696604001"/>
    <n v="4.6324562410681303"/>
    <n v="0.74605909129087999"/>
    <n v="1787.3962179028399"/>
    <n v="1210"/>
    <s v="Fixed Single Family Units"/>
    <n v="1210"/>
    <s v="St. Lucie County"/>
    <s v="St. Lucie County"/>
    <m/>
    <m/>
    <m/>
    <n v="0"/>
    <n v="1"/>
    <n v="4.6324562410681303"/>
    <n v="0.74605909129087999"/>
    <n v="1787.3962179028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83322263392299"/>
    <n v="1.4496319690999999"/>
  </r>
  <r>
    <n v="190000"/>
    <n v="780000"/>
    <n v="780000"/>
    <x v="0"/>
    <x v="0"/>
    <s v="IR-SouthCentral"/>
    <s v="C-25 and South Indian R"/>
    <n v="0.36"/>
    <n v="0.57999999999999996"/>
    <s v="St. Lucie County"/>
    <n v="3.5509191482999999E-3"/>
    <n v="3988.3056315756398"/>
    <n v="10.3366288510766"/>
    <n v="1.6647185696604001"/>
    <n v="3.6704533316239997E-2"/>
    <n v="5.9112810455500004E-3"/>
    <n v="14.1621508364665"/>
    <n v="1310"/>
    <s v="Fixed Single Family Units"/>
    <n v="1310"/>
    <s v="St. Lucie County"/>
    <s v="St. Lucie County"/>
    <m/>
    <m/>
    <m/>
    <n v="0"/>
    <n v="1"/>
    <n v="3.6704533316239997E-2"/>
    <n v="5.9112810455500004E-3"/>
    <n v="14.162150836465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9.654939950723"/>
    <n v="1.1485929299999999E-2"/>
  </r>
  <r>
    <n v="190000"/>
    <n v="780000"/>
    <n v="780000"/>
    <x v="0"/>
    <x v="0"/>
    <s v="IR-SouthCentral"/>
    <s v="C-25 and South Indian R"/>
    <n v="0.36"/>
    <n v="0.57999999999999996"/>
    <s v="St. Lucie County"/>
    <n v="0.39224738632193001"/>
    <n v="3963.4547524098198"/>
    <n v="10.381358506946199"/>
    <n v="1.7120694137752399"/>
    <n v="4.0720607408206702"/>
    <n v="0.67155475275507004"/>
    <n v="1554.6547674380099"/>
    <n v="1210"/>
    <s v="Fixed Single Family Units"/>
    <n v="1210"/>
    <s v="St. Lucie County"/>
    <s v="St. Lucie County"/>
    <m/>
    <m/>
    <m/>
    <n v="0"/>
    <n v="1"/>
    <n v="4.0720607408206702"/>
    <n v="0.67155475275507004"/>
    <n v="1554.6547674380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0.80033929199899"/>
    <n v="1.2608716686000001"/>
  </r>
  <r>
    <n v="190000"/>
    <n v="780000"/>
    <n v="780000"/>
    <x v="0"/>
    <x v="0"/>
    <s v="IR-SouthCentral"/>
    <s v="C-25 and South Indian R"/>
    <n v="0.36"/>
    <n v="0.57999999999999996"/>
    <s v="St. Lucie County"/>
    <n v="2.14209879759E-3"/>
    <n v="3963.4547524098198"/>
    <n v="10.381358506946199"/>
    <n v="1.7120694137752399"/>
    <n v="2.2237895575090001E-2"/>
    <n v="3.6674218326400001E-3"/>
    <n v="8.4901116594434107"/>
    <n v="1310"/>
    <s v="Fixed Single Family Units"/>
    <n v="1310"/>
    <s v="St. Lucie County"/>
    <s v="St. Lucie County"/>
    <m/>
    <m/>
    <m/>
    <n v="0"/>
    <n v="1"/>
    <n v="2.2237895575090001E-2"/>
    <n v="3.6674218326400001E-3"/>
    <n v="8.490111659443009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0.458887663802798"/>
    <n v="6.8857353000000001E-3"/>
  </r>
  <r>
    <n v="190000"/>
    <n v="780000"/>
    <n v="780000"/>
    <x v="0"/>
    <x v="0"/>
    <s v="IR-SouthCentral"/>
    <s v="C-25 and South Indian R"/>
    <n v="0.36"/>
    <n v="0.57999999999999996"/>
    <s v="St. Lucie County"/>
    <n v="8.5448964494E-4"/>
    <n v="3963.4547524098198"/>
    <n v="10.381358506946199"/>
    <n v="1.7120694137752399"/>
    <n v="8.8707633445899992E-3"/>
    <n v="1.46294558548E-3"/>
    <n v="3.3867310441224201"/>
    <n v="1310"/>
    <s v="Fixed Single Family Units"/>
    <n v="1310"/>
    <s v="St. Lucie County"/>
    <s v="St. Lucie County"/>
    <m/>
    <m/>
    <m/>
    <n v="0"/>
    <n v="1"/>
    <n v="8.8707633445899992E-3"/>
    <n v="1.46294558548E-3"/>
    <n v="3.3867310441204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9.594106144830299"/>
    <n v="2.7467404999999999E-3"/>
  </r>
  <r>
    <n v="190000"/>
    <n v="780000"/>
    <n v="780000"/>
    <x v="0"/>
    <x v="0"/>
    <s v="IR-SouthCentral"/>
    <s v="C-25 and South Indian R"/>
    <n v="0.36"/>
    <n v="0.57999999999999996"/>
    <s v="St. Lucie County"/>
    <n v="0.10933392924243999"/>
    <n v="3963.4547524098198"/>
    <n v="10.381358506946199"/>
    <n v="1.7120694137752399"/>
    <n v="1.1350347164388599"/>
    <n v="0.18718727614384001"/>
    <n v="433.34008145558801"/>
    <n v="1310"/>
    <s v="Fixed Single Family Units"/>
    <n v="1310"/>
    <s v="St. Lucie County"/>
    <s v="St. Lucie County"/>
    <m/>
    <m/>
    <m/>
    <n v="0"/>
    <n v="1"/>
    <n v="1.1350347164388599"/>
    <n v="0.18718727614384001"/>
    <n v="433.34008145558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0.313201800313706"/>
    <n v="0.35145180980000001"/>
  </r>
  <r>
    <n v="190000"/>
    <n v="780000"/>
    <n v="780000"/>
    <x v="0"/>
    <x v="0"/>
    <s v="IR-SouthCentral"/>
    <s v="C-25 and South Indian R"/>
    <n v="0.36"/>
    <n v="0.57999999999999996"/>
    <s v="St. Lucie County"/>
    <n v="0.54698594738683004"/>
    <n v="3990.8742799872398"/>
    <n v="10.0619851208429"/>
    <n v="1.5344649497734499"/>
    <n v="5.5037644639165197"/>
    <n v="0.83933076428372999"/>
    <n v="2182.9521489405802"/>
    <n v="1210"/>
    <s v="Fixed Single Family Units"/>
    <n v="1210"/>
    <s v="St. Lucie County"/>
    <s v="St. Lucie County"/>
    <m/>
    <m/>
    <m/>
    <n v="0"/>
    <n v="1"/>
    <n v="5.5037644639165197"/>
    <n v="0.83933076428372999"/>
    <n v="2182.95214894058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04862250471299"/>
    <n v="1.7704396991"/>
  </r>
  <r>
    <n v="190000"/>
    <n v="780000"/>
    <n v="780000"/>
    <x v="0"/>
    <x v="0"/>
    <s v="IR-SouthCentral"/>
    <s v="C-25 and South Indian R"/>
    <n v="0.36"/>
    <n v="0.57999999999999996"/>
    <s v="St. Lucie County"/>
    <n v="9.0841622685999997E-4"/>
    <n v="3990.8742799872398"/>
    <n v="10.0619851208429"/>
    <n v="1.5344649497734499"/>
    <n v="9.1404705582600002E-3"/>
    <n v="1.3939328599300001E-3"/>
    <n v="3.62537495532656"/>
    <n v="1310"/>
    <s v="Fixed Single Family Units"/>
    <n v="1310"/>
    <s v="St. Lucie County"/>
    <s v="St. Lucie County"/>
    <m/>
    <m/>
    <m/>
    <n v="0"/>
    <n v="1"/>
    <n v="9.1404705582600002E-3"/>
    <n v="1.3939328599300001E-3"/>
    <n v="3.62537495532707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.670418108580201"/>
    <n v="2.9402879000000001E-3"/>
  </r>
  <r>
    <n v="190000"/>
    <n v="780000"/>
    <n v="780000"/>
    <x v="0"/>
    <x v="0"/>
    <s v="IR-SouthCentral"/>
    <s v="C-25 and South Indian R"/>
    <n v="0.36"/>
    <n v="0.57999999999999996"/>
    <s v="St. Lucie County"/>
    <n v="2.5014703543999999E-4"/>
    <n v="3990.8742799872398"/>
    <n v="10.0619851208429"/>
    <n v="1.5344649497734499"/>
    <n v="2.51697574869E-3"/>
    <n v="3.8384185817999999E-4"/>
    <n v="0.99830536998048003"/>
    <n v="1310"/>
    <s v="Fixed Single Family Units"/>
    <n v="1310"/>
    <s v="St. Lucie County"/>
    <s v="St. Lucie County"/>
    <m/>
    <m/>
    <m/>
    <n v="0"/>
    <n v="1"/>
    <n v="2.51697574869E-3"/>
    <n v="3.8384185817999999E-4"/>
    <n v="0.998305369980699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.9258364307971"/>
    <n v="8.0965560000000004E-4"/>
  </r>
  <r>
    <n v="190000"/>
    <n v="780000"/>
    <n v="780000"/>
    <x v="0"/>
    <x v="0"/>
    <s v="IR-SouthCentral"/>
    <s v="C-25 and South Indian R"/>
    <n v="0.36"/>
    <n v="0.57999999999999996"/>
    <s v="St. Lucie County"/>
    <n v="2.1251124477110001E-2"/>
    <n v="3965.7316700900301"/>
    <n v="10.4249548020858"/>
    <n v="1.72649324331863"/>
    <n v="0.22154201216742"/>
    <n v="3.6689922822660002E-2"/>
    <n v="84.276257363920493"/>
    <n v="1210"/>
    <s v="Fixed Single Family Units"/>
    <n v="1210"/>
    <s v="St. Lucie County"/>
    <s v="St. Lucie County"/>
    <m/>
    <m/>
    <m/>
    <n v="0"/>
    <n v="1"/>
    <n v="0.22154201216742"/>
    <n v="3.6689922822660002E-2"/>
    <n v="84.276257280408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7.0291929937502"/>
    <n v="6.8350573600000006E-2"/>
  </r>
  <r>
    <n v="190000"/>
    <n v="780000"/>
    <n v="780000"/>
    <x v="0"/>
    <x v="0"/>
    <s v="IR-SouthCentral"/>
    <s v="C-25 and South Indian R"/>
    <n v="0.36"/>
    <n v="0.57999999999999996"/>
    <s v="FDOT District 4"/>
    <n v="9.6220616567849998E-2"/>
    <n v="3965.7316700900301"/>
    <n v="10.4249548020858"/>
    <n v="1.72649324331863"/>
    <n v="1.0030955787486699"/>
    <n v="0.16612424437234"/>
    <n v="381.585146438712"/>
    <n v="1210"/>
    <s v="Fixed Single Family Units"/>
    <n v="1210"/>
    <s v="FDOT District 4                                                St. Lucie County"/>
    <s v="FDOT District 4"/>
    <m/>
    <m/>
    <m/>
    <n v="0"/>
    <n v="1"/>
    <n v="1.0030955787486699"/>
    <n v="0.16612424437234"/>
    <n v="836.15583191731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9.364026435738"/>
    <n v="0.67814747109999995"/>
  </r>
  <r>
    <n v="190000"/>
    <n v="780000"/>
    <n v="780000"/>
    <x v="0"/>
    <x v="0"/>
    <s v="IR-SouthCentral"/>
    <s v="C-25 and South Indian R"/>
    <n v="0.36"/>
    <n v="0.57999999999999996"/>
    <s v="St. Lucie County"/>
    <n v="2.5038237293699998E-3"/>
    <n v="3965.7316700900301"/>
    <n v="10.4249548020858"/>
    <n v="1.72649324331863"/>
    <n v="2.6102249211069999E-2"/>
    <n v="4.3228347512099998E-3"/>
    <n v="9.9294930598855498"/>
    <n v="1310"/>
    <s v="Fixed Single Family Units"/>
    <n v="1310"/>
    <s v="St. Lucie County"/>
    <s v="St. Lucie County"/>
    <m/>
    <m/>
    <m/>
    <n v="0"/>
    <n v="1"/>
    <n v="2.6102249211069999E-2"/>
    <n v="4.3228347512099998E-3"/>
    <n v="9.92949305988642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7.527751567279999"/>
    <n v="8.0531167999999993E-3"/>
  </r>
  <r>
    <n v="190000"/>
    <n v="780000"/>
    <n v="780000"/>
    <x v="0"/>
    <x v="0"/>
    <s v="IR-SouthCentral"/>
    <s v="C-25 and South Indian R"/>
    <n v="0.36"/>
    <n v="0.57999999999999996"/>
    <s v="FDOT District 4"/>
    <n v="2.2283608469999999E-4"/>
    <n v="3965.7316700900301"/>
    <n v="10.4249548020858"/>
    <n v="1.72649324331863"/>
    <n v="2.3230561113299999E-3"/>
    <n v="3.8472499461000002E-4"/>
    <n v="0.88370811835745"/>
    <n v="1310"/>
    <s v="Fixed Single Family Units"/>
    <n v="1310"/>
    <s v="FDOT District 4                                                St. Lucie County"/>
    <s v="FDOT District 4"/>
    <m/>
    <m/>
    <m/>
    <n v="0"/>
    <n v="1"/>
    <n v="2.3230561113299999E-3"/>
    <n v="3.8472499461000002E-4"/>
    <n v="0.883708118355890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.7592257052233"/>
    <n v="7.1671379999999995E-4"/>
  </r>
  <r>
    <n v="190000"/>
    <n v="780000"/>
    <n v="780000"/>
    <x v="0"/>
    <x v="0"/>
    <s v="IR-SouthCentral"/>
    <s v="C-25 and South Indian R"/>
    <n v="0.36"/>
    <n v="0.57999999999999996"/>
    <s v="St. Lucie County"/>
    <n v="0.27608126975871"/>
    <n v="4005.6647176066499"/>
    <n v="10.656693450557899"/>
    <n v="1.81209206430782"/>
    <n v="2.94211345925941"/>
    <n v="0.50028467803378995"/>
    <n v="1105.8890014645201"/>
    <n v="1210"/>
    <s v="Fixed Single Family Units"/>
    <n v="1210"/>
    <s v="St. Lucie County"/>
    <s v="St. Lucie County"/>
    <m/>
    <m/>
    <m/>
    <n v="0"/>
    <n v="1"/>
    <n v="2.94211345925941"/>
    <n v="0.50028467803378995"/>
    <n v="1105.8890014645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3.88609320032899"/>
    <n v="0.89690916580000002"/>
  </r>
  <r>
    <n v="190000"/>
    <n v="780000"/>
    <n v="780000"/>
    <x v="0"/>
    <x v="0"/>
    <s v="IR-SouthCentral"/>
    <s v="C-25 and South Indian R"/>
    <n v="0.36"/>
    <n v="0.57999999999999996"/>
    <s v="St. Lucie County"/>
    <n v="3.4834221635100002E-3"/>
    <n v="4005.6647176066499"/>
    <n v="10.656693450557899"/>
    <n v="1.81209206430782"/>
    <n v="3.7121762155429998E-2"/>
    <n v="6.31228165913E-3"/>
    <n v="13.953421256913"/>
    <n v="1310"/>
    <s v="Fixed Single Family Units"/>
    <n v="1310"/>
    <s v="St. Lucie County"/>
    <s v="St. Lucie County"/>
    <m/>
    <m/>
    <m/>
    <n v="0"/>
    <n v="1"/>
    <n v="3.7121762155429998E-2"/>
    <n v="6.31228165913E-3"/>
    <n v="13.953421256912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5.262598153796304"/>
    <n v="1.13166434E-2"/>
  </r>
  <r>
    <n v="190000"/>
    <n v="780000"/>
    <n v="780000"/>
    <x v="0"/>
    <x v="0"/>
    <s v="IR-SouthCentral"/>
    <s v="C-25 and South Indian R"/>
    <n v="0.36"/>
    <n v="0.57999999999999996"/>
    <s v="St. Lucie County"/>
    <n v="6.4898820616489994E-2"/>
    <n v="3999.8593488889901"/>
    <n v="10.5838046165796"/>
    <n v="1.77470805459037"/>
    <n v="0.68687643725139003"/>
    <n v="0.1151764596815"/>
    <n v="259.586154374741"/>
    <n v="1210"/>
    <s v="Fixed Single Family Units"/>
    <n v="1210"/>
    <s v="St. Lucie County"/>
    <s v="St. Lucie County"/>
    <m/>
    <m/>
    <m/>
    <n v="0"/>
    <n v="1"/>
    <n v="0.68687643725139003"/>
    <n v="0.1151764596815"/>
    <n v="1357.6018381141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0.60604550750099"/>
    <n v="1.1010558297999999"/>
  </r>
  <r>
    <n v="190000"/>
    <n v="780000"/>
    <n v="780000"/>
    <x v="0"/>
    <x v="0"/>
    <s v="IR-SouthCentral"/>
    <s v="C-25 and South Indian R"/>
    <n v="0.36"/>
    <n v="0.57999999999999996"/>
    <s v="St. Lucie County"/>
    <n v="0.10044739540101"/>
    <n v="3999.8593488889901"/>
    <n v="10.5838046165796"/>
    <n v="1.77470805459037"/>
    <n v="1.0631156071686301"/>
    <n v="0.1782648016808"/>
    <n v="401.77545356628701"/>
    <n v="1310"/>
    <s v="Fixed Single Family Units"/>
    <n v="1310"/>
    <s v="St. Lucie County"/>
    <s v="St. Lucie County"/>
    <m/>
    <m/>
    <m/>
    <n v="0"/>
    <n v="1"/>
    <n v="1.0631156071686301"/>
    <n v="0.1782648016808"/>
    <n v="401.77545356628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0.747091349417104"/>
    <n v="0.32585194940000001"/>
  </r>
  <r>
    <n v="190000"/>
    <n v="780000"/>
    <n v="780000"/>
    <x v="0"/>
    <x v="0"/>
    <s v="IR-SouthCentral"/>
    <s v="C-25 and South Indian R"/>
    <n v="0.36"/>
    <n v="0.57999999999999996"/>
    <s v="St. Lucie County"/>
    <n v="8.6020567777360002E-2"/>
    <n v="3999.8593488889901"/>
    <n v="10.5838046165796"/>
    <n v="1.77470805459037"/>
    <n v="0.91042488236288999"/>
    <n v="0.15266139449492"/>
    <n v="344.07017222103701"/>
    <n v="1310"/>
    <s v="Fixed Single Family Units"/>
    <n v="1310"/>
    <s v="St. Lucie County"/>
    <s v="St. Lucie County"/>
    <m/>
    <m/>
    <m/>
    <n v="0"/>
    <n v="1"/>
    <n v="0.91042488236288999"/>
    <n v="0.15266139449492"/>
    <n v="344.07017222103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4.713465681059901"/>
    <n v="0.27905123459999998"/>
  </r>
  <r>
    <n v="190000"/>
    <n v="780000"/>
    <n v="780000"/>
    <x v="0"/>
    <x v="0"/>
    <s v="IR-SouthCentral"/>
    <s v="C-25 and South Indian R"/>
    <n v="0.36"/>
    <n v="0.57999999999999996"/>
    <s v="St. Lucie County"/>
    <n v="0.24013127658005001"/>
    <n v="3979.0463203788399"/>
    <n v="10.3541318370502"/>
    <n v="1.68621783463123"/>
    <n v="2.4863508959090601"/>
    <n v="0.40491364122204998"/>
    <n v="955.49347248374295"/>
    <n v="1210"/>
    <s v="Fixed Single Family Units"/>
    <n v="1210"/>
    <s v="St. Lucie County"/>
    <s v="St. Lucie County"/>
    <m/>
    <m/>
    <m/>
    <n v="0"/>
    <n v="1"/>
    <n v="2.4863508959090601"/>
    <n v="0.40491364122204998"/>
    <n v="955.493472482934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8.44660320172"/>
    <n v="0.77493387869999997"/>
  </r>
  <r>
    <n v="190000"/>
    <n v="780000"/>
    <n v="780000"/>
    <x v="0"/>
    <x v="0"/>
    <s v="IR-SouthCentral"/>
    <s v="C-25 and South Indian R"/>
    <n v="0.36"/>
    <n v="0.57999999999999996"/>
    <s v="St. Lucie County"/>
    <n v="1.6326389604200001E-3"/>
    <n v="3979.0463203788399"/>
    <n v="10.3541318370502"/>
    <n v="1.68621783463123"/>
    <n v="1.690455903851E-2"/>
    <n v="2.7529849325699999E-3"/>
    <n v="6.4963460479743"/>
    <n v="1310"/>
    <s v="Fixed Single Family Units"/>
    <n v="1310"/>
    <s v="St. Lucie County"/>
    <s v="St. Lucie County"/>
    <m/>
    <m/>
    <m/>
    <n v="0"/>
    <n v="1"/>
    <n v="1.690455903851E-2"/>
    <n v="2.7529849325699999E-3"/>
    <n v="6.49634604829461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1.059359935091599"/>
    <n v="5.2687315999999998E-3"/>
  </r>
  <r>
    <n v="190000"/>
    <n v="780000"/>
    <n v="780000"/>
    <x v="0"/>
    <x v="0"/>
    <s v="IR-SouthCentral"/>
    <s v="C-25 and South Indian R"/>
    <n v="0.36"/>
    <n v="0.57999999999999996"/>
    <s v="St. Lucie County"/>
    <n v="0.13925873118731"/>
    <n v="3988.9830128437502"/>
    <n v="10.748183533490501"/>
    <n v="1.8700848055627199"/>
    <n v="1.49677840144227"/>
    <n v="0.26042563723533002"/>
    <n v="555.50071309636905"/>
    <n v="1210"/>
    <s v="Fixed Single Family Units"/>
    <n v="1210"/>
    <s v="St. Lucie County"/>
    <s v="St. Lucie County"/>
    <m/>
    <m/>
    <m/>
    <n v="0"/>
    <n v="1"/>
    <n v="1.49677840144227"/>
    <n v="0.26042563723533002"/>
    <n v="555.500713096369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9.814400265807"/>
    <n v="0.45052774779999999"/>
  </r>
  <r>
    <n v="190000"/>
    <n v="780000"/>
    <n v="780000"/>
    <x v="0"/>
    <x v="0"/>
    <s v="IR-SouthCentral"/>
    <s v="C-25 and South Indian R"/>
    <n v="0.36"/>
    <n v="0.57999999999999996"/>
    <s v="St. Lucie County"/>
    <n v="2.1562710740799999E-3"/>
    <n v="3988.9830128437502"/>
    <n v="10.748183533490501"/>
    <n v="1.8700848055627199"/>
    <n v="2.3175997252189998E-2"/>
    <n v="4.0324097723099996E-3"/>
    <n v="8.6013286855994409"/>
    <n v="1310"/>
    <s v="Fixed Single Family Units"/>
    <n v="1310"/>
    <s v="St. Lucie County"/>
    <s v="St. Lucie County"/>
    <m/>
    <m/>
    <m/>
    <n v="0"/>
    <n v="1"/>
    <n v="2.3175997252189998E-2"/>
    <n v="4.0324097723099996E-3"/>
    <n v="8.60132868560116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0.824148671885901"/>
    <n v="6.9759356999999998E-3"/>
  </r>
  <r>
    <n v="190000"/>
    <n v="780000"/>
    <n v="780000"/>
    <x v="0"/>
    <x v="0"/>
    <s v="IR-SouthCentral"/>
    <s v="C-25 and South Indian R"/>
    <n v="0.36"/>
    <n v="0.57999999999999996"/>
    <s v="St. Lucie County"/>
    <n v="5.7544770779240001E-2"/>
    <n v="3988.9830128437502"/>
    <n v="10.748183533490501"/>
    <n v="1.8700848055627199"/>
    <n v="0.61850175772793003"/>
    <n v="0.10761360147385"/>
    <n v="229.54511311638299"/>
    <n v="1310"/>
    <s v="Fixed Single Family Units"/>
    <n v="1310"/>
    <s v="St. Lucie County"/>
    <s v="St. Lucie County"/>
    <m/>
    <m/>
    <m/>
    <n v="0"/>
    <n v="1"/>
    <n v="0.61850175772793003"/>
    <n v="0.10761360147385"/>
    <n v="229.54511311638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2.813851629095097"/>
    <n v="0.18616797500000001"/>
  </r>
  <r>
    <n v="190000"/>
    <n v="780000"/>
    <n v="780000"/>
    <x v="0"/>
    <x v="0"/>
    <s v="IR-SouthCentral"/>
    <s v="C-25 and South Indian R"/>
    <n v="0.36"/>
    <n v="0.57999999999999996"/>
    <s v="St. Lucie County"/>
    <n v="0.15817871263833"/>
    <n v="3988.9830128437502"/>
    <n v="10.748183533490501"/>
    <n v="1.8700848055627199"/>
    <n v="1.7001338345281001"/>
    <n v="0.29580760706842002"/>
    <n v="630.97219770781896"/>
    <n v="1310"/>
    <s v="Fixed Single Family Units"/>
    <n v="1310"/>
    <s v="St. Lucie County"/>
    <s v="St. Lucie County"/>
    <m/>
    <m/>
    <m/>
    <n v="0"/>
    <n v="1"/>
    <n v="1.7001338345281001"/>
    <n v="0.29580760706842002"/>
    <n v="630.972197707818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1.785380618197"/>
    <n v="0.51173738660000001"/>
  </r>
  <r>
    <n v="190000"/>
    <n v="780000"/>
    <n v="780000"/>
    <x v="0"/>
    <x v="0"/>
    <s v="IR-SouthCentral"/>
    <s v="C-25 and South Indian R"/>
    <n v="0.36"/>
    <n v="0.57999999999999996"/>
    <s v="St. Lucie County"/>
    <n v="0.46942291828436"/>
    <n v="3959.3838405554802"/>
    <n v="10.0498504061507"/>
    <n v="1.56931748016013"/>
    <n v="4.7176301059765802"/>
    <n v="0.73667359125142995"/>
    <n v="1858.62551704151"/>
    <n v="1210"/>
    <s v="Fixed Single Family Units"/>
    <n v="1210"/>
    <s v="St. Lucie County"/>
    <s v="St. Lucie County"/>
    <m/>
    <m/>
    <m/>
    <n v="0"/>
    <n v="1"/>
    <n v="4.7176301059765802"/>
    <n v="0.73667359125142995"/>
    <n v="1858.6255170415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934887424902"/>
    <n v="1.5074010682000001"/>
  </r>
  <r>
    <n v="190000"/>
    <n v="780000"/>
    <n v="780000"/>
    <x v="0"/>
    <x v="0"/>
    <s v="IR-SouthCentral"/>
    <s v="C-25 and South Indian R"/>
    <n v="0.36"/>
    <n v="0.57999999999999996"/>
    <s v="St. Lucie County"/>
    <n v="2.1838023349800002E-3"/>
    <n v="3959.3838405554802"/>
    <n v="10.0498504061507"/>
    <n v="1.56931748016013"/>
    <n v="2.19468867832E-2"/>
    <n v="3.4270791774999999E-3"/>
    <n v="8.6465116761069396"/>
    <n v="1310"/>
    <s v="Fixed Single Family Units"/>
    <n v="1310"/>
    <s v="St. Lucie County"/>
    <s v="St. Lucie County"/>
    <m/>
    <m/>
    <m/>
    <n v="0"/>
    <n v="1"/>
    <n v="2.19468867832E-2"/>
    <n v="3.4270791774999999E-3"/>
    <n v="8.6465116761076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0.930428077466303"/>
    <n v="7.0125804000000002E-3"/>
  </r>
  <r>
    <n v="190000"/>
    <n v="780000"/>
    <n v="780000"/>
    <x v="0"/>
    <x v="0"/>
    <s v="IR-SouthCentral"/>
    <s v="C-25 and South Indian R"/>
    <n v="0.36"/>
    <n v="0.57999999999999996"/>
    <s v="St. Lucie County"/>
    <n v="6.1348180159699998E-3"/>
    <n v="3959.3838405554802"/>
    <n v="10.0498504061507"/>
    <n v="1.56931748016013"/>
    <n v="6.165400332952E-2"/>
    <n v="9.6274771500700004E-3"/>
    <n v="24.2900993172079"/>
    <n v="1750"/>
    <s v="Governmental"/>
    <n v="1750"/>
    <s v="St. Lucie County"/>
    <s v="St. Lucie County"/>
    <m/>
    <m/>
    <m/>
    <n v="0"/>
    <n v="1"/>
    <n v="6.165400332952E-2"/>
    <n v="9.6274771500700004E-3"/>
    <n v="24.290099317209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2.567964266555002"/>
    <n v="1.9699999400000001E-2"/>
  </r>
  <r>
    <n v="190000"/>
    <n v="780000"/>
    <n v="780000"/>
    <x v="0"/>
    <x v="0"/>
    <s v="IR-SouthCentral"/>
    <s v="C-25 and South Indian R"/>
    <n v="0.36"/>
    <n v="0.57999999999999996"/>
    <s v="St. Lucie County"/>
    <n v="1.98228237874E-3"/>
    <n v="3959.3838405554802"/>
    <n v="10.0498504061507"/>
    <n v="1.56931748016013"/>
    <n v="1.9921641369149999E-2"/>
    <n v="3.11083038758E-3"/>
    <n v="7.8486168178287503"/>
    <n v="1310"/>
    <s v="Fixed Single Family Units"/>
    <n v="1310"/>
    <s v="St. Lucie County"/>
    <s v="St. Lucie County"/>
    <m/>
    <m/>
    <m/>
    <n v="0"/>
    <n v="1"/>
    <n v="1.9921641369149999E-2"/>
    <n v="3.11083038758E-3"/>
    <n v="7.84861681782891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4.596040714879699"/>
    <n v="6.3654638000000003E-3"/>
  </r>
  <r>
    <n v="190000"/>
    <n v="780000"/>
    <n v="780000"/>
    <x v="0"/>
    <x v="0"/>
    <s v="IR-SouthCentral"/>
    <s v="C-25 and South Indian R"/>
    <n v="0.36"/>
    <n v="0.57999999999999996"/>
    <s v="St. Lucie County"/>
    <n v="2.1413145686360002E-2"/>
    <n v="3959.3838405554802"/>
    <n v="10.0498504061507"/>
    <n v="1.56931748016013"/>
    <n v="0.21519891087309001"/>
    <n v="3.3604023830829999E-2"/>
    <n v="84.782863006057795"/>
    <n v="1750"/>
    <s v="Governmental"/>
    <n v="1750"/>
    <s v="St. Lucie County"/>
    <s v="St. Lucie County"/>
    <m/>
    <m/>
    <m/>
    <n v="0"/>
    <n v="1"/>
    <n v="0.21519891087309001"/>
    <n v="3.3604023830829999E-2"/>
    <n v="84.7828630060587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1.2361769779951"/>
    <n v="6.8761446099999998E-2"/>
  </r>
  <r>
    <n v="190000"/>
    <n v="780000"/>
    <n v="780000"/>
    <x v="0"/>
    <x v="0"/>
    <s v="IR-SouthCentral"/>
    <s v="C-25 and South Indian R"/>
    <n v="0.36"/>
    <n v="0.57999999999999996"/>
    <s v="St. Lucie County"/>
    <n v="7.5178793062000001E-3"/>
    <n v="3945.9584976440101"/>
    <n v="8.5784225157524805"/>
    <n v="1.1629903201567899"/>
    <n v="6.449154511105E-2"/>
    <n v="8.7432208612199993E-3"/>
    <n v="29.6652397325816"/>
    <n v="1700"/>
    <s v="Institutional (Educational,religious,health and military facilities)"/>
    <n v="1700"/>
    <s v="St. Lucie County"/>
    <s v="St. Lucie County"/>
    <m/>
    <m/>
    <m/>
    <n v="0"/>
    <n v="1"/>
    <n v="6.449154511105E-2"/>
    <n v="8.7432208612199993E-3"/>
    <n v="29.6652397318828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6.2859098620509"/>
    <n v="2.40593996E-2"/>
  </r>
  <r>
    <n v="190000"/>
    <n v="780000"/>
    <n v="780000"/>
    <x v="0"/>
    <x v="0"/>
    <s v="IR-SouthCentral"/>
    <s v="C-25 and South Indian R"/>
    <n v="0.36"/>
    <n v="0.57999999999999996"/>
    <s v="St. Lucie County"/>
    <n v="1.869954744E-5"/>
    <n v="3945.9584976440101"/>
    <n v="8.5784225157524805"/>
    <n v="1.1629903201567899"/>
    <n v="1.6041261884999999E-4"/>
    <n v="2.1747392670000001E-5"/>
    <n v="7.3787638150579996E-2"/>
    <n v="1210"/>
    <s v="Fixed Single Family Units"/>
    <n v="1210"/>
    <s v="St. Lucie County"/>
    <s v="St. Lucie County"/>
    <m/>
    <m/>
    <m/>
    <n v="0"/>
    <n v="1"/>
    <n v="1.6041261884999999E-4"/>
    <n v="2.1747392670000001E-5"/>
    <n v="7.3787638152360002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.3209693121509101"/>
    <n v="5.9843999999999998E-5"/>
  </r>
  <r>
    <n v="190000"/>
    <n v="780000"/>
    <n v="780000"/>
    <x v="0"/>
    <x v="0"/>
    <s v="IR-SouthCentral"/>
    <s v="C-25 and South Indian R"/>
    <n v="0.36"/>
    <n v="0.57999999999999996"/>
    <s v="St. Lucie County"/>
    <n v="3.5015977463000002E-4"/>
    <n v="3945.9584976440101"/>
    <n v="8.5784225157524805"/>
    <n v="1.1629903201567899"/>
    <n v="3.0038184948399998E-3"/>
    <n v="4.0723242839999998E-4"/>
    <n v="1.38171593825408"/>
    <n v="1750"/>
    <s v="Governmental"/>
    <n v="1750"/>
    <s v="St. Lucie County"/>
    <s v="St. Lucie County"/>
    <m/>
    <m/>
    <m/>
    <n v="0"/>
    <n v="1"/>
    <n v="3.0038184948399998E-3"/>
    <n v="4.0723242839999998E-4"/>
    <n v="1.3817159529568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.401685634384101"/>
    <n v="1.1206130999999999E-3"/>
  </r>
  <r>
    <n v="190000"/>
    <n v="790000"/>
    <n v="790000"/>
    <x v="0"/>
    <x v="0"/>
    <s v="IR-SouthCentral"/>
    <s v="C-25 and South Indian R"/>
    <n v="0.36"/>
    <n v="0.57999999999999996"/>
    <s v="St. Lucie County"/>
    <n v="9.0973213767730002E-2"/>
    <n v="3998.0716372010702"/>
    <n v="11.076013677788501"/>
    <n v="2.0224551370761801"/>
    <n v="1.0076205600038599"/>
    <n v="0.18398924352088999"/>
    <n v="363.71742570982701"/>
    <n v="1310"/>
    <s v="Fixed Single Family Units"/>
    <n v="1310"/>
    <s v="St. Lucie County"/>
    <s v="St. Lucie County"/>
    <m/>
    <m/>
    <m/>
    <n v="0"/>
    <n v="1"/>
    <n v="1.0076205600038599"/>
    <n v="0.18398924352088999"/>
    <n v="363.717425709825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7.242866759142402"/>
    <n v="0.2949857467"/>
  </r>
  <r>
    <n v="190000"/>
    <n v="790000"/>
    <n v="790000"/>
    <x v="0"/>
    <x v="0"/>
    <s v="IR-SouthCentral"/>
    <s v="C-25 and South Indian R"/>
    <n v="0.36"/>
    <n v="0.57999999999999996"/>
    <s v="St. Lucie County"/>
    <n v="0.15153165908589"/>
    <n v="4008.5229700228901"/>
    <n v="9.6592926373946302"/>
    <n v="1.4879300697633899"/>
    <n v="1.4636886389405399"/>
    <n v="0.22546851207502999"/>
    <n v="607.41813613147201"/>
    <n v="1210"/>
    <s v="Fixed Single Family Units"/>
    <n v="1210"/>
    <s v="St. Lucie County"/>
    <s v="St. Lucie County"/>
    <m/>
    <m/>
    <m/>
    <n v="0"/>
    <n v="1"/>
    <n v="1.4636886389405399"/>
    <n v="0.22546851207502999"/>
    <n v="607.418136159207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4.859425300379"/>
    <n v="0.4926343359"/>
  </r>
  <r>
    <n v="190000"/>
    <n v="790000"/>
    <n v="790000"/>
    <x v="0"/>
    <x v="0"/>
    <s v="IR-SouthCentral"/>
    <s v="C-25 and South Indian R"/>
    <n v="0.36"/>
    <n v="0.57999999999999996"/>
    <s v="St. Lucie County"/>
    <n v="3.6003682913909998E-2"/>
    <n v="4008.5229700228901"/>
    <n v="9.6592926373946302"/>
    <n v="1.4879300697633899"/>
    <n v="0.34777010928948998"/>
    <n v="5.3570962429839997E-2"/>
    <n v="144.32158996585699"/>
    <n v="1750"/>
    <s v="Governmental"/>
    <n v="1750"/>
    <s v="St. Lucie County"/>
    <s v="St. Lucie County"/>
    <m/>
    <m/>
    <m/>
    <n v="0"/>
    <n v="1"/>
    <n v="0.34777010928948998"/>
    <n v="5.3570962429839997E-2"/>
    <n v="144.32159001012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3.001653286929397"/>
    <n v="0.11704914030000001"/>
  </r>
  <r>
    <n v="190000"/>
    <n v="790000"/>
    <n v="790000"/>
    <x v="0"/>
    <x v="0"/>
    <s v="IR-SouthCentral"/>
    <s v="C-25 and South Indian R"/>
    <n v="0.36"/>
    <n v="0.57999999999999996"/>
    <s v="St. Lucie County"/>
    <n v="0.24106896774732001"/>
    <n v="4008.5229700228901"/>
    <n v="9.6592926373946302"/>
    <n v="1.4879300697633899"/>
    <n v="2.3285557052660399"/>
    <n v="0.35869376599806002"/>
    <n v="966.33049457485299"/>
    <n v="1750"/>
    <s v="Governmental"/>
    <n v="1750"/>
    <s v="St. Lucie County"/>
    <s v="St. Lucie County"/>
    <m/>
    <m/>
    <m/>
    <n v="0"/>
    <n v="1"/>
    <n v="2.3285557052660399"/>
    <n v="0.35869376599806002"/>
    <n v="966.330494759292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6.440058828158"/>
    <n v="0.78372302900000002"/>
  </r>
  <r>
    <n v="190000"/>
    <n v="790000"/>
    <n v="790000"/>
    <x v="0"/>
    <x v="0"/>
    <s v="IR-SouthCentral"/>
    <s v="C-25 and South Indian R"/>
    <n v="0.36"/>
    <n v="0.57999999999999996"/>
    <s v="St. Lucie County"/>
    <n v="0.1917520689353"/>
    <n v="3975.47518948281"/>
    <n v="10.2140305644521"/>
    <n v="1.62087155207373"/>
    <n v="1.95856149290213"/>
    <n v="0.31080547358851002"/>
    <n v="762.30559258429798"/>
    <n v="1210"/>
    <s v="Fixed Single Family Units"/>
    <n v="1210"/>
    <s v="St. Lucie County"/>
    <s v="St. Lucie County"/>
    <m/>
    <m/>
    <m/>
    <n v="0"/>
    <n v="1"/>
    <n v="1.95856149290213"/>
    <n v="0.31080547358851002"/>
    <n v="762.305592593604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3.430185025279"/>
    <n v="0.6182527109"/>
  </r>
  <r>
    <n v="190000"/>
    <n v="790000"/>
    <n v="790000"/>
    <x v="0"/>
    <x v="0"/>
    <s v="IR-SouthCentral"/>
    <s v="C-25 and South Indian R"/>
    <n v="0.36"/>
    <n v="0.57999999999999996"/>
    <s v="St. Lucie County"/>
    <n v="1.4390955031E-4"/>
    <n v="3975.47518948281"/>
    <n v="10.2140305644521"/>
    <n v="1.62087155207373"/>
    <n v="1.46989654543E-3"/>
    <n v="2.3325889616999999E-4"/>
    <n v="0.57210884680690999"/>
    <n v="1310"/>
    <s v="Fixed Single Family Units"/>
    <n v="1310"/>
    <s v="St. Lucie County"/>
    <s v="St. Lucie County"/>
    <m/>
    <m/>
    <m/>
    <n v="0"/>
    <n v="1"/>
    <n v="1.46989654543E-3"/>
    <n v="2.3325889616999999E-4"/>
    <n v="0.572108838070629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.7961667922475399"/>
    <n v="4.6399739999999998E-4"/>
  </r>
  <r>
    <n v="190000"/>
    <n v="790000"/>
    <n v="790000"/>
    <x v="0"/>
    <x v="0"/>
    <s v="IR-SouthCentral"/>
    <s v="C-25 and South Indian R"/>
    <n v="0.36"/>
    <n v="0.57999999999999996"/>
    <s v="St. Lucie County"/>
    <n v="2.0459919568499999E-3"/>
    <n v="3975.47518948281"/>
    <n v="10.2140305644521"/>
    <n v="1.62087155207373"/>
    <n v="2.089782438197E-2"/>
    <n v="3.31629015864E-3"/>
    <n v="8.1337902623703595"/>
    <n v="1310"/>
    <s v="Fixed Single Family Units"/>
    <n v="1310"/>
    <s v="St. Lucie County"/>
    <s v="St. Lucie County"/>
    <m/>
    <m/>
    <m/>
    <n v="0"/>
    <n v="1"/>
    <n v="2.089782438197E-2"/>
    <n v="3.31629015864E-3"/>
    <n v="8.13379026236884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8.315294874586499"/>
    <n v="6.5967480000000004E-3"/>
  </r>
  <r>
    <n v="190000"/>
    <n v="790000"/>
    <n v="790000"/>
    <x v="0"/>
    <x v="0"/>
    <s v="IR-SouthCentral"/>
    <s v="C-25 and South Indian R"/>
    <n v="0.36"/>
    <n v="0.57999999999999996"/>
    <s v="St. Lucie County"/>
    <n v="1.7918147669300001E-3"/>
    <n v="3975.47518948281"/>
    <n v="10.2140305644521"/>
    <n v="1.62087155207373"/>
    <n v="1.8301650795259999E-2"/>
    <n v="2.9043015823000001E-3"/>
    <n v="7.1233151500791401"/>
    <n v="1310"/>
    <s v="Fixed Single Family Units"/>
    <n v="1310"/>
    <s v="St. Lucie County"/>
    <s v="St. Lucie County"/>
    <m/>
    <m/>
    <m/>
    <n v="0"/>
    <n v="1"/>
    <n v="1.8301650795259999E-2"/>
    <n v="2.9043015823000001E-3"/>
    <n v="7.1233151500780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3.994808067297399"/>
    <n v="5.7772222999999999E-3"/>
  </r>
  <r>
    <n v="190000"/>
    <n v="790000"/>
    <n v="790000"/>
    <x v="0"/>
    <x v="0"/>
    <s v="IR-SouthCentral"/>
    <s v="C-25 and South Indian R"/>
    <n v="0.36"/>
    <n v="0.57999999999999996"/>
    <s v="St. Lucie County"/>
    <n v="1.8472254023489999E-2"/>
    <n v="3975.47518948281"/>
    <n v="10.2140305644521"/>
    <n v="1.62087155207373"/>
    <n v="0.18867616719031999"/>
    <n v="2.9941151049360001E-2"/>
    <n v="73.435987564236299"/>
    <n v="1310"/>
    <s v="Fixed Single Family Units"/>
    <n v="1310"/>
    <s v="St. Lucie County"/>
    <s v="St. Lucie County"/>
    <m/>
    <m/>
    <m/>
    <n v="0"/>
    <n v="1"/>
    <n v="0.18867616719031999"/>
    <n v="2.9941151049360001E-2"/>
    <n v="73.4359875642355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2.210285678594502"/>
    <n v="5.9558789600000002E-2"/>
  </r>
  <r>
    <n v="190000"/>
    <n v="790000"/>
    <n v="790000"/>
    <x v="0"/>
    <x v="0"/>
    <s v="IR-SouthCentral"/>
    <s v="C-25 and South Indian R"/>
    <n v="0.36"/>
    <n v="0.57999999999999996"/>
    <s v="St. Lucie County"/>
    <n v="7.6260350554350001E-2"/>
    <n v="4007.6639449612098"/>
    <n v="10.463732977372"/>
    <n v="1.7162349137269399"/>
    <n v="0.79796794496154"/>
    <n v="0.13088067615443"/>
    <n v="305.62585734678697"/>
    <n v="1210"/>
    <s v="Fixed Single Family Units"/>
    <n v="1210"/>
    <s v="St. Lucie County"/>
    <s v="St. Lucie County"/>
    <m/>
    <m/>
    <m/>
    <n v="0"/>
    <n v="1"/>
    <n v="0.79796794496154"/>
    <n v="0.13088067615443"/>
    <n v="1399.6702547790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2.37600368460301"/>
    <n v="1.1351745781"/>
  </r>
  <r>
    <n v="190000"/>
    <n v="790000"/>
    <n v="790000"/>
    <x v="0"/>
    <x v="0"/>
    <s v="IR-SouthCentral"/>
    <s v="C-25 and South Indian R"/>
    <n v="0.36"/>
    <n v="0.57999999999999996"/>
    <s v="St. Lucie County"/>
    <n v="0.35140311728486001"/>
    <n v="4002.5369222947702"/>
    <n v="10.4029540788967"/>
    <n v="1.6850791049696301"/>
    <n v="3.65563049229561"/>
    <n v="0.59214205035792"/>
    <n v="1406.5039515421499"/>
    <n v="1210"/>
    <s v="Fixed Single Family Units"/>
    <n v="1210"/>
    <s v="St. Lucie County"/>
    <s v="St. Lucie County"/>
    <m/>
    <m/>
    <m/>
    <n v="0"/>
    <n v="1"/>
    <n v="3.65563049229561"/>
    <n v="0.59214205035792"/>
    <n v="1406.5039515421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2.923760676543"/>
    <n v="1.1407169112"/>
  </r>
  <r>
    <n v="190000"/>
    <n v="790000"/>
    <n v="790000"/>
    <x v="0"/>
    <x v="0"/>
    <s v="IR-SouthCentral"/>
    <s v="C-25 and South Indian R"/>
    <n v="0.36"/>
    <n v="0.57999999999999996"/>
    <s v="St. Lucie County"/>
    <n v="1.1820500688900001E-3"/>
    <n v="4002.5369222947702"/>
    <n v="10.4029540788967"/>
    <n v="1.6850791049696301"/>
    <n v="1.229681258565E-2"/>
    <n v="1.9918478721200001E-3"/>
    <n v="4.7311990447453098"/>
    <n v="1310"/>
    <s v="Fixed Single Family Units"/>
    <n v="1310"/>
    <s v="St. Lucie County"/>
    <s v="St. Lucie County"/>
    <m/>
    <m/>
    <m/>
    <n v="0"/>
    <n v="1"/>
    <n v="1.229681258565E-2"/>
    <n v="1.9918478721200001E-3"/>
    <n v="4.73119904474342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.755871910899401"/>
    <n v="3.8371443999999999E-3"/>
  </r>
  <r>
    <n v="190000"/>
    <n v="790000"/>
    <n v="790000"/>
    <x v="0"/>
    <x v="0"/>
    <s v="IR-SouthCentral"/>
    <s v="C-25 and South Indian R"/>
    <n v="0.36"/>
    <n v="0.57999999999999996"/>
    <s v="St. Lucie County"/>
    <n v="8.1110773447000005E-4"/>
    <n v="4002.5369222947702"/>
    <n v="10.4029540788967"/>
    <n v="1.6850791049696301"/>
    <n v="8.4379165147199994E-3"/>
    <n v="1.36678069523E-3"/>
    <n v="3.2464886551750398"/>
    <n v="1310"/>
    <s v="Fixed Single Family Units"/>
    <n v="1310"/>
    <s v="St. Lucie County"/>
    <s v="St. Lucie County"/>
    <m/>
    <m/>
    <m/>
    <n v="0"/>
    <n v="1"/>
    <n v="8.4379165147199994E-3"/>
    <n v="1.36678069523E-3"/>
    <n v="3.24648865517350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7.7897632980795"/>
    <n v="2.6329996999999998E-3"/>
  </r>
  <r>
    <n v="190000"/>
    <n v="790000"/>
    <n v="790000"/>
    <x v="0"/>
    <x v="0"/>
    <s v="IR-SouthCentral"/>
    <s v="C-25 and South Indian R"/>
    <n v="0.36"/>
    <n v="0.57999999999999996"/>
    <s v="St. Lucie County"/>
    <n v="8.4980406871330003E-2"/>
    <n v="3963.0783900820502"/>
    <n v="10.528266428121499"/>
    <n v="1.79756422435123"/>
    <n v="0.89469636471158998"/>
    <n v="0.15275773916272001"/>
    <n v="336.784014052168"/>
    <n v="1210"/>
    <s v="Fixed Single Family Units"/>
    <n v="1210"/>
    <s v="St. Lucie County"/>
    <s v="St. Lucie County"/>
    <m/>
    <m/>
    <m/>
    <n v="0"/>
    <n v="1"/>
    <n v="0.89469636471158998"/>
    <n v="0.15275773916272001"/>
    <n v="1131.0558306280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5.95417369783"/>
    <n v="0.91732021949999998"/>
  </r>
  <r>
    <n v="190000"/>
    <n v="790000"/>
    <n v="790000"/>
    <x v="0"/>
    <x v="0"/>
    <s v="IR-SouthCentral"/>
    <s v="C-25 and South Indian R"/>
    <n v="0.36"/>
    <n v="0.57999999999999996"/>
    <s v="St. Lucie County"/>
    <n v="1.80067750505E-3"/>
    <n v="3963.0783900820502"/>
    <n v="10.528266428121499"/>
    <n v="1.79756422435123"/>
    <n v="1.8958012524329999E-2"/>
    <n v="3.2368334626700001E-3"/>
    <n v="7.1362261077863698"/>
    <n v="1310"/>
    <s v="Fixed Single Family Units"/>
    <n v="1310"/>
    <s v="St. Lucie County"/>
    <s v="St. Lucie County"/>
    <m/>
    <m/>
    <m/>
    <n v="0"/>
    <n v="1"/>
    <n v="1.8958012524329999E-2"/>
    <n v="3.2368334626700001E-3"/>
    <n v="7.13622609958918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1.9240004749429"/>
    <n v="5.7876934999999997E-3"/>
  </r>
  <r>
    <n v="190000"/>
    <n v="790000"/>
    <n v="790000"/>
    <x v="0"/>
    <x v="0"/>
    <s v="IR-SouthCentral"/>
    <s v="C-25 and South Indian R"/>
    <n v="0.36"/>
    <n v="0.57999999999999996"/>
    <s v="St. Lucie County"/>
    <n v="0.15577727625182"/>
    <n v="4004.3660414986998"/>
    <n v="11.0642727127403"/>
    <n v="2.01162594426334"/>
    <n v="1.7235622668980399"/>
    <n v="0.31336561043484001"/>
    <n v="623.78923505995397"/>
    <n v="1310"/>
    <s v="Fixed Single Family Units"/>
    <n v="1310"/>
    <s v="St. Lucie County"/>
    <s v="St. Lucie County"/>
    <m/>
    <m/>
    <m/>
    <n v="0"/>
    <n v="1"/>
    <n v="1.7235622668980399"/>
    <n v="0.31336561043484001"/>
    <n v="623.789235059953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1.40248881885501"/>
    <n v="0.50591178839999995"/>
  </r>
  <r>
    <n v="190000"/>
    <n v="790000"/>
    <n v="790000"/>
    <x v="0"/>
    <x v="0"/>
    <s v="IR-SouthCentral"/>
    <s v="C-25 and South Indian R"/>
    <n v="0.36"/>
    <n v="0.57999999999999996"/>
    <s v="St. Lucie County"/>
    <n v="2.3588295397700002E-3"/>
    <n v="4004.3660414986998"/>
    <n v="11.0642727127403"/>
    <n v="2.01162594426334"/>
    <n v="2.6098733310920001E-2"/>
    <n v="4.7450827002999997E-3"/>
    <n v="9.44561690675501"/>
    <n v="1310"/>
    <s v="Fixed Single Family Units"/>
    <n v="1310"/>
    <s v="St. Lucie County"/>
    <s v="St. Lucie County"/>
    <m/>
    <m/>
    <m/>
    <n v="0"/>
    <n v="1"/>
    <n v="2.6098733310920001E-2"/>
    <n v="4.7450827002999997E-3"/>
    <n v="9.44561690675626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5.196812723493103"/>
    <n v="7.6606788E-3"/>
  </r>
  <r>
    <n v="190000"/>
    <n v="790000"/>
    <n v="790000"/>
    <x v="0"/>
    <x v="0"/>
    <s v="IR-SouthCentral"/>
    <s v="C-25 and South Indian R"/>
    <n v="0.36"/>
    <n v="0.57999999999999996"/>
    <s v="St. Lucie County"/>
    <n v="0.38052241789376001"/>
    <n v="3942.5393339216898"/>
    <n v="9.7825453213742009"/>
    <n v="1.43721957313357"/>
    <n v="3.7224777988446198"/>
    <n v="0.54689426701302002"/>
    <n v="1500.22459998514"/>
    <n v="1210"/>
    <s v="Fixed Single Family Units"/>
    <n v="1210"/>
    <s v="St. Lucie County"/>
    <s v="St. Lucie County"/>
    <m/>
    <m/>
    <m/>
    <n v="0"/>
    <n v="1"/>
    <n v="3.7224777988446198"/>
    <n v="0.54689426701302002"/>
    <n v="2435.55671505432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1.62555412541201"/>
    <n v="1.9753095824"/>
  </r>
  <r>
    <n v="200000"/>
    <n v="790000"/>
    <n v="790000"/>
    <x v="0"/>
    <x v="0"/>
    <s v="IR-SouthCentral"/>
    <s v="C-25 and South Indian R"/>
    <n v="0.36"/>
    <n v="0.57999999999999996"/>
    <s v="St. Lucie County"/>
    <n v="0.10267317853889001"/>
    <n v="3939.2829244233699"/>
    <n v="9.4850254846889896"/>
    <n v="1.3682058326405"/>
    <n v="0.97385771503541996"/>
    <n v="0.14047804173264999"/>
    <n v="404.45869901453398"/>
    <n v="1210"/>
    <s v="Fixed Single Family Units"/>
    <n v="1210"/>
    <s v="St. Lucie County"/>
    <s v="St. Lucie County"/>
    <m/>
    <m/>
    <m/>
    <n v="0"/>
    <n v="1"/>
    <n v="0.97385771503541996"/>
    <n v="0.14047804173264999"/>
    <n v="1812.8050876053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6.076162111752"/>
    <n v="1.4702393249000001"/>
  </r>
  <r>
    <n v="200000"/>
    <n v="790000"/>
    <n v="790000"/>
    <x v="0"/>
    <x v="0"/>
    <s v="IR-SouthCentral"/>
    <s v="C-25 and South Indian R"/>
    <n v="0.36"/>
    <n v="0.57999999999999996"/>
    <s v="St. Lucie County"/>
    <n v="1.14515172432E-2"/>
    <n v="3964.7191038935198"/>
    <n v="10.355595408478299"/>
    <n v="1.6986148133033001"/>
    <n v="0.11858727938387"/>
    <n v="1.945171682411E-2"/>
    <n v="45.402049182712801"/>
    <n v="1210"/>
    <s v="Fixed Single Family Units"/>
    <n v="1210"/>
    <s v="St. Lucie County"/>
    <s v="St. Lucie County"/>
    <m/>
    <m/>
    <m/>
    <n v="0"/>
    <n v="1"/>
    <n v="0.11858727938387"/>
    <n v="1.945171682411E-2"/>
    <n v="45.4020491827119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5.40021111879599"/>
    <n v="3.6822424300000003E-2"/>
  </r>
  <r>
    <n v="200000"/>
    <n v="790000"/>
    <n v="790000"/>
    <x v="0"/>
    <x v="0"/>
    <s v="IR-SouthCentral"/>
    <s v="C-25 and South Indian R"/>
    <n v="0.36"/>
    <n v="0.57999999999999996"/>
    <s v="FDOT District 4"/>
    <n v="0.10418568191433999"/>
    <n v="3964.7191038935198"/>
    <n v="10.355595408478299"/>
    <n v="1.6986148133033001"/>
    <n v="1.07890476926138"/>
    <n v="0.17697134263381001"/>
    <n v="413.06696343798097"/>
    <n v="1210"/>
    <s v="Fixed Single Family Units"/>
    <n v="1210"/>
    <s v="FDOT District 4                                                St. Lucie County"/>
    <s v="FDOT District 4"/>
    <m/>
    <m/>
    <m/>
    <n v="0"/>
    <n v="1"/>
    <n v="1.07890476926138"/>
    <n v="0.17697134263381001"/>
    <n v="816.29170524501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9.413637733664"/>
    <n v="0.66203706829999998"/>
  </r>
  <r>
    <n v="200000"/>
    <n v="790000"/>
    <n v="790000"/>
    <x v="0"/>
    <x v="0"/>
    <s v="IR-SouthCentral"/>
    <s v="C-25 and South Indian R"/>
    <n v="0.36"/>
    <n v="0.57999999999999996"/>
    <s v="St. Lucie County"/>
    <n v="1.4997133104400001E-3"/>
    <n v="3964.7191038935198"/>
    <n v="10.355595408478299"/>
    <n v="1.6986148133033001"/>
    <n v="1.5530424271659999E-2"/>
    <n v="2.54743524482E-3"/>
    <n v="5.9459420122807201"/>
    <n v="1310"/>
    <s v="Fixed Single Family Units"/>
    <n v="1310"/>
    <s v="St. Lucie County"/>
    <s v="St. Lucie County"/>
    <m/>
    <m/>
    <m/>
    <n v="0"/>
    <n v="1"/>
    <n v="1.5530424271659999E-2"/>
    <n v="2.54743524482E-3"/>
    <n v="5.94594201228130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8.5988676046378"/>
    <n v="4.8223373999999996E-3"/>
  </r>
  <r>
    <n v="200000"/>
    <n v="790000"/>
    <n v="790000"/>
    <x v="0"/>
    <x v="0"/>
    <s v="IR-SouthCentral"/>
    <s v="C-25 and South Indian R"/>
    <n v="0.36"/>
    <n v="0.57999999999999996"/>
    <s v="St. Lucie County"/>
    <n v="1.36482034923E-3"/>
    <n v="3964.7191038935198"/>
    <n v="10.355595408478299"/>
    <n v="1.6986148133033001"/>
    <n v="1.413352734191E-2"/>
    <n v="2.3183040626999999E-3"/>
    <n v="5.4111293119867003"/>
    <n v="1310"/>
    <s v="Fixed Single Family Units"/>
    <n v="1310"/>
    <s v="St. Lucie County"/>
    <s v="St. Lucie County"/>
    <m/>
    <m/>
    <m/>
    <n v="0"/>
    <n v="1"/>
    <n v="1.413352734191E-2"/>
    <n v="2.3183040626999999E-3"/>
    <n v="5.41112931198641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6.0986055977341"/>
    <n v="4.3885881999999998E-3"/>
  </r>
  <r>
    <n v="200000"/>
    <n v="790000"/>
    <n v="790000"/>
    <x v="0"/>
    <x v="0"/>
    <s v="IR-SouthCentral"/>
    <s v="C-25 and South Indian R"/>
    <n v="0.36"/>
    <n v="0.57999999999999996"/>
    <s v="St. Lucie County"/>
    <n v="0.1179997866065"/>
    <n v="3994.64585823991"/>
    <n v="9.3748407042193502"/>
    <n v="1.4149353818227799"/>
    <n v="1.1062292025678599"/>
    <n v="0.16696207311708"/>
    <n v="471.36735884086897"/>
    <n v="1210"/>
    <s v="Fixed Single Family Units"/>
    <n v="1210"/>
    <s v="St. Lucie County"/>
    <s v="St. Lucie County"/>
    <m/>
    <m/>
    <m/>
    <n v="0"/>
    <n v="1"/>
    <n v="1.1062292025678599"/>
    <n v="0.16696207311708"/>
    <n v="471.367358840868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2.921616699802"/>
    <n v="0.38229307289999997"/>
  </r>
  <r>
    <n v="200000"/>
    <n v="790000"/>
    <n v="790000"/>
    <x v="0"/>
    <x v="0"/>
    <s v="IR-SouthCentral"/>
    <s v="C-25 and South Indian R"/>
    <n v="0.36"/>
    <n v="0.57999999999999996"/>
    <s v="St. Lucie County"/>
    <n v="0.37492413685359999"/>
    <n v="3994.64585823991"/>
    <n v="9.3748407042193502"/>
    <n v="1.4149353818227799"/>
    <n v="3.5148540591694699"/>
    <n v="0.53049342673352995"/>
    <n v="1497.6891504364201"/>
    <n v="1750"/>
    <s v="Governmental"/>
    <n v="1750"/>
    <s v="St. Lucie County"/>
    <s v="St. Lucie County"/>
    <m/>
    <m/>
    <m/>
    <n v="0"/>
    <n v="1"/>
    <n v="3.5148540591694699"/>
    <n v="0.53049342673352995"/>
    <n v="1497.6891504364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0.70343193905299"/>
    <n v="1.2146708438"/>
  </r>
  <r>
    <n v="200000"/>
    <n v="790000"/>
    <n v="790000"/>
    <x v="0"/>
    <x v="0"/>
    <s v="IR-SouthCentral"/>
    <s v="C-25 and South Indian R"/>
    <n v="0.36"/>
    <n v="0.57999999999999996"/>
    <s v="St. Lucie County"/>
    <n v="1.83195695039E-3"/>
    <n v="3994.64585823991"/>
    <n v="9.3748407042193502"/>
    <n v="1.4149353818227799"/>
    <n v="1.7174304586899999E-2"/>
    <n v="2.59210070708E-3"/>
    <n v="7.3180192443532297"/>
    <n v="1310"/>
    <s v="Fixed Single Family Units"/>
    <n v="1310"/>
    <s v="St. Lucie County"/>
    <s v="St. Lucie County"/>
    <m/>
    <m/>
    <m/>
    <n v="0"/>
    <n v="1"/>
    <n v="1.7174304586899999E-2"/>
    <n v="2.59210070708E-3"/>
    <n v="7.3180192443551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4.9239994672905"/>
    <n v="5.9351331999999996E-3"/>
  </r>
  <r>
    <n v="200000"/>
    <n v="790000"/>
    <n v="790000"/>
    <x v="0"/>
    <x v="0"/>
    <s v="IR-SouthCentral"/>
    <s v="C-25 and South Indian R"/>
    <n v="0.36"/>
    <n v="0.57999999999999996"/>
    <s v="St. Lucie County"/>
    <n v="0.25466009906781001"/>
    <n v="3985.90183024216"/>
    <n v="9.9895553965755504"/>
    <n v="1.50203638292068"/>
    <n v="2.54394116693532"/>
    <n v="0.38250873407803998"/>
    <n v="1015.05015496404"/>
    <n v="1210"/>
    <s v="Fixed Single Family Units"/>
    <n v="1210"/>
    <s v="St. Lucie County"/>
    <s v="St. Lucie County"/>
    <m/>
    <m/>
    <m/>
    <n v="0"/>
    <n v="1"/>
    <n v="2.54394116693532"/>
    <n v="0.38250873407803998"/>
    <n v="2107.2066416935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7.59988408578101"/>
    <n v="1.7090078197"/>
  </r>
  <r>
    <n v="200000"/>
    <n v="790000"/>
    <n v="790000"/>
    <x v="0"/>
    <x v="0"/>
    <s v="IR-SouthCentral"/>
    <s v="C-25 and South Indian R"/>
    <n v="0.36"/>
    <n v="0.57999999999999996"/>
    <s v="St. Lucie County"/>
    <n v="1.86502889655E-3"/>
    <n v="3985.90183024216"/>
    <n v="9.9895553965755504"/>
    <n v="1.50203638292068"/>
    <n v="1.8630809478299998E-2"/>
    <n v="2.8013412578100001E-3"/>
    <n v="7.4338220922131697"/>
    <n v="1310"/>
    <s v="Fixed Single Family Units"/>
    <n v="1310"/>
    <s v="St. Lucie County"/>
    <s v="St. Lucie County"/>
    <m/>
    <m/>
    <m/>
    <n v="0"/>
    <n v="1"/>
    <n v="1.8630809478299998E-2"/>
    <n v="2.8013412578100001E-3"/>
    <n v="7.43382209221465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5.478898729040303"/>
    <n v="6.0290528000000003E-3"/>
  </r>
  <r>
    <n v="200000"/>
    <n v="790000"/>
    <n v="790000"/>
    <x v="0"/>
    <x v="0"/>
    <s v="IR-SouthCentral"/>
    <s v="C-25 and South Indian R"/>
    <n v="0.36"/>
    <n v="0.57999999999999996"/>
    <s v="St. Lucie County"/>
    <n v="1.3338755174499999E-3"/>
    <n v="3985.90183024216"/>
    <n v="9.9895553965755504"/>
    <n v="1.50203638292068"/>
    <n v="1.3324823373770001E-2"/>
    <n v="2.0035295575000001E-3"/>
    <n v="5.3166968663470699"/>
    <n v="1310"/>
    <s v="Fixed Single Family Units"/>
    <n v="1310"/>
    <s v="St. Lucie County"/>
    <s v="St. Lucie County"/>
    <m/>
    <m/>
    <m/>
    <n v="0"/>
    <n v="1"/>
    <n v="1.3324823373770001E-2"/>
    <n v="2.0035295575000001E-3"/>
    <n v="5.3166968663481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8.579331616021598"/>
    <n v="4.3120006999999997E-3"/>
  </r>
  <r>
    <n v="200000"/>
    <n v="790000"/>
    <n v="790000"/>
    <x v="0"/>
    <x v="0"/>
    <s v="IR-SouthCentral"/>
    <s v="C-25 and South Indian R"/>
    <n v="0.36"/>
    <n v="0.57999999999999996"/>
    <s v="St. Lucie County"/>
    <n v="9.2430741456109994E-2"/>
    <n v="3790.1001722502801"/>
    <n v="9.1982567464304097"/>
    <n v="1.3340953235237101"/>
    <n v="0.85020169117624"/>
    <n v="0.12331141992642"/>
    <n v="350.32176911403099"/>
    <n v="1210"/>
    <s v="Fixed Single Family Units"/>
    <n v="1210"/>
    <s v="St. Lucie County"/>
    <s v="St. Lucie County"/>
    <m/>
    <m/>
    <m/>
    <n v="0"/>
    <n v="1"/>
    <n v="0.85020169117624"/>
    <n v="0.12331141992642"/>
    <n v="1207.6266105709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4.98776557357699"/>
    <n v="0.97942141979999997"/>
  </r>
  <r>
    <n v="200000"/>
    <n v="790000"/>
    <n v="790000"/>
    <x v="0"/>
    <x v="0"/>
    <s v="IR-SouthCentral"/>
    <s v="C-25 and South Indian R"/>
    <n v="0.36"/>
    <n v="0.57999999999999996"/>
    <s v="St. Lucie County"/>
    <n v="6.0543059396209999E-2"/>
    <n v="3790.1001722502801"/>
    <n v="9.1982567464304097"/>
    <n v="1.3340953235237101"/>
    <n v="0.55689060454079997"/>
    <n v="8.077021241231E-2"/>
    <n v="229.46425984616801"/>
    <n v="1750"/>
    <s v="Governmental"/>
    <n v="1750"/>
    <s v="St. Lucie County"/>
    <s v="St. Lucie County"/>
    <m/>
    <m/>
    <m/>
    <n v="0"/>
    <n v="1"/>
    <n v="0.55689060454079997"/>
    <n v="8.077021241231E-2"/>
    <n v="229.46425984616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9.813326979766"/>
    <n v="0.18610240049999999"/>
  </r>
  <r>
    <n v="200000"/>
    <n v="790000"/>
    <n v="790000"/>
    <x v="0"/>
    <x v="0"/>
    <s v="IR-SouthCentral"/>
    <s v="C-25 and South Indian R"/>
    <n v="0.36"/>
    <n v="0.57999999999999996"/>
    <s v="St. Lucie County"/>
    <n v="3.43310915351E-3"/>
    <n v="3961.1614014154502"/>
    <n v="9.8380464696769501"/>
    <n v="1.5701307379404501"/>
    <n v="3.3775087387730003E-2"/>
    <n v="5.3904302086300003E-3"/>
    <n v="13.5990994657417"/>
    <n v="1700"/>
    <s v="Institutional (Educational,religious,health and military facilities)"/>
    <n v="1700"/>
    <s v="St. Lucie County"/>
    <s v="St. Lucie County"/>
    <m/>
    <m/>
    <m/>
    <n v="0"/>
    <n v="1"/>
    <n v="3.3775087387730003E-2"/>
    <n v="5.3904302086300003E-3"/>
    <n v="13.599099465741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.509779182809201"/>
    <n v="1.1029277699999999E-2"/>
  </r>
  <r>
    <n v="200000"/>
    <n v="790000"/>
    <n v="790000"/>
    <x v="0"/>
    <x v="0"/>
    <s v="IR-SouthCentral"/>
    <s v="C-25 and South Indian R"/>
    <n v="0.36"/>
    <n v="0.57999999999999996"/>
    <s v="St. Lucie County"/>
    <n v="0.20378681658155001"/>
    <n v="3961.1614014154502"/>
    <n v="9.8380464696769501"/>
    <n v="1.5701307379404501"/>
    <n v="2.00486417143683"/>
    <n v="0.31997194470172002"/>
    <n v="807.23247196017098"/>
    <n v="1210"/>
    <s v="Fixed Single Family Units"/>
    <n v="1210"/>
    <s v="St. Lucie County"/>
    <s v="St. Lucie County"/>
    <m/>
    <m/>
    <m/>
    <n v="0"/>
    <n v="1"/>
    <n v="2.00486417143683"/>
    <n v="0.31997194470172002"/>
    <n v="807.232471960170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4.664481574212"/>
    <n v="0.65468975829999998"/>
  </r>
  <r>
    <n v="200000"/>
    <n v="790000"/>
    <n v="790000"/>
    <x v="0"/>
    <x v="0"/>
    <s v="IR-SouthCentral"/>
    <s v="C-25 and South Indian R"/>
    <n v="0.36"/>
    <n v="0.57999999999999996"/>
    <s v="St. Lucie County"/>
    <n v="0.19776550122584"/>
    <n v="3961.1614014154502"/>
    <n v="9.8380464696769501"/>
    <n v="1.5701307379404501"/>
    <n v="1.94562619115883"/>
    <n v="0.31051769237889998"/>
    <n v="783.38106998740602"/>
    <n v="1310"/>
    <s v="Fixed Single Family Units"/>
    <n v="1310"/>
    <s v="St. Lucie County"/>
    <s v="St. Lucie County"/>
    <m/>
    <m/>
    <m/>
    <n v="0"/>
    <n v="1"/>
    <n v="1.94562619115883"/>
    <n v="0.31051769237889998"/>
    <n v="783.381069987406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6.649614237785"/>
    <n v="0.63534555550000005"/>
  </r>
  <r>
    <n v="200000"/>
    <n v="790000"/>
    <n v="790000"/>
    <x v="0"/>
    <x v="0"/>
    <s v="IR-SouthCentral"/>
    <s v="C-25 and South Indian R"/>
    <n v="0.36"/>
    <n v="0.57999999999999996"/>
    <s v="St. Lucie County"/>
    <n v="4.8493829810209998E-2"/>
    <n v="3961.1614014154502"/>
    <n v="9.8380464696769501"/>
    <n v="1.5701307379404501"/>
    <n v="0.47708455116553"/>
    <n v="7.6141652785469999E-2"/>
    <n v="192.09188685104499"/>
    <n v="1750"/>
    <s v="Governmental"/>
    <n v="1750"/>
    <s v="St. Lucie County"/>
    <s v="St. Lucie County"/>
    <m/>
    <m/>
    <m/>
    <n v="0"/>
    <n v="1"/>
    <n v="0.47708455116553"/>
    <n v="7.6141652785469999E-2"/>
    <n v="192.09188685104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9.805055898856402"/>
    <n v="0.1557922846"/>
  </r>
  <r>
    <n v="200000"/>
    <n v="790000"/>
    <n v="790000"/>
    <x v="0"/>
    <x v="0"/>
    <s v="IR-SouthCentral"/>
    <s v="C-25 and South Indian R"/>
    <n v="0.36"/>
    <n v="0.57999999999999996"/>
    <s v="St. Lucie County"/>
    <n v="6.6750724765499994E-2"/>
    <n v="3961.1614014154502"/>
    <n v="9.8380464696769501"/>
    <n v="1.5701307379404501"/>
    <n v="0.65669673212764001"/>
    <n v="0.10480736473412"/>
    <n v="264.41039445762101"/>
    <n v="1750"/>
    <s v="Governmental"/>
    <n v="1750"/>
    <s v="St. Lucie County"/>
    <s v="St. Lucie County"/>
    <m/>
    <m/>
    <m/>
    <n v="0"/>
    <n v="1"/>
    <n v="0.65669673212764001"/>
    <n v="0.10480736473412"/>
    <n v="264.410394457619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7.731247530421498"/>
    <n v="0.21444476439999999"/>
  </r>
  <r>
    <n v="200000"/>
    <n v="790000"/>
    <n v="790000"/>
    <x v="0"/>
    <x v="0"/>
    <s v="IR-SouthCentral"/>
    <s v="C-25 and South Indian R"/>
    <n v="0.36"/>
    <n v="0.57999999999999996"/>
    <s v="St. Lucie County"/>
    <n v="9.7533529039049993E-2"/>
    <n v="3961.1614014154502"/>
    <n v="9.8380464696769501"/>
    <n v="1.5701307379404501"/>
    <n v="0.95953939103781005"/>
    <n v="0.15314039192403001"/>
    <n v="386.34605057334198"/>
    <n v="1750"/>
    <s v="Governmental"/>
    <n v="1750"/>
    <s v="St. Lucie County"/>
    <s v="St. Lucie County"/>
    <m/>
    <m/>
    <m/>
    <n v="0"/>
    <n v="1"/>
    <n v="0.95953939103781005"/>
    <n v="0.15314039192403001"/>
    <n v="386.34605057334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5.0521714533851"/>
    <n v="0.31333824049999998"/>
  </r>
  <r>
    <n v="200000"/>
    <n v="800000"/>
    <n v="800000"/>
    <x v="0"/>
    <x v="0"/>
    <s v="IR-SouthCentral"/>
    <s v="C-25 and South Indian R"/>
    <n v="0.36"/>
    <n v="0.57999999999999996"/>
    <s v="St. Lucie County"/>
    <n v="0.50717614610885997"/>
    <n v="3973.0084840741602"/>
    <n v="10.117702958037199"/>
    <n v="1.5759499307353599"/>
    <n v="5.1314575937315796"/>
    <n v="0.79928421233088998"/>
    <n v="2015.0151314105501"/>
    <n v="1210"/>
    <s v="Fixed Single Family Units"/>
    <n v="1210"/>
    <s v="St. Lucie County"/>
    <s v="St. Lucie County"/>
    <m/>
    <m/>
    <m/>
    <n v="0"/>
    <n v="1"/>
    <n v="5.1314575937315796"/>
    <n v="0.79928421233088998"/>
    <n v="2015.0151314105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27832266278"/>
    <n v="1.6342377384"/>
  </r>
  <r>
    <n v="200000"/>
    <n v="800000"/>
    <n v="800000"/>
    <x v="0"/>
    <x v="0"/>
    <s v="IR-SouthCentral"/>
    <s v="C-25 and South Indian R"/>
    <n v="0.36"/>
    <n v="0.57999999999999996"/>
    <s v="St. Lucie County"/>
    <n v="2.4566652936400001E-3"/>
    <n v="3973.0084840741602"/>
    <n v="10.117702958037199"/>
    <n v="1.5759499307353599"/>
    <n v="2.4855809708440001E-2"/>
    <n v="3.8715814993600002E-3"/>
    <n v="9.7603520541900703"/>
    <n v="1310"/>
    <s v="Fixed Single Family Units"/>
    <n v="1310"/>
    <s v="St. Lucie County"/>
    <s v="St. Lucie County"/>
    <m/>
    <m/>
    <m/>
    <n v="0"/>
    <n v="1"/>
    <n v="2.4855809708440001E-2"/>
    <n v="3.8715814993600002E-3"/>
    <n v="9.76035205418880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5.838378888804897"/>
    <n v="7.9159383999999992E-3"/>
  </r>
  <r>
    <n v="200000"/>
    <n v="800000"/>
    <n v="800000"/>
    <x v="0"/>
    <x v="0"/>
    <s v="IR-SouthCentral"/>
    <s v="C-25 and South Indian R"/>
    <n v="0.36"/>
    <n v="0.57999999999999996"/>
    <s v="St. Lucie County"/>
    <n v="4.1926697094200001E-2"/>
    <n v="3973.0084840741602"/>
    <n v="10.117702958037199"/>
    <n v="1.5759499307353599"/>
    <n v="0.42420186721073"/>
    <n v="6.6074375381570002E-2"/>
    <n v="166.57512326447201"/>
    <n v="1310"/>
    <s v="Fixed Single Family Units"/>
    <n v="1310"/>
    <s v="St. Lucie County"/>
    <s v="St. Lucie County"/>
    <m/>
    <m/>
    <m/>
    <n v="0"/>
    <n v="1"/>
    <n v="0.42420186721073"/>
    <n v="6.6074375381570002E-2"/>
    <n v="166.57512326447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1.448278004056199"/>
    <n v="0.13509742359999999"/>
  </r>
  <r>
    <n v="200000"/>
    <n v="800000"/>
    <n v="800000"/>
    <x v="0"/>
    <x v="0"/>
    <s v="IR-SouthCentral"/>
    <s v="C-25 and South Indian R"/>
    <n v="0.36"/>
    <n v="0.57999999999999996"/>
    <s v="St. Lucie County"/>
    <n v="7.4928790881509999E-2"/>
    <n v="3998.9179760280399"/>
    <n v="10.842529366083699"/>
    <n v="1.9080663125727799"/>
    <n v="0.81241761549794"/>
    <n v="0.14296910172282001"/>
    <n v="299.63408877812401"/>
    <n v="1210"/>
    <s v="Fixed Single Family Units"/>
    <n v="1210"/>
    <s v="St. Lucie County"/>
    <s v="St. Lucie County"/>
    <m/>
    <m/>
    <m/>
    <n v="0"/>
    <n v="1"/>
    <n v="0.81241761549794"/>
    <n v="0.14296910172282001"/>
    <n v="299.63408877880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2.939063307887"/>
    <n v="0.24301223750000001"/>
  </r>
  <r>
    <n v="200000"/>
    <n v="800000"/>
    <n v="800000"/>
    <x v="0"/>
    <x v="0"/>
    <s v="IR-SouthCentral"/>
    <s v="C-25 and South Indian R"/>
    <n v="0.36"/>
    <n v="0.57999999999999996"/>
    <s v="St. Lucie County"/>
    <n v="1.6121014196999999E-3"/>
    <n v="3998.9179760280399"/>
    <n v="10.842529366083699"/>
    <n v="1.9080663125727799"/>
    <n v="1.747925698425E-2"/>
    <n v="3.0759964113899999E-3"/>
    <n v="6.4466613464386597"/>
    <n v="1310"/>
    <s v="Fixed Single Family Units"/>
    <n v="1310"/>
    <s v="St. Lucie County"/>
    <s v="St. Lucie County"/>
    <m/>
    <m/>
    <m/>
    <n v="0"/>
    <n v="1"/>
    <n v="1.747925698425E-2"/>
    <n v="3.0759964113899999E-3"/>
    <n v="6.44666134643869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0.581771170279598"/>
    <n v="5.2284358000000003E-3"/>
  </r>
  <r>
    <n v="200000"/>
    <n v="800000"/>
    <n v="800000"/>
    <x v="0"/>
    <x v="0"/>
    <s v="IR-SouthCentral"/>
    <s v="C-25 and South Indian R"/>
    <n v="0.36"/>
    <n v="0.57999999999999996"/>
    <s v="St. Lucie County"/>
    <n v="2.1436766019900001E-3"/>
    <n v="3998.9179760280399"/>
    <n v="10.842529366083699"/>
    <n v="1.9080663125727799"/>
    <n v="2.324287650852E-2"/>
    <n v="4.0902771093100001E-3"/>
    <n v="8.5723868985125193"/>
    <n v="1310"/>
    <s v="Fixed Single Family Units"/>
    <n v="1310"/>
    <s v="St. Lucie County"/>
    <s v="St. Lucie County"/>
    <m/>
    <m/>
    <m/>
    <n v="0"/>
    <n v="1"/>
    <n v="2.324287650852E-2"/>
    <n v="4.0902771093100001E-3"/>
    <n v="8.57238689770282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0.628711643082703"/>
    <n v="6.9524629999999999E-3"/>
  </r>
  <r>
    <n v="200000"/>
    <n v="800000"/>
    <n v="800000"/>
    <x v="0"/>
    <x v="0"/>
    <s v="IR-SouthCentral"/>
    <s v="C-25 and South Indian R"/>
    <n v="0.36"/>
    <n v="0.57999999999999996"/>
    <s v="St. Lucie County"/>
    <n v="0.26127254138664002"/>
    <n v="3980.4594054334002"/>
    <n v="10.159703307237301"/>
    <n v="1.5873528137722901"/>
    <n v="2.6544515028161801"/>
    <n v="0.41473170373152002"/>
    <n v="1039.9847447439399"/>
    <n v="1210"/>
    <s v="Fixed Single Family Units"/>
    <n v="1210"/>
    <s v="St. Lucie County"/>
    <s v="St. Lucie County"/>
    <m/>
    <m/>
    <m/>
    <n v="0"/>
    <n v="1"/>
    <n v="2.6544515028161801"/>
    <n v="0.41473170373152002"/>
    <n v="2005.7203439606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0.21568245402599"/>
    <n v="1.6266993867999999"/>
  </r>
  <r>
    <n v="200000"/>
    <n v="800000"/>
    <n v="800000"/>
    <x v="0"/>
    <x v="0"/>
    <s v="IR-SouthCentral"/>
    <s v="C-25 and South Indian R"/>
    <n v="0.36"/>
    <n v="0.57999999999999996"/>
    <s v="St. Lucie County"/>
    <n v="2.6866955641499999E-3"/>
    <n v="3980.4594054334002"/>
    <n v="10.159703307237301"/>
    <n v="1.5873528137722901"/>
    <n v="2.729602980872E-2"/>
    <n v="4.2647337635099997E-3"/>
    <n v="10.6942826278929"/>
    <n v="1310"/>
    <s v="Fixed Single Family Units"/>
    <n v="1310"/>
    <s v="St. Lucie County"/>
    <s v="St. Lucie County"/>
    <m/>
    <m/>
    <m/>
    <n v="0"/>
    <n v="1"/>
    <n v="2.729602980872E-2"/>
    <n v="4.2647337635099997E-3"/>
    <n v="10.694282627624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0.848931484325497"/>
    <n v="8.6733841000000006E-3"/>
  </r>
  <r>
    <n v="200000"/>
    <n v="800000"/>
    <n v="800000"/>
    <x v="0"/>
    <x v="0"/>
    <s v="IR-SouthCentral"/>
    <s v="C-25 and South Indian R"/>
    <n v="0.36"/>
    <n v="0.57999999999999996"/>
    <s v="St. Lucie County"/>
    <n v="7.1913923823739997E-2"/>
    <n v="3961.14981448853"/>
    <n v="9.7104228285022298"/>
    <n v="1.55679813335174"/>
    <n v="0.69831460758526998"/>
    <n v="0.11195546237079999"/>
    <n v="284.86182601357399"/>
    <n v="1700"/>
    <s v="Institutional (Educational,religious,health and military facilities)"/>
    <n v="1700"/>
    <s v="St. Lucie County"/>
    <s v="St. Lucie County"/>
    <m/>
    <m/>
    <m/>
    <n v="0"/>
    <n v="1"/>
    <n v="0.69831460758526998"/>
    <n v="0.11195546237079999"/>
    <n v="284.86182603215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8.939158955377707"/>
    <n v="0.23103148909999999"/>
  </r>
  <r>
    <n v="200000"/>
    <n v="800000"/>
    <n v="800000"/>
    <x v="0"/>
    <x v="0"/>
    <s v="IR-SouthCentral"/>
    <s v="C-25 and South Indian R"/>
    <n v="0.36"/>
    <n v="0.57999999999999996"/>
    <s v="St. Lucie County"/>
    <n v="8.8432349224590007E-2"/>
    <n v="3961.14981448853"/>
    <n v="9.7104228285022298"/>
    <n v="1.55679813335174"/>
    <n v="0.85871550268858998"/>
    <n v="0.13767131620076001"/>
    <n v="350.29378372579299"/>
    <n v="1210"/>
    <s v="Fixed Single Family Units"/>
    <n v="1210"/>
    <s v="St. Lucie County"/>
    <s v="St. Lucie County"/>
    <m/>
    <m/>
    <m/>
    <n v="0"/>
    <n v="1"/>
    <n v="0.85871550268858998"/>
    <n v="0.13767131620076001"/>
    <n v="350.293783725792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5.454414514238"/>
    <n v="0.28409877030000003"/>
  </r>
  <r>
    <n v="200000"/>
    <n v="800000"/>
    <n v="800000"/>
    <x v="0"/>
    <x v="0"/>
    <s v="IR-SouthCentral"/>
    <s v="C-25 and South Indian R"/>
    <n v="0.36"/>
    <n v="0.57999999999999996"/>
    <s v="St. Lucie County"/>
    <n v="0.15904705035965999"/>
    <n v="3994.11073862289"/>
    <n v="10.338231746034101"/>
    <n v="1.66189665491002"/>
    <n v="1.6442652651413401"/>
    <n v="0.26431976096602"/>
    <n v="635.25153178781704"/>
    <n v="1210"/>
    <s v="Fixed Single Family Units"/>
    <n v="1210"/>
    <s v="St. Lucie County"/>
    <s v="St. Lucie County"/>
    <m/>
    <m/>
    <m/>
    <n v="0"/>
    <n v="1"/>
    <n v="1.6442652651413401"/>
    <n v="0.26431976096602"/>
    <n v="1733.7209930211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1.462955076372"/>
    <n v="1.406099751"/>
  </r>
  <r>
    <n v="200000"/>
    <n v="800000"/>
    <n v="800000"/>
    <x v="0"/>
    <x v="0"/>
    <s v="IR-SouthCentral"/>
    <s v="C-25 and South Indian R"/>
    <n v="0.36"/>
    <n v="0.57999999999999996"/>
    <s v="St. Lucie County"/>
    <n v="2.1593100547E-3"/>
    <n v="3994.11073862289"/>
    <n v="10.338231746034101"/>
    <n v="1.66189665491002"/>
    <n v="2.2323447757060001E-2"/>
    <n v="3.5885501568199999E-3"/>
    <n v="8.6245234775056296"/>
    <n v="1310"/>
    <s v="Fixed Single Family Units"/>
    <n v="1310"/>
    <s v="St. Lucie County"/>
    <s v="St. Lucie County"/>
    <m/>
    <m/>
    <m/>
    <n v="0"/>
    <n v="1"/>
    <n v="2.2323447757060001E-2"/>
    <n v="3.5885501568199999E-3"/>
    <n v="8.62452347750499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0.931000830623802"/>
    <n v="6.9947472999999996E-3"/>
  </r>
  <r>
    <n v="200000"/>
    <n v="800000"/>
    <n v="800000"/>
    <x v="0"/>
    <x v="0"/>
    <s v="IR-SouthCentral"/>
    <s v="C-25 and South Indian R"/>
    <n v="0.36"/>
    <n v="0.57999999999999996"/>
    <s v="St. Lucie County"/>
    <n v="0.12239237169682"/>
    <n v="3994.11073862289"/>
    <n v="10.338231746034101"/>
    <n v="1.66189665491002"/>
    <n v="1.26532070254856"/>
    <n v="0.20340347310946"/>
    <n v="488.848686119825"/>
    <n v="1310"/>
    <s v="Fixed Single Family Units"/>
    <n v="1310"/>
    <s v="St. Lucie County"/>
    <s v="St. Lucie County"/>
    <m/>
    <m/>
    <m/>
    <n v="0"/>
    <n v="1"/>
    <n v="1.26532070254856"/>
    <n v="0.20340347310946"/>
    <n v="488.84868611982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9.300735499281203"/>
    <n v="0.39647095389999998"/>
  </r>
  <r>
    <n v="200000"/>
    <n v="800000"/>
    <n v="800000"/>
    <x v="0"/>
    <x v="0"/>
    <s v="IR-SouthCentral"/>
    <s v="C-25 and South Indian R"/>
    <n v="0.36"/>
    <n v="0.57999999999999996"/>
    <s v="St. Lucie County"/>
    <n v="0.18270314505535001"/>
    <n v="3971.0011810887099"/>
    <n v="10.8282565813142"/>
    <n v="1.92453935207833"/>
    <n v="1.9783565328724699"/>
    <n v="0.35161939240751"/>
    <n v="725.51440480344502"/>
    <n v="1210"/>
    <s v="Fixed Single Family Units"/>
    <n v="1210"/>
    <s v="St. Lucie County"/>
    <s v="St. Lucie County"/>
    <m/>
    <m/>
    <m/>
    <n v="0"/>
    <n v="1"/>
    <n v="1.9783565328724699"/>
    <n v="0.35161939240751"/>
    <n v="725.514404803445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3.28657830325801"/>
    <n v="0.58841395360000004"/>
  </r>
  <r>
    <n v="200000"/>
    <n v="800000"/>
    <n v="800000"/>
    <x v="0"/>
    <x v="0"/>
    <s v="IR-SouthCentral"/>
    <s v="C-25 and South Indian R"/>
    <n v="0.36"/>
    <n v="0.57999999999999996"/>
    <s v="St. Lucie County"/>
    <n v="1.3009996947059999E-2"/>
    <n v="3971.0011810887099"/>
    <n v="10.8282565813142"/>
    <n v="1.92453935207833"/>
    <n v="0.14087558506492001"/>
    <n v="2.5038251095040001E-2"/>
    <n v="51.6627132427516"/>
    <n v="1310"/>
    <s v="Fixed Single Family Units"/>
    <n v="1310"/>
    <s v="St. Lucie County"/>
    <s v="St. Lucie County"/>
    <m/>
    <m/>
    <m/>
    <n v="0"/>
    <n v="1"/>
    <n v="0.14087558506492001"/>
    <n v="2.5038251095040001E-2"/>
    <n v="51.6627132427508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3.916640487369804"/>
    <n v="4.1900010699999997E-2"/>
  </r>
  <r>
    <n v="200000"/>
    <n v="800000"/>
    <n v="800000"/>
    <x v="0"/>
    <x v="0"/>
    <s v="IR-SouthCentral"/>
    <s v="C-25 and South Indian R"/>
    <n v="0.36"/>
    <n v="0.57999999999999996"/>
    <s v="St. Lucie County"/>
    <n v="1.5525279027E-3"/>
    <n v="3971.0011810887099"/>
    <n v="10.8282565813142"/>
    <n v="1.92453935207833"/>
    <n v="1.681117048018E-2"/>
    <n v="2.98790104396E-3"/>
    <n v="6.1650901353306198"/>
    <n v="1750"/>
    <s v="Governmental"/>
    <n v="1750"/>
    <s v="St. Lucie County"/>
    <s v="St. Lucie County"/>
    <m/>
    <m/>
    <m/>
    <n v="0"/>
    <n v="1"/>
    <n v="1.681117048018E-2"/>
    <n v="2.98790104396E-3"/>
    <n v="6.16509013532871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.4532533123311"/>
    <n v="5.0000731000000003E-3"/>
  </r>
  <r>
    <n v="200000"/>
    <n v="800000"/>
    <n v="800000"/>
    <x v="0"/>
    <x v="0"/>
    <s v="IR-SouthCentral"/>
    <s v="C-25 and South Indian R"/>
    <n v="0.36"/>
    <n v="0.57999999999999996"/>
    <s v="St. Lucie County"/>
    <n v="0.44605930662169002"/>
    <n v="3967.5068710007999"/>
    <n v="10.234333180686001"/>
    <n v="1.63846470446204"/>
    <n v="4.5651195623121597"/>
    <n v="0.73085242999644995"/>
    <n v="1769.7433638954101"/>
    <n v="1210"/>
    <s v="Fixed Single Family Units"/>
    <n v="1210"/>
    <s v="St. Lucie County"/>
    <s v="St. Lucie County"/>
    <m/>
    <m/>
    <m/>
    <n v="0"/>
    <n v="1"/>
    <n v="4.5651195623121597"/>
    <n v="0.73085242999644995"/>
    <n v="1769.7433638954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56.70020316992799"/>
    <n v="1.4353149748"/>
  </r>
  <r>
    <n v="200000"/>
    <n v="800000"/>
    <n v="800000"/>
    <x v="0"/>
    <x v="0"/>
    <s v="IR-SouthCentral"/>
    <s v="C-25 and South Indian R"/>
    <n v="0.36"/>
    <n v="0.57999999999999996"/>
    <s v="St. Lucie County"/>
    <n v="3.0513628748400001E-3"/>
    <n v="3967.5068710007999"/>
    <n v="10.234333180686001"/>
    <n v="1.63846470446204"/>
    <n v="3.1228664316350001E-2"/>
    <n v="4.9995503709400002E-3"/>
    <n v="12.1063031718682"/>
    <n v="1310"/>
    <s v="Fixed Single Family Units"/>
    <n v="1310"/>
    <s v="St. Lucie County"/>
    <s v="St. Lucie County"/>
    <m/>
    <m/>
    <m/>
    <n v="0"/>
    <n v="1"/>
    <n v="3.1228664316350001E-2"/>
    <n v="4.9995503709400002E-3"/>
    <n v="12.106303171868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7.497774854257599"/>
    <n v="9.8185752000000005E-3"/>
  </r>
  <r>
    <n v="200000"/>
    <n v="800000"/>
    <n v="800000"/>
    <x v="0"/>
    <x v="0"/>
    <s v="IR-SouthCentral"/>
    <s v="C-25 and South Indian R"/>
    <n v="0.36"/>
    <n v="0.57999999999999996"/>
    <s v="St. Lucie County"/>
    <n v="0.14945908109513001"/>
    <n v="3967.5068710007999"/>
    <n v="10.234333180686001"/>
    <n v="1.63846470446204"/>
    <n v="1.52961403280679"/>
    <n v="0.24488342913571001"/>
    <n v="592.97993117841702"/>
    <n v="1310"/>
    <s v="Fixed Single Family Units"/>
    <n v="1310"/>
    <s v="St. Lucie County"/>
    <s v="St. Lucie County"/>
    <m/>
    <m/>
    <m/>
    <n v="0"/>
    <n v="1"/>
    <n v="1.52961403280679"/>
    <n v="0.24488342913571001"/>
    <n v="592.979931178417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9.746896227689703"/>
    <n v="0.4809245184"/>
  </r>
  <r>
    <n v="200000"/>
    <n v="800000"/>
    <n v="800000"/>
    <x v="0"/>
    <x v="0"/>
    <s v="IR-SouthCentral"/>
    <s v="C-25 and South Indian R"/>
    <n v="0.36"/>
    <n v="0.57999999999999996"/>
    <s v="St. Lucie County"/>
    <n v="6.9177832144000004E-4"/>
    <n v="3967.5068710007999"/>
    <n v="10.234333180686001"/>
    <n v="1.63846470446204"/>
    <n v="7.0798898288600004E-3"/>
    <n v="1.133454363E-3"/>
    <n v="2.7446352435503698"/>
    <n v="1310"/>
    <s v="Fixed Single Family Units"/>
    <n v="1310"/>
    <s v="St. Lucie County"/>
    <s v="St. Lucie County"/>
    <m/>
    <m/>
    <m/>
    <n v="0"/>
    <n v="1"/>
    <n v="7.0798898288600004E-3"/>
    <n v="1.133454363E-3"/>
    <n v="2.7446352435485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.7193765239077"/>
    <n v="2.2259814999999999E-3"/>
  </r>
  <r>
    <n v="200000"/>
    <n v="800000"/>
    <n v="800000"/>
    <x v="0"/>
    <x v="0"/>
    <s v="IR-SouthCentral"/>
    <s v="C-25 and South Indian R"/>
    <n v="0.36"/>
    <n v="0.57999999999999996"/>
    <s v="St. Lucie County"/>
    <n v="1.9883955349599999E-3"/>
    <n v="3967.5068710007999"/>
    <n v="10.234333180686001"/>
    <n v="1.63846470446204"/>
    <n v="2.0349902399770001E-2"/>
    <n v="3.2579159025399999E-3"/>
    <n v="7.8889729472250796"/>
    <n v="1750"/>
    <s v="Governmental"/>
    <n v="1750"/>
    <s v="St. Lucie County"/>
    <s v="St. Lucie County"/>
    <m/>
    <m/>
    <m/>
    <n v="0"/>
    <n v="1"/>
    <n v="2.0349902399770001E-2"/>
    <n v="3.2579159025399999E-3"/>
    <n v="7.88897294722634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7.337254273569101"/>
    <n v="6.3981938000000002E-3"/>
  </r>
  <r>
    <n v="200000"/>
    <n v="800000"/>
    <n v="800000"/>
    <x v="0"/>
    <x v="0"/>
    <s v="IR-SouthCentral"/>
    <s v="C-25 and South Indian R"/>
    <n v="0.36"/>
    <n v="0.57999999999999996"/>
    <s v="FDOT District 4"/>
    <n v="8.6783350530200004E-3"/>
    <n v="3967.5068710007999"/>
    <n v="10.234333180686001"/>
    <n v="1.63846470446204"/>
    <n v="8.88169723863E-2"/>
    <n v="1.4219145677879999E-2"/>
    <n v="34.431353951731701"/>
    <n v="1750"/>
    <s v="Governmental"/>
    <n v="1750"/>
    <s v="FDOT District 4                                                St. Lucie County"/>
    <s v="FDOT District 4"/>
    <m/>
    <m/>
    <m/>
    <n v="0"/>
    <n v="1"/>
    <n v="8.88169723863E-2"/>
    <n v="1.4219145677879999E-2"/>
    <n v="34.4313539517327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.287564732269001"/>
    <n v="2.7924861299999999E-2"/>
  </r>
  <r>
    <n v="200000"/>
    <n v="800000"/>
    <n v="800000"/>
    <x v="0"/>
    <x v="0"/>
    <s v="IR-SouthCentral"/>
    <s v="C-25 and South Indian R"/>
    <n v="0.36"/>
    <n v="0.57999999999999996"/>
    <s v="St. Lucie County"/>
    <n v="0.1142879662185"/>
    <n v="4009.6367144351598"/>
    <n v="9.9298728259818994"/>
    <n v="1.6062393907893699"/>
    <n v="1.1348649700898701"/>
    <n v="0.18357383323335999"/>
    <n v="458.25322536784302"/>
    <n v="1210"/>
    <s v="Fixed Single Family Units"/>
    <n v="1210"/>
    <s v="St. Lucie County"/>
    <s v="St. Lucie County"/>
    <m/>
    <m/>
    <m/>
    <n v="0"/>
    <n v="1"/>
    <n v="1.1348649700898701"/>
    <n v="0.18357383323335999"/>
    <n v="458.253225367843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585440993047"/>
    <n v="0.37165711709999999"/>
  </r>
  <r>
    <n v="200000"/>
    <n v="800000"/>
    <n v="800000"/>
    <x v="0"/>
    <x v="0"/>
    <s v="IR-SouthCentral"/>
    <s v="C-25 and South Indian R"/>
    <n v="0.36"/>
    <n v="0.57999999999999996"/>
    <s v="St. Lucie County"/>
    <n v="3.2348028829819998E-2"/>
    <n v="4009.6367144351598"/>
    <n v="9.9298728259818994"/>
    <n v="1.6062393907893699"/>
    <n v="0.32121181245136998"/>
    <n v="5.1958678120849998E-2"/>
    <n v="129.70384403568099"/>
    <n v="1750"/>
    <s v="Governmental"/>
    <n v="1750"/>
    <s v="St. Lucie County"/>
    <s v="St. Lucie County"/>
    <m/>
    <m/>
    <m/>
    <n v="0"/>
    <n v="1"/>
    <n v="0.32121181245136998"/>
    <n v="5.1958678120849998E-2"/>
    <n v="129.70384403568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5.870080123722097"/>
    <n v="0.1051937097"/>
  </r>
  <r>
    <n v="200000"/>
    <n v="800000"/>
    <n v="800000"/>
    <x v="0"/>
    <x v="0"/>
    <s v="IR-SouthCentral"/>
    <s v="C-25 and South Indian R"/>
    <n v="0.36"/>
    <n v="0.57999999999999996"/>
    <s v="St. Lucie County"/>
    <n v="9.499295510295E-2"/>
    <n v="4009.6367144351598"/>
    <n v="9.9298728259818994"/>
    <n v="1.6062393907893699"/>
    <n v="0.94326796353653997"/>
    <n v="0.15258142633385"/>
    <n v="380.88724039349501"/>
    <n v="1750"/>
    <s v="Governmental"/>
    <n v="1750"/>
    <s v="St. Lucie County"/>
    <s v="St. Lucie County"/>
    <m/>
    <m/>
    <m/>
    <n v="0"/>
    <n v="1"/>
    <n v="0.94326796353653997"/>
    <n v="0.15258142633385"/>
    <n v="380.88724039349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9.157645460553596"/>
    <n v="0.30891098169999998"/>
  </r>
  <r>
    <n v="200000"/>
    <n v="800000"/>
    <n v="800000"/>
    <x v="0"/>
    <x v="0"/>
    <s v="IR-SouthCentral"/>
    <s v="C-25 and South Indian R"/>
    <n v="0.36"/>
    <n v="0.57999999999999996"/>
    <s v="St. Lucie County"/>
    <n v="0.13732929645313999"/>
    <n v="4009.6367144351598"/>
    <n v="9.9298728259818994"/>
    <n v="1.6062393907893699"/>
    <n v="1.3636624490613201"/>
    <n v="0.22058372547242999"/>
    <n v="550.64058902609202"/>
    <n v="1750"/>
    <s v="Governmental"/>
    <n v="1750"/>
    <s v="St. Lucie County"/>
    <s v="St. Lucie County"/>
    <m/>
    <m/>
    <m/>
    <n v="0"/>
    <n v="1"/>
    <n v="1.3636624490613201"/>
    <n v="0.22058372547242999"/>
    <n v="550.640589027716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2.482788779781"/>
    <n v="0.44658604140000002"/>
  </r>
  <r>
    <n v="200000"/>
    <n v="800000"/>
    <n v="800000"/>
    <x v="0"/>
    <x v="0"/>
    <s v="IR-SouthCentral"/>
    <s v="C-25 and South Indian R"/>
    <n v="0.36"/>
    <n v="0.57999999999999996"/>
    <s v="St. Lucie County"/>
    <n v="1.19032658885E-3"/>
    <n v="4009.6367144351598"/>
    <n v="9.9298728259818994"/>
    <n v="1.6062393907893699"/>
    <n v="1.1819791648690001E-2"/>
    <n v="1.9119494549199999E-3"/>
    <n v="4.7727771928333498"/>
    <n v="1310"/>
    <s v="Fixed Single Family Units"/>
    <n v="1310"/>
    <s v="St. Lucie County"/>
    <s v="St. Lucie County"/>
    <m/>
    <m/>
    <m/>
    <n v="0"/>
    <n v="1"/>
    <n v="1.1819791648690001E-2"/>
    <n v="1.9119494549199999E-3"/>
    <n v="4.7727771928329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371460818128803"/>
    <n v="3.8708655E-3"/>
  </r>
  <r>
    <n v="200000"/>
    <n v="800000"/>
    <n v="800000"/>
    <x v="0"/>
    <x v="0"/>
    <s v="IR-SouthCentral"/>
    <s v="C-25 and South Indian R"/>
    <n v="0.36"/>
    <n v="0.57999999999999996"/>
    <s v="St. Lucie County"/>
    <n v="1.9880385617320001E-2"/>
    <n v="3977.7222710757601"/>
    <n v="10.586243178667599"/>
    <n v="1.80040248582419"/>
    <n v="0.21045859663072"/>
    <n v="3.5792695684580003E-2"/>
    <n v="79.078652627619903"/>
    <n v="1210"/>
    <s v="Fixed Single Family Units"/>
    <n v="1210"/>
    <s v="St. Lucie County"/>
    <s v="St. Lucie County"/>
    <m/>
    <m/>
    <m/>
    <n v="0"/>
    <n v="1"/>
    <n v="0.21045859663072"/>
    <n v="3.5792695684580003E-2"/>
    <n v="79.078652627620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6.674938032515499"/>
    <n v="6.4135160299999994E-2"/>
  </r>
  <r>
    <n v="200000"/>
    <n v="800000"/>
    <n v="800000"/>
    <x v="0"/>
    <x v="0"/>
    <s v="IR-SouthCentral"/>
    <s v="C-25 and South Indian R"/>
    <n v="0.36"/>
    <n v="0.57999999999999996"/>
    <s v="St. Lucie County"/>
    <n v="0.29027222568249"/>
    <n v="3994.5125323812099"/>
    <n v="9.5664504336956107"/>
    <n v="1.43074972781038"/>
    <n v="2.7768748592700998"/>
    <n v="0.41530690788614"/>
    <n v="1159.4960432909099"/>
    <n v="1210"/>
    <s v="Fixed Single Family Units"/>
    <n v="1210"/>
    <s v="St. Lucie County"/>
    <s v="St. Lucie County"/>
    <m/>
    <m/>
    <m/>
    <n v="0"/>
    <n v="1"/>
    <n v="2.7768748592700998"/>
    <n v="0.41530690788614"/>
    <n v="1159.4960433192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1.505186537768"/>
    <n v="0.94038608540000002"/>
  </r>
  <r>
    <n v="200000"/>
    <n v="800000"/>
    <n v="800000"/>
    <x v="0"/>
    <x v="0"/>
    <s v="IR-SouthCentral"/>
    <s v="C-25 and South Indian R"/>
    <n v="0.36"/>
    <n v="0.57999999999999996"/>
    <s v="St. Lucie County"/>
    <n v="6.4477333391429997E-2"/>
    <n v="3994.5125323812099"/>
    <n v="9.5664504336956107"/>
    <n v="1.43074972781038"/>
    <n v="0.61681921398603001"/>
    <n v="9.2250927199730007E-2"/>
    <n v="257.55551628660902"/>
    <n v="1310"/>
    <s v="Fixed Single Family Units"/>
    <n v="1310"/>
    <s v="St. Lucie County"/>
    <s v="St. Lucie County"/>
    <m/>
    <m/>
    <m/>
    <n v="0"/>
    <n v="1"/>
    <n v="0.61681921398603001"/>
    <n v="9.2250927199730007E-2"/>
    <n v="257.555516286606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837183965503797"/>
    <n v="0.20888525250000001"/>
  </r>
  <r>
    <n v="200000"/>
    <n v="800000"/>
    <n v="800000"/>
    <x v="0"/>
    <x v="0"/>
    <s v="IR-SouthCentral"/>
    <s v="C-25 and South Indian R"/>
    <n v="0.36"/>
    <n v="0.57999999999999996"/>
    <s v="St. Lucie County"/>
    <n v="0.24147628092678"/>
    <n v="3994.5125323812099"/>
    <n v="9.5664504336956107"/>
    <n v="1.43074972781038"/>
    <n v="2.3100708723992698"/>
    <n v="0.34549212320866002"/>
    <n v="964.58003043486201"/>
    <n v="1750"/>
    <s v="Governmental"/>
    <n v="1750"/>
    <s v="St. Lucie County"/>
    <s v="St. Lucie County"/>
    <m/>
    <m/>
    <m/>
    <n v="0"/>
    <n v="1"/>
    <n v="2.3100708723992698"/>
    <n v="0.34549212320866002"/>
    <n v="964.58003043486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5.286638946304"/>
    <n v="0.78230334989999994"/>
  </r>
  <r>
    <n v="200000"/>
    <n v="800000"/>
    <n v="800000"/>
    <x v="0"/>
    <x v="0"/>
    <s v="IR-SouthCentral"/>
    <s v="C-25 and South Indian R"/>
    <n v="0.36"/>
    <n v="0.57999999999999996"/>
    <s v="St. Lucie County"/>
    <n v="0.31352463281861997"/>
    <n v="3969.8815408068999"/>
    <n v="10.4974215970639"/>
    <n v="1.7634358126534899"/>
    <n v="3.29120025176173"/>
    <n v="0.55288056566138999"/>
    <n v="1244.6556524149"/>
    <n v="1210"/>
    <s v="Fixed Single Family Units"/>
    <n v="1210"/>
    <s v="St. Lucie County"/>
    <s v="St. Lucie County"/>
    <m/>
    <m/>
    <m/>
    <n v="0"/>
    <n v="1"/>
    <n v="3.29120025176173"/>
    <n v="0.55288056566138999"/>
    <n v="1244.6556524140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4.50923316181701"/>
    <n v="1.0094530839"/>
  </r>
  <r>
    <n v="200000"/>
    <n v="800000"/>
    <n v="800000"/>
    <x v="0"/>
    <x v="0"/>
    <s v="IR-SouthCentral"/>
    <s v="C-25 and South Indian R"/>
    <n v="0.36"/>
    <n v="0.57999999999999996"/>
    <s v="St. Lucie County"/>
    <n v="2.6928803357199999E-3"/>
    <n v="3969.8815408068999"/>
    <n v="10.4974215970639"/>
    <n v="1.7634358126534899"/>
    <n v="2.826830019459E-2"/>
    <n v="4.7487216232100001E-3"/>
    <n v="10.6904159364124"/>
    <n v="1310"/>
    <s v="Fixed Single Family Units"/>
    <n v="1310"/>
    <s v="St. Lucie County"/>
    <s v="St. Lucie County"/>
    <m/>
    <m/>
    <m/>
    <n v="0"/>
    <n v="1"/>
    <n v="2.826830019459E-2"/>
    <n v="4.7487216232100001E-3"/>
    <n v="10.69041593700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0.3835360690016"/>
    <n v="8.6702480999999998E-3"/>
  </r>
  <r>
    <n v="200000"/>
    <n v="800000"/>
    <n v="800000"/>
    <x v="0"/>
    <x v="0"/>
    <s v="IR-SouthCentral"/>
    <s v="C-25 and South Indian R"/>
    <n v="0.36"/>
    <n v="0.57999999999999996"/>
    <s v="St. Lucie County"/>
    <n v="4.4546624507940003E-2"/>
    <n v="3969.8815408068999"/>
    <n v="10.4974215970639"/>
    <n v="1.7634358126534899"/>
    <n v="0.46762469818594998"/>
    <n v="7.8555112990130002E-2"/>
    <n v="176.84482233933099"/>
    <n v="1310"/>
    <s v="Fixed Single Family Units"/>
    <n v="1310"/>
    <s v="St. Lucie County"/>
    <s v="St. Lucie County"/>
    <m/>
    <m/>
    <m/>
    <n v="0"/>
    <n v="1"/>
    <n v="0.46762469818594998"/>
    <n v="7.8555112990130002E-2"/>
    <n v="176.84482233933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231537298402301"/>
    <n v="0.14342645770000001"/>
  </r>
  <r>
    <n v="200000"/>
    <n v="800000"/>
    <n v="800000"/>
    <x v="0"/>
    <x v="0"/>
    <s v="IR-SouthCentral"/>
    <s v="C-25 and South Indian R"/>
    <n v="0.36"/>
    <n v="0.57999999999999996"/>
    <s v="St. Lucie County"/>
    <n v="0.22812683115971999"/>
    <n v="4006.3238910904302"/>
    <n v="10.802756434844"/>
    <n v="1.882555853118"/>
    <n v="2.4643985932712398"/>
    <n v="0.42946150125298999"/>
    <n v="913.94997387394096"/>
    <n v="1210"/>
    <s v="Fixed Single Family Units"/>
    <n v="1210"/>
    <s v="St. Lucie County"/>
    <s v="St. Lucie County"/>
    <m/>
    <m/>
    <m/>
    <n v="0"/>
    <n v="1"/>
    <n v="2.4643985932712398"/>
    <n v="0.42946150125298999"/>
    <n v="913.949973873940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4.257463544443"/>
    <n v="0.74124085470000001"/>
  </r>
  <r>
    <n v="200000"/>
    <n v="800000"/>
    <n v="800000"/>
    <x v="0"/>
    <x v="0"/>
    <s v="IR-SouthCentral"/>
    <s v="C-25 and South Indian R"/>
    <n v="0.36"/>
    <n v="0.57999999999999996"/>
    <s v="St. Lucie County"/>
    <n v="2.6949299118999999E-3"/>
    <n v="4006.3238910904302"/>
    <n v="10.802756434844"/>
    <n v="1.882555853118"/>
    <n v="2.9112671447280001E-2"/>
    <n v="5.0733560793999998E-3"/>
    <n v="10.7967620908792"/>
    <n v="1310"/>
    <s v="Fixed Single Family Units"/>
    <n v="1310"/>
    <s v="St. Lucie County"/>
    <s v="St. Lucie County"/>
    <m/>
    <m/>
    <m/>
    <n v="0"/>
    <n v="1"/>
    <n v="2.9112671447280001E-2"/>
    <n v="5.0733560793999998E-3"/>
    <n v="10.796762090877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0.930405156665998"/>
    <n v="8.7564979999999997E-3"/>
  </r>
  <r>
    <n v="200000"/>
    <n v="800000"/>
    <n v="800000"/>
    <x v="0"/>
    <x v="0"/>
    <s v="IR-SouthCentral"/>
    <s v="C-25 and South Indian R"/>
    <n v="0.36"/>
    <n v="0.57999999999999996"/>
    <s v="St. Lucie County"/>
    <n v="0.25575166575489999"/>
    <n v="3995.3072218655302"/>
    <n v="9.3613217366266195"/>
    <n v="1.3430981995034901"/>
    <n v="2.39417362780988"/>
    <n v="0.34349960179542999"/>
    <n v="1021.8064771947199"/>
    <n v="1210"/>
    <s v="Fixed Single Family Units"/>
    <n v="1210"/>
    <s v="St. Lucie County"/>
    <s v="St. Lucie County"/>
    <m/>
    <m/>
    <m/>
    <n v="0"/>
    <n v="1"/>
    <n v="2.39417362780988"/>
    <n v="0.34349960179542999"/>
    <n v="1021.8064771947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6.167974808004"/>
    <n v="0.82871571550000001"/>
  </r>
  <r>
    <n v="200000"/>
    <n v="800000"/>
    <n v="800000"/>
    <x v="0"/>
    <x v="0"/>
    <s v="IR-SouthCentral"/>
    <s v="C-25 and South Indian R"/>
    <n v="0.36"/>
    <n v="0.57999999999999996"/>
    <s v="St. Lucie County"/>
    <n v="0.13740974245341001"/>
    <n v="3995.3072218655302"/>
    <n v="9.3613217366266195"/>
    <n v="1.3430981995034901"/>
    <n v="1.2863368088534299"/>
    <n v="0.18455477768341999"/>
    <n v="548.99413637881901"/>
    <n v="1750"/>
    <s v="Governmental"/>
    <n v="1750"/>
    <s v="St. Lucie County"/>
    <s v="St. Lucie County"/>
    <m/>
    <m/>
    <m/>
    <n v="0"/>
    <n v="1"/>
    <n v="1.2863368088534299"/>
    <n v="0.18455477768341999"/>
    <n v="548.99413637881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1.33709187753099"/>
    <n v="0.44525071890000001"/>
  </r>
  <r>
    <n v="200000"/>
    <n v="800000"/>
    <n v="800000"/>
    <x v="0"/>
    <x v="0"/>
    <s v="IR-SouthCentral"/>
    <s v="C-25 and South Indian R"/>
    <n v="0.36"/>
    <n v="0.57999999999999996"/>
    <s v="St. Lucie County"/>
    <n v="4.40183782087E-3"/>
    <n v="3995.3072218655302"/>
    <n v="9.3613217366266195"/>
    <n v="1.3430981995034901"/>
    <n v="4.1207020073700001E-2"/>
    <n v="5.9121004517199999E-3"/>
    <n v="17.586694435238702"/>
    <n v="1750"/>
    <s v="Governmental"/>
    <n v="1750"/>
    <s v="St. Lucie County"/>
    <s v="St. Lucie County"/>
    <m/>
    <m/>
    <m/>
    <n v="0"/>
    <n v="1"/>
    <n v="4.1207020073700001E-2"/>
    <n v="5.9121004517199999E-3"/>
    <n v="17.586694435237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1.242362304401"/>
    <n v="1.42633369E-2"/>
  </r>
  <r>
    <n v="200000"/>
    <n v="800000"/>
    <n v="800000"/>
    <x v="0"/>
    <x v="0"/>
    <s v="IR-SouthCentral"/>
    <s v="C-25 and South Indian R"/>
    <n v="0.36"/>
    <n v="0.57999999999999996"/>
    <s v="St. Lucie County"/>
    <n v="1.22130198383E-3"/>
    <n v="3995.3072218655302"/>
    <n v="9.3613217366266195"/>
    <n v="1.3430981995034901"/>
    <n v="1.1433000808209999E-2"/>
    <n v="1.64032849553E-3"/>
    <n v="4.8794766360746999"/>
    <n v="1310"/>
    <s v="Fixed Single Family Units"/>
    <n v="1310"/>
    <s v="St. Lucie County"/>
    <s v="St. Lucie County"/>
    <m/>
    <m/>
    <m/>
    <n v="0"/>
    <n v="1"/>
    <n v="1.1433000808209999E-2"/>
    <n v="1.64032849553E-3"/>
    <n v="4.87947663607581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.380835091375499"/>
    <n v="3.9574019999999996E-3"/>
  </r>
  <r>
    <n v="200000"/>
    <n v="800000"/>
    <n v="800000"/>
    <x v="0"/>
    <x v="0"/>
    <s v="IR-SouthCentral"/>
    <s v="C-25 and South Indian R"/>
    <n v="0.36"/>
    <n v="0.57999999999999996"/>
    <s v="St. Lucie County"/>
    <n v="0.48020480932590998"/>
    <n v="3971.2410625172001"/>
    <n v="10.1861049521547"/>
    <n v="1.6108050573444299"/>
    <n v="4.8914165863232597"/>
    <n v="0.77351633542330001"/>
    <n v="1907.0090572133199"/>
    <n v="1210"/>
    <s v="Fixed Single Family Units"/>
    <n v="1210"/>
    <s v="St. Lucie County"/>
    <s v="St. Lucie County"/>
    <m/>
    <m/>
    <m/>
    <n v="0"/>
    <n v="1"/>
    <n v="4.8914165863232597"/>
    <n v="0.77351633542330001"/>
    <n v="1907.0090572125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8.512945517199"/>
    <n v="1.5466415710999999"/>
  </r>
  <r>
    <n v="200000"/>
    <n v="800000"/>
    <n v="800000"/>
    <x v="0"/>
    <x v="0"/>
    <s v="IR-SouthCentral"/>
    <s v="C-25 and South Indian R"/>
    <n v="0.36"/>
    <n v="0.57999999999999996"/>
    <s v="St. Lucie County"/>
    <n v="2.5429663658600001E-3"/>
    <n v="3971.2410625172001"/>
    <n v="10.1861049521547"/>
    <n v="1.6108050573444299"/>
    <n v="2.5902922292510001E-2"/>
    <n v="4.0962230827900001E-3"/>
    <n v="10.0987324527271"/>
    <n v="1310"/>
    <s v="Fixed Single Family Units"/>
    <n v="1310"/>
    <s v="St. Lucie County"/>
    <s v="St. Lucie County"/>
    <m/>
    <m/>
    <m/>
    <n v="0"/>
    <n v="1"/>
    <n v="2.5902922292510001E-2"/>
    <n v="4.0962230827900001E-3"/>
    <n v="10.098732452582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036509665567003"/>
    <n v="8.1903750999999993E-3"/>
  </r>
  <r>
    <n v="200000"/>
    <n v="800000"/>
    <n v="800000"/>
    <x v="0"/>
    <x v="0"/>
    <s v="IR-SouthCentral"/>
    <s v="C-25 and South Indian R"/>
    <n v="0.36"/>
    <n v="0.57999999999999996"/>
    <s v="St. Lucie County"/>
    <n v="3.050435364516E-2"/>
    <n v="3971.2410625172001"/>
    <n v="10.1861049521547"/>
    <n v="1.6108050573444299"/>
    <n v="0.31072054772726998"/>
    <n v="4.913656712265E-2"/>
    <n v="121.140141781217"/>
    <n v="1310"/>
    <s v="Fixed Single Family Units"/>
    <n v="1310"/>
    <s v="St. Lucie County"/>
    <s v="St. Lucie County"/>
    <m/>
    <m/>
    <m/>
    <n v="0"/>
    <n v="1"/>
    <n v="0.31072054772726998"/>
    <n v="4.913656712265E-2"/>
    <n v="121.14014178121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5.308271178556801"/>
    <n v="9.8248290200000005E-2"/>
  </r>
  <r>
    <n v="200000"/>
    <n v="800000"/>
    <n v="800000"/>
    <x v="0"/>
    <x v="0"/>
    <s v="IR-SouthCentral"/>
    <s v="C-25 and South Indian R"/>
    <n v="0.36"/>
    <n v="0.57999999999999996"/>
    <s v="St. Lucie County"/>
    <n v="2.5020939488199999E-3"/>
    <n v="3971.2410625172001"/>
    <n v="10.1861049521547"/>
    <n v="1.6108050573444299"/>
    <n v="2.5486591562920002E-2"/>
    <n v="4.0303855867199999E-3"/>
    <n v="9.9364182318655292"/>
    <n v="1310"/>
    <s v="Fixed Single Family Units"/>
    <n v="1310"/>
    <s v="St. Lucie County"/>
    <s v="St. Lucie County"/>
    <m/>
    <m/>
    <m/>
    <n v="0"/>
    <n v="1"/>
    <n v="2.5486591562920002E-2"/>
    <n v="4.0303855867199999E-3"/>
    <n v="9.93641823186747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5.862045644108505"/>
    <n v="8.0587334000000004E-3"/>
  </r>
  <r>
    <n v="200000"/>
    <n v="800000"/>
    <n v="800000"/>
    <x v="0"/>
    <x v="0"/>
    <s v="IR-SouthCentral"/>
    <s v="C-25 and South Indian R"/>
    <n v="0.36"/>
    <n v="0.57999999999999996"/>
    <s v="St. Lucie County"/>
    <n v="9.1869352691160006E-2"/>
    <n v="4001.9169039357498"/>
    <n v="9.6007166732629905"/>
    <n v="1.3833045160205"/>
    <n v="0.88201162614390005"/>
    <n v="0.12708329046156"/>
    <n v="367.653515488393"/>
    <n v="1210"/>
    <s v="Fixed Single Family Units"/>
    <n v="1210"/>
    <s v="St. Lucie County"/>
    <s v="St. Lucie County"/>
    <m/>
    <m/>
    <m/>
    <n v="0"/>
    <n v="1"/>
    <n v="0.88201162614390005"/>
    <n v="0.12708329046156"/>
    <n v="1330.8949911032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4.896845307064"/>
    <n v="1.0793957754000001"/>
  </r>
  <r>
    <n v="200000"/>
    <n v="800000"/>
    <n v="800000"/>
    <x v="0"/>
    <x v="0"/>
    <s v="IR-SouthCentral"/>
    <s v="C-25 and South Indian R"/>
    <n v="0.36"/>
    <n v="0.57999999999999996"/>
    <s v="St. Lucie County"/>
    <n v="4.2845588377799997E-2"/>
    <n v="4001.9169039357498"/>
    <n v="9.6007166732629905"/>
    <n v="1.3833045160205"/>
    <n v="0.41134835471454001"/>
    <n v="5.9268495894569999E-2"/>
    <n v="171.46448438820701"/>
    <n v="1750"/>
    <s v="Governmental"/>
    <n v="1750"/>
    <s v="St. Lucie County"/>
    <s v="St. Lucie County"/>
    <m/>
    <m/>
    <m/>
    <n v="0"/>
    <n v="1"/>
    <n v="0.41134835471454001"/>
    <n v="5.9268495894569999E-2"/>
    <n v="171.46448438820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9.3707869635831"/>
    <n v="0.13906284220000001"/>
  </r>
  <r>
    <n v="200000"/>
    <n v="800000"/>
    <n v="800000"/>
    <x v="0"/>
    <x v="0"/>
    <s v="IR-SouthCentral"/>
    <s v="C-25 and South Indian R"/>
    <n v="0.36"/>
    <n v="0.57999999999999996"/>
    <s v="St. Lucie County"/>
    <n v="5.9915837711769997E-2"/>
    <n v="4001.9169039357498"/>
    <n v="9.6007166732629905"/>
    <n v="1.3833045160205"/>
    <n v="0.57523498211198998"/>
    <n v="8.2881848887849996E-2"/>
    <n v="239.77820375223999"/>
    <n v="1750"/>
    <s v="Governmental"/>
    <n v="1750"/>
    <s v="St. Lucie County"/>
    <s v="St. Lucie County"/>
    <m/>
    <m/>
    <m/>
    <n v="0"/>
    <n v="1"/>
    <n v="0.57523498211198998"/>
    <n v="8.2881848887849996E-2"/>
    <n v="239.77820375223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3.758934960418003"/>
    <n v="0.19446731850000001"/>
  </r>
  <r>
    <n v="200000"/>
    <n v="800000"/>
    <n v="800000"/>
    <x v="0"/>
    <x v="0"/>
    <s v="IR-SouthCentral"/>
    <s v="C-25 and South Indian R"/>
    <n v="0.36"/>
    <n v="0.57999999999999996"/>
    <s v="St. Lucie County"/>
    <n v="1.52276963154E-2"/>
    <n v="3110.6957989637499"/>
    <n v="7.6502633661530597"/>
    <n v="1.11708662687375"/>
    <n v="0.11649588727267"/>
    <n v="1.701065591203E-2"/>
    <n v="47.368730956238601"/>
    <n v="1210"/>
    <s v="Fixed Single Family Units"/>
    <n v="1210"/>
    <s v="St. Lucie County"/>
    <s v="St. Lucie County"/>
    <m/>
    <m/>
    <m/>
    <n v="0"/>
    <n v="1"/>
    <n v="0.11649588727267"/>
    <n v="1.701065591203E-2"/>
    <n v="599.26204562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9.359533822703497"/>
    <n v="0.48601950170000002"/>
  </r>
  <r>
    <n v="200000"/>
    <n v="800000"/>
    <n v="800000"/>
    <x v="0"/>
    <x v="0"/>
    <s v="IR-SouthCentral"/>
    <s v="C-25 and South Indian R"/>
    <n v="0.36"/>
    <n v="0.57999999999999996"/>
    <s v="St. Lucie County"/>
    <n v="3.2631213625559999E-2"/>
    <n v="3110.6957989637499"/>
    <n v="7.6502633661530597"/>
    <n v="1.11708662687375"/>
    <n v="0.24963737819278001"/>
    <n v="3.6451892359779997E-2"/>
    <n v="101.50577914013699"/>
    <n v="1750"/>
    <s v="Governmental"/>
    <n v="1750"/>
    <s v="St. Lucie County"/>
    <s v="St. Lucie County"/>
    <m/>
    <m/>
    <m/>
    <n v="0"/>
    <n v="1"/>
    <n v="0.24963737819278001"/>
    <n v="3.6451892359779997E-2"/>
    <n v="101.50577914013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2.568751430329598"/>
    <n v="8.2324232900000002E-2"/>
  </r>
  <r>
    <n v="200000"/>
    <n v="800000"/>
    <n v="800000"/>
    <x v="0"/>
    <x v="0"/>
    <s v="IR-SouthCentral"/>
    <s v="C-25 and South Indian R"/>
    <n v="0.36"/>
    <n v="0.57999999999999996"/>
    <s v="St. Lucie County"/>
    <n v="5.279439468015E-2"/>
    <n v="3992.98216795194"/>
    <n v="11.195231185269099"/>
    <n v="2.0846150889820301"/>
    <n v="0.59104545373065998"/>
    <n v="0.11005599176392"/>
    <n v="210.80707652567199"/>
    <n v="1210"/>
    <s v="Fixed Single Family Units"/>
    <n v="1210"/>
    <s v="St. Lucie County"/>
    <s v="St. Lucie County"/>
    <m/>
    <m/>
    <m/>
    <n v="0"/>
    <n v="1"/>
    <n v="0.59104545373065998"/>
    <n v="0.11005599176392"/>
    <n v="210.8070765256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5.5401598644562"/>
    <n v="0.170970865"/>
  </r>
  <r>
    <n v="200000"/>
    <n v="800000"/>
    <n v="800000"/>
    <x v="0"/>
    <x v="0"/>
    <s v="IR-SouthCentral"/>
    <s v="C-25 and South Indian R"/>
    <n v="0.36"/>
    <n v="0.57999999999999996"/>
    <s v="St. Lucie County"/>
    <n v="2.6501760446999997E-4"/>
    <n v="3992.98216795194"/>
    <n v="11.195231185269099"/>
    <n v="2.0846150889820301"/>
    <n v="2.9669333501999998E-3"/>
    <n v="5.5245969712000001E-4"/>
    <n v="1.05821056884205"/>
    <n v="1310"/>
    <s v="Fixed Single Family Units"/>
    <n v="1310"/>
    <s v="St. Lucie County"/>
    <s v="St. Lucie County"/>
    <m/>
    <m/>
    <m/>
    <n v="0"/>
    <n v="1"/>
    <n v="2.9669333501999998E-3"/>
    <n v="5.5245969712000001E-4"/>
    <n v="1.0582105688422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.418898347894"/>
    <n v="8.5824049999999998E-4"/>
  </r>
  <r>
    <n v="200000"/>
    <n v="800000"/>
    <n v="800000"/>
    <x v="0"/>
    <x v="0"/>
    <s v="IR-SouthCentral"/>
    <s v="C-25 and South Indian R"/>
    <n v="0.36"/>
    <n v="0.57999999999999996"/>
    <s v="St. Lucie County"/>
    <n v="0.38898387766670001"/>
    <n v="3954.1122808958999"/>
    <n v="9.9394053593686902"/>
    <n v="1.5044490276721001"/>
    <n v="3.8662684383885"/>
    <n v="0.58520641653579997"/>
    <n v="1538.0859277524401"/>
    <n v="1210"/>
    <s v="Fixed Single Family Units"/>
    <n v="1210"/>
    <s v="St. Lucie County"/>
    <s v="St. Lucie County"/>
    <m/>
    <m/>
    <m/>
    <n v="0"/>
    <n v="1"/>
    <n v="3.8662684383885"/>
    <n v="0.58520641653579997"/>
    <n v="1538.0859277524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2.98757660781101"/>
    <n v="1.2474338425"/>
  </r>
  <r>
    <n v="200000"/>
    <n v="800000"/>
    <n v="800000"/>
    <x v="0"/>
    <x v="0"/>
    <s v="IR-SouthCentral"/>
    <s v="C-25 and South Indian R"/>
    <n v="0.36"/>
    <n v="0.57999999999999996"/>
    <s v="St. Lucie County"/>
    <n v="7.1001552937000002E-4"/>
    <n v="3982.88374674125"/>
    <n v="10.7232337610324"/>
    <n v="1.85300798845106"/>
    <n v="7.6136624953900001E-3"/>
    <n v="1.3156644478399999E-3"/>
    <n v="2.8279093118616498"/>
    <n v="1210"/>
    <s v="Fixed Single Family Units"/>
    <n v="1210"/>
    <s v="St. Lucie County"/>
    <s v="St. Lucie County"/>
    <m/>
    <m/>
    <m/>
    <n v="0"/>
    <n v="1"/>
    <n v="7.6136624953900001E-3"/>
    <n v="1.3156644478399999E-3"/>
    <n v="2.8279093110570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.4505005610478"/>
    <n v="2.2935193E-3"/>
  </r>
  <r>
    <n v="200000"/>
    <n v="800000"/>
    <n v="800000"/>
    <x v="0"/>
    <x v="0"/>
    <s v="IR-SouthCentral"/>
    <s v="C-25 and South Indian R"/>
    <n v="0.36"/>
    <n v="0.57999999999999996"/>
    <s v="St. Lucie County"/>
    <n v="1.82617879099E-3"/>
    <n v="3982.88374674125"/>
    <n v="10.7232337610324"/>
    <n v="1.85300798845106"/>
    <n v="1.9582542065250001E-2"/>
    <n v="3.3839238880499999E-3"/>
    <n v="7.2734578252896096"/>
    <n v="1310"/>
    <s v="Fixed Single Family Units"/>
    <n v="1310"/>
    <s v="St. Lucie County"/>
    <s v="St. Lucie County"/>
    <m/>
    <m/>
    <m/>
    <n v="0"/>
    <n v="1"/>
    <n v="1.9582542065250001E-2"/>
    <n v="3.3839238880499999E-3"/>
    <n v="7.27345782497280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3.2484245953505"/>
    <n v="5.8989925999999998E-3"/>
  </r>
  <r>
    <n v="200000"/>
    <n v="800000"/>
    <n v="800000"/>
    <x v="0"/>
    <x v="0"/>
    <s v="IR-SouthCentral"/>
    <s v="C-25 and South Indian R"/>
    <n v="0.36"/>
    <n v="0.57999999999999996"/>
    <s v="St. Lucie County"/>
    <n v="3.7769632810000002E-5"/>
    <n v="3982.88374674125"/>
    <n v="10.7232337610324"/>
    <n v="1.85300798845106"/>
    <n v="4.0501260172E-4"/>
    <n v="6.9987431319999999E-5"/>
    <n v="0.15043205665128001"/>
    <n v="1310"/>
    <s v="Fixed Single Family Units"/>
    <n v="1310"/>
    <s v="St. Lucie County"/>
    <s v="St. Lucie County"/>
    <m/>
    <m/>
    <m/>
    <n v="0"/>
    <n v="1"/>
    <n v="4.0501260172E-4"/>
    <n v="6.9987431319999999E-5"/>
    <n v="0.15043205665195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.07947742389107"/>
    <n v="1.220049E-4"/>
  </r>
  <r>
    <n v="200000"/>
    <n v="800000"/>
    <n v="800000"/>
    <x v="0"/>
    <x v="0"/>
    <s v="IR-SouthCentral"/>
    <s v="C-25 and South Indian R"/>
    <n v="0.36"/>
    <n v="0.57999999999999996"/>
    <s v="St. Lucie County"/>
    <n v="6.139315471759E-2"/>
    <n v="3982.88374674125"/>
    <n v="10.7232337610324"/>
    <n v="1.85300798845106"/>
    <n v="0.65833314936401999"/>
    <n v="0.11376200612792001"/>
    <n v="244.52179808588801"/>
    <n v="1310"/>
    <s v="Fixed Single Family Units"/>
    <n v="1310"/>
    <s v="St. Lucie County"/>
    <s v="St. Lucie County"/>
    <m/>
    <m/>
    <m/>
    <n v="0"/>
    <n v="1"/>
    <n v="0.65833314936401999"/>
    <n v="0.11376200612792001"/>
    <n v="244.52179808588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5024255140044"/>
    <n v="0.19831451589999999"/>
  </r>
  <r>
    <n v="200000"/>
    <n v="800000"/>
    <n v="800000"/>
    <x v="0"/>
    <x v="0"/>
    <s v="IR-SouthCentral"/>
    <s v="C-25 and South Indian R"/>
    <n v="0.36"/>
    <n v="0.57999999999999996"/>
    <s v="St. Lucie County"/>
    <n v="2.9031358977519999E-2"/>
    <n v="3961.1871681180801"/>
    <n v="9.9564797714828099"/>
    <n v="1.5832264393737401"/>
    <n v="0.28905013839836002"/>
    <n v="4.5963215104160002E-2"/>
    <n v="114.99864665479301"/>
    <n v="1700"/>
    <s v="Institutional (Educational,religious,health and military facilities)"/>
    <n v="1700"/>
    <s v="St. Lucie County"/>
    <s v="St. Lucie County"/>
    <m/>
    <m/>
    <m/>
    <n v="0"/>
    <n v="1"/>
    <n v="0.28905013839836002"/>
    <n v="4.5963215104160002E-2"/>
    <n v="114.99864665479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6.167523578239894"/>
    <n v="9.3267353299999994E-2"/>
  </r>
  <r>
    <n v="200000"/>
    <n v="800000"/>
    <n v="800000"/>
    <x v="0"/>
    <x v="0"/>
    <s v="IR-SouthCentral"/>
    <s v="C-25 and South Indian R"/>
    <n v="0.36"/>
    <n v="0.57999999999999996"/>
    <s v="St. Lucie County"/>
    <n v="0.30491532536545002"/>
    <n v="3961.1871681180801"/>
    <n v="9.9564797714828099"/>
    <n v="1.5832264393737401"/>
    <n v="3.03588326901626"/>
    <n v="0.48275000488883002"/>
    <n v="1207.8266742001899"/>
    <n v="1210"/>
    <s v="Fixed Single Family Units"/>
    <n v="1210"/>
    <s v="St. Lucie County"/>
    <s v="St. Lucie County"/>
    <m/>
    <m/>
    <m/>
    <n v="0"/>
    <n v="1"/>
    <n v="3.03588326901626"/>
    <n v="0.48275000488883002"/>
    <n v="1207.82667420018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5.72883008227001"/>
    <n v="0.97958367739999996"/>
  </r>
  <r>
    <n v="200000"/>
    <n v="800000"/>
    <n v="800000"/>
    <x v="0"/>
    <x v="0"/>
    <s v="IR-SouthCentral"/>
    <s v="C-25 and South Indian R"/>
    <n v="0.36"/>
    <n v="0.57999999999999996"/>
    <s v="St. Lucie County"/>
    <n v="1.2326337463200001E-3"/>
    <n v="3961.1871681180801"/>
    <n v="9.9564797714828099"/>
    <n v="1.5832264393737401"/>
    <n v="1.2272692960939999E-2"/>
    <n v="1.9515383372400001E-3"/>
    <n v="4.88269297893586"/>
    <n v="1310"/>
    <s v="Fixed Single Family Units"/>
    <n v="1310"/>
    <s v="St. Lucie County"/>
    <s v="St. Lucie County"/>
    <m/>
    <m/>
    <m/>
    <n v="0"/>
    <n v="1"/>
    <n v="1.2272692960939999E-2"/>
    <n v="1.9515383372400001E-3"/>
    <n v="4.88269297893670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151691093788301"/>
    <n v="3.9600104999999997E-3"/>
  </r>
  <r>
    <n v="200000"/>
    <n v="800000"/>
    <n v="800000"/>
    <x v="0"/>
    <x v="0"/>
    <s v="IR-SouthCentral"/>
    <s v="C-25 and South Indian R"/>
    <n v="0.36"/>
    <n v="0.57999999999999996"/>
    <s v="St. Lucie County"/>
    <n v="2.6015195702999998E-4"/>
    <n v="3961.1871681180801"/>
    <n v="9.9564797714828099"/>
    <n v="1.5832264393737401"/>
    <n v="2.5901976977099998E-3"/>
    <n v="4.1187945661999998E-4"/>
    <n v="1.03051059395992"/>
    <n v="1720"/>
    <s v="Religious"/>
    <n v="1720"/>
    <s v="St. Lucie County"/>
    <s v="St. Lucie County"/>
    <m/>
    <m/>
    <m/>
    <n v="0"/>
    <n v="1"/>
    <n v="2.5901976977099998E-3"/>
    <n v="4.1187945661999998E-4"/>
    <n v="1.0305105939600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.0421099618837"/>
    <n v="8.3577499999999997E-4"/>
  </r>
  <r>
    <n v="200000"/>
    <n v="800000"/>
    <n v="800000"/>
    <x v="0"/>
    <x v="0"/>
    <s v="IR-SouthCentral"/>
    <s v="C-25 and South Indian R"/>
    <n v="0.36"/>
    <n v="0.57999999999999996"/>
    <s v="St. Lucie County"/>
    <n v="7.5190307600269998E-2"/>
    <n v="3961.1871681180801"/>
    <n v="9.9564797714828099"/>
    <n v="1.5832264393737401"/>
    <n v="0.74863077663369004"/>
    <n v="0.11904328297739"/>
    <n v="297.84288163305598"/>
    <n v="1750"/>
    <s v="Governmental"/>
    <n v="1750"/>
    <s v="St. Lucie County"/>
    <s v="St. Lucie County"/>
    <m/>
    <m/>
    <m/>
    <n v="0"/>
    <n v="1"/>
    <n v="0.74863077663369004"/>
    <n v="0.11904328297739"/>
    <n v="297.842881633055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1.675887796463499"/>
    <n v="0.24155951470000001"/>
  </r>
  <r>
    <n v="200000"/>
    <n v="800000"/>
    <n v="800000"/>
    <x v="0"/>
    <x v="0"/>
    <s v="IR-SouthCentral"/>
    <s v="C-25 and South Indian R"/>
    <n v="0.36"/>
    <n v="0.57999999999999996"/>
    <s v="St. Lucie County"/>
    <n v="1.837164852E-4"/>
    <n v="3961.1871681180801"/>
    <n v="9.9564797714828099"/>
    <n v="1.5832264393737401"/>
    <n v="1.82916946867E-3"/>
    <n v="2.9086479673000001E-4"/>
    <n v="0.72773538378164004"/>
    <n v="1310"/>
    <s v="Fixed Single Family Units"/>
    <n v="1310"/>
    <s v="St. Lucie County"/>
    <s v="St. Lucie County"/>
    <m/>
    <m/>
    <m/>
    <n v="0"/>
    <n v="1"/>
    <n v="1.82916946867E-3"/>
    <n v="2.9086479673000001E-4"/>
    <n v="0.727735383781859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.8577024473035504"/>
    <n v="5.9021520000000001E-4"/>
  </r>
  <r>
    <n v="200000"/>
    <n v="800000"/>
    <n v="800000"/>
    <x v="0"/>
    <x v="0"/>
    <s v="IR-SouthCentral"/>
    <s v="C-25 and South Indian R"/>
    <n v="0.36"/>
    <n v="0.57999999999999996"/>
    <s v="St. Lucie County"/>
    <n v="8.4763823870999996E-4"/>
    <n v="3961.1871681180801"/>
    <n v="9.9564797714828099"/>
    <n v="1.5832264393737401"/>
    <n v="8.4394929772499995E-3"/>
    <n v="1.34200327055E-3"/>
    <n v="3.3576537143842602"/>
    <n v="1310"/>
    <s v="Fixed Single Family Units"/>
    <n v="1310"/>
    <s v="St. Lucie County"/>
    <s v="St. Lucie County"/>
    <m/>
    <m/>
    <m/>
    <n v="0"/>
    <n v="1"/>
    <n v="8.4394929772499995E-3"/>
    <n v="1.34200327055E-3"/>
    <n v="3.3576537143825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9.616930799895798"/>
    <n v="2.7231578999999998E-3"/>
  </r>
  <r>
    <n v="200000"/>
    <n v="800000"/>
    <n v="800000"/>
    <x v="0"/>
    <x v="0"/>
    <s v="IR-SouthCentral"/>
    <s v="C-25 and South Indian R"/>
    <n v="0.36"/>
    <n v="0.57999999999999996"/>
    <s v="St. Lucie County"/>
    <n v="7.3809084471000003E-4"/>
    <n v="3961.1871681180801"/>
    <n v="9.9564797714828099"/>
    <n v="1.5832264393737401"/>
    <n v="7.3487865649299999E-3"/>
    <n v="1.1685649400099999E-3"/>
    <n v="2.9237159829944499"/>
    <n v="1310"/>
    <s v="Fixed Single Family Units"/>
    <n v="1310"/>
    <s v="St. Lucie County"/>
    <s v="St. Lucie County"/>
    <m/>
    <m/>
    <m/>
    <n v="0"/>
    <n v="1"/>
    <n v="7.3487865649299999E-3"/>
    <n v="1.1685649400099999E-3"/>
    <n v="2.9237159829962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4.530912886837903"/>
    <n v="2.3712213999999999E-3"/>
  </r>
  <r>
    <n v="200000"/>
    <n v="810000"/>
    <n v="810000"/>
    <x v="0"/>
    <x v="0"/>
    <s v="IR-SouthCentral"/>
    <s v="C-25 and South Indian R"/>
    <n v="0.36"/>
    <n v="0.57999999999999996"/>
    <s v="St. Lucie County"/>
    <n v="6.1075822266920002E-2"/>
    <n v="3972.8446752411501"/>
    <n v="10.672443583839399"/>
    <n v="1.84632997714292"/>
    <n v="0.65182826748031997"/>
    <n v="0.11276612153006001"/>
    <n v="242.64475527911199"/>
    <n v="1210"/>
    <s v="Fixed Single Family Units"/>
    <n v="1210"/>
    <s v="St. Lucie County"/>
    <s v="St. Lucie County"/>
    <m/>
    <m/>
    <m/>
    <n v="0"/>
    <n v="1"/>
    <n v="0.65182826748031997"/>
    <n v="0.11276612153006001"/>
    <n v="242.64475527911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9.77806889626399"/>
    <n v="0.1967921778"/>
  </r>
  <r>
    <n v="200000"/>
    <n v="810000"/>
    <n v="810000"/>
    <x v="0"/>
    <x v="0"/>
    <s v="IR-SouthCentral"/>
    <s v="C-25 and South Indian R"/>
    <n v="0.36"/>
    <n v="0.57999999999999996"/>
    <s v="St. Lucie County"/>
    <n v="0.1218013929402"/>
    <n v="3972.8446752411501"/>
    <n v="10.672443583839399"/>
    <n v="1.84632997714292"/>
    <n v="1.29991849458741"/>
    <n v="0.22488556304325999"/>
    <n v="483.898015379453"/>
    <n v="1310"/>
    <s v="Fixed Single Family Units"/>
    <n v="1310"/>
    <s v="St. Lucie County"/>
    <s v="St. Lucie County"/>
    <m/>
    <m/>
    <m/>
    <n v="0"/>
    <n v="1"/>
    <n v="1.29991849458741"/>
    <n v="0.22488556304325999"/>
    <n v="483.89801537945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1.395124031464405"/>
    <n v="0.39245581130000001"/>
  </r>
  <r>
    <n v="200000"/>
    <n v="810000"/>
    <n v="810000"/>
    <x v="0"/>
    <x v="0"/>
    <s v="IR-SouthCentral"/>
    <s v="C-25 and South Indian R"/>
    <n v="0.36"/>
    <n v="0.57999999999999996"/>
    <s v="St. Lucie County"/>
    <n v="3.0238530117499998E-3"/>
    <n v="3972.8446752411501"/>
    <n v="10.672443583839399"/>
    <n v="1.84632997714292"/>
    <n v="3.2271900673759998E-2"/>
    <n v="5.5830304620700004E-3"/>
    <n v="12.013298336458799"/>
    <n v="1310"/>
    <s v="Fixed Single Family Units"/>
    <n v="1310"/>
    <s v="St. Lucie County"/>
    <s v="St. Lucie County"/>
    <m/>
    <m/>
    <m/>
    <n v="0"/>
    <n v="1"/>
    <n v="3.2271900673759998E-2"/>
    <n v="5.5830304620700004E-3"/>
    <n v="12.013298336458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6.934438469594397"/>
    <n v="9.7431454000000001E-3"/>
  </r>
  <r>
    <n v="200000"/>
    <n v="810000"/>
    <n v="810000"/>
    <x v="0"/>
    <x v="0"/>
    <s v="IR-SouthCentral"/>
    <s v="C-25 and South Indian R"/>
    <n v="0.36"/>
    <n v="0.57999999999999996"/>
    <s v="St. Lucie County"/>
    <n v="7.0415096937000003E-4"/>
    <n v="3972.8446752411501"/>
    <n v="10.672443583839399"/>
    <n v="1.84632997714292"/>
    <n v="7.5150114951299998E-3"/>
    <n v="1.30009504318E-3"/>
    <n v="2.79748242923942"/>
    <n v="1310"/>
    <s v="Fixed Single Family Units"/>
    <n v="1310"/>
    <s v="St. Lucie County"/>
    <s v="St. Lucie County"/>
    <m/>
    <m/>
    <m/>
    <n v="0"/>
    <n v="1"/>
    <n v="7.5150114951299998E-3"/>
    <n v="1.30009504318E-3"/>
    <n v="2.79748242923787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.8895213369939"/>
    <n v="2.2688422000000001E-3"/>
  </r>
  <r>
    <n v="200000"/>
    <n v="810000"/>
    <n v="810000"/>
    <x v="0"/>
    <x v="0"/>
    <s v="IR-SouthCentral"/>
    <s v="C-25 and South Indian R"/>
    <n v="0.36"/>
    <n v="0.57999999999999996"/>
    <s v="St. Lucie County"/>
    <n v="0.21026585853366001"/>
    <n v="3996.71909031113"/>
    <n v="8.9843936841618692"/>
    <n v="1.2461341618008701"/>
    <n v="1.8891112514046899"/>
    <n v="0.26201946937918003"/>
    <n v="840.37357084213897"/>
    <n v="1210"/>
    <s v="Fixed Single Family Units"/>
    <n v="1210"/>
    <s v="St. Lucie County"/>
    <s v="St. Lucie County"/>
    <m/>
    <m/>
    <m/>
    <n v="0"/>
    <n v="1"/>
    <n v="1.8891112514046899"/>
    <n v="0.26201946937918003"/>
    <n v="840.373570842138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277744577861"/>
    <n v="0.68156818399999997"/>
  </r>
  <r>
    <n v="200000"/>
    <n v="810000"/>
    <n v="810000"/>
    <x v="0"/>
    <x v="0"/>
    <s v="IR-SouthCentral"/>
    <s v="C-25 and South Indian R"/>
    <n v="0.36"/>
    <n v="0.57999999999999996"/>
    <s v="St. Lucie County"/>
    <n v="5.2663672558899997E-2"/>
    <n v="3996.71909031113"/>
    <n v="8.9843936841618692"/>
    <n v="1.2461341618008701"/>
    <n v="0.47315116712299998"/>
    <n v="6.5626001461540004E-2"/>
    <n v="210.48190548207401"/>
    <n v="1750"/>
    <s v="Governmental"/>
    <n v="1750"/>
    <s v="St. Lucie County"/>
    <s v="St. Lucie County"/>
    <m/>
    <m/>
    <m/>
    <n v="0"/>
    <n v="1"/>
    <n v="0.47315116712299998"/>
    <n v="6.5626001461540004E-2"/>
    <n v="210.48190548207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8.677640327207101"/>
    <n v="0.17070714149999999"/>
  </r>
  <r>
    <n v="200000"/>
    <n v="810000"/>
    <n v="810000"/>
    <x v="0"/>
    <x v="0"/>
    <s v="IR-SouthCentral"/>
    <s v="C-25 and South Indian R"/>
    <n v="0.36"/>
    <n v="0.57999999999999996"/>
    <s v="St. Lucie County"/>
    <n v="1.1642705042E-4"/>
    <n v="3996.71909031113"/>
    <n v="8.9843936841618692"/>
    <n v="1.2461341618008701"/>
    <n v="1.0460264564800001E-3"/>
    <n v="1.4508372489E-4"/>
    <n v="0.46532621505422"/>
    <n v="1750"/>
    <s v="Governmental"/>
    <n v="1750"/>
    <s v="St. Lucie County"/>
    <s v="St. Lucie County"/>
    <m/>
    <m/>
    <m/>
    <n v="0"/>
    <n v="1"/>
    <n v="1.0460264564800001E-3"/>
    <n v="1.4508372489E-4"/>
    <n v="0.465326215052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.217816020555601"/>
    <n v="3.7739350000000002E-4"/>
  </r>
  <r>
    <n v="200000"/>
    <n v="810000"/>
    <n v="810000"/>
    <x v="0"/>
    <x v="0"/>
    <s v="IR-SouthCentral"/>
    <s v="C-25 and South Indian R"/>
    <n v="0.36"/>
    <n v="0.57999999999999996"/>
    <s v="St. Lucie County"/>
    <n v="0.29326203922033001"/>
    <n v="3996.71909031113"/>
    <n v="8.9843936841618692"/>
    <n v="1.2461341618008701"/>
    <n v="2.6347816129755599"/>
    <n v="0.36544384543184"/>
    <n v="1172.0859906154601"/>
    <n v="1750"/>
    <s v="Governmental"/>
    <n v="1750"/>
    <s v="St. Lucie County"/>
    <s v="St. Lucie County"/>
    <m/>
    <m/>
    <m/>
    <n v="0"/>
    <n v="1"/>
    <n v="2.6347816129755599"/>
    <n v="0.36544384543184"/>
    <n v="1172.0859906154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7.82290130431801"/>
    <n v="0.95059691049999995"/>
  </r>
  <r>
    <n v="200000"/>
    <n v="810000"/>
    <n v="810000"/>
    <x v="0"/>
    <x v="0"/>
    <s v="IR-SouthCentral"/>
    <s v="C-25 and South Indian R"/>
    <n v="0.36"/>
    <n v="0.57999999999999996"/>
    <s v="St. Lucie County"/>
    <n v="6.1455557813790002E-2"/>
    <n v="3996.71909031113"/>
    <n v="8.9843936841618692"/>
    <n v="1.2461341618008701"/>
    <n v="0.55214092547890004"/>
    <n v="7.6581870024289997E-2"/>
    <n v="245.620601120114"/>
    <n v="1750"/>
    <s v="Governmental"/>
    <n v="1750"/>
    <s v="St. Lucie County"/>
    <s v="St. Lucie County"/>
    <m/>
    <m/>
    <m/>
    <n v="0"/>
    <n v="1"/>
    <n v="0.55214092547890004"/>
    <n v="7.6581870024289997E-2"/>
    <n v="245.62060112011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429168301203504"/>
    <n v="0.19920567810000001"/>
  </r>
  <r>
    <n v="200000"/>
    <n v="810000"/>
    <n v="810000"/>
    <x v="0"/>
    <x v="0"/>
    <s v="IR-SouthCentral"/>
    <s v="C-25 and South Indian R"/>
    <n v="0.36"/>
    <n v="0.57999999999999996"/>
    <s v="St. Lucie County"/>
    <n v="5.1181466322170001E-2"/>
    <n v="3956.0983459394001"/>
    <n v="12.1639758002839"/>
    <n v="2.3783636099795999"/>
    <n v="0.62257011776603"/>
    <n v="0.12172813700606"/>
    <n v="202.47891425992501"/>
    <n v="1210"/>
    <s v="Fixed Single Family Units"/>
    <n v="1210"/>
    <s v="St. Lucie County"/>
    <s v="St. Lucie County"/>
    <m/>
    <m/>
    <m/>
    <n v="0"/>
    <n v="1"/>
    <n v="0.62257011776603"/>
    <n v="0.12172813700606"/>
    <n v="202.47891425992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2.8761058487068"/>
    <n v="0.16421647549999999"/>
  </r>
  <r>
    <n v="200000"/>
    <n v="810000"/>
    <n v="810000"/>
    <x v="0"/>
    <x v="0"/>
    <s v="IR-SouthCentral"/>
    <s v="C-25 and South Indian R"/>
    <n v="0.36"/>
    <n v="0.57999999999999996"/>
    <s v="St. Lucie County"/>
    <n v="4.6245428688400002E-2"/>
    <n v="4031.5419452321698"/>
    <n v="11.396449606404801"/>
    <n v="2.1352139946696602"/>
    <n v="0.52703369757396001"/>
    <n v="9.8743886524970001E-2"/>
    <n v="186.440385532536"/>
    <n v="1210"/>
    <s v="Fixed Single Family Units"/>
    <n v="1210"/>
    <s v="St. Lucie County"/>
    <s v="St. Lucie County"/>
    <m/>
    <m/>
    <m/>
    <n v="0"/>
    <n v="1"/>
    <n v="0.52703369757396001"/>
    <n v="9.8743886524970001E-2"/>
    <n v="186.44038553253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838457665374698"/>
    <n v="0.15120874740000001"/>
  </r>
  <r>
    <n v="200000"/>
    <n v="810000"/>
    <n v="810000"/>
    <x v="0"/>
    <x v="0"/>
    <s v="IR-SouthCentral"/>
    <s v="C-25 and South Indian R"/>
    <n v="0.36"/>
    <n v="0.57999999999999996"/>
    <s v="St. Lucie County"/>
    <n v="1.5811348429600001E-3"/>
    <n v="4031.5419452321698"/>
    <n v="11.396449606404801"/>
    <n v="2.1352139946696602"/>
    <n v="1.8019323558820001E-2"/>
    <n v="3.37606124416E-3"/>
    <n v="6.3744114404976102"/>
    <n v="1310"/>
    <s v="Fixed Single Family Units"/>
    <n v="1310"/>
    <s v="St. Lucie County"/>
    <s v="St. Lucie County"/>
    <m/>
    <m/>
    <m/>
    <n v="0"/>
    <n v="1"/>
    <n v="1.8019323558820001E-2"/>
    <n v="3.37606124416E-3"/>
    <n v="6.37441144049639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0.357423813060901"/>
    <n v="5.1698389999999999E-3"/>
  </r>
  <r>
    <n v="200000"/>
    <n v="810000"/>
    <n v="810000"/>
    <x v="0"/>
    <x v="0"/>
    <s v="IR-SouthCentral"/>
    <s v="C-25 and South Indian R"/>
    <n v="0.36"/>
    <n v="0.57999999999999996"/>
    <s v="St. Lucie County"/>
    <n v="0.25066417043445"/>
    <n v="3986.0985307492601"/>
    <n v="10.771417627027899"/>
    <n v="1.8838349821724301"/>
    <n v="2.7000084638819701"/>
    <n v="0.47220993304164999"/>
    <n v="999.17208148024702"/>
    <n v="1210"/>
    <s v="Fixed Single Family Units"/>
    <n v="1210"/>
    <s v="St. Lucie County"/>
    <s v="St. Lucie County"/>
    <m/>
    <m/>
    <m/>
    <n v="0"/>
    <n v="1"/>
    <n v="2.7000084638819701"/>
    <n v="0.47220993304164999"/>
    <n v="999.172081480247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1.37591965136801"/>
    <n v="0.81035854129999996"/>
  </r>
  <r>
    <n v="200000"/>
    <n v="810000"/>
    <n v="810000"/>
    <x v="0"/>
    <x v="0"/>
    <s v="IR-SouthCentral"/>
    <s v="C-25 and South Indian R"/>
    <n v="0.36"/>
    <n v="0.57999999999999996"/>
    <s v="St. Lucie County"/>
    <n v="3.1649860048000001E-3"/>
    <n v="3986.0985307492601"/>
    <n v="10.771417627027899"/>
    <n v="1.8838349821724301"/>
    <n v="3.409138604149E-2"/>
    <n v="5.9623113539400002E-3"/>
    <n v="12.6159460636111"/>
    <n v="1310"/>
    <s v="Fixed Single Family Units"/>
    <n v="1310"/>
    <s v="St. Lucie County"/>
    <s v="St. Lucie County"/>
    <m/>
    <m/>
    <m/>
    <n v="0"/>
    <n v="1"/>
    <n v="3.409138604149E-2"/>
    <n v="5.9623113539400002E-3"/>
    <n v="12.6159460636117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0.1294740402058"/>
    <n v="1.0231910800000001E-2"/>
  </r>
  <r>
    <n v="200000"/>
    <n v="810000"/>
    <n v="810000"/>
    <x v="0"/>
    <x v="0"/>
    <s v="IR-SouthCentral"/>
    <s v="C-25 and South Indian R"/>
    <n v="0.36"/>
    <n v="0.57999999999999996"/>
    <s v="St. Lucie County"/>
    <n v="0.11528745197869"/>
    <n v="3986.0985307492601"/>
    <n v="10.771417627027899"/>
    <n v="1.8838349821724301"/>
    <n v="1.2418092924184001"/>
    <n v="0.21718253504297999"/>
    <n v="459.54714294608601"/>
    <n v="1310"/>
    <s v="Fixed Single Family Units"/>
    <n v="1310"/>
    <s v="St. Lucie County"/>
    <s v="St. Lucie County"/>
    <m/>
    <m/>
    <m/>
    <n v="0"/>
    <n v="1"/>
    <n v="1.2418092924184001"/>
    <n v="0.21718253504297999"/>
    <n v="459.54714294608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1.026307483263196"/>
    <n v="0.37270652310000002"/>
  </r>
  <r>
    <n v="200000"/>
    <n v="810000"/>
    <n v="810000"/>
    <x v="0"/>
    <x v="0"/>
    <s v="IR-SouthCentral"/>
    <s v="C-25 and South Indian R"/>
    <n v="0.36"/>
    <n v="0.57999999999999996"/>
    <s v="St. Lucie County"/>
    <n v="0.43366669591427998"/>
    <n v="3996.0047163633599"/>
    <n v="10.3667957750928"/>
    <n v="1.6767284789397101"/>
    <n v="4.4957340710026497"/>
    <n v="0.72714129940715999"/>
    <n v="1732.93416220318"/>
    <n v="1210"/>
    <s v="Fixed Single Family Units"/>
    <n v="1210"/>
    <s v="St. Lucie County"/>
    <s v="St. Lucie County"/>
    <m/>
    <m/>
    <m/>
    <n v="0"/>
    <n v="1"/>
    <n v="4.4957340710026497"/>
    <n v="0.72714129940715999"/>
    <n v="1732.9341622031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0.21813036545001"/>
    <n v="1.4054616075999999"/>
  </r>
  <r>
    <n v="200000"/>
    <n v="810000"/>
    <n v="810000"/>
    <x v="0"/>
    <x v="0"/>
    <s v="IR-SouthCentral"/>
    <s v="C-25 and South Indian R"/>
    <n v="0.36"/>
    <n v="0.57999999999999996"/>
    <s v="St. Lucie County"/>
    <n v="0.16702586794995"/>
    <n v="3986.3463420247099"/>
    <n v="10.781300714216201"/>
    <n v="1.8884471983704101"/>
    <n v="1.8007561094214499"/>
    <n v="0.31541953238547998"/>
    <n v="665.82295772580903"/>
    <n v="1210"/>
    <s v="Fixed Single Family Units"/>
    <n v="1210"/>
    <s v="St. Lucie County"/>
    <s v="St. Lucie County"/>
    <m/>
    <m/>
    <m/>
    <n v="0"/>
    <n v="1"/>
    <n v="1.8007561094214499"/>
    <n v="0.31541953238547998"/>
    <n v="665.822957725809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1.312890648189"/>
    <n v="0.54000239880000001"/>
  </r>
  <r>
    <n v="200000"/>
    <n v="810000"/>
    <n v="810000"/>
    <x v="0"/>
    <x v="0"/>
    <s v="IR-SouthCentral"/>
    <s v="C-25 and South Indian R"/>
    <n v="0.36"/>
    <n v="0.57999999999999996"/>
    <s v="St. Lucie County"/>
    <n v="1.66201062948E-3"/>
    <n v="3986.3463420247099"/>
    <n v="10.781300714216201"/>
    <n v="1.8884471983704101"/>
    <n v="1.7918636386660001E-2"/>
    <n v="3.1386193169000002E-3"/>
    <n v="6.6253499932417599"/>
    <n v="1310"/>
    <s v="Fixed Single Family Units"/>
    <n v="1310"/>
    <s v="St. Lucie County"/>
    <s v="St. Lucie County"/>
    <m/>
    <m/>
    <m/>
    <n v="0"/>
    <n v="1"/>
    <n v="1.7918636386660001E-2"/>
    <n v="3.1386193169000002E-3"/>
    <n v="6.62534999324091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1.6967591622135"/>
    <n v="5.3733577000000003E-3"/>
  </r>
  <r>
    <n v="200000"/>
    <n v="810000"/>
    <n v="810000"/>
    <x v="0"/>
    <x v="0"/>
    <s v="IR-SouthCentral"/>
    <s v="C-25 and South Indian R"/>
    <n v="0.36"/>
    <n v="0.57999999999999996"/>
    <s v="St. Lucie County"/>
    <n v="0.23919816762908"/>
    <n v="3988.2343128849802"/>
    <n v="10.7182677926357"/>
    <n v="1.8561220979948101"/>
    <n v="2.5637900161563101"/>
    <n v="0.44398100473620999"/>
    <n v="953.97833971753505"/>
    <n v="1210"/>
    <s v="Fixed Single Family Units"/>
    <n v="1210"/>
    <s v="St. Lucie County"/>
    <s v="St. Lucie County"/>
    <m/>
    <m/>
    <m/>
    <n v="0"/>
    <n v="1"/>
    <n v="2.5637900161563101"/>
    <n v="0.44398100473620999"/>
    <n v="953.978339717535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4.94136420022099"/>
    <n v="0.77370506059999999"/>
  </r>
  <r>
    <n v="200000"/>
    <n v="810000"/>
    <n v="810000"/>
    <x v="0"/>
    <x v="0"/>
    <s v="IR-SouthCentral"/>
    <s v="C-25 and South Indian R"/>
    <n v="0.36"/>
    <n v="0.57999999999999996"/>
    <s v="St. Lucie County"/>
    <n v="0.17923668369741999"/>
    <n v="3988.2343128849802"/>
    <n v="10.7182677926357"/>
    <n v="1.8561220979948101"/>
    <n v="1.9211067741329899"/>
    <n v="0.33268516938210002"/>
    <n v="714.83789204979905"/>
    <n v="1310"/>
    <s v="Fixed Single Family Units"/>
    <n v="1310"/>
    <s v="St. Lucie County"/>
    <s v="St. Lucie County"/>
    <m/>
    <m/>
    <m/>
    <n v="0"/>
    <n v="1"/>
    <n v="1.9211067741329899"/>
    <n v="0.33268516938210002"/>
    <n v="714.837892049799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5.01948955860099"/>
    <n v="0.57975498140000004"/>
  </r>
  <r>
    <n v="200000"/>
    <n v="810000"/>
    <n v="810000"/>
    <x v="0"/>
    <x v="0"/>
    <s v="IR-SouthCentral"/>
    <s v="C-25 and South Indian R"/>
    <n v="0.36"/>
    <n v="0.57999999999999996"/>
    <s v="St. Lucie County"/>
    <n v="0.53850383799210999"/>
    <n v="3976.0652907543599"/>
    <n v="10.0556017466662"/>
    <n v="1.54329718202933"/>
    <n v="5.4149801338999701"/>
    <n v="0.83107145568521001"/>
    <n v="2141.1264191784599"/>
    <n v="1210"/>
    <s v="Fixed Single Family Units"/>
    <n v="1210"/>
    <s v="St. Lucie County"/>
    <s v="St. Lucie County"/>
    <m/>
    <m/>
    <m/>
    <n v="0"/>
    <n v="1"/>
    <n v="5.4149801338999701"/>
    <n v="0.83107145568521001"/>
    <n v="2141.1264191784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00371314332099"/>
    <n v="1.7365177771"/>
  </r>
  <r>
    <n v="200000"/>
    <n v="810000"/>
    <n v="810000"/>
    <x v="0"/>
    <x v="0"/>
    <s v="IR-SouthCentral"/>
    <s v="C-25 and South Indian R"/>
    <n v="0.36"/>
    <n v="0.57999999999999996"/>
    <s v="St. Lucie County"/>
    <n v="7.9259615882920006E-2"/>
    <n v="3976.0652907543599"/>
    <n v="10.0556017466662"/>
    <n v="1.54329718202933"/>
    <n v="0.79700313191238004"/>
    <n v="0.12232114184083"/>
    <n v="315.14140767060098"/>
    <n v="1310"/>
    <s v="Fixed Single Family Units"/>
    <n v="1310"/>
    <s v="St. Lucie County"/>
    <s v="St. Lucie County"/>
    <m/>
    <m/>
    <m/>
    <n v="0"/>
    <n v="1"/>
    <n v="0.79700313191238004"/>
    <n v="0.12232114184083"/>
    <n v="315.141407670600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4.028437284084703"/>
    <n v="0.25558913840000003"/>
  </r>
  <r>
    <n v="200000"/>
    <n v="810000"/>
    <n v="810000"/>
    <x v="0"/>
    <x v="0"/>
    <s v="IR-SouthCentral"/>
    <s v="C-25 and South Indian R"/>
    <n v="0.36"/>
    <n v="0.57999999999999996"/>
    <s v="St. Lucie County"/>
    <n v="0.11617228509990001"/>
    <n v="3996.6594738528402"/>
    <n v="10.7512312715241"/>
    <n v="1.8654382347593801"/>
    <n v="1.2489951044505301"/>
    <n v="0.21671222244473001"/>
    <n v="464.30106384367599"/>
    <n v="1210"/>
    <s v="Fixed Single Family Units"/>
    <n v="1210"/>
    <s v="St. Lucie County"/>
    <s v="St. Lucie County"/>
    <m/>
    <m/>
    <m/>
    <n v="0"/>
    <n v="1"/>
    <n v="1.2489951044505301"/>
    <n v="0.21671222244473001"/>
    <n v="464.301063842868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4.58818128936599"/>
    <n v="0.37656209559999998"/>
  </r>
  <r>
    <n v="200000"/>
    <n v="810000"/>
    <n v="810000"/>
    <x v="0"/>
    <x v="0"/>
    <s v="IR-SouthCentral"/>
    <s v="C-25 and South Indian R"/>
    <n v="0.36"/>
    <n v="0.57999999999999996"/>
    <s v="St. Lucie County"/>
    <n v="1.7598676072699999E-3"/>
    <n v="3996.6594738528402"/>
    <n v="10.7512312715241"/>
    <n v="1.8654382347593801"/>
    <n v="1.892074365308E-2"/>
    <n v="3.28292432272E-3"/>
    <n v="7.0335915453463498"/>
    <n v="1310"/>
    <s v="Fixed Single Family Units"/>
    <n v="1310"/>
    <s v="St. Lucie County"/>
    <s v="St. Lucie County"/>
    <m/>
    <m/>
    <m/>
    <n v="0"/>
    <n v="1"/>
    <n v="1.892074365308E-2"/>
    <n v="3.28292432272E-3"/>
    <n v="7.03359154609863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3.268213473118898"/>
    <n v="5.7044538000000002E-3"/>
  </r>
  <r>
    <n v="200000"/>
    <n v="810000"/>
    <n v="810000"/>
    <x v="0"/>
    <x v="0"/>
    <s v="IR-SouthCentral"/>
    <s v="C-25 and South Indian R"/>
    <n v="0.36"/>
    <n v="0.57999999999999996"/>
    <s v="St. Lucie County"/>
    <n v="0.17948008109463001"/>
    <n v="3970.0051028210301"/>
    <n v="9.80297566423984"/>
    <n v="1.49961207323752"/>
    <n v="1.75943886718648"/>
    <n v="0.26915049651515999"/>
    <n v="712.53683780042604"/>
    <n v="1210"/>
    <s v="Fixed Single Family Units"/>
    <n v="1210"/>
    <s v="St. Lucie County"/>
    <s v="St. Lucie County"/>
    <m/>
    <m/>
    <m/>
    <n v="0"/>
    <n v="1"/>
    <n v="1.75943886718648"/>
    <n v="0.26915049651515999"/>
    <n v="1490.4573577452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0.656624075465"/>
    <n v="1.2088056429"/>
  </r>
  <r>
    <n v="200000"/>
    <n v="810000"/>
    <n v="810000"/>
    <x v="0"/>
    <x v="0"/>
    <s v="IR-SouthCentral"/>
    <s v="C-25 and South Indian R"/>
    <n v="0.36"/>
    <n v="0.57999999999999996"/>
    <s v="St. Lucie County"/>
    <n v="1.3449098898E-3"/>
    <n v="3970.0051028210301"/>
    <n v="9.80297566423984"/>
    <n v="1.49961207323752"/>
    <n v="1.318411892034E-2"/>
    <n v="2.01684310816E-3"/>
    <n v="5.3392991253563604"/>
    <n v="1750"/>
    <s v="Governmental"/>
    <n v="1750"/>
    <s v="St. Lucie County"/>
    <s v="St. Lucie County"/>
    <m/>
    <m/>
    <m/>
    <n v="0"/>
    <n v="1"/>
    <n v="1.318411892034E-2"/>
    <n v="2.01684310816E-3"/>
    <n v="5.33929912535505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.476308883682"/>
    <n v="4.3303318E-3"/>
  </r>
  <r>
    <n v="200000"/>
    <n v="810000"/>
    <n v="810000"/>
    <x v="0"/>
    <x v="0"/>
    <s v="IR-SouthCentral"/>
    <s v="C-25 and South Indian R"/>
    <n v="0.36"/>
    <n v="0.57999999999999996"/>
    <s v="St. Lucie County"/>
    <n v="0.11365554029317999"/>
    <n v="4024.0600477972798"/>
    <n v="10.9318300550937"/>
    <n v="1.9311265372803801"/>
    <n v="1.2424630513049799"/>
    <n v="0.21948322996910999"/>
    <n v="457.35671890462697"/>
    <n v="1210"/>
    <s v="Fixed Single Family Units"/>
    <n v="1210"/>
    <s v="St. Lucie County"/>
    <s v="St. Lucie County"/>
    <m/>
    <m/>
    <m/>
    <n v="0"/>
    <n v="1"/>
    <n v="1.2424630513049799"/>
    <n v="0.21948322996910999"/>
    <n v="457.356718904626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9.21559023219299"/>
    <n v="0.37093002339999998"/>
  </r>
  <r>
    <n v="200000"/>
    <n v="810000"/>
    <n v="810000"/>
    <x v="0"/>
    <x v="0"/>
    <s v="IR-SouthCentral"/>
    <s v="C-25 and South Indian R"/>
    <n v="0.36"/>
    <n v="0.57999999999999996"/>
    <s v="St. Lucie County"/>
    <n v="3.8208397886800001E-3"/>
    <n v="4024.0600477972798"/>
    <n v="10.9318300550937"/>
    <n v="1.9311265372803801"/>
    <n v="4.1768771237609997E-2"/>
    <n v="7.3785251106199996E-3"/>
    <n v="15.375288742669399"/>
    <n v="1310"/>
    <s v="Fixed Single Family Units"/>
    <n v="1310"/>
    <s v="St. Lucie County"/>
    <s v="St. Lucie County"/>
    <m/>
    <m/>
    <m/>
    <n v="0"/>
    <n v="1"/>
    <n v="4.1768771237609997E-2"/>
    <n v="7.3785251106199996E-3"/>
    <n v="15.3752887426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1.760694090679607"/>
    <n v="1.2469820600000001E-2"/>
  </r>
  <r>
    <n v="200000"/>
    <n v="810000"/>
    <n v="810000"/>
    <x v="0"/>
    <x v="0"/>
    <s v="IR-SouthCentral"/>
    <s v="C-25 and South Indian R"/>
    <n v="0.36"/>
    <n v="0.57999999999999996"/>
    <s v="St. Lucie County"/>
    <n v="2.1810190384919999E-2"/>
    <n v="4024.0600477972798"/>
    <n v="10.9318300550937"/>
    <n v="1.9311265372803801"/>
    <n v="0.23842529475718999"/>
    <n v="4.2118237435449998E-2"/>
    <n v="87.765515762812896"/>
    <n v="1310"/>
    <s v="Fixed Single Family Units"/>
    <n v="1310"/>
    <s v="St. Lucie County"/>
    <s v="St. Lucie County"/>
    <m/>
    <m/>
    <m/>
    <n v="0"/>
    <n v="1"/>
    <n v="0.23842529475718999"/>
    <n v="4.2118237435449998E-2"/>
    <n v="87.7655157793087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7.653285019779801"/>
    <n v="7.1180466999999997E-2"/>
  </r>
  <r>
    <n v="200000"/>
    <n v="810000"/>
    <n v="810000"/>
    <x v="0"/>
    <x v="0"/>
    <s v="IR-SouthCentral"/>
    <s v="C-25 and South Indian R"/>
    <n v="0.36"/>
    <n v="0.57999999999999996"/>
    <s v="St. Lucie County"/>
    <n v="1.17533412571E-3"/>
    <n v="4024.0600477972798"/>
    <n v="10.9318300550937"/>
    <n v="1.9311265372803801"/>
    <n v="1.284855292029E-2"/>
    <n v="2.26971892034E-3"/>
    <n v="4.7296150981105196"/>
    <n v="1310"/>
    <s v="Fixed Single Family Units"/>
    <n v="1310"/>
    <s v="St. Lucie County"/>
    <s v="St. Lucie County"/>
    <m/>
    <m/>
    <m/>
    <n v="0"/>
    <n v="1"/>
    <n v="1.284855292029E-2"/>
    <n v="2.26971892034E-3"/>
    <n v="4.72961509810972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.6736205700028"/>
    <n v="3.8358597999999999E-3"/>
  </r>
  <r>
    <n v="200000"/>
    <n v="810000"/>
    <n v="810000"/>
    <x v="0"/>
    <x v="0"/>
    <s v="IR-SouthCentral"/>
    <s v="C-25 and South Indian R"/>
    <n v="0.36"/>
    <n v="0.57999999999999996"/>
    <s v="St. Lucie County"/>
    <n v="4.1122602518009997E-2"/>
    <n v="3997.1224318712498"/>
    <n v="8.82412272856714"/>
    <n v="1.2397378920839901"/>
    <n v="0.36287089153704999"/>
    <n v="5.0981248562689999E-2"/>
    <n v="164.372076981687"/>
    <n v="1210"/>
    <s v="Fixed Single Family Units"/>
    <n v="1210"/>
    <s v="St. Lucie County"/>
    <s v="St. Lucie County"/>
    <m/>
    <m/>
    <m/>
    <n v="0"/>
    <n v="1"/>
    <n v="0.36287089153704999"/>
    <n v="5.0981248562689999E-2"/>
    <n v="164.37207698168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5.72039939091701"/>
    <n v="0.1333106869"/>
  </r>
  <r>
    <n v="200000"/>
    <n v="810000"/>
    <n v="810000"/>
    <x v="0"/>
    <x v="0"/>
    <s v="IR-SouthCentral"/>
    <s v="C-25 and South Indian R"/>
    <n v="0.36"/>
    <n v="0.57999999999999996"/>
    <s v="St. Lucie County"/>
    <n v="0.17739054752024"/>
    <n v="3997.1224318712498"/>
    <n v="8.82412272856714"/>
    <n v="1.2397378920839901"/>
    <n v="1.5653159622063999"/>
    <n v="0.21991778345836999"/>
    <n v="709.051736695111"/>
    <n v="1750"/>
    <s v="Governmental"/>
    <n v="1750"/>
    <s v="St. Lucie County"/>
    <s v="St. Lucie County"/>
    <m/>
    <m/>
    <m/>
    <n v="0"/>
    <n v="1"/>
    <n v="1.5653159622063999"/>
    <n v="0.21991778345836999"/>
    <n v="709.05173669511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9.363002353638"/>
    <n v="0.57506223580000004"/>
  </r>
  <r>
    <n v="200000"/>
    <n v="810000"/>
    <n v="810000"/>
    <x v="0"/>
    <x v="0"/>
    <s v="IR-SouthCentral"/>
    <s v="C-25 and South Indian R"/>
    <n v="0.36"/>
    <n v="0.57999999999999996"/>
    <s v="St. Lucie County"/>
    <n v="0.22407617845447"/>
    <n v="3997.1224318712498"/>
    <n v="8.82412272856714"/>
    <n v="1.2397378920839901"/>
    <n v="1.97727569923061"/>
    <n v="0.27779572914339001"/>
    <n v="895.659919348377"/>
    <n v="1750"/>
    <s v="Governmental"/>
    <n v="1750"/>
    <s v="St. Lucie County"/>
    <s v="St. Lucie County"/>
    <m/>
    <m/>
    <m/>
    <n v="0"/>
    <n v="1"/>
    <n v="1.97727569923061"/>
    <n v="0.27779572914339001"/>
    <n v="895.659919348373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0.773048465922"/>
    <n v="0.72640707169999996"/>
  </r>
  <r>
    <n v="200000"/>
    <n v="810000"/>
    <n v="810000"/>
    <x v="0"/>
    <x v="0"/>
    <s v="IR-SouthCentral"/>
    <s v="C-25 and South Indian R"/>
    <n v="0.36"/>
    <n v="0.57999999999999996"/>
    <s v="St. Lucie County"/>
    <n v="0.12762088608538"/>
    <n v="3997.1224318712498"/>
    <n v="8.82412272856714"/>
    <n v="1.2397378920839901"/>
    <n v="1.1261423615459301"/>
    <n v="0.15821644830138001"/>
    <n v="510.116306547183"/>
    <n v="1750"/>
    <s v="Governmental"/>
    <n v="1750"/>
    <s v="St. Lucie County"/>
    <s v="St. Lucie County"/>
    <m/>
    <m/>
    <m/>
    <n v="0"/>
    <n v="1"/>
    <n v="1.1261423615459301"/>
    <n v="0.15821644830138001"/>
    <n v="510.11630656126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1.20642930377301"/>
    <n v="0.41371963220000002"/>
  </r>
  <r>
    <n v="200000"/>
    <n v="810000"/>
    <n v="810000"/>
    <x v="0"/>
    <x v="0"/>
    <s v="IR-SouthCentral"/>
    <s v="C-25 and South Indian R"/>
    <n v="0.36"/>
    <n v="0.57999999999999996"/>
    <s v="St. Lucie County"/>
    <n v="8.5499807096110006E-2"/>
    <n v="3962.2837507327799"/>
    <n v="9.9607226482451008"/>
    <n v="1.5985430944824299"/>
    <n v="0.85163986496287003"/>
    <n v="0.13667512621306999"/>
    <n v="338.77449634772802"/>
    <n v="1700"/>
    <s v="Institutional (Educational,religious,health and military facilities)"/>
    <n v="1700"/>
    <s v="St. Lucie County"/>
    <s v="St. Lucie County"/>
    <m/>
    <m/>
    <m/>
    <n v="0"/>
    <n v="1"/>
    <n v="0.85163986496287003"/>
    <n v="0.13667512621306999"/>
    <n v="338.774496347358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2.00122932581101"/>
    <n v="0.2747562825"/>
  </r>
  <r>
    <n v="200000"/>
    <n v="810000"/>
    <n v="810000"/>
    <x v="0"/>
    <x v="0"/>
    <s v="IR-SouthCentral"/>
    <s v="C-25 and South Indian R"/>
    <n v="0.36"/>
    <n v="0.57999999999999996"/>
    <s v="St. Lucie County"/>
    <n v="0.25774005996419003"/>
    <n v="3962.2837507327799"/>
    <n v="9.9607226482451008"/>
    <n v="1.5985430944824299"/>
    <n v="2.5672772526453498"/>
    <n v="0.41200859302724002"/>
    <n v="1021.239251509"/>
    <n v="1210"/>
    <s v="Fixed Single Family Units"/>
    <n v="1210"/>
    <s v="St. Lucie County"/>
    <s v="St. Lucie County"/>
    <m/>
    <m/>
    <m/>
    <n v="0"/>
    <n v="1"/>
    <n v="2.5672772526453498"/>
    <n v="0.41200859302724002"/>
    <n v="1021.23925150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8.08623309305699"/>
    <n v="0.82825567840000003"/>
  </r>
  <r>
    <n v="200000"/>
    <n v="810000"/>
    <n v="810000"/>
    <x v="0"/>
    <x v="0"/>
    <s v="IR-SouthCentral"/>
    <s v="C-25 and South Indian R"/>
    <n v="0.36"/>
    <n v="0.57999999999999996"/>
    <s v="St. Lucie County"/>
    <n v="3.0817035401000002E-3"/>
    <n v="3962.2837507327799"/>
    <n v="9.9607226482451008"/>
    <n v="1.5985430944824299"/>
    <n v="3.0695994247070001E-2"/>
    <n v="4.9262359132699997E-3"/>
    <n v="12.210583861521799"/>
    <n v="1310"/>
    <s v="Fixed Single Family Units"/>
    <n v="1310"/>
    <s v="St. Lucie County"/>
    <s v="St. Lucie County"/>
    <m/>
    <m/>
    <m/>
    <n v="0"/>
    <n v="1"/>
    <n v="3.0695994247070001E-2"/>
    <n v="4.9262359132699997E-3"/>
    <n v="12.210583861522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1.79909176032601"/>
    <n v="9.9031498999999999E-3"/>
  </r>
  <r>
    <n v="200000"/>
    <n v="810000"/>
    <n v="810000"/>
    <x v="0"/>
    <x v="0"/>
    <s v="IR-SouthCentral"/>
    <s v="C-25 and South Indian R"/>
    <n v="0.36"/>
    <n v="0.57999999999999996"/>
    <s v="St. Lucie County"/>
    <n v="1.8547520880000001E-5"/>
    <n v="3962.2837507327799"/>
    <n v="9.9607226482451008"/>
    <n v="1.5985430944824299"/>
    <n v="1.8474671133000001E-4"/>
    <n v="2.964901142E-5"/>
    <n v="7.3490540615050004E-2"/>
    <n v="1720"/>
    <s v="Religious"/>
    <n v="1720"/>
    <s v="St. Lucie County"/>
    <s v="St. Lucie County"/>
    <m/>
    <m/>
    <m/>
    <n v="0"/>
    <n v="1"/>
    <n v="1.8474671133000001E-4"/>
    <n v="2.964901142E-5"/>
    <n v="7.349053981275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.2165983376716301"/>
    <n v="5.9602999999999998E-5"/>
  </r>
  <r>
    <n v="200000"/>
    <n v="810000"/>
    <n v="810000"/>
    <x v="0"/>
    <x v="0"/>
    <s v="IR-SouthCentral"/>
    <s v="C-25 and South Indian R"/>
    <n v="0.36"/>
    <n v="0.57999999999999996"/>
    <s v="St. Lucie County"/>
    <n v="3.8822703879000002E-4"/>
    <n v="3962.2837507327799"/>
    <n v="9.9607226482451008"/>
    <n v="1.5985430944824299"/>
    <n v="3.8670218579599999E-3"/>
    <n v="6.2059765195000003E-4"/>
    <n v="1.5382656874046099"/>
    <n v="1750"/>
    <s v="Governmental"/>
    <n v="1750"/>
    <s v="St. Lucie County"/>
    <s v="St. Lucie County"/>
    <m/>
    <m/>
    <m/>
    <n v="0"/>
    <n v="1"/>
    <n v="3.8670218579599999E-3"/>
    <n v="6.2059765195000003E-4"/>
    <n v="1.5382656874052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.0556065586521903"/>
    <n v="1.2475796E-3"/>
  </r>
  <r>
    <n v="200000"/>
    <n v="810000"/>
    <n v="810000"/>
    <x v="0"/>
    <x v="0"/>
    <s v="IR-SouthCentral"/>
    <s v="C-25 and South Indian R"/>
    <n v="0.36"/>
    <n v="0.57999999999999996"/>
    <s v="St. Lucie County"/>
    <n v="2.8193078288E-3"/>
    <n v="3962.2837507327799"/>
    <n v="9.9607226482451008"/>
    <n v="1.5985430944824299"/>
    <n v="2.80823433427E-2"/>
    <n v="4.5067850609399997E-3"/>
    <n v="11.170897598367899"/>
    <n v="1310"/>
    <s v="Fixed Single Family Units"/>
    <n v="1310"/>
    <s v="St. Lucie County"/>
    <s v="St. Lucie County"/>
    <m/>
    <m/>
    <m/>
    <n v="0"/>
    <n v="1"/>
    <n v="2.80823433427E-2"/>
    <n v="4.5067850609399997E-3"/>
    <n v="11.170897456508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2.730440927728601"/>
    <n v="9.0599331000000005E-3"/>
  </r>
  <r>
    <n v="200000"/>
    <n v="810000"/>
    <n v="810000"/>
    <x v="0"/>
    <x v="0"/>
    <s v="IR-SouthCentral"/>
    <s v="C-25 and South Indian R"/>
    <n v="0.36"/>
    <n v="0.57999999999999996"/>
    <s v="St. Lucie County"/>
    <n v="3.9556956957680002E-2"/>
    <n v="3962.2837507327799"/>
    <n v="9.9607226482451008"/>
    <n v="1.5985430944824299"/>
    <n v="0.39401587706407998"/>
    <n v="6.323350038344E-2"/>
    <n v="156.73588778187499"/>
    <n v="1750"/>
    <s v="Governmental"/>
    <n v="1750"/>
    <s v="St. Lucie County"/>
    <s v="St. Lucie County"/>
    <m/>
    <m/>
    <m/>
    <n v="0"/>
    <n v="1"/>
    <n v="0.39401587706407998"/>
    <n v="6.323350038344E-2"/>
    <n v="156.73588778187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5.197426885706193"/>
    <n v="0.12711750829999999"/>
  </r>
  <r>
    <n v="200000"/>
    <n v="810000"/>
    <n v="810000"/>
    <x v="0"/>
    <x v="0"/>
    <s v="IR-SouthCentral"/>
    <s v="C-25 and South Indian R"/>
    <n v="0.36"/>
    <n v="0.57999999999999996"/>
    <s v="St. Lucie County"/>
    <n v="0.19548398452414001"/>
    <n v="3948.6198590720901"/>
    <n v="9.2692478930246107"/>
    <n v="1.3421148882585501"/>
    <n v="1.81198951167052"/>
    <n v="0.26236196604596002"/>
    <n v="771.891943422596"/>
    <n v="1210"/>
    <s v="Fixed Single Family Units"/>
    <n v="1210"/>
    <s v="St. Lucie County"/>
    <s v="St. Lucie County"/>
    <m/>
    <m/>
    <m/>
    <n v="0"/>
    <n v="1"/>
    <n v="1.81198951167052"/>
    <n v="0.26236196604596002"/>
    <n v="771.8919434225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3.04673838613701"/>
    <n v="0.62602752910000004"/>
  </r>
  <r>
    <n v="200000"/>
    <n v="810000"/>
    <n v="810000"/>
    <x v="0"/>
    <x v="0"/>
    <s v="IR-SouthCentral"/>
    <s v="C-25 and South Indian R"/>
    <n v="0.36"/>
    <n v="0.57999999999999996"/>
    <s v="St. Lucie County"/>
    <n v="0.11060492872412001"/>
    <n v="3948.6198590720901"/>
    <n v="9.2692478930246107"/>
    <n v="1.3421148882585501"/>
    <n v="1.02522450253418"/>
    <n v="0.14844452155540999"/>
    <n v="436.736818071313"/>
    <n v="1750"/>
    <s v="Governmental"/>
    <n v="1750"/>
    <s v="St. Lucie County"/>
    <s v="St. Lucie County"/>
    <m/>
    <m/>
    <m/>
    <n v="0"/>
    <n v="1"/>
    <n v="1.02522450253418"/>
    <n v="0.14844452155540999"/>
    <n v="436.73681807131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4.876300638887699"/>
    <n v="0.35420666509999998"/>
  </r>
  <r>
    <n v="200000"/>
    <n v="810000"/>
    <n v="810000"/>
    <x v="0"/>
    <x v="0"/>
    <s v="IR-SouthCentral"/>
    <s v="C-25 and South Indian R"/>
    <n v="0.36"/>
    <n v="0.57999999999999996"/>
    <s v="St. Lucie County"/>
    <n v="0.17533385648706001"/>
    <n v="3948.6198590720901"/>
    <n v="9.2692478930246107"/>
    <n v="1.3421148882585501"/>
    <n v="1.6252129798186199"/>
    <n v="0.23531817920708001"/>
    <n v="692.32674769252799"/>
    <n v="1750"/>
    <s v="Governmental"/>
    <n v="1750"/>
    <s v="St. Lucie County"/>
    <s v="St. Lucie County"/>
    <m/>
    <m/>
    <m/>
    <n v="0"/>
    <n v="1"/>
    <n v="1.6252129798186199"/>
    <n v="0.23531817920708001"/>
    <n v="692.326747692527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7.48274062153899"/>
    <n v="0.56149776780000005"/>
  </r>
  <r>
    <n v="200000"/>
    <n v="810000"/>
    <n v="810000"/>
    <x v="0"/>
    <x v="0"/>
    <s v="IR-SouthCentral"/>
    <s v="C-25 and South Indian R"/>
    <n v="0.36"/>
    <n v="0.57999999999999996"/>
    <s v="St. Lucie County"/>
    <n v="5.7215995311999995E-4"/>
    <n v="3948.6198590720901"/>
    <n v="9.2692478930246107"/>
    <n v="1.3421148882585501"/>
    <n v="5.3034924399300003E-3"/>
    <n v="7.6790439153999999E-4"/>
    <n v="2.2592421534553799"/>
    <n v="1310"/>
    <s v="Fixed Single Family Units"/>
    <n v="1310"/>
    <s v="St. Lucie County"/>
    <s v="St. Lucie County"/>
    <m/>
    <m/>
    <m/>
    <n v="0"/>
    <n v="1"/>
    <n v="5.3034924399300003E-3"/>
    <n v="7.6790439153999999E-4"/>
    <n v="2.2592421534545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6.846844838043602"/>
    <n v="1.8323132E-3"/>
  </r>
  <r>
    <n v="200000"/>
    <n v="810000"/>
    <n v="810000"/>
    <x v="0"/>
    <x v="0"/>
    <s v="IR-SouthCentral"/>
    <s v="C-25 and South Indian R"/>
    <n v="0.36"/>
    <n v="0.57999999999999996"/>
    <s v="St. Lucie County"/>
    <n v="5.4120999289720001E-2"/>
    <n v="3994.9398602685101"/>
    <n v="9.2529968362171093"/>
    <n v="1.32763171750565"/>
    <n v="0.50078143520070995"/>
    <n v="7.1852755240130003E-2"/>
    <n v="216.21013734007801"/>
    <n v="1210"/>
    <s v="Fixed Single Family Units"/>
    <n v="1210"/>
    <s v="St. Lucie County"/>
    <s v="St. Lucie County"/>
    <m/>
    <m/>
    <m/>
    <n v="0"/>
    <n v="1"/>
    <n v="0.50078143520070995"/>
    <n v="7.1852755240130003E-2"/>
    <n v="216.21013734007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7.8450352488004"/>
    <n v="0.17535290940000001"/>
  </r>
  <r>
    <n v="200000"/>
    <n v="810000"/>
    <n v="810000"/>
    <x v="0"/>
    <x v="0"/>
    <s v="IR-SouthCentral"/>
    <s v="C-25 and South Indian R"/>
    <n v="0.36"/>
    <n v="0.57999999999999996"/>
    <s v="St. Lucie County"/>
    <n v="7.9678470720000005E-2"/>
    <n v="3994.9398602685101"/>
    <n v="9.2529968362171093"/>
    <n v="1.32763171750565"/>
    <n v="0.73726463748677995"/>
    <n v="0.10578366493021001"/>
    <n v="318.31069868457001"/>
    <n v="1750"/>
    <s v="Governmental"/>
    <n v="1750"/>
    <s v="St. Lucie County"/>
    <s v="St. Lucie County"/>
    <m/>
    <m/>
    <m/>
    <n v="0"/>
    <n v="1"/>
    <n v="0.73726463748677995"/>
    <n v="0.10578366493021001"/>
    <n v="318.31069868457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2.9377199179049"/>
    <n v="0.25815952850000001"/>
  </r>
  <r>
    <n v="200000"/>
    <n v="810000"/>
    <n v="810000"/>
    <x v="0"/>
    <x v="0"/>
    <s v="IR-SouthCentral"/>
    <s v="C-25 and South Indian R"/>
    <n v="0.36"/>
    <n v="0.57999999999999996"/>
    <s v="St. Lucie County"/>
    <n v="0.25636055609280001"/>
    <n v="3994.9398602685101"/>
    <n v="9.2529968362171093"/>
    <n v="1.32763171750565"/>
    <n v="2.3721034144575999"/>
    <n v="0.34035240538618999"/>
    <n v="1024.14500413575"/>
    <n v="1750"/>
    <s v="Governmental"/>
    <n v="1750"/>
    <s v="St. Lucie County"/>
    <s v="St. Lucie County"/>
    <m/>
    <m/>
    <m/>
    <n v="0"/>
    <n v="1"/>
    <n v="2.3721034144575999"/>
    <n v="0.34035240538618999"/>
    <n v="1024.1450041357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8.86591730427301"/>
    <n v="0.83061233099999998"/>
  </r>
  <r>
    <n v="200000"/>
    <n v="820000"/>
    <n v="820000"/>
    <x v="0"/>
    <x v="0"/>
    <s v="IR-SouthCentral"/>
    <s v="C-25 and South Indian R"/>
    <n v="0.36"/>
    <n v="0.57999999999999996"/>
    <s v="St. Lucie County"/>
    <n v="0.23634936257658001"/>
    <n v="3995.14380327554"/>
    <n v="10.7921431506592"/>
    <n v="1.8762015431408701"/>
    <n v="2.55071615449353"/>
    <n v="0.44343903878654001"/>
    <n v="944.24969130595105"/>
    <n v="1210"/>
    <s v="Fixed Single Family Units"/>
    <n v="1210"/>
    <s v="St. Lucie County"/>
    <s v="St. Lucie County"/>
    <m/>
    <m/>
    <m/>
    <n v="0"/>
    <n v="1"/>
    <n v="2.55071615449353"/>
    <n v="0.44343903878654001"/>
    <n v="944.249691305951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9.24542563252101"/>
    <n v="0.76581483480000001"/>
  </r>
  <r>
    <n v="200000"/>
    <n v="820000"/>
    <n v="820000"/>
    <x v="0"/>
    <x v="0"/>
    <s v="IR-SouthCentral"/>
    <s v="C-25 and South Indian R"/>
    <n v="0.36"/>
    <n v="0.57999999999999996"/>
    <s v="St. Lucie County"/>
    <n v="1.87676832162E-3"/>
    <n v="3995.14380327554"/>
    <n v="10.7921431506592"/>
    <n v="1.8762015431408701"/>
    <n v="2.0254352387609999E-2"/>
    <n v="3.5211956211499999E-3"/>
    <n v="7.4979593303279497"/>
    <n v="1310"/>
    <s v="Fixed Single Family Units"/>
    <n v="1310"/>
    <s v="St. Lucie County"/>
    <s v="St. Lucie County"/>
    <m/>
    <m/>
    <m/>
    <n v="0"/>
    <n v="1"/>
    <n v="2.0254352387609999E-2"/>
    <n v="3.5211956211499999E-3"/>
    <n v="7.4979593303264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5.659599073465998"/>
    <n v="6.0810700000000001E-3"/>
  </r>
  <r>
    <n v="200000"/>
    <n v="820000"/>
    <n v="820000"/>
    <x v="0"/>
    <x v="0"/>
    <s v="IR-SouthCentral"/>
    <s v="C-25 and South Indian R"/>
    <n v="0.36"/>
    <n v="0.57999999999999996"/>
    <s v="St. Lucie County"/>
    <n v="0.28004121906141999"/>
    <n v="3996.7252714115398"/>
    <n v="10.5492609648386"/>
    <n v="1.7670959720659301"/>
    <n v="2.9542279007904599"/>
    <n v="0.49485971021587"/>
    <n v="1119.24781725967"/>
    <n v="1210"/>
    <s v="Fixed Single Family Units"/>
    <n v="1210"/>
    <s v="St. Lucie County"/>
    <s v="St. Lucie County"/>
    <m/>
    <m/>
    <m/>
    <n v="0"/>
    <n v="1"/>
    <n v="2.9542279007904599"/>
    <n v="0.49485971021587"/>
    <n v="1119.2478172596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8.447269164316"/>
    <n v="0.90774356629999997"/>
  </r>
  <r>
    <n v="200000"/>
    <n v="820000"/>
    <n v="820000"/>
    <x v="0"/>
    <x v="0"/>
    <s v="IR-SouthCentral"/>
    <s v="C-25 and South Indian R"/>
    <n v="0.36"/>
    <n v="0.57999999999999996"/>
    <s v="St. Lucie County"/>
    <n v="1.73598859937E-3"/>
    <n v="3996.7252714115398"/>
    <n v="10.5492609648386"/>
    <n v="1.7670959720659301"/>
    <n v="1.831339676678E-2"/>
    <n v="3.0676584615000001E-3"/>
    <n v="6.9382695060003901"/>
    <n v="1310"/>
    <s v="Fixed Single Family Units"/>
    <n v="1310"/>
    <s v="St. Lucie County"/>
    <s v="St. Lucie County"/>
    <m/>
    <m/>
    <m/>
    <n v="0"/>
    <n v="1"/>
    <n v="1.831339676678E-2"/>
    <n v="3.0676584615000001E-3"/>
    <n v="6.93826950599891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3.055172929812301"/>
    <n v="5.6271448E-3"/>
  </r>
  <r>
    <n v="200000"/>
    <n v="820000"/>
    <n v="820000"/>
    <x v="0"/>
    <x v="0"/>
    <s v="IR-SouthCentral"/>
    <s v="C-25 and South Indian R"/>
    <n v="0.36"/>
    <n v="0.57999999999999996"/>
    <s v="St. Lucie County"/>
    <n v="2.6421762060600002E-3"/>
    <n v="3996.7252714115398"/>
    <n v="10.5492609648386"/>
    <n v="1.7670959720659301"/>
    <n v="2.7873006312860001E-2"/>
    <n v="4.6689789312200003E-3"/>
    <n v="10.5600524143022"/>
    <n v="1310"/>
    <s v="Fixed Single Family Units"/>
    <n v="1310"/>
    <s v="St. Lucie County"/>
    <s v="St. Lucie County"/>
    <m/>
    <m/>
    <m/>
    <n v="0"/>
    <n v="1"/>
    <n v="2.7873006312860001E-2"/>
    <n v="4.6689789312200003E-3"/>
    <n v="10.560052414301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8.436700320879098"/>
    <n v="8.5645193999999997E-3"/>
  </r>
  <r>
    <n v="200000"/>
    <n v="820000"/>
    <n v="820000"/>
    <x v="0"/>
    <x v="0"/>
    <s v="IR-SouthCentral"/>
    <s v="C-25 and South Indian R"/>
    <n v="0.36"/>
    <n v="0.57999999999999996"/>
    <s v="St. Lucie County"/>
    <n v="0.18657223864132999"/>
    <n v="3990.44731380549"/>
    <n v="10.945464237471301"/>
    <n v="1.96506899857535"/>
    <n v="2.0421197657537302"/>
    <n v="0.36662732214888999"/>
    <n v="744.50668851700505"/>
    <n v="1210"/>
    <s v="Fixed Single Family Units"/>
    <n v="1210"/>
    <s v="St. Lucie County"/>
    <s v="St. Lucie County"/>
    <m/>
    <m/>
    <m/>
    <n v="0"/>
    <n v="1"/>
    <n v="2.0421197657537302"/>
    <n v="0.36662732214888999"/>
    <n v="744.506688517005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0.24845740417399"/>
    <n v="0.60381726560000004"/>
  </r>
  <r>
    <n v="200000"/>
    <n v="820000"/>
    <n v="820000"/>
    <x v="0"/>
    <x v="0"/>
    <s v="IR-SouthCentral"/>
    <s v="C-25 and South Indian R"/>
    <n v="0.36"/>
    <n v="0.57999999999999996"/>
    <s v="St. Lucie County"/>
    <n v="2.9198812893999998E-4"/>
    <n v="3990.44731380549"/>
    <n v="10.945464237471301"/>
    <n v="1.96506899857535"/>
    <n v="3.1959456230900001E-3"/>
    <n v="5.7377682012999995E-4"/>
    <n v="1.1651632447957001"/>
    <n v="1310"/>
    <s v="Fixed Single Family Units"/>
    <n v="1310"/>
    <s v="St. Lucie County"/>
    <s v="St. Lucie County"/>
    <m/>
    <m/>
    <m/>
    <n v="0"/>
    <n v="1"/>
    <n v="3.1959456230900001E-3"/>
    <n v="5.7377682012999995E-4"/>
    <n v="1.1651632447971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.5757795811314"/>
    <n v="9.4498239999999995E-4"/>
  </r>
  <r>
    <n v="200000"/>
    <n v="820000"/>
    <n v="820000"/>
    <x v="0"/>
    <x v="0"/>
    <s v="IR-SouthCentral"/>
    <s v="C-25 and South Indian R"/>
    <n v="0.36"/>
    <n v="0.57999999999999996"/>
    <s v="St. Lucie County"/>
    <n v="2.5111640596400002E-3"/>
    <n v="3990.44731380549"/>
    <n v="10.945464237471301"/>
    <n v="1.96506899857535"/>
    <n v="2.7485856409250001E-2"/>
    <n v="4.9346106439400001E-3"/>
    <n v="10.0206678763313"/>
    <n v="1310"/>
    <s v="Fixed Single Family Units"/>
    <n v="1310"/>
    <s v="St. Lucie County"/>
    <s v="St. Lucie County"/>
    <m/>
    <m/>
    <m/>
    <n v="0"/>
    <n v="1"/>
    <n v="2.7485856409250001E-2"/>
    <n v="4.9346106439400001E-3"/>
    <n v="10.020667876333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1.358293606474504"/>
    <n v="8.1270622999999997E-3"/>
  </r>
  <r>
    <n v="200000"/>
    <n v="820000"/>
    <n v="820000"/>
    <x v="0"/>
    <x v="0"/>
    <s v="IR-SouthCentral"/>
    <s v="C-25 and South Indian R"/>
    <n v="0.36"/>
    <n v="0.57999999999999996"/>
    <s v="St. Lucie County"/>
    <n v="4.1645080567660003E-2"/>
    <n v="3990.44731380549"/>
    <n v="10.945464237471301"/>
    <n v="1.96506899857535"/>
    <n v="0.45582474002001999"/>
    <n v="8.1835456766690004E-2"/>
    <n v="166.18249988446399"/>
    <n v="1310"/>
    <s v="Fixed Single Family Units"/>
    <n v="1310"/>
    <s v="St. Lucie County"/>
    <s v="St. Lucie County"/>
    <m/>
    <m/>
    <m/>
    <n v="0"/>
    <n v="1"/>
    <n v="0.45582474002001999"/>
    <n v="8.1835456766690004E-2"/>
    <n v="166.18249988446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2.336407010640599"/>
    <n v="0.1347789942"/>
  </r>
  <r>
    <n v="200000"/>
    <n v="820000"/>
    <n v="820000"/>
    <x v="0"/>
    <x v="0"/>
    <s v="IR-SouthCentral"/>
    <s v="C-25 and South Indian R"/>
    <n v="0.36"/>
    <n v="0.57999999999999996"/>
    <s v="St. Lucie County"/>
    <n v="1.7204776691919998E-2"/>
    <n v="3994.1966930854901"/>
    <n v="10.194342169473201"/>
    <n v="1.5962323255125801"/>
    <n v="0.17539138054681999"/>
    <n v="2.746282070887E-2"/>
    <n v="68.719262168145207"/>
    <n v="1210"/>
    <s v="Fixed Single Family Units"/>
    <n v="1210"/>
    <s v="St. Lucie County"/>
    <s v="St. Lucie County"/>
    <m/>
    <m/>
    <m/>
    <n v="0"/>
    <n v="1"/>
    <n v="0.17539138054681999"/>
    <n v="2.746282070887E-2"/>
    <n v="196.49587629801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3.568174050270699"/>
    <n v="0.15936405209999999"/>
  </r>
  <r>
    <n v="200000"/>
    <n v="820000"/>
    <n v="820000"/>
    <x v="0"/>
    <x v="0"/>
    <s v="IR-SouthCentral"/>
    <s v="C-25 and South Indian R"/>
    <n v="0.36"/>
    <n v="0.57999999999999996"/>
    <s v="St. Lucie County"/>
    <n v="0.2359144383356"/>
    <n v="3995.0201244805799"/>
    <n v="10.382725127419899"/>
    <n v="1.68139809971802"/>
    <n v="2.4494347668282401"/>
    <n v="0.39666608831353001"/>
    <n v="942.48292880627696"/>
    <n v="1210"/>
    <s v="Fixed Single Family Units"/>
    <n v="1210"/>
    <s v="St. Lucie County"/>
    <s v="St. Lucie County"/>
    <m/>
    <m/>
    <m/>
    <n v="0"/>
    <n v="1"/>
    <n v="2.4494347668282401"/>
    <n v="0.39666608831353001"/>
    <n v="942.482928806276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8.48677469411899"/>
    <n v="0.76438193740000004"/>
  </r>
  <r>
    <n v="200000"/>
    <n v="820000"/>
    <n v="820000"/>
    <x v="0"/>
    <x v="0"/>
    <s v="IR-SouthCentral"/>
    <s v="C-25 and South Indian R"/>
    <n v="0.36"/>
    <n v="0.57999999999999996"/>
    <s v="St. Lucie County"/>
    <n v="2.5613868402999999E-3"/>
    <n v="3995.0201244805799"/>
    <n v="10.382725127419899"/>
    <n v="1.68139809971802"/>
    <n v="2.6594175507889999E-2"/>
    <n v="4.3067109659300001E-3"/>
    <n v="10.232791973606201"/>
    <n v="1310"/>
    <s v="Fixed Single Family Units"/>
    <n v="1310"/>
    <s v="St. Lucie County"/>
    <s v="St. Lucie County"/>
    <m/>
    <m/>
    <m/>
    <n v="0"/>
    <n v="1"/>
    <n v="2.6594175507889999E-2"/>
    <n v="4.3067109659300001E-3"/>
    <n v="10.232791973605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389481643567102"/>
    <n v="8.2991013999999998E-3"/>
  </r>
  <r>
    <n v="200000"/>
    <n v="820000"/>
    <n v="820000"/>
    <x v="0"/>
    <x v="0"/>
    <s v="IR-SouthCentral"/>
    <s v="C-25 and South Indian R"/>
    <n v="0.36"/>
    <n v="0.57999999999999996"/>
    <s v="St. Lucie County"/>
    <n v="4.3448046430000003E-5"/>
    <n v="3995.0201244805799"/>
    <n v="10.382725127419899"/>
    <n v="1.68139809971802"/>
    <n v="4.5110912342999999E-4"/>
    <n v="7.3053462699999998E-5"/>
    <n v="0.17357581986920001"/>
    <n v="1310"/>
    <s v="Fixed Single Family Units"/>
    <n v="1310"/>
    <s v="St. Lucie County"/>
    <s v="St. Lucie County"/>
    <m/>
    <m/>
    <m/>
    <n v="0"/>
    <n v="1"/>
    <n v="4.5110912342999999E-4"/>
    <n v="7.3053462699999998E-5"/>
    <n v="0.17357581987010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.2948916361052092"/>
    <n v="1.4077520000000001E-4"/>
  </r>
  <r>
    <n v="200000"/>
    <n v="820000"/>
    <n v="820000"/>
    <x v="0"/>
    <x v="0"/>
    <s v="IR-SouthCentral"/>
    <s v="C-25 and South Indian R"/>
    <n v="0.36"/>
    <n v="0.57999999999999996"/>
    <s v="St. Lucie County"/>
    <n v="0.41635795833731998"/>
    <n v="3966.2198774315498"/>
    <n v="9.8388120203185405"/>
    <n v="1.4454010516700799"/>
    <n v="4.0964676852445301"/>
    <n v="0.60180423085196999"/>
    <n v="1651.3672104842999"/>
    <n v="1210"/>
    <s v="Fixed Single Family Units"/>
    <n v="1210"/>
    <s v="St. Lucie County"/>
    <s v="St. Lucie County"/>
    <m/>
    <m/>
    <m/>
    <n v="0"/>
    <n v="1"/>
    <n v="4.0964676852445301"/>
    <n v="0.60180423085196999"/>
    <n v="2450.1856901273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7.40887158529699"/>
    <n v="1.9871741200999999"/>
  </r>
  <r>
    <n v="200000"/>
    <n v="820000"/>
    <n v="820000"/>
    <x v="0"/>
    <x v="0"/>
    <s v="IR-SouthCentral"/>
    <s v="C-25 and South Indian R"/>
    <n v="0.36"/>
    <n v="0.57999999999999996"/>
    <s v="St. Lucie County"/>
    <n v="1.079337823082E-2"/>
    <n v="2383.0231867909001"/>
    <n v="5.9662727248409402"/>
    <n v="0.87802184860820998"/>
    <n v="6.4396238147479995E-2"/>
    <n v="9.4768219069499993E-3"/>
    <n v="25.720870587867299"/>
    <n v="1210"/>
    <s v="Fixed Single Family Units"/>
    <n v="1210"/>
    <s v="St. Lucie County"/>
    <s v="St. Lucie County"/>
    <m/>
    <m/>
    <m/>
    <n v="0"/>
    <n v="1"/>
    <n v="6.4396238147479995E-2"/>
    <n v="9.4768219069499993E-3"/>
    <n v="797.10408921486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1.860238660883301"/>
    <n v="0.64647533589999995"/>
  </r>
  <r>
    <n v="200000"/>
    <n v="820000"/>
    <n v="820000"/>
    <x v="0"/>
    <x v="0"/>
    <s v="IR-SouthCentral"/>
    <s v="C-25 and South Indian R"/>
    <n v="0.36"/>
    <n v="0.57999999999999996"/>
    <s v="St. Lucie County"/>
    <n v="3.13219638047E-3"/>
    <n v="2383.0231867909001"/>
    <n v="5.9662727248409402"/>
    <n v="0.87802184860820998"/>
    <n v="1.8687537833659999E-2"/>
    <n v="2.75013685618E-3"/>
    <n v="7.4640966002520797"/>
    <n v="1750"/>
    <s v="Governmental"/>
    <n v="1750"/>
    <s v="St. Lucie County"/>
    <s v="St. Lucie County"/>
    <m/>
    <m/>
    <m/>
    <n v="0"/>
    <n v="1"/>
    <n v="1.8687537833659999E-2"/>
    <n v="2.75013685618E-3"/>
    <n v="7.46409660025113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.351447338263"/>
    <n v="6.0536063000000001E-3"/>
  </r>
  <r>
    <n v="200000"/>
    <n v="820000"/>
    <n v="820000"/>
    <x v="0"/>
    <x v="0"/>
    <s v="IR-SouthCentral"/>
    <s v="C-25 and South Indian R"/>
    <n v="0.36"/>
    <n v="0.57999999999999996"/>
    <s v="St. Lucie County"/>
    <n v="1.9140301041780002E-2"/>
    <n v="3986.7258033357298"/>
    <n v="10.585919184197399"/>
    <n v="1.8188078412581801"/>
    <n v="0.20261767998951999"/>
    <n v="3.4812529618830003E-2"/>
    <n v="76.307132046890004"/>
    <n v="1210"/>
    <s v="Fixed Single Family Units"/>
    <n v="1210"/>
    <s v="St. Lucie County"/>
    <s v="St. Lucie County"/>
    <m/>
    <m/>
    <m/>
    <n v="0"/>
    <n v="1"/>
    <n v="0.20261767998951999"/>
    <n v="3.4812529618830003E-2"/>
    <n v="76.3071320468900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8.331869277764994"/>
    <n v="6.1887373900000001E-2"/>
  </r>
  <r>
    <n v="200000"/>
    <n v="820000"/>
    <n v="820000"/>
    <x v="0"/>
    <x v="0"/>
    <s v="IR-SouthCentral"/>
    <s v="C-25 and South Indian R"/>
    <n v="0.36"/>
    <n v="0.57999999999999996"/>
    <s v="St. Lucie County"/>
    <n v="2.2073992167299999E-3"/>
    <n v="3986.7258033357298"/>
    <n v="10.585919184197399"/>
    <n v="1.8188078412581801"/>
    <n v="2.3367349715629999E-2"/>
    <n v="4.0148350041799997E-3"/>
    <n v="8.8002954156284794"/>
    <n v="1310"/>
    <s v="Fixed Single Family Units"/>
    <n v="1310"/>
    <s v="St. Lucie County"/>
    <s v="St. Lucie County"/>
    <m/>
    <m/>
    <m/>
    <n v="0"/>
    <n v="1"/>
    <n v="2.3367349715629999E-2"/>
    <n v="4.0148350041799997E-3"/>
    <n v="8.80029541562807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1.659549824159498"/>
    <n v="7.1373037E-3"/>
  </r>
  <r>
    <n v="200000"/>
    <n v="820000"/>
    <n v="820000"/>
    <x v="0"/>
    <x v="0"/>
    <s v="IR-SouthCentral"/>
    <s v="C-25 and South Indian R"/>
    <n v="0.36"/>
    <n v="0.57999999999999996"/>
    <s v="St. Lucie County"/>
    <n v="4.4175201841699999E-2"/>
    <n v="3986.7258033357298"/>
    <n v="10.585919184197399"/>
    <n v="1.8188078412581801"/>
    <n v="0.46763511664189"/>
    <n v="8.0346203498849994E-2"/>
    <n v="176.11441704988499"/>
    <n v="1750"/>
    <s v="Governmental"/>
    <n v="1750"/>
    <s v="St. Lucie County"/>
    <s v="St. Lucie County"/>
    <m/>
    <m/>
    <m/>
    <n v="0"/>
    <n v="1"/>
    <n v="0.46763511664189"/>
    <n v="8.0346203498849994E-2"/>
    <n v="176.11441704988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6.836369476641302"/>
    <n v="0.14283407710000001"/>
  </r>
  <r>
    <n v="200000"/>
    <n v="820000"/>
    <n v="820000"/>
    <x v="0"/>
    <x v="0"/>
    <s v="IR-SouthCentral"/>
    <s v="C-25 and South Indian R"/>
    <n v="0.36"/>
    <n v="0.57999999999999996"/>
    <s v="St. Lucie County"/>
    <n v="2.8549981296400002E-3"/>
    <n v="3986.7258033357298"/>
    <n v="10.585919184197399"/>
    <n v="1.8188078412581801"/>
    <n v="3.0222779471449999E-2"/>
    <n v="5.1926929849700001E-3"/>
    <n v="11.3820947119309"/>
    <n v="1310"/>
    <s v="Fixed Single Family Units"/>
    <n v="1310"/>
    <s v="St. Lucie County"/>
    <s v="St. Lucie County"/>
    <m/>
    <m/>
    <m/>
    <n v="0"/>
    <n v="1"/>
    <n v="3.0222779471449999E-2"/>
    <n v="5.1926929849700001E-3"/>
    <n v="11.382094857180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3.640288136334597"/>
    <n v="9.2312204999999998E-3"/>
  </r>
  <r>
    <n v="200000"/>
    <n v="820000"/>
    <n v="820000"/>
    <x v="0"/>
    <x v="0"/>
    <s v="IR-SouthCentral"/>
    <s v="C-25 and South Indian R"/>
    <n v="0.36"/>
    <n v="0.57999999999999996"/>
    <s v="St. Lucie County"/>
    <n v="2.6847620153149999E-2"/>
    <n v="3986.7258033357298"/>
    <n v="10.585919184197399"/>
    <n v="1.8188078412581801"/>
    <n v="0.28420673722932999"/>
    <n v="4.8830662053680002E-2"/>
    <n v="107.034100022739"/>
    <n v="1310"/>
    <s v="Fixed Single Family Units"/>
    <n v="1310"/>
    <s v="St. Lucie County"/>
    <s v="St. Lucie County"/>
    <m/>
    <m/>
    <m/>
    <n v="0"/>
    <n v="1"/>
    <n v="0.28420673722932999"/>
    <n v="4.8830662053680002E-2"/>
    <n v="107.03409987828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0.877265080485998"/>
    <n v="8.6807866900000002E-2"/>
  </r>
  <r>
    <n v="200000"/>
    <n v="820000"/>
    <n v="820000"/>
    <x v="0"/>
    <x v="0"/>
    <s v="IR-SouthCentral"/>
    <s v="C-25 and South Indian R"/>
    <n v="0.36"/>
    <n v="0.57999999999999996"/>
    <s v="St. Lucie County"/>
    <n v="0.36674325876526997"/>
    <n v="3988.45210149474"/>
    <n v="10.422386532288201"/>
    <n v="1.71194604377258"/>
    <n v="3.8223400009627202"/>
    <n v="0.62784467092347995"/>
    <n v="1462.7379211314001"/>
    <n v="1210"/>
    <s v="Fixed Single Family Units"/>
    <n v="1210"/>
    <s v="St. Lucie County"/>
    <s v="St. Lucie County"/>
    <m/>
    <m/>
    <m/>
    <n v="0"/>
    <n v="1"/>
    <n v="3.8223400009627202"/>
    <n v="0.62784467092347995"/>
    <n v="1462.7379211314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1.27007861244101"/>
    <n v="1.1863243480000001"/>
  </r>
  <r>
    <n v="200000"/>
    <n v="820000"/>
    <n v="820000"/>
    <x v="0"/>
    <x v="0"/>
    <s v="IR-SouthCentral"/>
    <s v="C-25 and South Indian R"/>
    <n v="0.36"/>
    <n v="0.57999999999999996"/>
    <s v="St. Lucie County"/>
    <n v="2.26870590442E-3"/>
    <n v="3988.45210149474"/>
    <n v="10.422386532288201"/>
    <n v="1.71194604377258"/>
    <n v="2.3645329864020001E-2"/>
    <n v="3.8839020975599998E-3"/>
    <n v="9.0486248321853893"/>
    <n v="1310"/>
    <s v="Fixed Single Family Units"/>
    <n v="1310"/>
    <s v="St. Lucie County"/>
    <s v="St. Lucie County"/>
    <m/>
    <m/>
    <m/>
    <n v="0"/>
    <n v="1"/>
    <n v="2.3645329864020001E-2"/>
    <n v="3.8839020975599998E-3"/>
    <n v="9.048624832183879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2.950282354088898"/>
    <n v="7.3387063000000001E-3"/>
  </r>
  <r>
    <n v="210000"/>
    <n v="820000"/>
    <n v="820000"/>
    <x v="0"/>
    <x v="0"/>
    <s v="IR-SouthCentral"/>
    <s v="C-25 and South Indian R"/>
    <n v="0.36"/>
    <n v="0.57999999999999996"/>
    <s v="St. Lucie County"/>
    <n v="2.3828027718949998E-2"/>
    <n v="2937.4781113085301"/>
    <n v="7.5257630633370098"/>
    <n v="1.11375223730052"/>
    <n v="0.17932409087946999"/>
    <n v="2.6538519182440001E-2"/>
    <n v="69.994309860080406"/>
    <n v="1210"/>
    <s v="Fixed Single Family Units"/>
    <n v="1210"/>
    <s v="St. Lucie County"/>
    <s v="St. Lucie County"/>
    <m/>
    <m/>
    <m/>
    <n v="0"/>
    <n v="1"/>
    <n v="0.17932409087946999"/>
    <n v="2.6538519182440001E-2"/>
    <n v="1340.8789594031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3.308336095289803"/>
    <n v="1.0874930732999999"/>
  </r>
  <r>
    <n v="210000"/>
    <n v="820000"/>
    <n v="820000"/>
    <x v="0"/>
    <x v="0"/>
    <s v="IR-SouthCentral"/>
    <s v="C-25 and South Indian R"/>
    <n v="0.36"/>
    <n v="0.57999999999999996"/>
    <s v="St. Lucie County"/>
    <n v="9.4440167838680006E-2"/>
    <n v="3970.1111577828401"/>
    <n v="10.9878628739622"/>
    <n v="2.0021382730462598"/>
    <n v="1.0376956140054101"/>
    <n v="0.18908227454272999"/>
    <n v="374.937964079236"/>
    <n v="1210"/>
    <s v="Fixed Single Family Units"/>
    <n v="1210"/>
    <s v="St. Lucie County"/>
    <s v="St. Lucie County"/>
    <m/>
    <m/>
    <m/>
    <n v="0"/>
    <n v="1"/>
    <n v="1.0376956140054101"/>
    <n v="0.18908227454272999"/>
    <n v="399.914615435360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2.16981542706399"/>
    <n v="0.32434275379999999"/>
  </r>
  <r>
    <n v="210000"/>
    <n v="820000"/>
    <n v="820000"/>
    <x v="0"/>
    <x v="0"/>
    <s v="IR-SouthCentral"/>
    <s v="C-25 and South Indian R"/>
    <n v="0.36"/>
    <n v="0.57999999999999996"/>
    <s v="St. Lucie County"/>
    <n v="1.3588507859E-3"/>
    <n v="3970.1111577828401"/>
    <n v="10.9878628739622"/>
    <n v="2.0021382730462598"/>
    <n v="1.4930866101710001E-2"/>
    <n v="2.72060716582E-3"/>
    <n v="5.3947886668873899"/>
    <n v="1310"/>
    <s v="Fixed Single Family Units"/>
    <n v="1310"/>
    <s v="St. Lucie County"/>
    <s v="St. Lucie County"/>
    <m/>
    <m/>
    <m/>
    <n v="0"/>
    <n v="1"/>
    <n v="1.4930866101710001E-2"/>
    <n v="2.72060716582E-3"/>
    <n v="5.39478866688731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6.226896982027501"/>
    <n v="4.3753354999999999E-3"/>
  </r>
  <r>
    <n v="210000"/>
    <n v="820000"/>
    <n v="820000"/>
    <x v="0"/>
    <x v="0"/>
    <s v="IR-SouthCentral"/>
    <s v="C-25 and South Indian R"/>
    <n v="0.36"/>
    <n v="0.57999999999999996"/>
    <s v="St. Lucie County"/>
    <n v="3.9284155866419999E-2"/>
    <n v="3985.1347258380702"/>
    <n v="10.7749452401398"/>
    <n v="1.88145744083167"/>
    <n v="0.42328462826579"/>
    <n v="7.3911467361660002E-2"/>
    <n v="156.55265371850501"/>
    <n v="1210"/>
    <s v="Fixed Single Family Units"/>
    <n v="1210"/>
    <s v="St. Lucie County"/>
    <s v="St. Lucie County"/>
    <m/>
    <m/>
    <m/>
    <n v="0"/>
    <n v="1"/>
    <n v="0.42328462826579"/>
    <n v="7.3911467361660002E-2"/>
    <n v="156.55265371850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0.993256119285597"/>
    <n v="0.1269689"/>
  </r>
  <r>
    <n v="210000"/>
    <n v="820000"/>
    <n v="820000"/>
    <x v="0"/>
    <x v="0"/>
    <s v="IR-SouthCentral"/>
    <s v="C-25 and South Indian R"/>
    <n v="0.36"/>
    <n v="0.57999999999999996"/>
    <s v="St. Lucie County"/>
    <n v="9.4102815902750006E-2"/>
    <n v="4014.2462750586201"/>
    <n v="11.2263456098005"/>
    <n v="2.0678736612497799"/>
    <n v="1.0564307341797701"/>
    <n v="0.19459273445474001"/>
    <n v="377.75187821016499"/>
    <n v="1210"/>
    <s v="Fixed Single Family Units"/>
    <n v="1210"/>
    <s v="St. Lucie County"/>
    <s v="St. Lucie County"/>
    <m/>
    <m/>
    <m/>
    <n v="0"/>
    <n v="1"/>
    <n v="1.0564307341797701"/>
    <n v="0.19459273445474001"/>
    <n v="377.751878210164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8.236151808328103"/>
    <n v="0.30636810879999998"/>
  </r>
  <r>
    <n v="210000"/>
    <n v="820000"/>
    <n v="820000"/>
    <x v="0"/>
    <x v="0"/>
    <s v="IR-SouthCentral"/>
    <s v="C-25 and South Indian R"/>
    <n v="0.36"/>
    <n v="0.57999999999999996"/>
    <s v="St. Lucie County"/>
    <n v="2.2675839523100001E-3"/>
    <n v="4014.2462750586201"/>
    <n v="11.2263456098005"/>
    <n v="2.0678736612497799"/>
    <n v="2.5456681147909999E-2"/>
    <n v="4.6890771296599996E-3"/>
    <n v="9.1026404339591895"/>
    <n v="1310"/>
    <s v="Fixed Single Family Units"/>
    <n v="1310"/>
    <s v="St. Lucie County"/>
    <s v="St. Lucie County"/>
    <m/>
    <m/>
    <m/>
    <n v="0"/>
    <n v="1"/>
    <n v="2.5456681147909999E-2"/>
    <n v="4.6890771296599996E-3"/>
    <n v="9.10264043396063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2.939641395073899"/>
    <n v="7.3825145000000003E-3"/>
  </r>
  <r>
    <n v="210000"/>
    <n v="820000"/>
    <n v="820000"/>
    <x v="0"/>
    <x v="0"/>
    <s v="IR-SouthCentral"/>
    <s v="C-25 and South Indian R"/>
    <n v="0.36"/>
    <n v="0.57999999999999996"/>
    <s v="St. Lucie County"/>
    <n v="0.12031506441528"/>
    <n v="4014.2462750586201"/>
    <n v="11.2263456098005"/>
    <n v="2.0678736612497799"/>
    <n v="1.35069849519145"/>
    <n v="0.24879635275594"/>
    <n v="482.97429916251201"/>
    <n v="1310"/>
    <s v="Fixed Single Family Units"/>
    <n v="1310"/>
    <s v="St. Lucie County"/>
    <s v="St. Lucie County"/>
    <m/>
    <m/>
    <m/>
    <n v="0"/>
    <n v="1"/>
    <n v="1.35069849519145"/>
    <n v="0.24879635275594"/>
    <n v="482.97429916251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8.507485480450896"/>
    <n v="0.39170664979999997"/>
  </r>
  <r>
    <n v="210000"/>
    <n v="820000"/>
    <n v="820000"/>
    <x v="0"/>
    <x v="0"/>
    <s v="IR-SouthCentral"/>
    <s v="C-25 and South Indian R"/>
    <n v="0.36"/>
    <n v="0.57999999999999996"/>
    <s v="St. Lucie County"/>
    <n v="5.9992752109700002E-3"/>
    <n v="4024.8401597082302"/>
    <n v="11.091804639961101"/>
    <n v="1.9954916442728099"/>
    <n v="6.6542788621499996E-2"/>
    <n v="1.197150355519E-2"/>
    <n v="24.1461237982782"/>
    <n v="1210"/>
    <s v="Fixed Single Family Units"/>
    <n v="1210"/>
    <s v="St. Lucie County"/>
    <s v="St. Lucie County"/>
    <m/>
    <m/>
    <m/>
    <n v="0"/>
    <n v="1"/>
    <n v="6.6542788621499996E-2"/>
    <n v="1.197150355519E-2"/>
    <n v="24.1461237982798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1.456227840256503"/>
    <n v="1.9583231E-2"/>
  </r>
  <r>
    <n v="210000"/>
    <n v="820000"/>
    <n v="820000"/>
    <x v="0"/>
    <x v="0"/>
    <s v="IR-SouthCentral"/>
    <s v="C-25 and South Indian R"/>
    <n v="0.36"/>
    <n v="0.57999999999999996"/>
    <s v="St. Lucie County"/>
    <n v="2.6621949810700001E-3"/>
    <n v="4024.8401597082302"/>
    <n v="11.091804639961101"/>
    <n v="1.9954916442728099"/>
    <n v="2.9528546643529999E-2"/>
    <n v="5.3123878401499999E-3"/>
    <n v="10.7149092727922"/>
    <n v="1310"/>
    <s v="Fixed Single Family Units"/>
    <n v="1310"/>
    <s v="St. Lucie County"/>
    <s v="St. Lucie County"/>
    <m/>
    <m/>
    <m/>
    <n v="0"/>
    <n v="1"/>
    <n v="2.9528546643529999E-2"/>
    <n v="5.3123878401499999E-3"/>
    <n v="10.714909272791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0.396077667888498"/>
    <n v="8.6901129999999993E-3"/>
  </r>
  <r>
    <n v="210000"/>
    <n v="820000"/>
    <n v="820000"/>
    <x v="0"/>
    <x v="0"/>
    <s v="IR-SouthCentral"/>
    <s v="C-25 and South Indian R"/>
    <n v="0.36"/>
    <n v="0.57999999999999996"/>
    <s v="St. Lucie County"/>
    <n v="0.20194293208325001"/>
    <n v="3991.5784653665"/>
    <n v="10.329140610259101"/>
    <n v="1.6638887099140101"/>
    <n v="2.0858969407359398"/>
    <n v="0.33601056474024998"/>
    <n v="806.071058936486"/>
    <n v="1210"/>
    <s v="Fixed Single Family Units"/>
    <n v="1210"/>
    <s v="St. Lucie County"/>
    <s v="St. Lucie County"/>
    <m/>
    <m/>
    <m/>
    <n v="0"/>
    <n v="1"/>
    <n v="2.0858969407359398"/>
    <n v="0.33601056474024998"/>
    <n v="897.800507119426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6.653024769193"/>
    <n v="0.72814315259999995"/>
  </r>
  <r>
    <n v="210000"/>
    <n v="820000"/>
    <n v="820000"/>
    <x v="0"/>
    <x v="0"/>
    <s v="IR-SouthCentral"/>
    <s v="C-25 and South Indian R"/>
    <n v="0.36"/>
    <n v="0.57999999999999996"/>
    <s v="St. Lucie County"/>
    <n v="2.6024724684E-3"/>
    <n v="3991.5784653665"/>
    <n v="10.329140610259101"/>
    <n v="1.6638887099140101"/>
    <n v="2.6881304060499999E-2"/>
    <n v="4.3302245580400002E-3"/>
    <n v="10.3879730616025"/>
    <n v="1310"/>
    <s v="Fixed Single Family Units"/>
    <n v="1310"/>
    <s v="St. Lucie County"/>
    <s v="St. Lucie County"/>
    <m/>
    <m/>
    <m/>
    <n v="0"/>
    <n v="1"/>
    <n v="2.6881304060499999E-2"/>
    <n v="4.3302245580400002E-3"/>
    <n v="10.387973061600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995807089732203"/>
    <n v="8.4249579000000002E-3"/>
  </r>
  <r>
    <n v="210000"/>
    <n v="820000"/>
    <n v="820000"/>
    <x v="0"/>
    <x v="0"/>
    <s v="IR-SouthCentral"/>
    <s v="C-25 and South Indian R"/>
    <n v="0.36"/>
    <n v="0.57999999999999996"/>
    <s v="St. Lucie County"/>
    <n v="0.41441469788458002"/>
    <n v="3989.3224698037998"/>
    <n v="10.2531521568645"/>
    <n v="1.6288966837282299"/>
    <n v="4.24905695345171"/>
    <n v="0.67503872707242996"/>
    <n v="1653.23386608792"/>
    <n v="1210"/>
    <s v="Fixed Single Family Units"/>
    <n v="1210"/>
    <s v="St. Lucie County"/>
    <s v="St. Lucie County"/>
    <m/>
    <m/>
    <m/>
    <n v="0"/>
    <n v="1"/>
    <n v="4.24905695345171"/>
    <n v="0.67503872707242996"/>
    <n v="1653.2338660879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1.26888668068"/>
    <n v="1.3408222757999999"/>
  </r>
  <r>
    <n v="210000"/>
    <n v="820000"/>
    <n v="820000"/>
    <x v="0"/>
    <x v="0"/>
    <s v="IR-SouthCentral"/>
    <s v="C-25 and South Indian R"/>
    <n v="0.36"/>
    <n v="0.57999999999999996"/>
    <s v="St. Lucie County"/>
    <n v="1.74525717851E-3"/>
    <n v="3989.3224698037998"/>
    <n v="10.2531521568645"/>
    <n v="1.6288966837282299"/>
    <n v="1.7894387404130001E-2"/>
    <n v="2.84284363032E-3"/>
    <n v="6.9623936778203204"/>
    <n v="1310"/>
    <s v="Fixed Single Family Units"/>
    <n v="1310"/>
    <s v="St. Lucie County"/>
    <s v="St. Lucie County"/>
    <m/>
    <m/>
    <m/>
    <n v="0"/>
    <n v="1"/>
    <n v="1.7894387404130001E-2"/>
    <n v="2.84284363032E-3"/>
    <n v="6.96239367781868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3.280596383441797"/>
    <n v="5.6467102000000002E-3"/>
  </r>
  <r>
    <n v="210000"/>
    <n v="820000"/>
    <n v="830000"/>
    <x v="0"/>
    <x v="0"/>
    <s v="IR-SouthCentral"/>
    <s v="C-25 and South Indian R"/>
    <n v="0.36"/>
    <n v="0.57999999999999996"/>
    <s v="St. Lucie County"/>
    <n v="1.4303844482319999E-2"/>
    <n v="3913.6355269770702"/>
    <n v="9.97406236575892"/>
    <n v="1.46210152221612"/>
    <n v="0.14266743693683001"/>
    <n v="2.0913672791150001E-2"/>
    <n v="55.980033938386001"/>
    <n v="1210"/>
    <s v="Fixed Single Family Units"/>
    <n v="1210"/>
    <s v="St. Lucie County"/>
    <s v="St. Lucie County"/>
    <m/>
    <m/>
    <m/>
    <n v="0"/>
    <n v="1"/>
    <n v="0.14266743693683001"/>
    <n v="2.0913672791150001E-2"/>
    <n v="1160.2719667850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0.588208695960297"/>
    <n v="0.94101538259999995"/>
  </r>
  <r>
    <n v="210000"/>
    <n v="820000"/>
    <n v="830000"/>
    <x v="0"/>
    <x v="0"/>
    <s v="IR-SouthCentral"/>
    <s v="C-25 and South Indian R"/>
    <n v="0.36"/>
    <n v="0.57999999999999996"/>
    <s v="St. Lucie County"/>
    <n v="2.1429961999599998E-3"/>
    <n v="3913.6355269770702"/>
    <n v="9.97406236575892"/>
    <n v="1.46210152221612"/>
    <n v="2.1374377748059999E-2"/>
    <n v="3.1332780060700002E-3"/>
    <n v="8.38690606237164"/>
    <n v="1310"/>
    <s v="Fixed Single Family Units"/>
    <n v="1310"/>
    <s v="St. Lucie County"/>
    <s v="St. Lucie County"/>
    <m/>
    <m/>
    <m/>
    <n v="0"/>
    <n v="1"/>
    <n v="2.1374377748059999E-2"/>
    <n v="3.1332780060700002E-3"/>
    <n v="8.38690606237335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5.138076528493499"/>
    <n v="6.8020325000000001E-3"/>
  </r>
  <r>
    <n v="210000"/>
    <n v="830000"/>
    <n v="830000"/>
    <x v="0"/>
    <x v="0"/>
    <s v="IR-SouthCentral"/>
    <s v="C-25 and South Indian R"/>
    <n v="0.36"/>
    <n v="0.57999999999999996"/>
    <s v="St. Lucie County"/>
    <n v="0.20206593570246001"/>
    <n v="3987.6088543705"/>
    <n v="10.7429600030872"/>
    <n v="1.8586951413268999"/>
    <n v="2.1707862652380099"/>
    <n v="0.37557897291784997"/>
    <n v="805.75991437382697"/>
    <n v="1210"/>
    <s v="Fixed Single Family Units"/>
    <n v="1210"/>
    <s v="St. Lucie County"/>
    <s v="St. Lucie County"/>
    <m/>
    <m/>
    <m/>
    <n v="0"/>
    <n v="1"/>
    <n v="2.1707862652380099"/>
    <n v="0.37557897291784997"/>
    <n v="805.759914373826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6.953929350072"/>
    <n v="0.65349546989999996"/>
  </r>
  <r>
    <n v="210000"/>
    <n v="830000"/>
    <n v="830000"/>
    <x v="0"/>
    <x v="0"/>
    <s v="IR-SouthCentral"/>
    <s v="C-25 and South Indian R"/>
    <n v="0.36"/>
    <n v="0.57999999999999996"/>
    <s v="St. Lucie County"/>
    <n v="8.6686407841460006E-2"/>
    <n v="3977.5180296624098"/>
    <n v="10.3426523341983"/>
    <n v="1.7291267083463899"/>
    <n v="0.89656737840477996"/>
    <n v="0.14989178304928"/>
    <n v="344.79675011609203"/>
    <n v="1210"/>
    <s v="Fixed Single Family Units"/>
    <n v="1210"/>
    <s v="St. Lucie County"/>
    <s v="St. Lucie County"/>
    <m/>
    <m/>
    <m/>
    <n v="0"/>
    <n v="1"/>
    <n v="0.89656737840477996"/>
    <n v="0.14989178304928"/>
    <n v="1041.6988911561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2.33127266203101"/>
    <n v="0.84484906010000005"/>
  </r>
  <r>
    <n v="210000"/>
    <n v="830000"/>
    <n v="830000"/>
    <x v="0"/>
    <x v="0"/>
    <s v="IR-SouthCentral"/>
    <s v="C-25 and South Indian R"/>
    <n v="0.36"/>
    <n v="0.57999999999999996"/>
    <s v="FDOT District 4"/>
    <n v="1.1306675852E-4"/>
    <n v="3977.5180296624098"/>
    <n v="10.3426523341983"/>
    <n v="1.7291267083463899"/>
    <n v="1.16941017392E-3"/>
    <n v="1.9550675197999999E-4"/>
    <n v="0.44972507056878003"/>
    <n v="1210"/>
    <s v="Fixed Single Family Units"/>
    <n v="1210"/>
    <s v="FDOT District 4                                                St. Lucie County"/>
    <s v="FDOT District 4"/>
    <m/>
    <m/>
    <m/>
    <n v="0"/>
    <n v="1"/>
    <n v="1.16941017392E-3"/>
    <n v="1.9550675197999999E-4"/>
    <n v="0.44972507056868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.016050786055601"/>
    <n v="3.6474050000000002E-4"/>
  </r>
  <r>
    <n v="210000"/>
    <n v="830000"/>
    <n v="830000"/>
    <x v="0"/>
    <x v="0"/>
    <s v="IR-SouthCentral"/>
    <s v="C-25 and South Indian R"/>
    <n v="0.36"/>
    <n v="0.57999999999999996"/>
    <s v="St. Lucie County"/>
    <n v="2.1596690065200002E-3"/>
    <n v="3977.5180296624098"/>
    <n v="10.3426523341983"/>
    <n v="1.7291267083463899"/>
    <n v="2.2336705691410001E-2"/>
    <n v="3.73434136036E-3"/>
    <n v="8.5901224115483394"/>
    <n v="1750"/>
    <s v="Governmental"/>
    <n v="1750"/>
    <s v="St. Lucie County"/>
    <s v="St. Lucie County"/>
    <m/>
    <m/>
    <m/>
    <n v="0"/>
    <n v="1"/>
    <n v="2.2336705691410001E-2"/>
    <n v="3.73434136036E-3"/>
    <n v="8.5901224115492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2.982544018071103"/>
    <n v="6.966847E-3"/>
  </r>
  <r>
    <n v="210000"/>
    <n v="830000"/>
    <n v="830000"/>
    <x v="0"/>
    <x v="0"/>
    <s v="IR-SouthCentral"/>
    <s v="C-25 and South Indian R"/>
    <n v="0.36"/>
    <n v="0.57999999999999996"/>
    <s v="FDOT District 4"/>
    <n v="8.9678640323169995E-2"/>
    <n v="3977.5180296624098"/>
    <n v="10.3426523341983"/>
    <n v="1.7291267083463899"/>
    <n v="0.92751499866622"/>
    <n v="0.15506573215099001"/>
    <n v="356.69840876103899"/>
    <n v="1750"/>
    <s v="Governmental"/>
    <n v="1750"/>
    <s v="FDOT District 4                                                St. Lucie County"/>
    <s v="FDOT District 4"/>
    <m/>
    <m/>
    <m/>
    <n v="0"/>
    <n v="1"/>
    <n v="0.92751499866622"/>
    <n v="0.15506573215099001"/>
    <n v="356.69840876103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5.840666263558504"/>
    <n v="0.28929311340000002"/>
  </r>
  <r>
    <n v="210000"/>
    <n v="830000"/>
    <n v="830000"/>
    <x v="0"/>
    <x v="0"/>
    <s v="IR-SouthCentral"/>
    <s v="C-25 and South Indian R"/>
    <n v="0.36"/>
    <n v="0.57999999999999996"/>
    <s v="St. Lucie County"/>
    <n v="0.26391527296211997"/>
    <n v="3977.5180296624098"/>
    <n v="10.3426523341983"/>
    <n v="1.7291267083463899"/>
    <n v="2.7295839139322999"/>
    <n v="0.45634294721933"/>
    <n v="1049.7277565101199"/>
    <n v="1310"/>
    <s v="Fixed Single Family Units"/>
    <n v="1310"/>
    <s v="St. Lucie County"/>
    <s v="St. Lucie County"/>
    <m/>
    <m/>
    <m/>
    <n v="0"/>
    <n v="1"/>
    <n v="2.7295839139322999"/>
    <n v="0.45634294721933"/>
    <n v="1049.7277565101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1.067262524265"/>
    <n v="0.85136071089999998"/>
  </r>
  <r>
    <n v="210000"/>
    <n v="830000"/>
    <n v="830000"/>
    <x v="0"/>
    <x v="0"/>
    <s v="IR-SouthCentral"/>
    <s v="C-25 and South Indian R"/>
    <n v="0.36"/>
    <n v="0.57999999999999996"/>
    <s v="St. Lucie County"/>
    <n v="9.1081928788660005E-2"/>
    <n v="4001.1424977146899"/>
    <n v="10.648147364262099"/>
    <n v="1.8029440423097101"/>
    <n v="0.96985379996297005"/>
    <n v="0.16421562087159999"/>
    <n v="364.431776050167"/>
    <n v="1210"/>
    <s v="Fixed Single Family Units"/>
    <n v="1210"/>
    <s v="St. Lucie County"/>
    <s v="St. Lucie County"/>
    <m/>
    <m/>
    <m/>
    <n v="0"/>
    <n v="1"/>
    <n v="0.96985379996297005"/>
    <n v="0.16421562087159999"/>
    <n v="364.431776049358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8.29425069756101"/>
    <n v="0.29556510629999999"/>
  </r>
  <r>
    <n v="210000"/>
    <n v="830000"/>
    <n v="830000"/>
    <x v="0"/>
    <x v="0"/>
    <s v="IR-SouthCentral"/>
    <s v="C-25 and South Indian R"/>
    <n v="0.36"/>
    <n v="0.57999999999999996"/>
    <s v="St. Lucie County"/>
    <n v="6.3498981492049994E-2"/>
    <n v="4001.1424977146899"/>
    <n v="10.648147364262099"/>
    <n v="1.8029440423097101"/>
    <n v="0.67614651240795998"/>
    <n v="0.11448511037383"/>
    <n v="254.06847340946399"/>
    <n v="1310"/>
    <s v="Fixed Single Family Units"/>
    <n v="1310"/>
    <s v="St. Lucie County"/>
    <s v="St. Lucie County"/>
    <m/>
    <m/>
    <m/>
    <n v="0"/>
    <n v="1"/>
    <n v="0.67614651240795998"/>
    <n v="0.11448511037383"/>
    <n v="254.06847340946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5.821965543802804"/>
    <n v="0.20605715599999999"/>
  </r>
  <r>
    <n v="210000"/>
    <n v="830000"/>
    <n v="830000"/>
    <x v="0"/>
    <x v="0"/>
    <s v="IR-SouthCentral"/>
    <s v="C-25 and South Indian R"/>
    <n v="0.36"/>
    <n v="0.57999999999999996"/>
    <s v="St. Lucie County"/>
    <n v="2.6038607479999999E-5"/>
    <n v="4001.1424977146899"/>
    <n v="10.648147364262099"/>
    <n v="1.8029440423097101"/>
    <n v="2.7726292965999999E-4"/>
    <n v="4.6946152230000003E-5"/>
    <n v="0.10418417898953999"/>
    <n v="1310"/>
    <s v="Fixed Single Family Units"/>
    <n v="1310"/>
    <s v="St. Lucie County"/>
    <s v="St. Lucie County"/>
    <m/>
    <m/>
    <m/>
    <n v="0"/>
    <n v="1"/>
    <n v="2.7726292965999999E-4"/>
    <n v="4.6946152230000003E-5"/>
    <n v="0.1041841789896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.56433198238413"/>
    <n v="8.4496500000000007E-5"/>
  </r>
  <r>
    <n v="210000"/>
    <n v="830000"/>
    <n v="830000"/>
    <x v="0"/>
    <x v="0"/>
    <s v="IR-SouthCentral"/>
    <s v="C-25 and South Indian R"/>
    <n v="0.36"/>
    <n v="0.57999999999999996"/>
    <s v="St. Lucie County"/>
    <n v="2.9521694321999999E-3"/>
    <n v="4001.1424977146899"/>
    <n v="10.648147364262099"/>
    <n v="1.8029440423097101"/>
    <n v="3.1435135158420002E-2"/>
    <n v="5.3225962896800002E-3"/>
    <n v="11.812050575661599"/>
    <n v="1310"/>
    <s v="Fixed Single Family Units"/>
    <n v="1310"/>
    <s v="St. Lucie County"/>
    <s v="St. Lucie County"/>
    <m/>
    <m/>
    <m/>
    <n v="0"/>
    <n v="1"/>
    <n v="3.1435135158420002E-2"/>
    <n v="5.3225962896800002E-3"/>
    <n v="11.812050575682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5.607094022328504"/>
    <n v="9.5799275E-3"/>
  </r>
  <r>
    <n v="210000"/>
    <n v="830000"/>
    <n v="830000"/>
    <x v="0"/>
    <x v="0"/>
    <s v="IR-SouthCentral"/>
    <s v="C-25 and South Indian R"/>
    <n v="0.36"/>
    <n v="0.57999999999999996"/>
    <s v="St. Lucie County"/>
    <n v="0.27402490396779"/>
    <n v="3968.0248042742001"/>
    <n v="9.6937353881198796"/>
    <n v="1.46077368892594"/>
    <n v="2.6563249088187599"/>
    <n v="0.40028836982660998"/>
    <n v="1087.3376159330601"/>
    <n v="1210"/>
    <s v="Fixed Single Family Units"/>
    <n v="1210"/>
    <s v="St. Lucie County"/>
    <s v="St. Lucie County"/>
    <m/>
    <m/>
    <m/>
    <n v="0"/>
    <n v="1"/>
    <n v="2.6563249088187599"/>
    <n v="0.40028836982660998"/>
    <n v="1118.2884831392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03.910246572164"/>
    <n v="0.90696551759999999"/>
  </r>
  <r>
    <n v="210000"/>
    <n v="830000"/>
    <n v="830000"/>
    <x v="0"/>
    <x v="0"/>
    <s v="IR-SouthCentral"/>
    <s v="C-25 and South Indian R"/>
    <n v="0.36"/>
    <n v="0.57999999999999996"/>
    <s v="St. Lucie County"/>
    <n v="0.15582440648911"/>
    <n v="3968.0248042742001"/>
    <n v="9.6937353881198796"/>
    <n v="1.46077368892594"/>
    <n v="1.5105205635163099"/>
    <n v="0.22762419309179999"/>
    <n v="618.31511006011499"/>
    <n v="1750"/>
    <s v="Governmental"/>
    <n v="1750"/>
    <s v="St. Lucie County"/>
    <s v="St. Lucie County"/>
    <m/>
    <m/>
    <m/>
    <n v="0"/>
    <n v="1"/>
    <n v="1.5105205635163099"/>
    <n v="0.22762419309179999"/>
    <n v="618.31511006011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4.079825158299"/>
    <n v="0.50147210870000003"/>
  </r>
  <r>
    <n v="210000"/>
    <n v="830000"/>
    <n v="830000"/>
    <x v="0"/>
    <x v="0"/>
    <s v="IR-SouthCentral"/>
    <s v="C-25 and South Indian R"/>
    <n v="0.36"/>
    <n v="0.57999999999999996"/>
    <s v="St. Lucie County"/>
    <n v="3.1610339297800001E-3"/>
    <n v="3968.0248042742001"/>
    <n v="9.6937353881198796"/>
    <n v="1.46077368892594"/>
    <n v="3.064222646821E-2"/>
    <n v="4.6175551944299996E-3"/>
    <n v="12.543061040543201"/>
    <n v="1310"/>
    <s v="Fixed Single Family Units"/>
    <n v="1310"/>
    <s v="St. Lucie County"/>
    <s v="St. Lucie County"/>
    <m/>
    <m/>
    <m/>
    <n v="0"/>
    <n v="1"/>
    <n v="3.064222646821E-2"/>
    <n v="4.6175551944299996E-3"/>
    <n v="12.543061040542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9.309353429749997"/>
    <n v="1.01727989E-2"/>
  </r>
  <r>
    <n v="210000"/>
    <n v="830000"/>
    <n v="830000"/>
    <x v="0"/>
    <x v="0"/>
    <s v="IR-SouthCentral"/>
    <s v="C-25 and South Indian R"/>
    <n v="0.36"/>
    <n v="0.57999999999999996"/>
    <s v="St. Lucie County"/>
    <n v="7.005529198688E-2"/>
    <n v="4011.3890823791698"/>
    <n v="10.956636677675499"/>
    <n v="1.94365994151028"/>
    <n v="0.76757038164877001"/>
    <n v="0.13616366472571001"/>
    <n v="281.01903343907497"/>
    <n v="1210"/>
    <s v="Fixed Single Family Units"/>
    <n v="1210"/>
    <s v="St. Lucie County"/>
    <s v="St. Lucie County"/>
    <m/>
    <m/>
    <m/>
    <n v="0"/>
    <n v="1"/>
    <n v="0.76757038164877001"/>
    <n v="0.13616366472571001"/>
    <n v="281.01903343920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7.758268978409504"/>
    <n v="0.22791486899999999"/>
  </r>
  <r>
    <n v="210000"/>
    <n v="830000"/>
    <n v="830000"/>
    <x v="0"/>
    <x v="0"/>
    <s v="IR-SouthCentral"/>
    <s v="C-25 and South Indian R"/>
    <n v="0.36"/>
    <n v="0.57999999999999996"/>
    <s v="St. Lucie County"/>
    <n v="2.3783495222600001E-3"/>
    <n v="4011.3890823791698"/>
    <n v="10.956636677675499"/>
    <n v="1.94365994151028"/>
    <n v="2.6058711608020001E-2"/>
    <n v="4.6227026933400002E-3"/>
    <n v="9.5404853077115899"/>
    <n v="1310"/>
    <s v="Fixed Single Family Units"/>
    <n v="1310"/>
    <s v="St. Lucie County"/>
    <s v="St. Lucie County"/>
    <m/>
    <m/>
    <m/>
    <n v="0"/>
    <n v="1"/>
    <n v="2.6058711608020001E-2"/>
    <n v="4.6227026933400002E-3"/>
    <n v="9.540485306901569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4.947747015600001"/>
    <n v="7.7376199000000001E-3"/>
  </r>
  <r>
    <n v="210000"/>
    <n v="830000"/>
    <n v="830000"/>
    <x v="0"/>
    <x v="0"/>
    <s v="IR-SouthCentral"/>
    <s v="C-25 and South Indian R"/>
    <n v="0.36"/>
    <n v="0.57999999999999996"/>
    <s v="St. Lucie County"/>
    <n v="0.10066138327147001"/>
    <n v="4011.3890823791698"/>
    <n v="10.956636677675499"/>
    <n v="1.94365994151028"/>
    <n v="1.1029102039777401"/>
    <n v="0.19565149832177001"/>
    <n v="403.79197387236002"/>
    <n v="1310"/>
    <s v="Fixed Single Family Units"/>
    <n v="1310"/>
    <s v="St. Lucie County"/>
    <s v="St. Lucie County"/>
    <m/>
    <m/>
    <m/>
    <n v="0"/>
    <n v="1"/>
    <n v="1.1029102039777401"/>
    <n v="0.19565149832177001"/>
    <n v="403.791973872360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0.971210572035105"/>
    <n v="0.32748740780000002"/>
  </r>
  <r>
    <n v="210000"/>
    <n v="830000"/>
    <n v="830000"/>
    <x v="0"/>
    <x v="0"/>
    <s v="IR-SouthCentral"/>
    <s v="C-25 and South Indian R"/>
    <n v="0.36"/>
    <n v="0.57999999999999996"/>
    <s v="St. Lucie County"/>
    <n v="0.33518893109086001"/>
    <n v="3962.6775997480199"/>
    <n v="10.5064538148641"/>
    <n v="1.77366964829068"/>
    <n v="3.52164702375988"/>
    <n v="0.59451443351887001"/>
    <n v="1328.24566891726"/>
    <n v="1210"/>
    <s v="Fixed Single Family Units"/>
    <n v="1210"/>
    <s v="St. Lucie County"/>
    <s v="St. Lucie County"/>
    <m/>
    <m/>
    <m/>
    <n v="0"/>
    <n v="1"/>
    <n v="3.52164702375988"/>
    <n v="0.59451443351887001"/>
    <n v="1328.2456689172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1.28058265808201"/>
    <n v="1.0772470956"/>
  </r>
  <r>
    <n v="210000"/>
    <n v="830000"/>
    <n v="830000"/>
    <x v="0"/>
    <x v="0"/>
    <s v="IR-SouthCentral"/>
    <s v="C-25 and South Indian R"/>
    <n v="0.36"/>
    <n v="0.57999999999999996"/>
    <s v="St. Lucie County"/>
    <n v="5.4852481350000002E-5"/>
    <n v="3962.6775997480199"/>
    <n v="10.5064538148641"/>
    <n v="1.77366964829068"/>
    <n v="5.7630506193000002E-4"/>
    <n v="9.7290181299999995E-5"/>
    <n v="0.21736269913624001"/>
    <n v="1310"/>
    <s v="Fixed Single Family Units"/>
    <n v="1310"/>
    <s v="St. Lucie County"/>
    <s v="St. Lucie County"/>
    <m/>
    <m/>
    <m/>
    <n v="0"/>
    <n v="1"/>
    <n v="5.7630506193000002E-4"/>
    <n v="9.7290181299999995E-5"/>
    <n v="0.21736269913715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.2869960533783802"/>
    <n v="1.7628770000000001E-4"/>
  </r>
  <r>
    <n v="210000"/>
    <n v="830000"/>
    <n v="830000"/>
    <x v="0"/>
    <x v="0"/>
    <s v="IR-SouthCentral"/>
    <s v="C-25 and South Indian R"/>
    <n v="0.36"/>
    <n v="0.57999999999999996"/>
    <s v="St. Lucie County"/>
    <n v="1.4458630552199999E-3"/>
    <n v="3962.6775997480199"/>
    <n v="10.5064538148641"/>
    <n v="1.77366964829068"/>
    <n v="1.519089341235E-2"/>
    <n v="2.5644834166299998E-3"/>
    <n v="5.7294891412473099"/>
    <n v="1310"/>
    <s v="Fixed Single Family Units"/>
    <n v="1310"/>
    <s v="St. Lucie County"/>
    <s v="St. Lucie County"/>
    <m/>
    <m/>
    <m/>
    <n v="0"/>
    <n v="1"/>
    <n v="1.519089341235E-2"/>
    <n v="2.5644834166299998E-3"/>
    <n v="5.7294891412454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5.8339536461108"/>
    <n v="4.6467875999999997E-3"/>
  </r>
  <r>
    <n v="210000"/>
    <n v="830000"/>
    <n v="830000"/>
    <x v="0"/>
    <x v="0"/>
    <s v="IR-SouthCentral"/>
    <s v="C-25 and South Indian R"/>
    <n v="0.36"/>
    <n v="0.57999999999999996"/>
    <s v="St. Lucie County"/>
    <n v="0.60780797601953995"/>
    <n v="3952.53040799275"/>
    <n v="9.8293581451728809"/>
    <n v="1.4520580466690101"/>
    <n v="5.9743622797887204"/>
    <n v="0.88257246240877996"/>
    <n v="2402.3795074377699"/>
    <n v="1210"/>
    <s v="Fixed Single Family Units"/>
    <n v="1210"/>
    <s v="St. Lucie County"/>
    <s v="St. Lucie County"/>
    <m/>
    <m/>
    <m/>
    <n v="0"/>
    <n v="1"/>
    <n v="5.9743622797887204"/>
    <n v="0.88257246240877996"/>
    <n v="2402.3795074377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21886932480999"/>
    <n v="1.9484018714"/>
  </r>
  <r>
    <n v="210000"/>
    <n v="830000"/>
    <n v="830000"/>
    <x v="0"/>
    <x v="0"/>
    <s v="IR-SouthCentral"/>
    <s v="C-25 and South Indian R"/>
    <n v="0.36"/>
    <n v="0.57999999999999996"/>
    <s v="St. Lucie County"/>
    <n v="2.4046291113899998E-3"/>
    <n v="3952.53040799275"/>
    <n v="9.8293581451728809"/>
    <n v="1.4520580466690101"/>
    <n v="2.363596074224E-2"/>
    <n v="3.49166105046E-3"/>
    <n v="9.5043696827451907"/>
    <n v="1310"/>
    <s v="Fixed Single Family Units"/>
    <n v="1310"/>
    <s v="St. Lucie County"/>
    <s v="St. Lucie County"/>
    <m/>
    <m/>
    <m/>
    <n v="0"/>
    <n v="1"/>
    <n v="2.363596074224E-2"/>
    <n v="3.49166105046E-3"/>
    <n v="9.50436968274559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5.303699250500998"/>
    <n v="7.7083289999999999E-3"/>
  </r>
  <r>
    <n v="210000"/>
    <n v="830000"/>
    <n v="830000"/>
    <x v="0"/>
    <x v="0"/>
    <s v="IR-SouthCentral"/>
    <s v="C-25 and South Indian R"/>
    <n v="0.36"/>
    <n v="0.57999999999999996"/>
    <s v="St. Lucie County"/>
    <n v="2.66625577552E-3"/>
    <n v="3952.53040799275"/>
    <n v="9.8293581451728809"/>
    <n v="1.4520580466690101"/>
    <n v="2.6207582924270001E-2"/>
    <n v="3.8715581533200001E-3"/>
    <n v="10.5384570282488"/>
    <n v="1310"/>
    <s v="Fixed Single Family Units"/>
    <n v="1310"/>
    <s v="St. Lucie County"/>
    <s v="St. Lucie County"/>
    <m/>
    <m/>
    <m/>
    <n v="0"/>
    <n v="1"/>
    <n v="2.6207582924270001E-2"/>
    <n v="3.8715581533200001E-3"/>
    <n v="10.538457028249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0.314209734965402"/>
    <n v="8.5470049000000003E-3"/>
  </r>
  <r>
    <n v="210000"/>
    <n v="830000"/>
    <n v="830000"/>
    <x v="0"/>
    <x v="0"/>
    <s v="IR-SouthCentral"/>
    <s v="C-25 and South Indian R"/>
    <n v="0.36"/>
    <n v="0.57999999999999996"/>
    <s v="St. Lucie County"/>
    <n v="8.5901170944000004E-4"/>
    <n v="4023.00321137638"/>
    <n v="11.4920665073729"/>
    <n v="2.1873567525378901"/>
    <n v="9.8718196955999999E-3"/>
    <n v="1.8789650631700001E-3"/>
    <n v="3.4558068657232401"/>
    <n v="1210"/>
    <s v="Fixed Single Family Units"/>
    <n v="1210"/>
    <s v="St. Lucie County"/>
    <s v="St. Lucie County"/>
    <m/>
    <m/>
    <m/>
    <n v="0"/>
    <n v="1"/>
    <n v="9.8718196955999999E-3"/>
    <n v="1.8789650631700001E-3"/>
    <n v="3.45580686572479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9.665494372981101"/>
    <n v="2.8027630999999998E-3"/>
  </r>
  <r>
    <n v="210000"/>
    <n v="830000"/>
    <n v="830000"/>
    <x v="0"/>
    <x v="0"/>
    <s v="IR-SouthCentral"/>
    <s v="C-25 and South Indian R"/>
    <n v="0.36"/>
    <n v="0.57999999999999996"/>
    <s v="St. Lucie County"/>
    <n v="2.0537718379200001E-3"/>
    <n v="4023.00321137638"/>
    <n v="11.4920665073729"/>
    <n v="2.1873567525378901"/>
    <n v="2.360208255241E-2"/>
    <n v="4.4923316978600003E-3"/>
    <n v="8.2623306994106809"/>
    <n v="1310"/>
    <s v="Fixed Single Family Units"/>
    <n v="1310"/>
    <s v="St. Lucie County"/>
    <s v="St. Lucie County"/>
    <m/>
    <m/>
    <m/>
    <n v="0"/>
    <n v="1"/>
    <n v="2.360208255241E-2"/>
    <n v="4.4923316978600003E-3"/>
    <n v="8.262330699411519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8.937806333502699"/>
    <n v="6.7009981000000001E-3"/>
  </r>
  <r>
    <n v="210000"/>
    <n v="830000"/>
    <n v="830000"/>
    <x v="0"/>
    <x v="0"/>
    <s v="IR-SouthCentral"/>
    <s v="C-25 and South Indian R"/>
    <n v="0.36"/>
    <n v="0.57999999999999996"/>
    <s v="St. Lucie County"/>
    <n v="9.0878090061339997E-2"/>
    <n v="4023.00321137638"/>
    <n v="11.4920665073729"/>
    <n v="2.1873567525378901"/>
    <n v="1.0443770550479501"/>
    <n v="0.19878280395341999"/>
    <n v="365.602848160527"/>
    <n v="1310"/>
    <s v="Fixed Single Family Units"/>
    <n v="1310"/>
    <s v="St. Lucie County"/>
    <s v="St. Lucie County"/>
    <m/>
    <m/>
    <m/>
    <n v="0"/>
    <n v="1"/>
    <n v="1.0443770550479501"/>
    <n v="0.19878280395341999"/>
    <n v="365.60284816052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6.716702351329701"/>
    <n v="0.2965148809"/>
  </r>
  <r>
    <n v="210000"/>
    <n v="830000"/>
    <n v="830000"/>
    <x v="0"/>
    <x v="0"/>
    <s v="IR-SouthCentral"/>
    <s v="C-25 and South Indian R"/>
    <n v="0.36"/>
    <n v="0.57999999999999996"/>
    <s v="St. Lucie County"/>
    <n v="0.27514515944508999"/>
    <n v="3983.1582455632602"/>
    <n v="10.277643175767"/>
    <n v="1.64067280448282"/>
    <n v="2.8278437703162602"/>
    <n v="0.45142318038666002"/>
    <n v="1095.9467105705601"/>
    <n v="1210"/>
    <s v="Fixed Single Family Units"/>
    <n v="1210"/>
    <s v="St. Lucie County"/>
    <s v="St. Lucie County"/>
    <m/>
    <m/>
    <m/>
    <n v="0"/>
    <n v="1"/>
    <n v="2.8278437703162602"/>
    <n v="0.45142318038666002"/>
    <n v="1095.9467105705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6.38026229702299"/>
    <n v="0.8888456696"/>
  </r>
  <r>
    <n v="210000"/>
    <n v="830000"/>
    <n v="830000"/>
    <x v="0"/>
    <x v="0"/>
    <s v="IR-SouthCentral"/>
    <s v="C-25 and South Indian R"/>
    <n v="0.36"/>
    <n v="0.57999999999999996"/>
    <s v="St. Lucie County"/>
    <n v="2.5538520658900002E-3"/>
    <n v="3983.1582455632602"/>
    <n v="10.277643175767"/>
    <n v="1.64067280448282"/>
    <n v="2.6247580256930001E-2"/>
    <n v="4.1900356311799997E-3"/>
    <n v="10.1723969142064"/>
    <n v="1310"/>
    <s v="Fixed Single Family Units"/>
    <n v="1310"/>
    <s v="St. Lucie County"/>
    <s v="St. Lucie County"/>
    <m/>
    <m/>
    <m/>
    <n v="0"/>
    <n v="1"/>
    <n v="2.6247580256930001E-2"/>
    <n v="4.1900356311799997E-3"/>
    <n v="10.1723969142058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8.209440573439302"/>
    <n v="8.2501191999999994E-3"/>
  </r>
  <r>
    <n v="210000"/>
    <n v="830000"/>
    <n v="830000"/>
    <x v="0"/>
    <x v="0"/>
    <s v="IR-SouthCentral"/>
    <s v="C-25 and South Indian R"/>
    <n v="0.36"/>
    <n v="0.57999999999999996"/>
    <s v="St. Lucie County"/>
    <n v="1.1042873982099999E-3"/>
    <n v="3983.1582455632602"/>
    <n v="10.277643175767"/>
    <n v="1.64067280448282"/>
    <n v="1.134947184229E-2"/>
    <n v="1.81177430257E-3"/>
    <n v="4.3985514556517602"/>
    <n v="1310"/>
    <s v="Fixed Single Family Units"/>
    <n v="1310"/>
    <s v="St. Lucie County"/>
    <s v="St. Lucie County"/>
    <m/>
    <m/>
    <m/>
    <n v="0"/>
    <n v="1"/>
    <n v="1.134947184229E-2"/>
    <n v="1.81177430257E-3"/>
    <n v="4.39855145565172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1.524259496537201"/>
    <n v="3.5673571999999998E-3"/>
  </r>
  <r>
    <n v="210000"/>
    <n v="830000"/>
    <n v="830000"/>
    <x v="0"/>
    <x v="0"/>
    <s v="IR-SouthCentral"/>
    <s v="C-25 and South Indian R"/>
    <n v="0.36"/>
    <n v="0.57999999999999996"/>
    <s v="St. Lucie County"/>
    <n v="3.0859918662100002E-3"/>
    <n v="3952.23916604432"/>
    <n v="8.6440930899802506"/>
    <n v="1.1838325395324401"/>
    <n v="2.6675600966450001E-2"/>
    <n v="3.6532975879500001E-3"/>
    <n v="12.1965779197372"/>
    <n v="1700"/>
    <s v="Institutional (Educational,religious,health and military facilities)"/>
    <n v="1700"/>
    <s v="St. Lucie County"/>
    <s v="St. Lucie County"/>
    <m/>
    <m/>
    <m/>
    <n v="0"/>
    <n v="1"/>
    <n v="2.6675600966450001E-2"/>
    <n v="3.6532975879500001E-3"/>
    <n v="12.196577919738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.5213404724188"/>
    <n v="9.8917906999999999E-3"/>
  </r>
  <r>
    <n v="210000"/>
    <n v="830000"/>
    <n v="830000"/>
    <x v="0"/>
    <x v="0"/>
    <s v="IR-SouthCentral"/>
    <s v="C-25 and South Indian R"/>
    <n v="0.36"/>
    <n v="0.57999999999999996"/>
    <s v="St. Lucie County"/>
    <n v="0.40347584875928"/>
    <n v="3963.3296502200401"/>
    <n v="9.8994619580142604"/>
    <n v="1.47658471631488"/>
    <n v="3.9941938157700601"/>
    <n v="0.59576627168012997"/>
    <n v="1599.10779453537"/>
    <n v="1210"/>
    <s v="Fixed Single Family Units"/>
    <n v="1210"/>
    <s v="St. Lucie County"/>
    <s v="St. Lucie County"/>
    <m/>
    <m/>
    <m/>
    <n v="0"/>
    <n v="1"/>
    <n v="3.9941938157700601"/>
    <n v="0.59576627168012997"/>
    <n v="2345.4340757338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0.104632435626"/>
    <n v="1.9022174175"/>
  </r>
  <r>
    <n v="210000"/>
    <n v="830000"/>
    <n v="830000"/>
    <x v="0"/>
    <x v="0"/>
    <s v="IR-SouthCentral"/>
    <s v="C-25 and South Indian R"/>
    <n v="0.36"/>
    <n v="0.57999999999999996"/>
    <s v="St. Lucie County"/>
    <n v="2.5979705451339999E-2"/>
    <n v="3963.3296502200401"/>
    <n v="9.8994619580142604"/>
    <n v="1.47658471631488"/>
    <n v="0.25718510579602"/>
    <n v="3.836123600382E-2"/>
    <n v="102.966136919306"/>
    <n v="1310"/>
    <s v="Fixed Single Family Units"/>
    <n v="1310"/>
    <s v="St. Lucie County"/>
    <s v="St. Lucie County"/>
    <m/>
    <m/>
    <m/>
    <n v="0"/>
    <n v="1"/>
    <n v="0.25718510579602"/>
    <n v="3.836123600382E-2"/>
    <n v="102.96613691930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6.846205898091597"/>
    <n v="8.3508626899999994E-2"/>
  </r>
  <r>
    <n v="210000"/>
    <n v="830000"/>
    <n v="830000"/>
    <x v="0"/>
    <x v="0"/>
    <s v="IR-SouthCentral"/>
    <s v="C-25 and South Indian R"/>
    <n v="0.36"/>
    <n v="0.57999999999999996"/>
    <s v="St. Lucie County"/>
    <n v="0.1634895999797"/>
    <n v="3987.9052623276598"/>
    <n v="10.074689897410099"/>
    <n v="1.5410042557383501"/>
    <n v="1.6471070212471599"/>
    <n v="0.25193816933767998"/>
    <n v="651.98103609491"/>
    <n v="1210"/>
    <s v="Fixed Single Family Units"/>
    <n v="1210"/>
    <s v="St. Lucie County"/>
    <s v="St. Lucie County"/>
    <m/>
    <m/>
    <m/>
    <n v="0"/>
    <n v="1"/>
    <n v="1.6471070212471599"/>
    <n v="0.25193816933767998"/>
    <n v="1750.7713137066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3.87663062970199"/>
    <n v="1.4199280728000001"/>
  </r>
  <r>
    <n v="210000"/>
    <n v="830000"/>
    <n v="830000"/>
    <x v="0"/>
    <x v="0"/>
    <s v="IR-SouthCentral"/>
    <s v="C-25 and South Indian R"/>
    <n v="0.36"/>
    <n v="0.57999999999999996"/>
    <s v="St. Lucie County"/>
    <n v="6.4139158530619994E-2"/>
    <n v="3987.9052623276598"/>
    <n v="10.074689897410099"/>
    <n v="1.5410042557383501"/>
    <n v="0.64618213247682998"/>
    <n v="9.8838716255159997E-2"/>
    <n v="255.78088782553101"/>
    <n v="1310"/>
    <s v="Fixed Single Family Units"/>
    <n v="1310"/>
    <s v="St. Lucie County"/>
    <s v="St. Lucie County"/>
    <m/>
    <m/>
    <m/>
    <n v="0"/>
    <n v="1"/>
    <n v="0.64618213247682998"/>
    <n v="9.8838716255159997E-2"/>
    <n v="255.78088782553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6.637032491281801"/>
    <n v="0.20744597549999999"/>
  </r>
  <r>
    <n v="210000"/>
    <n v="830000"/>
    <n v="830000"/>
    <x v="0"/>
    <x v="0"/>
    <s v="IR-SouthCentral"/>
    <s v="C-25 and South Indian R"/>
    <n v="0.36"/>
    <n v="0.57999999999999996"/>
    <s v="St. Lucie County"/>
    <n v="8.3754196581000003E-4"/>
    <n v="4019.77933075288"/>
    <n v="11.4749659692154"/>
    <n v="2.1818576283509898"/>
    <n v="9.6107655555599993E-3"/>
    <n v="1.82739732718E-3"/>
    <n v="3.3667338828373499"/>
    <n v="1210"/>
    <s v="Fixed Single Family Units"/>
    <n v="1210"/>
    <s v="St. Lucie County"/>
    <s v="St. Lucie County"/>
    <m/>
    <m/>
    <m/>
    <n v="0"/>
    <n v="1"/>
    <n v="9.6107655555599993E-3"/>
    <n v="1.82739732718E-3"/>
    <n v="3.3667338828363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6.419578331938403"/>
    <n v="2.7305222000000001E-3"/>
  </r>
  <r>
    <n v="210000"/>
    <n v="830000"/>
    <n v="830000"/>
    <x v="0"/>
    <x v="0"/>
    <s v="IR-SouthCentral"/>
    <s v="C-25 and South Indian R"/>
    <n v="0.36"/>
    <n v="0.57999999999999996"/>
    <s v="St. Lucie County"/>
    <n v="0.11534090778123"/>
    <n v="4019.77933075288"/>
    <n v="11.4749659692154"/>
    <n v="2.1818576283509898"/>
    <n v="1.32353299164808"/>
    <n v="0.25165743950341002"/>
    <n v="463.64499708927798"/>
    <n v="1310"/>
    <s v="Fixed Single Family Units"/>
    <n v="1310"/>
    <s v="St. Lucie County"/>
    <s v="St. Lucie County"/>
    <m/>
    <m/>
    <m/>
    <n v="0"/>
    <n v="1"/>
    <n v="1.32353299164808"/>
    <n v="0.25165743950341002"/>
    <n v="463.644997089277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6.413553783225296"/>
    <n v="0.3760300057"/>
  </r>
  <r>
    <n v="210000"/>
    <n v="830000"/>
    <n v="830000"/>
    <x v="0"/>
    <x v="0"/>
    <s v="IR-SouthCentral"/>
    <s v="C-25 and South Indian R"/>
    <n v="0.36"/>
    <n v="0.57999999999999996"/>
    <s v="St. Lucie County"/>
    <n v="9.4726539484680003E-2"/>
    <n v="4019.77933075288"/>
    <n v="11.4749659692154"/>
    <n v="2.1818576283509898"/>
    <n v="1.0869838169683399"/>
    <n v="0.20667982278194999"/>
    <n v="380.77978549429503"/>
    <n v="1310"/>
    <s v="Fixed Single Family Units"/>
    <n v="1310"/>
    <s v="St. Lucie County"/>
    <s v="St. Lucie County"/>
    <m/>
    <m/>
    <m/>
    <n v="0"/>
    <n v="1"/>
    <n v="1.0869838169683399"/>
    <n v="0.20667982278194999"/>
    <n v="380.77978549429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8.669134583874296"/>
    <n v="0.30882383250000001"/>
  </r>
  <r>
    <n v="210000"/>
    <n v="830000"/>
    <n v="830000"/>
    <x v="0"/>
    <x v="0"/>
    <s v="IR-SouthCentral"/>
    <s v="C-25 and South Indian R"/>
    <n v="0.36"/>
    <n v="0.57999999999999996"/>
    <s v="St. Lucie County"/>
    <n v="0.48773903627464998"/>
    <n v="3981.3672183438198"/>
    <n v="10.2016545657408"/>
    <n v="1.6059002468986301"/>
    <n v="4.9757451663014098"/>
    <n v="0.78326023877557005"/>
    <n v="1941.8682101305301"/>
    <n v="1210"/>
    <s v="Fixed Single Family Units"/>
    <n v="1210"/>
    <s v="St. Lucie County"/>
    <s v="St. Lucie County"/>
    <m/>
    <m/>
    <m/>
    <n v="0"/>
    <n v="1"/>
    <n v="4.9757451663014098"/>
    <n v="0.78326023877557005"/>
    <n v="1941.8682101305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07792139772999"/>
    <n v="1.5749133902000001"/>
  </r>
  <r>
    <n v="210000"/>
    <n v="830000"/>
    <n v="830000"/>
    <x v="0"/>
    <x v="0"/>
    <s v="IR-SouthCentral"/>
    <s v="C-25 and South Indian R"/>
    <n v="0.36"/>
    <n v="0.57999999999999996"/>
    <s v="St. Lucie County"/>
    <n v="0.17015227505901001"/>
    <n v="3987.8879481041999"/>
    <n v="10.8496566983923"/>
    <n v="1.91946124052977"/>
    <n v="1.8460937708407199"/>
    <n v="0.32660069696373001"/>
    <n v="678.54820705034899"/>
    <n v="1210"/>
    <s v="Fixed Single Family Units"/>
    <n v="1210"/>
    <s v="St. Lucie County"/>
    <s v="St. Lucie County"/>
    <m/>
    <m/>
    <m/>
    <n v="0"/>
    <n v="1"/>
    <n v="1.8460937708407199"/>
    <n v="0.32660069696373001"/>
    <n v="678.548207050348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2.610369202372"/>
    <n v="0.55032295789999996"/>
  </r>
  <r>
    <n v="210000"/>
    <n v="830000"/>
    <n v="830000"/>
    <x v="0"/>
    <x v="0"/>
    <s v="IR-SouthCentral"/>
    <s v="C-25 and South Indian R"/>
    <n v="0.36"/>
    <n v="0.57999999999999996"/>
    <s v="St. Lucie County"/>
    <n v="8.1502719720370001E-2"/>
    <n v="3987.8879481041999"/>
    <n v="10.8496566983923"/>
    <n v="1.91946124052977"/>
    <n v="0.88427652895131004"/>
    <n v="0.15644131150101001"/>
    <n v="325.02371371057802"/>
    <n v="1310"/>
    <s v="Fixed Single Family Units"/>
    <n v="1310"/>
    <s v="St. Lucie County"/>
    <s v="St. Lucie County"/>
    <m/>
    <m/>
    <m/>
    <n v="0"/>
    <n v="1"/>
    <n v="0.88427652895131004"/>
    <n v="0.15644131150101001"/>
    <n v="325.023713710575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2.452031699301699"/>
    <n v="0.2636039852"/>
  </r>
  <r>
    <n v="210000"/>
    <n v="830000"/>
    <n v="830000"/>
    <x v="0"/>
    <x v="0"/>
    <s v="IR-SouthCentral"/>
    <s v="C-25 and South Indian R"/>
    <n v="0.36"/>
    <n v="0.57999999999999996"/>
    <s v="St. Lucie County"/>
    <n v="3.4055638027599999E-3"/>
    <n v="3987.8879481041999"/>
    <n v="10.8496566983923"/>
    <n v="1.91946124052977"/>
    <n v="3.694919812446E-2"/>
    <n v="6.5368477215499996E-3"/>
    <n v="13.581006845542399"/>
    <n v="1310"/>
    <s v="Fixed Single Family Units"/>
    <n v="1310"/>
    <s v="St. Lucie County"/>
    <s v="St. Lucie County"/>
    <m/>
    <m/>
    <m/>
    <n v="0"/>
    <n v="1"/>
    <n v="3.694919812446E-2"/>
    <n v="6.5368477215499996E-3"/>
    <n v="13.581006845540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240569560387996"/>
    <n v="1.10146041E-2"/>
  </r>
  <r>
    <n v="210000"/>
    <n v="830000"/>
    <n v="830000"/>
    <x v="0"/>
    <x v="0"/>
    <s v="IR-SouthCentral"/>
    <s v="C-25 and South Indian R"/>
    <n v="0.36"/>
    <n v="0.57999999999999996"/>
    <s v="St. Lucie County"/>
    <n v="2.5679001362959999E-2"/>
    <n v="4022.6462057660101"/>
    <n v="10.907675805011699"/>
    <n v="1.9204720257741299"/>
    <n v="0.28009822186366001"/>
    <n v="4.9315803767379998E-2"/>
    <n v="103.297537400587"/>
    <n v="1310"/>
    <s v="Fixed Single Family Units"/>
    <n v="1310"/>
    <s v="St. Lucie County"/>
    <s v="St. Lucie County"/>
    <m/>
    <m/>
    <m/>
    <n v="0"/>
    <n v="1"/>
    <n v="0.28009822186366001"/>
    <n v="4.9315803767379998E-2"/>
    <n v="343.28735832518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0.818862191530002"/>
    <n v="0.27841634900000001"/>
  </r>
  <r>
    <n v="210000"/>
    <n v="830000"/>
    <n v="830000"/>
    <x v="0"/>
    <x v="0"/>
    <s v="IR-SouthCentral"/>
    <s v="C-25 and South Indian R"/>
    <n v="0.36"/>
    <n v="0.57999999999999996"/>
    <s v="St. Lucie County"/>
    <n v="7.7929073956229999E-2"/>
    <n v="4003.1722682170798"/>
    <n v="10.8319056483239"/>
    <n v="1.89943822511325"/>
    <n v="0.84412037635516002"/>
    <n v="0.14802146192014001"/>
    <n v="311.96350774942601"/>
    <n v="1210"/>
    <s v="Fixed Single Family Units"/>
    <n v="1210"/>
    <s v="St. Lucie County"/>
    <s v="St. Lucie County"/>
    <m/>
    <m/>
    <m/>
    <n v="0"/>
    <n v="1"/>
    <n v="0.84412037635516002"/>
    <n v="0.14802146192014001"/>
    <n v="311.963507749424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8.165673240647706"/>
    <n v="0.25301176619999999"/>
  </r>
  <r>
    <n v="210000"/>
    <n v="830000"/>
    <n v="830000"/>
    <x v="0"/>
    <x v="0"/>
    <s v="IR-SouthCentral"/>
    <s v="C-25 and South Indian R"/>
    <n v="0.36"/>
    <n v="0.57999999999999996"/>
    <s v="St. Lucie County"/>
    <n v="6.1679096052439999E-2"/>
    <n v="3986.7341193939501"/>
    <n v="10.6614842808776"/>
    <n v="1.8994548444277"/>
    <n v="0.65759071302184002"/>
    <n v="0.11715665779673"/>
    <n v="245.89815668564299"/>
    <n v="1210"/>
    <s v="Fixed Single Family Units"/>
    <n v="1210"/>
    <s v="St. Lucie County"/>
    <s v="St. Lucie County"/>
    <m/>
    <m/>
    <m/>
    <n v="0"/>
    <n v="1"/>
    <n v="0.65759071302184002"/>
    <n v="0.11715665779673"/>
    <n v="245.89815668483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7.10439105625201"/>
    <n v="0.199430784"/>
  </r>
  <r>
    <n v="210000"/>
    <n v="830000"/>
    <n v="830000"/>
    <x v="0"/>
    <x v="0"/>
    <s v="IR-SouthCentral"/>
    <s v="C-25 and South Indian R"/>
    <n v="0.36"/>
    <n v="0.57999999999999996"/>
    <s v="St. Lucie County"/>
    <n v="3.9469806990600001E-3"/>
    <n v="3986.7341193939501"/>
    <n v="10.6614842808776"/>
    <n v="1.8994548444277"/>
    <n v="4.208067268E-2"/>
    <n v="7.4971116096999996E-3"/>
    <n v="15.7355626215518"/>
    <n v="1310"/>
    <s v="Fixed Single Family Units"/>
    <n v="1310"/>
    <s v="St. Lucie County"/>
    <s v="St. Lucie County"/>
    <m/>
    <m/>
    <m/>
    <n v="0"/>
    <n v="1"/>
    <n v="4.208067268E-2"/>
    <n v="7.4971116096999996E-3"/>
    <n v="15.73556262106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4.093679538029903"/>
    <n v="1.2762013500000001E-2"/>
  </r>
  <r>
    <n v="210000"/>
    <n v="830000"/>
    <n v="830000"/>
    <x v="0"/>
    <x v="0"/>
    <s v="IR-SouthCentral"/>
    <s v="C-25 and South Indian R"/>
    <n v="0.36"/>
    <n v="0.57999999999999996"/>
    <s v="St. Lucie County"/>
    <n v="1.1376628703900001E-3"/>
    <n v="3986.7341193939501"/>
    <n v="10.6614842808776"/>
    <n v="1.8994548444277"/>
    <n v="1.2129174809620001E-2"/>
    <n v="2.16093925049E-3"/>
    <n v="4.5355593817594402"/>
    <n v="1750"/>
    <s v="Governmental"/>
    <n v="1750"/>
    <s v="St. Lucie County"/>
    <s v="St. Lucie County"/>
    <m/>
    <m/>
    <m/>
    <n v="0"/>
    <n v="1"/>
    <n v="1.2129174809620001E-2"/>
    <n v="2.16093925049E-3"/>
    <n v="4.53555938175897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.900575360986402"/>
    <n v="3.6784748E-3"/>
  </r>
  <r>
    <n v="210000"/>
    <n v="830000"/>
    <n v="830000"/>
    <x v="0"/>
    <x v="0"/>
    <s v="IR-SouthCentral"/>
    <s v="C-25 and South Indian R"/>
    <n v="0.36"/>
    <n v="0.57999999999999996"/>
    <s v="FDOT District 4"/>
    <n v="3.1215487538510001E-2"/>
    <n v="3986.7341193939501"/>
    <n v="10.6614842808776"/>
    <n v="1.8994548444277"/>
    <n v="0.33280342971180998"/>
    <n v="5.9292409026199998E-2"/>
    <n v="124.44784922331399"/>
    <n v="1750"/>
    <s v="Governmental"/>
    <n v="1750"/>
    <s v="FDOT District 4                                                St. Lucie County"/>
    <s v="FDOT District 4"/>
    <m/>
    <m/>
    <m/>
    <n v="0"/>
    <n v="1"/>
    <n v="0.33280342971180998"/>
    <n v="5.9292409026199998E-2"/>
    <n v="124.44784922331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4.967000784931002"/>
    <n v="0.1009309402"/>
  </r>
  <r>
    <n v="210000"/>
    <n v="830000"/>
    <n v="830000"/>
    <x v="0"/>
    <x v="0"/>
    <s v="IR-SouthCentral"/>
    <s v="C-25 and South Indian R"/>
    <n v="0.36"/>
    <n v="0.57999999999999996"/>
    <s v="St. Lucie County"/>
    <n v="9.4877944531889996E-2"/>
    <n v="3986.7341193939501"/>
    <n v="10.6614842808776"/>
    <n v="1.8994548444277"/>
    <n v="1.0115397142287701"/>
    <n v="0.18021637137044"/>
    <n v="378.25313864326898"/>
    <n v="1310"/>
    <s v="Fixed Single Family Units"/>
    <n v="1310"/>
    <s v="St. Lucie County"/>
    <s v="St. Lucie County"/>
    <m/>
    <m/>
    <m/>
    <n v="0"/>
    <n v="1"/>
    <n v="1.0115397142287701"/>
    <n v="0.18021637137044"/>
    <n v="378.25313864327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2.637395803848193"/>
    <n v="0.30677464609999999"/>
  </r>
  <r>
    <n v="210000"/>
    <n v="830000"/>
    <n v="830000"/>
    <x v="0"/>
    <x v="0"/>
    <s v="IR-SouthCentral"/>
    <s v="C-25 and South Indian R"/>
    <n v="0.36"/>
    <n v="0.57999999999999996"/>
    <s v="St. Lucie County"/>
    <n v="6.3577734056900004E-3"/>
    <n v="3986.7341193939501"/>
    <n v="10.6614842808776"/>
    <n v="1.8994548444277"/>
    <n v="6.7783301226179996E-2"/>
    <n v="1.207630349521E-2"/>
    <n v="25.346752159855701"/>
    <n v="1750"/>
    <s v="Governmental"/>
    <n v="1750"/>
    <s v="St. Lucie County"/>
    <s v="St. Lucie County"/>
    <m/>
    <m/>
    <m/>
    <n v="0"/>
    <n v="1"/>
    <n v="6.7783301226179996E-2"/>
    <n v="1.207630349521E-2"/>
    <n v="25.346752159856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8.2551175053664"/>
    <n v="2.0556976599999999E-2"/>
  </r>
  <r>
    <n v="210000"/>
    <n v="830000"/>
    <n v="830000"/>
    <x v="0"/>
    <x v="0"/>
    <s v="IR-SouthCentral"/>
    <s v="C-25 and South Indian R"/>
    <n v="0.36"/>
    <n v="0.57999999999999996"/>
    <s v="FDOT District 4"/>
    <n v="9.9473124800510002E-2"/>
    <n v="3986.7341193939501"/>
    <n v="10.6614842808776"/>
    <n v="1.8994548444277"/>
    <n v="1.06053115643045"/>
    <n v="0.18894470879269001"/>
    <n v="396.57290060493801"/>
    <n v="1750"/>
    <s v="Governmental"/>
    <n v="1750"/>
    <s v="FDOT District 4                                                St. Lucie County"/>
    <s v="FDOT District 4"/>
    <m/>
    <m/>
    <m/>
    <n v="0"/>
    <n v="1"/>
    <n v="1.06053115643045"/>
    <n v="0.18894470879269001"/>
    <n v="396.572900604938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8.028459543412595"/>
    <n v="0.32163252279999999"/>
  </r>
  <r>
    <n v="210000"/>
    <n v="830000"/>
    <n v="830000"/>
    <x v="0"/>
    <x v="0"/>
    <s v="IR-SouthCentral"/>
    <s v="C-25 and South Indian R"/>
    <n v="0.36"/>
    <n v="0.57999999999999996"/>
    <s v="St. Lucie County"/>
    <n v="0.17829029397800999"/>
    <n v="4017.51467256058"/>
    <n v="10.942500555014201"/>
    <n v="1.9301914563497999"/>
    <n v="1.95094164080803"/>
    <n v="0.34413440218644997"/>
    <n v="716.283872031795"/>
    <n v="1210"/>
    <s v="Fixed Single Family Units"/>
    <n v="1210"/>
    <s v="St. Lucie County"/>
    <s v="St. Lucie County"/>
    <m/>
    <m/>
    <m/>
    <n v="0"/>
    <n v="1"/>
    <n v="1.95094164080803"/>
    <n v="0.34413440218644997"/>
    <n v="716.2838720317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9.37140695201199"/>
    <n v="0.58092771450000003"/>
  </r>
  <r>
    <n v="210000"/>
    <n v="830000"/>
    <n v="830000"/>
    <x v="0"/>
    <x v="0"/>
    <s v="IR-SouthCentral"/>
    <s v="C-25 and South Indian R"/>
    <n v="0.36"/>
    <n v="0.57999999999999996"/>
    <s v="St. Lucie County"/>
    <n v="0.25809772522845997"/>
    <n v="4017.51467256058"/>
    <n v="10.942500555014201"/>
    <n v="1.9301914563497999"/>
    <n v="2.8242345015603698"/>
    <n v="0.49817802413929002"/>
    <n v="1036.9113980598499"/>
    <n v="1310"/>
    <s v="Fixed Single Family Units"/>
    <n v="1310"/>
    <s v="St. Lucie County"/>
    <s v="St. Lucie County"/>
    <m/>
    <m/>
    <m/>
    <n v="0"/>
    <n v="1"/>
    <n v="2.8242345015603698"/>
    <n v="0.49817802413929002"/>
    <n v="1036.9113980598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0.202735396175"/>
    <n v="0.84096625960000004"/>
  </r>
  <r>
    <n v="210000"/>
    <n v="830000"/>
    <n v="830000"/>
    <x v="0"/>
    <x v="0"/>
    <s v="IR-SouthCentral"/>
    <s v="C-25 and South Indian R"/>
    <n v="0.36"/>
    <n v="0.57999999999999996"/>
    <s v="St. Lucie County"/>
    <n v="3.4392319274130001E-2"/>
    <n v="3957.0873130375899"/>
    <n v="9.3020003109737992"/>
    <n v="1.3258991024365301"/>
    <n v="0.31991736458308001"/>
    <n v="4.5600745256280002E-2"/>
    <n v="136.093410265605"/>
    <n v="1210"/>
    <s v="Fixed Single Family Units"/>
    <n v="1210"/>
    <s v="St. Lucie County"/>
    <s v="St. Lucie County"/>
    <m/>
    <m/>
    <m/>
    <n v="0"/>
    <n v="1"/>
    <n v="0.31991736458308001"/>
    <n v="4.5600745256280002E-2"/>
    <n v="410.75289420703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7.650268107050294"/>
    <n v="0.33313292309999998"/>
  </r>
  <r>
    <n v="210000"/>
    <n v="830000"/>
    <n v="830000"/>
    <x v="0"/>
    <x v="0"/>
    <s v="IR-SouthCentral"/>
    <s v="C-25 and South Indian R"/>
    <n v="0.36"/>
    <n v="0.57999999999999996"/>
    <s v="FDOT District 4"/>
    <n v="5.0672107688150003E-2"/>
    <n v="3957.0873130375899"/>
    <n v="9.3020003109737992"/>
    <n v="1.3258991024365301"/>
    <n v="0.47135196147288"/>
    <n v="6.7186102102280001E-2"/>
    <n v="200.51395445765999"/>
    <n v="1210"/>
    <s v="Fixed Single Family Units"/>
    <n v="1210"/>
    <s v="FDOT District 4                                                St. Lucie County"/>
    <s v="FDOT District 4"/>
    <m/>
    <m/>
    <m/>
    <n v="0"/>
    <n v="1"/>
    <n v="0.47135196147288"/>
    <n v="6.7186102102280001E-2"/>
    <n v="1133.3199383531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1.50095346279599"/>
    <n v="0.91915647879999995"/>
  </r>
  <r>
    <n v="210000"/>
    <n v="830000"/>
    <n v="830000"/>
    <x v="0"/>
    <x v="0"/>
    <s v="IR-SouthCentral"/>
    <s v="C-25 and South Indian R"/>
    <n v="0.36"/>
    <n v="0.57999999999999996"/>
    <s v="FDOT District 4"/>
    <n v="0.22755903831881"/>
    <n v="3957.0873130375899"/>
    <n v="9.3020003109737992"/>
    <n v="1.3258991024365301"/>
    <n v="2.1167542452064798"/>
    <n v="0.30172032465823001"/>
    <n v="900.47098349840599"/>
    <n v="1750"/>
    <s v="Governmental"/>
    <n v="1750"/>
    <s v="FDOT District 4                                                St. Lucie County"/>
    <s v="FDOT District 4"/>
    <m/>
    <m/>
    <m/>
    <n v="0"/>
    <n v="1"/>
    <n v="2.1167542452064798"/>
    <n v="0.30172032465823001"/>
    <n v="900.47098349840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1.539428728413"/>
    <n v="0.73030898899999996"/>
  </r>
  <r>
    <n v="210000"/>
    <n v="830000"/>
    <n v="840000"/>
    <x v="0"/>
    <x v="0"/>
    <s v="IR-SouthCentral"/>
    <s v="C-25 and South Indian R"/>
    <n v="0.36"/>
    <n v="0.57999999999999996"/>
    <s v="St. Lucie County"/>
    <n v="0.30396991852258998"/>
    <n v="4000.6852740879399"/>
    <n v="10.5015888246164"/>
    <n v="1.73341492923843"/>
    <n v="3.19216709937642"/>
    <n v="0.52690599480643996"/>
    <n v="1216.08797679904"/>
    <n v="1210"/>
    <s v="Fixed Single Family Units"/>
    <n v="1210"/>
    <s v="St. Lucie County"/>
    <s v="St. Lucie County"/>
    <m/>
    <m/>
    <m/>
    <n v="0"/>
    <n v="1"/>
    <n v="3.19216709937642"/>
    <n v="0.52690599480643996"/>
    <n v="1216.087976799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2.91499441620201"/>
    <n v="0.98628384170000005"/>
  </r>
  <r>
    <n v="210000"/>
    <n v="830000"/>
    <n v="840000"/>
    <x v="0"/>
    <x v="0"/>
    <s v="IR-SouthCentral"/>
    <s v="C-25 and South Indian R"/>
    <n v="0.36"/>
    <n v="0.57999999999999996"/>
    <s v="St. Lucie County"/>
    <n v="5.8248830359230001E-2"/>
    <n v="4000.6852740879399"/>
    <n v="10.5015888246164"/>
    <n v="1.73341492923843"/>
    <n v="0.61170526594748997"/>
    <n v="0.10096939215537"/>
    <n v="233.03523785102601"/>
    <n v="1310"/>
    <s v="Fixed Single Family Units"/>
    <n v="1310"/>
    <s v="St. Lucie County"/>
    <s v="St. Lucie County"/>
    <m/>
    <m/>
    <m/>
    <n v="0"/>
    <n v="1"/>
    <n v="0.61170526594748997"/>
    <n v="0.10096939215537"/>
    <n v="233.03523785102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1.430562106916597"/>
    <n v="0.18899857079999999"/>
  </r>
  <r>
    <n v="210000"/>
    <n v="830000"/>
    <n v="840000"/>
    <x v="0"/>
    <x v="0"/>
    <s v="IR-SouthCentral"/>
    <s v="C-25 and South Indian R"/>
    <n v="0.36"/>
    <n v="0.57999999999999996"/>
    <s v="St. Lucie County"/>
    <n v="1.67897841897E-3"/>
    <n v="4000.6852740879399"/>
    <n v="10.5015888246164"/>
    <n v="1.73341492923843"/>
    <n v="1.7631941001490001E-2"/>
    <n v="2.9103662573200001E-3"/>
    <n v="6.7170642363087296"/>
    <n v="1310"/>
    <s v="Fixed Single Family Units"/>
    <n v="1310"/>
    <s v="St. Lucie County"/>
    <s v="St. Lucie County"/>
    <m/>
    <m/>
    <m/>
    <n v="0"/>
    <n v="1"/>
    <n v="1.7631941001490001E-2"/>
    <n v="2.9103662573200001E-3"/>
    <n v="6.7170642363093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1.945916963134501"/>
    <n v="5.4477407000000002E-3"/>
  </r>
  <r>
    <n v="210000"/>
    <n v="830000"/>
    <n v="840000"/>
    <x v="0"/>
    <x v="0"/>
    <s v="IR-SouthCentral"/>
    <s v="C-25 and South Indian R"/>
    <n v="0.36"/>
    <n v="0.57999999999999996"/>
    <s v="St. Lucie County"/>
    <n v="3.3090578397199999E-3"/>
    <n v="4000.6852740879399"/>
    <n v="10.5015888246164"/>
    <n v="1.73341492923843"/>
    <n v="3.4750364829669998E-2"/>
    <n v="5.7359702610900003E-3"/>
    <n v="13.238498970497"/>
    <n v="1310"/>
    <s v="Fixed Single Family Units"/>
    <n v="1310"/>
    <s v="St. Lucie County"/>
    <s v="St. Lucie County"/>
    <m/>
    <m/>
    <m/>
    <n v="0"/>
    <n v="1"/>
    <n v="3.4750364829669998E-2"/>
    <n v="5.7359702610900003E-3"/>
    <n v="13.238498970495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2.115849704892902"/>
    <n v="1.07368199E-2"/>
  </r>
  <r>
    <n v="210000"/>
    <n v="830000"/>
    <n v="840000"/>
    <x v="0"/>
    <x v="0"/>
    <s v="IR-SouthCentral"/>
    <s v="C-25 and South Indian R"/>
    <n v="0.36"/>
    <n v="0.57999999999999996"/>
    <s v="St. Lucie County"/>
    <n v="7.9330762471579996E-2"/>
    <n v="4006.7666450392799"/>
    <n v="10.424511218099299"/>
    <n v="1.6982560882817599"/>
    <n v="0.82698442332541"/>
    <n v="0.1347239503554"/>
    <n v="317.85985299668101"/>
    <n v="1210"/>
    <s v="Fixed Single Family Units"/>
    <n v="1210"/>
    <s v="St. Lucie County"/>
    <s v="St. Lucie County"/>
    <m/>
    <m/>
    <m/>
    <n v="0"/>
    <n v="1"/>
    <n v="0.82698442332541"/>
    <n v="0.1347239503554"/>
    <n v="1409.6210113140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2.87296167158399"/>
    <n v="1.1432449402"/>
  </r>
  <r>
    <n v="210000"/>
    <n v="840000"/>
    <n v="840000"/>
    <x v="0"/>
    <x v="0"/>
    <s v="IR-SouthCentral"/>
    <s v="C-25 and South Indian R"/>
    <n v="0.36"/>
    <n v="0.57999999999999996"/>
    <s v="St. Lucie County"/>
    <n v="8.0363457160430002E-2"/>
    <n v="3929.7638607353001"/>
    <n v="11.157944320394201"/>
    <n v="1.9179507250804"/>
    <n v="0.89669098039051998"/>
    <n v="0.15413315093082"/>
    <n v="315.80940967282697"/>
    <n v="1210"/>
    <s v="Fixed Single Family Units"/>
    <n v="1210"/>
    <s v="St. Lucie County"/>
    <s v="St. Lucie County"/>
    <m/>
    <m/>
    <m/>
    <n v="0"/>
    <n v="1"/>
    <n v="0.89669098039051998"/>
    <n v="0.15413315093082"/>
    <n v="1257.9091205624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3.06406253945499"/>
    <n v="1.0202020442999999"/>
  </r>
  <r>
    <n v="210000"/>
    <n v="840000"/>
    <n v="840000"/>
    <x v="0"/>
    <x v="0"/>
    <s v="IR-SouthCentral"/>
    <s v="C-25 and South Indian R"/>
    <n v="0.36"/>
    <n v="0.57999999999999996"/>
    <s v="St. Lucie County"/>
    <n v="1.57195960403E-3"/>
    <n v="3929.7638607353001"/>
    <n v="11.157944320394201"/>
    <n v="1.9179507250804"/>
    <n v="1.7539837735739999E-2"/>
    <n v="3.0149410623499999E-3"/>
    <n v="6.1774300424764403"/>
    <n v="1310"/>
    <s v="Fixed Single Family Units"/>
    <n v="1310"/>
    <s v="St. Lucie County"/>
    <s v="St. Lucie County"/>
    <m/>
    <m/>
    <m/>
    <n v="0"/>
    <n v="1"/>
    <n v="1.7539837735739999E-2"/>
    <n v="3.0149410623499999E-3"/>
    <n v="6.17743004247808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1.245755715922002"/>
    <n v="5.0100811E-3"/>
  </r>
  <r>
    <n v="210000"/>
    <n v="840000"/>
    <n v="840000"/>
    <x v="0"/>
    <x v="0"/>
    <s v="IR-SouthCentral"/>
    <s v="C-25 and South Indian R"/>
    <n v="0.36"/>
    <n v="0.57999999999999996"/>
    <s v="St. Lucie County"/>
    <n v="6.4636595366000002E-4"/>
    <n v="3929.7638607353001"/>
    <n v="11.157944320394201"/>
    <n v="1.9179507250804"/>
    <n v="7.2121153215900001E-3"/>
    <n v="1.23969804949E-3"/>
    <n v="2.5400655655224198"/>
    <n v="1310"/>
    <s v="Fixed Single Family Units"/>
    <n v="1310"/>
    <s v="St. Lucie County"/>
    <s v="St. Lucie County"/>
    <m/>
    <m/>
    <m/>
    <n v="0"/>
    <n v="1"/>
    <n v="7.2121153215900001E-3"/>
    <n v="1.23969804949E-3"/>
    <n v="2.5400655655220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9.5252045724217"/>
    <n v="2.0600694E-3"/>
  </r>
  <r>
    <n v="210000"/>
    <n v="840000"/>
    <n v="840000"/>
    <x v="0"/>
    <x v="0"/>
    <s v="IR-SouthCentral"/>
    <s v="C-25 and South Indian R"/>
    <n v="0.36"/>
    <n v="0.57999999999999996"/>
    <s v="St. Lucie County"/>
    <n v="4.3185984249729997E-2"/>
    <n v="3971.1355126655499"/>
    <n v="10.1686408893092"/>
    <n v="1.6611524128172801"/>
    <n v="0.43914276528691998"/>
    <n v="7.1738501936329996E-2"/>
    <n v="171.49739570353799"/>
    <n v="1700"/>
    <s v="Institutional (Educational,religious,health and military facilities)"/>
    <n v="1700"/>
    <s v="St. Lucie County"/>
    <s v="St. Lucie County"/>
    <m/>
    <m/>
    <m/>
    <n v="0"/>
    <n v="1"/>
    <n v="0.43914276528691998"/>
    <n v="7.1738501936329996E-2"/>
    <n v="171.49739570353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6.483259656319106"/>
    <n v="0.1390895342"/>
  </r>
  <r>
    <n v="210000"/>
    <n v="840000"/>
    <n v="840000"/>
    <x v="0"/>
    <x v="0"/>
    <s v="IR-SouthCentral"/>
    <s v="C-25 and South Indian R"/>
    <n v="0.36"/>
    <n v="0.57999999999999996"/>
    <s v="St. Lucie County"/>
    <n v="0.26603927788595"/>
    <n v="3971.1355126655499"/>
    <n v="10.1686408893092"/>
    <n v="1.6611524128172801"/>
    <n v="2.7052578792733999"/>
    <n v="0.44193178836440999"/>
    <n v="1056.4780241768001"/>
    <n v="1210"/>
    <s v="Fixed Single Family Units"/>
    <n v="1210"/>
    <s v="St. Lucie County"/>
    <s v="St. Lucie County"/>
    <m/>
    <m/>
    <m/>
    <n v="0"/>
    <n v="1"/>
    <n v="2.7052578792733999"/>
    <n v="0.44193178836440999"/>
    <n v="1056.4780241768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3.17967752037001"/>
    <n v="0.85683538049999997"/>
  </r>
  <r>
    <n v="210000"/>
    <n v="840000"/>
    <n v="840000"/>
    <x v="0"/>
    <x v="0"/>
    <s v="IR-SouthCentral"/>
    <s v="C-25 and South Indian R"/>
    <n v="0.36"/>
    <n v="0.57999999999999996"/>
    <s v="St. Lucie County"/>
    <n v="2.41418885074E-3"/>
    <n v="3971.1355126655499"/>
    <n v="10.1686408893092"/>
    <n v="1.6611524128172801"/>
    <n v="2.4549019462210001E-2"/>
    <n v="4.0103356344099996E-3"/>
    <n v="9.5870710794786795"/>
    <n v="1310"/>
    <s v="Fixed Single Family Units"/>
    <n v="1310"/>
    <s v="St. Lucie County"/>
    <s v="St. Lucie County"/>
    <m/>
    <m/>
    <m/>
    <n v="0"/>
    <n v="1"/>
    <n v="2.4549019462210001E-2"/>
    <n v="4.0103356344099996E-3"/>
    <n v="9.58707107947962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0.923602940876997"/>
    <n v="7.7754023000000004E-3"/>
  </r>
  <r>
    <n v="210000"/>
    <n v="840000"/>
    <n v="840000"/>
    <x v="0"/>
    <x v="0"/>
    <s v="IR-SouthCentral"/>
    <s v="C-25 and South Indian R"/>
    <n v="0.36"/>
    <n v="0.57999999999999996"/>
    <s v="St. Lucie County"/>
    <n v="8.8894701099750006E-2"/>
    <n v="3971.1355126655499"/>
    <n v="10.1686408893092"/>
    <n v="1.6611524128172801"/>
    <n v="0.90393829244588997"/>
    <n v="0.14766764721851999"/>
    <n v="353.01290442502602"/>
    <n v="1310"/>
    <s v="Fixed Single Family Units"/>
    <n v="1310"/>
    <s v="St. Lucie County"/>
    <s v="St. Lucie County"/>
    <m/>
    <m/>
    <m/>
    <n v="0"/>
    <n v="1"/>
    <n v="0.90393829244588997"/>
    <n v="0.14766764721851999"/>
    <n v="353.012904425026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6.837882241843303"/>
    <n v="0.28630405869999997"/>
  </r>
  <r>
    <n v="210000"/>
    <n v="840000"/>
    <n v="840000"/>
    <x v="0"/>
    <x v="0"/>
    <s v="IR-SouthCentral"/>
    <s v="C-25 and South Indian R"/>
    <n v="0.36"/>
    <n v="0.57999999999999996"/>
    <s v="St. Lucie County"/>
    <n v="5.4354530233E-4"/>
    <n v="3971.1355126655499"/>
    <n v="10.1686408893092"/>
    <n v="1.6611524128172801"/>
    <n v="5.5271169864599999E-3"/>
    <n v="9.0291159044000001E-4"/>
    <n v="2.1584920528251899"/>
    <n v="1310"/>
    <s v="Fixed Single Family Units"/>
    <n v="1310"/>
    <s v="St. Lucie County"/>
    <s v="St. Lucie County"/>
    <m/>
    <m/>
    <m/>
    <n v="0"/>
    <n v="1"/>
    <n v="5.5271169864599999E-3"/>
    <n v="9.0291159044000001E-4"/>
    <n v="2.1584920528232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5.110166487434601"/>
    <n v="1.7506017999999999E-3"/>
  </r>
  <r>
    <n v="210000"/>
    <n v="840000"/>
    <n v="840000"/>
    <x v="0"/>
    <x v="0"/>
    <s v="IR-SouthCentral"/>
    <s v="C-25 and South Indian R"/>
    <n v="0.36"/>
    <n v="0.57999999999999996"/>
    <s v="St. Lucie County"/>
    <n v="1.1650912815200001E-3"/>
    <n v="3971.1355126655499"/>
    <n v="10.1686408893092"/>
    <n v="1.6611524128172801"/>
    <n v="1.184739484511E-2"/>
    <n v="1.93539419346E-3"/>
    <n v="4.6267353635688897"/>
    <n v="1750"/>
    <s v="Governmental"/>
    <n v="1750"/>
    <s v="St. Lucie County"/>
    <s v="St. Lucie County"/>
    <m/>
    <m/>
    <m/>
    <n v="0"/>
    <n v="1"/>
    <n v="1.184739484511E-2"/>
    <n v="1.93539419346E-3"/>
    <n v="4.62673536356753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3.504110006498799"/>
    <n v="3.7524212000000002E-3"/>
  </r>
  <r>
    <n v="210000"/>
    <n v="840000"/>
    <n v="840000"/>
    <x v="0"/>
    <x v="0"/>
    <s v="IR-SouthCentral"/>
    <s v="C-25 and South Indian R"/>
    <n v="0.36"/>
    <n v="0.57999999999999996"/>
    <s v="St. Lucie County"/>
    <n v="0.18729450635216"/>
    <n v="3972.3830061211302"/>
    <n v="10.8238069203921"/>
    <n v="1.9204356345123099"/>
    <n v="2.0272395740059399"/>
    <n v="0.35968704414708003"/>
    <n v="744.00551417316603"/>
    <n v="1210"/>
    <s v="Fixed Single Family Units"/>
    <n v="1210"/>
    <s v="St. Lucie County"/>
    <s v="St. Lucie County"/>
    <m/>
    <m/>
    <m/>
    <n v="0"/>
    <n v="1"/>
    <n v="2.0272395740059399"/>
    <n v="0.35968704414708003"/>
    <n v="834.02346836572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1.43832555654899"/>
    <n v="0.67641806029999996"/>
  </r>
  <r>
    <n v="210000"/>
    <n v="840000"/>
    <n v="840000"/>
    <x v="0"/>
    <x v="0"/>
    <s v="IR-SouthCentral"/>
    <s v="C-25 and South Indian R"/>
    <n v="0.36"/>
    <n v="0.57999999999999996"/>
    <s v="St. Lucie County"/>
    <n v="0.26803589581791998"/>
    <n v="3972.3830061211302"/>
    <n v="10.8238069203921"/>
    <n v="1.9204356345123099"/>
    <n v="2.9011687840675902"/>
    <n v="0.51474568565718004"/>
    <n v="1064.74123757759"/>
    <n v="1310"/>
    <s v="Fixed Single Family Units"/>
    <n v="1310"/>
    <s v="St. Lucie County"/>
    <s v="St. Lucie County"/>
    <m/>
    <m/>
    <m/>
    <n v="0"/>
    <n v="1"/>
    <n v="2.9011687840675902"/>
    <n v="0.51474568565718004"/>
    <n v="1064.7412375775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1.85403058627099"/>
    <n v="0.86353709450000005"/>
  </r>
  <r>
    <n v="210000"/>
    <n v="840000"/>
    <n v="840000"/>
    <x v="0"/>
    <x v="0"/>
    <s v="IR-SouthCentral"/>
    <s v="C-25 and South Indian R"/>
    <n v="0.36"/>
    <n v="0.57999999999999996"/>
    <s v="St. Lucie County"/>
    <n v="3.6647057471699998E-3"/>
    <n v="3972.3830061211302"/>
    <n v="10.8238069203921"/>
    <n v="1.9204356345123099"/>
    <n v="3.9666067427509999E-2"/>
    <n v="7.0378315068800002E-3"/>
    <n v="14.5576148325283"/>
    <n v="1310"/>
    <s v="Fixed Single Family Units"/>
    <n v="1310"/>
    <s v="St. Lucie County"/>
    <s v="St. Lucie County"/>
    <m/>
    <m/>
    <m/>
    <n v="0"/>
    <n v="1"/>
    <n v="3.9666067427509999E-2"/>
    <n v="7.0378315068800002E-3"/>
    <n v="14.557614832527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8.529513047803306"/>
    <n v="1.18066625E-2"/>
  </r>
  <r>
    <n v="210000"/>
    <n v="840000"/>
    <n v="840000"/>
    <x v="0"/>
    <x v="0"/>
    <s v="IR-SouthCentral"/>
    <s v="C-25 and South Indian R"/>
    <n v="0.36"/>
    <n v="0.57999999999999996"/>
    <s v="St. Lucie County"/>
    <n v="9.5660808619439999E-2"/>
    <n v="4032.3950348784001"/>
    <n v="11.282714862764999"/>
    <n v="2.0951976631703002"/>
    <n v="1.0793136271947801"/>
    <n v="0.20042830267645001"/>
    <n v="385.74216970951898"/>
    <n v="1210"/>
    <s v="Fixed Single Family Units"/>
    <n v="1210"/>
    <s v="St. Lucie County"/>
    <s v="St. Lucie County"/>
    <m/>
    <m/>
    <m/>
    <n v="0"/>
    <n v="1"/>
    <n v="1.0793136271947801"/>
    <n v="0.20042830267645001"/>
    <n v="385.742169709516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5.208972906431"/>
    <n v="0.31284847500000001"/>
  </r>
  <r>
    <n v="210000"/>
    <n v="840000"/>
    <n v="840000"/>
    <x v="0"/>
    <x v="0"/>
    <s v="IR-SouthCentral"/>
    <s v="C-25 and South Indian R"/>
    <n v="0.36"/>
    <n v="0.57999999999999996"/>
    <s v="St. Lucie County"/>
    <n v="6.2472621567650002E-2"/>
    <n v="4032.3950348784001"/>
    <n v="11.282714862764999"/>
    <n v="2.0951976631703002"/>
    <n v="0.70486077587731999"/>
    <n v="0.13089249072067999"/>
    <n v="251.91428902526499"/>
    <n v="1310"/>
    <s v="Fixed Single Family Units"/>
    <n v="1310"/>
    <s v="St. Lucie County"/>
    <s v="St. Lucie County"/>
    <m/>
    <m/>
    <m/>
    <n v="0"/>
    <n v="1"/>
    <n v="0.70486077587731999"/>
    <n v="0.13089249072067999"/>
    <n v="251.91428902526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8.3296648464257"/>
    <n v="0.20431004790000001"/>
  </r>
  <r>
    <n v="210000"/>
    <n v="840000"/>
    <n v="840000"/>
    <x v="0"/>
    <x v="0"/>
    <s v="IR-SouthCentral"/>
    <s v="C-25 and South Indian R"/>
    <n v="0.36"/>
    <n v="0.57999999999999996"/>
    <s v="St. Lucie County"/>
    <n v="0.28917182960109"/>
    <n v="4005.9037169297499"/>
    <n v="10.6849568212872"/>
    <n v="1.8169541318944"/>
    <n v="3.0897885132203098"/>
    <n v="0.52541195062116997"/>
    <n v="1158.3945070304001"/>
    <n v="1210"/>
    <s v="Fixed Single Family Units"/>
    <n v="1210"/>
    <s v="St. Lucie County"/>
    <s v="St. Lucie County"/>
    <m/>
    <m/>
    <m/>
    <n v="0"/>
    <n v="1"/>
    <n v="3.0897885132203098"/>
    <n v="0.52541195062116997"/>
    <n v="1158.3945070304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5.39279410085001"/>
    <n v="0.93949270640000004"/>
  </r>
  <r>
    <n v="210000"/>
    <n v="840000"/>
    <n v="840000"/>
    <x v="0"/>
    <x v="0"/>
    <s v="IR-SouthCentral"/>
    <s v="C-25 and South Indian R"/>
    <n v="0.36"/>
    <n v="0.57999999999999996"/>
    <s v="St. Lucie County"/>
    <n v="2.6830828508700002E-3"/>
    <n v="4005.9037169297499"/>
    <n v="10.6849568212872"/>
    <n v="1.8169541318944"/>
    <n v="2.866862440957E-2"/>
    <n v="4.8750384721200002E-3"/>
    <n v="10.748171565166601"/>
    <n v="1310"/>
    <s v="Fixed Single Family Units"/>
    <n v="1310"/>
    <s v="St. Lucie County"/>
    <s v="St. Lucie County"/>
    <m/>
    <m/>
    <m/>
    <n v="0"/>
    <n v="1"/>
    <n v="2.866862440957E-2"/>
    <n v="4.8750384721200002E-3"/>
    <n v="10.748171565166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0.802450586225298"/>
    <n v="8.7170896999999997E-3"/>
  </r>
  <r>
    <n v="210000"/>
    <n v="840000"/>
    <n v="840000"/>
    <x v="0"/>
    <x v="0"/>
    <s v="IR-SouthCentral"/>
    <s v="C-25 and South Indian R"/>
    <n v="0.36"/>
    <n v="0.57999999999999996"/>
    <s v="St. Lucie County"/>
    <n v="0.14227066166673"/>
    <n v="4015.5051364426099"/>
    <n v="10.353842167697699"/>
    <n v="1.7376165067864"/>
    <n v="1.47304797599125"/>
    <n v="0.24721185014353"/>
    <n v="571.28857268784805"/>
    <n v="1210"/>
    <s v="Fixed Single Family Units"/>
    <n v="1210"/>
    <s v="St. Lucie County"/>
    <s v="St. Lucie County"/>
    <m/>
    <m/>
    <m/>
    <n v="0"/>
    <n v="1"/>
    <n v="1.47304797599125"/>
    <n v="0.24721185014353"/>
    <n v="571.288572876340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2.73943413344301"/>
    <n v="0.46333217589999998"/>
  </r>
  <r>
    <n v="210000"/>
    <n v="840000"/>
    <n v="840000"/>
    <x v="0"/>
    <x v="0"/>
    <s v="IR-SouthCentral"/>
    <s v="C-25 and South Indian R"/>
    <n v="0.36"/>
    <n v="0.57999999999999996"/>
    <s v="St. Lucie County"/>
    <n v="1.3658229896700001E-3"/>
    <n v="4015.5051364426099"/>
    <n v="10.353842167697699"/>
    <n v="1.7376165067864"/>
    <n v="1.414151566408E-2"/>
    <n v="2.3732765722000002E-3"/>
    <n v="5.4844692305033398"/>
    <n v="1310"/>
    <s v="Fixed Single Family Units"/>
    <n v="1310"/>
    <s v="St. Lucie County"/>
    <s v="St. Lucie County"/>
    <m/>
    <m/>
    <m/>
    <n v="0"/>
    <n v="1"/>
    <n v="1.414151566408E-2"/>
    <n v="2.3732765722000002E-3"/>
    <n v="5.48446923050471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6.078158591179601"/>
    <n v="4.4480691000000003E-3"/>
  </r>
  <r>
    <n v="210000"/>
    <n v="840000"/>
    <n v="840000"/>
    <x v="0"/>
    <x v="0"/>
    <s v="IR-SouthCentral"/>
    <s v="C-25 and South Indian R"/>
    <n v="0.36"/>
    <n v="0.57999999999999996"/>
    <s v="St. Lucie County"/>
    <n v="0.13926815986895999"/>
    <n v="4015.5051364426099"/>
    <n v="10.353842167697699"/>
    <n v="1.7376165067864"/>
    <n v="1.44196054626896"/>
    <n v="0.24199465345807999"/>
    <n v="559.23201129674396"/>
    <n v="1750"/>
    <s v="Governmental"/>
    <n v="1750"/>
    <s v="St. Lucie County"/>
    <s v="St. Lucie County"/>
    <m/>
    <m/>
    <m/>
    <n v="0"/>
    <n v="1"/>
    <n v="1.44196054626896"/>
    <n v="0.24199465345807999"/>
    <n v="559.232011079168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0.896974817399"/>
    <n v="0.45355394249999997"/>
  </r>
  <r>
    <n v="210000"/>
    <n v="840000"/>
    <n v="840000"/>
    <x v="0"/>
    <x v="0"/>
    <s v="IR-SouthCentral"/>
    <s v="C-25 and South Indian R"/>
    <n v="0.36"/>
    <n v="0.57999999999999996"/>
    <s v="St. Lucie County"/>
    <n v="0.14141591571088"/>
    <n v="3974.6111397504301"/>
    <n v="10.911492361916199"/>
    <n v="1.96133683325677"/>
    <n v="1.5430586841326901"/>
    <n v="0.27736424429249001"/>
    <n v="562.07327392248396"/>
    <n v="1210"/>
    <s v="Fixed Single Family Units"/>
    <n v="1210"/>
    <s v="St. Lucie County"/>
    <s v="St. Lucie County"/>
    <m/>
    <m/>
    <m/>
    <n v="0"/>
    <n v="1"/>
    <n v="1.5430586841326901"/>
    <n v="0.27736424429249001"/>
    <n v="562.073273922483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3.41037252567099"/>
    <n v="0.45585829189999999"/>
  </r>
  <r>
    <n v="210000"/>
    <n v="840000"/>
    <n v="840000"/>
    <x v="0"/>
    <x v="0"/>
    <s v="IR-SouthCentral"/>
    <s v="C-25 and South Indian R"/>
    <n v="0.36"/>
    <n v="0.57999999999999996"/>
    <s v="St. Lucie County"/>
    <n v="3.5626484623300001E-3"/>
    <n v="3974.6111397504301"/>
    <n v="10.911492361916199"/>
    <n v="1.96133683325677"/>
    <n v="3.8873811484920001E-2"/>
    <n v="6.9875536531099998E-3"/>
    <n v="14.1601422653995"/>
    <n v="1310"/>
    <s v="Fixed Single Family Units"/>
    <n v="1310"/>
    <s v="St. Lucie County"/>
    <s v="St. Lucie County"/>
    <m/>
    <m/>
    <m/>
    <n v="0"/>
    <n v="1"/>
    <n v="3.8873811484920001E-2"/>
    <n v="6.9875536531099998E-3"/>
    <n v="14.160142265399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6.872188043668302"/>
    <n v="1.14843003E-2"/>
  </r>
  <r>
    <n v="210000"/>
    <n v="840000"/>
    <n v="840000"/>
    <x v="0"/>
    <x v="0"/>
    <s v="IR-SouthCentral"/>
    <s v="C-25 and South Indian R"/>
    <n v="0.36"/>
    <n v="0.57999999999999996"/>
    <s v="St. Lucie County"/>
    <n v="1.4620677368400001E-3"/>
    <n v="3974.6111397504301"/>
    <n v="10.911492361916199"/>
    <n v="1.96133683325677"/>
    <n v="1.5953340943230001E-2"/>
    <n v="2.8676073049900002E-3"/>
    <n v="5.8111507139497398"/>
    <n v="1310"/>
    <s v="Fixed Single Family Units"/>
    <n v="1310"/>
    <s v="St. Lucie County"/>
    <s v="St. Lucie County"/>
    <m/>
    <m/>
    <m/>
    <n v="0"/>
    <n v="1"/>
    <n v="1.5953340943230001E-2"/>
    <n v="2.8676073049900002E-3"/>
    <n v="5.81115071395149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7.916998096833801"/>
    <n v="4.7130176000000001E-3"/>
  </r>
  <r>
    <n v="210000"/>
    <n v="840000"/>
    <n v="840000"/>
    <x v="0"/>
    <x v="0"/>
    <s v="IR-SouthCentral"/>
    <s v="C-25 and South Indian R"/>
    <n v="0.36"/>
    <n v="0.57999999999999996"/>
    <s v="St. Lucie County"/>
    <n v="0.48791952038483999"/>
    <n v="3956.0431021526801"/>
    <n v="10.034556582692099"/>
    <n v="1.5472371463529799"/>
    <n v="4.8960560351016804"/>
    <n v="0.75492720637014998"/>
    <n v="1930.2306530240901"/>
    <n v="1210"/>
    <s v="Fixed Single Family Units"/>
    <n v="1210"/>
    <s v="St. Lucie County"/>
    <s v="St. Lucie County"/>
    <m/>
    <m/>
    <m/>
    <n v="0"/>
    <n v="1"/>
    <n v="4.8960560351016804"/>
    <n v="0.75492720637014998"/>
    <n v="1930.2306530240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1.717161719101"/>
    <n v="1.5654749822"/>
  </r>
  <r>
    <n v="210000"/>
    <n v="840000"/>
    <n v="840000"/>
    <x v="0"/>
    <x v="0"/>
    <s v="IR-SouthCentral"/>
    <s v="C-25 and South Indian R"/>
    <n v="0.36"/>
    <n v="0.57999999999999996"/>
    <s v="St. Lucie County"/>
    <n v="3.6818840215E-3"/>
    <n v="3956.0431021526801"/>
    <n v="10.034556582692099"/>
    <n v="1.5472371463529799"/>
    <n v="3.6946073544669999E-2"/>
    <n v="5.6967477266300004E-3"/>
    <n v="14.5656918861891"/>
    <n v="1310"/>
    <s v="Fixed Single Family Units"/>
    <n v="1310"/>
    <s v="St. Lucie County"/>
    <s v="St. Lucie County"/>
    <m/>
    <m/>
    <m/>
    <n v="0"/>
    <n v="1"/>
    <n v="3.6946073544669999E-2"/>
    <n v="5.6967477266300004E-3"/>
    <n v="14.565691886189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8.929531984255604"/>
    <n v="1.18132132E-2"/>
  </r>
  <r>
    <n v="210000"/>
    <n v="840000"/>
    <n v="840000"/>
    <x v="0"/>
    <x v="0"/>
    <s v="IR-SouthCentral"/>
    <s v="C-25 and South Indian R"/>
    <n v="0.36"/>
    <n v="0.57999999999999996"/>
    <s v="St. Lucie County"/>
    <n v="1.3930616859500001E-3"/>
    <n v="3956.0431021526801"/>
    <n v="10.034556582692099"/>
    <n v="1.5472371463529799"/>
    <n v="1.39787563109E-2"/>
    <n v="2.1553967876699999E-3"/>
    <n v="5.5110120735994199"/>
    <n v="1310"/>
    <s v="Fixed Single Family Units"/>
    <n v="1310"/>
    <s v="St. Lucie County"/>
    <s v="St. Lucie County"/>
    <m/>
    <m/>
    <m/>
    <n v="0"/>
    <n v="1"/>
    <n v="1.39787563109E-2"/>
    <n v="2.1553967876699999E-3"/>
    <n v="5.51101207360004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6.7240049973135"/>
    <n v="4.4695962000000002E-3"/>
  </r>
  <r>
    <n v="210000"/>
    <n v="840000"/>
    <n v="840000"/>
    <x v="0"/>
    <x v="0"/>
    <s v="IR-SouthCentral"/>
    <s v="C-25 and South Indian R"/>
    <n v="0.36"/>
    <n v="0.57999999999999996"/>
    <s v="St. Lucie County"/>
    <n v="6.3042195050880004E-2"/>
    <n v="3956.0431021526801"/>
    <n v="10.034556582692099"/>
    <n v="1.5472371463529799"/>
    <n v="0.63260047333519998"/>
    <n v="9.7541225970350004E-2"/>
    <n v="249.39764087561301"/>
    <n v="1310"/>
    <s v="Fixed Single Family Units"/>
    <n v="1310"/>
    <s v="St. Lucie County"/>
    <s v="St. Lucie County"/>
    <m/>
    <m/>
    <m/>
    <n v="0"/>
    <n v="1"/>
    <n v="0.63260047333519998"/>
    <n v="9.7541225970350004E-2"/>
    <n v="249.39764087561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6.247989282257905"/>
    <n v="0.20226897069999999"/>
  </r>
  <r>
    <n v="220000"/>
    <n v="840000"/>
    <n v="850000"/>
    <x v="0"/>
    <x v="0"/>
    <s v="IR-SouthCentral"/>
    <s v="C-25 and South Indian R"/>
    <n v="0.36"/>
    <n v="0.57999999999999996"/>
    <s v="St. Lucie County"/>
    <n v="0.34034007195874999"/>
    <n v="3984.0229350551099"/>
    <n v="10.550688597829399"/>
    <n v="1.7779188579335199"/>
    <n v="3.5908221165997398"/>
    <n v="0.60509703204593002"/>
    <n v="1355.922652402"/>
    <n v="1210"/>
    <s v="Fixed Single Family Units"/>
    <n v="1210"/>
    <s v="St. Lucie County"/>
    <s v="St. Lucie County"/>
    <m/>
    <m/>
    <m/>
    <n v="0"/>
    <n v="1"/>
    <n v="3.5908221165997398"/>
    <n v="0.60509703204593002"/>
    <n v="1355.9226524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2.932631042689"/>
    <n v="1.0996939598"/>
  </r>
  <r>
    <n v="220000"/>
    <n v="840000"/>
    <n v="850000"/>
    <x v="0"/>
    <x v="0"/>
    <s v="IR-SouthCentral"/>
    <s v="C-25 and South Indian R"/>
    <n v="0.36"/>
    <n v="0.57999999999999996"/>
    <s v="St. Lucie County"/>
    <n v="5.783336588113E-2"/>
    <n v="3984.0229350551099"/>
    <n v="10.550688597829399"/>
    <n v="1.7779188579335199"/>
    <n v="0.61018183397615999"/>
    <n v="0.10282303181782999"/>
    <n v="230.409456081863"/>
    <n v="1310"/>
    <s v="Fixed Single Family Units"/>
    <n v="1310"/>
    <s v="St. Lucie County"/>
    <s v="St. Lucie County"/>
    <m/>
    <m/>
    <m/>
    <n v="0"/>
    <n v="1"/>
    <n v="0.61018183397615999"/>
    <n v="0.10282303181782999"/>
    <n v="230.40945608186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4.702450321863495"/>
    <n v="0.18686898299999999"/>
  </r>
  <r>
    <n v="220000"/>
    <n v="840000"/>
    <n v="850000"/>
    <x v="0"/>
    <x v="0"/>
    <s v="IR-SouthCentral"/>
    <s v="C-25 and South Indian R"/>
    <n v="0.36"/>
    <n v="0.57999999999999996"/>
    <s v="St. Lucie County"/>
    <n v="7.8238017850000004E-6"/>
    <n v="3984.0229350551099"/>
    <n v="10.550688597829399"/>
    <n v="1.7779188579335199"/>
    <n v="8.2546496279999997E-5"/>
    <n v="1.3910084729999999E-5"/>
    <n v="3.1170205750759999E-2"/>
    <n v="1310"/>
    <s v="Fixed Single Family Units"/>
    <n v="1310"/>
    <s v="St. Lucie County"/>
    <s v="St. Lucie County"/>
    <m/>
    <m/>
    <m/>
    <n v="0"/>
    <n v="1"/>
    <n v="8.2546496279999997E-5"/>
    <n v="1.3910084729999999E-5"/>
    <n v="3.1170205752169999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0.84906377758616003"/>
    <n v="2.5279999999999999E-5"/>
  </r>
  <r>
    <n v="220000"/>
    <n v="850000"/>
    <n v="850000"/>
    <x v="0"/>
    <x v="0"/>
    <s v="IR-SouthCentral"/>
    <s v="C-25 and South Indian R"/>
    <n v="0.36"/>
    <n v="0.57999999999999996"/>
    <s v="St. Lucie County"/>
    <n v="0.13486774150735001"/>
    <n v="3992.1423257926299"/>
    <n v="9.6684291452177096"/>
    <n v="1.4058705015476101"/>
    <n v="1.30395920273937"/>
    <n v="0.18960657939552999"/>
    <n v="538.41121925556001"/>
    <n v="1210"/>
    <s v="Fixed Single Family Units"/>
    <n v="1210"/>
    <s v="St. Lucie County"/>
    <s v="St. Lucie County"/>
    <m/>
    <m/>
    <m/>
    <n v="0"/>
    <n v="1"/>
    <n v="1.30395920273937"/>
    <n v="0.18960657939552999"/>
    <n v="1624.1567619728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8.97601851734501"/>
    <n v="1.3172398718"/>
  </r>
  <r>
    <n v="220000"/>
    <n v="850000"/>
    <n v="850000"/>
    <x v="0"/>
    <x v="0"/>
    <s v="IR-SouthCentral"/>
    <s v="C-25 and South Indian R"/>
    <n v="0.36"/>
    <n v="0.57999999999999996"/>
    <s v="St. Lucie County"/>
    <n v="9.3454939623100003E-2"/>
    <n v="3992.1423257926299"/>
    <n v="9.6684291452177096"/>
    <n v="1.4058705015476101"/>
    <n v="0.90356246201654"/>
    <n v="0.13138554284003001"/>
    <n v="373.08542002377197"/>
    <n v="1750"/>
    <s v="Governmental"/>
    <n v="1750"/>
    <s v="St. Lucie County"/>
    <s v="St. Lucie County"/>
    <m/>
    <m/>
    <m/>
    <n v="0"/>
    <n v="1"/>
    <n v="0.90356246201654"/>
    <n v="0.13138554284003001"/>
    <n v="373.08542002377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8.640120708372194"/>
    <n v="0.30258347120000001"/>
  </r>
  <r>
    <n v="220000"/>
    <n v="850000"/>
    <n v="850000"/>
    <x v="0"/>
    <x v="0"/>
    <s v="IR-SouthCentral"/>
    <s v="C-25 and South Indian R"/>
    <n v="0.36"/>
    <n v="0.57999999999999996"/>
    <s v="St. Lucie County"/>
    <n v="0.30177299854835998"/>
    <n v="3994.67001602447"/>
    <n v="10.1734012588515"/>
    <n v="1.5857739393871699"/>
    <n v="3.0700578033193802"/>
    <n v="0.47854375670872001"/>
    <n v="1205.4835489469599"/>
    <n v="1210"/>
    <s v="Fixed Single Family Units"/>
    <n v="1210"/>
    <s v="St. Lucie County"/>
    <s v="St. Lucie County"/>
    <m/>
    <m/>
    <m/>
    <n v="0"/>
    <n v="1"/>
    <n v="3.0700578033193802"/>
    <n v="0.47854375670872001"/>
    <n v="1205.4835489469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8.99294904888399"/>
    <n v="0.97768333249999995"/>
  </r>
  <r>
    <n v="220000"/>
    <n v="850000"/>
    <n v="850000"/>
    <x v="0"/>
    <x v="0"/>
    <s v="IR-SouthCentral"/>
    <s v="C-25 and South Indian R"/>
    <n v="0.36"/>
    <n v="0.57999999999999996"/>
    <s v="St. Lucie County"/>
    <n v="7.4993836246999999E-4"/>
    <n v="3994.67001602447"/>
    <n v="10.1734012588515"/>
    <n v="1.5857739393871699"/>
    <n v="7.6294238808299998E-3"/>
    <n v="1.1892327113500001E-3"/>
    <n v="2.9957562904333899"/>
    <n v="1310"/>
    <s v="Fixed Single Family Units"/>
    <n v="1310"/>
    <s v="St. Lucie County"/>
    <s v="St. Lucie County"/>
    <m/>
    <m/>
    <m/>
    <n v="0"/>
    <n v="1"/>
    <n v="7.6294238808299998E-3"/>
    <n v="1.1892327113500001E-3"/>
    <n v="2.9957562904337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4.672807260956397"/>
    <n v="2.4296482E-3"/>
  </r>
  <r>
    <n v="220000"/>
    <n v="850000"/>
    <n v="850000"/>
    <x v="0"/>
    <x v="0"/>
    <s v="IR-SouthCentral"/>
    <s v="C-25 and South Indian R"/>
    <n v="0.36"/>
    <n v="0.57999999999999996"/>
    <s v="St. Lucie County"/>
    <n v="0.45431994108190998"/>
    <n v="3959.2946113338598"/>
    <n v="10.2209658221621"/>
    <n v="1.6373072651152101"/>
    <n v="4.6435885901250096"/>
    <n v="0.74386134022012995"/>
    <n v="1798.7864945471499"/>
    <n v="1210"/>
    <s v="Fixed Single Family Units"/>
    <n v="1210"/>
    <s v="St. Lucie County"/>
    <s v="St. Lucie County"/>
    <m/>
    <m/>
    <m/>
    <n v="0"/>
    <n v="1"/>
    <n v="4.6435885901250096"/>
    <n v="0.74386134022012995"/>
    <n v="1798.7864945471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3.55947573948501"/>
    <n v="1.4588698253000001"/>
  </r>
  <r>
    <n v="220000"/>
    <n v="850000"/>
    <n v="850000"/>
    <x v="0"/>
    <x v="0"/>
    <s v="IR-SouthCentral"/>
    <s v="C-25 and South Indian R"/>
    <n v="0.36"/>
    <n v="0.57999999999999996"/>
    <s v="St. Lucie County"/>
    <n v="7.4010369429000004E-4"/>
    <n v="3959.2946113338598"/>
    <n v="10.2209658221621"/>
    <n v="1.6373072651152101"/>
    <n v="7.56457456421E-3"/>
    <n v="1.2117771555999999E-3"/>
    <n v="2.9302885686386002"/>
    <n v="1310"/>
    <s v="Fixed Single Family Units"/>
    <n v="1310"/>
    <s v="St. Lucie County"/>
    <s v="St. Lucie County"/>
    <m/>
    <m/>
    <m/>
    <n v="0"/>
    <n v="1"/>
    <n v="7.56457456421E-3"/>
    <n v="1.2117771555999999E-3"/>
    <n v="2.93028856863855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4.3410811015276"/>
    <n v="2.3765520000000001E-3"/>
  </r>
  <r>
    <n v="220000"/>
    <n v="850000"/>
    <n v="850000"/>
    <x v="0"/>
    <x v="0"/>
    <s v="IR-SouthCentral"/>
    <s v="C-25 and South Indian R"/>
    <n v="0.36"/>
    <n v="0.57999999999999996"/>
    <s v="St. Lucie County"/>
    <n v="1.4381721055500001E-3"/>
    <n v="3959.2946113338598"/>
    <n v="10.2209658221621"/>
    <n v="1.6373072651152101"/>
    <n v="1.4699507937209999E-2"/>
    <n v="2.3547296369E-3"/>
    <n v="5.6941470676747903"/>
    <n v="1310"/>
    <s v="Fixed Single Family Units"/>
    <n v="1310"/>
    <s v="St. Lucie County"/>
    <s v="St. Lucie County"/>
    <m/>
    <m/>
    <m/>
    <n v="0"/>
    <n v="1"/>
    <n v="1.4699507937209999E-2"/>
    <n v="2.3547296369E-3"/>
    <n v="5.694147067676180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6.397567911334093"/>
    <n v="4.6181241E-3"/>
  </r>
  <r>
    <n v="220000"/>
    <n v="850000"/>
    <n v="850000"/>
    <x v="0"/>
    <x v="0"/>
    <s v="IR-SouthCentral"/>
    <s v="C-25 and South Indian R"/>
    <n v="0.36"/>
    <n v="0.57999999999999996"/>
    <s v="St. Lucie County"/>
    <n v="0.14376881450755999"/>
    <n v="4003.7790592520801"/>
    <n v="11.169739674623701"/>
    <n v="2.04916388783785"/>
    <n v="1.60586023137877"/>
    <n v="0.29460586288615997"/>
    <n v="575.618568898886"/>
    <n v="1210"/>
    <s v="Fixed Single Family Units"/>
    <n v="1210"/>
    <s v="St. Lucie County"/>
    <s v="St. Lucie County"/>
    <m/>
    <m/>
    <m/>
    <n v="0"/>
    <n v="1"/>
    <n v="1.60586023137877"/>
    <n v="0.29460586288615997"/>
    <n v="575.61856889888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49440601754799"/>
    <n v="0.46684393260000001"/>
  </r>
  <r>
    <n v="220000"/>
    <n v="850000"/>
    <n v="850000"/>
    <x v="0"/>
    <x v="0"/>
    <s v="IR-SouthCentral"/>
    <s v="C-25 and South Indian R"/>
    <n v="0.36"/>
    <n v="0.57999999999999996"/>
    <s v="St. Lucie County"/>
    <n v="0.33208966008191998"/>
    <n v="4003.7790592520801"/>
    <n v="11.169739674623701"/>
    <n v="2.04916388783785"/>
    <n v="3.70935505174941"/>
    <n v="0.68050613896422996"/>
    <n v="1329.61362683016"/>
    <n v="1310"/>
    <s v="Fixed Single Family Units"/>
    <n v="1310"/>
    <s v="St. Lucie County"/>
    <s v="St. Lucie County"/>
    <m/>
    <m/>
    <m/>
    <n v="0"/>
    <n v="1"/>
    <n v="3.70935505174941"/>
    <n v="0.68050613896422996"/>
    <n v="1329.6136268301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7.60824576853099"/>
    <n v="1.0783565505999999"/>
  </r>
  <r>
    <n v="220000"/>
    <n v="850000"/>
    <n v="850000"/>
    <x v="0"/>
    <x v="0"/>
    <s v="IR-SouthCentral"/>
    <s v="C-25 and South Indian R"/>
    <n v="0.36"/>
    <n v="0.57999999999999996"/>
    <s v="St. Lucie County"/>
    <n v="0.12763571157490999"/>
    <n v="4003.7790592520801"/>
    <n v="11.169739674623701"/>
    <n v="2.04916388783785"/>
    <n v="1.42565767147718"/>
    <n v="0.26154649095780003"/>
    <n v="511.02518921639199"/>
    <n v="1310"/>
    <s v="Fixed Single Family Units"/>
    <n v="1310"/>
    <s v="St. Lucie County"/>
    <s v="St. Lucie County"/>
    <m/>
    <m/>
    <m/>
    <n v="0"/>
    <n v="1"/>
    <n v="1.42565767147718"/>
    <n v="0.26154649095780003"/>
    <n v="511.025189216391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1.22478444121001"/>
    <n v="0.41445676339999998"/>
  </r>
  <r>
    <n v="220000"/>
    <n v="850000"/>
    <n v="850000"/>
    <x v="0"/>
    <x v="0"/>
    <s v="IR-SouthCentral"/>
    <s v="C-25 and South Indian R"/>
    <n v="0.36"/>
    <n v="0.57999999999999996"/>
    <s v="St. Lucie County"/>
    <n v="1.7408060397799999E-3"/>
    <n v="4003.7790592520801"/>
    <n v="11.169739674623701"/>
    <n v="2.04916388783785"/>
    <n v="1.944435028841E-2"/>
    <n v="3.5671968724500002E-3"/>
    <n v="6.96980276831074"/>
    <n v="1310"/>
    <s v="Fixed Single Family Units"/>
    <n v="1310"/>
    <s v="St. Lucie County"/>
    <s v="St. Lucie County"/>
    <m/>
    <m/>
    <m/>
    <n v="0"/>
    <n v="1"/>
    <n v="1.944435028841E-2"/>
    <n v="3.5671968724500002E-3"/>
    <n v="6.9698027683096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7.9530904571237"/>
    <n v="5.6527191999999997E-3"/>
  </r>
  <r>
    <n v="220000"/>
    <n v="850000"/>
    <n v="850000"/>
    <x v="0"/>
    <x v="0"/>
    <s v="IR-SouthCentral"/>
    <s v="C-25 and South Indian R"/>
    <n v="0.36"/>
    <n v="0.57999999999999996"/>
    <s v="St. Lucie County"/>
    <n v="0.33953084431084002"/>
    <n v="3988.7326079450499"/>
    <n v="10.4335521764609"/>
    <n v="1.71715650277447"/>
    <n v="3.5425127796350901"/>
    <n v="0.58302759720088004"/>
    <n v="1354.2977501057901"/>
    <n v="1210"/>
    <s v="Fixed Single Family Units"/>
    <n v="1210"/>
    <s v="St. Lucie County"/>
    <s v="St. Lucie County"/>
    <m/>
    <m/>
    <m/>
    <n v="0"/>
    <n v="1"/>
    <n v="3.5425127796350901"/>
    <n v="0.58302759720088004"/>
    <n v="1354.29775010579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7.22870562774199"/>
    <n v="1.0983761153"/>
  </r>
  <r>
    <n v="220000"/>
    <n v="850000"/>
    <n v="850000"/>
    <x v="0"/>
    <x v="0"/>
    <s v="IR-SouthCentral"/>
    <s v="C-25 and South Indian R"/>
    <n v="0.36"/>
    <n v="0.57999999999999996"/>
    <s v="St. Lucie County"/>
    <n v="1.5444073730299999E-3"/>
    <n v="3988.7326079450499"/>
    <n v="10.4335521764609"/>
    <n v="1.71715650277447"/>
    <n v="1.611365490829E-2"/>
    <n v="2.6519891635400001E-3"/>
    <n v="6.1602280487834404"/>
    <n v="1310"/>
    <s v="Fixed Single Family Units"/>
    <n v="1310"/>
    <s v="St. Lucie County"/>
    <s v="St. Lucie County"/>
    <m/>
    <m/>
    <m/>
    <n v="0"/>
    <n v="1"/>
    <n v="1.611365490829E-2"/>
    <n v="2.6519891635400001E-3"/>
    <n v="6.1602280487838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1.706326315464594"/>
    <n v="4.9961297999999996E-3"/>
  </r>
  <r>
    <n v="220000"/>
    <n v="850000"/>
    <n v="850000"/>
    <x v="0"/>
    <x v="0"/>
    <s v="IR-SouthCentral"/>
    <s v="C-25 and South Indian R"/>
    <n v="0.36"/>
    <n v="0.57999999999999996"/>
    <s v="St. Lucie County"/>
    <n v="1.8401241610000001E-5"/>
    <n v="3988.7326079450499"/>
    <n v="10.4335521764609"/>
    <n v="1.71715650277447"/>
    <n v="1.9199031453000001E-4"/>
    <n v="3.1597811700000002E-5"/>
    <n v="7.3397632468389998E-2"/>
    <n v="1310"/>
    <s v="Fixed Single Family Units"/>
    <n v="1310"/>
    <s v="St. Lucie County"/>
    <s v="St. Lucie County"/>
    <m/>
    <m/>
    <m/>
    <n v="0"/>
    <n v="1"/>
    <n v="1.9199031453000001E-4"/>
    <n v="3.1597811700000002E-5"/>
    <n v="7.3397632466910001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.2029679659488901"/>
    <n v="5.9527700000000003E-5"/>
  </r>
  <r>
    <n v="220000"/>
    <n v="850000"/>
    <n v="850000"/>
    <x v="0"/>
    <x v="0"/>
    <s v="IR-SouthCentral"/>
    <s v="C-25 and South Indian R"/>
    <n v="0.36"/>
    <n v="0.57999999999999996"/>
    <s v="St. Lucie County"/>
    <n v="0.14680514104067999"/>
    <n v="3996.6040694111598"/>
    <n v="10.2800839221338"/>
    <n v="1.6329024944880299"/>
    <n v="1.50916917009895"/>
    <n v="0.23971848100900001"/>
    <n v="586.72202409368901"/>
    <n v="1210"/>
    <s v="Fixed Single Family Units"/>
    <n v="1210"/>
    <s v="St. Lucie County"/>
    <s v="St. Lucie County"/>
    <m/>
    <m/>
    <m/>
    <n v="0"/>
    <n v="1"/>
    <n v="1.50916917009895"/>
    <n v="0.23971848100900001"/>
    <n v="1679.7790910593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44.776225340628"/>
    <n v="1.3623512498000001"/>
  </r>
  <r>
    <n v="220000"/>
    <n v="850000"/>
    <n v="850000"/>
    <x v="0"/>
    <x v="0"/>
    <s v="IR-SouthCentral"/>
    <s v="C-25 and South Indian R"/>
    <n v="0.36"/>
    <n v="0.57999999999999996"/>
    <s v="St. Lucie County"/>
    <n v="1.7292114624100001E-3"/>
    <n v="3996.6040694111598"/>
    <n v="10.2800839221338"/>
    <n v="1.6329024944880299"/>
    <n v="1.7776438952749999E-2"/>
    <n v="2.82363371047E-3"/>
    <n v="6.9109735675642101"/>
    <n v="1310"/>
    <s v="Fixed Single Family Units"/>
    <n v="1310"/>
    <s v="St. Lucie County"/>
    <s v="St. Lucie County"/>
    <m/>
    <m/>
    <m/>
    <n v="0"/>
    <n v="1"/>
    <n v="1.7776438952749999E-2"/>
    <n v="2.82363371047E-3"/>
    <n v="6.91097356756242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3.054534719263998"/>
    <n v="5.6050068999999999E-3"/>
  </r>
  <r>
    <n v="220000"/>
    <n v="850000"/>
    <n v="850000"/>
    <x v="0"/>
    <x v="0"/>
    <s v="IR-SouthCentral"/>
    <s v="C-25 and South Indian R"/>
    <n v="0.36"/>
    <n v="0.57999999999999996"/>
    <s v="St. Lucie County"/>
    <n v="0.19503977763027999"/>
    <n v="4001.3849859675702"/>
    <n v="10.067420290708601"/>
    <n v="1.5809199542103101"/>
    <n v="1.9635474148104699"/>
    <n v="0.30834227632046002"/>
    <n v="780.42923787629297"/>
    <n v="1210"/>
    <s v="Fixed Single Family Units"/>
    <n v="1210"/>
    <s v="St. Lucie County"/>
    <s v="St. Lucie County"/>
    <m/>
    <m/>
    <m/>
    <n v="0"/>
    <n v="1"/>
    <n v="1.9635474148104699"/>
    <n v="0.30834227632046002"/>
    <n v="780.429237876292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5.804166729348"/>
    <n v="0.63295153110000002"/>
  </r>
  <r>
    <n v="220000"/>
    <n v="850000"/>
    <n v="850000"/>
    <x v="0"/>
    <x v="0"/>
    <s v="IR-SouthCentral"/>
    <s v="C-25 and South Indian R"/>
    <n v="0.36"/>
    <n v="0.57999999999999996"/>
    <s v="St. Lucie County"/>
    <n v="8.9615107342860004E-2"/>
    <n v="4001.3849859675702"/>
    <n v="10.067420290708601"/>
    <n v="1.5809199542103101"/>
    <n v="0.90219295001762001"/>
    <n v="0.14167431139702999"/>
    <n v="358.58454503762403"/>
    <n v="1750"/>
    <s v="Governmental"/>
    <n v="1750"/>
    <s v="St. Lucie County"/>
    <s v="St. Lucie County"/>
    <m/>
    <m/>
    <m/>
    <n v="0"/>
    <n v="1"/>
    <n v="0.90219295001762001"/>
    <n v="0.14167431139702999"/>
    <n v="358.584545037621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6.226606077405904"/>
    <n v="0.29082282650000002"/>
  </r>
  <r>
    <n v="220000"/>
    <n v="850000"/>
    <n v="850000"/>
    <x v="0"/>
    <x v="0"/>
    <s v="IR-SouthCentral"/>
    <s v="C-25 and South Indian R"/>
    <n v="0.36"/>
    <n v="0.57999999999999996"/>
    <s v="St. Lucie County"/>
    <n v="9.1347639060000002E-4"/>
    <n v="4001.3849859675702"/>
    <n v="10.067420290708601"/>
    <n v="1.5809199542103101"/>
    <n v="9.1963507498599995E-3"/>
    <n v="1.4441330536000001E-3"/>
    <n v="3.6551707144027001"/>
    <n v="1310"/>
    <s v="Fixed Single Family Units"/>
    <n v="1310"/>
    <s v="St. Lucie County"/>
    <s v="St. Lucie County"/>
    <m/>
    <m/>
    <m/>
    <n v="0"/>
    <n v="1"/>
    <n v="9.1963507498599995E-3"/>
    <n v="1.4441330536000001E-3"/>
    <n v="3.6551707144032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2.168740988678799"/>
    <n v="2.9644531000000002E-3"/>
  </r>
  <r>
    <n v="220000"/>
    <n v="850000"/>
    <n v="850000"/>
    <x v="0"/>
    <x v="0"/>
    <s v="IR-SouthCentral"/>
    <s v="C-25 and South Indian R"/>
    <n v="0.36"/>
    <n v="0.57999999999999996"/>
    <s v="St. Lucie County"/>
    <n v="0.15958635229599999"/>
    <n v="4001.8572080635599"/>
    <n v="10.5218876774506"/>
    <n v="1.7465228977996901"/>
    <n v="1.6791496737126601"/>
    <n v="0.27872121846129999"/>
    <n v="638.64179424435099"/>
    <n v="1210"/>
    <s v="Fixed Single Family Units"/>
    <n v="1210"/>
    <s v="St. Lucie County"/>
    <s v="St. Lucie County"/>
    <m/>
    <m/>
    <m/>
    <n v="0"/>
    <n v="1"/>
    <n v="1.6791496737126601"/>
    <n v="0.27872121846129999"/>
    <n v="638.64179424435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6.44132083272901"/>
    <n v="0.51795765959999995"/>
  </r>
  <r>
    <n v="220000"/>
    <n v="850000"/>
    <n v="850000"/>
    <x v="0"/>
    <x v="0"/>
    <s v="IR-SouthCentral"/>
    <s v="C-25 and South Indian R"/>
    <n v="0.36"/>
    <n v="0.57999999999999996"/>
    <s v="St. Lucie County"/>
    <n v="9.505725306776E-2"/>
    <n v="3938.3144718851599"/>
    <n v="8.4588495172679092"/>
    <n v="1.13257626364175"/>
    <n v="0.80407499922504"/>
    <n v="0.10765958851153"/>
    <n v="374.36535541441299"/>
    <n v="1700"/>
    <s v="Institutional (Educational,religious,health and military facilities)"/>
    <n v="1700"/>
    <s v="St. Lucie County"/>
    <s v="St. Lucie County"/>
    <m/>
    <m/>
    <m/>
    <n v="0"/>
    <n v="1"/>
    <n v="0.80407499922504"/>
    <n v="0.10765958851153"/>
    <n v="374.365355396085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4.679500496078205"/>
    <n v="0.30362153720000001"/>
  </r>
  <r>
    <n v="220000"/>
    <n v="850000"/>
    <n v="850000"/>
    <x v="0"/>
    <x v="0"/>
    <s v="IR-SouthCentral"/>
    <s v="C-25 and South Indian R"/>
    <n v="0.36"/>
    <n v="0.57999999999999996"/>
    <s v="St. Lucie County"/>
    <n v="1.4941204491660001E-2"/>
    <n v="3938.3144718851599"/>
    <n v="8.4588495172679092"/>
    <n v="1.13257626364175"/>
    <n v="0.12638540040172999"/>
    <n v="1.692205355747E-2"/>
    <n v="58.843161876923801"/>
    <n v="1210"/>
    <s v="Fixed Single Family Units"/>
    <n v="1210"/>
    <s v="St. Lucie County"/>
    <s v="St. Lucie County"/>
    <m/>
    <m/>
    <m/>
    <n v="0"/>
    <n v="1"/>
    <n v="0.12638540040172999"/>
    <n v="1.692205355747E-2"/>
    <n v="58.8431618769257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3.640357286403201"/>
    <n v="4.7723570100000001E-2"/>
  </r>
  <r>
    <n v="220000"/>
    <n v="850000"/>
    <n v="850000"/>
    <x v="0"/>
    <x v="0"/>
    <s v="IR-SouthCentral"/>
    <s v="C-25 and South Indian R"/>
    <n v="0.36"/>
    <n v="0.57999999999999996"/>
    <s v="St. Lucie County"/>
    <n v="3.0755890070000003E-5"/>
    <n v="3938.3144718851599"/>
    <n v="8.4588495172679092"/>
    <n v="1.13257626364175"/>
    <n v="2.6015944586999998E-4"/>
    <n v="3.4833391059999999E-5"/>
    <n v="0.12112636695839001"/>
    <n v="1750"/>
    <s v="Governmental"/>
    <n v="1750"/>
    <s v="St. Lucie County"/>
    <s v="St. Lucie County"/>
    <m/>
    <m/>
    <m/>
    <n v="0"/>
    <n v="1"/>
    <n v="2.6015944586999998E-4"/>
    <n v="3.4833391059999999E-5"/>
    <n v="0.121126365358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.434158294138001"/>
    <n v="9.8237099999999995E-5"/>
  </r>
  <r>
    <n v="220000"/>
    <n v="850000"/>
    <n v="850000"/>
    <x v="0"/>
    <x v="0"/>
    <s v="IR-SouthCentral"/>
    <s v="C-25 and South Indian R"/>
    <n v="0.36"/>
    <n v="0.57999999999999996"/>
    <s v="St. Lucie County"/>
    <n v="0.4402889585343"/>
    <n v="3998.93185221969"/>
    <n v="10.108455626632001"/>
    <n v="1.5506066532487399"/>
    <n v="4.4506414002400403"/>
    <n v="0.68271498845525003"/>
    <n v="1760.68554046345"/>
    <n v="1210"/>
    <s v="Fixed Single Family Units"/>
    <n v="1210"/>
    <s v="St. Lucie County"/>
    <s v="St. Lucie County"/>
    <m/>
    <m/>
    <m/>
    <n v="0"/>
    <n v="1"/>
    <n v="4.4506414002400403"/>
    <n v="0.68271498845525003"/>
    <n v="1760.6855404634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1.290309144124"/>
    <n v="1.4279688081999999"/>
  </r>
  <r>
    <n v="220000"/>
    <n v="850000"/>
    <n v="860000"/>
    <x v="0"/>
    <x v="0"/>
    <s v="IR-SouthCentral"/>
    <s v="C-25 and South Indian R"/>
    <n v="0.36"/>
    <n v="0.57999999999999996"/>
    <s v="St. Lucie County"/>
    <n v="7.7992264075189999E-2"/>
    <n v="4004.0766667501298"/>
    <n v="10.592558613132899"/>
    <n v="1.7820740079597901"/>
    <n v="0.82613762858746997"/>
    <n v="0.13898798663034001"/>
    <n v="312.28700477051098"/>
    <n v="1210"/>
    <s v="Fixed Single Family Units"/>
    <n v="1210"/>
    <s v="St. Lucie County"/>
    <s v="St. Lucie County"/>
    <m/>
    <m/>
    <m/>
    <n v="0"/>
    <n v="1"/>
    <n v="0.82613762858746997"/>
    <n v="0.13898798663034001"/>
    <n v="312.287004770510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2.623996061136395"/>
    <n v="0.25327413199999999"/>
  </r>
  <r>
    <n v="220000"/>
    <n v="850000"/>
    <n v="860000"/>
    <x v="0"/>
    <x v="0"/>
    <s v="IR-SouthCentral"/>
    <s v="C-25 and South Indian R"/>
    <n v="0.36"/>
    <n v="0.57999999999999996"/>
    <s v="FDOT District 4"/>
    <n v="0.10549173557633"/>
    <n v="3955.9014213171199"/>
    <n v="9.0446207847053195"/>
    <n v="1.2616081854855601"/>
    <n v="0.95413274420837002"/>
    <n v="0.13308923710418"/>
    <n v="417.31490670364201"/>
    <n v="1210"/>
    <s v="Fixed Single Family Units"/>
    <n v="1210"/>
    <s v="FDOT District 4                                                St. Lucie County"/>
    <s v="FDOT District 4"/>
    <m/>
    <m/>
    <m/>
    <n v="0"/>
    <n v="1"/>
    <n v="0.95413274420837002"/>
    <n v="0.13308923710418"/>
    <n v="982.405390736823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9.573085689679"/>
    <n v="0.796760252"/>
  </r>
  <r>
    <n v="220000"/>
    <n v="850000"/>
    <n v="860000"/>
    <x v="0"/>
    <x v="0"/>
    <s v="IR-SouthCentral"/>
    <s v="C-25 and South Indian R"/>
    <n v="0.36"/>
    <n v="0.57999999999999996"/>
    <s v="FDOT District 4"/>
    <n v="0.35799275437040001"/>
    <n v="3955.9014213171199"/>
    <n v="9.0446207847053195"/>
    <n v="1.2616081854855601"/>
    <n v="3.2379087069524699"/>
    <n v="0.45164658925821999"/>
    <n v="1416.1840458351101"/>
    <n v="1750"/>
    <s v="Governmental"/>
    <n v="1750"/>
    <s v="FDOT District 4                                                St. Lucie County"/>
    <s v="FDOT District 4"/>
    <m/>
    <m/>
    <m/>
    <n v="0"/>
    <n v="1"/>
    <n v="3.2379087069524699"/>
    <n v="0.45164658925821999"/>
    <n v="1416.1840458351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6.91221641027099"/>
    <n v="1.1485677582"/>
  </r>
  <r>
    <n v="220000"/>
    <n v="860000"/>
    <n v="860000"/>
    <x v="0"/>
    <x v="0"/>
    <s v="IR-SouthCentral"/>
    <s v="C-25 and South Indian R"/>
    <n v="0.36"/>
    <n v="0.57999999999999996"/>
    <s v="St. Lucie County"/>
    <n v="5.0131866566840003E-2"/>
    <n v="3972.8446310796899"/>
    <n v="10.6722352256102"/>
    <n v="1.84627191393878"/>
    <n v="0.53501907230024004"/>
    <n v="9.2557057235680001E-2"/>
    <n v="199.16611693608101"/>
    <n v="1310"/>
    <s v="Fixed Single Family Units"/>
    <n v="1310"/>
    <s v="St. Lucie County"/>
    <s v="St. Lucie County"/>
    <m/>
    <m/>
    <m/>
    <n v="0"/>
    <n v="1"/>
    <n v="0.53501907230024004"/>
    <n v="9.2557057235680001E-2"/>
    <n v="199.16611693607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7.906999575752302"/>
    <n v="0.16152969740000001"/>
  </r>
  <r>
    <n v="220000"/>
    <n v="860000"/>
    <n v="860000"/>
    <x v="0"/>
    <x v="0"/>
    <s v="IR-SouthCentral"/>
    <s v="C-25 and South Indian R"/>
    <n v="0.36"/>
    <n v="0.57999999999999996"/>
    <s v="St. Lucie County"/>
    <n v="1.3007256165099999E-3"/>
    <n v="3972.8446310796899"/>
    <n v="10.6722352256102"/>
    <n v="1.84627191393878"/>
    <n v="1.388164974346E-2"/>
    <n v="2.4014931735199998E-3"/>
    <n v="5.1675807820953299"/>
    <n v="1310"/>
    <s v="Fixed Single Family Units"/>
    <n v="1310"/>
    <s v="St. Lucie County"/>
    <s v="St. Lucie County"/>
    <m/>
    <m/>
    <m/>
    <n v="0"/>
    <n v="1"/>
    <n v="1.388164974346E-2"/>
    <n v="2.4014931735199998E-3"/>
    <n v="5.16758078209667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.9854769521842"/>
    <n v="4.1910630999999997E-3"/>
  </r>
  <r>
    <n v="220000"/>
    <n v="860000"/>
    <n v="860000"/>
    <x v="0"/>
    <x v="0"/>
    <s v="IR-SouthCentral"/>
    <s v="C-25 and South Indian R"/>
    <n v="0.36"/>
    <n v="0.57999999999999996"/>
    <s v="St. Lucie County"/>
    <n v="0.41761865235499002"/>
    <n v="4004.6830633907798"/>
    <n v="9.9285946409138592"/>
    <n v="1.4583985805836499"/>
    <n v="4.14636631371744"/>
    <n v="0.60905444981977996"/>
    <n v="1672.4303440421099"/>
    <n v="1210"/>
    <s v="Fixed Single Family Units"/>
    <n v="1210"/>
    <s v="St. Lucie County"/>
    <s v="St. Lucie County"/>
    <m/>
    <m/>
    <m/>
    <n v="0"/>
    <n v="1"/>
    <n v="4.14636631371744"/>
    <n v="0.60905444981977996"/>
    <n v="1672.4303440421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7.614793230326"/>
    <n v="1.3563911955000001"/>
  </r>
  <r>
    <n v="220000"/>
    <n v="860000"/>
    <n v="860000"/>
    <x v="0"/>
    <x v="0"/>
    <s v="IR-SouthCentral"/>
    <s v="C-25 and South Indian R"/>
    <n v="0.36"/>
    <n v="0.57999999999999996"/>
    <s v="St. Lucie County"/>
    <n v="0.51098545756814995"/>
    <n v="3971.4552715655"/>
    <n v="9.8505552530548908"/>
    <n v="1.44708375519915"/>
    <n v="5.03349048328261"/>
    <n v="0.73943875478986998"/>
    <n v="2029.3558891523401"/>
    <n v="1210"/>
    <s v="Fixed Single Family Units"/>
    <n v="1210"/>
    <s v="St. Lucie County"/>
    <s v="St. Lucie County"/>
    <m/>
    <m/>
    <m/>
    <n v="0"/>
    <n v="1"/>
    <n v="5.03349048328261"/>
    <n v="0.73943875478986998"/>
    <n v="2453.41992528973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4.72191597358901"/>
    <n v="1.9897971819"/>
  </r>
  <r>
    <n v="220000"/>
    <n v="860000"/>
    <n v="860000"/>
    <x v="0"/>
    <x v="0"/>
    <s v="IR-SouthCentral"/>
    <s v="C-25 and South Indian R"/>
    <n v="0.36"/>
    <n v="0.57999999999999996"/>
    <s v="St. Lucie County"/>
    <n v="0.33729148209461002"/>
    <n v="3946.9674108230802"/>
    <n v="9.9495421339929297"/>
    <n v="1.5149961302418899"/>
    <n v="3.35589581253724"/>
    <n v="0.51099529013688005"/>
    <n v="1331.2784877756401"/>
    <n v="1210"/>
    <s v="Fixed Single Family Units"/>
    <n v="1210"/>
    <s v="St. Lucie County"/>
    <s v="St. Lucie County"/>
    <m/>
    <m/>
    <m/>
    <n v="0"/>
    <n v="1"/>
    <n v="3.35589581253724"/>
    <n v="0.51099529013688005"/>
    <n v="2184.93323680648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5.213029933"/>
    <n v="1.7720464208"/>
  </r>
  <r>
    <n v="220000"/>
    <n v="860000"/>
    <n v="860000"/>
    <x v="0"/>
    <x v="0"/>
    <s v="IR-SouthCentral"/>
    <s v="C-25 and South Indian R"/>
    <n v="0.36"/>
    <n v="0.57999999999999996"/>
    <s v="St. Lucie County"/>
    <n v="3.26613158833E-3"/>
    <n v="3946.9674108230802"/>
    <n v="9.9495421339929297"/>
    <n v="1.5149961302418899"/>
    <n v="3.2496513853340001E-2"/>
    <n v="4.9481767171900004E-3"/>
    <n v="12.8913149386338"/>
    <n v="1310"/>
    <s v="Fixed Single Family Units"/>
    <n v="1310"/>
    <s v="St. Lucie County"/>
    <s v="St. Lucie County"/>
    <m/>
    <m/>
    <m/>
    <n v="0"/>
    <n v="1"/>
    <n v="3.2496513853340001E-2"/>
    <n v="4.9481767171900004E-3"/>
    <n v="12.891314938632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2.656674172326802"/>
    <n v="1.04552433E-2"/>
  </r>
  <r>
    <n v="220000"/>
    <n v="860000"/>
    <n v="860000"/>
    <x v="0"/>
    <x v="0"/>
    <s v="IR-SouthCentral"/>
    <s v="C-25 and South Indian R"/>
    <n v="0.36"/>
    <n v="0.57999999999999996"/>
    <s v="St. Lucie County"/>
    <n v="0.30220586868919003"/>
    <n v="4006.77495719432"/>
    <n v="10.359907013858599"/>
    <n v="1.69940672202528"/>
    <n v="3.1308246986624502"/>
    <n v="0.51357068468591005"/>
    <n v="1210.8709065810301"/>
    <n v="1210"/>
    <s v="Fixed Single Family Units"/>
    <n v="1210"/>
    <s v="St. Lucie County"/>
    <s v="St. Lucie County"/>
    <m/>
    <m/>
    <m/>
    <n v="0"/>
    <n v="1"/>
    <n v="3.1308246986624502"/>
    <n v="0.51357068468591005"/>
    <n v="1210.87090654777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8.63365782350701"/>
    <n v="0.98205264120000002"/>
  </r>
  <r>
    <n v="220000"/>
    <n v="860000"/>
    <n v="860000"/>
    <x v="0"/>
    <x v="0"/>
    <s v="IR-SouthCentral"/>
    <s v="C-25 and South Indian R"/>
    <n v="0.36"/>
    <n v="0.57999999999999996"/>
    <s v="St. Lucie County"/>
    <n v="4.0646346394300004E-3"/>
    <n v="4006.77495719432"/>
    <n v="10.359907013858599"/>
    <n v="1.69940672202528"/>
    <n v="4.2109236909889998E-2"/>
    <n v="6.9074674288299998E-3"/>
    <n v="16.286076283448701"/>
    <n v="1310"/>
    <s v="Fixed Single Family Units"/>
    <n v="1310"/>
    <s v="St. Lucie County"/>
    <s v="St. Lucie County"/>
    <m/>
    <m/>
    <m/>
    <n v="0"/>
    <n v="1"/>
    <n v="4.2109236909889998E-2"/>
    <n v="6.9074674288299998E-3"/>
    <n v="16.2860762834506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3.700080290625"/>
    <n v="1.3208496599999999E-2"/>
  </r>
  <r>
    <n v="220000"/>
    <n v="860000"/>
    <n v="860000"/>
    <x v="0"/>
    <x v="0"/>
    <s v="IR-SouthCentral"/>
    <s v="C-25 and South Indian R"/>
    <n v="0.36"/>
    <n v="0.57999999999999996"/>
    <s v="St. Lucie County"/>
    <n v="6.4783574225509996E-2"/>
    <n v="4006.77495719432"/>
    <n v="10.359907013858599"/>
    <n v="1.69940672202528"/>
    <n v="0.67115180500175997"/>
    <n v="0.11009364151566001"/>
    <n v="259.57320284434098"/>
    <n v="1750"/>
    <s v="Governmental"/>
    <n v="1750"/>
    <s v="St. Lucie County"/>
    <s v="St. Lucie County"/>
    <m/>
    <m/>
    <m/>
    <n v="0"/>
    <n v="1"/>
    <n v="0.67115180500175997"/>
    <n v="0.11009364151566001"/>
    <n v="259.57320295231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6.3801277129743"/>
    <n v="0.21052165689999999"/>
  </r>
  <r>
    <n v="220000"/>
    <n v="860000"/>
    <n v="860000"/>
    <x v="0"/>
    <x v="0"/>
    <s v="IR-SouthCentral"/>
    <s v="C-25 and South Indian R"/>
    <n v="0.36"/>
    <n v="0.57999999999999996"/>
    <s v="St. Lucie County"/>
    <n v="0.17488587606302"/>
    <n v="3984.4815038749002"/>
    <n v="10.7915898091236"/>
    <n v="1.8842966685867"/>
    <n v="1.8872966378814"/>
    <n v="0.32953687364841999"/>
    <n v="696.829538462085"/>
    <n v="1210"/>
    <s v="Fixed Single Family Units"/>
    <n v="1210"/>
    <s v="St. Lucie County"/>
    <s v="St. Lucie County"/>
    <m/>
    <m/>
    <m/>
    <n v="0"/>
    <n v="1"/>
    <n v="1.8872966378814"/>
    <n v="0.32953687364841999"/>
    <n v="696.82953846208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9.53932117036899"/>
    <n v="0.56514966619999996"/>
  </r>
  <r>
    <n v="220000"/>
    <n v="860000"/>
    <n v="860000"/>
    <x v="0"/>
    <x v="0"/>
    <s v="IR-SouthCentral"/>
    <s v="C-25 and South Indian R"/>
    <n v="0.36"/>
    <n v="0.57999999999999996"/>
    <s v="St. Lucie County"/>
    <n v="8.55079171321E-3"/>
    <n v="3984.4815038749002"/>
    <n v="10.7915898091236"/>
    <n v="1.8842966685867"/>
    <n v="9.2276636712309998E-2"/>
    <n v="1.6112228338989999E-2"/>
    <n v="34.070471424807799"/>
    <n v="1310"/>
    <s v="Fixed Single Family Units"/>
    <n v="1310"/>
    <s v="St. Lucie County"/>
    <s v="St. Lucie County"/>
    <m/>
    <m/>
    <m/>
    <n v="0"/>
    <n v="1"/>
    <n v="9.2276636712309998E-2"/>
    <n v="1.6112228338989999E-2"/>
    <n v="34.07047142480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8.778444706444301"/>
    <n v="2.7632174700000001E-2"/>
  </r>
  <r>
    <n v="220000"/>
    <n v="860000"/>
    <n v="860000"/>
    <x v="0"/>
    <x v="0"/>
    <s v="IR-SouthCentral"/>
    <s v="C-25 and South Indian R"/>
    <n v="0.36"/>
    <n v="0.57999999999999996"/>
    <s v="St. Lucie County"/>
    <n v="1.070410204275E-2"/>
    <n v="4010.3879234125902"/>
    <n v="11.462981902291499"/>
    <n v="2.1835505371822301"/>
    <n v="0.12270092799640001"/>
    <n v="2.3372947765510001E-2"/>
    <n v="42.9276015632487"/>
    <n v="1210"/>
    <s v="Fixed Single Family Units"/>
    <n v="1210"/>
    <s v="St. Lucie County"/>
    <s v="St. Lucie County"/>
    <m/>
    <m/>
    <m/>
    <n v="0"/>
    <n v="1"/>
    <n v="0.12270092799640001"/>
    <n v="2.3372947765510001E-2"/>
    <n v="42.9276015632483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4.501549430756299"/>
    <n v="3.4815573000000002E-2"/>
  </r>
  <r>
    <n v="220000"/>
    <n v="860000"/>
    <n v="860000"/>
    <x v="0"/>
    <x v="0"/>
    <s v="IR-SouthCentral"/>
    <s v="C-25 and South Indian R"/>
    <n v="0.36"/>
    <n v="0.57999999999999996"/>
    <s v="St. Lucie County"/>
    <n v="3.4015763846899998E-3"/>
    <n v="4010.3879234125902"/>
    <n v="11.462981902291499"/>
    <n v="2.1835505371822301"/>
    <n v="3.8992208536980003E-2"/>
    <n v="7.4275139420599996E-3"/>
    <n v="13.6416408537342"/>
    <n v="1310"/>
    <s v="Fixed Single Family Units"/>
    <n v="1310"/>
    <s v="St. Lucie County"/>
    <s v="St. Lucie County"/>
    <m/>
    <m/>
    <m/>
    <n v="0"/>
    <n v="1"/>
    <n v="3.8992208536980003E-2"/>
    <n v="7.4275139420599996E-3"/>
    <n v="13.641640853734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4.234485729334097"/>
    <n v="1.10637801E-2"/>
  </r>
  <r>
    <n v="220000"/>
    <n v="860000"/>
    <n v="860000"/>
    <x v="0"/>
    <x v="0"/>
    <s v="IR-SouthCentral"/>
    <s v="C-25 and South Indian R"/>
    <n v="0.36"/>
    <n v="0.57999999999999996"/>
    <s v="St. Lucie County"/>
    <n v="0.10324688219496"/>
    <n v="4010.3879234125902"/>
    <n v="11.462981902291499"/>
    <n v="2.1835505371822301"/>
    <n v="1.1835171420689199"/>
    <n v="0.22544478507919999"/>
    <n v="414.06004948469399"/>
    <n v="1310"/>
    <s v="Fixed Single Family Units"/>
    <n v="1310"/>
    <s v="St. Lucie County"/>
    <s v="St. Lucie County"/>
    <m/>
    <m/>
    <m/>
    <n v="0"/>
    <n v="1"/>
    <n v="1.1835171420689199"/>
    <n v="0.22544478507919999"/>
    <n v="414.06004948469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9.988648307995106"/>
    <n v="0.33581512530000002"/>
  </r>
  <r>
    <n v="220000"/>
    <n v="860000"/>
    <n v="860000"/>
    <x v="0"/>
    <x v="0"/>
    <s v="IR-SouthCentral"/>
    <s v="C-25 and South Indian R"/>
    <n v="0.36"/>
    <n v="0.57999999999999996"/>
    <s v="St. Lucie County"/>
    <n v="6.3424304626E-4"/>
    <n v="4010.3879234125902"/>
    <n v="11.462981902291499"/>
    <n v="2.1835505371822301"/>
    <n v="7.2703165610100004E-3"/>
    <n v="1.3849017443799999E-3"/>
    <n v="2.5435606532575901"/>
    <n v="1310"/>
    <s v="Fixed Single Family Units"/>
    <n v="1310"/>
    <s v="St. Lucie County"/>
    <s v="St. Lucie County"/>
    <m/>
    <m/>
    <m/>
    <n v="0"/>
    <n v="1"/>
    <n v="7.2703165610100004E-3"/>
    <n v="1.3849017443799999E-3"/>
    <n v="2.54356065325734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9.1100192683848"/>
    <n v="2.062904E-3"/>
  </r>
  <r>
    <n v="220000"/>
    <n v="860000"/>
    <n v="860000"/>
    <x v="0"/>
    <x v="0"/>
    <s v="IR-SouthCentral"/>
    <s v="C-25 and South Indian R"/>
    <n v="0.36"/>
    <n v="0.57999999999999996"/>
    <s v="St. Lucie County"/>
    <n v="4.12974337838E-3"/>
    <n v="4015.8369861384099"/>
    <n v="11.1716211602114"/>
    <n v="2.05453895844302"/>
    <n v="4.6135928512189998E-2"/>
    <n v="8.4847186592599995E-3"/>
    <n v="16.5843762021746"/>
    <n v="1210"/>
    <s v="Fixed Single Family Units"/>
    <n v="1210"/>
    <s v="St. Lucie County"/>
    <s v="St. Lucie County"/>
    <m/>
    <m/>
    <m/>
    <n v="0"/>
    <n v="1"/>
    <n v="4.6135928512189998E-2"/>
    <n v="8.4847186592599995E-3"/>
    <n v="16.584376203662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1.965441889218297"/>
    <n v="1.34504268E-2"/>
  </r>
  <r>
    <n v="220000"/>
    <n v="860000"/>
    <n v="860000"/>
    <x v="0"/>
    <x v="0"/>
    <s v="IR-SouthCentral"/>
    <s v="C-25 and South Indian R"/>
    <n v="0.36"/>
    <n v="0.57999999999999996"/>
    <s v="St. Lucie County"/>
    <n v="0.26739016749928002"/>
    <n v="4015.8369861384099"/>
    <n v="11.1716211602114"/>
    <n v="2.05453895844302"/>
    <n v="2.9871816532675401"/>
    <n v="0.54936351623188995"/>
    <n v="1073.79532437339"/>
    <n v="1310"/>
    <s v="Fixed Single Family Units"/>
    <n v="1310"/>
    <s v="St. Lucie County"/>
    <s v="St. Lucie County"/>
    <m/>
    <m/>
    <m/>
    <n v="0"/>
    <n v="1"/>
    <n v="2.9871816532675401"/>
    <n v="0.54936351623188995"/>
    <n v="1073.79532421434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2.591872101619"/>
    <n v="0.87088023049999996"/>
  </r>
  <r>
    <n v="220000"/>
    <n v="860000"/>
    <n v="860000"/>
    <x v="0"/>
    <x v="0"/>
    <s v="IR-SouthCentral"/>
    <s v="C-25 and South Indian R"/>
    <n v="0.36"/>
    <n v="0.57999999999999996"/>
    <s v="St. Lucie County"/>
    <n v="4.1355999471500001E-3"/>
    <n v="4015.8369861384099"/>
    <n v="11.1716211602114"/>
    <n v="2.05453895844302"/>
    <n v="4.6201355879750002E-2"/>
    <n v="8.4967512079499995E-3"/>
    <n v="16.607895227637002"/>
    <n v="1310"/>
    <s v="Fixed Single Family Units"/>
    <n v="1310"/>
    <s v="St. Lucie County"/>
    <s v="St. Lucie County"/>
    <m/>
    <m/>
    <m/>
    <n v="0"/>
    <n v="1"/>
    <n v="4.6201355879750002E-2"/>
    <n v="8.4967512079499995E-3"/>
    <n v="16.607895390593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0.438089820785599"/>
    <n v="1.34695015E-2"/>
  </r>
  <r>
    <n v="220000"/>
    <n v="860000"/>
    <n v="860000"/>
    <x v="0"/>
    <x v="0"/>
    <s v="IR-SouthCentral"/>
    <s v="C-25 and South Indian R"/>
    <n v="0.36"/>
    <n v="0.57999999999999996"/>
    <s v="St. Lucie County"/>
    <n v="0.39809420102616"/>
    <n v="3988.37247534883"/>
    <n v="10.4192178955677"/>
    <n v="1.71046741160342"/>
    <n v="4.1478302234535702"/>
    <n v="0.68092715760356004"/>
    <n v="1587.7479539687399"/>
    <n v="1210"/>
    <s v="Fixed Single Family Units"/>
    <n v="1210"/>
    <s v="St. Lucie County"/>
    <s v="St. Lucie County"/>
    <m/>
    <m/>
    <m/>
    <n v="0"/>
    <n v="1"/>
    <n v="4.1478302234535702"/>
    <n v="0.68092715760356004"/>
    <n v="1587.74795396873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9.39535752276899"/>
    <n v="1.287711236"/>
  </r>
  <r>
    <n v="220000"/>
    <n v="860000"/>
    <n v="860000"/>
    <x v="0"/>
    <x v="0"/>
    <s v="IR-SouthCentral"/>
    <s v="C-25 and South Indian R"/>
    <n v="0.36"/>
    <n v="0.57999999999999996"/>
    <s v="St. Lucie County"/>
    <n v="1.9507386364399999E-3"/>
    <n v="3988.37247534883"/>
    <n v="10.4192178955677"/>
    <n v="1.71046741160342"/>
    <n v="2.0325170910440001E-2"/>
    <n v="3.3366748661899999E-3"/>
    <n v="7.7802722842047203"/>
    <n v="1310"/>
    <s v="Fixed Single Family Units"/>
    <n v="1310"/>
    <s v="St. Lucie County"/>
    <s v="St. Lucie County"/>
    <m/>
    <m/>
    <m/>
    <n v="0"/>
    <n v="1"/>
    <n v="2.0325170910440001E-2"/>
    <n v="3.3366748661899999E-3"/>
    <n v="7.78027228420476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9.722801219519297"/>
    <n v="6.3100342999999996E-3"/>
  </r>
  <r>
    <n v="220000"/>
    <n v="860000"/>
    <n v="860000"/>
    <x v="0"/>
    <x v="0"/>
    <s v="IR-SouthCentral"/>
    <s v="C-25 and South Indian R"/>
    <n v="0.36"/>
    <n v="0.57999999999999996"/>
    <s v="St. Lucie County"/>
    <n v="0.48544680795187001"/>
    <n v="3952.7774520642902"/>
    <n v="9.8970806918015306"/>
    <n v="1.4849543019476901"/>
    <n v="4.8045062298771599"/>
    <n v="0.72086632583489996"/>
    <n v="1918.8631966487401"/>
    <n v="1210"/>
    <s v="Fixed Single Family Units"/>
    <n v="1210"/>
    <s v="St. Lucie County"/>
    <s v="St. Lucie County"/>
    <m/>
    <m/>
    <m/>
    <n v="0"/>
    <n v="1"/>
    <n v="4.8045062298771599"/>
    <n v="0.72086632583489996"/>
    <n v="2105.2550882100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7.44418257771099"/>
    <n v="1.7074250513"/>
  </r>
  <r>
    <n v="220000"/>
    <n v="860000"/>
    <n v="860000"/>
    <x v="0"/>
    <x v="0"/>
    <s v="IR-SouthCentral"/>
    <s v="C-25 and South Indian R"/>
    <n v="0.36"/>
    <n v="0.57999999999999996"/>
    <s v="St. Lucie County"/>
    <n v="6.1765044207999996E-4"/>
    <n v="3952.7774520642902"/>
    <n v="9.8970806918015306"/>
    <n v="1.4849543019476901"/>
    <n v="6.1129362646299996E-3"/>
    <n v="9.1718268106999999E-4"/>
    <n v="2.4414347407271699"/>
    <n v="1310"/>
    <s v="Fixed Single Family Units"/>
    <n v="1310"/>
    <s v="St. Lucie County"/>
    <s v="St. Lucie County"/>
    <m/>
    <m/>
    <m/>
    <n v="0"/>
    <n v="1"/>
    <n v="6.1129362646299996E-3"/>
    <n v="9.1718268106999999E-4"/>
    <n v="2.44143474162796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1.835617960054101"/>
    <n v="1.9800768000000002E-3"/>
  </r>
  <r>
    <n v="220000"/>
    <n v="860000"/>
    <n v="860000"/>
    <x v="0"/>
    <x v="0"/>
    <s v="IR-SouthCentral"/>
    <s v="C-25 and South Indian R"/>
    <n v="0.36"/>
    <n v="0.57999999999999996"/>
    <s v="St. Lucie County"/>
    <n v="0.21407774841721999"/>
    <n v="3958.77458193861"/>
    <n v="10.546880696608399"/>
    <n v="1.79652391323884"/>
    <n v="2.2578524723550202"/>
    <n v="0.38459579432386998"/>
    <n v="847.48554899275905"/>
    <n v="1210"/>
    <s v="Fixed Single Family Units"/>
    <n v="1210"/>
    <s v="St. Lucie County"/>
    <s v="St. Lucie County"/>
    <m/>
    <m/>
    <m/>
    <n v="0"/>
    <n v="1"/>
    <n v="2.2578524723550202"/>
    <n v="0.38459579432386998"/>
    <n v="847.485548992759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9.348111003656"/>
    <n v="0.68733621170000003"/>
  </r>
  <r>
    <n v="220000"/>
    <n v="860000"/>
    <n v="860000"/>
    <x v="0"/>
    <x v="0"/>
    <s v="IR-SouthCentral"/>
    <s v="C-25 and South Indian R"/>
    <n v="0.36"/>
    <n v="0.57999999999999996"/>
    <s v="St. Lucie County"/>
    <n v="3.5078504462400001E-3"/>
    <n v="3958.77458193861"/>
    <n v="10.546880696608399"/>
    <n v="1.79652391323884"/>
    <n v="3.699688015811E-2"/>
    <n v="6.3019372107399997E-3"/>
    <n v="13.8867891838446"/>
    <n v="1310"/>
    <s v="Fixed Single Family Units"/>
    <n v="1310"/>
    <s v="St. Lucie County"/>
    <s v="St. Lucie County"/>
    <m/>
    <m/>
    <m/>
    <n v="0"/>
    <n v="1"/>
    <n v="3.699688015811E-2"/>
    <n v="6.3019372107399997E-3"/>
    <n v="13.886789183843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5.670164889981805"/>
    <n v="1.1262602700000001E-2"/>
  </r>
  <r>
    <n v="220000"/>
    <n v="860000"/>
    <n v="860000"/>
    <x v="0"/>
    <x v="0"/>
    <s v="IR-SouthCentral"/>
    <s v="C-25 and South Indian R"/>
    <n v="0.36"/>
    <n v="0.57999999999999996"/>
    <s v="St. Lucie County"/>
    <n v="0.12050111818448001"/>
    <n v="4003.0695973182501"/>
    <n v="9.7344390634787601"/>
    <n v="1.4139306323848"/>
    <n v="1.17301079204793"/>
    <n v="0.17038022223766"/>
    <n v="482.37436264716899"/>
    <n v="1210"/>
    <s v="Fixed Single Family Units"/>
    <n v="1210"/>
    <s v="St. Lucie County"/>
    <s v="St. Lucie County"/>
    <m/>
    <m/>
    <m/>
    <n v="0"/>
    <n v="1"/>
    <n v="1.17301079204793"/>
    <n v="0.17038022223766"/>
    <n v="1484.3971399266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30.068477864324"/>
    <n v="1.2038906244000001"/>
  </r>
  <r>
    <n v="220000"/>
    <n v="860000"/>
    <n v="860000"/>
    <x v="0"/>
    <x v="0"/>
    <s v="IR-SouthCentral"/>
    <s v="C-25 and South Indian R"/>
    <n v="0.36"/>
    <n v="0.57999999999999996"/>
    <s v="St. Lucie County"/>
    <n v="3.9691802228000001E-4"/>
    <n v="4003.0695973182501"/>
    <n v="9.7344390634787601"/>
    <n v="1.4139306323848"/>
    <n v="3.86377430112E-3"/>
    <n v="5.6121455024999995E-4"/>
    <n v="1.58889046763276"/>
    <n v="1750"/>
    <s v="Governmental"/>
    <n v="1750"/>
    <s v="St. Lucie County"/>
    <s v="St. Lucie County"/>
    <m/>
    <m/>
    <m/>
    <n v="0"/>
    <n v="1"/>
    <n v="3.86377430112E-3"/>
    <n v="5.6121455024999995E-4"/>
    <n v="1.5888904676312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.905303967629401"/>
    <n v="1.2886378000000001E-3"/>
  </r>
  <r>
    <n v="220000"/>
    <n v="860000"/>
    <n v="860000"/>
    <x v="0"/>
    <x v="0"/>
    <s v="IR-SouthCentral"/>
    <s v="C-25 and South Indian R"/>
    <n v="0.36"/>
    <n v="0.57999999999999996"/>
    <s v="St. Lucie County"/>
    <n v="5.9846929545979997E-2"/>
    <n v="4003.0695973182501"/>
    <n v="9.7344390634787601"/>
    <n v="1.4139306323848"/>
    <n v="0.58257628880170997"/>
    <n v="8.4619406939239999E-2"/>
    <n v="239.571424158387"/>
    <n v="1750"/>
    <s v="Governmental"/>
    <n v="1750"/>
    <s v="St. Lucie County"/>
    <s v="St. Lucie County"/>
    <m/>
    <m/>
    <m/>
    <n v="0"/>
    <n v="1"/>
    <n v="0.58257628880170997"/>
    <n v="8.4619406939239999E-2"/>
    <n v="239.571424158385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3.184268798594204"/>
    <n v="0.19429961409999999"/>
  </r>
  <r>
    <n v="220000"/>
    <n v="860000"/>
    <n v="860000"/>
    <x v="0"/>
    <x v="0"/>
    <s v="IR-SouthCentral"/>
    <s v="C-25 and South Indian R"/>
    <n v="0.36"/>
    <n v="0.57999999999999996"/>
    <s v="St. Lucie County"/>
    <n v="0.38988809134969998"/>
    <n v="3981.3702505605002"/>
    <n v="10.1433499660378"/>
    <n v="1.61667346559462"/>
    <n v="3.9547713581505901"/>
    <n v="0.63032173183639995"/>
    <n v="1552.28884794754"/>
    <n v="1210"/>
    <s v="Fixed Single Family Units"/>
    <n v="1210"/>
    <s v="St. Lucie County"/>
    <s v="St. Lucie County"/>
    <m/>
    <m/>
    <m/>
    <n v="0"/>
    <n v="1"/>
    <n v="3.9547713581505901"/>
    <n v="0.63032173183639995"/>
    <n v="1552.2888479475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047278648814"/>
    <n v="1.2589528369"/>
  </r>
  <r>
    <n v="220000"/>
    <n v="860000"/>
    <n v="860000"/>
    <x v="0"/>
    <x v="0"/>
    <s v="IR-SouthCentral"/>
    <s v="C-25 and South Indian R"/>
    <n v="0.36"/>
    <n v="0.57999999999999996"/>
    <s v="St. Lucie County"/>
    <n v="6.2398440178049998E-2"/>
    <n v="3981.3702505605002"/>
    <n v="10.1433499660378"/>
    <n v="1.61667346559462"/>
    <n v="0.63292921606088004"/>
    <n v="0.10087790253035001"/>
    <n v="248.43129340628701"/>
    <n v="1750"/>
    <s v="Governmental"/>
    <n v="1750"/>
    <s v="St. Lucie County"/>
    <s v="St. Lucie County"/>
    <m/>
    <m/>
    <m/>
    <n v="0"/>
    <n v="1"/>
    <n v="0.63292921606088004"/>
    <n v="0.10087790253035001"/>
    <n v="248.431293406288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6.154668884659301"/>
    <n v="0.2014852339"/>
  </r>
  <r>
    <n v="220000"/>
    <n v="860000"/>
    <n v="860000"/>
    <x v="0"/>
    <x v="0"/>
    <s v="IR-SouthCentral"/>
    <s v="C-25 and South Indian R"/>
    <n v="0.36"/>
    <n v="0.57999999999999996"/>
    <s v="St. Lucie County"/>
    <n v="0.16547702301882999"/>
    <n v="3981.3702505605002"/>
    <n v="10.1433499660378"/>
    <n v="1.61667346559462"/>
    <n v="1.67849135581815"/>
    <n v="0.26752231228014001"/>
    <n v="658.825296598514"/>
    <n v="1310"/>
    <s v="Fixed Single Family Units"/>
    <n v="1310"/>
    <s v="St. Lucie County"/>
    <s v="St. Lucie County"/>
    <m/>
    <m/>
    <m/>
    <n v="0"/>
    <n v="1"/>
    <n v="1.67849135581815"/>
    <n v="0.26752231228014001"/>
    <n v="658.82529659851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4.027330380208"/>
    <n v="0.53432708559999997"/>
  </r>
  <r>
    <n v="220000"/>
    <n v="860000"/>
    <n v="860000"/>
    <x v="0"/>
    <x v="0"/>
    <s v="IR-SouthCentral"/>
    <s v="C-25 and South Indian R"/>
    <n v="0.36"/>
    <n v="0.57999999999999996"/>
    <s v="St. Lucie County"/>
    <n v="0.21229464787009"/>
    <n v="3990.1154388823602"/>
    <n v="10.793503958206101"/>
    <n v="1.89123863078862"/>
    <n v="2.2914031220918498"/>
    <n v="0.40149983916158999"/>
    <n v="847.08015205855997"/>
    <n v="1210"/>
    <s v="Fixed Single Family Units"/>
    <n v="1210"/>
    <s v="St. Lucie County"/>
    <s v="St. Lucie County"/>
    <m/>
    <m/>
    <m/>
    <n v="0"/>
    <n v="1"/>
    <n v="2.2914031220918498"/>
    <n v="0.40149983916158999"/>
    <n v="847.080152058559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7.37103809353599"/>
    <n v="0.68700742260000003"/>
  </r>
  <r>
    <n v="220000"/>
    <n v="860000"/>
    <n v="860000"/>
    <x v="0"/>
    <x v="0"/>
    <s v="IR-SouthCentral"/>
    <s v="C-25 and South Indian R"/>
    <n v="0.36"/>
    <n v="0.57999999999999996"/>
    <s v="St. Lucie County"/>
    <n v="1.53556358276E-3"/>
    <n v="3990.1154388823602"/>
    <n v="10.793503958206101"/>
    <n v="1.89123863078862"/>
    <n v="1.6574111608680001E-2"/>
    <n v="2.9041171677599998E-3"/>
    <n v="6.1270759589881099"/>
    <n v="1310"/>
    <s v="Fixed Single Family Units"/>
    <n v="1310"/>
    <s v="St. Lucie County"/>
    <s v="St. Lucie County"/>
    <m/>
    <m/>
    <m/>
    <n v="0"/>
    <n v="1"/>
    <n v="1.6574111608680001E-2"/>
    <n v="2.9041171677599998E-3"/>
    <n v="6.12707595898714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9.964882806110495"/>
    <n v="4.9692425000000002E-3"/>
  </r>
  <r>
    <n v="220000"/>
    <n v="860000"/>
    <n v="860000"/>
    <x v="0"/>
    <x v="0"/>
    <s v="IR-SouthCentral"/>
    <s v="C-25 and South Indian R"/>
    <n v="0.36"/>
    <n v="0.57999999999999996"/>
    <s v="St. Lucie County"/>
    <n v="5.9149979609999998E-6"/>
    <n v="3990.1154388823602"/>
    <n v="10.793503958206101"/>
    <n v="1.89123863078862"/>
    <n v="6.3843553899999996E-5"/>
    <n v="1.118667264E-5"/>
    <n v="2.3601524685139999E-2"/>
    <n v="1310"/>
    <s v="Fixed Single Family Units"/>
    <n v="1310"/>
    <s v="St. Lucie County"/>
    <s v="St. Lucie County"/>
    <m/>
    <m/>
    <m/>
    <n v="0"/>
    <n v="1"/>
    <n v="6.3843553899999996E-5"/>
    <n v="1.118667264E-5"/>
    <n v="2.3601524686689999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0.73825822361454996"/>
    <n v="1.91415E-5"/>
  </r>
  <r>
    <n v="220000"/>
    <n v="860000"/>
    <n v="860000"/>
    <x v="0"/>
    <x v="0"/>
    <s v="IR-SouthCentral"/>
    <s v="C-25 and South Indian R"/>
    <n v="0.36"/>
    <n v="0.57999999999999996"/>
    <s v="St. Lucie County"/>
    <n v="0.22279444970459999"/>
    <n v="3990.1154388823602"/>
    <n v="10.793503958206101"/>
    <n v="1.89123863078862"/>
    <n v="2.4047327747530298"/>
    <n v="0.42135747000663998"/>
    <n v="888.97557346364795"/>
    <n v="1310"/>
    <s v="Fixed Single Family Units"/>
    <n v="1310"/>
    <s v="St. Lucie County"/>
    <s v="St. Lucie County"/>
    <m/>
    <m/>
    <m/>
    <n v="0"/>
    <n v="1"/>
    <n v="2.4047327747530298"/>
    <n v="0.42135747000663998"/>
    <n v="888.9755734636479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8.85229426492401"/>
    <n v="0.72098586659999997"/>
  </r>
  <r>
    <n v="220000"/>
    <n v="860000"/>
    <n v="860000"/>
    <x v="0"/>
    <x v="0"/>
    <s v="IR-SouthCentral"/>
    <s v="C-25 and South Indian R"/>
    <n v="0.36"/>
    <n v="0.57999999999999996"/>
    <s v="St. Lucie County"/>
    <n v="0.14187785562697"/>
    <n v="4001.4548267160999"/>
    <n v="10.485941343216099"/>
    <n v="1.7323552023978801"/>
    <n v="1.4877228720057301"/>
    <n v="0.24578284130044001"/>
    <n v="567.71783020268504"/>
    <n v="1210"/>
    <s v="Fixed Single Family Units"/>
    <n v="1210"/>
    <s v="St. Lucie County"/>
    <s v="St. Lucie County"/>
    <m/>
    <m/>
    <m/>
    <n v="0"/>
    <n v="1"/>
    <n v="1.4877228720057301"/>
    <n v="0.24578284130044001"/>
    <n v="567.717830202685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05.57683990010899"/>
    <n v="0.4604361964"/>
  </r>
  <r>
    <n v="220000"/>
    <n v="860000"/>
    <n v="860000"/>
    <x v="0"/>
    <x v="0"/>
    <s v="IR-SouthCentral"/>
    <s v="C-25 and South Indian R"/>
    <n v="0.36"/>
    <n v="0.57999999999999996"/>
    <s v="St. Lucie County"/>
    <n v="0.10453951430112"/>
    <n v="4001.4548267160999"/>
    <n v="10.485941343216099"/>
    <n v="1.7323552023978801"/>
    <n v="1.0961952150098699"/>
    <n v="0.18109957145569"/>
    <n v="418.31014408278497"/>
    <n v="1310"/>
    <s v="Fixed Single Family Units"/>
    <n v="1310"/>
    <s v="St. Lucie County"/>
    <s v="St. Lucie County"/>
    <m/>
    <m/>
    <m/>
    <n v="0"/>
    <n v="1"/>
    <n v="1.0961952150098699"/>
    <n v="0.18109957145569"/>
    <n v="418.310144082784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7.020008266701396"/>
    <n v="0.33926207949999998"/>
  </r>
  <r>
    <n v="220000"/>
    <n v="860000"/>
    <n v="860000"/>
    <x v="0"/>
    <x v="0"/>
    <s v="IR-SouthCentral"/>
    <s v="C-25 and South Indian R"/>
    <n v="0.36"/>
    <n v="0.57999999999999996"/>
    <s v="St. Lucie County"/>
    <n v="1.15941775075E-3"/>
    <n v="4001.4548267160999"/>
    <n v="10.485941343216099"/>
    <n v="1.7323552023978801"/>
    <n v="1.2157586526720001E-2"/>
    <n v="2.0085233722699999E-3"/>
    <n v="4.6393577549469196"/>
    <n v="1310"/>
    <s v="Fixed Single Family Units"/>
    <n v="1310"/>
    <s v="St. Lucie County"/>
    <s v="St. Lucie County"/>
    <m/>
    <m/>
    <m/>
    <n v="0"/>
    <n v="1"/>
    <n v="1.2157586526720001E-2"/>
    <n v="2.0085233722699999E-3"/>
    <n v="4.63935775494891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2.631131628727701"/>
    <n v="3.7626584E-3"/>
  </r>
  <r>
    <n v="220000"/>
    <n v="860000"/>
    <n v="860000"/>
    <x v="0"/>
    <x v="0"/>
    <s v="IR-SouthCentral"/>
    <s v="C-25 and South Indian R"/>
    <n v="0.36"/>
    <n v="0.57999999999999996"/>
    <s v="St. Lucie County"/>
    <n v="6.5209368654999998E-4"/>
    <n v="4001.4548267160999"/>
    <n v="10.485941343216099"/>
    <n v="1.7323552023978801"/>
    <n v="6.8378161475000001E-3"/>
    <n v="1.1296578903499999E-3"/>
    <n v="2.6093234295405998"/>
    <n v="1310"/>
    <s v="Fixed Single Family Units"/>
    <n v="1310"/>
    <s v="St. Lucie County"/>
    <s v="St. Lucie County"/>
    <m/>
    <m/>
    <m/>
    <n v="0"/>
    <n v="1"/>
    <n v="6.8378161475000001E-3"/>
    <n v="1.1296578903499999E-3"/>
    <n v="2.60932342954037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0.234792236215402"/>
    <n v="2.1162396E-3"/>
  </r>
  <r>
    <n v="220000"/>
    <n v="860000"/>
    <n v="860000"/>
    <x v="0"/>
    <x v="0"/>
    <s v="IR-SouthCentral"/>
    <s v="C-25 and South Indian R"/>
    <n v="0.36"/>
    <n v="0.57999999999999996"/>
    <s v="St. Lucie County"/>
    <n v="5.8776470371830002E-2"/>
    <n v="4006.5552692322299"/>
    <n v="10.733976896701201"/>
    <n v="1.8428108267987799"/>
    <n v="0.63090527504090999"/>
    <n v="0.10831391596223"/>
    <n v="235.49117707514301"/>
    <n v="1210"/>
    <s v="Fixed Single Family Units"/>
    <n v="1210"/>
    <s v="St. Lucie County"/>
    <s v="St. Lucie County"/>
    <m/>
    <m/>
    <m/>
    <n v="0"/>
    <n v="1"/>
    <n v="0.63090527504090999"/>
    <n v="0.10831391596223"/>
    <n v="235.491177093207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8.444331779880997"/>
    <n v="0.1909904113"/>
  </r>
  <r>
    <n v="220000"/>
    <n v="860000"/>
    <n v="860000"/>
    <x v="0"/>
    <x v="0"/>
    <s v="IR-SouthCentral"/>
    <s v="C-25 and South Indian R"/>
    <n v="0.36"/>
    <n v="0.57999999999999996"/>
    <s v="St. Lucie County"/>
    <n v="9.277764891734E-2"/>
    <n v="4006.5552692322299"/>
    <n v="10.733976896701201"/>
    <n v="1.8428108267987799"/>
    <n v="0.99587314000900995"/>
    <n v="0.17097165590981001"/>
    <n v="371.71877813675798"/>
    <n v="1310"/>
    <s v="Fixed Single Family Units"/>
    <n v="1310"/>
    <s v="St. Lucie County"/>
    <s v="St. Lucie County"/>
    <m/>
    <m/>
    <m/>
    <n v="0"/>
    <n v="1"/>
    <n v="0.99587314000900995"/>
    <n v="0.17097165590981001"/>
    <n v="371.718778136757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9.964929324067299"/>
    <n v="0.30147508360000003"/>
  </r>
  <r>
    <n v="220000"/>
    <n v="860000"/>
    <n v="860000"/>
    <x v="0"/>
    <x v="0"/>
    <s v="IR-SouthCentral"/>
    <s v="C-25 and South Indian R"/>
    <n v="0.36"/>
    <n v="0.57999999999999996"/>
    <s v="St. Lucie County"/>
    <n v="3.1118604679399998E-3"/>
    <n v="4006.5552692322299"/>
    <n v="10.733976896701201"/>
    <n v="1.8428108267987799"/>
    <n v="3.3402638368699999E-2"/>
    <n v="5.7345701618199997E-3"/>
    <n v="12.4678409549685"/>
    <n v="1310"/>
    <s v="Fixed Single Family Units"/>
    <n v="1310"/>
    <s v="St. Lucie County"/>
    <s v="St. Lucie County"/>
    <m/>
    <m/>
    <m/>
    <n v="0"/>
    <n v="1"/>
    <n v="3.3402638368699999E-2"/>
    <n v="5.7345701618199997E-3"/>
    <n v="12.467840937893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9.935257613954406"/>
    <n v="1.01117931E-2"/>
  </r>
  <r>
    <n v="220000"/>
    <n v="860000"/>
    <n v="860000"/>
    <x v="0"/>
    <x v="0"/>
    <s v="IR-SouthCentral"/>
    <s v="C-25 and South Indian R"/>
    <n v="0.36"/>
    <n v="0.57999999999999996"/>
    <s v="St. Lucie County"/>
    <n v="0.1581767946574"/>
    <n v="3493.1154591907998"/>
    <n v="8.6859510311161294"/>
    <n v="1.2767447948581001"/>
    <n v="1.3739158926531001"/>
    <n v="0.20195139924617"/>
    <n v="552.52980670302099"/>
    <n v="1210"/>
    <s v="Fixed Single Family Units"/>
    <n v="1210"/>
    <s v="St. Lucie County"/>
    <s v="St. Lucie County"/>
    <m/>
    <m/>
    <m/>
    <n v="0"/>
    <n v="1"/>
    <n v="1.3739158926531001"/>
    <n v="0.20195139924617"/>
    <n v="1912.35271834460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9.96752978294899"/>
    <n v="1.5509754407"/>
  </r>
  <r>
    <n v="220000"/>
    <n v="860000"/>
    <n v="860000"/>
    <x v="0"/>
    <x v="0"/>
    <s v="IR-SouthCentral"/>
    <s v="C-25 and South Indian R"/>
    <n v="0.36"/>
    <n v="0.57999999999999996"/>
    <s v="St. Lucie County"/>
    <n v="0.61775592370140997"/>
    <n v="3977.20413182534"/>
    <n v="9.86612265209369"/>
    <n v="1.44942116965575"/>
    <n v="6.0948557122956002"/>
    <n v="0.89538851349307003"/>
    <n v="2456.9414122048502"/>
    <n v="1210"/>
    <s v="Fixed Single Family Units"/>
    <n v="1210"/>
    <s v="St. Lucie County"/>
    <s v="St. Lucie County"/>
    <m/>
    <m/>
    <m/>
    <n v="0"/>
    <n v="1"/>
    <n v="6.0948557122956002"/>
    <n v="0.89538851349307003"/>
    <n v="2456.94141220485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00.03046430504699"/>
    <n v="1.9926532134999999"/>
  </r>
  <r>
    <n v="220000"/>
    <n v="860000"/>
    <n v="860000"/>
    <x v="0"/>
    <x v="0"/>
    <s v="IR-SouthCentral"/>
    <s v="C-25 and South Indian R"/>
    <n v="0.36"/>
    <n v="0.57999999999999996"/>
    <s v="St. Lucie County"/>
    <n v="7.5301275920000003E-6"/>
    <n v="3977.20413182534"/>
    <n v="9.86612265209369"/>
    <n v="1.44942116965575"/>
    <n v="7.4293162399999998E-5"/>
    <n v="1.091432634E-5"/>
    <n v="2.9948854572069999E-2"/>
    <n v="1310"/>
    <s v="Fixed Single Family Units"/>
    <n v="1310"/>
    <s v="St. Lucie County"/>
    <s v="St. Lucie County"/>
    <m/>
    <m/>
    <m/>
    <n v="0"/>
    <n v="1"/>
    <n v="7.4293162399999998E-5"/>
    <n v="1.091432634E-5"/>
    <n v="2.994885457032E-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.9921629526357498"/>
    <n v="2.4289400000000002E-5"/>
  </r>
  <r>
    <n v="220000"/>
    <n v="860000"/>
    <n v="860000"/>
    <x v="0"/>
    <x v="0"/>
    <s v="IR-SouthCentral"/>
    <s v="C-25 and South Indian R"/>
    <n v="0.36"/>
    <n v="0.57999999999999996"/>
    <s v="St. Lucie County"/>
    <n v="8.680808457684E-2"/>
    <n v="3996.07257092178"/>
    <n v="10.386172638882799"/>
    <n v="1.6882545481198099"/>
    <n v="0.90160375286580996"/>
    <n v="0.14655414360041999"/>
    <n v="346.89140571177199"/>
    <n v="1210"/>
    <s v="Fixed Single Family Units"/>
    <n v="1210"/>
    <s v="St. Lucie County"/>
    <s v="St. Lucie County"/>
    <m/>
    <m/>
    <m/>
    <n v="0"/>
    <n v="1"/>
    <n v="0.90160375286580996"/>
    <n v="0.14655414360041999"/>
    <n v="346.891405710964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7.73109919853"/>
    <n v="0.28133933960000002"/>
  </r>
  <r>
    <n v="220000"/>
    <n v="860000"/>
    <n v="860000"/>
    <x v="0"/>
    <x v="0"/>
    <s v="IR-SouthCentral"/>
    <s v="C-25 and South Indian R"/>
    <n v="0.36"/>
    <n v="0.57999999999999996"/>
    <s v="St. Lucie County"/>
    <n v="2.4770964401799999E-3"/>
    <n v="3996.07257092178"/>
    <n v="10.386172638882799"/>
    <n v="1.6882545481198099"/>
    <n v="2.572755127088E-2"/>
    <n v="4.1819693312600001E-3"/>
    <n v="9.8986571401352794"/>
    <n v="1310"/>
    <s v="Fixed Single Family Units"/>
    <n v="1310"/>
    <s v="St. Lucie County"/>
    <s v="St. Lucie County"/>
    <m/>
    <m/>
    <m/>
    <n v="0"/>
    <n v="1"/>
    <n v="2.572755127088E-2"/>
    <n v="4.1819693312600001E-3"/>
    <n v="9.898657140054279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46.890397710006901"/>
    <n v="8.0281080000000008E-3"/>
  </r>
  <r>
    <n v="220000"/>
    <n v="860000"/>
    <n v="860000"/>
    <x v="0"/>
    <x v="0"/>
    <s v="IR-SouthCentral"/>
    <s v="C-25 and South Indian R"/>
    <n v="0.36"/>
    <n v="0.57999999999999996"/>
    <s v="St. Lucie County"/>
    <n v="0.14569707647006999"/>
    <n v="3965.7878604946"/>
    <n v="10.818736507255201"/>
    <n v="1.92326406480233"/>
    <n v="1.5762582802071301"/>
    <n v="0.28021395152164003"/>
    <n v="577.80369717456495"/>
    <n v="1210"/>
    <s v="Fixed Single Family Units"/>
    <n v="1210"/>
    <s v="St. Lucie County"/>
    <s v="St. Lucie County"/>
    <m/>
    <m/>
    <m/>
    <n v="0"/>
    <n v="1"/>
    <n v="1.5762582802071301"/>
    <n v="0.28021395152164003"/>
    <n v="686.338089248921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73.079505675539"/>
    <n v="0.55664078610000001"/>
  </r>
  <r>
    <n v="220000"/>
    <n v="860000"/>
    <n v="860000"/>
    <x v="0"/>
    <x v="0"/>
    <s v="IR-SouthCentral"/>
    <s v="C-25 and South Indian R"/>
    <n v="0.36"/>
    <n v="0.57999999999999996"/>
    <s v="St. Lucie County"/>
    <n v="2.8868699127200001E-3"/>
    <n v="3965.7878604946"/>
    <n v="10.818736507255201"/>
    <n v="1.92326406480233"/>
    <n v="3.12322849165E-2"/>
    <n v="5.5522131629000002E-3"/>
    <n v="11.448713654715799"/>
    <n v="1310"/>
    <s v="Fixed Single Family Units"/>
    <n v="1310"/>
    <s v="St. Lucie County"/>
    <s v="St. Lucie County"/>
    <m/>
    <m/>
    <m/>
    <n v="0"/>
    <n v="1"/>
    <n v="3.12322849165E-2"/>
    <n v="5.5522131629000002E-3"/>
    <n v="11.448713654715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4.743335652368799"/>
    <n v="9.2852503000000006E-3"/>
  </r>
  <r>
    <n v="220000"/>
    <n v="860000"/>
    <n v="860000"/>
    <x v="0"/>
    <x v="0"/>
    <s v="IR-SouthCentral"/>
    <s v="C-25 and South Indian R"/>
    <n v="0.36"/>
    <n v="0.57999999999999996"/>
    <s v="St. Lucie County"/>
    <n v="6.4413228289739999E-2"/>
    <n v="3965.7878604946"/>
    <n v="10.818736507255201"/>
    <n v="1.92326406480233"/>
    <n v="0.69686974444847005"/>
    <n v="0.12388364726758"/>
    <n v="255.449198806753"/>
    <n v="1310"/>
    <s v="Fixed Single Family Units"/>
    <n v="1310"/>
    <s v="St. Lucie County"/>
    <s v="St. Lucie County"/>
    <m/>
    <m/>
    <m/>
    <n v="0"/>
    <n v="1"/>
    <n v="0.69686974444847005"/>
    <n v="0.12388364726758"/>
    <n v="255.44919880675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79.931636532698107"/>
    <n v="0.2071769658"/>
  </r>
  <r>
    <n v="220000"/>
    <n v="860000"/>
    <n v="860000"/>
    <x v="0"/>
    <x v="0"/>
    <s v="IR-SouthCentral"/>
    <s v="C-25 and South Indian R"/>
    <n v="0.36"/>
    <n v="0.57999999999999996"/>
    <s v="St. Lucie County"/>
    <n v="9.2854171007000004E-4"/>
    <n v="3965.7878604946"/>
    <n v="10.818736507255201"/>
    <n v="1.92326406480233"/>
    <n v="1.004564809727E-2"/>
    <n v="1.7858309036500001E-3"/>
    <n v="3.6823994417704"/>
    <n v="1310"/>
    <s v="Fixed Single Family Units"/>
    <n v="1310"/>
    <s v="St. Lucie County"/>
    <s v="St. Lucie County"/>
    <m/>
    <m/>
    <m/>
    <n v="0"/>
    <n v="1"/>
    <n v="1.004564809727E-2"/>
    <n v="1.7858309036500001E-3"/>
    <n v="3.6823994409647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8.038137841089501"/>
    <n v="2.9865363999999998E-3"/>
  </r>
  <r>
    <n v="220000"/>
    <n v="860000"/>
    <n v="860000"/>
    <x v="0"/>
    <x v="0"/>
    <s v="IR-SouthCentral"/>
    <s v="C-25 and South Indian R"/>
    <n v="0.36"/>
    <n v="0.57999999999999996"/>
    <s v="St. Lucie County"/>
    <n v="8.0579297567000003E-4"/>
    <n v="3988.4697846880399"/>
    <n v="10.963065878393101"/>
    <n v="1.9627995532379401"/>
    <n v="8.8339614766300006E-3"/>
    <n v="1.5816100926500001E-3"/>
    <n v="3.2138809361816398"/>
    <n v="1210"/>
    <s v="Fixed Single Family Units"/>
    <n v="1210"/>
    <s v="St. Lucie County"/>
    <s v="St. Lucie County"/>
    <m/>
    <m/>
    <m/>
    <n v="0"/>
    <n v="1"/>
    <n v="8.8339614766300006E-3"/>
    <n v="1.5816100926500001E-3"/>
    <n v="3.213880936182840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7.1339510043438"/>
    <n v="2.6065539E-3"/>
  </r>
  <r>
    <n v="220000"/>
    <n v="860000"/>
    <n v="860000"/>
    <x v="0"/>
    <x v="0"/>
    <s v="IR-SouthCentral"/>
    <s v="C-25 and South Indian R"/>
    <n v="0.36"/>
    <n v="0.57999999999999996"/>
    <s v="St. Lucie County"/>
    <n v="0.13192697620435001"/>
    <n v="3988.4697846880399"/>
    <n v="10.963065878393101"/>
    <n v="1.9627995532379401"/>
    <n v="1.44632413126551"/>
    <n v="0.25894620995392997"/>
    <n v="526.18675837631599"/>
    <n v="1310"/>
    <s v="Fixed Single Family Units"/>
    <n v="1310"/>
    <s v="St. Lucie County"/>
    <s v="St. Lucie County"/>
    <m/>
    <m/>
    <m/>
    <n v="0"/>
    <n v="1"/>
    <n v="1.44632413126551"/>
    <n v="0.25894620995392997"/>
    <n v="526.186758376315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4.364863917973395"/>
    <n v="0.42675325089999999"/>
  </r>
  <r>
    <n v="220000"/>
    <n v="860000"/>
    <n v="860000"/>
    <x v="0"/>
    <x v="0"/>
    <s v="IR-SouthCentral"/>
    <s v="C-25 and South Indian R"/>
    <n v="0.36"/>
    <n v="0.57999999999999996"/>
    <s v="St. Lucie County"/>
    <n v="0.30657752317998999"/>
    <n v="3993.1024692452902"/>
    <n v="10.7037531358857"/>
    <n v="1.83572656559486"/>
    <n v="3.2815301251298901"/>
    <n v="0.56279250371578005"/>
    <n v="1224.1954648251201"/>
    <n v="1210"/>
    <s v="Fixed Single Family Units"/>
    <n v="1210"/>
    <s v="St. Lucie County"/>
    <s v="St. Lucie County"/>
    <m/>
    <m/>
    <m/>
    <n v="0"/>
    <n v="1"/>
    <n v="3.2815301251298901"/>
    <n v="0.56279250371578005"/>
    <n v="1224.1954648251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97.14097294785401"/>
    <n v="0.99285925779999995"/>
  </r>
  <r>
    <n v="220000"/>
    <n v="860000"/>
    <n v="860000"/>
    <x v="0"/>
    <x v="0"/>
    <s v="IR-SouthCentral"/>
    <s v="C-25 and South Indian R"/>
    <n v="0.36"/>
    <n v="0.57999999999999996"/>
    <s v="St. Lucie County"/>
    <n v="0.24559679074230001"/>
    <n v="3993.1024692452902"/>
    <n v="10.7037531358857"/>
    <n v="1.83572656559486"/>
    <n v="2.6288074190714301"/>
    <n v="0.45084855319049"/>
    <n v="980.69315155182505"/>
    <n v="1310"/>
    <s v="Fixed Single Family Units"/>
    <n v="1310"/>
    <s v="St. Lucie County"/>
    <s v="St. Lucie County"/>
    <m/>
    <m/>
    <m/>
    <n v="0"/>
    <n v="1"/>
    <n v="2.6288074190714301"/>
    <n v="0.45084855319049"/>
    <n v="980.69315155182505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7.611263461744"/>
    <n v="0.79537157469999997"/>
  </r>
  <r>
    <n v="220000"/>
    <n v="860000"/>
    <n v="860000"/>
    <x v="0"/>
    <x v="0"/>
    <s v="IR-SouthCentral"/>
    <s v="C-25 and South Indian R"/>
    <n v="0.36"/>
    <n v="0.57999999999999996"/>
    <s v="St. Lucie County"/>
    <n v="1.6822137656599999E-3"/>
    <n v="3993.1024692452902"/>
    <n v="10.7037531358857"/>
    <n v="1.83572656559486"/>
    <n v="1.8006000869489999E-2"/>
    <n v="3.08808449864E-3"/>
    <n v="6.7172519414872998"/>
    <n v="1310"/>
    <s v="Fixed Single Family Units"/>
    <n v="1310"/>
    <s v="St. Lucie County"/>
    <s v="St. Lucie County"/>
    <m/>
    <m/>
    <m/>
    <n v="0"/>
    <n v="1"/>
    <n v="1.8006000869489999E-2"/>
    <n v="3.08808449864E-3"/>
    <n v="6.71725194148929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4.739342128046999"/>
    <n v="5.4478929000000001E-3"/>
  </r>
  <r>
    <n v="220000"/>
    <n v="860000"/>
    <n v="860000"/>
    <x v="0"/>
    <x v="0"/>
    <s v="IR-SouthCentral"/>
    <s v="C-25 and South Indian R"/>
    <n v="0.36"/>
    <n v="0.57999999999999996"/>
    <s v="St. Lucie County"/>
    <n v="2.8255749930800001E-3"/>
    <n v="3993.1024692452902"/>
    <n v="10.7037531358857"/>
    <n v="1.83572656559486"/>
    <n v="3.024425719288E-2"/>
    <n v="5.1869830778800002E-3"/>
    <n v="11.282810481913399"/>
    <n v="1310"/>
    <s v="Fixed Single Family Units"/>
    <n v="1310"/>
    <s v="St. Lucie County"/>
    <s v="St. Lucie County"/>
    <m/>
    <m/>
    <m/>
    <n v="0"/>
    <n v="1"/>
    <n v="3.024425719288E-2"/>
    <n v="5.1869830778800002E-3"/>
    <n v="11.282810481914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3.8452939953293"/>
    <n v="9.1506978999999992E-3"/>
  </r>
  <r>
    <n v="220000"/>
    <n v="860000"/>
    <n v="860000"/>
    <x v="0"/>
    <x v="0"/>
    <s v="IR-SouthCentral"/>
    <s v="C-25 and South Indian R"/>
    <n v="0.36"/>
    <n v="0.57999999999999996"/>
    <s v="St. Lucie County"/>
    <n v="0.19100165816889"/>
    <n v="3979.7517128197601"/>
    <n v="10.5298459130347"/>
    <n v="1.7698111258264699"/>
    <n v="2.0112180296525399"/>
    <n v="0.33803685967859998"/>
    <n v="760.139176249054"/>
    <n v="1210"/>
    <s v="Fixed Single Family Units"/>
    <n v="1210"/>
    <s v="St. Lucie County"/>
    <s v="St. Lucie County"/>
    <m/>
    <m/>
    <m/>
    <n v="0"/>
    <n v="1"/>
    <n v="2.0112180296525399"/>
    <n v="0.33803685967859998"/>
    <n v="760.13917624905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57.46729442010999"/>
    <n v="0.61649568229999996"/>
  </r>
  <r>
    <n v="220000"/>
    <n v="860000"/>
    <n v="860000"/>
    <x v="0"/>
    <x v="0"/>
    <s v="IR-SouthCentral"/>
    <s v="C-25 and South Indian R"/>
    <n v="0.36"/>
    <n v="0.57999999999999996"/>
    <s v="St. Lucie County"/>
    <n v="2.0248463865100001E-3"/>
    <n v="3979.7517128197601"/>
    <n v="10.5298459130347"/>
    <n v="1.7698111258264699"/>
    <n v="2.1321320447509999E-2"/>
    <n v="3.5835956629300001E-3"/>
    <n v="8.0583858749100692"/>
    <n v="1310"/>
    <s v="Fixed Single Family Units"/>
    <n v="1310"/>
    <s v="St. Lucie County"/>
    <s v="St. Lucie County"/>
    <m/>
    <m/>
    <m/>
    <n v="0"/>
    <n v="1"/>
    <n v="2.1321320447509999E-2"/>
    <n v="3.5835956629300001E-3"/>
    <n v="8.058385874910790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8.469155876534899"/>
    <n v="6.5355928000000001E-3"/>
  </r>
  <r>
    <n v="220000"/>
    <n v="860000"/>
    <n v="860000"/>
    <x v="0"/>
    <x v="0"/>
    <s v="IR-SouthCentral"/>
    <s v="C-25 and South Indian R"/>
    <n v="0.36"/>
    <n v="0.57999999999999996"/>
    <s v="St. Lucie County"/>
    <n v="0.35910019272858001"/>
    <n v="3997.98320474094"/>
    <n v="10.0236995340544"/>
    <n v="1.57377720652718"/>
    <n v="3.5995124345323899"/>
    <n v="0.56514369817576005"/>
    <n v="1435.6765393481201"/>
    <n v="1210"/>
    <s v="Fixed Single Family Units"/>
    <n v="1210"/>
    <s v="St. Lucie County"/>
    <s v="St. Lucie County"/>
    <m/>
    <m/>
    <m/>
    <n v="0"/>
    <n v="1"/>
    <n v="3.5995124345323899"/>
    <n v="0.56514369817576005"/>
    <n v="1435.67653934812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43.73270171629301"/>
    <n v="1.1643767554"/>
  </r>
  <r>
    <n v="220000"/>
    <n v="860000"/>
    <n v="860000"/>
    <x v="0"/>
    <x v="0"/>
    <s v="IR-SouthCentral"/>
    <s v="C-25 and South Indian R"/>
    <n v="0.36"/>
    <n v="0.57999999999999996"/>
    <s v="St. Lucie County"/>
    <n v="0.11443866999341"/>
    <n v="3997.98320474094"/>
    <n v="10.0236995340544"/>
    <n v="1.57377720652718"/>
    <n v="1.1470988430908"/>
    <n v="0.18010097038091999"/>
    <n v="457.52388060656398"/>
    <n v="1750"/>
    <s v="Governmental"/>
    <n v="1750"/>
    <s v="St. Lucie County"/>
    <s v="St. Lucie County"/>
    <m/>
    <m/>
    <m/>
    <n v="0"/>
    <n v="1"/>
    <n v="1.1470988430908"/>
    <n v="0.18010097038091999"/>
    <n v="457.523880606563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86.181385871863597"/>
    <n v="0.37106559659999999"/>
  </r>
  <r>
    <n v="220000"/>
    <n v="860000"/>
    <n v="860000"/>
    <x v="0"/>
    <x v="0"/>
    <s v="IR-SouthCentral"/>
    <s v="C-25 and South Indian R"/>
    <n v="0.36"/>
    <n v="0.57999999999999996"/>
    <s v="St. Lucie County"/>
    <n v="0.17958023220981001"/>
    <n v="3963.3755489106902"/>
    <n v="9.3451276942880899"/>
    <n v="1.36164993399435"/>
    <n v="1.6782002013706601"/>
    <n v="0.24452541133519001"/>
    <n v="711.74390140810101"/>
    <n v="1700"/>
    <s v="Institutional (Educational,religious,health and military facilities)"/>
    <n v="1700"/>
    <s v="St. Lucie County"/>
    <s v="St. Lucie County"/>
    <m/>
    <m/>
    <m/>
    <n v="0"/>
    <n v="1"/>
    <n v="1.6782002013706601"/>
    <n v="0.24452541133519001"/>
    <n v="711.74390140810101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5.458967505657"/>
    <n v="0.57724566209999995"/>
  </r>
  <r>
    <n v="220000"/>
    <n v="860000"/>
    <n v="860000"/>
    <x v="0"/>
    <x v="0"/>
    <s v="IR-SouthCentral"/>
    <s v="C-25 and South Indian R"/>
    <n v="0.36"/>
    <n v="0.57999999999999996"/>
    <s v="St. Lucie County"/>
    <n v="0.29534331121133001"/>
    <n v="3963.3755489106902"/>
    <n v="9.3451276942880899"/>
    <n v="1.36164993399435"/>
    <n v="2.7600209569238099"/>
    <n v="0.40215420021658999"/>
    <n v="1170.55645818933"/>
    <n v="1210"/>
    <s v="Fixed Single Family Units"/>
    <n v="1210"/>
    <s v="St. Lucie County"/>
    <s v="St. Lucie County"/>
    <m/>
    <m/>
    <m/>
    <n v="0"/>
    <n v="1"/>
    <n v="2.7600209569238099"/>
    <n v="0.40215420021658999"/>
    <n v="1170.55645818933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234.30995397176301"/>
    <n v="0.94935641380000002"/>
  </r>
  <r>
    <n v="220000"/>
    <n v="860000"/>
    <n v="860000"/>
    <x v="0"/>
    <x v="0"/>
    <s v="IR-SouthCentral"/>
    <s v="C-25 and South Indian R"/>
    <n v="0.36"/>
    <n v="0.57999999999999996"/>
    <s v="St. Lucie County"/>
    <n v="1.367006848043E-2"/>
    <n v="3963.3755489106902"/>
    <n v="9.3451276942880899"/>
    <n v="1.36164993399435"/>
    <n v="0.12774853553931001"/>
    <n v="1.861384784408E-2"/>
    <n v="54.179615167286897"/>
    <n v="1310"/>
    <s v="Fixed Single Family Units"/>
    <n v="1310"/>
    <s v="St. Lucie County"/>
    <s v="St. Lucie County"/>
    <m/>
    <m/>
    <m/>
    <n v="0"/>
    <n v="1"/>
    <n v="0.12774853553931001"/>
    <n v="1.861384784408E-2"/>
    <n v="54.1796151672883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35.302027030494401"/>
    <n v="4.3941293700000002E-2"/>
  </r>
  <r>
    <n v="220000"/>
    <n v="860000"/>
    <n v="860000"/>
    <x v="0"/>
    <x v="0"/>
    <s v="IR-SouthCentral"/>
    <s v="C-25 and South Indian R"/>
    <n v="0.36"/>
    <n v="0.57999999999999996"/>
    <s v="St. Lucie County"/>
    <n v="1.1213919019499999E-3"/>
    <n v="3963.3755489106902"/>
    <n v="9.3451276942880899"/>
    <n v="1.36164993399435"/>
    <n v="1.0479550519090001E-2"/>
    <n v="1.52694320927E-3"/>
    <n v="4.4444972449469802"/>
    <n v="1750"/>
    <s v="Governmental"/>
    <n v="1750"/>
    <s v="St. Lucie County"/>
    <s v="St. Lucie County"/>
    <m/>
    <m/>
    <m/>
    <n v="0"/>
    <n v="1"/>
    <n v="1.0479550519090001E-2"/>
    <n v="1.52694320927E-3"/>
    <n v="4.4444972449480096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62.498283390005902"/>
    <n v="3.6046206E-3"/>
  </r>
  <r>
    <n v="220000"/>
    <n v="860000"/>
    <n v="860000"/>
    <x v="0"/>
    <x v="0"/>
    <s v="IR-SouthCentral"/>
    <s v="C-25 and South Indian R"/>
    <n v="0.36"/>
    <n v="0.57999999999999996"/>
    <s v="St. Lucie County"/>
    <n v="3.3432482304069998E-2"/>
    <n v="3963.3755489106902"/>
    <n v="9.3451276942880899"/>
    <n v="1.36164993399435"/>
    <n v="0.31243081626857999"/>
    <n v="4.5523337322599999E-2"/>
    <n v="132.505482903352"/>
    <n v="1310"/>
    <s v="Fixed Single Family Units"/>
    <n v="1310"/>
    <s v="St. Lucie County"/>
    <s v="St. Lucie County"/>
    <m/>
    <m/>
    <m/>
    <n v="0"/>
    <n v="1"/>
    <n v="0.31243081626857999"/>
    <n v="4.5523337322599999E-2"/>
    <n v="132.505482903352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52.297685185862598"/>
    <n v="0.1074659229"/>
  </r>
  <r>
    <n v="220000"/>
    <n v="860000"/>
    <n v="870000"/>
    <x v="0"/>
    <x v="0"/>
    <s v="IR-SouthCentral"/>
    <s v="C-25 and South Indian R"/>
    <n v="0.36"/>
    <n v="0.57999999999999996"/>
    <s v="St. Lucie County"/>
    <n v="9.1494021537329995E-2"/>
    <n v="3990.6476323266202"/>
    <n v="9.5381963705805504"/>
    <n v="1.3711592498793399"/>
    <n v="0.87268794415725004"/>
    <n v="0.12545287393957999"/>
    <n v="365.120400420019"/>
    <n v="1210"/>
    <s v="Fixed Single Family Units"/>
    <n v="1210"/>
    <s v="St. Lucie County"/>
    <s v="St. Lucie County"/>
    <m/>
    <m/>
    <m/>
    <n v="0"/>
    <n v="1"/>
    <n v="0.87268794415725004"/>
    <n v="0.12545287393957999"/>
    <n v="1464.24110614044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4.836033994174"/>
    <n v="1.1875434761999999"/>
  </r>
  <r>
    <n v="220000"/>
    <n v="860000"/>
    <n v="870000"/>
    <x v="0"/>
    <x v="0"/>
    <s v="IR-SouthCentral"/>
    <s v="C-25 and South Indian R"/>
    <n v="0.36"/>
    <n v="0.57999999999999996"/>
    <s v="St. Lucie County"/>
    <n v="0.13090807042725999"/>
    <n v="3990.6476323266202"/>
    <n v="9.5381963705805504"/>
    <n v="1.3711592498793399"/>
    <n v="1.2486268822290301"/>
    <n v="0.17949581165020001"/>
    <n v="522.407981303008"/>
    <n v="1750"/>
    <s v="Governmental"/>
    <n v="1750"/>
    <s v="St. Lucie County"/>
    <s v="St. Lucie County"/>
    <m/>
    <m/>
    <m/>
    <n v="0"/>
    <n v="1"/>
    <n v="1.2486268822290301"/>
    <n v="0.17949581165020001"/>
    <n v="522.40798130300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21.203717897446"/>
    <n v="0.42368854929999999"/>
  </r>
  <r>
    <n v="220000"/>
    <n v="870000"/>
    <n v="870000"/>
    <x v="0"/>
    <x v="0"/>
    <s v="IR-SouthCentral"/>
    <s v="C-25 and South Indian R"/>
    <n v="0.36"/>
    <n v="0.57999999999999996"/>
    <s v="St. Lucie County"/>
    <n v="9.821523559499E-2"/>
    <n v="4005.6310216135898"/>
    <n v="11.116073767647899"/>
    <n v="2.03582354505604"/>
    <n v="1.09176780398091"/>
    <n v="0.19994888910752001"/>
    <n v="393.41399449440797"/>
    <n v="1210"/>
    <s v="Fixed Single Family Units"/>
    <n v="1210"/>
    <s v="St. Lucie County"/>
    <s v="St. Lucie County"/>
    <m/>
    <m/>
    <m/>
    <n v="0"/>
    <n v="1"/>
    <n v="1.09176780398091"/>
    <n v="0.19994888910752001"/>
    <n v="393.41399449440797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15.90922237395699"/>
    <n v="0.31907055509999999"/>
  </r>
  <r>
    <n v="220000"/>
    <n v="870000"/>
    <n v="870000"/>
    <x v="0"/>
    <x v="0"/>
    <s v="IR-SouthCentral"/>
    <s v="C-25 and South Indian R"/>
    <n v="0.36"/>
    <n v="0.57999999999999996"/>
    <s v="St. Lucie County"/>
    <n v="0.11469331431708001"/>
    <n v="3981.2095366349299"/>
    <n v="11.0026586256957"/>
    <n v="2.00041775402841"/>
    <n v="1.2619313840805"/>
    <n v="0.22943454222824999"/>
    <n v="456.61811674744598"/>
    <n v="1210"/>
    <s v="Fixed Single Family Units"/>
    <n v="1210"/>
    <s v="St. Lucie County"/>
    <s v="St. Lucie County"/>
    <m/>
    <m/>
    <m/>
    <n v="0"/>
    <n v="1"/>
    <n v="1.2619313840805"/>
    <n v="0.22943454222824999"/>
    <n v="456.61811674744598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94.131828071216702"/>
    <n v="0.37033099489999999"/>
  </r>
  <r>
    <n v="230000"/>
    <n v="870000"/>
    <n v="870000"/>
    <x v="0"/>
    <x v="0"/>
    <s v="IR-SouthCentral"/>
    <s v="C-25 and South Indian R"/>
    <n v="0.36"/>
    <n v="0.57999999999999996"/>
    <s v="St. Lucie County"/>
    <n v="0.38481393864896002"/>
    <n v="3973.2514189117701"/>
    <n v="9.8584928885908898"/>
    <n v="1.44932132707646"/>
    <n v="3.7936854776014699"/>
    <n v="0.55771904824023999"/>
    <n v="1528.9625277540199"/>
    <n v="1210"/>
    <s v="Fixed Single Family Units"/>
    <n v="1210"/>
    <s v="St. Lucie County"/>
    <s v="St. Lucie County"/>
    <m/>
    <m/>
    <m/>
    <n v="0"/>
    <n v="1"/>
    <n v="3.7936854776014699"/>
    <n v="0.55771904824023999"/>
    <n v="2437.7781243695899"/>
    <m/>
    <n v="-1"/>
    <n v="-1"/>
    <n v="-1"/>
    <n v="-1"/>
    <n v="0"/>
    <m/>
    <m/>
    <s v="Central IRL SIR"/>
    <n v="-1"/>
    <m/>
    <m/>
    <n v="779"/>
    <x v="0"/>
    <s v="Paradise Park Stormwater Improvement"/>
    <x v="0"/>
    <m/>
    <n v="163.30482171122901"/>
    <n v="1.9771112120000001"/>
  </r>
  <r>
    <n v="260000"/>
    <n v="2500000"/>
    <n v="290000"/>
    <x v="0"/>
    <x v="0"/>
    <s v="IR-SouthCentral"/>
    <s v="C-25 and South Indian R"/>
    <n v="0.36"/>
    <n v="0.57999999999999996"/>
    <s v="City of Fort Pierce"/>
    <n v="7.1914651888850004E-2"/>
    <n v="3975.4590245445002"/>
    <n v="10.6079653261783"/>
    <n v="1.8125167927339101"/>
    <n v="0.76286813368112005"/>
    <n v="0.13034651419214999"/>
    <n v="285.89375184850797"/>
    <n v="1210"/>
    <s v="Fixed Single Family Units"/>
    <n v="1210"/>
    <s v="St. Lucie County Ft. Pierce--Paradise Park"/>
    <s v="City of Fort Pierce"/>
    <m/>
    <m/>
    <m/>
    <n v="0"/>
    <n v="1"/>
    <n v="0.76286813368112005"/>
    <n v="0.13034651419214999"/>
    <n v="285.89375184850599"/>
    <m/>
    <n v="-1"/>
    <n v="-1"/>
    <n v="-1"/>
    <n v="-1"/>
    <n v="0"/>
    <m/>
    <m/>
    <s v="Central IRL SIR"/>
    <n v="27"/>
    <m/>
    <m/>
    <n v="779"/>
    <x v="0"/>
    <s v="Paradise Park Stormwater Improvement"/>
    <x v="0"/>
    <m/>
    <n v="200.49293412288699"/>
    <n v="0.23186841189999999"/>
  </r>
  <r>
    <n v="260000"/>
    <n v="2500000"/>
    <n v="290000"/>
    <x v="0"/>
    <x v="0"/>
    <s v="IR-SouthCentral"/>
    <s v="C-25 and South Indian R"/>
    <n v="0.36"/>
    <n v="0.57999999999999996"/>
    <s v="City of Fort Pierce"/>
    <n v="0.14905306120705999"/>
    <n v="3975.4590245445002"/>
    <n v="10.6079653261783"/>
    <n v="1.8125167927339101"/>
    <n v="1.58114970504533"/>
    <n v="0.27016117644620002"/>
    <n v="592.554337311626"/>
    <n v="1310"/>
    <s v="Fixed Single Family Units"/>
    <n v="1310"/>
    <s v="St. Lucie County Ft. Pierce--Paradise Park"/>
    <s v="City of Fort Pierce"/>
    <m/>
    <m/>
    <m/>
    <n v="0"/>
    <n v="1"/>
    <n v="1.58114970504533"/>
    <n v="0.27016117644620002"/>
    <n v="592.554337311626"/>
    <m/>
    <n v="-1"/>
    <n v="-1"/>
    <n v="-1"/>
    <n v="-1"/>
    <n v="0"/>
    <m/>
    <m/>
    <s v="Central IRL SIR"/>
    <n v="28"/>
    <m/>
    <m/>
    <n v="779"/>
    <x v="0"/>
    <s v="Paradise Park Stormwater Improvement"/>
    <x v="0"/>
    <m/>
    <n v="101.92311660118401"/>
    <n v="0.48057934899999999"/>
  </r>
  <r>
    <n v="260000"/>
    <n v="2500000"/>
    <n v="290000"/>
    <x v="0"/>
    <x v="0"/>
    <s v="IR-SouthCentral"/>
    <s v="C-25 and South Indian R"/>
    <n v="0.36"/>
    <n v="0.57999999999999996"/>
    <s v="City of Fort Pierce"/>
    <n v="0.13600256101006"/>
    <n v="3975.4590245445002"/>
    <n v="10.6079653261783"/>
    <n v="1.8125167927339101"/>
    <n v="1.4427104514661899"/>
    <n v="0.24650692568554999"/>
    <n v="540.672608528615"/>
    <n v="1310"/>
    <s v="Fixed Single Family Units"/>
    <n v="1310"/>
    <s v="St. Lucie County Ft. Pierce--Paradise Park"/>
    <s v="City of Fort Pierce"/>
    <m/>
    <m/>
    <m/>
    <n v="0"/>
    <n v="1"/>
    <n v="1.4427104514661899"/>
    <n v="0.24650692568554999"/>
    <n v="540.672608528615"/>
    <m/>
    <n v="-1"/>
    <n v="-1"/>
    <n v="-1"/>
    <n v="-1"/>
    <n v="0"/>
    <m/>
    <m/>
    <s v="Central IRL SIR"/>
    <n v="29"/>
    <m/>
    <m/>
    <n v="779"/>
    <x v="0"/>
    <s v="Paradise Park Stormwater Improvement"/>
    <x v="0"/>
    <m/>
    <n v="103.586492945195"/>
    <n v="0.4385017101"/>
  </r>
  <r>
    <n v="260000"/>
    <n v="2500000"/>
    <n v="290000"/>
    <x v="0"/>
    <x v="0"/>
    <s v="IR-SouthCentral"/>
    <s v="C-25 and South Indian R"/>
    <n v="0.36"/>
    <n v="0.57999999999999996"/>
    <s v="City of Fort Pierce"/>
    <n v="1.6767180743860001E-2"/>
    <n v="3975.4590245445002"/>
    <n v="10.6079653261783"/>
    <n v="1.8125167927339101"/>
    <n v="0.17786567194868999"/>
    <n v="3.0390796665060001E-2"/>
    <n v="66.657240004370806"/>
    <n v="1310"/>
    <s v="Fixed Single Family Units"/>
    <n v="1310"/>
    <s v="St. Lucie County Ft. Pierce--Paradise Park"/>
    <s v="City of Fort Pierce"/>
    <m/>
    <m/>
    <m/>
    <n v="0"/>
    <n v="1"/>
    <n v="0.17786567194868999"/>
    <n v="3.0390796665060001E-2"/>
    <n v="66.657240004372397"/>
    <m/>
    <n v="-1"/>
    <n v="-1"/>
    <n v="-1"/>
    <n v="-1"/>
    <n v="0"/>
    <m/>
    <m/>
    <s v="Central IRL SIR"/>
    <n v="30"/>
    <m/>
    <m/>
    <n v="779"/>
    <x v="0"/>
    <s v="Paradise Park Stormwater Improvement"/>
    <x v="0"/>
    <m/>
    <n v="38.191166299377898"/>
    <n v="5.4061021899999999E-2"/>
  </r>
  <r>
    <n v="260000"/>
    <n v="2500000"/>
    <n v="360000"/>
    <x v="0"/>
    <x v="0"/>
    <s v="IR-SouthCentral"/>
    <s v="C-25 and South Indian R"/>
    <n v="0.36"/>
    <n v="0.57999999999999996"/>
    <s v="City of Fort Pierce"/>
    <n v="3.2696857135099998E-3"/>
    <n v="3998.27679832063"/>
    <n v="10.4578539358843"/>
    <n v="1.77165764335021"/>
    <n v="3.4193895608170002E-2"/>
    <n v="5.7927636856999996E-3"/>
    <n v="13.0731085261434"/>
    <n v="1210"/>
    <s v="Fixed Single Family Units"/>
    <n v="1210"/>
    <s v="St. Lucie County Ft. Pierce--Paradise Park"/>
    <s v="City of Fort Pierce"/>
    <m/>
    <m/>
    <m/>
    <n v="0"/>
    <n v="1"/>
    <n v="3.4193895608170002E-2"/>
    <n v="5.7927636856999996E-3"/>
    <n v="13.0731085261444"/>
    <m/>
    <n v="-1"/>
    <n v="-1"/>
    <n v="-1"/>
    <n v="-1"/>
    <n v="0"/>
    <m/>
    <m/>
    <s v="Central IRL SIR"/>
    <n v="10"/>
    <m/>
    <m/>
    <n v="779"/>
    <x v="0"/>
    <s v="Paradise Park Stormwater Improvement"/>
    <x v="0"/>
    <m/>
    <n v="61.503025206704997"/>
    <n v="1.06026833E-2"/>
  </r>
  <r>
    <n v="260000"/>
    <n v="2500000"/>
    <n v="360000"/>
    <x v="0"/>
    <x v="0"/>
    <s v="IR-SouthCentral"/>
    <s v="C-25 and South Indian R"/>
    <n v="0.36"/>
    <n v="0.57999999999999996"/>
    <s v="City of Fort Pierce"/>
    <n v="5.8471594765000003E-3"/>
    <n v="3998.27679832063"/>
    <n v="10.4578539358843"/>
    <n v="1.77165764335021"/>
    <n v="6.1148739745120001E-2"/>
    <n v="1.035916477843E-2"/>
    <n v="23.378562070994501"/>
    <n v="1310"/>
    <s v="Fixed Single Family Units"/>
    <n v="1310"/>
    <s v="St. Lucie County Ft. Pierce--Paradise Park"/>
    <s v="City of Fort Pierce"/>
    <m/>
    <m/>
    <m/>
    <n v="0"/>
    <n v="1"/>
    <n v="6.1148739745120001E-2"/>
    <n v="1.035916477843E-2"/>
    <n v="23.378562070995901"/>
    <m/>
    <n v="-1"/>
    <n v="-1"/>
    <n v="-1"/>
    <n v="-1"/>
    <n v="0"/>
    <m/>
    <m/>
    <s v="Central IRL SIR"/>
    <n v="11"/>
    <m/>
    <m/>
    <n v="779"/>
    <x v="0"/>
    <s v="Paradise Park Stormwater Improvement"/>
    <x v="0"/>
    <m/>
    <n v="63.217357406295697"/>
    <n v="1.8960715400000001E-2"/>
  </r>
  <r>
    <n v="260000"/>
    <n v="2500000"/>
    <n v="360000"/>
    <x v="0"/>
    <x v="0"/>
    <s v="IR-SouthCentral"/>
    <s v="C-25 and South Indian R"/>
    <n v="0.36"/>
    <n v="0.57999999999999996"/>
    <s v="City of Fort Pierce"/>
    <n v="0.1329906432655"/>
    <n v="3998.27679832063"/>
    <n v="10.4578539358843"/>
    <n v="1.77165764335021"/>
    <n v="1.39079672210994"/>
    <n v="0.23561388963539001"/>
    <n v="531.73340336219997"/>
    <n v="1310"/>
    <s v="Fixed Single Family Units"/>
    <n v="1310"/>
    <s v="St. Lucie County Ft. Pierce--Paradise Park"/>
    <s v="City of Fort Pierce"/>
    <m/>
    <m/>
    <m/>
    <n v="0"/>
    <n v="1"/>
    <n v="1.39079672210994"/>
    <n v="0.23561388963539001"/>
    <n v="531.73340336219997"/>
    <m/>
    <n v="-1"/>
    <n v="-1"/>
    <n v="-1"/>
    <n v="-1"/>
    <n v="0"/>
    <m/>
    <m/>
    <s v="Central IRL SIR"/>
    <n v="12"/>
    <m/>
    <m/>
    <n v="779"/>
    <x v="0"/>
    <s v="Paradise Park Stormwater Improvement"/>
    <x v="0"/>
    <m/>
    <n v="95.931438752559501"/>
    <n v="0.43125174640000002"/>
  </r>
  <r>
    <n v="260000"/>
    <n v="2500000"/>
    <n v="400000"/>
    <x v="0"/>
    <x v="0"/>
    <s v="IR-SouthCentral"/>
    <s v="C-25 and South Indian R"/>
    <n v="0.36"/>
    <n v="0.57999999999999996"/>
    <s v="City of Fort Pierce"/>
    <n v="0.42069386568061001"/>
    <n v="4006.0178393945298"/>
    <n v="9.8619117076942207"/>
    <n v="1.46991551553071"/>
    <n v="4.1488457593108299"/>
    <n v="0.61838444045253005"/>
    <n v="1685.3071308404001"/>
    <n v="1210"/>
    <s v="Fixed Single Family Units"/>
    <n v="1210"/>
    <s v="St. Lucie County Ft. Pierce--Paradise Park"/>
    <s v="City of Fort Pierce"/>
    <m/>
    <m/>
    <m/>
    <n v="0"/>
    <n v="1"/>
    <n v="4.1488457593108299"/>
    <n v="0.61838444045253005"/>
    <n v="1685.3071308404001"/>
    <m/>
    <n v="-1"/>
    <n v="-1"/>
    <n v="-1"/>
    <n v="-1"/>
    <n v="0"/>
    <m/>
    <m/>
    <s v="Central IRL SIR"/>
    <n v="4"/>
    <m/>
    <m/>
    <n v="779"/>
    <x v="0"/>
    <s v="Paradise Park Stormwater Improvement"/>
    <x v="0"/>
    <m/>
    <n v="176.32606791369301"/>
    <n v="1.366834656"/>
  </r>
  <r>
    <n v="260000"/>
    <n v="2500000"/>
    <n v="400000"/>
    <x v="0"/>
    <x v="0"/>
    <s v="IR-SouthCentral"/>
    <s v="C-25 and South Indian R"/>
    <n v="0.36"/>
    <n v="0.57999999999999996"/>
    <s v="City of Fort Pierce"/>
    <n v="4.2281944952029998E-2"/>
    <n v="4006.0178393945298"/>
    <n v="9.8619117076942207"/>
    <n v="1.46991551553071"/>
    <n v="0.41698080794657"/>
    <n v="6.2150886911809998E-2"/>
    <n v="169.38222576215699"/>
    <n v="1310"/>
    <s v="Fixed Single Family Units"/>
    <n v="1310"/>
    <s v="St. Lucie County Ft. Pierce--Paradise Park"/>
    <s v="City of Fort Pierce"/>
    <m/>
    <m/>
    <m/>
    <n v="0"/>
    <n v="1"/>
    <n v="0.41698080794657"/>
    <n v="6.2150886911809998E-2"/>
    <n v="169.382225762155"/>
    <m/>
    <n v="-1"/>
    <n v="-1"/>
    <n v="-1"/>
    <n v="-1"/>
    <n v="0"/>
    <m/>
    <m/>
    <s v="Central IRL SIR"/>
    <n v="5"/>
    <m/>
    <m/>
    <n v="779"/>
    <x v="0"/>
    <s v="Paradise Park Stormwater Improvement"/>
    <x v="0"/>
    <m/>
    <n v="70.535589152220098"/>
    <n v="0.13737406790000001"/>
  </r>
  <r>
    <n v="260000"/>
    <n v="2500000"/>
    <n v="440000"/>
    <x v="0"/>
    <x v="0"/>
    <s v="IR-SouthCentral"/>
    <s v="C-25 and South Indian R"/>
    <n v="0.36"/>
    <n v="0.57999999999999996"/>
    <s v="City of Fort Pierce"/>
    <n v="2.2830071965800002E-3"/>
    <n v="3975.2251944262898"/>
    <n v="10.2042516399143"/>
    <n v="1.6163109449447199"/>
    <n v="2.329637992973E-2"/>
    <n v="3.6900495192300001E-3"/>
    <n v="9.0754677269371307"/>
    <n v="1210"/>
    <s v="Fixed Single Family Units"/>
    <n v="1210"/>
    <s v="St. Lucie County Ft. Pierce--Paradise Park"/>
    <s v="City of Fort Pierce"/>
    <m/>
    <m/>
    <m/>
    <n v="0"/>
    <n v="1"/>
    <n v="2.329637992973E-2"/>
    <n v="3.6900495192300001E-3"/>
    <n v="9.0754677269358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2.943724040198099"/>
    <n v="7.3604767000000001E-3"/>
  </r>
  <r>
    <n v="260000"/>
    <n v="2500000"/>
    <n v="440000"/>
    <x v="0"/>
    <x v="0"/>
    <s v="IR-SouthCentral"/>
    <s v="C-25 and South Indian R"/>
    <n v="0.36"/>
    <n v="0.57999999999999996"/>
    <s v="City of Fort Pierce"/>
    <n v="0.13733941682597001"/>
    <n v="3975.2251944262898"/>
    <n v="10.2042516399143"/>
    <n v="1.6163109449447199"/>
    <n v="1.40144596937128"/>
    <n v="0.22198320258814"/>
    <n v="545.95510995440998"/>
    <n v="1310"/>
    <s v="Fixed Single Family Units"/>
    <n v="1310"/>
    <s v="St. Lucie County Ft. Pierce--Paradise Park"/>
    <s v="City of Fort Pierce"/>
    <m/>
    <m/>
    <m/>
    <n v="0"/>
    <n v="1"/>
    <n v="1.40144596937128"/>
    <n v="0.22198320258814"/>
    <n v="545.95510995440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5.046215579554101"/>
    <n v="0.44278597730000002"/>
  </r>
  <r>
    <n v="260000"/>
    <n v="2500000"/>
    <n v="450000"/>
    <x v="0"/>
    <x v="0"/>
    <s v="IR-SouthCentral"/>
    <s v="C-25 and South Indian R"/>
    <n v="0.36"/>
    <n v="0.57999999999999996"/>
    <s v="City of Fort Pierce"/>
    <n v="0.13280420884581001"/>
    <n v="3996.7034446074299"/>
    <n v="10.4554181490888"/>
    <n v="1.71468243981198"/>
    <n v="1.3885235354418699"/>
    <n v="0.22771704484103"/>
    <n v="530.77903895241695"/>
    <n v="1210"/>
    <s v="Fixed Single Family Units"/>
    <n v="1210"/>
    <s v="St. Lucie County Ft. Pierce--Paradise Park"/>
    <s v="City of Fort Pierce"/>
    <m/>
    <m/>
    <m/>
    <n v="0"/>
    <n v="1"/>
    <n v="1.3885235354418699"/>
    <n v="0.22771704484103"/>
    <n v="530.779038952416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3.65505622753599"/>
    <n v="0.43047772829999997"/>
  </r>
  <r>
    <n v="260000"/>
    <n v="2500000"/>
    <n v="450000"/>
    <x v="0"/>
    <x v="0"/>
    <s v="IR-SouthCentral"/>
    <s v="C-25 and South Indian R"/>
    <n v="0.36"/>
    <n v="0.57999999999999996"/>
    <s v="City of Fort Pierce"/>
    <n v="9.3119147375999994E-2"/>
    <n v="3996.7034446074299"/>
    <n v="10.4554181490888"/>
    <n v="1.71468243981198"/>
    <n v="0.97359962350280005"/>
    <n v="0.1596697668159"/>
    <n v="372.16961707660198"/>
    <n v="1310"/>
    <s v="Fixed Single Family Units"/>
    <n v="1310"/>
    <s v="St. Lucie County Ft. Pierce--Paradise Park"/>
    <s v="City of Fort Pierce"/>
    <m/>
    <m/>
    <m/>
    <n v="0"/>
    <n v="1"/>
    <n v="0.97359962350280005"/>
    <n v="0.1596697668159"/>
    <n v="372.16961707660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704490771212306"/>
    <n v="0.30184072760000002"/>
  </r>
  <r>
    <n v="260000"/>
    <n v="2500000"/>
    <n v="450000"/>
    <x v="0"/>
    <x v="0"/>
    <s v="IR-SouthCentral"/>
    <s v="C-25 and South Indian R"/>
    <n v="0.36"/>
    <n v="0.57999999999999996"/>
    <s v="City of Fort Pierce"/>
    <n v="6.0826764425869997E-2"/>
    <n v="3996.7034446074299"/>
    <n v="10.4554181490888"/>
    <n v="1.71468243981198"/>
    <n v="0.63596925672864002"/>
    <n v="0.10429858483161999"/>
    <n v="243.106538905219"/>
    <n v="1310"/>
    <s v="Fixed Single Family Units"/>
    <n v="1310"/>
    <s v="St. Lucie County Ft. Pierce--Paradise Park"/>
    <s v="City of Fort Pierce"/>
    <m/>
    <m/>
    <m/>
    <n v="0"/>
    <n v="1"/>
    <n v="0.63596925672864002"/>
    <n v="0.10429858483161999"/>
    <n v="243.10653890521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243947014549001"/>
    <n v="0.19716669819999999"/>
  </r>
  <r>
    <n v="260000"/>
    <n v="2500000"/>
    <n v="450000"/>
    <x v="0"/>
    <x v="0"/>
    <s v="IR-SouthCentral"/>
    <s v="C-25 and South Indian R"/>
    <n v="0.36"/>
    <n v="0.57999999999999996"/>
    <s v="City of Fort Pierce"/>
    <n v="4.8721266538220002E-2"/>
    <n v="3996.7034446074299"/>
    <n v="10.4554181490888"/>
    <n v="1.71468243981198"/>
    <n v="0.50940121441038"/>
    <n v="8.3541500178490005E-2"/>
    <n v="194.72445379897201"/>
    <n v="1310"/>
    <s v="Fixed Single Family Units"/>
    <n v="1310"/>
    <s v="St. Lucie County Ft. Pierce--Paradise Park"/>
    <s v="City of Fort Pierce"/>
    <m/>
    <m/>
    <m/>
    <n v="0"/>
    <n v="1"/>
    <n v="0.50940121441038"/>
    <n v="8.3541500178490005E-2"/>
    <n v="194.72445379897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216267922873001"/>
    <n v="0.15792737530000001"/>
  </r>
  <r>
    <n v="260000"/>
    <n v="2500000"/>
    <n v="490000"/>
    <x v="0"/>
    <x v="0"/>
    <s v="IR-SouthCentral"/>
    <s v="C-25 and South Indian R"/>
    <n v="0.36"/>
    <n v="0.57999999999999996"/>
    <s v="City of Fort Pierce"/>
    <n v="0.18995187089894999"/>
    <n v="3987.0541536527498"/>
    <n v="10.8095522867018"/>
    <n v="1.90163196640512"/>
    <n v="2.0532946804390901"/>
    <n v="0.36121854977991003"/>
    <n v="757.34839586179396"/>
    <n v="1210"/>
    <s v="Fixed Single Family Units"/>
    <n v="1210"/>
    <s v="St. Lucie County Ft. Pierce--Paradise Park"/>
    <s v="City of Fort Pierce"/>
    <m/>
    <m/>
    <m/>
    <n v="0"/>
    <n v="1"/>
    <n v="2.0532946804390901"/>
    <n v="0.36121854977991003"/>
    <n v="757.348395860988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3.27226732895801"/>
    <n v="0.61423227560000004"/>
  </r>
  <r>
    <n v="260000"/>
    <n v="2500000"/>
    <n v="490000"/>
    <x v="0"/>
    <x v="0"/>
    <s v="IR-SouthCentral"/>
    <s v="C-25 and South Indian R"/>
    <n v="0.36"/>
    <n v="0.57999999999999996"/>
    <s v="City of Fort Pierce"/>
    <n v="4.4248486544999997E-3"/>
    <n v="3987.0541536527498"/>
    <n v="10.8095522867018"/>
    <n v="1.90163196640512"/>
    <n v="4.7830632891629997E-2"/>
    <n v="8.4144336479100006E-3"/>
    <n v="17.642111207236901"/>
    <n v="1310"/>
    <s v="Fixed Single Family Units"/>
    <n v="1310"/>
    <s v="St. Lucie County Ft. Pierce--Paradise Park"/>
    <s v="City of Fort Pierce"/>
    <m/>
    <m/>
    <m/>
    <n v="0"/>
    <n v="1"/>
    <n v="4.7830632891629997E-2"/>
    <n v="8.4144336479100006E-3"/>
    <n v="17.642111207236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5.531399028921701"/>
    <n v="1.43082816E-2"/>
  </r>
  <r>
    <n v="260000"/>
    <n v="2500000"/>
    <n v="490000"/>
    <x v="0"/>
    <x v="0"/>
    <s v="IR-SouthCentral"/>
    <s v="C-25 and South Indian R"/>
    <n v="0.36"/>
    <n v="0.57999999999999996"/>
    <s v="City of Fort Pierce"/>
    <n v="5.1480274246670003E-2"/>
    <n v="3987.0541536527498"/>
    <n v="10.8095522867018"/>
    <n v="1.90163196640512"/>
    <n v="0.55647871620315004"/>
    <n v="9.7896535146770006E-2"/>
    <n v="205.25464126637601"/>
    <n v="1310"/>
    <s v="Fixed Single Family Units"/>
    <n v="1310"/>
    <s v="St. Lucie County Ft. Pierce--Paradise Park"/>
    <s v="City of Fort Pierce"/>
    <m/>
    <m/>
    <m/>
    <n v="0"/>
    <n v="1"/>
    <n v="0.55647871620315004"/>
    <n v="9.7896535146770006E-2"/>
    <n v="205.25464126637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884187883777201"/>
    <n v="0.16646767339999999"/>
  </r>
  <r>
    <n v="260000"/>
    <n v="2500000"/>
    <n v="490000"/>
    <x v="0"/>
    <x v="0"/>
    <s v="IR-SouthCentral"/>
    <s v="C-25 and South Indian R"/>
    <n v="0.36"/>
    <n v="0.57999999999999996"/>
    <s v="City of Fort Pierce"/>
    <n v="3.4018344390540002E-2"/>
    <n v="3987.0541536527498"/>
    <n v="10.8095522867018"/>
    <n v="1.90163196640512"/>
    <n v="0.36772307239662"/>
    <n v="6.4690371137230002E-2"/>
    <n v="135.63298130271201"/>
    <n v="1310"/>
    <s v="Fixed Single Family Units"/>
    <n v="1310"/>
    <s v="St. Lucie County Ft. Pierce--Paradise Park"/>
    <s v="City of Fort Pierce"/>
    <m/>
    <m/>
    <m/>
    <n v="0"/>
    <n v="1"/>
    <n v="0.36772307239662"/>
    <n v="6.4690371137230002E-2"/>
    <n v="135.63298130270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6.943001832473598"/>
    <n v="0.1100024179"/>
  </r>
  <r>
    <n v="260000"/>
    <n v="2500000"/>
    <n v="490000"/>
    <x v="0"/>
    <x v="0"/>
    <s v="IR-SouthCentral"/>
    <s v="C-25 and South Indian R"/>
    <n v="0.36"/>
    <n v="0.57999999999999996"/>
    <s v="City of Fort Pierce"/>
    <n v="0.10587541249705"/>
    <n v="3987.0541536527498"/>
    <n v="10.8095522867018"/>
    <n v="1.90163196640512"/>
    <n v="1.14446580726303"/>
    <n v="0.20133606886072"/>
    <n v="422.13100316608097"/>
    <n v="1310"/>
    <s v="Fixed Single Family Units"/>
    <n v="1310"/>
    <s v="St. Lucie County Ft. Pierce--Paradise Park"/>
    <s v="City of Fort Pierce"/>
    <m/>
    <m/>
    <m/>
    <n v="0"/>
    <n v="1"/>
    <n v="1.14446580726303"/>
    <n v="0.20133606886072"/>
    <n v="422.131003166080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3.199996928312103"/>
    <n v="0.34236091089999998"/>
  </r>
  <r>
    <n v="260000"/>
    <n v="2500000"/>
    <n v="490000"/>
    <x v="0"/>
    <x v="0"/>
    <s v="IR-SouthCentral"/>
    <s v="C-25 and South Indian R"/>
    <n v="0.36"/>
    <n v="0.57999999999999996"/>
    <s v="City of Fort Pierce"/>
    <n v="2.5304272600199999E-3"/>
    <n v="3987.0541536527498"/>
    <n v="10.8095522867018"/>
    <n v="1.90163196640512"/>
    <n v="2.7352785774909998E-2"/>
    <n v="4.8119413663199996E-3"/>
    <n v="10.088950517590799"/>
    <n v="1310"/>
    <s v="Fixed Single Family Units"/>
    <n v="1310"/>
    <s v="St. Lucie County Ft. Pierce--Paradise Park"/>
    <s v="City of Fort Pierce"/>
    <m/>
    <m/>
    <m/>
    <n v="0"/>
    <n v="1"/>
    <n v="2.7352785774909998E-2"/>
    <n v="4.8119413663199996E-3"/>
    <n v="10.088950517993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7.556211643430103"/>
    <n v="8.1824415999999997E-3"/>
  </r>
  <r>
    <n v="260000"/>
    <n v="2500000"/>
    <n v="490000"/>
    <x v="0"/>
    <x v="0"/>
    <s v="IR-SouthCentral"/>
    <s v="C-25 and South Indian R"/>
    <n v="0.36"/>
    <n v="0.57999999999999996"/>
    <s v="City of Fort Pierce"/>
    <n v="7.3427977094029998E-2"/>
    <n v="3987.0541536527498"/>
    <n v="10.8095522867018"/>
    <n v="1.90163196640512"/>
    <n v="0.79372355770474001"/>
    <n v="0.13963298847048"/>
    <n v="292.76132106710298"/>
    <n v="1310"/>
    <s v="Fixed Single Family Units"/>
    <n v="1310"/>
    <s v="St. Lucie County Ft. Pierce--Paradise Park"/>
    <s v="City of Fort Pierce"/>
    <m/>
    <m/>
    <m/>
    <n v="0"/>
    <n v="1"/>
    <n v="0.79372355770474001"/>
    <n v="0.13963298847048"/>
    <n v="292.76132106710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2.2549839457849"/>
    <n v="0.2374382166"/>
  </r>
  <r>
    <n v="260000"/>
    <n v="2500000"/>
    <n v="500000"/>
    <x v="0"/>
    <x v="0"/>
    <s v="IR-SouthCentral"/>
    <s v="C-25 and South Indian R"/>
    <n v="0.36"/>
    <n v="0.57999999999999996"/>
    <s v="City of Fort Pierce"/>
    <n v="3.7291541037389998E-2"/>
    <n v="4027.4294615375402"/>
    <n v="11.340399690659099"/>
    <n v="2.1185062936400301"/>
    <n v="0.42290098044465002"/>
    <n v="7.9002364387250001E-2"/>
    <n v="150.18905104013299"/>
    <n v="1210"/>
    <s v="Fixed Single Family Units"/>
    <n v="1210"/>
    <s v="St. Lucie County Ft. Pierce--Paradise Park"/>
    <s v="City of Fort Pierce"/>
    <m/>
    <m/>
    <m/>
    <n v="0"/>
    <n v="1"/>
    <n v="0.42290098044465002"/>
    <n v="7.9002364387250001E-2"/>
    <n v="150.18905096702099"/>
    <m/>
    <n v="-1"/>
    <n v="-1"/>
    <n v="-1"/>
    <n v="-1"/>
    <n v="0"/>
    <m/>
    <m/>
    <s v="Central IRL SIR"/>
    <n v="13"/>
    <m/>
    <m/>
    <n v="779"/>
    <x v="0"/>
    <s v="Paradise Park Stormwater Improvement"/>
    <x v="0"/>
    <m/>
    <n v="106.150917138358"/>
    <n v="0.1218078272"/>
  </r>
  <r>
    <n v="260000"/>
    <n v="2500000"/>
    <n v="500000"/>
    <x v="0"/>
    <x v="0"/>
    <s v="IR-SouthCentral"/>
    <s v="C-25 and South Indian R"/>
    <n v="0.36"/>
    <n v="0.57999999999999996"/>
    <s v="City of Fort Pierce"/>
    <n v="0.18765500504381999"/>
    <n v="4027.4294615375402"/>
    <n v="11.340399690659099"/>
    <n v="2.1185062936400301"/>
    <n v="2.12808276114963"/>
    <n v="0.39754830921839002"/>
    <n v="755.76729591848095"/>
    <n v="1310"/>
    <s v="Fixed Single Family Units"/>
    <n v="1310"/>
    <s v="St. Lucie County Ft. Pierce--Paradise Park"/>
    <s v="City of Fort Pierce"/>
    <m/>
    <m/>
    <m/>
    <n v="0"/>
    <n v="1"/>
    <n v="2.12808276114963"/>
    <n v="0.39754830921839002"/>
    <n v="755.76729599158705"/>
    <m/>
    <n v="-1"/>
    <n v="-1"/>
    <n v="-1"/>
    <n v="-1"/>
    <n v="0"/>
    <m/>
    <m/>
    <s v="Central IRL SIR"/>
    <n v="14"/>
    <m/>
    <m/>
    <n v="779"/>
    <x v="0"/>
    <s v="Paradise Park Stormwater Improvement"/>
    <x v="0"/>
    <m/>
    <n v="117.51686731358799"/>
    <n v="0.61294995620000003"/>
  </r>
  <r>
    <n v="260000"/>
    <n v="2500000"/>
    <n v="500000"/>
    <x v="0"/>
    <x v="0"/>
    <s v="IR-SouthCentral"/>
    <s v="C-25 and South Indian R"/>
    <n v="0.36"/>
    <n v="0.57999999999999996"/>
    <s v="City of Fort Pierce"/>
    <n v="0.27089316524047002"/>
    <n v="4027.4294615375402"/>
    <n v="11.340399690659099"/>
    <n v="2.1185062936400301"/>
    <n v="3.0720367672947302"/>
    <n v="0.57388887546600997"/>
    <n v="1091.00311461864"/>
    <n v="1310"/>
    <s v="Fixed Single Family Units"/>
    <n v="1310"/>
    <s v="St. Lucie County Ft. Pierce--Paradise Park"/>
    <s v="City of Fort Pierce"/>
    <m/>
    <m/>
    <m/>
    <n v="0"/>
    <n v="1"/>
    <n v="3.0720367672947302"/>
    <n v="0.57388887546600997"/>
    <n v="1091.00311461864"/>
    <m/>
    <n v="-1"/>
    <n v="-1"/>
    <n v="-1"/>
    <n v="-1"/>
    <n v="0"/>
    <m/>
    <m/>
    <s v="Central IRL SIR"/>
    <n v="15"/>
    <m/>
    <m/>
    <n v="779"/>
    <x v="0"/>
    <s v="Paradise Park Stormwater Improvement"/>
    <x v="0"/>
    <m/>
    <n v="134.53224530186299"/>
    <n v="0.8848362649"/>
  </r>
  <r>
    <n v="260000"/>
    <n v="2500000"/>
    <n v="500000"/>
    <x v="0"/>
    <x v="0"/>
    <s v="IR-SouthCentral"/>
    <s v="C-25 and South Indian R"/>
    <n v="0.36"/>
    <n v="0.57999999999999996"/>
    <s v="City of Fort Pierce"/>
    <n v="7.0114851523960006E-2"/>
    <n v="4027.4294615375402"/>
    <n v="11.340399690659099"/>
    <n v="2.1185062936400301"/>
    <n v="0.79513044053292004"/>
    <n v="0.14853875423113999"/>
    <n v="282.38261871892701"/>
    <n v="1310"/>
    <s v="Fixed Single Family Units"/>
    <n v="1310"/>
    <s v="St. Lucie County Ft. Pierce--Paradise Park"/>
    <s v="City of Fort Pierce"/>
    <m/>
    <m/>
    <m/>
    <n v="0"/>
    <n v="1"/>
    <n v="0.79513044053292004"/>
    <n v="0.14853875423113999"/>
    <n v="282.38261871892598"/>
    <m/>
    <n v="-1"/>
    <n v="-1"/>
    <n v="-1"/>
    <n v="-1"/>
    <n v="0"/>
    <m/>
    <m/>
    <s v="Central IRL SIR"/>
    <n v="16"/>
    <m/>
    <m/>
    <n v="779"/>
    <x v="0"/>
    <s v="Paradise Park Stormwater Improvement"/>
    <x v="0"/>
    <m/>
    <n v="75.095165458010996"/>
    <n v="0.22902077749999999"/>
  </r>
  <r>
    <n v="260000"/>
    <n v="2500000"/>
    <n v="500000"/>
    <x v="0"/>
    <x v="0"/>
    <s v="IR-SouthCentral"/>
    <s v="C-25 and South Indian R"/>
    <n v="0.36"/>
    <n v="0.57999999999999996"/>
    <s v="City of Fort Pierce"/>
    <n v="4.3434201605479998E-2"/>
    <n v="3930.84292255132"/>
    <n v="11.228136421022301"/>
    <n v="1.9501309492454799"/>
    <n v="0.48768514096452997"/>
    <n v="8.4702380806609995E-2"/>
    <n v="170.733023977572"/>
    <n v="1310"/>
    <s v="Fixed Single Family Units"/>
    <n v="1310"/>
    <s v="St. Lucie County Ft. Pierce--Paradise Park"/>
    <s v="City of Fort Pierce"/>
    <m/>
    <m/>
    <m/>
    <n v="0"/>
    <n v="1"/>
    <n v="0.48768514096452997"/>
    <n v="8.4702380806609995E-2"/>
    <n v="170.733023977573"/>
    <m/>
    <n v="-1"/>
    <n v="-1"/>
    <n v="-1"/>
    <n v="-1"/>
    <n v="0"/>
    <m/>
    <m/>
    <s v="Central IRL SIR"/>
    <n v="31"/>
    <m/>
    <m/>
    <n v="779"/>
    <x v="0"/>
    <s v="Paradise Park Stormwater Improvement"/>
    <x v="0"/>
    <m/>
    <n v="59.148790957874503"/>
    <n v="0.13846960580000001"/>
  </r>
  <r>
    <n v="260000"/>
    <n v="2500000"/>
    <n v="500000"/>
    <x v="0"/>
    <x v="0"/>
    <s v="IR-SouthCentral"/>
    <s v="C-25 and South Indian R"/>
    <n v="0.36"/>
    <n v="0.57999999999999996"/>
    <s v="City of Fort Pierce"/>
    <n v="0.14358621145825001"/>
    <n v="3930.84292255132"/>
    <n v="11.228136421022301"/>
    <n v="1.9501309492454799"/>
    <n v="1.6122055704310201"/>
    <n v="0.28001191484964"/>
    <n v="564.414843086627"/>
    <n v="1310"/>
    <s v="Fixed Single Family Units"/>
    <n v="1310"/>
    <s v="St. Lucie County Ft. Pierce--Paradise Park"/>
    <s v="City of Fort Pierce"/>
    <m/>
    <m/>
    <m/>
    <n v="0"/>
    <n v="1"/>
    <n v="1.6122055704310201"/>
    <n v="0.28001191484964"/>
    <n v="564.414843086627"/>
    <m/>
    <n v="-1"/>
    <n v="-1"/>
    <n v="-1"/>
    <n v="-1"/>
    <n v="0"/>
    <m/>
    <m/>
    <s v="Central IRL SIR"/>
    <n v="32"/>
    <m/>
    <m/>
    <n v="779"/>
    <x v="0"/>
    <s v="Paradise Park Stormwater Improvement"/>
    <x v="0"/>
    <m/>
    <n v="97.520889075957797"/>
    <n v="0.45775737480000001"/>
  </r>
  <r>
    <n v="260000"/>
    <n v="2500000"/>
    <n v="500000"/>
    <x v="0"/>
    <x v="0"/>
    <s v="IR-SouthCentral"/>
    <s v="C-25 and South Indian R"/>
    <n v="0.36"/>
    <n v="0.57999999999999996"/>
    <s v="City of Fort Pierce"/>
    <n v="6.8170465449970005E-2"/>
    <n v="3930.84292255132"/>
    <n v="11.228136421022301"/>
    <n v="1.9501309492454799"/>
    <n v="0.76542728595686005"/>
    <n v="0.13294133449845"/>
    <n v="267.96739164104798"/>
    <n v="1310"/>
    <s v="Fixed Single Family Units"/>
    <n v="1310"/>
    <s v="St. Lucie County Ft. Pierce--Paradise Park"/>
    <s v="City of Fort Pierce"/>
    <m/>
    <m/>
    <m/>
    <n v="0"/>
    <n v="1"/>
    <n v="0.76542728595686005"/>
    <n v="0.13294133449845"/>
    <n v="267.96739164104901"/>
    <m/>
    <n v="-1"/>
    <n v="-1"/>
    <n v="-1"/>
    <n v="-1"/>
    <n v="0"/>
    <m/>
    <m/>
    <s v="Central IRL SIR"/>
    <n v="33"/>
    <m/>
    <m/>
    <n v="779"/>
    <x v="0"/>
    <s v="Paradise Park Stormwater Improvement"/>
    <x v="0"/>
    <m/>
    <n v="67.632453538782698"/>
    <n v="0.2173295958"/>
  </r>
  <r>
    <n v="260000"/>
    <n v="2500000"/>
    <n v="510000"/>
    <x v="0"/>
    <x v="0"/>
    <s v="IR-SouthCentral"/>
    <s v="C-25 and South Indian R"/>
    <n v="0.36"/>
    <n v="0.57999999999999996"/>
    <s v="City of Fort Pierce"/>
    <n v="7.076747727412E-2"/>
    <n v="3978.24202310892"/>
    <n v="10.3225103292624"/>
    <n v="1.6714677103103399"/>
    <n v="0.73049801513802004"/>
    <n v="0.11828555320382"/>
    <n v="281.53015196133703"/>
    <n v="1210"/>
    <s v="Fixed Single Family Units"/>
    <n v="1210"/>
    <s v="St. Lucie County Ft. Pierce--Paradise Park"/>
    <s v="City of Fort Pierce"/>
    <m/>
    <m/>
    <m/>
    <n v="0"/>
    <n v="1"/>
    <n v="0.73049801513802004"/>
    <n v="0.11828555320382"/>
    <n v="281.53015196133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644134596004605"/>
    <n v="0.22832940139999999"/>
  </r>
  <r>
    <n v="260000"/>
    <n v="2500000"/>
    <n v="510000"/>
    <x v="0"/>
    <x v="0"/>
    <s v="IR-SouthCentral"/>
    <s v="C-25 and South Indian R"/>
    <n v="0.36"/>
    <n v="0.57999999999999996"/>
    <s v="City of Fort Pierce"/>
    <n v="1.6449630421999999E-3"/>
    <n v="3978.24202310892"/>
    <n v="10.3225103292624"/>
    <n v="1.6714677103103399"/>
    <n v="1.6980147994379999E-2"/>
    <n v="2.7495026096899999E-3"/>
    <n v="6.5440611009490901"/>
    <n v="1310"/>
    <s v="Fixed Single Family Units"/>
    <n v="1310"/>
    <s v="St. Lucie County Ft. Pierce--Paradise Park"/>
    <s v="City of Fort Pierce"/>
    <m/>
    <m/>
    <m/>
    <n v="0"/>
    <n v="1"/>
    <n v="1.6980147994379999E-2"/>
    <n v="2.7495026096899999E-3"/>
    <n v="6.54406110094885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1.242438244492"/>
    <n v="5.3074298999999997E-3"/>
  </r>
  <r>
    <n v="260000"/>
    <n v="2500000"/>
    <n v="510000"/>
    <x v="0"/>
    <x v="0"/>
    <s v="IR-SouthCentral"/>
    <s v="C-25 and South Indian R"/>
    <n v="0.36"/>
    <n v="0.57999999999999996"/>
    <s v="City of Fort Pierce"/>
    <n v="6.8221035315489995E-2"/>
    <n v="3978.24202310892"/>
    <n v="10.3225103292624"/>
    <n v="1.6714677103103399"/>
    <n v="0.70421234171715996"/>
    <n v="0.11402925769379001"/>
    <n v="271.39978955209602"/>
    <n v="1310"/>
    <s v="Fixed Single Family Units"/>
    <n v="1310"/>
    <s v="St. Lucie County Ft. Pierce--Paradise Park"/>
    <s v="City of Fort Pierce"/>
    <m/>
    <m/>
    <m/>
    <n v="0"/>
    <n v="1"/>
    <n v="0.70421234171715996"/>
    <n v="0.11402925769379001"/>
    <n v="271.399789552096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691604583268401"/>
    <n v="0.22011337349999999"/>
  </r>
  <r>
    <n v="260000"/>
    <n v="2500000"/>
    <n v="510000"/>
    <x v="0"/>
    <x v="0"/>
    <s v="IR-SouthCentral"/>
    <s v="C-25 and South Indian R"/>
    <n v="0.36"/>
    <n v="0.57999999999999996"/>
    <s v="City of Fort Pierce"/>
    <n v="0.10463878021389"/>
    <n v="3984.19512012018"/>
    <n v="10.5192594639752"/>
    <n v="1.76257252495604"/>
    <n v="1.1007224790638399"/>
    <n v="0.18443343904991999"/>
    <n v="416.90131750353299"/>
    <n v="1210"/>
    <s v="Fixed Single Family Units"/>
    <n v="1210"/>
    <s v="St. Lucie County Ft. Pierce--Paradise Park"/>
    <s v="City of Fort Pierce"/>
    <m/>
    <m/>
    <m/>
    <n v="0"/>
    <n v="1"/>
    <n v="1.1007224790638399"/>
    <n v="0.18443343904991999"/>
    <n v="416.90131757259098"/>
    <m/>
    <n v="-1"/>
    <n v="-1"/>
    <n v="-1"/>
    <n v="-1"/>
    <n v="0"/>
    <m/>
    <m/>
    <s v="Central IRL SIR"/>
    <n v="17"/>
    <m/>
    <m/>
    <n v="779"/>
    <x v="0"/>
    <s v="Paradise Park Stormwater Improvement"/>
    <x v="0"/>
    <m/>
    <n v="207.26700513488299"/>
    <n v="0.338119479"/>
  </r>
  <r>
    <n v="260000"/>
    <n v="2500000"/>
    <n v="510000"/>
    <x v="0"/>
    <x v="0"/>
    <s v="IR-SouthCentral"/>
    <s v="C-25 and South Indian R"/>
    <n v="0.36"/>
    <n v="0.57999999999999996"/>
    <s v="City of Fort Pierce"/>
    <n v="0.11344580916138"/>
    <n v="3984.19512012018"/>
    <n v="10.5192594639752"/>
    <n v="1.76257252495604"/>
    <n v="1.19336590166918"/>
    <n v="0.19995646629925001"/>
    <n v="451.99023925886002"/>
    <n v="1310"/>
    <s v="Fixed Single Family Units"/>
    <n v="1310"/>
    <s v="St. Lucie County Ft. Pierce--Paradise Park"/>
    <s v="City of Fort Pierce"/>
    <m/>
    <m/>
    <m/>
    <n v="0"/>
    <n v="1"/>
    <n v="1.19336590166918"/>
    <n v="0.19995646629925001"/>
    <n v="451.99023925886002"/>
    <m/>
    <n v="-1"/>
    <n v="-1"/>
    <n v="-1"/>
    <n v="-1"/>
    <n v="0"/>
    <m/>
    <m/>
    <s v="Central IRL SIR"/>
    <n v="18"/>
    <m/>
    <m/>
    <n v="779"/>
    <x v="0"/>
    <s v="Paradise Park Stormwater Improvement"/>
    <x v="0"/>
    <m/>
    <n v="86.667054332232098"/>
    <n v="0.36657764739999998"/>
  </r>
  <r>
    <n v="260000"/>
    <n v="2500000"/>
    <n v="510000"/>
    <x v="0"/>
    <x v="0"/>
    <s v="IR-SouthCentral"/>
    <s v="C-25 and South Indian R"/>
    <n v="0.36"/>
    <n v="0.57999999999999996"/>
    <s v="City of Fort Pierce"/>
    <n v="9.8856189555269994E-2"/>
    <n v="3984.19512012018"/>
    <n v="10.5192594639752"/>
    <n v="1.76257252495604"/>
    <n v="1.0398939075518401"/>
    <n v="0.17424120363196999"/>
    <n v="393.86234801979901"/>
    <n v="1310"/>
    <s v="Fixed Single Family Units"/>
    <n v="1310"/>
    <s v="St. Lucie County Ft. Pierce--Paradise Park"/>
    <s v="City of Fort Pierce"/>
    <m/>
    <m/>
    <m/>
    <n v="0"/>
    <n v="1"/>
    <n v="1.0398939075518401"/>
    <n v="0.17424120363196999"/>
    <n v="393.86234783006302"/>
    <m/>
    <n v="-1"/>
    <n v="-1"/>
    <n v="-1"/>
    <n v="-1"/>
    <n v="0"/>
    <m/>
    <m/>
    <s v="Central IRL SIR"/>
    <n v="19"/>
    <m/>
    <m/>
    <n v="779"/>
    <x v="0"/>
    <s v="Paradise Park Stormwater Improvement"/>
    <x v="0"/>
    <m/>
    <n v="80.468292645508797"/>
    <n v="0.3194341832"/>
  </r>
  <r>
    <n v="260000"/>
    <n v="2500000"/>
    <n v="510000"/>
    <x v="0"/>
    <x v="0"/>
    <s v="IR-SouthCentral"/>
    <s v="C-25 and South Indian R"/>
    <n v="0.36"/>
    <n v="0.57999999999999996"/>
    <s v="City of Fort Pierce"/>
    <n v="4.3003088611850003E-2"/>
    <n v="3984.19512012018"/>
    <n v="10.5192594639752"/>
    <n v="1.76257252495604"/>
    <n v="0.45236064686046001"/>
    <n v="7.5796062475510004E-2"/>
    <n v="171.332695797464"/>
    <n v="1310"/>
    <s v="Fixed Single Family Units"/>
    <n v="1310"/>
    <s v="St. Lucie County Ft. Pierce--Paradise Park"/>
    <s v="City of Fort Pierce"/>
    <m/>
    <m/>
    <m/>
    <n v="0"/>
    <n v="1"/>
    <n v="0.45236064686046001"/>
    <n v="7.5796062475510004E-2"/>
    <n v="171.33269592003401"/>
    <m/>
    <n v="-1"/>
    <n v="-1"/>
    <n v="-1"/>
    <n v="-1"/>
    <n v="0"/>
    <m/>
    <m/>
    <s v="Central IRL SIR"/>
    <n v="20"/>
    <m/>
    <m/>
    <n v="779"/>
    <x v="0"/>
    <s v="Paradise Park Stormwater Improvement"/>
    <x v="0"/>
    <m/>
    <n v="60.398537345610897"/>
    <n v="0.1389559578"/>
  </r>
  <r>
    <n v="260000"/>
    <n v="2500000"/>
    <n v="520000"/>
    <x v="0"/>
    <x v="0"/>
    <s v="IR-SouthCentral"/>
    <s v="C-25 and South Indian R"/>
    <n v="0.36"/>
    <n v="0.57999999999999996"/>
    <s v="City of Fort Pierce"/>
    <n v="3.3928696746500001E-3"/>
    <n v="3947.4544753857899"/>
    <n v="10.116409637226401"/>
    <n v="1.5955631040867799"/>
    <n v="3.4323659474490002E-2"/>
    <n v="5.4135376698399998E-3"/>
    <n v="13.3931985816018"/>
    <n v="1210"/>
    <s v="Fixed Single Family Units"/>
    <n v="1210"/>
    <s v="St. Lucie County Ft. Pierce--Paradise Park"/>
    <s v="City of Fort Pierce"/>
    <m/>
    <m/>
    <m/>
    <n v="0"/>
    <n v="1"/>
    <n v="3.4323659474490002E-2"/>
    <n v="5.4135376698399998E-3"/>
    <n v="46.681204875272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9.969355588786001"/>
    <n v="3.7859858000000003E-2"/>
  </r>
  <r>
    <n v="260000"/>
    <n v="2500000"/>
    <n v="520000"/>
    <x v="0"/>
    <x v="0"/>
    <s v="IR-SouthCentral"/>
    <s v="C-25 and South Indian R"/>
    <n v="0.36"/>
    <n v="0.57999999999999996"/>
    <s v="City of Fort Pierce"/>
    <n v="4.6883433042200001E-3"/>
    <n v="3947.4544753857899"/>
    <n v="10.116409637226401"/>
    <n v="1.5955631040867799"/>
    <n v="4.7429201385429998E-2"/>
    <n v="7.4805475954999997E-3"/>
    <n v="18.507021758388198"/>
    <n v="1310"/>
    <s v="Fixed Single Family Units"/>
    <n v="1310"/>
    <s v="St. Lucie County Ft. Pierce--Paradise Park"/>
    <s v="City of Fort Pierce"/>
    <m/>
    <m/>
    <m/>
    <n v="0"/>
    <n v="1"/>
    <n v="4.7429201385429998E-2"/>
    <n v="7.4805475954999997E-3"/>
    <n v="18.507021758387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3.2149279982496"/>
    <n v="1.5009750000000001E-2"/>
  </r>
  <r>
    <n v="260000"/>
    <n v="2500000"/>
    <n v="530000"/>
    <x v="0"/>
    <x v="0"/>
    <s v="IR-SouthCentral"/>
    <s v="C-25 and South Indian R"/>
    <n v="0.36"/>
    <n v="0.57999999999999996"/>
    <s v="City of Fort Pierce"/>
    <n v="0.16631180729539"/>
    <n v="3998.1642529710498"/>
    <n v="10.8120207850315"/>
    <n v="1.89382085495306"/>
    <n v="1.79816671727392"/>
    <n v="0.31496476908094001"/>
    <n v="664.941922775443"/>
    <n v="1210"/>
    <s v="Fixed Single Family Units"/>
    <n v="1210"/>
    <s v="St. Lucie County Ft. Pierce--Paradise Park"/>
    <s v="City of Fort Pierce"/>
    <m/>
    <m/>
    <m/>
    <n v="0"/>
    <n v="1"/>
    <n v="1.79816671727392"/>
    <n v="0.31496476908094001"/>
    <n v="664.94192277544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6.17773722993601"/>
    <n v="0.53928785300000004"/>
  </r>
  <r>
    <n v="260000"/>
    <n v="2500000"/>
    <n v="530000"/>
    <x v="0"/>
    <x v="0"/>
    <s v="IR-SouthCentral"/>
    <s v="C-25 and South Indian R"/>
    <n v="0.36"/>
    <n v="0.57999999999999996"/>
    <s v="City of Fort Pierce"/>
    <n v="0.17308362467092001"/>
    <n v="3998.1642529710498"/>
    <n v="10.8120207850315"/>
    <n v="1.89382085495306"/>
    <n v="1.8713837474906501"/>
    <n v="0.32778937805267"/>
    <n v="692.01676093395895"/>
    <n v="1310"/>
    <s v="Fixed Single Family Units"/>
    <n v="1310"/>
    <s v="St. Lucie County Ft. Pierce--Paradise Park"/>
    <s v="City of Fort Pierce"/>
    <m/>
    <m/>
    <m/>
    <n v="0"/>
    <n v="1"/>
    <n v="1.8713837474906501"/>
    <n v="0.32778937805267"/>
    <n v="692.016760933958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7.731754446238"/>
    <n v="0.56124635919999999"/>
  </r>
  <r>
    <n v="260000"/>
    <n v="2500000"/>
    <n v="530000"/>
    <x v="0"/>
    <x v="0"/>
    <s v="IR-SouthCentral"/>
    <s v="C-25 and South Indian R"/>
    <n v="0.36"/>
    <n v="0.57999999999999996"/>
    <s v="City of Fort Pierce"/>
    <n v="1.230354487127E-2"/>
    <n v="3998.1642529710498"/>
    <n v="10.8120207850315"/>
    <n v="1.89382085495306"/>
    <n v="0.13302618287775"/>
    <n v="2.3300709867059999E-2"/>
    <n v="49.191593289141103"/>
    <n v="1310"/>
    <s v="Fixed Single Family Units"/>
    <n v="1310"/>
    <s v="St. Lucie County Ft. Pierce--Paradise Park"/>
    <s v="City of Fort Pierce"/>
    <m/>
    <m/>
    <m/>
    <n v="0"/>
    <n v="1"/>
    <n v="0.13302618287775"/>
    <n v="2.3300709867059999E-2"/>
    <n v="49.1915932891422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1.184266028940698"/>
    <n v="3.9895858300000003E-2"/>
  </r>
  <r>
    <n v="260000"/>
    <n v="2500000"/>
    <n v="530000"/>
    <x v="0"/>
    <x v="0"/>
    <s v="IR-SouthCentral"/>
    <s v="C-25 and South Indian R"/>
    <n v="0.36"/>
    <n v="0.57999999999999996"/>
    <s v="City of Fort Pierce"/>
    <n v="8.0924172178960002E-2"/>
    <n v="3998.1642529710498"/>
    <n v="10.8120207850315"/>
    <n v="1.89382085495306"/>
    <n v="0.87495383161037998"/>
    <n v="0.15325588494232001"/>
    <n v="323.54813240719199"/>
    <n v="1310"/>
    <s v="Fixed Single Family Units"/>
    <n v="1310"/>
    <s v="St. Lucie County Ft. Pierce--Paradise Park"/>
    <s v="City of Fort Pierce"/>
    <m/>
    <m/>
    <m/>
    <n v="0"/>
    <n v="1"/>
    <n v="0.87495383161037998"/>
    <n v="0.15325588494232001"/>
    <n v="323.548132407193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2.392867171210398"/>
    <n v="0.26240724450000003"/>
  </r>
  <r>
    <n v="260000"/>
    <n v="2500000"/>
    <n v="530000"/>
    <x v="0"/>
    <x v="0"/>
    <s v="IR-SouthCentral"/>
    <s v="C-25 and South Indian R"/>
    <n v="0.36"/>
    <n v="0.57999999999999996"/>
    <s v="City of Fort Pierce"/>
    <n v="9.9817376258180004E-2"/>
    <n v="3998.1642529710498"/>
    <n v="10.8120207850315"/>
    <n v="1.89382085495306"/>
    <n v="1.0792275468108401"/>
    <n v="0.18903622884445001"/>
    <n v="399.08626558084899"/>
    <n v="1310"/>
    <s v="Fixed Single Family Units"/>
    <n v="1310"/>
    <s v="St. Lucie County Ft. Pierce--Paradise Park"/>
    <s v="City of Fort Pierce"/>
    <m/>
    <m/>
    <m/>
    <n v="0"/>
    <n v="1"/>
    <n v="1.0792275468108401"/>
    <n v="0.18903622884445001"/>
    <n v="399.086265580848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0.722517397926495"/>
    <n v="0.32367093720000001"/>
  </r>
  <r>
    <n v="260000"/>
    <n v="2500000"/>
    <n v="540000"/>
    <x v="0"/>
    <x v="0"/>
    <s v="IR-SouthCentral"/>
    <s v="C-25 and South Indian R"/>
    <n v="0.36"/>
    <n v="0.57999999999999996"/>
    <s v="City of Fort Pierce"/>
    <n v="6.1714254335790003E-2"/>
    <n v="4009.4450053883502"/>
    <n v="10.9289803974678"/>
    <n v="1.9417207905712299"/>
    <n v="0.67447387588020002"/>
    <n v="0.1198318507184"/>
    <n v="247.43990880790301"/>
    <n v="1210"/>
    <s v="Fixed Single Family Units"/>
    <n v="1210"/>
    <s v="St. Lucie County Ft. Pierce--Paradise Park"/>
    <s v="City of Fort Pierce"/>
    <m/>
    <m/>
    <m/>
    <n v="0"/>
    <n v="1"/>
    <n v="0.67447387588020002"/>
    <n v="0.1198318507184"/>
    <n v="247.43990889247499"/>
    <m/>
    <n v="-1"/>
    <n v="-1"/>
    <n v="-1"/>
    <n v="-1"/>
    <n v="0"/>
    <m/>
    <m/>
    <s v="Central IRL SIR"/>
    <n v="48"/>
    <m/>
    <m/>
    <n v="779"/>
    <x v="0"/>
    <s v="Paradise Park Stormwater Improvement"/>
    <x v="0"/>
    <m/>
    <n v="200.57089852747501"/>
    <n v="0.20068119130000001"/>
  </r>
  <r>
    <n v="260000"/>
    <n v="2500000"/>
    <n v="540000"/>
    <x v="0"/>
    <x v="0"/>
    <s v="IR-SouthCentral"/>
    <s v="C-25 and South Indian R"/>
    <n v="0.36"/>
    <n v="0.57999999999999996"/>
    <s v="City of Fort Pierce"/>
    <n v="0.14540878240096"/>
    <n v="4009.4450053883502"/>
    <n v="10.9289803974678"/>
    <n v="1.9417207905712299"/>
    <n v="1.58916973247981"/>
    <n v="0.28234325591960002"/>
    <n v="583.00851633715104"/>
    <n v="1310"/>
    <s v="Fixed Single Family Units"/>
    <n v="1310"/>
    <s v="St. Lucie County Ft. Pierce--Paradise Park"/>
    <s v="City of Fort Pierce"/>
    <m/>
    <m/>
    <m/>
    <n v="0"/>
    <n v="1"/>
    <n v="1.58916973247981"/>
    <n v="0.28234325591960002"/>
    <n v="583.00851633715104"/>
    <m/>
    <n v="-1"/>
    <n v="-1"/>
    <n v="-1"/>
    <n v="-1"/>
    <n v="0"/>
    <m/>
    <m/>
    <s v="Central IRL SIR"/>
    <n v="49"/>
    <m/>
    <m/>
    <n v="779"/>
    <x v="0"/>
    <s v="Paradise Park Stormwater Improvement"/>
    <x v="0"/>
    <m/>
    <n v="97.049937703875003"/>
    <n v="0.47283740169999999"/>
  </r>
  <r>
    <n v="260000"/>
    <n v="2500000"/>
    <n v="540000"/>
    <x v="0"/>
    <x v="0"/>
    <s v="IR-SouthCentral"/>
    <s v="C-25 and South Indian R"/>
    <n v="0.36"/>
    <n v="0.57999999999999996"/>
    <s v="City of Fort Pierce"/>
    <n v="0.25691151837836002"/>
    <n v="4009.4450053883502"/>
    <n v="10.9289803974678"/>
    <n v="1.9417207905712299"/>
    <n v="2.80778094824087"/>
    <n v="0.49885043657249001"/>
    <n v="1030.07260418888"/>
    <n v="1310"/>
    <s v="Fixed Single Family Units"/>
    <n v="1310"/>
    <s v="St. Lucie County Ft. Pierce--Paradise Park"/>
    <s v="City of Fort Pierce"/>
    <m/>
    <m/>
    <m/>
    <n v="0"/>
    <n v="1"/>
    <n v="2.80778094824087"/>
    <n v="0.49885043657249001"/>
    <n v="1030.0726041043099"/>
    <m/>
    <n v="-1"/>
    <n v="-1"/>
    <n v="-1"/>
    <n v="-1"/>
    <n v="0"/>
    <m/>
    <m/>
    <s v="Central IRL SIR"/>
    <n v="50"/>
    <m/>
    <m/>
    <n v="779"/>
    <x v="0"/>
    <s v="Paradise Park Stormwater Improvement"/>
    <x v="0"/>
    <m/>
    <n v="137.281851381"/>
    <n v="0.83541979249999998"/>
  </r>
  <r>
    <n v="260000"/>
    <n v="2500000"/>
    <n v="540000"/>
    <x v="0"/>
    <x v="0"/>
    <s v="IR-SouthCentral"/>
    <s v="C-25 and South Indian R"/>
    <n v="0.36"/>
    <n v="0.57999999999999996"/>
    <s v="City of Fort Pierce"/>
    <n v="0.16500556642979"/>
    <n v="3939.2560214308401"/>
    <n v="8.5433217607201506"/>
    <n v="1.1518842959771101"/>
    <n v="1.4096956463196"/>
    <n v="0.19006732071928001"/>
    <n v="649.999171128169"/>
    <n v="1700"/>
    <s v="Institutional (Educational,religious,health and military facilities)"/>
    <n v="1700"/>
    <s v="St. Lucie County Ft. Pierce--Paradise Park"/>
    <s v="City of Fort Pierce"/>
    <m/>
    <m/>
    <m/>
    <n v="0"/>
    <n v="1"/>
    <n v="1.4096956463196"/>
    <n v="0.19006732071928001"/>
    <n v="649.99917115052403"/>
    <m/>
    <n v="-1"/>
    <n v="-1"/>
    <n v="-1"/>
    <n v="-1"/>
    <n v="0"/>
    <m/>
    <m/>
    <s v="Central IRL SIR"/>
    <n v="23"/>
    <m/>
    <m/>
    <n v="779"/>
    <x v="0"/>
    <s v="Paradise Park Stormwater Improvement"/>
    <x v="0"/>
    <m/>
    <n v="122.208384513468"/>
    <n v="0.52716883299999995"/>
  </r>
  <r>
    <n v="260000"/>
    <n v="2500000"/>
    <n v="540000"/>
    <x v="0"/>
    <x v="0"/>
    <s v="IR-SouthCentral"/>
    <s v="C-25 and South Indian R"/>
    <n v="0.36"/>
    <n v="0.57999999999999996"/>
    <s v="City of Fort Pierce"/>
    <n v="0.20316767610771"/>
    <n v="3939.2560214308401"/>
    <n v="8.5433217607201506"/>
    <n v="1.1518842959771101"/>
    <n v="1.7357268283659999"/>
    <n v="0.23402565555863999"/>
    <n v="800.32949146743499"/>
    <n v="1720"/>
    <s v="Religious"/>
    <n v="1720"/>
    <s v="St. Lucie County Ft. Pierce--Paradise Park"/>
    <s v="City of Fort Pierce"/>
    <m/>
    <m/>
    <m/>
    <n v="0"/>
    <n v="1"/>
    <n v="1.7357268283659999"/>
    <n v="0.23402565555863999"/>
    <n v="800.32949153573395"/>
    <m/>
    <n v="-1"/>
    <n v="-1"/>
    <n v="-1"/>
    <n v="-1"/>
    <n v="0"/>
    <m/>
    <m/>
    <s v="Central IRL SIR"/>
    <n v="24"/>
    <m/>
    <m/>
    <n v="779"/>
    <x v="0"/>
    <s v="Paradise Park Stormwater Improvement"/>
    <x v="0"/>
    <m/>
    <n v="118.974039384419"/>
    <n v="0.64909123400000002"/>
  </r>
  <r>
    <n v="260000"/>
    <n v="2500000"/>
    <n v="540000"/>
    <x v="0"/>
    <x v="0"/>
    <s v="IR-SouthCentral"/>
    <s v="C-25 and South Indian R"/>
    <n v="0.36"/>
    <n v="0.57999999999999996"/>
    <s v="City of Fort Pierce"/>
    <n v="6.8784722237279994E-2"/>
    <n v="3939.2560214308401"/>
    <n v="8.5433217607201506"/>
    <n v="1.1518842959771101"/>
    <n v="0.58765001429486996"/>
    <n v="7.9232041348269999E-2"/>
    <n v="270.96063125566502"/>
    <n v="1720"/>
    <s v="Religious"/>
    <n v="1720"/>
    <s v="St. Lucie County Ft. Pierce--Paradise Park"/>
    <s v="City of Fort Pierce"/>
    <m/>
    <m/>
    <m/>
    <n v="0"/>
    <n v="1"/>
    <n v="0.58765001429486996"/>
    <n v="7.9232041348269999E-2"/>
    <n v="270.96063125566599"/>
    <m/>
    <n v="-1"/>
    <n v="-1"/>
    <n v="-1"/>
    <n v="-1"/>
    <n v="0"/>
    <m/>
    <m/>
    <s v="Central IRL SIR"/>
    <n v="25"/>
    <m/>
    <m/>
    <n v="779"/>
    <x v="0"/>
    <s v="Paradise Park Stormwater Improvement"/>
    <x v="0"/>
    <m/>
    <n v="69.753703539264706"/>
    <n v="0.21975720300000001"/>
  </r>
  <r>
    <n v="260000"/>
    <n v="2500000"/>
    <n v="540000"/>
    <x v="0"/>
    <x v="0"/>
    <s v="IR-SouthCentral"/>
    <s v="C-25 and South Indian R"/>
    <n v="0.36"/>
    <n v="0.57999999999999996"/>
    <s v="City of Fort Pierce"/>
    <n v="9.4341959527599994E-2"/>
    <n v="3939.2560214308401"/>
    <n v="8.5433217607201506"/>
    <n v="1.1518842959771101"/>
    <n v="0.80599371578115997"/>
    <n v="0.10867102163155"/>
    <n v="371.637132142702"/>
    <n v="1750"/>
    <s v="Governmental"/>
    <n v="1750"/>
    <s v="St. Lucie County Ft. Pierce--Paradise Park"/>
    <s v="City of Fort Pierce"/>
    <m/>
    <m/>
    <m/>
    <n v="0"/>
    <n v="1"/>
    <n v="0.80599371578115997"/>
    <n v="0.10867102163155"/>
    <n v="371.63713210169601"/>
    <m/>
    <n v="-1"/>
    <n v="-1"/>
    <n v="-1"/>
    <n v="-1"/>
    <n v="0"/>
    <m/>
    <m/>
    <s v="Central IRL SIR"/>
    <n v="26"/>
    <m/>
    <m/>
    <n v="779"/>
    <x v="0"/>
    <s v="Paradise Park Stormwater Improvement"/>
    <x v="0"/>
    <m/>
    <n v="90.184526500117599"/>
    <n v="0.30140886630000002"/>
  </r>
  <r>
    <n v="260000"/>
    <n v="2500000"/>
    <n v="550000"/>
    <x v="0"/>
    <x v="0"/>
    <s v="IR-SouthCentral"/>
    <s v="C-25 and South Indian R"/>
    <n v="0.36"/>
    <n v="0.57999999999999996"/>
    <s v="City of Fort Pierce"/>
    <n v="0.54381158426188003"/>
    <n v="4001.5240167298002"/>
    <n v="9.8063798505376294"/>
    <n v="1.43083582874278"/>
    <n v="5.3328229623947196"/>
    <n v="0.77810509884727996"/>
    <n v="2176.07511499982"/>
    <n v="1210"/>
    <s v="Fixed Single Family Units"/>
    <n v="1210"/>
    <s v="St. Lucie County Ft. Pierce--Paradise Park"/>
    <s v="City of Fort Pierce"/>
    <m/>
    <m/>
    <m/>
    <n v="0"/>
    <n v="1"/>
    <n v="5.3328229623947196"/>
    <n v="0.77810509884727996"/>
    <n v="2176.0751150074698"/>
    <m/>
    <n v="-1"/>
    <n v="-1"/>
    <n v="-1"/>
    <n v="-1"/>
    <n v="0"/>
    <m/>
    <m/>
    <s v="Central IRL SIR"/>
    <n v="0"/>
    <m/>
    <m/>
    <n v="779"/>
    <x v="0"/>
    <s v="Paradise Park Stormwater Improvement"/>
    <x v="0"/>
    <m/>
    <n v="199.08616928407201"/>
    <n v="1.7648622182"/>
  </r>
  <r>
    <n v="260000"/>
    <n v="2500000"/>
    <n v="560000"/>
    <x v="0"/>
    <x v="0"/>
    <s v="IR-SouthCentral"/>
    <s v="C-25 and South Indian R"/>
    <n v="0.36"/>
    <n v="0.57999999999999996"/>
    <s v="City of Fort Pierce"/>
    <n v="0.23252817229799999"/>
    <n v="3970.8756018651602"/>
    <n v="10.5951163039686"/>
    <n v="1.8103064528468999"/>
    <n v="2.4636630294466202"/>
    <n v="0.42094725077977002"/>
    <n v="923.34044612444404"/>
    <n v="1210"/>
    <s v="Fixed Single Family Units"/>
    <n v="1210"/>
    <s v="St. Lucie County Ft. Pierce--Paradise Park"/>
    <s v="City of Fort Pierce"/>
    <m/>
    <m/>
    <m/>
    <n v="0"/>
    <n v="1"/>
    <n v="2.4636630294466202"/>
    <n v="0.42094725077977002"/>
    <n v="923.34044612444404"/>
    <m/>
    <n v="-1"/>
    <n v="-1"/>
    <n v="-1"/>
    <n v="-1"/>
    <n v="0"/>
    <m/>
    <m/>
    <s v="Central IRL SIR"/>
    <n v="1"/>
    <m/>
    <m/>
    <n v="779"/>
    <x v="0"/>
    <s v="Paradise Park Stormwater Improvement"/>
    <x v="0"/>
    <m/>
    <n v="199.41432635537399"/>
    <n v="0.7488568095"/>
  </r>
  <r>
    <n v="260000"/>
    <n v="2500000"/>
    <n v="560000"/>
    <x v="0"/>
    <x v="0"/>
    <s v="IR-SouthCentral"/>
    <s v="C-25 and South Indian R"/>
    <n v="0.36"/>
    <n v="0.57999999999999996"/>
    <s v="City of Fort Pierce"/>
    <n v="0.24339691818282999"/>
    <n v="3970.8756018651602"/>
    <n v="10.5951163039686"/>
    <n v="1.8103064528468999"/>
    <n v="2.5788186561747102"/>
    <n v="0.44062301158944001"/>
    <n v="966.49888398140399"/>
    <n v="1310"/>
    <s v="Fixed Single Family Units"/>
    <n v="1310"/>
    <s v="St. Lucie County Ft. Pierce--Paradise Park"/>
    <s v="City of Fort Pierce"/>
    <m/>
    <m/>
    <m/>
    <n v="0"/>
    <n v="1"/>
    <n v="2.5788186561747102"/>
    <n v="0.44062301158944001"/>
    <n v="966.49888398140399"/>
    <m/>
    <n v="-1"/>
    <n v="-1"/>
    <n v="-1"/>
    <n v="-1"/>
    <n v="0"/>
    <m/>
    <m/>
    <s v="Central IRL SIR"/>
    <n v="2"/>
    <m/>
    <m/>
    <n v="779"/>
    <x v="0"/>
    <s v="Paradise Park Stormwater Improvement"/>
    <x v="0"/>
    <m/>
    <n v="126.605592824089"/>
    <n v="0.78385959770000002"/>
  </r>
  <r>
    <n v="260000"/>
    <n v="2500000"/>
    <n v="560000"/>
    <x v="0"/>
    <x v="0"/>
    <s v="IR-SouthCentral"/>
    <s v="C-25 and South Indian R"/>
    <n v="0.36"/>
    <n v="0.57999999999999996"/>
    <s v="City of Fort Pierce"/>
    <n v="6.2150424315229998E-2"/>
    <n v="3970.8756018651602"/>
    <n v="10.5951163039686"/>
    <n v="1.8103064528468999"/>
    <n v="0.65849097396096001"/>
    <n v="0.11251131418505"/>
    <n v="246.79160355894999"/>
    <n v="1310"/>
    <s v="Fixed Single Family Units"/>
    <n v="1310"/>
    <s v="St. Lucie County Ft. Pierce--Paradise Park"/>
    <s v="City of Fort Pierce"/>
    <m/>
    <m/>
    <m/>
    <n v="0"/>
    <n v="1"/>
    <n v="0.65849097396096001"/>
    <n v="0.11251131418505"/>
    <n v="246.79160355895101"/>
    <m/>
    <n v="-1"/>
    <n v="-1"/>
    <n v="-1"/>
    <n v="-1"/>
    <n v="0"/>
    <m/>
    <m/>
    <s v="Central IRL SIR"/>
    <n v="3"/>
    <m/>
    <m/>
    <n v="779"/>
    <x v="0"/>
    <s v="Paradise Park Stormwater Improvement"/>
    <x v="0"/>
    <m/>
    <n v="84.662110877109598"/>
    <n v="0.2001553962"/>
  </r>
  <r>
    <n v="260000"/>
    <n v="2500000"/>
    <n v="560000"/>
    <x v="0"/>
    <x v="0"/>
    <s v="IR-SouthCentral"/>
    <s v="C-25 and South Indian R"/>
    <n v="0.36"/>
    <n v="0.57999999999999996"/>
    <s v="City of Fort Pierce"/>
    <n v="3.9304565228170003E-2"/>
    <n v="3998.82070247404"/>
    <n v="10.838589708250501"/>
    <n v="1.9062267185250601"/>
    <n v="0.42600605616939002"/>
    <n v="7.4923412397959993E-2"/>
    <n v="157.17190913617901"/>
    <n v="1210"/>
    <s v="Fixed Single Family Units"/>
    <n v="1210"/>
    <s v="St. Lucie County Ft. Pierce--Paradise Park"/>
    <s v="City of Fort Pierce"/>
    <m/>
    <m/>
    <m/>
    <n v="0"/>
    <n v="1"/>
    <n v="0.42600605616939002"/>
    <n v="7.4923412397959993E-2"/>
    <n v="157.17190913617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8.622307384473"/>
    <n v="0.12747113469999999"/>
  </r>
  <r>
    <n v="260000"/>
    <n v="2500000"/>
    <n v="560000"/>
    <x v="0"/>
    <x v="0"/>
    <s v="IR-SouthCentral"/>
    <s v="C-25 and South Indian R"/>
    <n v="0.36"/>
    <n v="0.57999999999999996"/>
    <s v="City of Fort Pierce"/>
    <n v="1.9068585330570001E-2"/>
    <n v="3998.82070247404"/>
    <n v="10.838589708250501"/>
    <n v="1.9062267185250601"/>
    <n v="0.2066765727149"/>
    <n v="3.6349046841619999E-2"/>
    <n v="76.251853786808098"/>
    <n v="1310"/>
    <s v="Fixed Single Family Units"/>
    <n v="1310"/>
    <s v="St. Lucie County Ft. Pierce--Paradise Park"/>
    <s v="City of Fort Pierce"/>
    <m/>
    <m/>
    <m/>
    <n v="0"/>
    <n v="1"/>
    <n v="0.2066765727149"/>
    <n v="3.6349046841619999E-2"/>
    <n v="76.2518537868060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3.281606156956101"/>
    <n v="6.1842541600000002E-2"/>
  </r>
  <r>
    <n v="260000"/>
    <n v="2500000"/>
    <n v="560000"/>
    <x v="0"/>
    <x v="0"/>
    <s v="IR-SouthCentral"/>
    <s v="C-25 and South Indian R"/>
    <n v="0.36"/>
    <n v="0.57999999999999996"/>
    <s v="City of Fort Pierce"/>
    <n v="0.10372569376043"/>
    <n v="3998.82070247404"/>
    <n v="10.838589708250501"/>
    <n v="1.9062267185250601"/>
    <n v="1.12424023687297"/>
    <n v="0.19772468884368"/>
    <n v="414.78045158770198"/>
    <n v="1310"/>
    <s v="Fixed Single Family Units"/>
    <n v="1310"/>
    <s v="St. Lucie County Ft. Pierce--Paradise Park"/>
    <s v="City of Fort Pierce"/>
    <m/>
    <m/>
    <m/>
    <n v="0"/>
    <n v="1"/>
    <n v="1.12424023687297"/>
    <n v="0.19772468884368"/>
    <n v="414.78045158770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2.566859515374006"/>
    <n v="0.33639939299999999"/>
  </r>
  <r>
    <n v="260000"/>
    <n v="2500000"/>
    <n v="560000"/>
    <x v="0"/>
    <x v="0"/>
    <s v="IR-SouthCentral"/>
    <s v="C-25 and South Indian R"/>
    <n v="0.36"/>
    <n v="0.57999999999999996"/>
    <s v="City of Fort Pierce"/>
    <n v="0.12369268334668"/>
    <n v="3998.82070247404"/>
    <n v="10.838589708250501"/>
    <n v="1.9062267185250601"/>
    <n v="1.34065424470725"/>
    <n v="0.23578629788149999"/>
    <n v="494.62486291128198"/>
    <n v="1310"/>
    <s v="Fixed Single Family Units"/>
    <n v="1310"/>
    <s v="St. Lucie County Ft. Pierce--Paradise Park"/>
    <s v="City of Fort Pierce"/>
    <m/>
    <m/>
    <m/>
    <n v="0"/>
    <n v="1"/>
    <n v="1.34065424470725"/>
    <n v="0.23578629788149999"/>
    <n v="494.62486291128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9.513440272461395"/>
    <n v="0.40115560659999999"/>
  </r>
  <r>
    <n v="260000"/>
    <n v="2500000"/>
    <n v="560000"/>
    <x v="0"/>
    <x v="0"/>
    <s v="IR-SouthCentral"/>
    <s v="C-25 and South Indian R"/>
    <n v="0.36"/>
    <n v="0.57999999999999996"/>
    <s v="City of Fort Pierce"/>
    <n v="0.12726164448085001"/>
    <n v="3998.82070247404"/>
    <n v="10.838589708250501"/>
    <n v="1.9062267185250601"/>
    <n v="1.37933675012525"/>
    <n v="0.24258954695283999"/>
    <n v="508.89649858094202"/>
    <n v="1310"/>
    <s v="Fixed Single Family Units"/>
    <n v="1310"/>
    <s v="St. Lucie County Ft. Pierce--Paradise Park"/>
    <s v="City of Fort Pierce"/>
    <m/>
    <m/>
    <m/>
    <n v="0"/>
    <n v="1"/>
    <n v="1.37933675012525"/>
    <n v="0.24258954695283999"/>
    <n v="508.89649858094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828280467030197"/>
    <n v="0.41273033139999998"/>
  </r>
  <r>
    <n v="260000"/>
    <n v="2500000"/>
    <n v="570000"/>
    <x v="0"/>
    <x v="0"/>
    <s v="IR-SouthCentral"/>
    <s v="C-25 and South Indian R"/>
    <n v="0.36"/>
    <n v="0.57999999999999996"/>
    <s v="City of Fort Pierce"/>
    <n v="5.2249192104940001E-2"/>
    <n v="3980.5589291342799"/>
    <n v="10.344666217516901"/>
    <n v="1.6746012936995001"/>
    <n v="0.54050045246055001"/>
    <n v="8.7496564693689993E-2"/>
    <n v="207.980988173383"/>
    <n v="1210"/>
    <s v="Fixed Single Family Units"/>
    <n v="1210"/>
    <s v="St. Lucie County Ft. Pierce--Paradise Park"/>
    <s v="City of Fort Pierce"/>
    <m/>
    <m/>
    <m/>
    <n v="0"/>
    <n v="1"/>
    <n v="0.54050045246055001"/>
    <n v="8.7496564693689993E-2"/>
    <n v="207.98098814906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9.87859082182601"/>
    <n v="0.16867882249999999"/>
  </r>
  <r>
    <n v="260000"/>
    <n v="2500000"/>
    <n v="570000"/>
    <x v="0"/>
    <x v="0"/>
    <s v="IR-SouthCentral"/>
    <s v="C-25 and South Indian R"/>
    <n v="0.36"/>
    <n v="0.57999999999999996"/>
    <s v="City of Fort Pierce"/>
    <n v="9.2092823787060005E-2"/>
    <n v="3980.5589291342799"/>
    <n v="10.344666217516901"/>
    <n v="1.6746012936995001"/>
    <n v="0.95266952310577002"/>
    <n v="0.15421876185425001"/>
    <n v="366.58091203478398"/>
    <n v="1310"/>
    <s v="Fixed Single Family Units"/>
    <n v="1310"/>
    <s v="St. Lucie County Ft. Pierce--Paradise Park"/>
    <s v="City of Fort Pierce"/>
    <m/>
    <m/>
    <m/>
    <n v="0"/>
    <n v="1"/>
    <n v="0.95266952310577002"/>
    <n v="0.15421876185425001"/>
    <n v="366.58091205909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261590935505495"/>
    <n v="0.29730812010000002"/>
  </r>
  <r>
    <n v="260000"/>
    <n v="2500000"/>
    <n v="580000"/>
    <x v="0"/>
    <x v="0"/>
    <s v="IR-SouthCentral"/>
    <s v="C-25 and South Indian R"/>
    <n v="0.36"/>
    <n v="0.57999999999999996"/>
    <s v="City of Fort Pierce"/>
    <n v="1.880089845964E-2"/>
    <n v="4010.57096055083"/>
    <n v="10.8572711349666"/>
    <n v="1.90578306291455"/>
    <n v="0.20412645215729999"/>
    <n v="3.5830433851959997E-2"/>
    <n v="75.402337394504997"/>
    <n v="1210"/>
    <s v="Fixed Single Family Units"/>
    <n v="1210"/>
    <s v="St. Lucie County Ft. Pierce--Paradise Park"/>
    <s v="City of Fort Pierce"/>
    <m/>
    <m/>
    <m/>
    <n v="0"/>
    <n v="1"/>
    <n v="0.20412645215729999"/>
    <n v="3.5830433851959997E-2"/>
    <n v="178.75243611746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9.9540452482304"/>
    <n v="0.14497358969999999"/>
  </r>
  <r>
    <n v="260000"/>
    <n v="2500000"/>
    <n v="580000"/>
    <x v="0"/>
    <x v="0"/>
    <s v="IR-SouthCentral"/>
    <s v="C-25 and South Indian R"/>
    <n v="0.36"/>
    <n v="0.57999999999999996"/>
    <s v="City of Fort Pierce"/>
    <n v="2.381715272509E-2"/>
    <n v="4010.57096055083"/>
    <n v="10.8572711349666"/>
    <n v="1.90578306291455"/>
    <n v="0.25858928479928001"/>
    <n v="4.5390326270330003E-2"/>
    <n v="95.520381082278107"/>
    <n v="1310"/>
    <s v="Fixed Single Family Units"/>
    <n v="1310"/>
    <s v="St. Lucie County Ft. Pierce--Paradise Park"/>
    <s v="City of Fort Pierce"/>
    <m/>
    <m/>
    <m/>
    <n v="0"/>
    <n v="1"/>
    <n v="0.25858928479928001"/>
    <n v="4.5390326270330003E-2"/>
    <n v="95.5203810822800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4.2568024057598"/>
    <n v="7.7469895400000002E-2"/>
  </r>
  <r>
    <n v="260000"/>
    <n v="2500000"/>
    <n v="580000"/>
    <x v="0"/>
    <x v="0"/>
    <s v="IR-SouthCentral"/>
    <s v="C-25 and South Indian R"/>
    <n v="0.36"/>
    <n v="0.57999999999999996"/>
    <s v="City of Fort Pierce"/>
    <n v="0.1173345311764"/>
    <n v="4010.57096055083"/>
    <n v="10.8572711349666"/>
    <n v="1.90578306291455"/>
    <n v="1.27393281847643"/>
    <n v="0.22361416221100999"/>
    <n v="470.57846340594"/>
    <n v="1310"/>
    <s v="Fixed Single Family Units"/>
    <n v="1310"/>
    <s v="St. Lucie County Ft. Pierce--Paradise Park"/>
    <s v="City of Fort Pierce"/>
    <m/>
    <m/>
    <m/>
    <n v="0"/>
    <n v="1"/>
    <n v="1.27393281847643"/>
    <n v="0.22361416221100999"/>
    <n v="470.578463405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441939784578096"/>
    <n v="0.38165325500000002"/>
  </r>
  <r>
    <n v="260000"/>
    <n v="2500000"/>
    <n v="580000"/>
    <x v="0"/>
    <x v="0"/>
    <s v="IR-SouthCentral"/>
    <s v="C-25 and South Indian R"/>
    <n v="0.36"/>
    <n v="0.57999999999999996"/>
    <s v="City of Fort Pierce"/>
    <n v="0.21974394882924"/>
    <n v="4010.57096055083"/>
    <n v="10.8572711349666"/>
    <n v="1.90578306291455"/>
    <n v="2.3858196327073702"/>
    <n v="0.41878429585673999"/>
    <n v="881.29869993135003"/>
    <n v="1310"/>
    <s v="Fixed Single Family Units"/>
    <n v="1310"/>
    <s v="St. Lucie County Ft. Pierce--Paradise Park"/>
    <s v="City of Fort Pierce"/>
    <m/>
    <m/>
    <m/>
    <n v="0"/>
    <n v="1"/>
    <n v="2.3858196327073702"/>
    <n v="0.41878429585673999"/>
    <n v="881.298699931350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9.680482127926"/>
    <n v="0.71475969179999999"/>
  </r>
  <r>
    <n v="260000"/>
    <n v="2500000"/>
    <n v="590000"/>
    <x v="0"/>
    <x v="0"/>
    <s v="IR-SouthCentral"/>
    <s v="C-25 and South Indian R"/>
    <n v="0.36"/>
    <n v="0.57999999999999996"/>
    <s v="City of Fort Pierce"/>
    <n v="2.1290097548709998E-2"/>
    <n v="4001.5596836616801"/>
    <n v="9.1549595170076099"/>
    <n v="1.33542194442323"/>
    <n v="0.19490998117162001"/>
    <n v="2.8431263465459999E-2"/>
    <n v="85.193596012158395"/>
    <n v="1210"/>
    <s v="Fixed Single Family Units"/>
    <n v="1210"/>
    <s v="St. Lucie County Ft. Pierce--Paradise Park"/>
    <s v="City of Fort Pierce"/>
    <m/>
    <m/>
    <m/>
    <n v="0"/>
    <n v="1"/>
    <n v="0.19490998117162001"/>
    <n v="2.8431263465459999E-2"/>
    <n v="200.29551230482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2.97730568683799"/>
    <n v="0.16244567100000001"/>
  </r>
  <r>
    <n v="260000"/>
    <n v="2500000"/>
    <n v="590000"/>
    <x v="0"/>
    <x v="0"/>
    <s v="IR-SouthCentral"/>
    <s v="C-25 and South Indian R"/>
    <n v="0.36"/>
    <n v="0.57999999999999996"/>
    <s v="City of Fort Pierce"/>
    <n v="7.7791959436540006E-2"/>
    <n v="4001.5596836616801"/>
    <n v="9.1549595170076099"/>
    <n v="1.33542194442323"/>
    <n v="0.71218223939027003"/>
    <n v="0.10388508973124"/>
    <n v="311.28916859432701"/>
    <n v="1310"/>
    <s v="Fixed Single Family Units"/>
    <n v="1310"/>
    <s v="St. Lucie County Ft. Pierce--Paradise Park"/>
    <s v="City of Fort Pierce"/>
    <m/>
    <m/>
    <m/>
    <n v="0"/>
    <n v="1"/>
    <n v="0.71218223939027003"/>
    <n v="0.10388508973124"/>
    <n v="347.431152596518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6.014671002942407"/>
    <n v="0.28177709049999999"/>
  </r>
  <r>
    <n v="260000"/>
    <n v="2500000"/>
    <n v="590000"/>
    <x v="0"/>
    <x v="0"/>
    <s v="IR-SouthCentral"/>
    <s v="C-25 and South Indian R"/>
    <n v="0.36"/>
    <n v="0.57999999999999996"/>
    <s v="City of Fort Pierce"/>
    <n v="0.16383937475502999"/>
    <n v="3955.0004383857699"/>
    <n v="10.4495673417637"/>
    <n v="1.73655965923709"/>
    <n v="1.7120505797352401"/>
    <n v="0.28451684879422001"/>
    <n v="647.98479898102505"/>
    <n v="1210"/>
    <s v="Fixed Single Family Units"/>
    <n v="1210"/>
    <s v="St. Lucie County Ft. Pierce--Paradise Park"/>
    <s v="City of Fort Pierce"/>
    <m/>
    <m/>
    <m/>
    <n v="0"/>
    <n v="1"/>
    <n v="1.7120505797352401"/>
    <n v="0.28451684879422001"/>
    <n v="647.984798981025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1.33274742059899"/>
    <n v="0.52553511679999998"/>
  </r>
  <r>
    <n v="260000"/>
    <n v="2500000"/>
    <n v="590000"/>
    <x v="0"/>
    <x v="0"/>
    <s v="IR-SouthCentral"/>
    <s v="C-25 and South Indian R"/>
    <n v="0.36"/>
    <n v="0.57999999999999996"/>
    <s v="City of Fort Pierce"/>
    <n v="0.16801486679154001"/>
    <n v="3955.0004383857699"/>
    <n v="10.4495673417637"/>
    <n v="1.73655965923709"/>
    <n v="1.75568266495574"/>
    <n v="0.29176783982228999"/>
    <n v="664.49887181589497"/>
    <n v="1310"/>
    <s v="Fixed Single Family Units"/>
    <n v="1310"/>
    <s v="St. Lucie County Ft. Pierce--Paradise Park"/>
    <s v="City of Fort Pierce"/>
    <m/>
    <m/>
    <m/>
    <n v="0"/>
    <n v="1"/>
    <n v="1.75568266495574"/>
    <n v="0.29176783982228999"/>
    <n v="664.498871815894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5.170009136524"/>
    <n v="0.53892852540000002"/>
  </r>
  <r>
    <n v="260000"/>
    <n v="2500000"/>
    <n v="590000"/>
    <x v="0"/>
    <x v="0"/>
    <s v="IR-SouthCentral"/>
    <s v="C-25 and South Indian R"/>
    <n v="0.36"/>
    <n v="0.57999999999999996"/>
    <s v="City of Fort Pierce"/>
    <n v="5.5424985995689999E-2"/>
    <n v="3955.0004383857699"/>
    <n v="10.4495673417637"/>
    <n v="1.73655965923709"/>
    <n v="0.57916712357833"/>
    <n v="9.62487947939E-2"/>
    <n v="219.205843910498"/>
    <n v="1310"/>
    <s v="Fixed Single Family Units"/>
    <n v="1310"/>
    <s v="St. Lucie County Ft. Pierce--Paradise Park"/>
    <s v="City of Fort Pierce"/>
    <m/>
    <m/>
    <m/>
    <n v="0"/>
    <n v="1"/>
    <n v="0.57916712357833"/>
    <n v="9.62487947939E-2"/>
    <n v="219.205843910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2.325849419425701"/>
    <n v="0.17778251740000001"/>
  </r>
  <r>
    <n v="260000"/>
    <n v="2500000"/>
    <n v="590000"/>
    <x v="0"/>
    <x v="0"/>
    <s v="IR-SouthCentral"/>
    <s v="C-25 and South Indian R"/>
    <n v="0.36"/>
    <n v="0.57999999999999996"/>
    <s v="City of Fort Pierce"/>
    <n v="1.329520498931E-2"/>
    <n v="3955.0004383857699"/>
    <n v="10.4495673417637"/>
    <n v="1.73655965923709"/>
    <n v="0.13892913985836999"/>
    <n v="2.3087916645719998E-2"/>
    <n v="52.582541561157598"/>
    <n v="1310"/>
    <s v="Fixed Single Family Units"/>
    <n v="1310"/>
    <s v="St. Lucie County Ft. Pierce--Paradise Park"/>
    <s v="City of Fort Pierce"/>
    <m/>
    <m/>
    <m/>
    <n v="0"/>
    <n v="1"/>
    <n v="0.13892913985836999"/>
    <n v="2.3087916645719998E-2"/>
    <n v="52.582541561158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3.416436951212702"/>
    <n v="4.2646019100000002E-2"/>
  </r>
  <r>
    <n v="260000"/>
    <n v="2500000"/>
    <n v="600000"/>
    <x v="0"/>
    <x v="0"/>
    <s v="IR-SouthCentral"/>
    <s v="C-25 and South Indian R"/>
    <n v="0.36"/>
    <n v="0.57999999999999996"/>
    <s v="City of Fort Pierce"/>
    <n v="7.8801437025600007E-3"/>
    <n v="3944.0400527684801"/>
    <n v="9.3270839578969191"/>
    <n v="1.3357078635649999"/>
    <n v="7.3498761914089994E-2"/>
    <n v="1.052556990953E-2"/>
    <n v="31.079602384479699"/>
    <n v="1210"/>
    <s v="Fixed Single Family Units"/>
    <n v="1210"/>
    <s v="St. Lucie County Ft. Pierce--Paradise Park"/>
    <s v="City of Fort Pierce"/>
    <m/>
    <m/>
    <m/>
    <n v="0"/>
    <n v="1"/>
    <n v="7.3498761914089994E-2"/>
    <n v="1.052556990953E-2"/>
    <n v="31.079602384480499"/>
    <m/>
    <n v="-1"/>
    <n v="-1"/>
    <n v="-1"/>
    <n v="-1"/>
    <n v="0"/>
    <m/>
    <m/>
    <s v="Central IRL SIR"/>
    <n v="70"/>
    <m/>
    <m/>
    <n v="779"/>
    <x v="0"/>
    <s v="Paradise Park Stormwater Improvement"/>
    <x v="0"/>
    <m/>
    <n v="131.491337674222"/>
    <n v="2.5206490200000001E-2"/>
  </r>
  <r>
    <n v="260000"/>
    <n v="2500000"/>
    <n v="600000"/>
    <x v="0"/>
    <x v="0"/>
    <s v="IR-SouthCentral"/>
    <s v="C-25 and South Indian R"/>
    <n v="0.36"/>
    <n v="0.57999999999999996"/>
    <s v="City of Fort Pierce"/>
    <n v="0.21764032549543"/>
    <n v="3944.0400527684801"/>
    <n v="9.3270839578969191"/>
    <n v="1.3357078635649999"/>
    <n v="2.0299495885199699"/>
    <n v="0.2907038941931"/>
    <n v="858.38216085158001"/>
    <n v="1750"/>
    <s v="Governmental"/>
    <n v="1750"/>
    <s v="St. Lucie County Ft. Pierce--Paradise Park"/>
    <s v="City of Fort Pierce"/>
    <m/>
    <m/>
    <m/>
    <n v="0"/>
    <n v="1"/>
    <n v="2.0299495885199699"/>
    <n v="0.2907038941931"/>
    <n v="858.38216085158001"/>
    <m/>
    <n v="-1"/>
    <n v="-1"/>
    <n v="-1"/>
    <n v="-1"/>
    <n v="0"/>
    <m/>
    <m/>
    <s v="Central IRL SIR"/>
    <n v="71"/>
    <m/>
    <m/>
    <n v="779"/>
    <x v="0"/>
    <s v="Paradise Park Stormwater Improvement"/>
    <x v="0"/>
    <m/>
    <n v="135.02810751418701"/>
    <n v="0.69617369090000003"/>
  </r>
  <r>
    <n v="260000"/>
    <n v="2500000"/>
    <n v="600000"/>
    <x v="0"/>
    <x v="0"/>
    <s v="IR-SouthCentral"/>
    <s v="C-25 and South Indian R"/>
    <n v="0.36"/>
    <n v="0.57999999999999996"/>
    <s v="City of Fort Pierce"/>
    <n v="4.3093563759899998E-3"/>
    <n v="3944.0400527684801"/>
    <n v="9.3270839578969191"/>
    <n v="1.3357078635649999"/>
    <n v="4.0193728723360002E-2"/>
    <n v="5.7560411983100003E-3"/>
    <n v="16.996274148561699"/>
    <n v="1310"/>
    <s v="Fixed Single Family Units"/>
    <n v="1310"/>
    <s v="St. Lucie County Ft. Pierce--Paradise Park"/>
    <s v="City of Fort Pierce"/>
    <m/>
    <m/>
    <m/>
    <n v="0"/>
    <n v="1"/>
    <n v="4.0193728723360002E-2"/>
    <n v="5.7560411983100003E-3"/>
    <n v="16.9962741485623"/>
    <m/>
    <n v="-1"/>
    <n v="-1"/>
    <n v="-1"/>
    <n v="-1"/>
    <n v="0"/>
    <m/>
    <m/>
    <s v="Central IRL SIR"/>
    <n v="72"/>
    <m/>
    <m/>
    <n v="779"/>
    <x v="0"/>
    <s v="Paradise Park Stormwater Improvement"/>
    <x v="0"/>
    <m/>
    <n v="37.443345228001903"/>
    <n v="1.3784488399999999E-2"/>
  </r>
  <r>
    <n v="260000"/>
    <n v="2500000"/>
    <n v="600000"/>
    <x v="0"/>
    <x v="0"/>
    <s v="IR-SouthCentral"/>
    <s v="C-25 and South Indian R"/>
    <n v="0.36"/>
    <n v="0.57999999999999996"/>
    <s v="City of Fort Pierce"/>
    <n v="1.34881178913E-3"/>
    <n v="3994.2009584471298"/>
    <n v="10.5388966147581"/>
    <n v="1.76350103624014"/>
    <n v="1.42149879985E-2"/>
    <n v="2.37863098784E-3"/>
    <n v="5.3874253409437802"/>
    <n v="1210"/>
    <s v="Fixed Single Family Units"/>
    <n v="1210"/>
    <s v="St. Lucie County Ft. Pierce--Paradise Park"/>
    <s v="City of Fort Pierce"/>
    <m/>
    <m/>
    <m/>
    <n v="0"/>
    <n v="1"/>
    <n v="1.42149879985E-2"/>
    <n v="2.37863098784E-3"/>
    <n v="5.3874253409427801"/>
    <m/>
    <n v="-1"/>
    <n v="-1"/>
    <n v="-1"/>
    <n v="-1"/>
    <n v="0"/>
    <m/>
    <m/>
    <s v="Central IRL SIR"/>
    <n v="40"/>
    <m/>
    <m/>
    <n v="779"/>
    <x v="0"/>
    <s v="Paradise Park Stormwater Improvement"/>
    <x v="0"/>
    <m/>
    <n v="63.4896365881416"/>
    <n v="4.3693635999999996E-3"/>
  </r>
  <r>
    <n v="260000"/>
    <n v="2500000"/>
    <n v="600000"/>
    <x v="0"/>
    <x v="0"/>
    <s v="IR-SouthCentral"/>
    <s v="C-25 and South Indian R"/>
    <n v="0.36"/>
    <n v="0.57999999999999996"/>
    <s v="City of Fort Pierce"/>
    <n v="8.3213495064170001E-2"/>
    <n v="3994.2009584471298"/>
    <n v="10.5388966147581"/>
    <n v="1.76350103624014"/>
    <n v="0.87697842143404003"/>
    <n v="0.14674708477484"/>
    <n v="332.371421741071"/>
    <n v="1310"/>
    <s v="Fixed Single Family Units"/>
    <n v="1310"/>
    <s v="St. Lucie County Ft. Pierce--Paradise Park"/>
    <s v="City of Fort Pierce"/>
    <m/>
    <m/>
    <m/>
    <n v="0"/>
    <n v="1"/>
    <n v="0.87697842143404003"/>
    <n v="0.14674708477484"/>
    <n v="332.37142174106998"/>
    <m/>
    <n v="-1"/>
    <n v="-1"/>
    <n v="-1"/>
    <n v="-1"/>
    <n v="0"/>
    <m/>
    <m/>
    <s v="Central IRL SIR"/>
    <n v="41"/>
    <m/>
    <m/>
    <n v="779"/>
    <x v="0"/>
    <s v="Paradise Park Stormwater Improvement"/>
    <x v="0"/>
    <m/>
    <n v="79.099577233334003"/>
    <n v="0.26956319690000002"/>
  </r>
  <r>
    <n v="260000"/>
    <n v="2500000"/>
    <n v="600000"/>
    <x v="0"/>
    <x v="0"/>
    <s v="IR-SouthCentral"/>
    <s v="C-25 and South Indian R"/>
    <n v="0.36"/>
    <n v="0.57999999999999996"/>
    <s v="City of Fort Pierce"/>
    <n v="0.12833422477095999"/>
    <n v="3994.2009584471298"/>
    <n v="10.5388966147581"/>
    <n v="1.76350103624014"/>
    <n v="1.3525011269963301"/>
    <n v="0.22631753836867"/>
    <n v="512.59268358175802"/>
    <n v="1310"/>
    <s v="Fixed Single Family Units"/>
    <n v="1310"/>
    <s v="St. Lucie County Ft. Pierce--Paradise Park"/>
    <s v="City of Fort Pierce"/>
    <m/>
    <m/>
    <m/>
    <n v="0"/>
    <n v="1"/>
    <n v="1.3525011269963301"/>
    <n v="0.22631753836867"/>
    <n v="512.59268358175802"/>
    <m/>
    <n v="-1"/>
    <n v="-1"/>
    <n v="-1"/>
    <n v="-1"/>
    <n v="0"/>
    <m/>
    <m/>
    <s v="Central IRL SIR"/>
    <n v="42"/>
    <m/>
    <m/>
    <n v="779"/>
    <x v="0"/>
    <s v="Paradise Park Stormwater Improvement"/>
    <x v="0"/>
    <m/>
    <n v="92.393422548595794"/>
    <n v="0.41572804829999999"/>
  </r>
  <r>
    <n v="260000"/>
    <n v="2500000"/>
    <n v="600000"/>
    <x v="0"/>
    <x v="0"/>
    <s v="IR-SouthCentral"/>
    <s v="C-25 and South Indian R"/>
    <n v="0.36"/>
    <n v="0.57999999999999996"/>
    <s v="City of Fort Pierce"/>
    <n v="0.18682182516755999"/>
    <n v="3978.6086766940798"/>
    <n v="10.4746197759032"/>
    <n v="1.7453583934800001"/>
    <n v="1.95688758447053"/>
    <n v="0.32607104064145997"/>
    <n v="743.29093460750596"/>
    <n v="1210"/>
    <s v="Fixed Single Family Units"/>
    <n v="1210"/>
    <s v="St. Lucie County Ft. Pierce--Paradise Park"/>
    <s v="City of Fort Pierce"/>
    <m/>
    <m/>
    <m/>
    <n v="0"/>
    <n v="1"/>
    <n v="1.95688758447053"/>
    <n v="0.32607104064145997"/>
    <n v="743.29093456878195"/>
    <m/>
    <n v="-1"/>
    <n v="-1"/>
    <n v="-1"/>
    <n v="-1"/>
    <n v="0"/>
    <m/>
    <m/>
    <s v="Central IRL SIR"/>
    <n v="55"/>
    <m/>
    <m/>
    <n v="779"/>
    <x v="0"/>
    <s v="Paradise Park Stormwater Improvement"/>
    <x v="0"/>
    <m/>
    <n v="228.166367772824"/>
    <n v="0.60283125270000004"/>
  </r>
  <r>
    <n v="260000"/>
    <n v="2500000"/>
    <n v="600000"/>
    <x v="0"/>
    <x v="0"/>
    <s v="IR-SouthCentral"/>
    <s v="C-25 and South Indian R"/>
    <n v="0.36"/>
    <n v="0.57999999999999996"/>
    <s v="City of Fort Pierce"/>
    <n v="9.3334069392820004E-2"/>
    <n v="3978.6086766940798"/>
    <n v="10.4746197759032"/>
    <n v="1.7453583934800001"/>
    <n v="0.97763888902759"/>
    <n v="0.16290140141241"/>
    <n v="371.33973831745698"/>
    <n v="1310"/>
    <s v="Fixed Single Family Units"/>
    <n v="1310"/>
    <s v="St. Lucie County Ft. Pierce--Paradise Park"/>
    <s v="City of Fort Pierce"/>
    <m/>
    <m/>
    <m/>
    <n v="0"/>
    <n v="1"/>
    <n v="0.97763888902759"/>
    <n v="0.16290140141241"/>
    <n v="371.33973831745499"/>
    <m/>
    <n v="-1"/>
    <n v="-1"/>
    <n v="-1"/>
    <n v="-1"/>
    <n v="0"/>
    <m/>
    <m/>
    <s v="Central IRL SIR"/>
    <n v="56"/>
    <m/>
    <m/>
    <n v="779"/>
    <x v="0"/>
    <s v="Paradise Park Stormwater Improvement"/>
    <x v="0"/>
    <m/>
    <n v="77.975832632864396"/>
    <n v="0.30116767100000003"/>
  </r>
  <r>
    <n v="260000"/>
    <n v="2500000"/>
    <n v="600000"/>
    <x v="0"/>
    <x v="0"/>
    <s v="IR-SouthCentral"/>
    <s v="C-25 and South Indian R"/>
    <n v="0.36"/>
    <n v="0.57999999999999996"/>
    <s v="City of Fort Pierce"/>
    <n v="0.11259131184969"/>
    <n v="3978.6086766940798"/>
    <n v="10.4746197759032"/>
    <n v="1.7453583934800001"/>
    <n v="1.1793511816956801"/>
    <n v="0.19651219116978"/>
    <n v="447.95677024555698"/>
    <n v="1310"/>
    <s v="Fixed Single Family Units"/>
    <n v="1310"/>
    <s v="St. Lucie County Ft. Pierce--Paradise Park"/>
    <s v="City of Fort Pierce"/>
    <m/>
    <m/>
    <m/>
    <n v="0"/>
    <n v="1"/>
    <n v="1.1793511816956801"/>
    <n v="0.19651219116978"/>
    <n v="447.95677028428099"/>
    <m/>
    <n v="-1"/>
    <n v="-1"/>
    <n v="-1"/>
    <n v="-1"/>
    <n v="0"/>
    <m/>
    <m/>
    <s v="Central IRL SIR"/>
    <n v="57"/>
    <m/>
    <m/>
    <n v="779"/>
    <x v="0"/>
    <s v="Paradise Park Stormwater Improvement"/>
    <x v="0"/>
    <m/>
    <n v="85.397713120784204"/>
    <n v="0.36330638300000001"/>
  </r>
  <r>
    <n v="260000"/>
    <n v="2500000"/>
    <n v="600000"/>
    <x v="0"/>
    <x v="0"/>
    <s v="IR-SouthCentral"/>
    <s v="C-25 and South Indian R"/>
    <n v="0.36"/>
    <n v="0.57999999999999996"/>
    <s v="City of Fort Pierce"/>
    <n v="2.2041942979899999E-3"/>
    <n v="3978.6086766940798"/>
    <n v="10.4746197759032"/>
    <n v="1.7453583934800001"/>
    <n v="2.3088097183670001E-2"/>
    <n v="3.8471090188500002E-3"/>
    <n v="8.7696265591066105"/>
    <n v="1310"/>
    <s v="Fixed Single Family Units"/>
    <n v="1310"/>
    <s v="St. Lucie County Ft. Pierce--Paradise Park"/>
    <s v="City of Fort Pierce"/>
    <m/>
    <m/>
    <m/>
    <n v="0"/>
    <n v="1"/>
    <n v="2.3088097183670001E-2"/>
    <n v="3.8471090188500002E-3"/>
    <n v="8.7696265591066105"/>
    <m/>
    <n v="-1"/>
    <n v="-1"/>
    <n v="-1"/>
    <n v="-1"/>
    <n v="0"/>
    <m/>
    <m/>
    <s v="Central IRL SIR"/>
    <n v="58"/>
    <m/>
    <m/>
    <n v="779"/>
    <x v="0"/>
    <s v="Paradise Park Stormwater Improvement"/>
    <x v="0"/>
    <m/>
    <n v="29.923649069005201"/>
    <n v="7.1124303E-3"/>
  </r>
  <r>
    <n v="260000"/>
    <n v="2500000"/>
    <n v="600000"/>
    <x v="0"/>
    <x v="0"/>
    <s v="IR-SouthCentral"/>
    <s v="C-25 and South Indian R"/>
    <n v="0.36"/>
    <n v="0.57999999999999996"/>
    <s v="City of Fort Pierce"/>
    <n v="3.9471793863270002E-2"/>
    <n v="3978.6086766940798"/>
    <n v="10.4746197759032"/>
    <n v="1.7453583934800001"/>
    <n v="0.41345203259059998"/>
    <n v="6.8892426724969993E-2"/>
    <n v="157.04282154909399"/>
    <n v="1310"/>
    <s v="Fixed Single Family Units"/>
    <n v="1310"/>
    <s v="St. Lucie County Ft. Pierce--Paradise Park"/>
    <s v="City of Fort Pierce"/>
    <m/>
    <m/>
    <m/>
    <n v="0"/>
    <n v="1"/>
    <n v="0.41345203259059998"/>
    <n v="6.8892426724969993E-2"/>
    <n v="157.04282154909299"/>
    <m/>
    <n v="-1"/>
    <n v="-1"/>
    <n v="-1"/>
    <n v="-1"/>
    <n v="0"/>
    <m/>
    <m/>
    <s v="Central IRL SIR"/>
    <n v="59"/>
    <m/>
    <m/>
    <n v="779"/>
    <x v="0"/>
    <s v="Paradise Park Stormwater Improvement"/>
    <x v="0"/>
    <m/>
    <n v="50.563917298476802"/>
    <n v="0.12736644080000001"/>
  </r>
  <r>
    <n v="260000"/>
    <n v="2500000"/>
    <n v="610000"/>
    <x v="0"/>
    <x v="0"/>
    <s v="IR-SouthCentral"/>
    <s v="C-25 and South Indian R"/>
    <n v="0.36"/>
    <n v="0.57999999999999996"/>
    <s v="City of Fort Pierce"/>
    <n v="3.8434911480799999E-2"/>
    <n v="4005.8720287054098"/>
    <n v="11.125956793647401"/>
    <n v="2.0404403869897298"/>
    <n v="0.42762516450304999"/>
    <n v="7.8424145655799998E-2"/>
    <n v="153.96533682670901"/>
    <n v="1210"/>
    <s v="Fixed Single Family Units"/>
    <n v="1210"/>
    <s v="St. Lucie County Ft. Pierce--Paradise Park"/>
    <s v="City of Fort Pierce"/>
    <m/>
    <m/>
    <m/>
    <n v="0"/>
    <n v="1"/>
    <n v="0.42762516450304999"/>
    <n v="7.8424145655799998E-2"/>
    <n v="153.96533688958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484400020577"/>
    <n v="0.1248705084"/>
  </r>
  <r>
    <n v="260000"/>
    <n v="2500000"/>
    <n v="610000"/>
    <x v="0"/>
    <x v="0"/>
    <s v="IR-SouthCentral"/>
    <s v="C-25 and South Indian R"/>
    <n v="0.36"/>
    <n v="0.57999999999999996"/>
    <s v="City of Fort Pierce"/>
    <n v="0.1999885482938"/>
    <n v="4005.8720287054098"/>
    <n v="11.125956793647401"/>
    <n v="2.0404403869897298"/>
    <n v="2.2250639475411802"/>
    <n v="0.40806471087412999"/>
    <n v="801.12853167156698"/>
    <n v="1310"/>
    <s v="Fixed Single Family Units"/>
    <n v="1310"/>
    <s v="St. Lucie County Ft. Pierce--Paradise Park"/>
    <s v="City of Fort Pierce"/>
    <m/>
    <m/>
    <m/>
    <n v="0"/>
    <n v="1"/>
    <n v="2.2250639475411802"/>
    <n v="0.40806471087412999"/>
    <n v="801.128531671566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6.433988030401"/>
    <n v="0.64973927949999999"/>
  </r>
  <r>
    <n v="260000"/>
    <n v="2500000"/>
    <n v="610000"/>
    <x v="0"/>
    <x v="0"/>
    <s v="IR-SouthCentral"/>
    <s v="C-25 and South Indian R"/>
    <n v="0.36"/>
    <n v="0.57999999999999996"/>
    <s v="City of Fort Pierce"/>
    <n v="8.1639858707270002E-2"/>
    <n v="4005.8720287054098"/>
    <n v="11.125956793647401"/>
    <n v="2.0404403869897298"/>
    <n v="0.90832154061667003"/>
    <n v="0.16658126489446001"/>
    <n v="327.03882642295099"/>
    <n v="1310"/>
    <s v="Fixed Single Family Units"/>
    <n v="1310"/>
    <s v="St. Lucie County Ft. Pierce--Paradise Park"/>
    <s v="City of Fort Pierce"/>
    <m/>
    <m/>
    <m/>
    <n v="0"/>
    <n v="1"/>
    <n v="0.90832154061667003"/>
    <n v="0.16658126489446001"/>
    <n v="327.03882642295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4.307867401723698"/>
    <n v="0.26523830199999998"/>
  </r>
  <r>
    <n v="260000"/>
    <n v="2500000"/>
    <n v="610000"/>
    <x v="0"/>
    <x v="0"/>
    <s v="IR-SouthCentral"/>
    <s v="C-25 and South Indian R"/>
    <n v="0.36"/>
    <n v="0.57999999999999996"/>
    <s v="City of Fort Pierce"/>
    <n v="0.20235092398891"/>
    <n v="4005.8720287054098"/>
    <n v="11.125956793647401"/>
    <n v="2.0404403869897298"/>
    <n v="2.2513476374553298"/>
    <n v="0.41288499765167003"/>
    <n v="810.59190638989799"/>
    <n v="1310"/>
    <s v="Fixed Single Family Units"/>
    <n v="1310"/>
    <s v="St. Lucie County Ft. Pierce--Paradise Park"/>
    <s v="City of Fort Pierce"/>
    <m/>
    <m/>
    <m/>
    <n v="0"/>
    <n v="1"/>
    <n v="2.2513476374553298"/>
    <n v="0.41288499765167003"/>
    <n v="810.59190632702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6.8538830801"/>
    <n v="0.65741436040000001"/>
  </r>
  <r>
    <n v="260000"/>
    <n v="2500000"/>
    <n v="610000"/>
    <x v="0"/>
    <x v="0"/>
    <s v="IR-SouthCentral"/>
    <s v="C-25 and South Indian R"/>
    <n v="0.36"/>
    <n v="0.57999999999999996"/>
    <s v="City of Fort Pierce"/>
    <n v="0.19205221296177"/>
    <n v="4017.64888701872"/>
    <n v="10.8537750438194"/>
    <n v="1.89124624413613"/>
    <n v="2.0844915161547899"/>
    <n v="0.36321802644197998"/>
    <n v="771.59835965535399"/>
    <n v="1210"/>
    <s v="Fixed Single Family Units"/>
    <n v="1210"/>
    <s v="St. Lucie County Ft. Pierce--Paradise Park"/>
    <s v="City of Fort Pierce"/>
    <m/>
    <m/>
    <m/>
    <n v="0"/>
    <n v="1"/>
    <n v="2.0844915161547899"/>
    <n v="0.36321802644197998"/>
    <n v="771.59835965535399"/>
    <m/>
    <n v="-1"/>
    <n v="-1"/>
    <n v="-1"/>
    <n v="-1"/>
    <n v="0"/>
    <m/>
    <m/>
    <s v="Central IRL SIR"/>
    <n v="62"/>
    <m/>
    <m/>
    <n v="779"/>
    <x v="0"/>
    <s v="Paradise Park Stormwater Improvement"/>
    <x v="0"/>
    <m/>
    <n v="182.36592734623301"/>
    <n v="0.62578942390000003"/>
  </r>
  <r>
    <n v="260000"/>
    <n v="2500000"/>
    <n v="610000"/>
    <x v="0"/>
    <x v="0"/>
    <s v="IR-SouthCentral"/>
    <s v="C-25 and South Indian R"/>
    <n v="0.36"/>
    <n v="0.57999999999999996"/>
    <s v="City of Fort Pierce"/>
    <n v="6.0074428489300001E-3"/>
    <n v="4017.64888701872"/>
    <n v="10.8537750438194"/>
    <n v="1.89124624413613"/>
    <n v="6.5203433270979994E-2"/>
    <n v="1.136155372491E-2"/>
    <n v="24.135796075868299"/>
    <n v="1310"/>
    <s v="Fixed Single Family Units"/>
    <n v="1310"/>
    <s v="St. Lucie County Ft. Pierce--Paradise Park"/>
    <s v="City of Fort Pierce"/>
    <m/>
    <m/>
    <m/>
    <n v="0"/>
    <n v="1"/>
    <n v="6.5203433270979994E-2"/>
    <n v="1.136155372491E-2"/>
    <n v="24.135796075867599"/>
    <m/>
    <n v="-1"/>
    <n v="-1"/>
    <n v="-1"/>
    <n v="-1"/>
    <n v="0"/>
    <m/>
    <m/>
    <s v="Central IRL SIR"/>
    <n v="63"/>
    <m/>
    <m/>
    <n v="779"/>
    <x v="0"/>
    <s v="Paradise Park Stormwater Improvement"/>
    <x v="0"/>
    <m/>
    <n v="24.222982749539899"/>
    <n v="1.9574854900000001E-2"/>
  </r>
  <r>
    <n v="260000"/>
    <n v="2500000"/>
    <n v="610000"/>
    <x v="0"/>
    <x v="0"/>
    <s v="IR-SouthCentral"/>
    <s v="C-25 and South Indian R"/>
    <n v="0.36"/>
    <n v="0.57999999999999996"/>
    <s v="City of Fort Pierce"/>
    <n v="6.9163881251370005E-2"/>
    <n v="4017.64888701872"/>
    <n v="10.8537750438194"/>
    <n v="1.89124624413613"/>
    <n v="0.75068920825982999"/>
    <n v="0.13080593064653001"/>
    <n v="277.87619053146898"/>
    <n v="1310"/>
    <s v="Fixed Single Family Units"/>
    <n v="1310"/>
    <s v="St. Lucie County Ft. Pierce--Paradise Park"/>
    <s v="City of Fort Pierce"/>
    <m/>
    <m/>
    <m/>
    <n v="0"/>
    <n v="1"/>
    <n v="0.75068920825982999"/>
    <n v="0.13080593064653001"/>
    <n v="277.87619053147102"/>
    <m/>
    <n v="-1"/>
    <n v="-1"/>
    <n v="-1"/>
    <n v="-1"/>
    <n v="0"/>
    <m/>
    <m/>
    <s v="Central IRL SIR"/>
    <n v="64"/>
    <m/>
    <m/>
    <n v="779"/>
    <x v="0"/>
    <s v="Paradise Park Stormwater Improvement"/>
    <x v="0"/>
    <m/>
    <n v="79.273418475659"/>
    <n v="0.2253659291"/>
  </r>
  <r>
    <n v="260000"/>
    <n v="2500000"/>
    <n v="610000"/>
    <x v="0"/>
    <x v="0"/>
    <s v="IR-SouthCentral"/>
    <s v="C-25 and South Indian R"/>
    <n v="0.36"/>
    <n v="0.57999999999999996"/>
    <s v="City of Fort Pierce"/>
    <n v="3.6405552171199999E-2"/>
    <n v="4017.64888701872"/>
    <n v="10.8537750438194"/>
    <n v="1.89124624413613"/>
    <n v="0.39513767361231"/>
    <n v="6.8851863809490002E-2"/>
    <n v="146.26472616195099"/>
    <n v="1310"/>
    <s v="Fixed Single Family Units"/>
    <n v="1310"/>
    <s v="St. Lucie County Ft. Pierce--Paradise Park"/>
    <s v="City of Fort Pierce"/>
    <m/>
    <m/>
    <m/>
    <n v="0"/>
    <n v="1"/>
    <n v="0.39513767361231"/>
    <n v="6.8851863809490002E-2"/>
    <n v="146.26472616195099"/>
    <m/>
    <n v="-1"/>
    <n v="-1"/>
    <n v="-1"/>
    <n v="-1"/>
    <n v="0"/>
    <m/>
    <m/>
    <s v="Central IRL SIR"/>
    <n v="65"/>
    <m/>
    <m/>
    <n v="779"/>
    <x v="0"/>
    <s v="Paradise Park Stormwater Improvement"/>
    <x v="0"/>
    <m/>
    <n v="51.358628351046697"/>
    <n v="0.11862508200000001"/>
  </r>
  <r>
    <n v="260000"/>
    <n v="2500000"/>
    <n v="610000"/>
    <x v="0"/>
    <x v="0"/>
    <s v="IR-SouthCentral"/>
    <s v="C-25 and South Indian R"/>
    <n v="0.36"/>
    <n v="0.57999999999999996"/>
    <s v="City of Fort Pierce"/>
    <n v="3.6121263934299999E-2"/>
    <n v="4017.64888701872"/>
    <n v="10.8537750438194"/>
    <n v="1.89124624413613"/>
    <n v="0.3920520730414"/>
    <n v="6.8314204749210003E-2"/>
    <n v="145.122555843382"/>
    <n v="1310"/>
    <s v="Fixed Single Family Units"/>
    <n v="1310"/>
    <s v="St. Lucie County Ft. Pierce--Paradise Park"/>
    <s v="City of Fort Pierce"/>
    <m/>
    <m/>
    <m/>
    <n v="0"/>
    <n v="1"/>
    <n v="0.3920520730414"/>
    <n v="6.8314204749210003E-2"/>
    <n v="145.122555843382"/>
    <m/>
    <n v="-1"/>
    <n v="-1"/>
    <n v="-1"/>
    <n v="-1"/>
    <n v="0"/>
    <m/>
    <m/>
    <s v="Central IRL SIR"/>
    <n v="66"/>
    <m/>
    <m/>
    <n v="779"/>
    <x v="0"/>
    <s v="Paradise Park Stormwater Improvement"/>
    <x v="0"/>
    <m/>
    <n v="61.986099938500303"/>
    <n v="0.1176987476"/>
  </r>
  <r>
    <n v="260000"/>
    <n v="2500000"/>
    <n v="610000"/>
    <x v="0"/>
    <x v="0"/>
    <s v="IR-SouthCentral"/>
    <s v="C-25 and South Indian R"/>
    <n v="0.36"/>
    <n v="0.57999999999999996"/>
    <s v="City of Fort Pierce"/>
    <n v="0.17519195398272"/>
    <n v="4017.64888701872"/>
    <n v="10.8537750438194"/>
    <n v="1.89124624413613"/>
    <n v="1.9014940580155999"/>
    <n v="0.33133112497269002"/>
    <n v="703.85975893330999"/>
    <n v="1310"/>
    <s v="Fixed Single Family Units"/>
    <n v="1310"/>
    <s v="St. Lucie County Ft. Pierce--Paradise Park"/>
    <s v="City of Fort Pierce"/>
    <m/>
    <m/>
    <m/>
    <n v="0"/>
    <n v="1"/>
    <n v="1.9014940580155999"/>
    <n v="0.33133112497269002"/>
    <n v="703.85975893330999"/>
    <m/>
    <n v="-1"/>
    <n v="-1"/>
    <n v="-1"/>
    <n v="-1"/>
    <n v="0"/>
    <m/>
    <m/>
    <s v="Central IRL SIR"/>
    <n v="67"/>
    <m/>
    <m/>
    <n v="779"/>
    <x v="0"/>
    <s v="Paradise Park Stormwater Improvement"/>
    <x v="0"/>
    <m/>
    <n v="106.601045820824"/>
    <n v="0.57085138599999996"/>
  </r>
  <r>
    <n v="260000"/>
    <n v="2500000"/>
    <n v="610000"/>
    <x v="0"/>
    <x v="0"/>
    <s v="IR-SouthCentral"/>
    <s v="C-25 and South Indian R"/>
    <n v="0.36"/>
    <n v="0.57999999999999996"/>
    <s v="City of Fort Pierce"/>
    <n v="2.1082986008130002E-2"/>
    <n v="4017.64888701872"/>
    <n v="10.8537750438194"/>
    <n v="1.89124624413613"/>
    <n v="0.22882998738429"/>
    <n v="3.9873118103059997E-2"/>
    <n v="84.704035270614895"/>
    <n v="1310"/>
    <s v="Fixed Single Family Units"/>
    <n v="1310"/>
    <s v="St. Lucie County Ft. Pierce--Paradise Park"/>
    <s v="City of Fort Pierce"/>
    <m/>
    <m/>
    <m/>
    <n v="0"/>
    <n v="1"/>
    <n v="0.22882998738429"/>
    <n v="3.9873118103059997E-2"/>
    <n v="84.704035270613204"/>
    <m/>
    <n v="-1"/>
    <n v="-1"/>
    <n v="-1"/>
    <n v="-1"/>
    <n v="0"/>
    <m/>
    <m/>
    <s v="Central IRL SIR"/>
    <n v="68"/>
    <m/>
    <m/>
    <n v="779"/>
    <x v="0"/>
    <s v="Paradise Park Stormwater Improvement"/>
    <x v="0"/>
    <m/>
    <n v="59.824040478940802"/>
    <n v="6.8697514400000007E-2"/>
  </r>
  <r>
    <n v="260000"/>
    <n v="2500000"/>
    <n v="620000"/>
    <x v="0"/>
    <x v="0"/>
    <s v="IR-SouthCentral"/>
    <s v="C-25 and South Indian R"/>
    <n v="0.36"/>
    <n v="0.57999999999999996"/>
    <s v="City of Fort Pierce"/>
    <n v="1.4727353874199999E-3"/>
    <n v="3989.7061975044498"/>
    <n v="10.3922906722061"/>
    <n v="1.6909518885308801"/>
    <n v="1.5305094229329999E-2"/>
    <n v="2.4903246846600001E-3"/>
    <n v="5.8757815024816802"/>
    <n v="1210"/>
    <s v="Fixed Single Family Units"/>
    <n v="1210"/>
    <s v="St. Lucie County Ft. Pierce--Paradise Park"/>
    <s v="City of Fort Pierce"/>
    <m/>
    <m/>
    <m/>
    <n v="0"/>
    <n v="1"/>
    <n v="1.5305094229329999E-2"/>
    <n v="2.4903246846600001E-3"/>
    <n v="5.87578143922879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250186754329107"/>
    <n v="4.7654350999999998E-3"/>
  </r>
  <r>
    <n v="260000"/>
    <n v="2500000"/>
    <n v="620000"/>
    <x v="0"/>
    <x v="0"/>
    <s v="IR-SouthCentral"/>
    <s v="C-25 and South Indian R"/>
    <n v="0.36"/>
    <n v="0.57999999999999996"/>
    <s v="City of Fort Pierce"/>
    <n v="0.18860767611693999"/>
    <n v="3989.7061975044498"/>
    <n v="10.3922906722061"/>
    <n v="1.6909518885308801"/>
    <n v="1.9600657932165799"/>
    <n v="0.31892650612135998"/>
    <n v="752.48921430068401"/>
    <n v="1310"/>
    <s v="Fixed Single Family Units"/>
    <n v="1310"/>
    <s v="St. Lucie County Ft. Pierce--Paradise Park"/>
    <s v="City of Fort Pierce"/>
    <m/>
    <m/>
    <m/>
    <n v="0"/>
    <n v="1"/>
    <n v="1.9600657932165799"/>
    <n v="0.31892650612135998"/>
    <n v="752.489214364939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3.413938646185"/>
    <n v="0.61029133359999999"/>
  </r>
  <r>
    <n v="260000"/>
    <n v="2500000"/>
    <n v="620000"/>
    <x v="0"/>
    <x v="0"/>
    <s v="IR-SouthCentral"/>
    <s v="C-25 and South Indian R"/>
    <n v="0.36"/>
    <n v="0.57999999999999996"/>
    <s v="City of Fort Pierce"/>
    <n v="1.1471349961E-4"/>
    <n v="3925.6404028493398"/>
    <n v="9.4415509253788592"/>
    <n v="1.36180064297393"/>
    <n v="1.0830733484E-3"/>
    <n v="1.5621691752000001E-4"/>
    <n v="0.45032394882518001"/>
    <n v="1210"/>
    <s v="Fixed Single Family Units"/>
    <n v="1210"/>
    <s v="St. Lucie County Ft. Pierce--Paradise Park"/>
    <s v="City of Fort Pierce"/>
    <m/>
    <m/>
    <m/>
    <n v="0"/>
    <n v="1"/>
    <n v="1.0830733484E-3"/>
    <n v="1.5621691752000001E-4"/>
    <n v="0.45032394882340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.6420848641947998"/>
    <n v="3.6522619999999998E-4"/>
  </r>
  <r>
    <n v="260000"/>
    <n v="2500000"/>
    <n v="620000"/>
    <x v="0"/>
    <x v="0"/>
    <s v="IR-SouthCentral"/>
    <s v="C-25 and South Indian R"/>
    <n v="0.36"/>
    <n v="0.57999999999999996"/>
    <s v="City of Fort Pierce"/>
    <n v="1.906550938808E-2"/>
    <n v="3925.6404028493398"/>
    <n v="9.4415509253788592"/>
    <n v="1.36180064297393"/>
    <n v="0.1800079778059"/>
    <n v="2.5963422943319998E-2"/>
    <n v="74.844333954773901"/>
    <n v="1310"/>
    <s v="Fixed Single Family Units"/>
    <n v="1310"/>
    <s v="St. Lucie County Ft. Pierce--Paradise Park"/>
    <s v="City of Fort Pierce"/>
    <m/>
    <m/>
    <m/>
    <n v="0"/>
    <n v="1"/>
    <n v="0.1800079778059"/>
    <n v="2.5963422943319998E-2"/>
    <n v="74.8443339547731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3760825550251"/>
    <n v="6.0701000800000002E-2"/>
  </r>
  <r>
    <n v="260000"/>
    <n v="2500000"/>
    <n v="620000"/>
    <x v="0"/>
    <x v="0"/>
    <s v="IR-SouthCentral"/>
    <s v="C-25 and South Indian R"/>
    <n v="0.36"/>
    <n v="0.57999999999999996"/>
    <s v="City of Fort Pierce"/>
    <n v="0.20561757075456"/>
    <n v="4005.9300341405001"/>
    <n v="10.9444119539944"/>
    <n v="1.95198614159998"/>
    <n v="2.25036339931758"/>
    <n v="0.40136264858236997"/>
    <n v="823.68960223273405"/>
    <n v="1210"/>
    <s v="Fixed Single Family Units"/>
    <n v="1210"/>
    <s v="St. Lucie County Ft. Pierce--Paradise Park"/>
    <s v="City of Fort Pierce"/>
    <m/>
    <m/>
    <m/>
    <n v="0"/>
    <n v="1"/>
    <n v="2.25036339931758"/>
    <n v="0.40136264858236997"/>
    <n v="823.689602232734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4.72441041395501"/>
    <n v="0.66803698479999996"/>
  </r>
  <r>
    <n v="260000"/>
    <n v="2500000"/>
    <n v="620000"/>
    <x v="0"/>
    <x v="0"/>
    <s v="IR-SouthCentral"/>
    <s v="C-25 and South Indian R"/>
    <n v="0.36"/>
    <n v="0.57999999999999996"/>
    <s v="City of Fort Pierce"/>
    <n v="7.6608627948159994E-2"/>
    <n v="4005.9300341405001"/>
    <n v="10.9444119539944"/>
    <n v="1.95198614159998"/>
    <n v="0.83843638349497995"/>
    <n v="0.1495389800818"/>
    <n v="306.88880357184098"/>
    <n v="1310"/>
    <s v="Fixed Single Family Units"/>
    <n v="1310"/>
    <s v="St. Lucie County Ft. Pierce--Paradise Park"/>
    <s v="City of Fort Pierce"/>
    <m/>
    <m/>
    <m/>
    <n v="0"/>
    <n v="1"/>
    <n v="0.83843638349497995"/>
    <n v="0.1495389800818"/>
    <n v="306.88880357184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3.203332768875697"/>
    <n v="0.2488960288"/>
  </r>
  <r>
    <n v="260000"/>
    <n v="2500000"/>
    <n v="620000"/>
    <x v="0"/>
    <x v="0"/>
    <s v="IR-SouthCentral"/>
    <s v="C-25 and South Indian R"/>
    <n v="0.36"/>
    <n v="0.57999999999999996"/>
    <s v="City of Fort Pierce"/>
    <n v="8.3373879262809994E-2"/>
    <n v="4005.9300341405001"/>
    <n v="10.9444119539944"/>
    <n v="1.95198614159998"/>
    <n v="0.91247808085481996"/>
    <n v="0.16274465689244"/>
    <n v="333.98992700170999"/>
    <n v="1310"/>
    <s v="Fixed Single Family Units"/>
    <n v="1310"/>
    <s v="St. Lucie County Ft. Pierce--Paradise Park"/>
    <s v="City of Fort Pierce"/>
    <m/>
    <m/>
    <m/>
    <n v="0"/>
    <n v="1"/>
    <n v="0.91247808085481996"/>
    <n v="0.16274465689244"/>
    <n v="333.98992700171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704818705207899"/>
    <n v="0.27087585320000002"/>
  </r>
  <r>
    <n v="260000"/>
    <n v="2500000"/>
    <n v="620000"/>
    <x v="0"/>
    <x v="0"/>
    <s v="IR-SouthCentral"/>
    <s v="C-25 and South Indian R"/>
    <n v="0.36"/>
    <n v="0.57999999999999996"/>
    <s v="City of Fort Pierce"/>
    <n v="0.19780718339214001"/>
    <n v="4005.9300341405001"/>
    <n v="10.9444119539944"/>
    <n v="1.95198614159998"/>
    <n v="2.1648833025029299"/>
    <n v="0.38611688069039002"/>
    <n v="792.40173691932398"/>
    <n v="1310"/>
    <s v="Fixed Single Family Units"/>
    <n v="1310"/>
    <s v="St. Lucie County Ft. Pierce--Paradise Park"/>
    <s v="City of Fort Pierce"/>
    <m/>
    <m/>
    <m/>
    <n v="0"/>
    <n v="1"/>
    <n v="2.1648833025029299"/>
    <n v="0.38611688069039002"/>
    <n v="792.401736919323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6.952932635634"/>
    <n v="0.64266158709999999"/>
  </r>
  <r>
    <n v="260000"/>
    <n v="2500000"/>
    <n v="620000"/>
    <x v="0"/>
    <x v="0"/>
    <s v="IR-SouthCentral"/>
    <s v="C-25 and South Indian R"/>
    <n v="0.36"/>
    <n v="0.57999999999999996"/>
    <s v="City of Fort Pierce"/>
    <n v="5.43561926094E-2"/>
    <n v="4005.9300341405001"/>
    <n v="10.9444119539944"/>
    <n v="1.95198614159998"/>
    <n v="0.59489656416794001"/>
    <n v="0.10610253468368"/>
    <n v="217.74710451552099"/>
    <n v="1310"/>
    <s v="Fixed Single Family Units"/>
    <n v="1310"/>
    <s v="St. Lucie County Ft. Pierce--Paradise Park"/>
    <s v="City of Fort Pierce"/>
    <m/>
    <m/>
    <m/>
    <n v="0"/>
    <n v="1"/>
    <n v="0.59489656416794001"/>
    <n v="0.10610253468368"/>
    <n v="217.74710451552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180781775358703"/>
    <n v="0.17659943589999999"/>
  </r>
  <r>
    <n v="260000"/>
    <n v="2500000"/>
    <n v="620000"/>
    <x v="0"/>
    <x v="0"/>
    <s v="IR-SouthCentral"/>
    <s v="C-25 and South Indian R"/>
    <n v="0.36"/>
    <n v="0.57999999999999996"/>
    <s v="City of Fort Pierce"/>
    <n v="0.21603344072733"/>
    <n v="3993.6743222086202"/>
    <n v="10.683585978486599"/>
    <n v="1.8505270573514301"/>
    <n v="2.30801183823873"/>
    <n v="0.39977572735865002"/>
    <n v="862.76720497111705"/>
    <n v="1310"/>
    <s v="Fixed Single Family Units"/>
    <n v="1310"/>
    <s v="St. Lucie County Ft. Pierce--Paradise Park"/>
    <s v="City of Fort Pierce"/>
    <m/>
    <m/>
    <m/>
    <n v="0"/>
    <n v="1"/>
    <n v="2.30801183823873"/>
    <n v="0.39977572735865002"/>
    <n v="862.76720497111705"/>
    <m/>
    <n v="-1"/>
    <n v="-1"/>
    <n v="-1"/>
    <n v="-1"/>
    <n v="0"/>
    <m/>
    <m/>
    <s v="Central IRL SIR"/>
    <n v="60"/>
    <m/>
    <m/>
    <n v="779"/>
    <x v="0"/>
    <s v="Paradise Park Stormwater Improvement"/>
    <x v="0"/>
    <m/>
    <n v="125.33436916395399"/>
    <n v="0.69973009320000001"/>
  </r>
  <r>
    <n v="260000"/>
    <n v="2500000"/>
    <n v="620000"/>
    <x v="0"/>
    <x v="0"/>
    <s v="IR-SouthCentral"/>
    <s v="C-25 and South Indian R"/>
    <n v="0.36"/>
    <n v="0.57999999999999996"/>
    <s v="City of Fort Pierce"/>
    <n v="4.4742550245129999E-2"/>
    <n v="3993.6743222086202"/>
    <n v="10.683585978486599"/>
    <n v="1.8505270573514301"/>
    <n v="0.47801088244069001"/>
    <n v="8.2797299843530001E-2"/>
    <n v="178.687174024136"/>
    <n v="1310"/>
    <s v="Fixed Single Family Units"/>
    <n v="1310"/>
    <s v="St. Lucie County Ft. Pierce--Paradise Park"/>
    <s v="City of Fort Pierce"/>
    <m/>
    <m/>
    <m/>
    <n v="0"/>
    <n v="1"/>
    <n v="0.47801088244069001"/>
    <n v="8.2797299843530001E-2"/>
    <n v="178.687174024135"/>
    <m/>
    <n v="-1"/>
    <n v="-1"/>
    <n v="-1"/>
    <n v="-1"/>
    <n v="0"/>
    <m/>
    <m/>
    <s v="Central IRL SIR"/>
    <n v="61"/>
    <m/>
    <m/>
    <n v="779"/>
    <x v="0"/>
    <s v="Paradise Park Stormwater Improvement"/>
    <x v="0"/>
    <m/>
    <n v="60.163650656965999"/>
    <n v="0.1449206602"/>
  </r>
  <r>
    <n v="260000"/>
    <n v="2500000"/>
    <n v="620000"/>
    <x v="0"/>
    <x v="0"/>
    <s v="IR-SouthCentral"/>
    <s v="C-25 and South Indian R"/>
    <n v="0.36"/>
    <n v="0.57999999999999996"/>
    <s v="City of Fort Pierce"/>
    <n v="1.39403223499E-3"/>
    <n v="4029.6427331455602"/>
    <n v="10.955320689565299"/>
    <n v="1.9381377822003401"/>
    <n v="1.527207018591E-2"/>
    <n v="2.7018265442399999E-3"/>
    <n v="5.6174518655021499"/>
    <n v="1210"/>
    <s v="Fixed Single Family Units"/>
    <n v="1210"/>
    <s v="St. Lucie County Ft. Pierce--Paradise Park"/>
    <s v="City of Fort Pierce"/>
    <m/>
    <m/>
    <m/>
    <n v="0"/>
    <n v="1"/>
    <n v="1.527207018591E-2"/>
    <n v="2.7018265442399999E-3"/>
    <n v="155.69203201625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.9527084789789999"/>
    <n v="0.12627090999999999"/>
  </r>
  <r>
    <n v="260000"/>
    <n v="2500000"/>
    <n v="620000"/>
    <x v="0"/>
    <x v="0"/>
    <s v="IR-SouthCentral"/>
    <s v="C-25 and South Indian R"/>
    <n v="0.36"/>
    <n v="0.57999999999999996"/>
    <s v="City of Fort Pierce"/>
    <n v="4.3864751569700003E-3"/>
    <n v="4029.6427331455602"/>
    <n v="10.955320689565299"/>
    <n v="1.9381377822003401"/>
    <n v="4.8055242041440002E-2"/>
    <n v="8.5015932324099992E-3"/>
    <n v="17.675927740415698"/>
    <n v="1310"/>
    <s v="Fixed Single Family Units"/>
    <n v="1310"/>
    <s v="St. Lucie County Ft. Pierce--Paradise Park"/>
    <s v="City of Fort Pierce"/>
    <m/>
    <m/>
    <m/>
    <n v="0"/>
    <n v="1"/>
    <n v="4.8055242041440002E-2"/>
    <n v="8.5015932324099992E-3"/>
    <n v="532.30797873755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5.644340851036599"/>
    <n v="0.43171774429999998"/>
  </r>
  <r>
    <n v="260000"/>
    <n v="2500000"/>
    <n v="620000"/>
    <x v="0"/>
    <x v="0"/>
    <s v="IR-SouthCentral"/>
    <s v="C-25 and South Indian R"/>
    <n v="0.36"/>
    <n v="0.57999999999999996"/>
    <s v="City of Fort Pierce"/>
    <n v="0.1364920240885"/>
    <n v="3981.0903308250899"/>
    <n v="10.5068037850506"/>
    <n v="1.80058309838438"/>
    <n v="1.4340949153223601"/>
    <n v="0.24576523163804001"/>
    <n v="543.38707733350498"/>
    <n v="1210"/>
    <s v="Fixed Single Family Units"/>
    <n v="1210"/>
    <s v="St. Lucie County Ft. Pierce--Paradise Park"/>
    <s v="City of Fort Pierce"/>
    <m/>
    <m/>
    <m/>
    <n v="0"/>
    <n v="1"/>
    <n v="1.4340949153223601"/>
    <n v="0.24576523163804001"/>
    <n v="543.38707733350498"/>
    <m/>
    <n v="-1"/>
    <n v="-1"/>
    <n v="-1"/>
    <n v="-1"/>
    <n v="0"/>
    <m/>
    <m/>
    <s v="Central IRL SIR"/>
    <n v="43"/>
    <m/>
    <m/>
    <n v="779"/>
    <x v="0"/>
    <s v="Paradise Park Stormwater Improvement"/>
    <x v="0"/>
    <m/>
    <n v="102.884375696981"/>
    <n v="0.44070322569999998"/>
  </r>
  <r>
    <n v="260000"/>
    <n v="2500000"/>
    <n v="620000"/>
    <x v="0"/>
    <x v="0"/>
    <s v="IR-SouthCentral"/>
    <s v="C-25 and South Indian R"/>
    <n v="0.36"/>
    <n v="0.57999999999999996"/>
    <s v="City of Fort Pierce"/>
    <n v="2.0257460980469998E-2"/>
    <n v="3981.0903308250899"/>
    <n v="10.5068037850506"/>
    <n v="1.80058309838438"/>
    <n v="0.21284116770511999"/>
    <n v="3.6475241857610002E-2"/>
    <n v="80.646782036419694"/>
    <n v="1310"/>
    <s v="Fixed Single Family Units"/>
    <n v="1310"/>
    <s v="St. Lucie County Ft. Pierce--Paradise Park"/>
    <s v="City of Fort Pierce"/>
    <m/>
    <m/>
    <m/>
    <n v="0"/>
    <n v="1"/>
    <n v="0.21284116770511999"/>
    <n v="3.6475241857610002E-2"/>
    <n v="80.646782036419694"/>
    <m/>
    <n v="-1"/>
    <n v="-1"/>
    <n v="-1"/>
    <n v="-1"/>
    <n v="0"/>
    <m/>
    <m/>
    <s v="Central IRL SIR"/>
    <n v="44"/>
    <m/>
    <m/>
    <n v="779"/>
    <x v="0"/>
    <s v="Paradise Park Stormwater Improvement"/>
    <x v="0"/>
    <m/>
    <n v="41.181131867159898"/>
    <n v="6.5406960299999997E-2"/>
  </r>
  <r>
    <n v="260000"/>
    <n v="2500000"/>
    <n v="620000"/>
    <x v="0"/>
    <x v="0"/>
    <s v="IR-SouthCentral"/>
    <s v="C-25 and South Indian R"/>
    <n v="0.36"/>
    <n v="0.57999999999999996"/>
    <s v="City of Fort Pierce"/>
    <n v="2.5213675737409999E-2"/>
    <n v="3981.0903308250899"/>
    <n v="10.5068037850506"/>
    <n v="1.80058309838438"/>
    <n v="0.26491514367294"/>
    <n v="4.5399318380929997E-2"/>
    <n v="100.377920682794"/>
    <n v="1310"/>
    <s v="Fixed Single Family Units"/>
    <n v="1310"/>
    <s v="St. Lucie County Ft. Pierce--Paradise Park"/>
    <s v="City of Fort Pierce"/>
    <m/>
    <m/>
    <m/>
    <n v="0"/>
    <n v="1"/>
    <n v="0.26491514367294"/>
    <n v="4.5399318380929997E-2"/>
    <n v="100.377920682794"/>
    <m/>
    <n v="-1"/>
    <n v="-1"/>
    <n v="-1"/>
    <n v="-1"/>
    <n v="0"/>
    <m/>
    <m/>
    <s v="Central IRL SIR"/>
    <n v="45"/>
    <m/>
    <m/>
    <n v="779"/>
    <x v="0"/>
    <s v="Paradise Park Stormwater Improvement"/>
    <x v="0"/>
    <m/>
    <n v="51.375890495186503"/>
    <n v="8.1409505800000004E-2"/>
  </r>
  <r>
    <n v="260000"/>
    <n v="2500000"/>
    <n v="620000"/>
    <x v="0"/>
    <x v="0"/>
    <s v="IR-SouthCentral"/>
    <s v="C-25 and South Indian R"/>
    <n v="0.36"/>
    <n v="0.57999999999999996"/>
    <s v="City of Fort Pierce"/>
    <n v="0.11609513738464"/>
    <n v="3981.0903308250899"/>
    <n v="10.5068037850506"/>
    <n v="1.80058309838438"/>
    <n v="1.21978882889898"/>
    <n v="0.2090389421794"/>
    <n v="462.18522889782901"/>
    <n v="1310"/>
    <s v="Fixed Single Family Units"/>
    <n v="1310"/>
    <s v="St. Lucie County Ft. Pierce--Paradise Park"/>
    <s v="City of Fort Pierce"/>
    <m/>
    <m/>
    <m/>
    <n v="0"/>
    <n v="1"/>
    <n v="1.21978882889898"/>
    <n v="0.2090389421794"/>
    <n v="462.18522889782901"/>
    <m/>
    <n v="-1"/>
    <n v="-1"/>
    <n v="-1"/>
    <n v="-1"/>
    <n v="0"/>
    <m/>
    <m/>
    <s v="Central IRL SIR"/>
    <n v="46"/>
    <m/>
    <m/>
    <n v="779"/>
    <x v="0"/>
    <s v="Paradise Park Stormwater Improvement"/>
    <x v="0"/>
    <m/>
    <n v="90.705632822777801"/>
    <n v="0.37484608990000001"/>
  </r>
  <r>
    <n v="260000"/>
    <n v="2500000"/>
    <n v="620000"/>
    <x v="0"/>
    <x v="0"/>
    <s v="IR-SouthCentral"/>
    <s v="C-25 and South Indian R"/>
    <n v="0.36"/>
    <n v="0.57999999999999996"/>
    <s v="City of Fort Pierce"/>
    <n v="0.15164600763125999"/>
    <n v="3981.0903308250899"/>
    <n v="10.5068037850506"/>
    <n v="1.80058309838438"/>
    <n v="1.5933148469679901"/>
    <n v="0.27305123827832001"/>
    <n v="603.71645468905695"/>
    <n v="1310"/>
    <s v="Fixed Single Family Units"/>
    <n v="1310"/>
    <s v="St. Lucie County Ft. Pierce--Paradise Park"/>
    <s v="City of Fort Pierce"/>
    <m/>
    <m/>
    <m/>
    <n v="0"/>
    <n v="1"/>
    <n v="1.5933148469679901"/>
    <n v="0.27305123827832001"/>
    <n v="603.71645468905695"/>
    <m/>
    <n v="-1"/>
    <n v="-1"/>
    <n v="-1"/>
    <n v="-1"/>
    <n v="0"/>
    <m/>
    <m/>
    <s v="Central IRL SIR"/>
    <n v="47"/>
    <m/>
    <m/>
    <n v="779"/>
    <x v="0"/>
    <s v="Paradise Park Stormwater Improvement"/>
    <x v="0"/>
    <m/>
    <n v="100.807890348168"/>
    <n v="0.48963216110000002"/>
  </r>
  <r>
    <n v="260000"/>
    <n v="2500000"/>
    <n v="630000"/>
    <x v="0"/>
    <x v="0"/>
    <s v="IR-SouthCentral"/>
    <s v="C-25 and South Indian R"/>
    <n v="0.36"/>
    <n v="0.57999999999999996"/>
    <s v="City of Fort Pierce"/>
    <n v="0.12883531396649001"/>
    <n v="4021.77578621768"/>
    <n v="10.626796213016201"/>
    <n v="1.7845727995535401"/>
    <n v="1.3691066265618499"/>
    <n v="0.22991599692653"/>
    <n v="518.14674612018302"/>
    <n v="1210"/>
    <s v="Fixed Single Family Units"/>
    <n v="1210"/>
    <s v="St. Lucie County Ft. Pierce--Paradise Park"/>
    <s v="City of Fort Pierce"/>
    <m/>
    <m/>
    <m/>
    <n v="0"/>
    <n v="1"/>
    <n v="1.3691066265618499"/>
    <n v="0.22991599692653"/>
    <n v="1300.9540180723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7.83415385078999"/>
    <n v="1.0551127478"/>
  </r>
  <r>
    <n v="260000"/>
    <n v="2500000"/>
    <n v="630000"/>
    <x v="0"/>
    <x v="0"/>
    <s v="IR-SouthCentral"/>
    <s v="C-25 and South Indian R"/>
    <n v="0.36"/>
    <n v="0.57999999999999996"/>
    <s v="City of Fort Pierce"/>
    <n v="0.20907415834786999"/>
    <n v="4021.77578621768"/>
    <n v="10.626796213016201"/>
    <n v="1.7845727995535401"/>
    <n v="2.2217884741707299"/>
    <n v="0.37310805607716002"/>
    <n v="840.84938756731799"/>
    <n v="1310"/>
    <s v="Fixed Single Family Units"/>
    <n v="1310"/>
    <s v="St. Lucie County Ft. Pierce--Paradise Park"/>
    <s v="City of Fort Pierce"/>
    <m/>
    <m/>
    <m/>
    <n v="0"/>
    <n v="1"/>
    <n v="2.2217884741707299"/>
    <n v="0.37310805607716002"/>
    <n v="946.766945779535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6.406455491554"/>
    <n v="0.76785640369999997"/>
  </r>
  <r>
    <n v="260000"/>
    <n v="2500000"/>
    <n v="630000"/>
    <x v="0"/>
    <x v="0"/>
    <s v="IR-SouthCentral"/>
    <s v="C-25 and South Indian R"/>
    <n v="0.36"/>
    <n v="0.57999999999999996"/>
    <s v="City of Fort Pierce"/>
    <n v="4.6530486998090002E-2"/>
    <n v="4027.3718346208798"/>
    <n v="10.659883518401999"/>
    <n v="1.8797932758192299"/>
    <n v="0.49600957145425001"/>
    <n v="8.7467696579620002E-2"/>
    <n v="187.39557278733699"/>
    <n v="1210"/>
    <s v="Fixed Single Family Units"/>
    <n v="1210"/>
    <s v="St. Lucie County Ft. Pierce--Paradise Park"/>
    <s v="City of Fort Pierce"/>
    <m/>
    <m/>
    <m/>
    <n v="0"/>
    <n v="1"/>
    <n v="0.49600957145425001"/>
    <n v="8.7467696579620002E-2"/>
    <n v="187.39557278733801"/>
    <m/>
    <n v="-1"/>
    <n v="-1"/>
    <n v="-1"/>
    <n v="-1"/>
    <n v="0"/>
    <m/>
    <m/>
    <s v="Central IRL SIR"/>
    <n v="34"/>
    <m/>
    <m/>
    <n v="779"/>
    <x v="0"/>
    <s v="Paradise Park Stormwater Improvement"/>
    <x v="0"/>
    <m/>
    <n v="133.87597803902901"/>
    <n v="0.15198343289999999"/>
  </r>
  <r>
    <n v="260000"/>
    <n v="2500000"/>
    <n v="630000"/>
    <x v="0"/>
    <x v="0"/>
    <s v="IR-SouthCentral"/>
    <s v="C-25 and South Indian R"/>
    <n v="0.36"/>
    <n v="0.57999999999999996"/>
    <s v="City of Fort Pierce"/>
    <n v="0.10213050266513"/>
    <n v="4027.3718346208798"/>
    <n v="10.659883518401999"/>
    <n v="1.8797932758192299"/>
    <n v="1.0886992620862299"/>
    <n v="0.19198423216596"/>
    <n v="411.31750988925398"/>
    <n v="1310"/>
    <s v="Fixed Single Family Units"/>
    <n v="1310"/>
    <s v="St. Lucie County Ft. Pierce--Paradise Park"/>
    <s v="City of Fort Pierce"/>
    <m/>
    <m/>
    <m/>
    <n v="0"/>
    <n v="1"/>
    <n v="1.0886992620862299"/>
    <n v="0.19198423216596"/>
    <n v="411.31750988925398"/>
    <m/>
    <n v="-1"/>
    <n v="-1"/>
    <n v="-1"/>
    <n v="-1"/>
    <n v="0"/>
    <m/>
    <m/>
    <s v="Central IRL SIR"/>
    <n v="35"/>
    <m/>
    <m/>
    <n v="779"/>
    <x v="0"/>
    <s v="Paradise Park Stormwater Improvement"/>
    <x v="0"/>
    <m/>
    <n v="86.311457651566798"/>
    <n v="0.3335908434"/>
  </r>
  <r>
    <n v="260000"/>
    <n v="2500000"/>
    <n v="630000"/>
    <x v="0"/>
    <x v="0"/>
    <s v="IR-SouthCentral"/>
    <s v="C-25 and South Indian R"/>
    <n v="0.36"/>
    <n v="0.57999999999999996"/>
    <s v="City of Fort Pierce"/>
    <n v="6.3505184892110003E-2"/>
    <n v="4027.3718346208798"/>
    <n v="10.659883518401999"/>
    <n v="1.8797932758192299"/>
    <n v="0.67695787376451"/>
    <n v="0.11937661953985"/>
    <n v="255.75899298688699"/>
    <n v="1310"/>
    <s v="Fixed Single Family Units"/>
    <n v="1310"/>
    <s v="St. Lucie County Ft. Pierce--Paradise Park"/>
    <s v="City of Fort Pierce"/>
    <m/>
    <m/>
    <m/>
    <n v="0"/>
    <n v="1"/>
    <n v="0.67695787376451"/>
    <n v="0.11937661953985"/>
    <n v="255.75899298688901"/>
    <m/>
    <n v="-1"/>
    <n v="-1"/>
    <n v="-1"/>
    <n v="-1"/>
    <n v="0"/>
    <m/>
    <m/>
    <s v="Central IRL SIR"/>
    <n v="36"/>
    <m/>
    <m/>
    <n v="779"/>
    <x v="0"/>
    <s v="Paradise Park Stormwater Improvement"/>
    <x v="0"/>
    <m/>
    <n v="64.843330435346203"/>
    <n v="0.20742821819999999"/>
  </r>
  <r>
    <n v="260000"/>
    <n v="2500000"/>
    <n v="630000"/>
    <x v="0"/>
    <x v="0"/>
    <s v="IR-SouthCentral"/>
    <s v="C-25 and South Indian R"/>
    <n v="0.36"/>
    <n v="0.57999999999999996"/>
    <s v="City of Fort Pierce"/>
    <n v="9.0989738485159996E-2"/>
    <n v="4027.3718346208798"/>
    <n v="10.659883518401999"/>
    <n v="1.8797932758192299"/>
    <n v="0.96994001362172999"/>
    <n v="0.17104189857296001"/>
    <n v="366.449510014677"/>
    <n v="1310"/>
    <s v="Fixed Single Family Units"/>
    <n v="1310"/>
    <s v="St. Lucie County Ft. Pierce--Paradise Park"/>
    <s v="City of Fort Pierce"/>
    <m/>
    <m/>
    <m/>
    <n v="0"/>
    <n v="1"/>
    <n v="0.96994001362172999"/>
    <n v="0.17104189857296001"/>
    <n v="366.44951001467899"/>
    <m/>
    <n v="-1"/>
    <n v="-1"/>
    <n v="-1"/>
    <n v="-1"/>
    <n v="0"/>
    <m/>
    <m/>
    <s v="Central IRL SIR"/>
    <n v="37"/>
    <m/>
    <m/>
    <n v="779"/>
    <x v="0"/>
    <s v="Paradise Park Stormwater Improvement"/>
    <x v="0"/>
    <m/>
    <n v="87.534111633524006"/>
    <n v="0.29720154910000002"/>
  </r>
  <r>
    <n v="260000"/>
    <n v="2500000"/>
    <n v="630000"/>
    <x v="0"/>
    <x v="0"/>
    <s v="IR-SouthCentral"/>
    <s v="C-25 and South Indian R"/>
    <n v="0.36"/>
    <n v="0.57999999999999996"/>
    <s v="City of Fort Pierce"/>
    <n v="0.14054023357483"/>
    <n v="4027.3718346208798"/>
    <n v="10.659883518401999"/>
    <n v="1.8797932758192299"/>
    <n v="1.4981425195567799"/>
    <n v="0.26418658605604001"/>
    <n v="566.00777833034294"/>
    <n v="1310"/>
    <s v="Fixed Single Family Units"/>
    <n v="1310"/>
    <s v="St. Lucie County Ft. Pierce--Paradise Park"/>
    <s v="City of Fort Pierce"/>
    <m/>
    <m/>
    <m/>
    <n v="0"/>
    <n v="1"/>
    <n v="1.4981425195567799"/>
    <n v="0.26418658605604001"/>
    <n v="566.007778360923"/>
    <m/>
    <n v="-1"/>
    <n v="-1"/>
    <n v="-1"/>
    <n v="-1"/>
    <n v="0"/>
    <m/>
    <m/>
    <s v="Central IRL SIR"/>
    <n v="38"/>
    <m/>
    <m/>
    <n v="779"/>
    <x v="0"/>
    <s v="Paradise Park Stormwater Improvement"/>
    <x v="0"/>
    <m/>
    <n v="100.21756321470301"/>
    <n v="0.45904929309999998"/>
  </r>
  <r>
    <n v="260000"/>
    <n v="2500000"/>
    <n v="630000"/>
    <x v="0"/>
    <x v="0"/>
    <s v="IR-SouthCentral"/>
    <s v="C-25 and South Indian R"/>
    <n v="0.36"/>
    <n v="0.57999999999999996"/>
    <s v="City of Fort Pierce"/>
    <n v="4.3510671821500001E-3"/>
    <n v="4027.3718346208798"/>
    <n v="10.659883518401999"/>
    <n v="1.8797932758192299"/>
    <n v="4.6381869342480002E-2"/>
    <n v="8.1791068316400001E-3"/>
    <n v="17.523365419942198"/>
    <n v="1750"/>
    <s v="Governmental"/>
    <n v="1750"/>
    <s v="St. Lucie County Ft. Pierce--Paradise Park"/>
    <s v="City of Fort Pierce"/>
    <m/>
    <m/>
    <m/>
    <n v="0"/>
    <n v="1"/>
    <n v="4.6381869342480002E-2"/>
    <n v="8.1791068316400001E-3"/>
    <n v="17.523365239856801"/>
    <m/>
    <n v="-1"/>
    <n v="-1"/>
    <n v="-1"/>
    <n v="-1"/>
    <n v="0"/>
    <m/>
    <m/>
    <s v="Central IRL SIR"/>
    <n v="39"/>
    <m/>
    <m/>
    <n v="779"/>
    <x v="0"/>
    <s v="Paradise Park Stormwater Improvement"/>
    <x v="0"/>
    <m/>
    <n v="104.227798238771"/>
    <n v="1.42119751E-2"/>
  </r>
  <r>
    <n v="260000"/>
    <n v="2500000"/>
    <n v="630000"/>
    <x v="0"/>
    <x v="0"/>
    <s v="IR-SouthCentral"/>
    <s v="C-25 and South Indian R"/>
    <n v="0.36"/>
    <n v="0.57999999999999996"/>
    <s v="City of Fort Pierce"/>
    <n v="2.41155192906E-3"/>
    <n v="4005.80722723387"/>
    <n v="10.4256060127098"/>
    <n v="1.69334452508427"/>
    <n v="2.5141890291649999E-2"/>
    <n v="4.0835882560399999E-3"/>
    <n v="9.6602121463103892"/>
    <n v="1210"/>
    <s v="Fixed Single Family Units"/>
    <n v="1210"/>
    <s v="St. Lucie County Ft. Pierce--Paradise Park"/>
    <s v="City of Fort Pierce"/>
    <m/>
    <m/>
    <m/>
    <n v="0"/>
    <n v="1"/>
    <n v="2.5141890291649999E-2"/>
    <n v="4.0835882560399999E-3"/>
    <n v="9.6602121463119897"/>
    <m/>
    <n v="-1"/>
    <n v="-1"/>
    <n v="-1"/>
    <n v="-1"/>
    <n v="0"/>
    <m/>
    <m/>
    <s v="Central IRL SIR"/>
    <n v="73"/>
    <m/>
    <m/>
    <n v="779"/>
    <x v="0"/>
    <s v="Paradise Park Stormwater Improvement"/>
    <x v="0"/>
    <m/>
    <n v="45.738085410232301"/>
    <n v="7.8347218999999992E-3"/>
  </r>
  <r>
    <n v="260000"/>
    <n v="2500000"/>
    <n v="630000"/>
    <x v="0"/>
    <x v="0"/>
    <s v="IR-SouthCentral"/>
    <s v="C-25 and South Indian R"/>
    <n v="0.36"/>
    <n v="0.57999999999999996"/>
    <s v="City of Fort Pierce"/>
    <n v="2.6932219372100001E-3"/>
    <n v="4005.80722723387"/>
    <n v="10.4256060127098"/>
    <n v="1.69334452508427"/>
    <n v="2.807847082217E-2"/>
    <n v="4.5605526222100004E-3"/>
    <n v="10.7885279006326"/>
    <n v="1310"/>
    <s v="Fixed Single Family Units"/>
    <n v="1310"/>
    <s v="St. Lucie County Ft. Pierce--Paradise Park"/>
    <s v="City of Fort Pierce"/>
    <m/>
    <m/>
    <m/>
    <n v="0"/>
    <n v="1"/>
    <n v="2.807847082217E-2"/>
    <n v="4.5605526222100004E-3"/>
    <n v="10.788527900631999"/>
    <m/>
    <n v="-1"/>
    <n v="-1"/>
    <n v="-1"/>
    <n v="-1"/>
    <n v="0"/>
    <m/>
    <m/>
    <s v="Central IRL SIR"/>
    <n v="74"/>
    <m/>
    <m/>
    <n v="779"/>
    <x v="0"/>
    <s v="Paradise Park Stormwater Improvement"/>
    <x v="0"/>
    <m/>
    <n v="45.816187860840003"/>
    <n v="8.7498199000000006E-3"/>
  </r>
  <r>
    <n v="260000"/>
    <n v="2500000"/>
    <n v="640000"/>
    <x v="0"/>
    <x v="0"/>
    <s v="IR-SouthCentral"/>
    <s v="C-25 and South Indian R"/>
    <n v="0.36"/>
    <n v="0.57999999999999996"/>
    <s v="City of Fort Pierce"/>
    <n v="2.06332378249E-3"/>
    <n v="4002.9689102358302"/>
    <n v="9.5304179090700103"/>
    <n v="1.4902300130360799"/>
    <n v="1.9664337928850001E-2"/>
    <n v="3.0748270272700001E-3"/>
    <n v="8.2594209530576794"/>
    <n v="1210"/>
    <s v="Fixed Single Family Units"/>
    <n v="1210"/>
    <s v="St. Lucie County Ft. Pierce--Paradise Park"/>
    <s v="City of Fort Pierce"/>
    <m/>
    <m/>
    <m/>
    <n v="0"/>
    <n v="1"/>
    <n v="1.9664337928850001E-2"/>
    <n v="3.0748270272700001E-3"/>
    <n v="8.259420953056919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6.306890311259806"/>
    <n v="6.6986381999999999E-3"/>
  </r>
  <r>
    <n v="260000"/>
    <n v="2500000"/>
    <n v="640000"/>
    <x v="0"/>
    <x v="0"/>
    <s v="IR-SouthCentral"/>
    <s v="C-25 and South Indian R"/>
    <n v="0.36"/>
    <n v="0.57999999999999996"/>
    <s v="City of Fort Pierce"/>
    <n v="1.204330405491E-2"/>
    <n v="4002.9689102358302"/>
    <n v="9.5304179090700103"/>
    <n v="1.4902300130360799"/>
    <n v="0.11477772064932"/>
    <n v="1.7947293158749999E-2"/>
    <n v="48.208971708337899"/>
    <n v="1310"/>
    <s v="Fixed Single Family Units"/>
    <n v="1310"/>
    <s v="St. Lucie County Ft. Pierce--Paradise Park"/>
    <s v="City of Fort Pierce"/>
    <m/>
    <m/>
    <m/>
    <n v="0"/>
    <n v="1"/>
    <n v="0.11477772064932"/>
    <n v="1.7947293158749999E-2"/>
    <n v="48.208971708337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6.386344983525802"/>
    <n v="3.9098922699999997E-2"/>
  </r>
  <r>
    <n v="260000"/>
    <n v="2500000"/>
    <n v="640000"/>
    <x v="0"/>
    <x v="0"/>
    <s v="IR-SouthCentral"/>
    <s v="C-25 and South Indian R"/>
    <n v="0.36"/>
    <n v="0.57999999999999996"/>
    <s v="City of Fort Pierce"/>
    <n v="0.17162496841628999"/>
    <n v="4002.9689102358302"/>
    <n v="9.5304179090700103"/>
    <n v="1.4902300130360799"/>
    <n v="1.6356576726382199"/>
    <n v="0.25576067892033"/>
    <n v="687.00941279063204"/>
    <n v="1310"/>
    <s v="Fixed Single Family Units"/>
    <n v="1310"/>
    <s v="St. Lucie County Ft. Pierce--Paradise Park"/>
    <s v="City of Fort Pierce"/>
    <m/>
    <m/>
    <m/>
    <n v="0"/>
    <n v="1"/>
    <n v="1.6356576726382199"/>
    <n v="0.25576067892033"/>
    <n v="687.009412790632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0.71825614894701"/>
    <n v="0.55718524960000004"/>
  </r>
  <r>
    <n v="260000"/>
    <n v="2500000"/>
    <n v="640000"/>
    <x v="0"/>
    <x v="0"/>
    <s v="IR-SouthCentral"/>
    <s v="C-25 and South Indian R"/>
    <n v="0.36"/>
    <n v="0.57999999999999996"/>
    <s v="City of Fort Pierce"/>
    <n v="1.3860753659590001E-2"/>
    <n v="3973.05420656968"/>
    <n v="10.4935142487085"/>
    <n v="1.8052435526497601"/>
    <n v="0.14544801602484"/>
    <n v="2.5022036178849998E-2"/>
    <n v="55.0695256334959"/>
    <n v="1210"/>
    <s v="Fixed Single Family Units"/>
    <n v="1210"/>
    <s v="St. Lucie County Ft. Pierce--Paradise Park"/>
    <s v="City of Fort Pierce"/>
    <m/>
    <m/>
    <m/>
    <n v="0"/>
    <n v="1"/>
    <n v="0.14544801602484"/>
    <n v="2.5022036178849998E-2"/>
    <n v="55.069525633493903"/>
    <m/>
    <n v="-1"/>
    <n v="-1"/>
    <n v="-1"/>
    <n v="-1"/>
    <n v="0"/>
    <m/>
    <m/>
    <s v="Central IRL SIR"/>
    <n v="51"/>
    <m/>
    <m/>
    <n v="779"/>
    <x v="0"/>
    <s v="Paradise Park Stormwater Improvement"/>
    <x v="0"/>
    <m/>
    <n v="105.562816021928"/>
    <n v="4.4663037799999999E-2"/>
  </r>
  <r>
    <n v="260000"/>
    <n v="2500000"/>
    <n v="640000"/>
    <x v="0"/>
    <x v="0"/>
    <s v="IR-SouthCentral"/>
    <s v="C-25 and South Indian R"/>
    <n v="0.36"/>
    <n v="0.57999999999999996"/>
    <s v="City of Fort Pierce"/>
    <n v="0.11276098649617999"/>
    <n v="3973.05420656968"/>
    <n v="10.4935142487085"/>
    <n v="1.8052435526497601"/>
    <n v="1.1832590184961"/>
    <n v="0.20356104386265"/>
    <n v="448.00551173559398"/>
    <n v="1310"/>
    <s v="Fixed Single Family Units"/>
    <n v="1310"/>
    <s v="St. Lucie County Ft. Pierce--Paradise Park"/>
    <s v="City of Fort Pierce"/>
    <m/>
    <m/>
    <m/>
    <n v="0"/>
    <n v="1"/>
    <n v="1.1832590184961"/>
    <n v="0.20356104386265"/>
    <n v="448.00551173559398"/>
    <m/>
    <n v="-1"/>
    <n v="-1"/>
    <n v="-1"/>
    <n v="-1"/>
    <n v="0"/>
    <m/>
    <m/>
    <s v="Central IRL SIR"/>
    <n v="52"/>
    <m/>
    <m/>
    <n v="779"/>
    <x v="0"/>
    <s v="Paradise Park Stormwater Improvement"/>
    <x v="0"/>
    <m/>
    <n v="87.573305797550901"/>
    <n v="0.36334591379999998"/>
  </r>
  <r>
    <n v="260000"/>
    <n v="2500000"/>
    <n v="640000"/>
    <x v="0"/>
    <x v="0"/>
    <s v="IR-SouthCentral"/>
    <s v="C-25 and South Indian R"/>
    <n v="0.36"/>
    <n v="0.57999999999999996"/>
    <s v="City of Fort Pierce"/>
    <n v="0.22273385880127999"/>
    <n v="3973.05420656968"/>
    <n v="10.4935142487085"/>
    <n v="1.8052435526497601"/>
    <n v="2.3372609210010999"/>
    <n v="0.40208886255782"/>
    <n v="884.933694655934"/>
    <n v="1310"/>
    <s v="Fixed Single Family Units"/>
    <n v="1310"/>
    <s v="St. Lucie County Ft. Pierce--Paradise Park"/>
    <s v="City of Fort Pierce"/>
    <m/>
    <m/>
    <m/>
    <n v="0"/>
    <n v="1"/>
    <n v="2.3372609210010999"/>
    <n v="0.40208886255782"/>
    <n v="884.933694655934"/>
    <m/>
    <n v="-1"/>
    <n v="-1"/>
    <n v="-1"/>
    <n v="-1"/>
    <n v="0"/>
    <m/>
    <m/>
    <s v="Central IRL SIR"/>
    <n v="53"/>
    <m/>
    <m/>
    <n v="779"/>
    <x v="0"/>
    <s v="Paradise Park Stormwater Improvement"/>
    <x v="0"/>
    <m/>
    <n v="120.608266138467"/>
    <n v="0.71770778160000004"/>
  </r>
  <r>
    <n v="260000"/>
    <n v="2500000"/>
    <n v="640000"/>
    <x v="0"/>
    <x v="0"/>
    <s v="IR-SouthCentral"/>
    <s v="C-25 and South Indian R"/>
    <n v="0.36"/>
    <n v="0.57999999999999996"/>
    <s v="City of Fort Pierce"/>
    <n v="7.0568651971999997E-4"/>
    <n v="3973.05420656968"/>
    <n v="10.4935142487085"/>
    <n v="1.8052435526497601"/>
    <n v="7.4051315498500003E-3"/>
    <n v="1.2739360399200001E-3"/>
    <n v="2.8037307957129198"/>
    <n v="1750"/>
    <s v="Governmental"/>
    <n v="1750"/>
    <s v="St. Lucie County Ft. Pierce--Paradise Park"/>
    <s v="City of Fort Pierce"/>
    <m/>
    <m/>
    <m/>
    <n v="0"/>
    <n v="1"/>
    <n v="7.4051315498500003E-3"/>
    <n v="1.2739360399200001E-3"/>
    <n v="2.8037307957121298"/>
    <m/>
    <n v="-1"/>
    <n v="-1"/>
    <n v="-1"/>
    <n v="-1"/>
    <n v="0"/>
    <m/>
    <m/>
    <s v="Central IRL SIR"/>
    <n v="54"/>
    <m/>
    <m/>
    <n v="779"/>
    <x v="0"/>
    <s v="Paradise Park Stormwater Improvement"/>
    <x v="0"/>
    <m/>
    <n v="32.498302768677398"/>
    <n v="2.2739098E-3"/>
  </r>
  <r>
    <n v="260000"/>
    <n v="2500000"/>
    <n v="640000"/>
    <x v="0"/>
    <x v="0"/>
    <s v="IR-SouthCentral"/>
    <s v="C-25 and South Indian R"/>
    <n v="0.36"/>
    <n v="0.57999999999999996"/>
    <s v="City of Fort Pierce"/>
    <n v="1.9624025066400002E-3"/>
    <n v="3962.8232988334198"/>
    <n v="10.2235960062317"/>
    <n v="1.6357721652766899"/>
    <n v="2.006281042955E-2"/>
    <n v="3.21004339743E-3"/>
    <n v="7.7766543750219199"/>
    <n v="1210"/>
    <s v="Fixed Single Family Units"/>
    <n v="1210"/>
    <s v="St. Lucie County Ft. Pierce--Paradise Park"/>
    <s v="City of Fort Pierce"/>
    <m/>
    <m/>
    <m/>
    <n v="0"/>
    <n v="1"/>
    <n v="2.006281042955E-2"/>
    <n v="3.21004339743E-3"/>
    <n v="7.776654375021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6.942362152140497"/>
    <n v="6.3071001E-3"/>
  </r>
  <r>
    <n v="260000"/>
    <n v="2500000"/>
    <n v="640000"/>
    <x v="0"/>
    <x v="0"/>
    <s v="IR-SouthCentral"/>
    <s v="C-25 and South Indian R"/>
    <n v="0.36"/>
    <n v="0.57999999999999996"/>
    <s v="City of Fort Pierce"/>
    <n v="0.15838460504467"/>
    <n v="3962.8232988334198"/>
    <n v="10.2235960062317"/>
    <n v="1.6357721652766899"/>
    <n v="1.6192602155833"/>
    <n v="0.25908112834042002"/>
    <n v="627.65020304756001"/>
    <n v="1310"/>
    <s v="Fixed Single Family Units"/>
    <n v="1310"/>
    <s v="St. Lucie County Ft. Pierce--Paradise Park"/>
    <s v="City of Fort Pierce"/>
    <m/>
    <m/>
    <m/>
    <n v="0"/>
    <n v="1"/>
    <n v="1.6192602155833"/>
    <n v="0.25908112834042002"/>
    <n v="627.65020304756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8.151640249159"/>
    <n v="0.50904314930000005"/>
  </r>
  <r>
    <n v="260000"/>
    <n v="2500000"/>
    <n v="640000"/>
    <x v="0"/>
    <x v="0"/>
    <s v="IR-SouthCentral"/>
    <s v="C-25 and South Indian R"/>
    <n v="0.36"/>
    <n v="0.57999999999999996"/>
    <s v="City of Fort Pierce"/>
    <n v="0.11247138259583001"/>
    <n v="3995.2642890470502"/>
    <n v="8.8603249554760506"/>
    <n v="1.2160100064616199"/>
    <n v="0.99653299799079997"/>
    <n v="0.13676632667711"/>
    <n v="449.35289842490403"/>
    <n v="1210"/>
    <s v="Fixed Single Family Units"/>
    <n v="1210"/>
    <s v="St. Lucie County Ft. Pierce--Paradise Park"/>
    <s v="City of Fort Pierce"/>
    <m/>
    <m/>
    <m/>
    <n v="0"/>
    <n v="1"/>
    <n v="0.99653299799079997"/>
    <n v="0.13676632667711"/>
    <n v="449.352898424904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9.537396023170402"/>
    <n v="0.36443868489999998"/>
  </r>
  <r>
    <n v="260000"/>
    <n v="2500000"/>
    <n v="650000"/>
    <x v="0"/>
    <x v="0"/>
    <s v="IR-SouthCentral"/>
    <s v="C-25 and South Indian R"/>
    <n v="0.36"/>
    <n v="0.57999999999999996"/>
    <s v="City of Fort Pierce"/>
    <n v="7.1738273167050004E-2"/>
    <n v="4025.7353574578601"/>
    <n v="10.791550880742101"/>
    <n v="1.86157580343923"/>
    <n v="0.77416722497884005"/>
    <n v="0.1335462335083"/>
    <n v="288.79930277158002"/>
    <n v="1210"/>
    <s v="Fixed Single Family Units"/>
    <n v="1210"/>
    <s v="St. Lucie County Ft. Pierce--Paradise Park"/>
    <s v="City of Fort Pierce"/>
    <m/>
    <m/>
    <m/>
    <n v="0"/>
    <n v="1"/>
    <n v="0.77416722497884005"/>
    <n v="0.1335462335083"/>
    <n v="288.79930277158098"/>
    <m/>
    <n v="-1"/>
    <n v="-1"/>
    <n v="-1"/>
    <n v="-1"/>
    <n v="0"/>
    <m/>
    <m/>
    <s v="Central IRL SIR"/>
    <n v="81"/>
    <m/>
    <m/>
    <n v="779"/>
    <x v="0"/>
    <s v="Paradise Park Stormwater Improvement"/>
    <x v="0"/>
    <m/>
    <n v="202.11543177486899"/>
    <n v="0.2342249009"/>
  </r>
  <r>
    <n v="260000"/>
    <n v="2500000"/>
    <n v="650000"/>
    <x v="0"/>
    <x v="0"/>
    <s v="IR-SouthCentral"/>
    <s v="C-25 and South Indian R"/>
    <n v="0.36"/>
    <n v="0.57999999999999996"/>
    <s v="City of Fort Pierce"/>
    <n v="0.25389498297296997"/>
    <n v="4025.7353574578601"/>
    <n v="10.791550880742101"/>
    <n v="1.86157580343923"/>
    <n v="2.7399206271180301"/>
    <n v="0.47264475691710001"/>
    <n v="1022.11401003546"/>
    <n v="1310"/>
    <s v="Fixed Single Family Units"/>
    <n v="1310"/>
    <s v="St. Lucie County Ft. Pierce--Paradise Park"/>
    <s v="City of Fort Pierce"/>
    <m/>
    <m/>
    <m/>
    <n v="0"/>
    <n v="1"/>
    <n v="2.7399206271180301"/>
    <n v="0.47264475691710001"/>
    <n v="1022.11401003546"/>
    <m/>
    <n v="-1"/>
    <n v="-1"/>
    <n v="-1"/>
    <n v="-1"/>
    <n v="0"/>
    <m/>
    <m/>
    <s v="Central IRL SIR"/>
    <n v="82"/>
    <m/>
    <m/>
    <n v="779"/>
    <x v="0"/>
    <s v="Paradise Park Stormwater Improvement"/>
    <x v="0"/>
    <m/>
    <n v="129.628270849789"/>
    <n v="0.82896513380000003"/>
  </r>
  <r>
    <n v="260000"/>
    <n v="2500000"/>
    <n v="650000"/>
    <x v="0"/>
    <x v="0"/>
    <s v="IR-SouthCentral"/>
    <s v="C-25 and South Indian R"/>
    <n v="0.36"/>
    <n v="0.57999999999999996"/>
    <s v="City of Fort Pierce"/>
    <n v="7.0390563136630002E-2"/>
    <n v="4025.7353574578601"/>
    <n v="10.791550880742101"/>
    <n v="1.86157580343923"/>
    <n v="0.75962334361307005"/>
    <n v="0.13103736912561001"/>
    <n v="283.37377885051302"/>
    <n v="1310"/>
    <s v="Fixed Single Family Units"/>
    <n v="1310"/>
    <s v="St. Lucie County Ft. Pierce--Paradise Park"/>
    <s v="City of Fort Pierce"/>
    <m/>
    <m/>
    <m/>
    <n v="0"/>
    <n v="1"/>
    <n v="0.75962334361307005"/>
    <n v="0.13103736912561001"/>
    <n v="283.37377885051302"/>
    <m/>
    <n v="-1"/>
    <n v="-1"/>
    <n v="-1"/>
    <n v="-1"/>
    <n v="0"/>
    <m/>
    <m/>
    <s v="Central IRL SIR"/>
    <n v="83"/>
    <m/>
    <m/>
    <n v="779"/>
    <x v="0"/>
    <s v="Paradise Park Stormwater Improvement"/>
    <x v="0"/>
    <m/>
    <n v="72.449829328746205"/>
    <n v="0.22982463819999999"/>
  </r>
  <r>
    <n v="260000"/>
    <n v="2500000"/>
    <n v="650000"/>
    <x v="0"/>
    <x v="0"/>
    <s v="IR-SouthCentral"/>
    <s v="C-25 and South Indian R"/>
    <n v="0.36"/>
    <n v="0.57999999999999996"/>
    <s v="City of Fort Pierce"/>
    <n v="6.6958537186140005E-2"/>
    <n v="3957.54403174257"/>
    <n v="9.8499919551778792"/>
    <n v="1.4965705493767101"/>
    <n v="0.65954105261397"/>
    <n v="0.10020817478212"/>
    <n v="264.99135921522901"/>
    <n v="1210"/>
    <s v="Fixed Single Family Units"/>
    <n v="1210"/>
    <s v="St. Lucie County Ft. Pierce--Paradise Park"/>
    <s v="City of Fort Pierce"/>
    <m/>
    <m/>
    <m/>
    <n v="0"/>
    <n v="1"/>
    <n v="0.65954105261397"/>
    <n v="0.10020817478212"/>
    <n v="264.99135921522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9.05514996267601"/>
    <n v="0.21491594419999999"/>
  </r>
  <r>
    <n v="260000"/>
    <n v="2500000"/>
    <n v="650000"/>
    <x v="0"/>
    <x v="0"/>
    <s v="IR-SouthCentral"/>
    <s v="C-25 and South Indian R"/>
    <n v="0.36"/>
    <n v="0.57999999999999996"/>
    <s v="City of Fort Pierce"/>
    <n v="6.8970707367359996E-2"/>
    <n v="3957.54403174257"/>
    <n v="9.8499919551778792"/>
    <n v="1.4965705493767101"/>
    <n v="0.67936091271145005"/>
    <n v="0.10321952941567"/>
    <n v="272.95461130677"/>
    <n v="1750"/>
    <s v="Governmental"/>
    <n v="1750"/>
    <s v="St. Lucie County Ft. Pierce--Paradise Park"/>
    <s v="City of Fort Pierce"/>
    <m/>
    <m/>
    <m/>
    <n v="0"/>
    <n v="1"/>
    <n v="0.67936091271145005"/>
    <n v="0.10321952941567"/>
    <n v="272.95461130677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7.164248250343306"/>
    <n v="0.2213743806"/>
  </r>
  <r>
    <n v="260000"/>
    <n v="2500000"/>
    <n v="650000"/>
    <x v="0"/>
    <x v="0"/>
    <s v="IR-SouthCentral"/>
    <s v="C-25 and South Indian R"/>
    <n v="0.36"/>
    <n v="0.57999999999999996"/>
    <s v="City of Fort Pierce"/>
    <n v="7.4714050524290004E-2"/>
    <n v="3957.54403174257"/>
    <n v="9.8499919551778792"/>
    <n v="1.4965705493767101"/>
    <n v="0.73593279660306998"/>
    <n v="0.1118148476393"/>
    <n v="295.684144739744"/>
    <n v="1310"/>
    <s v="Fixed Single Family Units"/>
    <n v="1310"/>
    <s v="St. Lucie County Ft. Pierce--Paradise Park"/>
    <s v="City of Fort Pierce"/>
    <m/>
    <m/>
    <m/>
    <n v="0"/>
    <n v="1"/>
    <n v="0.73593279660306998"/>
    <n v="0.1118148476393"/>
    <n v="295.68414473974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595422345125698"/>
    <n v="0.2398087143"/>
  </r>
  <r>
    <n v="260000"/>
    <n v="2500000"/>
    <n v="660000"/>
    <x v="0"/>
    <x v="0"/>
    <s v="IR-SouthCentral"/>
    <s v="C-25 and South Indian R"/>
    <n v="0.36"/>
    <n v="0.57999999999999996"/>
    <s v="City of Fort Pierce"/>
    <n v="4.0033255885260001E-2"/>
    <n v="3979.5313406334199"/>
    <n v="10.866418466706399"/>
    <n v="1.9389970705884301"/>
    <n v="0.43501811103402999"/>
    <n v="7.7624365887640004E-2"/>
    <n v="159.31359646300899"/>
    <n v="1210"/>
    <s v="Fixed Single Family Units"/>
    <n v="1210"/>
    <s v="St. Lucie County Ft. Pierce--Paradise Park"/>
    <s v="City of Fort Pierce"/>
    <m/>
    <m/>
    <m/>
    <n v="0"/>
    <n v="1"/>
    <n v="0.43501811103402999"/>
    <n v="7.7624365887640004E-2"/>
    <n v="159.31359646220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8.361397450054"/>
    <n v="0.12920810739999999"/>
  </r>
  <r>
    <n v="260000"/>
    <n v="2500000"/>
    <n v="660000"/>
    <x v="0"/>
    <x v="0"/>
    <s v="IR-SouthCentral"/>
    <s v="C-25 and South Indian R"/>
    <n v="0.36"/>
    <n v="0.57999999999999996"/>
    <s v="City of Fort Pierce"/>
    <n v="0.12704777901535"/>
    <n v="3979.5313406334199"/>
    <n v="10.866418466706399"/>
    <n v="1.9389970705884301"/>
    <n v="1.3805543320464599"/>
    <n v="0.24634527133553"/>
    <n v="505.59061834946198"/>
    <n v="1310"/>
    <s v="Fixed Single Family Units"/>
    <n v="1310"/>
    <s v="St. Lucie County Ft. Pierce--Paradise Park"/>
    <s v="City of Fort Pierce"/>
    <m/>
    <m/>
    <m/>
    <n v="0"/>
    <n v="1"/>
    <n v="1.3805543320464599"/>
    <n v="0.24634527133553"/>
    <n v="505.59061834946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625232701620405"/>
    <n v="0.41004916330000002"/>
  </r>
  <r>
    <n v="260000"/>
    <n v="2500000"/>
    <n v="660000"/>
    <x v="0"/>
    <x v="0"/>
    <s v="IR-SouthCentral"/>
    <s v="C-25 and South Indian R"/>
    <n v="0.36"/>
    <n v="0.57999999999999996"/>
    <s v="City of Fort Pierce"/>
    <n v="9.4027431094390004E-2"/>
    <n v="3979.5313406334199"/>
    <n v="10.866418466706399"/>
    <n v="1.9389970705884301"/>
    <n v="1.02174141362113"/>
    <n v="0.18231891344699"/>
    <n v="374.18510891940599"/>
    <n v="1310"/>
    <s v="Fixed Single Family Units"/>
    <n v="1310"/>
    <s v="St. Lucie County Ft. Pierce--Paradise Park"/>
    <s v="City of Fort Pierce"/>
    <m/>
    <m/>
    <m/>
    <n v="0"/>
    <n v="1"/>
    <n v="1.02174141362113"/>
    <n v="0.18231891344699"/>
    <n v="374.18510891940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9.079173142958197"/>
    <n v="0.30347535190000002"/>
  </r>
  <r>
    <n v="260000"/>
    <n v="2500000"/>
    <n v="660000"/>
    <x v="0"/>
    <x v="0"/>
    <s v="IR-SouthCentral"/>
    <s v="C-25 and South Indian R"/>
    <n v="0.36"/>
    <n v="0.57999999999999996"/>
    <s v="City of Fort Pierce"/>
    <n v="5.7693760169999997E-5"/>
    <n v="3979.5313406334199"/>
    <n v="10.866418466706399"/>
    <n v="1.9389970705884301"/>
    <n v="6.2692454095000002E-4"/>
    <n v="1.1186803196E-4"/>
    <n v="0.22959412676744001"/>
    <n v="1750"/>
    <s v="Governmental"/>
    <n v="1750"/>
    <s v="St. Lucie County Ft. Pierce--Paradise Park"/>
    <s v="City of Fort Pierce"/>
    <m/>
    <m/>
    <m/>
    <n v="0"/>
    <n v="1"/>
    <n v="6.2692454095000002E-4"/>
    <n v="1.1186803196E-4"/>
    <n v="0.2295941267673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.9836511356299402"/>
    <n v="1.862077E-4"/>
  </r>
  <r>
    <n v="260000"/>
    <n v="2500000"/>
    <n v="660000"/>
    <x v="0"/>
    <x v="0"/>
    <s v="IR-SouthCentral"/>
    <s v="C-25 and South Indian R"/>
    <n v="0.36"/>
    <n v="0.57999999999999996"/>
    <s v="City of Fort Pierce"/>
    <n v="2.8152666812499999E-3"/>
    <n v="3979.5313406334199"/>
    <n v="10.866418466706399"/>
    <n v="1.9389970705884301"/>
    <n v="3.0591865853859999E-2"/>
    <n v="5.4587938478699999E-3"/>
    <n v="11.2034419902833"/>
    <n v="1310"/>
    <s v="Fixed Single Family Units"/>
    <n v="1310"/>
    <s v="St. Lucie County Ft. Pierce--Paradise Park"/>
    <s v="City of Fort Pierce"/>
    <m/>
    <m/>
    <m/>
    <n v="0"/>
    <n v="1"/>
    <n v="3.0591865853859999E-2"/>
    <n v="5.4587938478699999E-3"/>
    <n v="11.203441990994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2.57413511232"/>
    <n v="9.0863275999999993E-3"/>
  </r>
  <r>
    <n v="260000"/>
    <n v="2500000"/>
    <n v="660000"/>
    <x v="0"/>
    <x v="0"/>
    <s v="IR-SouthCentral"/>
    <s v="C-25 and South Indian R"/>
    <n v="0.36"/>
    <n v="0.57999999999999996"/>
    <s v="City of Fort Pierce"/>
    <n v="3.63289915156E-3"/>
    <n v="3983.9944744959698"/>
    <n v="10.3131990982238"/>
    <n v="1.65694446144806"/>
    <n v="3.7466812253820002E-2"/>
    <n v="6.0195121281799999E-3"/>
    <n v="14.473450146224099"/>
    <n v="1210"/>
    <s v="Fixed Single Family Units"/>
    <n v="1210"/>
    <s v="St. Lucie County Ft. Pierce--Paradise Park"/>
    <s v="City of Fort Pierce"/>
    <m/>
    <m/>
    <m/>
    <n v="0"/>
    <n v="1"/>
    <n v="3.7466812253820002E-2"/>
    <n v="6.0195121281799999E-3"/>
    <n v="14.47345014622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9.543647713198794"/>
    <n v="1.17384024E-2"/>
  </r>
  <r>
    <n v="260000"/>
    <n v="2500000"/>
    <n v="660000"/>
    <x v="0"/>
    <x v="0"/>
    <s v="IR-SouthCentral"/>
    <s v="C-25 and South Indian R"/>
    <n v="0.36"/>
    <n v="0.57999999999999996"/>
    <s v="City of Fort Pierce"/>
    <n v="6.833546427909E-2"/>
    <n v="3983.9944744959698"/>
    <n v="10.3131990982238"/>
    <n v="1.65694446144806"/>
    <n v="0.70475724857990996"/>
    <n v="0.11322806905773"/>
    <n v="272.24811210004702"/>
    <n v="1310"/>
    <s v="Fixed Single Family Units"/>
    <n v="1310"/>
    <s v="St. Lucie County Ft. Pierce--Paradise Park"/>
    <s v="City of Fort Pierce"/>
    <m/>
    <m/>
    <m/>
    <n v="0"/>
    <n v="1"/>
    <n v="0.70475724857990996"/>
    <n v="0.11322806905773"/>
    <n v="272.24811210004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088798728277894"/>
    <n v="0.22080138860000001"/>
  </r>
  <r>
    <n v="260000"/>
    <n v="2500000"/>
    <n v="660000"/>
    <x v="0"/>
    <x v="0"/>
    <s v="IR-SouthCentral"/>
    <s v="C-25 and South Indian R"/>
    <n v="0.36"/>
    <n v="0.57999999999999996"/>
    <s v="City of Fort Pierce"/>
    <n v="1.5907929067599999E-3"/>
    <n v="3989.7568827304299"/>
    <n v="10.5522866089127"/>
    <n v="1.76745507138872"/>
    <n v="1.678650268763E-2"/>
    <n v="2.81165499059E-3"/>
    <n v="6.3468769487723904"/>
    <n v="1210"/>
    <s v="Fixed Single Family Units"/>
    <n v="1210"/>
    <s v="St. Lucie County Ft. Pierce--Paradise Park"/>
    <s v="City of Fort Pierce"/>
    <m/>
    <m/>
    <m/>
    <n v="0"/>
    <n v="1"/>
    <n v="1.678650268763E-2"/>
    <n v="2.81165499059E-3"/>
    <n v="6.34687694877096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2.413855524747106"/>
    <n v="5.1475076999999998E-3"/>
  </r>
  <r>
    <n v="260000"/>
    <n v="2500000"/>
    <n v="660000"/>
    <x v="0"/>
    <x v="0"/>
    <s v="IR-SouthCentral"/>
    <s v="C-25 and South Indian R"/>
    <n v="0.36"/>
    <n v="0.57999999999999996"/>
    <s v="City of Fort Pierce"/>
    <n v="0.25016749030889002"/>
    <n v="3989.7568827304299"/>
    <n v="10.5522866089127"/>
    <n v="1.76745507138872"/>
    <n v="2.6398390579718898"/>
    <n v="0.44215979944305001"/>
    <n v="998.10746629533003"/>
    <n v="1310"/>
    <s v="Fixed Single Family Units"/>
    <n v="1310"/>
    <s v="St. Lucie County Ft. Pierce--Paradise Park"/>
    <s v="City of Fort Pierce"/>
    <m/>
    <m/>
    <m/>
    <n v="0"/>
    <n v="1"/>
    <n v="2.6398390579718898"/>
    <n v="0.44215979944305001"/>
    <n v="998.107466295330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8.45179968077599"/>
    <n v="0.80949510650000001"/>
  </r>
  <r>
    <n v="260000"/>
    <n v="2500000"/>
    <n v="670000"/>
    <x v="0"/>
    <x v="0"/>
    <s v="IR-SouthCentral"/>
    <s v="C-25 and South Indian R"/>
    <n v="0.36"/>
    <n v="0.57999999999999996"/>
    <s v="City of Fort Pierce"/>
    <n v="0.12873995370721"/>
    <n v="3985.64540371046"/>
    <n v="11.009617920737499"/>
    <n v="2.00020754244537"/>
    <n v="1.4173777014499001"/>
    <n v="0.25750662641923999"/>
    <n v="513.11180476707102"/>
    <n v="1210"/>
    <s v="Fixed Single Family Units"/>
    <n v="1210"/>
    <s v="St. Lucie County Ft. Pierce--Paradise Park"/>
    <s v="City of Fort Pierce"/>
    <m/>
    <m/>
    <m/>
    <n v="0"/>
    <n v="1"/>
    <n v="1.4173777014499001"/>
    <n v="0.25750662641923999"/>
    <n v="513.111804767071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27.641868631883"/>
    <n v="0.4161490712"/>
  </r>
  <r>
    <n v="260000"/>
    <n v="2500000"/>
    <n v="670000"/>
    <x v="0"/>
    <x v="0"/>
    <s v="IR-SouthCentral"/>
    <s v="C-25 and South Indian R"/>
    <n v="0.36"/>
    <n v="0.57999999999999996"/>
    <s v="City of Fort Pierce"/>
    <n v="2.428108437623E-2"/>
    <n v="3985.64540371046"/>
    <n v="11.009617920737499"/>
    <n v="2.00020754244537"/>
    <n v="0.26732546168354998"/>
    <n v="4.8567208108100002E-2"/>
    <n v="96.775792341254999"/>
    <n v="1310"/>
    <s v="Fixed Single Family Units"/>
    <n v="1310"/>
    <s v="St. Lucie County Ft. Pierce--Paradise Park"/>
    <s v="City of Fort Pierce"/>
    <m/>
    <m/>
    <m/>
    <n v="0"/>
    <n v="1"/>
    <n v="0.26732546168354998"/>
    <n v="4.8567208108100002E-2"/>
    <n v="96.7757923412562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3.254301104080398"/>
    <n v="7.8488071600000001E-2"/>
  </r>
  <r>
    <n v="260000"/>
    <n v="2500000"/>
    <n v="670000"/>
    <x v="0"/>
    <x v="0"/>
    <s v="IR-SouthCentral"/>
    <s v="C-25 and South Indian R"/>
    <n v="0.36"/>
    <n v="0.57999999999999996"/>
    <s v="City of Fort Pierce"/>
    <n v="0.30855347430873997"/>
    <n v="3985.64540371046"/>
    <n v="11.009617920737499"/>
    <n v="2.00020754244537"/>
    <n v="3.39705586025539"/>
    <n v="0.61717098656007996"/>
    <n v="1229.78473667754"/>
    <n v="1310"/>
    <s v="Fixed Single Family Units"/>
    <n v="1310"/>
    <s v="St. Lucie County Ft. Pierce--Paradise Park"/>
    <s v="City of Fort Pierce"/>
    <m/>
    <m/>
    <m/>
    <n v="0"/>
    <n v="1"/>
    <n v="3.39705586025539"/>
    <n v="0.61717098656007996"/>
    <n v="1229.7847366775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1.60074047298301"/>
    <n v="0.99739232499999997"/>
  </r>
  <r>
    <n v="260000"/>
    <n v="2500000"/>
    <n v="670000"/>
    <x v="0"/>
    <x v="0"/>
    <s v="IR-SouthCentral"/>
    <s v="C-25 and South Indian R"/>
    <n v="0.36"/>
    <n v="0.57999999999999996"/>
    <s v="City of Fort Pierce"/>
    <n v="0.12763441673084999"/>
    <n v="3985.64540371046"/>
    <n v="11.009617920737499"/>
    <n v="2.00020754244537"/>
    <n v="1.40520616174285"/>
    <n v="0.25529532302065999"/>
    <n v="508.70552639858198"/>
    <n v="1310"/>
    <s v="Fixed Single Family Units"/>
    <n v="1310"/>
    <s v="St. Lucie County Ft. Pierce--Paradise Park"/>
    <s v="City of Fort Pierce"/>
    <m/>
    <m/>
    <m/>
    <n v="0"/>
    <n v="1"/>
    <n v="1.40520616174285"/>
    <n v="0.25529532302065999"/>
    <n v="508.70552639858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3.085234755505"/>
    <n v="0.4125754472"/>
  </r>
  <r>
    <n v="260000"/>
    <n v="2500000"/>
    <n v="670000"/>
    <x v="0"/>
    <x v="0"/>
    <s v="IR-SouthCentral"/>
    <s v="C-25 and South Indian R"/>
    <n v="0.36"/>
    <n v="0.57999999999999996"/>
    <s v="City of Fort Pierce"/>
    <n v="0.17954077344392999"/>
    <n v="3951.3122720561701"/>
    <n v="9.8376378510683207"/>
    <n v="1.44280651212918"/>
    <n v="1.7662571086421099"/>
    <n v="0.25904259711761002"/>
    <n v="709.42166144347004"/>
    <n v="1210"/>
    <s v="Fixed Single Family Units"/>
    <n v="1210"/>
    <s v="St. Lucie County Ft. Pierce--Paradise Park"/>
    <s v="City of Fort Pierce"/>
    <m/>
    <m/>
    <m/>
    <n v="0"/>
    <n v="1"/>
    <n v="1.7662571086421099"/>
    <n v="0.25904259711761002"/>
    <n v="709.421661443470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8.14531903256299"/>
    <n v="0.5753622558"/>
  </r>
  <r>
    <n v="260000"/>
    <n v="2500000"/>
    <n v="670000"/>
    <x v="0"/>
    <x v="0"/>
    <s v="IR-SouthCentral"/>
    <s v="C-25 and South Indian R"/>
    <n v="0.36"/>
    <n v="0.57999999999999996"/>
    <s v="City of Fort Pierce"/>
    <n v="9.9054827012819993E-2"/>
    <n v="4022.41635599043"/>
    <n v="10.8632937777477"/>
    <n v="1.89909007291247"/>
    <n v="1.0760616859443399"/>
    <n v="0.18811403865411999"/>
    <n v="398.439756316206"/>
    <n v="1210"/>
    <s v="Fixed Single Family Units"/>
    <n v="1210"/>
    <s v="St. Lucie County Ft. Pierce--Paradise Park"/>
    <s v="City of Fort Pierce"/>
    <m/>
    <m/>
    <m/>
    <n v="0"/>
    <n v="1"/>
    <n v="1.0760616859443399"/>
    <n v="0.18811403865411999"/>
    <n v="760.849968995407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6.367214146442"/>
    <n v="0.61707215650000002"/>
  </r>
  <r>
    <n v="260000"/>
    <n v="2500000"/>
    <n v="670000"/>
    <x v="0"/>
    <x v="0"/>
    <s v="IR-SouthCentral"/>
    <s v="C-25 and South Indian R"/>
    <n v="0.36"/>
    <n v="0.57999999999999996"/>
    <s v="City of Fort Pierce"/>
    <n v="0.26080987571688002"/>
    <n v="4022.41635599043"/>
    <n v="10.8632937777477"/>
    <n v="1.89909007291247"/>
    <n v="2.8332543000503598"/>
    <n v="0.49530144589146002"/>
    <n v="1049.08590988741"/>
    <n v="1310"/>
    <s v="Fixed Single Family Units"/>
    <n v="1310"/>
    <s v="St. Lucie County Ft. Pierce--Paradise Park"/>
    <s v="City of Fort Pierce"/>
    <m/>
    <m/>
    <m/>
    <n v="0"/>
    <n v="1"/>
    <n v="2.8332543000503598"/>
    <n v="0.49530144589146002"/>
    <n v="1049.0859098874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0.838235228125"/>
    <n v="0.85084015400000002"/>
  </r>
  <r>
    <n v="260000"/>
    <n v="2500000"/>
    <n v="670000"/>
    <x v="0"/>
    <x v="0"/>
    <s v="IR-SouthCentral"/>
    <s v="C-25 and South Indian R"/>
    <n v="0.36"/>
    <n v="0.57999999999999996"/>
    <s v="City of Fort Pierce"/>
    <n v="3.774936843631E-2"/>
    <n v="4000.1421639697601"/>
    <n v="11.338346562681"/>
    <n v="2.1485241035675302"/>
    <n v="0.42801542185330999"/>
    <n v="8.1105427979880004E-2"/>
    <n v="151.00284034534801"/>
    <n v="1210"/>
    <s v="Fixed Single Family Units"/>
    <n v="1210"/>
    <s v="St. Lucie County Ft. Pierce--Paradise Park"/>
    <s v="City of Fort Pierce"/>
    <m/>
    <m/>
    <m/>
    <n v="0"/>
    <n v="1"/>
    <n v="0.42801542185330999"/>
    <n v="8.1105427979880004E-2"/>
    <n v="151.00284034534999"/>
    <m/>
    <n v="-1"/>
    <n v="-1"/>
    <n v="-1"/>
    <n v="-1"/>
    <n v="0"/>
    <m/>
    <m/>
    <s v="Central IRL SIR"/>
    <n v="75"/>
    <m/>
    <m/>
    <n v="779"/>
    <x v="0"/>
    <s v="Paradise Park Stormwater Improvement"/>
    <x v="0"/>
    <m/>
    <n v="106.156620648084"/>
    <n v="0.12246783479999999"/>
  </r>
  <r>
    <n v="260000"/>
    <n v="2500000"/>
    <n v="670000"/>
    <x v="0"/>
    <x v="0"/>
    <s v="IR-SouthCentral"/>
    <s v="C-25 and South Indian R"/>
    <n v="0.36"/>
    <n v="0.57999999999999996"/>
    <s v="City of Fort Pierce"/>
    <n v="0.10410095218998"/>
    <n v="4000.1421639697601"/>
    <n v="11.338346562681"/>
    <n v="2.1485241035675302"/>
    <n v="1.18033267343512"/>
    <n v="0.22366340498451001"/>
    <n v="416.418608164555"/>
    <n v="1310"/>
    <s v="Fixed Single Family Units"/>
    <n v="1310"/>
    <s v="St. Lucie County Ft. Pierce--Paradise Park"/>
    <s v="City of Fort Pierce"/>
    <m/>
    <m/>
    <m/>
    <n v="0"/>
    <n v="1"/>
    <n v="1.18033267343512"/>
    <n v="0.22366340498451001"/>
    <n v="416.418608164555"/>
    <m/>
    <n v="-1"/>
    <n v="-1"/>
    <n v="-1"/>
    <n v="-1"/>
    <n v="0"/>
    <m/>
    <m/>
    <s v="Central IRL SIR"/>
    <n v="76"/>
    <m/>
    <m/>
    <n v="779"/>
    <x v="0"/>
    <s v="Paradise Park Stormwater Improvement"/>
    <x v="0"/>
    <m/>
    <n v="89.207398269479299"/>
    <n v="0.33772798720000002"/>
  </r>
  <r>
    <n v="260000"/>
    <n v="2500000"/>
    <n v="670000"/>
    <x v="0"/>
    <x v="0"/>
    <s v="IR-SouthCentral"/>
    <s v="C-25 and South Indian R"/>
    <n v="0.36"/>
    <n v="0.57999999999999996"/>
    <s v="City of Fort Pierce"/>
    <n v="0.27237873544878"/>
    <n v="4000.1421639697601"/>
    <n v="11.338346562681"/>
    <n v="2.1485241035675302"/>
    <n v="3.08832449882313"/>
    <n v="0.58521227841095003"/>
    <n v="1089.55366423744"/>
    <n v="1310"/>
    <s v="Fixed Single Family Units"/>
    <n v="1310"/>
    <s v="St. Lucie County Ft. Pierce--Paradise Park"/>
    <s v="City of Fort Pierce"/>
    <m/>
    <m/>
    <m/>
    <n v="0"/>
    <n v="1"/>
    <n v="3.08832449882313"/>
    <n v="0.58521227841095003"/>
    <n v="1089.55366423744"/>
    <m/>
    <n v="-1"/>
    <n v="-1"/>
    <n v="-1"/>
    <n v="-1"/>
    <n v="0"/>
    <m/>
    <m/>
    <s v="Central IRL SIR"/>
    <n v="77"/>
    <m/>
    <m/>
    <n v="779"/>
    <x v="0"/>
    <s v="Paradise Park Stormwater Improvement"/>
    <x v="0"/>
    <m/>
    <n v="133.384585035892"/>
    <n v="0.88366071710000005"/>
  </r>
  <r>
    <n v="260000"/>
    <n v="2500000"/>
    <n v="670000"/>
    <x v="0"/>
    <x v="0"/>
    <s v="IR-SouthCentral"/>
    <s v="C-25 and South Indian R"/>
    <n v="0.36"/>
    <n v="0.57999999999999996"/>
    <s v="City of Fort Pierce"/>
    <n v="6.9136069846000001E-2"/>
    <n v="4000.1421639697601"/>
    <n v="11.338346562681"/>
    <n v="2.1485241035675302"/>
    <n v="0.78388871989576003"/>
    <n v="0.14854051249007"/>
    <n v="276.55410804217502"/>
    <n v="1310"/>
    <s v="Fixed Single Family Units"/>
    <n v="1310"/>
    <s v="St. Lucie County Ft. Pierce--Paradise Park"/>
    <s v="City of Fort Pierce"/>
    <m/>
    <m/>
    <m/>
    <n v="0"/>
    <n v="1"/>
    <n v="0.78388871989576003"/>
    <n v="0.14854051249007"/>
    <n v="276.55410804217399"/>
    <m/>
    <n v="-1"/>
    <n v="-1"/>
    <n v="-1"/>
    <n v="-1"/>
    <n v="0"/>
    <m/>
    <m/>
    <s v="Central IRL SIR"/>
    <n v="78"/>
    <m/>
    <m/>
    <n v="779"/>
    <x v="0"/>
    <s v="Paradise Park Stormwater Improvement"/>
    <x v="0"/>
    <m/>
    <n v="66.920445236053496"/>
    <n v="0.22429368050000001"/>
  </r>
  <r>
    <n v="260000"/>
    <n v="2500000"/>
    <n v="670000"/>
    <x v="0"/>
    <x v="0"/>
    <s v="IR-SouthCentral"/>
    <s v="C-25 and South Indian R"/>
    <n v="0.36"/>
    <n v="0.57999999999999996"/>
    <s v="City of Fort Pierce"/>
    <n v="0.13439832783887001"/>
    <n v="4000.1421639697601"/>
    <n v="11.338346562681"/>
    <n v="2.1485241035675302"/>
    <n v="1.52385481848194"/>
    <n v="0.28875804684098"/>
    <n v="537.61241795529804"/>
    <n v="1310"/>
    <s v="Fixed Single Family Units"/>
    <n v="1310"/>
    <s v="St. Lucie County Ft. Pierce--Paradise Park"/>
    <s v="City of Fort Pierce"/>
    <m/>
    <m/>
    <m/>
    <n v="0"/>
    <n v="1"/>
    <n v="1.52385481848194"/>
    <n v="0.28875804684098"/>
    <n v="537.61241795529804"/>
    <m/>
    <n v="-1"/>
    <n v="-1"/>
    <n v="-1"/>
    <n v="-1"/>
    <n v="0"/>
    <m/>
    <m/>
    <s v="Central IRL SIR"/>
    <n v="79"/>
    <m/>
    <m/>
    <n v="779"/>
    <x v="0"/>
    <s v="Paradise Park Stormwater Improvement"/>
    <x v="0"/>
    <m/>
    <n v="99.509190931536907"/>
    <n v="0.43601980369999999"/>
  </r>
  <r>
    <n v="260000"/>
    <n v="2500000"/>
    <n v="670000"/>
    <x v="0"/>
    <x v="0"/>
    <s v="IR-SouthCentral"/>
    <s v="C-25 and South Indian R"/>
    <n v="0.36"/>
    <n v="0.57999999999999996"/>
    <s v="City of Fort Pierce"/>
    <n v="3.8667320526479997E-2"/>
    <n v="3984.7419943331201"/>
    <n v="10.882742481088499"/>
    <n v="1.9390623859163401"/>
    <n v="0.42080649172343998"/>
    <n v="7.4978346797069995E-2"/>
    <n v="154.079295910224"/>
    <n v="1210"/>
    <s v="Fixed Single Family Units"/>
    <n v="1210"/>
    <s v="St. Lucie County Ft. Pierce--Paradise Park"/>
    <s v="City of Fort Pierce"/>
    <m/>
    <m/>
    <m/>
    <n v="0"/>
    <n v="1"/>
    <n v="0.42080649172343998"/>
    <n v="7.4978346797069995E-2"/>
    <n v="154.07929591022199"/>
    <m/>
    <n v="-1"/>
    <n v="-1"/>
    <n v="-1"/>
    <n v="-1"/>
    <n v="0"/>
    <m/>
    <m/>
    <s v="Central IRL SIR"/>
    <n v="92"/>
    <m/>
    <m/>
    <n v="779"/>
    <x v="0"/>
    <s v="Paradise Park Stormwater Improvement"/>
    <x v="0"/>
    <m/>
    <n v="149.376852209162"/>
    <n v="0.12496293260000001"/>
  </r>
  <r>
    <n v="260000"/>
    <n v="2500000"/>
    <n v="670000"/>
    <x v="0"/>
    <x v="0"/>
    <s v="IR-SouthCentral"/>
    <s v="C-25 and South Indian R"/>
    <n v="0.36"/>
    <n v="0.57999999999999996"/>
    <s v="City of Fort Pierce"/>
    <n v="9.2942381012879993E-2"/>
    <n v="3984.7419943331201"/>
    <n v="10.882742481088499"/>
    <n v="1.9390623859163401"/>
    <n v="1.01146799814239"/>
    <n v="0.18022107507957999"/>
    <n v="370.35140867533602"/>
    <n v="1310"/>
    <s v="Fixed Single Family Units"/>
    <n v="1310"/>
    <s v="St. Lucie County Ft. Pierce--Paradise Park"/>
    <s v="City of Fort Pierce"/>
    <m/>
    <m/>
    <m/>
    <n v="0"/>
    <n v="1"/>
    <n v="1.01146799814239"/>
    <n v="0.18022107507957999"/>
    <n v="370.35140867533698"/>
    <m/>
    <n v="-1"/>
    <n v="-1"/>
    <n v="-1"/>
    <n v="-1"/>
    <n v="0"/>
    <m/>
    <m/>
    <s v="Central IRL SIR"/>
    <n v="93"/>
    <m/>
    <m/>
    <n v="779"/>
    <x v="0"/>
    <s v="Paradise Park Stormwater Improvement"/>
    <x v="0"/>
    <m/>
    <n v="78.156925530529307"/>
    <n v="0.30036610600000002"/>
  </r>
  <r>
    <n v="260000"/>
    <n v="2500000"/>
    <n v="670000"/>
    <x v="0"/>
    <x v="0"/>
    <s v="IR-SouthCentral"/>
    <s v="C-25 and South Indian R"/>
    <n v="0.36"/>
    <n v="0.57999999999999996"/>
    <s v="City of Fort Pierce"/>
    <n v="6.3590821339999995E-4"/>
    <n v="3984.7419943331201"/>
    <n v="10.882742481088499"/>
    <n v="1.9390623859163401"/>
    <n v="6.9204253280600002E-3"/>
    <n v="1.2330656975E-3"/>
    <n v="2.5339301624843"/>
    <n v="1310"/>
    <s v="Fixed Single Family Units"/>
    <n v="1310"/>
    <s v="St. Lucie County Ft. Pierce--Paradise Park"/>
    <s v="City of Fort Pierce"/>
    <m/>
    <m/>
    <m/>
    <n v="0"/>
    <n v="1"/>
    <n v="6.9204253280600002E-3"/>
    <n v="1.2330656975E-3"/>
    <n v="2.5339301624845199"/>
    <m/>
    <n v="-1"/>
    <n v="-1"/>
    <n v="-1"/>
    <n v="-1"/>
    <n v="0"/>
    <m/>
    <m/>
    <s v="Central IRL SIR"/>
    <n v="94"/>
    <m/>
    <m/>
    <n v="779"/>
    <x v="0"/>
    <s v="Paradise Park Stormwater Improvement"/>
    <x v="0"/>
    <m/>
    <n v="29.061473125929901"/>
    <n v="2.0550934000000002E-3"/>
  </r>
  <r>
    <n v="260000"/>
    <n v="2500000"/>
    <n v="670000"/>
    <x v="0"/>
    <x v="0"/>
    <s v="IR-SouthCentral"/>
    <s v="C-25 and South Indian R"/>
    <n v="0.36"/>
    <n v="0.57999999999999996"/>
    <s v="City of Fort Pierce"/>
    <n v="3.5320768174200001E-3"/>
    <n v="3984.7419943331201"/>
    <n v="10.882742481088499"/>
    <n v="1.9390623859163401"/>
    <n v="3.8438682427430003E-2"/>
    <n v="6.8489173008300002E-3"/>
    <n v="14.0744148215959"/>
    <n v="1310"/>
    <s v="Fixed Single Family Units"/>
    <n v="1310"/>
    <s v="St. Lucie County Ft. Pierce--Paradise Park"/>
    <s v="City of Fort Pierce"/>
    <m/>
    <m/>
    <m/>
    <n v="0"/>
    <n v="1"/>
    <n v="3.8438682427430003E-2"/>
    <n v="6.8489173008300002E-3"/>
    <n v="14.074414821597101"/>
    <m/>
    <n v="-1"/>
    <n v="-1"/>
    <n v="-1"/>
    <n v="-1"/>
    <n v="0"/>
    <m/>
    <m/>
    <s v="Central IRL SIR"/>
    <n v="95"/>
    <m/>
    <m/>
    <n v="779"/>
    <x v="0"/>
    <s v="Paradise Park Stormwater Improvement"/>
    <x v="0"/>
    <m/>
    <n v="87.195495354532"/>
    <n v="1.14147728E-2"/>
  </r>
  <r>
    <n v="260000"/>
    <n v="2500000"/>
    <n v="670000"/>
    <x v="0"/>
    <x v="0"/>
    <s v="IR-SouthCentral"/>
    <s v="C-25 and South Indian R"/>
    <n v="0.36"/>
    <n v="0.57999999999999996"/>
    <s v="City of Fort Pierce"/>
    <n v="0.10913937441664"/>
    <n v="3984.7419943331201"/>
    <n v="10.882742481088499"/>
    <n v="1.9390623859163401"/>
    <n v="1.1877357063234799"/>
    <n v="0.21162805575376001"/>
    <n v="434.89224847326301"/>
    <n v="1310"/>
    <s v="Fixed Single Family Units"/>
    <n v="1310"/>
    <s v="St. Lucie County Ft. Pierce--Paradise Park"/>
    <s v="City of Fort Pierce"/>
    <m/>
    <m/>
    <m/>
    <n v="0"/>
    <n v="1"/>
    <n v="1.1877357063234799"/>
    <n v="0.21162805575376001"/>
    <n v="434.89224847326301"/>
    <m/>
    <n v="-1"/>
    <n v="-1"/>
    <n v="-1"/>
    <n v="-1"/>
    <n v="0"/>
    <m/>
    <m/>
    <s v="Central IRL SIR"/>
    <n v="96"/>
    <m/>
    <m/>
    <n v="779"/>
    <x v="0"/>
    <s v="Paradise Park Stormwater Improvement"/>
    <x v="0"/>
    <m/>
    <n v="85.332678413573504"/>
    <n v="0.35271066379999999"/>
  </r>
  <r>
    <n v="260000"/>
    <n v="2500000"/>
    <n v="680000"/>
    <x v="0"/>
    <x v="0"/>
    <s v="IR-SouthCentral"/>
    <s v="C-25 and South Indian R"/>
    <n v="0.36"/>
    <n v="0.57999999999999996"/>
    <s v="City of Fort Pierce"/>
    <n v="0.18866871168374999"/>
    <n v="3966.8703581674599"/>
    <n v="9.6888769014203699"/>
    <n v="1.5579932715246001"/>
    <n v="1.8279879226534601"/>
    <n v="0.2939445833505"/>
    <n v="748.42431989192596"/>
    <n v="1750"/>
    <s v="Governmental"/>
    <n v="1750"/>
    <s v="St. Lucie County Ft. Pierce--Paradise Park"/>
    <s v="City of Fort Pierce"/>
    <m/>
    <m/>
    <m/>
    <n v="0"/>
    <n v="1"/>
    <n v="1.8279879226534601"/>
    <n v="0.2939445833505"/>
    <n v="748.42431997890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0.55547766579099"/>
    <n v="0.60699458230000003"/>
  </r>
  <r>
    <n v="260000"/>
    <n v="2500000"/>
    <n v="690000"/>
    <x v="0"/>
    <x v="0"/>
    <s v="IR-SouthCentral"/>
    <s v="C-25 and South Indian R"/>
    <n v="0.36"/>
    <n v="0.57999999999999996"/>
    <s v="City of Fort Pierce"/>
    <n v="4.8155151181600003E-3"/>
    <n v="3987.5244391732999"/>
    <n v="10.3853981874753"/>
    <n v="1.7390118770727201"/>
    <n v="5.0011041979950002E-2"/>
    <n v="8.3742379847100007E-3"/>
    <n v="19.201984220891401"/>
    <n v="1700"/>
    <s v="Institutional (Educational,religious,health and military facilities)"/>
    <n v="1700"/>
    <s v="St. Lucie County Ft. Pierce--Paradise Park"/>
    <s v="City of Fort Pierce"/>
    <m/>
    <m/>
    <m/>
    <n v="0"/>
    <n v="1"/>
    <n v="5.0011041979950002E-2"/>
    <n v="8.3742379847100007E-3"/>
    <n v="19.201984164203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5.659047084781903"/>
    <n v="1.55733854E-2"/>
  </r>
  <r>
    <n v="260000"/>
    <n v="2500000"/>
    <n v="690000"/>
    <x v="0"/>
    <x v="0"/>
    <s v="IR-SouthCentral"/>
    <s v="C-25 and South Indian R"/>
    <n v="0.36"/>
    <n v="0.57999999999999996"/>
    <s v="City of Fort Pierce"/>
    <n v="2.0194713556010001E-2"/>
    <n v="3987.5244391732999"/>
    <n v="10.3853981874753"/>
    <n v="1.7390118770727201"/>
    <n v="0.20973014156118999"/>
    <n v="3.5118846727979998E-2"/>
    <n v="80.5269138467023"/>
    <n v="1210"/>
    <s v="Fixed Single Family Units"/>
    <n v="1210"/>
    <s v="St. Lucie County Ft. Pierce--Paradise Park"/>
    <s v="City of Fort Pierce"/>
    <m/>
    <m/>
    <m/>
    <n v="0"/>
    <n v="1"/>
    <n v="0.20973014156118999"/>
    <n v="3.5118846727979998E-2"/>
    <n v="80.5269139802914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6.3063444987678"/>
    <n v="6.5309743700000006E-2"/>
  </r>
  <r>
    <n v="260000"/>
    <n v="2500000"/>
    <n v="690000"/>
    <x v="0"/>
    <x v="0"/>
    <s v="IR-SouthCentral"/>
    <s v="C-25 and South Indian R"/>
    <n v="0.36"/>
    <n v="0.57999999999999996"/>
    <s v="City of Fort Pierce"/>
    <n v="0.10847858191988"/>
    <n v="3987.5244391732999"/>
    <n v="10.3853981874753"/>
    <n v="1.7390118770727201"/>
    <n v="1.1265932680506701"/>
    <n v="0.18864554236667999"/>
    <n v="432.56099653240898"/>
    <n v="1310"/>
    <s v="Fixed Single Family Units"/>
    <n v="1310"/>
    <s v="St. Lucie County Ft. Pierce--Paradise Park"/>
    <s v="City of Fort Pierce"/>
    <m/>
    <m/>
    <m/>
    <n v="0"/>
    <n v="1"/>
    <n v="1.1265932680506701"/>
    <n v="0.18864554236667999"/>
    <n v="432.560996406140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4.226622650191999"/>
    <n v="0.35081994840000003"/>
  </r>
  <r>
    <n v="260000"/>
    <n v="2500000"/>
    <n v="690000"/>
    <x v="0"/>
    <x v="0"/>
    <s v="IR-SouthCentral"/>
    <s v="C-25 and South Indian R"/>
    <n v="0.36"/>
    <n v="0.57999999999999996"/>
    <s v="City of Fort Pierce"/>
    <n v="2.9044017111710001E-2"/>
    <n v="3987.5244391732999"/>
    <n v="10.3853981874753"/>
    <n v="1.7390118770727201"/>
    <n v="0.30163368266898"/>
    <n v="5.0507890715169999E-2"/>
    <n v="115.81372804472301"/>
    <n v="1750"/>
    <s v="Governmental"/>
    <n v="1750"/>
    <s v="St. Lucie County Ft. Pierce--Paradise Park"/>
    <s v="City of Fort Pierce"/>
    <m/>
    <m/>
    <m/>
    <n v="0"/>
    <n v="1"/>
    <n v="0.30163368266898"/>
    <n v="5.0507890715169999E-2"/>
    <n v="115.8137280722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2.363279691099997"/>
    <n v="9.3928408800000002E-2"/>
  </r>
  <r>
    <n v="260000"/>
    <n v="2500000"/>
    <n v="690000"/>
    <x v="0"/>
    <x v="0"/>
    <s v="IR-SouthCentral"/>
    <s v="C-25 and South Indian R"/>
    <n v="0.36"/>
    <n v="0.57999999999999996"/>
    <s v="City of Fort Pierce"/>
    <n v="0.13820951984974"/>
    <n v="3987.5244391732999"/>
    <n v="10.3853981874753"/>
    <n v="1.7390118770727201"/>
    <n v="1.4353608969393501"/>
    <n v="0.24034799654322"/>
    <n v="551.11383812725796"/>
    <n v="1310"/>
    <s v="Fixed Single Family Units"/>
    <n v="1310"/>
    <s v="St. Lucie County Ft. Pierce--Paradise Park"/>
    <s v="City of Fort Pierce"/>
    <m/>
    <m/>
    <m/>
    <n v="0"/>
    <n v="1"/>
    <n v="1.4353608969393501"/>
    <n v="0.24034799654322"/>
    <n v="551.113838122304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3.479234821894195"/>
    <n v="0.44696986059999999"/>
  </r>
  <r>
    <n v="260000"/>
    <n v="2500000"/>
    <n v="690000"/>
    <x v="0"/>
    <x v="0"/>
    <s v="IR-SouthCentral"/>
    <s v="C-25 and South Indian R"/>
    <n v="0.36"/>
    <n v="0.57999999999999996"/>
    <s v="City of Fort Pierce"/>
    <n v="3.7743150926250003E-2"/>
    <n v="4013.6251545898699"/>
    <n v="11.374551921986701"/>
    <n v="2.1551558275437301"/>
    <n v="0.42931142991007998"/>
    <n v="8.1342371668579994E-2"/>
    <n v="151.486859971103"/>
    <n v="1210"/>
    <s v="Fixed Single Family Units"/>
    <n v="1210"/>
    <s v="St. Lucie County Ft. Pierce--Paradise Park"/>
    <s v="City of Fort Pierce"/>
    <m/>
    <m/>
    <m/>
    <n v="0"/>
    <n v="1"/>
    <n v="0.42931142991007998"/>
    <n v="8.1342371668579994E-2"/>
    <n v="151.48685997110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131014412327"/>
    <n v="0.1228603893"/>
  </r>
  <r>
    <n v="260000"/>
    <n v="2500000"/>
    <n v="690000"/>
    <x v="0"/>
    <x v="0"/>
    <s v="IR-SouthCentral"/>
    <s v="C-25 and South Indian R"/>
    <n v="0.36"/>
    <n v="0.57999999999999996"/>
    <s v="City of Fort Pierce"/>
    <n v="0.19369546927302"/>
    <n v="4013.6251545898699"/>
    <n v="11.374551921986701"/>
    <n v="2.1551558275437301"/>
    <n v="2.2031991722996298"/>
    <n v="0.41744391937258002"/>
    <n v="777.42100780430997"/>
    <n v="1310"/>
    <s v="Fixed Single Family Units"/>
    <n v="1310"/>
    <s v="St. Lucie County Ft. Pierce--Paradise Park"/>
    <s v="City of Fort Pierce"/>
    <m/>
    <m/>
    <m/>
    <n v="0"/>
    <n v="1"/>
    <n v="2.2031991722996298"/>
    <n v="0.41744391937258002"/>
    <n v="777.421007804309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0.653050491587"/>
    <n v="0.63051176630000005"/>
  </r>
  <r>
    <n v="260000"/>
    <n v="2500000"/>
    <n v="690000"/>
    <x v="0"/>
    <x v="0"/>
    <s v="IR-SouthCentral"/>
    <s v="C-25 and South Indian R"/>
    <n v="0.36"/>
    <n v="0.57999999999999996"/>
    <s v="City of Fort Pierce"/>
    <n v="0.16003495318298"/>
    <n v="4013.6251545898699"/>
    <n v="11.374551921986701"/>
    <n v="2.1551558275437301"/>
    <n v="1.82032588431263"/>
    <n v="0.344900261963"/>
    <n v="642.32031370885704"/>
    <n v="1310"/>
    <s v="Fixed Single Family Units"/>
    <n v="1310"/>
    <s v="St. Lucie County Ft. Pierce--Paradise Park"/>
    <s v="City of Fort Pierce"/>
    <m/>
    <m/>
    <m/>
    <n v="0"/>
    <n v="1"/>
    <n v="1.82032588431263"/>
    <n v="0.344900261963"/>
    <n v="642.320313708857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2.20175125404501"/>
    <n v="0.52094104919999995"/>
  </r>
  <r>
    <n v="260000"/>
    <n v="2500000"/>
    <n v="690000"/>
    <x v="0"/>
    <x v="0"/>
    <s v="IR-SouthCentral"/>
    <s v="C-25 and South Indian R"/>
    <n v="0.36"/>
    <n v="0.57999999999999996"/>
    <s v="City of Fort Pierce"/>
    <n v="0.18700961365595001"/>
    <n v="4013.6251545898699"/>
    <n v="11.374551921986701"/>
    <n v="2.1551558275437301"/>
    <n v="2.12715056044031"/>
    <n v="0.40303485867731997"/>
    <n v="750.586489519662"/>
    <n v="1310"/>
    <s v="Fixed Single Family Units"/>
    <n v="1310"/>
    <s v="St. Lucie County Ft. Pierce--Paradise Park"/>
    <s v="City of Fort Pierce"/>
    <m/>
    <m/>
    <m/>
    <n v="0"/>
    <n v="1"/>
    <n v="2.12715056044031"/>
    <n v="0.40303485867731997"/>
    <n v="750.58648951966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0.093329192608"/>
    <n v="0.60874816669999998"/>
  </r>
  <r>
    <n v="260000"/>
    <n v="2500000"/>
    <n v="690000"/>
    <x v="0"/>
    <x v="0"/>
    <s v="IR-SouthCentral"/>
    <s v="C-25 and South Indian R"/>
    <n v="0.36"/>
    <n v="0.57999999999999996"/>
    <s v="City of Fort Pierce"/>
    <n v="3.9280266928859997E-2"/>
    <n v="4013.6251545898699"/>
    <n v="11.374551921986701"/>
    <n v="2.1551558275437301"/>
    <n v="0.44679543569188002"/>
    <n v="8.4655096179209993E-2"/>
    <n v="157.65626742470101"/>
    <n v="1310"/>
    <s v="Fixed Single Family Units"/>
    <n v="1310"/>
    <s v="St. Lucie County Ft. Pierce--Paradise Park"/>
    <s v="City of Fort Pierce"/>
    <m/>
    <m/>
    <m/>
    <n v="0"/>
    <n v="1"/>
    <n v="0.44679543569188002"/>
    <n v="8.4655096179209993E-2"/>
    <n v="157.656267424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115113189479203"/>
    <n v="0.12786396380000001"/>
  </r>
  <r>
    <n v="260000"/>
    <n v="2500000"/>
    <n v="690000"/>
    <x v="0"/>
    <x v="0"/>
    <s v="IR-SouthCentral"/>
    <s v="C-25 and South Indian R"/>
    <n v="0.36"/>
    <n v="0.57999999999999996"/>
    <s v="City of Fort Pierce"/>
    <n v="0.24621467018851001"/>
    <n v="4010.3446978489901"/>
    <n v="10.8981982495928"/>
    <n v="1.91840487163331"/>
    <n v="2.6832962876725301"/>
    <n v="0.47233942275723001"/>
    <n v="987.40569712314198"/>
    <n v="1210"/>
    <s v="Fixed Single Family Units"/>
    <n v="1210"/>
    <s v="St. Lucie County Ft. Pierce--Paradise Park"/>
    <s v="City of Fort Pierce"/>
    <m/>
    <m/>
    <m/>
    <n v="0"/>
    <n v="1"/>
    <n v="2.6832962876725301"/>
    <n v="0.47233942275723001"/>
    <n v="987.405697206732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93.39931936494298"/>
    <n v="0.80081565060000004"/>
  </r>
  <r>
    <n v="260000"/>
    <n v="2500000"/>
    <n v="690000"/>
    <x v="0"/>
    <x v="0"/>
    <s v="IR-SouthCentral"/>
    <s v="C-25 and South Indian R"/>
    <n v="0.36"/>
    <n v="0.57999999999999996"/>
    <s v="City of Fort Pierce"/>
    <n v="6.5268161276239994E-2"/>
    <n v="4010.3446978489901"/>
    <n v="10.8981982495928"/>
    <n v="1.91840487163331"/>
    <n v="0.71130536097487995"/>
    <n v="0.12521075855489"/>
    <n v="261.74782451252997"/>
    <n v="1310"/>
    <s v="Fixed Single Family Units"/>
    <n v="1310"/>
    <s v="St. Lucie County Ft. Pierce--Paradise Park"/>
    <s v="City of Fort Pierce"/>
    <m/>
    <m/>
    <m/>
    <n v="0"/>
    <n v="1"/>
    <n v="0.71130536097487995"/>
    <n v="0.12521075855489"/>
    <n v="261.74782451253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5.822046101196904"/>
    <n v="0.21228534020000001"/>
  </r>
  <r>
    <n v="260000"/>
    <n v="2500000"/>
    <n v="690000"/>
    <x v="0"/>
    <x v="0"/>
    <s v="IR-SouthCentral"/>
    <s v="C-25 and South Indian R"/>
    <n v="0.36"/>
    <n v="0.57999999999999996"/>
    <s v="City of Fort Pierce"/>
    <n v="1.6852297708530001E-2"/>
    <n v="4010.3446978489901"/>
    <n v="10.8981982495928"/>
    <n v="1.91840487163331"/>
    <n v="0.18365968138875"/>
    <n v="3.2329530022260002E-2"/>
    <n v="67.583522761987993"/>
    <n v="1310"/>
    <s v="Fixed Single Family Units"/>
    <n v="1310"/>
    <s v="St. Lucie County Ft. Pierce--Paradise Park"/>
    <s v="City of Fort Pierce"/>
    <m/>
    <m/>
    <m/>
    <n v="0"/>
    <n v="1"/>
    <n v="0.18365968138875"/>
    <n v="3.2329530022260002E-2"/>
    <n v="67.583522678394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9.361847084399699"/>
    <n v="5.4812264899999998E-2"/>
  </r>
  <r>
    <n v="260000"/>
    <n v="2500000"/>
    <n v="690000"/>
    <x v="0"/>
    <x v="0"/>
    <s v="IR-SouthCentral"/>
    <s v="C-25 and South Indian R"/>
    <n v="0.36"/>
    <n v="0.57999999999999996"/>
    <s v="City of Fort Pierce"/>
    <n v="0.28942832435653998"/>
    <n v="4010.3446978489901"/>
    <n v="10.8981982495928"/>
    <n v="1.91840487163331"/>
    <n v="3.15424725788507"/>
    <n v="0.55524070743426002"/>
    <n v="1160.7073459905801"/>
    <n v="1310"/>
    <s v="Fixed Single Family Units"/>
    <n v="1310"/>
    <s v="St. Lucie County Ft. Pierce--Paradise Park"/>
    <s v="City of Fort Pierce"/>
    <m/>
    <m/>
    <m/>
    <n v="0"/>
    <n v="1"/>
    <n v="3.15424725788507"/>
    <n v="0.55524070743426002"/>
    <n v="1160.7073459905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7.04597058403201"/>
    <n v="0.94136848819999996"/>
  </r>
  <r>
    <n v="260000"/>
    <n v="2500000"/>
    <n v="690000"/>
    <x v="0"/>
    <x v="0"/>
    <s v="IR-SouthCentral"/>
    <s v="C-25 and South Indian R"/>
    <n v="0.36"/>
    <n v="0.57999999999999996"/>
    <s v="City of Fort Pierce"/>
    <n v="2.1586505337500002E-3"/>
    <n v="3997.58958785913"/>
    <n v="10.139301411046301"/>
    <n v="1.5666767996498101"/>
    <n v="2.1887208402890001E-2"/>
    <n v="3.3819077097900002E-3"/>
    <n v="8.6293988975815399"/>
    <n v="1210"/>
    <s v="Fixed Single Family Units"/>
    <n v="1210"/>
    <s v="St. Lucie County Ft. Pierce--Paradise Park"/>
    <s v="City of Fort Pierce"/>
    <m/>
    <m/>
    <m/>
    <n v="0"/>
    <n v="1"/>
    <n v="2.1887208402890001E-2"/>
    <n v="3.3819077097900002E-3"/>
    <n v="8.62939889758330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377283443042"/>
    <n v="6.9987015000000001E-3"/>
  </r>
  <r>
    <n v="260000"/>
    <n v="2500000"/>
    <n v="690000"/>
    <x v="0"/>
    <x v="0"/>
    <s v="IR-SouthCentral"/>
    <s v="C-25 and South Indian R"/>
    <n v="0.36"/>
    <n v="0.57999999999999996"/>
    <s v="City of Fort Pierce"/>
    <n v="5.8284576071199997E-3"/>
    <n v="3997.58958785913"/>
    <n v="10.139301411046301"/>
    <n v="1.5666767996498101"/>
    <n v="5.9096488440150002E-2"/>
    <n v="9.1313093108200006E-3"/>
    <n v="23.299781443525202"/>
    <n v="1310"/>
    <s v="Fixed Single Family Units"/>
    <n v="1310"/>
    <s v="St. Lucie County Ft. Pierce--Paradise Park"/>
    <s v="City of Fort Pierce"/>
    <m/>
    <m/>
    <m/>
    <n v="0"/>
    <n v="1"/>
    <n v="5.9096488440150002E-2"/>
    <n v="9.1313093108200006E-3"/>
    <n v="23.299781443524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.6567756585616"/>
    <n v="1.8896821899999999E-2"/>
  </r>
  <r>
    <n v="260000"/>
    <n v="2500000"/>
    <n v="690000"/>
    <x v="0"/>
    <x v="0"/>
    <s v="IR-SouthCentral"/>
    <s v="C-25 and South Indian R"/>
    <n v="0.36"/>
    <n v="0.57999999999999996"/>
    <s v="City of Fort Pierce"/>
    <n v="5.4335298417780002E-2"/>
    <n v="3997.58958785913"/>
    <n v="10.139301411046301"/>
    <n v="1.5666767996498101"/>
    <n v="0.55092196791708004"/>
    <n v="8.512585143319E-2"/>
    <n v="217.21022320815999"/>
    <n v="1310"/>
    <s v="Fixed Single Family Units"/>
    <n v="1310"/>
    <s v="St. Lucie County Ft. Pierce--Paradise Park"/>
    <s v="City of Fort Pierce"/>
    <m/>
    <m/>
    <m/>
    <n v="0"/>
    <n v="1"/>
    <n v="0.55092196791708004"/>
    <n v="8.512585143319E-2"/>
    <n v="217.21022320815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4.7628080158605"/>
    <n v="0.17616400909999999"/>
  </r>
  <r>
    <n v="260000"/>
    <n v="2500000"/>
    <n v="690000"/>
    <x v="0"/>
    <x v="0"/>
    <s v="IR-SouthCentral"/>
    <s v="C-25 and South Indian R"/>
    <n v="0.36"/>
    <n v="0.57999999999999996"/>
    <s v="City of Fort Pierce"/>
    <n v="3.2114751589139998E-2"/>
    <n v="3997.58958785913"/>
    <n v="10.139301411046301"/>
    <n v="1.5666767996498101"/>
    <n v="0.32562114610322002"/>
    <n v="5.0313436241229997E-2"/>
    <n v="128.38159656944799"/>
    <n v="1310"/>
    <s v="Fixed Single Family Units"/>
    <n v="1310"/>
    <s v="St. Lucie County Ft. Pierce--Paradise Park"/>
    <s v="City of Fort Pierce"/>
    <m/>
    <m/>
    <m/>
    <n v="0"/>
    <n v="1"/>
    <n v="0.32562114610322002"/>
    <n v="5.0313436241229997E-2"/>
    <n v="128.38159656944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8.785998845828402"/>
    <n v="0.1041213273"/>
  </r>
  <r>
    <n v="260000"/>
    <n v="2500000"/>
    <n v="690000"/>
    <x v="0"/>
    <x v="0"/>
    <s v="IR-SouthCentral"/>
    <s v="C-25 and South Indian R"/>
    <n v="0.36"/>
    <n v="0.57999999999999996"/>
    <s v="City of Fort Pierce"/>
    <n v="5.6044057614500001E-3"/>
    <n v="3985.7139502506502"/>
    <n v="10.3136570378835"/>
    <n v="1.6612117895518399"/>
    <n v="5.7801918924730002E-2"/>
    <n v="9.3101049243500007E-3"/>
    <n v="22.3375582262763"/>
    <n v="1210"/>
    <s v="Fixed Single Family Units"/>
    <n v="1210"/>
    <s v="St. Lucie County Ft. Pierce--Paradise Park"/>
    <s v="City of Fort Pierce"/>
    <m/>
    <m/>
    <m/>
    <n v="0"/>
    <n v="1"/>
    <n v="5.7801918924730002E-2"/>
    <n v="9.3101049243500007E-3"/>
    <n v="22.3375582262778"/>
    <m/>
    <n v="-1"/>
    <n v="-1"/>
    <n v="-1"/>
    <n v="-1"/>
    <n v="0"/>
    <m/>
    <m/>
    <s v="Central IRL SIR"/>
    <n v="86"/>
    <m/>
    <m/>
    <n v="779"/>
    <x v="0"/>
    <s v="Paradise Park Stormwater Improvement"/>
    <x v="0"/>
    <m/>
    <n v="101.65772561647501"/>
    <n v="1.8116429999999999E-2"/>
  </r>
  <r>
    <n v="260000"/>
    <n v="2500000"/>
    <n v="690000"/>
    <x v="0"/>
    <x v="0"/>
    <s v="IR-SouthCentral"/>
    <s v="C-25 and South Indian R"/>
    <n v="0.36"/>
    <n v="0.57999999999999996"/>
    <s v="City of Fort Pierce"/>
    <n v="8.2044625828500001E-3"/>
    <n v="3985.7139502506502"/>
    <n v="10.3136570378835"/>
    <n v="1.6612117895518399"/>
    <n v="8.4618013259739999E-2"/>
    <n v="1.362934996958E-2"/>
    <n v="32.700640970806603"/>
    <n v="1310"/>
    <s v="Fixed Single Family Units"/>
    <n v="1310"/>
    <s v="St. Lucie County Ft. Pierce--Paradise Park"/>
    <s v="City of Fort Pierce"/>
    <m/>
    <m/>
    <m/>
    <n v="0"/>
    <n v="1"/>
    <n v="8.4618013259739999E-2"/>
    <n v="1.362934996958E-2"/>
    <n v="32.700640970806603"/>
    <m/>
    <n v="-1"/>
    <n v="-1"/>
    <n v="-1"/>
    <n v="-1"/>
    <n v="0"/>
    <m/>
    <m/>
    <s v="Central IRL SIR"/>
    <n v="87"/>
    <m/>
    <m/>
    <n v="779"/>
    <x v="0"/>
    <s v="Paradise Park Stormwater Improvement"/>
    <x v="0"/>
    <m/>
    <n v="49.583097085718798"/>
    <n v="2.6521201099999999E-2"/>
  </r>
  <r>
    <n v="260000"/>
    <n v="2500000"/>
    <n v="690000"/>
    <x v="0"/>
    <x v="0"/>
    <s v="IR-SouthCentral"/>
    <s v="C-25 and South Indian R"/>
    <n v="0.36"/>
    <n v="0.57999999999999996"/>
    <s v="City of Fort Pierce"/>
    <n v="5.3741081686379998E-2"/>
    <n v="3985.7139502506502"/>
    <n v="10.3136570378835"/>
    <n v="1.6612117895518399"/>
    <n v="0.55426708535827995"/>
    <n v="8.9275318480689994E-2"/>
    <n v="214.19657897899199"/>
    <n v="1310"/>
    <s v="Fixed Single Family Units"/>
    <n v="1310"/>
    <s v="St. Lucie County Ft. Pierce--Paradise Park"/>
    <s v="City of Fort Pierce"/>
    <m/>
    <m/>
    <m/>
    <n v="0"/>
    <n v="1"/>
    <n v="0.55426708535827995"/>
    <n v="8.9275318480689994E-2"/>
    <n v="214.19657897899"/>
    <m/>
    <n v="-1"/>
    <n v="-1"/>
    <n v="-1"/>
    <n v="-1"/>
    <n v="0"/>
    <m/>
    <m/>
    <s v="Central IRL SIR"/>
    <n v="88"/>
    <m/>
    <m/>
    <n v="779"/>
    <x v="0"/>
    <s v="Paradise Park Stormwater Improvement"/>
    <x v="0"/>
    <m/>
    <n v="64.224590374498206"/>
    <n v="0.1737198532"/>
  </r>
  <r>
    <n v="260000"/>
    <n v="2500000"/>
    <n v="690000"/>
    <x v="0"/>
    <x v="0"/>
    <s v="IR-SouthCentral"/>
    <s v="C-25 and South Indian R"/>
    <n v="0.36"/>
    <n v="0.57999999999999996"/>
    <s v="City of Fort Pierce"/>
    <n v="0.10692456169801"/>
    <n v="3985.7139502506502"/>
    <n v="10.3136570378835"/>
    <n v="1.6612117895518399"/>
    <n v="1.10278325827934"/>
    <n v="0.17762434248539999"/>
    <n v="426.17071718420999"/>
    <n v="1310"/>
    <s v="Fixed Single Family Units"/>
    <n v="1310"/>
    <s v="St. Lucie County Ft. Pierce--Paradise Park"/>
    <s v="City of Fort Pierce"/>
    <m/>
    <m/>
    <m/>
    <n v="0"/>
    <n v="1"/>
    <n v="1.10278325827934"/>
    <n v="0.17762434248539999"/>
    <n v="426.17071718420999"/>
    <m/>
    <n v="-1"/>
    <n v="-1"/>
    <n v="-1"/>
    <n v="-1"/>
    <n v="0"/>
    <m/>
    <m/>
    <s v="Central IRL SIR"/>
    <n v="89"/>
    <m/>
    <m/>
    <n v="779"/>
    <x v="0"/>
    <s v="Paradise Park Stormwater Improvement"/>
    <x v="0"/>
    <m/>
    <n v="83.696478894532007"/>
    <n v="0.34563724019999997"/>
  </r>
  <r>
    <n v="260000"/>
    <n v="2500000"/>
    <n v="690000"/>
    <x v="0"/>
    <x v="0"/>
    <s v="IR-SouthCentral"/>
    <s v="C-25 and South Indian R"/>
    <n v="0.36"/>
    <n v="0.57999999999999996"/>
    <s v="City of Fort Pierce"/>
    <n v="4.6204935692569997E-2"/>
    <n v="3971.6748990732699"/>
    <n v="10.067472380624199"/>
    <n v="1.5495987385704399"/>
    <n v="0.46516691393349002"/>
    <n v="7.1599110064929999E-2"/>
    <n v="183.51098330348199"/>
    <n v="1210"/>
    <s v="Fixed Single Family Units"/>
    <n v="1210"/>
    <s v="St. Lucie County Ft. Pierce--Paradise Park"/>
    <s v="City of Fort Pierce"/>
    <m/>
    <m/>
    <m/>
    <n v="0"/>
    <n v="1"/>
    <n v="0.46516691393349002"/>
    <n v="7.1599110064929999E-2"/>
    <n v="183.51098330348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5.850759458658"/>
    <n v="0.14883291430000001"/>
  </r>
  <r>
    <n v="260000"/>
    <n v="2500000"/>
    <n v="690000"/>
    <x v="0"/>
    <x v="0"/>
    <s v="IR-SouthCentral"/>
    <s v="C-25 and South Indian R"/>
    <n v="0.36"/>
    <n v="0.57999999999999996"/>
    <s v="City of Fort Pierce"/>
    <n v="7.7198582931E-4"/>
    <n v="3971.6748990732699"/>
    <n v="10.067472380624199"/>
    <n v="1.5495987385704399"/>
    <n v="7.7719460148099996E-3"/>
    <n v="1.1962682672899999E-3"/>
    <n v="3.0660767407107898"/>
    <n v="1310"/>
    <s v="Fixed Single Family Units"/>
    <n v="1310"/>
    <s v="St. Lucie County Ft. Pierce--Paradise Park"/>
    <s v="City of Fort Pierce"/>
    <m/>
    <m/>
    <m/>
    <n v="0"/>
    <n v="1"/>
    <n v="7.7719460148099996E-3"/>
    <n v="1.1962682672899999E-3"/>
    <n v="3.0660767407088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.1922781138628"/>
    <n v="2.4866801999999999E-3"/>
  </r>
  <r>
    <n v="260000"/>
    <n v="2500000"/>
    <n v="690000"/>
    <x v="0"/>
    <x v="0"/>
    <s v="IR-SouthCentral"/>
    <s v="C-25 and South Indian R"/>
    <n v="0.36"/>
    <n v="0.57999999999999996"/>
    <s v="City of Fort Pierce"/>
    <n v="4.7323322263610003E-2"/>
    <n v="3971.6748990732699"/>
    <n v="10.067472380624199"/>
    <n v="1.5495987385704399"/>
    <n v="0.47642623984832999"/>
    <n v="7.333216048466E-2"/>
    <n v="187.952851175159"/>
    <n v="1310"/>
    <s v="Fixed Single Family Units"/>
    <n v="1310"/>
    <s v="St. Lucie County Ft. Pierce--Paradise Park"/>
    <s v="City of Fort Pierce"/>
    <m/>
    <m/>
    <m/>
    <n v="0"/>
    <n v="1"/>
    <n v="0.47642623984832999"/>
    <n v="7.333216048466E-2"/>
    <n v="187.95285117515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208312708148995"/>
    <n v="0.1524354024"/>
  </r>
  <r>
    <n v="260000"/>
    <n v="2500000"/>
    <n v="690000"/>
    <x v="0"/>
    <x v="0"/>
    <s v="IR-SouthCentral"/>
    <s v="C-25 and South Indian R"/>
    <n v="0.36"/>
    <n v="0.57999999999999996"/>
    <s v="City of Fort Pierce"/>
    <n v="1.0409209833999999E-4"/>
    <n v="3951.4985915582602"/>
    <n v="10.1221851667545"/>
    <n v="1.6070160561339799"/>
    <n v="1.0536394938099999E-3"/>
    <n v="1.6727767334999999E-4"/>
    <n v="0.41131977999074998"/>
    <n v="1210"/>
    <s v="Fixed Single Family Units"/>
    <n v="1210"/>
    <s v="St. Lucie County Ft. Pierce--Paradise Park"/>
    <s v="City of Fort Pierce"/>
    <m/>
    <m/>
    <m/>
    <n v="0"/>
    <n v="1"/>
    <n v="1.0536394938099999E-3"/>
    <n v="1.6727767334999999E-4"/>
    <n v="0.411319820876740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9.736261184859302"/>
    <n v="3.3359269999999998E-4"/>
  </r>
  <r>
    <n v="260000"/>
    <n v="2500000"/>
    <n v="690000"/>
    <x v="0"/>
    <x v="0"/>
    <s v="IR-SouthCentral"/>
    <s v="C-25 and South Indian R"/>
    <n v="0.36"/>
    <n v="0.57999999999999996"/>
    <s v="City of Fort Pierce"/>
    <n v="0.14573141621940999"/>
    <n v="3951.4985915582602"/>
    <n v="10.1221851667545"/>
    <n v="1.6070160561339799"/>
    <n v="1.4751203795863099"/>
    <n v="0.23419272574774"/>
    <n v="575.85748593681797"/>
    <n v="1310"/>
    <s v="Fixed Single Family Units"/>
    <n v="1310"/>
    <s v="St. Lucie County Ft. Pierce--Paradise Park"/>
    <s v="City of Fort Pierce"/>
    <m/>
    <m/>
    <m/>
    <n v="0"/>
    <n v="1"/>
    <n v="1.4751203795863099"/>
    <n v="0.23419272574774"/>
    <n v="575.857485870938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3.092708183898"/>
    <n v="0.4670377014"/>
  </r>
  <r>
    <n v="260000"/>
    <n v="2500000"/>
    <n v="690000"/>
    <x v="0"/>
    <x v="0"/>
    <s v="IR-SouthCentral"/>
    <s v="C-25 and South Indian R"/>
    <n v="0.36"/>
    <n v="0.57999999999999996"/>
    <s v="City of Fort Pierce"/>
    <n v="1.06983320698E-3"/>
    <n v="3951.4985915582602"/>
    <n v="10.1221851667545"/>
    <n v="1.6070160561339799"/>
    <n v="1.0829049818629999E-2"/>
    <n v="1.7192391410000001E-3"/>
    <n v="4.2274444105995403"/>
    <n v="1750"/>
    <s v="Governmental"/>
    <n v="1750"/>
    <s v="St. Lucie County Ft. Pierce--Paradise Park"/>
    <s v="City of Fort Pierce"/>
    <m/>
    <m/>
    <m/>
    <n v="0"/>
    <n v="1"/>
    <n v="1.0829049818629999E-2"/>
    <n v="1.7192391410000001E-3"/>
    <n v="4.2274444106002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.6825322488769"/>
    <n v="3.4285842999999998E-3"/>
  </r>
  <r>
    <n v="260000"/>
    <n v="2500000"/>
    <n v="690000"/>
    <x v="0"/>
    <x v="0"/>
    <s v="IR-SouthCentral"/>
    <s v="C-25 and South Indian R"/>
    <n v="0.36"/>
    <n v="0.57999999999999996"/>
    <s v="City of Fort Pierce"/>
    <n v="5.0423585898450002E-2"/>
    <n v="3940.1193635960499"/>
    <n v="11.6237523440575"/>
    <n v="2.1048069828157701"/>
    <n v="0.58611127478294001"/>
    <n v="0.10613191569767"/>
    <n v="198.67494718044699"/>
    <n v="1210"/>
    <s v="Fixed Single Family Units"/>
    <n v="1210"/>
    <s v="St. Lucie County Ft. Pierce--Paradise Park"/>
    <s v="City of Fort Pierce"/>
    <m/>
    <m/>
    <m/>
    <n v="0"/>
    <n v="1"/>
    <n v="0.58611127478294001"/>
    <n v="0.10613191569767"/>
    <n v="198.67494720355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0.96825292877301"/>
    <n v="0.16113134400000001"/>
  </r>
  <r>
    <n v="260000"/>
    <n v="2500000"/>
    <n v="690000"/>
    <x v="0"/>
    <x v="0"/>
    <s v="IR-SouthCentral"/>
    <s v="C-25 and South Indian R"/>
    <n v="0.36"/>
    <n v="0.57999999999999996"/>
    <s v="City of Fort Pierce"/>
    <n v="0.22697288377239999"/>
    <n v="3940.1193635960499"/>
    <n v="11.6237523440575"/>
    <n v="2.1048069828157701"/>
    <n v="2.63827658978702"/>
    <n v="0.47773411067399002"/>
    <n v="894.30025436290202"/>
    <n v="1310"/>
    <s v="Fixed Single Family Units"/>
    <n v="1310"/>
    <s v="St. Lucie County Ft. Pierce--Paradise Park"/>
    <s v="City of Fort Pierce"/>
    <m/>
    <m/>
    <m/>
    <n v="0"/>
    <n v="1"/>
    <n v="2.63827658978702"/>
    <n v="0.47773411067399002"/>
    <n v="894.30025422809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3.296879424933"/>
    <n v="0.72530434239999997"/>
  </r>
  <r>
    <n v="260000"/>
    <n v="2500000"/>
    <n v="690000"/>
    <x v="0"/>
    <x v="0"/>
    <s v="IR-SouthCentral"/>
    <s v="C-25 and South Indian R"/>
    <n v="0.36"/>
    <n v="0.57999999999999996"/>
    <s v="City of Fort Pierce"/>
    <n v="3.2590270761540002E-2"/>
    <n v="3940.1193635960499"/>
    <n v="11.6237523440575"/>
    <n v="2.1048069828157701"/>
    <n v="0.37882123615792002"/>
    <n v="6.8596229470739997E-2"/>
    <n v="128.409556892382"/>
    <n v="1310"/>
    <s v="Fixed Single Family Units"/>
    <n v="1310"/>
    <s v="St. Lucie County Ft. Pierce--Paradise Park"/>
    <s v="City of Fort Pierce"/>
    <m/>
    <m/>
    <m/>
    <n v="0"/>
    <n v="1"/>
    <n v="0.37882123615792002"/>
    <n v="6.8596229470739997E-2"/>
    <n v="128.40955686858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6.311227654289503"/>
    <n v="0.1041440039"/>
  </r>
  <r>
    <n v="260000"/>
    <n v="2500000"/>
    <n v="690000"/>
    <x v="0"/>
    <x v="0"/>
    <s v="IR-SouthCentral"/>
    <s v="C-25 and South Indian R"/>
    <n v="0.36"/>
    <n v="0.57999999999999996"/>
    <s v="City of Fort Pierce"/>
    <n v="8.2610553449230004E-2"/>
    <n v="3940.1193635960499"/>
    <n v="11.6237523440575"/>
    <n v="2.1048069828157701"/>
    <n v="0.96024461429944996"/>
    <n v="0.17387926975421999"/>
    <n v="325.49544128272498"/>
    <n v="1310"/>
    <s v="Fixed Single Family Units"/>
    <n v="1310"/>
    <s v="St. Lucie County Ft. Pierce--Paradise Park"/>
    <s v="City of Fort Pierce"/>
    <m/>
    <m/>
    <m/>
    <n v="0"/>
    <n v="1"/>
    <n v="0.96024461429944996"/>
    <n v="0.17387926975421999"/>
    <n v="325.4954414175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410726599089699"/>
    <n v="0.26398657050000002"/>
  </r>
  <r>
    <n v="260000"/>
    <n v="2500000"/>
    <n v="700000"/>
    <x v="0"/>
    <x v="0"/>
    <s v="IR-SouthCentral"/>
    <s v="C-25 and South Indian R"/>
    <n v="0.36"/>
    <n v="0.57999999999999996"/>
    <s v="City of Fort Pierce"/>
    <n v="0.26878211763071003"/>
    <n v="3991.1233256041101"/>
    <n v="10.5289224432571"/>
    <n v="1.76166464769168"/>
    <n v="2.8299860706682498"/>
    <n v="0.47350395456173999"/>
    <n v="1072.74257918123"/>
    <n v="1210"/>
    <s v="Fixed Single Family Units"/>
    <n v="1210"/>
    <s v="St. Lucie County Ft. Pierce--Paradise Park"/>
    <s v="City of Fort Pierce"/>
    <m/>
    <m/>
    <m/>
    <n v="0"/>
    <n v="1"/>
    <n v="2.8299860706682498"/>
    <n v="0.47350395456173999"/>
    <n v="1072.7425791812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36.369738748971"/>
    <n v="0.87002642269999997"/>
  </r>
  <r>
    <n v="260000"/>
    <n v="2500000"/>
    <n v="700000"/>
    <x v="0"/>
    <x v="0"/>
    <s v="IR-SouthCentral"/>
    <s v="C-25 and South Indian R"/>
    <n v="0.36"/>
    <n v="0.57999999999999996"/>
    <s v="City of Fort Pierce"/>
    <n v="4.6423111323740003E-2"/>
    <n v="3991.1233256041101"/>
    <n v="10.5289224432571"/>
    <n v="1.76166464769168"/>
    <n v="0.48878533870244001"/>
    <n v="8.1781954054900005E-2"/>
    <n v="185.280362451331"/>
    <n v="1310"/>
    <s v="Fixed Single Family Units"/>
    <n v="1310"/>
    <s v="St. Lucie County Ft. Pierce--Paradise Park"/>
    <s v="City of Fort Pierce"/>
    <m/>
    <m/>
    <m/>
    <n v="0"/>
    <n v="1"/>
    <n v="0.48878533870244001"/>
    <n v="8.1781954054900005E-2"/>
    <n v="185.28036245133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5501373129621"/>
    <n v="0.15026793390000001"/>
  </r>
  <r>
    <n v="260000"/>
    <n v="2500000"/>
    <n v="700000"/>
    <x v="0"/>
    <x v="0"/>
    <s v="IR-SouthCentral"/>
    <s v="C-25 and South Indian R"/>
    <n v="0.36"/>
    <n v="0.57999999999999996"/>
    <s v="City of Fort Pierce"/>
    <n v="8.4216944179089995E-2"/>
    <n v="3991.1233256041101"/>
    <n v="10.5289224432571"/>
    <n v="1.76166464769168"/>
    <n v="0.88671367366979004"/>
    <n v="0.14836201329693"/>
    <n v="336.12021032428203"/>
    <n v="1310"/>
    <s v="Fixed Single Family Units"/>
    <n v="1310"/>
    <s v="St. Lucie County Ft. Pierce--Paradise Park"/>
    <s v="City of Fort Pierce"/>
    <m/>
    <m/>
    <m/>
    <n v="0"/>
    <n v="1"/>
    <n v="0.88671367366979004"/>
    <n v="0.14836201329693"/>
    <n v="336.12021032427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3.860751786651804"/>
    <n v="0.27260357689999998"/>
  </r>
  <r>
    <n v="260000"/>
    <n v="2500000"/>
    <n v="700000"/>
    <x v="0"/>
    <x v="0"/>
    <s v="IR-SouthCentral"/>
    <s v="C-25 and South Indian R"/>
    <n v="0.36"/>
    <n v="0.57999999999999996"/>
    <s v="City of Fort Pierce"/>
    <n v="3.0874624443549999E-2"/>
    <n v="3991.1233256041101"/>
    <n v="10.5289224432571"/>
    <n v="1.76166464769168"/>
    <n v="0.32507652623083999"/>
    <n v="5.4390734392960001E-2"/>
    <n v="123.224433785927"/>
    <n v="1310"/>
    <s v="Fixed Single Family Units"/>
    <n v="1310"/>
    <s v="St. Lucie County Ft. Pierce--Paradise Park"/>
    <s v="City of Fort Pierce"/>
    <m/>
    <m/>
    <m/>
    <n v="0"/>
    <n v="1"/>
    <n v="0.32507652623083999"/>
    <n v="5.4390734392960001E-2"/>
    <n v="123.22443378592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7.561692737237401"/>
    <n v="9.9938713499999998E-2"/>
  </r>
  <r>
    <n v="260000"/>
    <n v="2500000"/>
    <n v="700000"/>
    <x v="0"/>
    <x v="0"/>
    <s v="IR-SouthCentral"/>
    <s v="C-25 and South Indian R"/>
    <n v="0.36"/>
    <n v="0.57999999999999996"/>
    <s v="City of Fort Pierce"/>
    <n v="9.4098103941330002E-2"/>
    <n v="3991.1233256041101"/>
    <n v="10.5289224432571"/>
    <n v="1.76166464769168"/>
    <n v="0.99075163845587"/>
    <n v="0.16576930312825999"/>
    <n v="375.557137535386"/>
    <n v="1310"/>
    <s v="Fixed Single Family Units"/>
    <n v="1310"/>
    <s v="St. Lucie County Ft. Pierce--Paradise Park"/>
    <s v="City of Fort Pierce"/>
    <m/>
    <m/>
    <m/>
    <n v="0"/>
    <n v="1"/>
    <n v="0.99075163845587"/>
    <n v="0.16576930312825999"/>
    <n v="375.55713753538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9.0828038786414"/>
    <n v="0.30458810829999999"/>
  </r>
  <r>
    <n v="260000"/>
    <n v="2500000"/>
    <n v="700000"/>
    <x v="0"/>
    <x v="0"/>
    <s v="IR-SouthCentral"/>
    <s v="C-25 and South Indian R"/>
    <n v="0.36"/>
    <n v="0.57999999999999996"/>
    <s v="City of Fort Pierce"/>
    <n v="3.3789572917300001E-3"/>
    <n v="3994.5352043017801"/>
    <n v="10.447370460378201"/>
    <n v="1.7190654248544699"/>
    <n v="3.5301218596580003E-2"/>
    <n v="5.8086486522799996E-3"/>
    <n v="13.4973638556796"/>
    <n v="1210"/>
    <s v="Fixed Single Family Units"/>
    <n v="1210"/>
    <s v="St. Lucie County Ft. Pierce--Paradise Park"/>
    <s v="City of Fort Pierce"/>
    <m/>
    <m/>
    <m/>
    <n v="0"/>
    <n v="1"/>
    <n v="3.5301218596580003E-2"/>
    <n v="5.8086486522799996E-3"/>
    <n v="13.497363855678"/>
    <m/>
    <n v="-1"/>
    <n v="-1"/>
    <n v="-1"/>
    <n v="-1"/>
    <n v="0"/>
    <m/>
    <m/>
    <s v="Central IRL SIR"/>
    <n v="90"/>
    <m/>
    <m/>
    <n v="779"/>
    <x v="0"/>
    <s v="Paradise Park Stormwater Improvement"/>
    <x v="0"/>
    <m/>
    <n v="63.538423271257102"/>
    <n v="1.0946767099999999E-2"/>
  </r>
  <r>
    <n v="260000"/>
    <n v="2500000"/>
    <n v="700000"/>
    <x v="0"/>
    <x v="0"/>
    <s v="IR-SouthCentral"/>
    <s v="C-25 and South Indian R"/>
    <n v="0.36"/>
    <n v="0.57999999999999996"/>
    <s v="City of Fort Pierce"/>
    <n v="0.13094923345938"/>
    <n v="3994.5352043017801"/>
    <n v="10.447370460378201"/>
    <n v="1.7190654248544699"/>
    <n v="1.36807515345278"/>
    <n v="0.22511029965122001"/>
    <n v="523.08132302985405"/>
    <n v="1310"/>
    <s v="Fixed Single Family Units"/>
    <n v="1310"/>
    <s v="St. Lucie County Ft. Pierce--Paradise Park"/>
    <s v="City of Fort Pierce"/>
    <m/>
    <m/>
    <m/>
    <n v="0"/>
    <n v="1"/>
    <n v="1.36807515345278"/>
    <n v="0.22511029965122001"/>
    <n v="523.08132302985405"/>
    <m/>
    <n v="-1"/>
    <n v="-1"/>
    <n v="-1"/>
    <n v="-1"/>
    <n v="0"/>
    <m/>
    <m/>
    <s v="Central IRL SIR"/>
    <n v="91"/>
    <m/>
    <m/>
    <n v="779"/>
    <x v="0"/>
    <s v="Paradise Park Stormwater Improvement"/>
    <x v="0"/>
    <m/>
    <n v="96.275635056617006"/>
    <n v="0.42423464970000002"/>
  </r>
  <r>
    <n v="260000"/>
    <n v="2500000"/>
    <n v="700000"/>
    <x v="0"/>
    <x v="0"/>
    <s v="IR-SouthCentral"/>
    <s v="C-25 and South Indian R"/>
    <n v="0.36"/>
    <n v="0.57999999999999996"/>
    <s v="City of Fort Pierce"/>
    <n v="1.8911813915819999E-2"/>
    <n v="3990.1707618177302"/>
    <n v="10.4908781938234"/>
    <n v="1.74390910184685"/>
    <n v="0.19840153621515"/>
    <n v="3.2980484420230001E-2"/>
    <n v="75.461366939854599"/>
    <n v="1210"/>
    <s v="Fixed Single Family Units"/>
    <n v="1210"/>
    <s v="St. Lucie County Ft. Pierce--Paradise Park"/>
    <s v="City of Fort Pierce"/>
    <m/>
    <m/>
    <m/>
    <n v="0"/>
    <n v="1"/>
    <n v="0.19840153621515"/>
    <n v="3.2980484420230001E-2"/>
    <n v="75.46136698673390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807526234112402"/>
    <n v="6.1201433100000001E-2"/>
  </r>
  <r>
    <n v="260000"/>
    <n v="2500000"/>
    <n v="700000"/>
    <x v="0"/>
    <x v="0"/>
    <s v="IR-SouthCentral"/>
    <s v="C-25 and South Indian R"/>
    <n v="0.36"/>
    <n v="0.57999999999999996"/>
    <s v="City of Fort Pierce"/>
    <n v="0.12330843749688"/>
    <n v="3990.1707618177302"/>
    <n v="10.4908781938234"/>
    <n v="1.74390910184685"/>
    <n v="1.29361379805049"/>
    <n v="0.21503870648532"/>
    <n v="492.02172198549101"/>
    <n v="1310"/>
    <s v="Fixed Single Family Units"/>
    <n v="1310"/>
    <s v="St. Lucie County Ft. Pierce--Paradise Park"/>
    <s v="City of Fort Pierce"/>
    <m/>
    <m/>
    <m/>
    <n v="0"/>
    <n v="1"/>
    <n v="1.29361379805049"/>
    <n v="0.21503870648532"/>
    <n v="492.021721949455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0.121431969496996"/>
    <n v="0.39904438110000001"/>
  </r>
  <r>
    <n v="260000"/>
    <n v="2500000"/>
    <n v="700000"/>
    <x v="0"/>
    <x v="0"/>
    <s v="IR-SouthCentral"/>
    <s v="C-25 and South Indian R"/>
    <n v="0.36"/>
    <n v="0.57999999999999996"/>
    <s v="City of Fort Pierce"/>
    <n v="3.4188848425229998E-2"/>
    <n v="3990.1707618177302"/>
    <n v="10.4908781938234"/>
    <n v="1.74390910184685"/>
    <n v="0.35867104441622"/>
    <n v="5.9622243950419998E-2"/>
    <n v="136.41934336658599"/>
    <n v="1310"/>
    <s v="Fixed Single Family Units"/>
    <n v="1310"/>
    <s v="St. Lucie County Ft. Pierce--Paradise Park"/>
    <s v="City of Fort Pierce"/>
    <m/>
    <m/>
    <m/>
    <n v="0"/>
    <n v="1"/>
    <n v="0.35867104441622"/>
    <n v="5.9622243950419998E-2"/>
    <n v="136.41934335632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2.273962695919003"/>
    <n v="0.1106401811"/>
  </r>
  <r>
    <n v="260000"/>
    <n v="2500000"/>
    <n v="700000"/>
    <x v="0"/>
    <x v="0"/>
    <s v="IR-SouthCentral"/>
    <s v="C-25 and South Indian R"/>
    <n v="0.36"/>
    <n v="0.57999999999999996"/>
    <s v="City of Fort Pierce"/>
    <n v="0.25763177944900001"/>
    <n v="3985.6241575095"/>
    <n v="10.575993772137201"/>
    <n v="1.78904492193381"/>
    <n v="2.7247120949572499"/>
    <n v="0.46091482675200002"/>
    <n v="1026.8234439140899"/>
    <n v="1210"/>
    <s v="Fixed Single Family Units"/>
    <n v="1210"/>
    <s v="St. Lucie County Ft. Pierce--Paradise Park"/>
    <s v="City of Fort Pierce"/>
    <m/>
    <m/>
    <m/>
    <n v="0"/>
    <n v="1"/>
    <n v="2.7247120949572499"/>
    <n v="0.46091482675200002"/>
    <n v="1026.8234438807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25818835525999"/>
    <n v="0.83278462600000003"/>
  </r>
  <r>
    <n v="260000"/>
    <n v="2500000"/>
    <n v="700000"/>
    <x v="0"/>
    <x v="0"/>
    <s v="IR-SouthCentral"/>
    <s v="C-25 and South Indian R"/>
    <n v="0.36"/>
    <n v="0.57999999999999996"/>
    <s v="City of Fort Pierce"/>
    <n v="8.5941590803880002E-2"/>
    <n v="3985.6241575095"/>
    <n v="10.575993772137201"/>
    <n v="1.78904492193381"/>
    <n v="0.90891772910947999"/>
    <n v="0.15375336661059999"/>
    <n v="342.530880442772"/>
    <n v="1310"/>
    <s v="Fixed Single Family Units"/>
    <n v="1310"/>
    <s v="St. Lucie County Ft. Pierce--Paradise Park"/>
    <s v="City of Fort Pierce"/>
    <m/>
    <m/>
    <m/>
    <n v="0"/>
    <n v="1"/>
    <n v="0.90891772910947999"/>
    <n v="0.15375336661059999"/>
    <n v="342.53088037206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4.627372271161605"/>
    <n v="0.27780282270000001"/>
  </r>
  <r>
    <n v="260000"/>
    <n v="2500000"/>
    <n v="700000"/>
    <x v="0"/>
    <x v="0"/>
    <s v="IR-SouthCentral"/>
    <s v="C-25 and South Indian R"/>
    <n v="0.36"/>
    <n v="0.57999999999999996"/>
    <s v="City of Fort Pierce"/>
    <n v="3.5059406101689998E-2"/>
    <n v="3985.6241575095"/>
    <n v="10.575993772137201"/>
    <n v="1.78904492193381"/>
    <n v="0.37078806058635999"/>
    <n v="6.2722852452249997E-2"/>
    <n v="139.73361590685499"/>
    <n v="1310"/>
    <s v="Fixed Single Family Units"/>
    <n v="1310"/>
    <s v="St. Lucie County Ft. Pierce--Paradise Park"/>
    <s v="City of Fort Pierce"/>
    <m/>
    <m/>
    <m/>
    <n v="0"/>
    <n v="1"/>
    <n v="0.37078806058635999"/>
    <n v="6.2722852452249997E-2"/>
    <n v="139.73361601139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2.846702172617803"/>
    <n v="0.1133281557"/>
  </r>
  <r>
    <n v="260000"/>
    <n v="2500000"/>
    <n v="700000"/>
    <x v="0"/>
    <x v="0"/>
    <s v="IR-SouthCentral"/>
    <s v="C-25 and South Indian R"/>
    <n v="0.36"/>
    <n v="0.57999999999999996"/>
    <s v="City of Fort Pierce"/>
    <n v="4.9486417998349998E-2"/>
    <n v="3985.6241575095"/>
    <n v="10.575993772137201"/>
    <n v="1.78904492193381"/>
    <n v="0.52336804855592001"/>
    <n v="8.8533424824639995E-2"/>
    <n v="197.234263042837"/>
    <n v="1310"/>
    <s v="Fixed Single Family Units"/>
    <n v="1310"/>
    <s v="St. Lucie County Ft. Pierce--Paradise Park"/>
    <s v="City of Fort Pierce"/>
    <m/>
    <m/>
    <m/>
    <n v="0"/>
    <n v="1"/>
    <n v="0.52336804855592001"/>
    <n v="8.8533424824639995E-2"/>
    <n v="197.23426304283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754320940014097"/>
    <n v="0.15996290599999999"/>
  </r>
  <r>
    <n v="260000"/>
    <n v="2500000"/>
    <n v="700000"/>
    <x v="0"/>
    <x v="0"/>
    <s v="IR-SouthCentral"/>
    <s v="C-25 and South Indian R"/>
    <n v="0.36"/>
    <n v="0.57999999999999996"/>
    <s v="City of Fort Pierce"/>
    <n v="7.2044608939130006E-2"/>
    <n v="3985.6241575095"/>
    <n v="10.575993772137201"/>
    <n v="1.78904492193381"/>
    <n v="0.76194333545637005"/>
    <n v="0.12889104177527"/>
    <n v="287.14273380614901"/>
    <n v="1310"/>
    <s v="Fixed Single Family Units"/>
    <n v="1310"/>
    <s v="St. Lucie County Ft. Pierce--Paradise Park"/>
    <s v="City of Fort Pierce"/>
    <m/>
    <m/>
    <m/>
    <n v="0"/>
    <n v="1"/>
    <n v="0.76194333545637005"/>
    <n v="0.12889104177527"/>
    <n v="287.14273380614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620974858034103"/>
    <n v="0.23288137370000001"/>
  </r>
  <r>
    <n v="260000"/>
    <n v="2500000"/>
    <n v="700000"/>
    <x v="0"/>
    <x v="0"/>
    <s v="IR-SouthCentral"/>
    <s v="C-25 and South Indian R"/>
    <n v="0.36"/>
    <n v="0.57999999999999996"/>
    <s v="City of Fort Pierce"/>
    <n v="3.7865426926570002E-2"/>
    <n v="3985.6241575095"/>
    <n v="10.575993772137201"/>
    <n v="1.78904492193381"/>
    <n v="0.40046451935477001"/>
    <n v="6.7742949759839993E-2"/>
    <n v="150.917360292968"/>
    <n v="1310"/>
    <s v="Fixed Single Family Units"/>
    <n v="1310"/>
    <s v="St. Lucie County Ft. Pierce--Paradise Park"/>
    <s v="City of Fort Pierce"/>
    <m/>
    <m/>
    <m/>
    <n v="0"/>
    <n v="1"/>
    <n v="0.40046451935477001"/>
    <n v="6.7742949759839993E-2"/>
    <n v="150.91736029296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982207526944997"/>
    <n v="0.12239850789999999"/>
  </r>
  <r>
    <n v="260000"/>
    <n v="2500000"/>
    <n v="700000"/>
    <x v="0"/>
    <x v="0"/>
    <s v="IR-SouthCentral"/>
    <s v="C-25 and South Indian R"/>
    <n v="0.36"/>
    <n v="0.57999999999999996"/>
    <s v="City of Fort Pierce"/>
    <n v="4.3602729403000002E-4"/>
    <n v="3979.7366675565099"/>
    <n v="10.6840497939299"/>
    <n v="1.8463483793094"/>
    <n v="4.6585373209999999E-3"/>
    <n v="8.0505828768000004E-4"/>
    <n v="1.73527381013449"/>
    <n v="1210"/>
    <s v="Fixed Single Family Units"/>
    <n v="1210"/>
    <s v="St. Lucie County Ft. Pierce--Paradise Park"/>
    <s v="City of Fort Pierce"/>
    <m/>
    <m/>
    <m/>
    <n v="0"/>
    <n v="1"/>
    <n v="4.6585373209999999E-3"/>
    <n v="8.0505828768000004E-4"/>
    <n v="1.7352738101353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.531630370389799"/>
    <n v="1.4073591E-3"/>
  </r>
  <r>
    <n v="260000"/>
    <n v="2500000"/>
    <n v="700000"/>
    <x v="0"/>
    <x v="0"/>
    <s v="IR-SouthCentral"/>
    <s v="C-25 and South Indian R"/>
    <n v="0.36"/>
    <n v="0.57999999999999996"/>
    <s v="City of Fort Pierce"/>
    <n v="5.7783956234179999E-2"/>
    <n v="3979.7366675565099"/>
    <n v="10.6840497939299"/>
    <n v="1.8463483793094"/>
    <n v="0.61736666569627996"/>
    <n v="0.10668931394307"/>
    <n v="229.96492942166199"/>
    <n v="1310"/>
    <s v="Fixed Single Family Units"/>
    <n v="1310"/>
    <s v="St. Lucie County Ft. Pierce--Paradise Park"/>
    <s v="City of Fort Pierce"/>
    <m/>
    <m/>
    <m/>
    <n v="0"/>
    <n v="1"/>
    <n v="0.61736666569627996"/>
    <n v="0.10668931394307"/>
    <n v="229.96492942166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069788563340694"/>
    <n v="0.18650845860000001"/>
  </r>
  <r>
    <n v="260000"/>
    <n v="2500000"/>
    <n v="700000"/>
    <x v="0"/>
    <x v="0"/>
    <s v="IR-SouthCentral"/>
    <s v="C-25 and South Indian R"/>
    <n v="0.36"/>
    <n v="0.57999999999999996"/>
    <s v="City of Fort Pierce"/>
    <n v="0.17360760835891001"/>
    <n v="3991.42958163819"/>
    <n v="10.984958621955"/>
    <n v="1.98350557011379"/>
    <n v="1.9070723942791901"/>
    <n v="0.34435165819403002"/>
    <n v="692.94254360121101"/>
    <n v="1210"/>
    <s v="Fixed Single Family Units"/>
    <n v="1210"/>
    <s v="St. Lucie County Ft. Pierce--Paradise Park"/>
    <s v="City of Fort Pierce"/>
    <m/>
    <m/>
    <m/>
    <n v="0"/>
    <n v="1"/>
    <n v="1.9070723942791901"/>
    <n v="0.34435165819403002"/>
    <n v="692.94254352495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38.15032596689099"/>
    <n v="0.56199719670000003"/>
  </r>
  <r>
    <n v="260000"/>
    <n v="2500000"/>
    <n v="700000"/>
    <x v="0"/>
    <x v="0"/>
    <s v="IR-SouthCentral"/>
    <s v="C-25 and South Indian R"/>
    <n v="0.36"/>
    <n v="0.57999999999999996"/>
    <s v="City of Fort Pierce"/>
    <n v="0.18289398640058999"/>
    <n v="3991.42958163819"/>
    <n v="10.984958621955"/>
    <n v="1.98350557011379"/>
    <n v="2.0090828728149002"/>
    <n v="0.36277124076589001"/>
    <n v="730.00846762305605"/>
    <n v="1310"/>
    <s v="Fixed Single Family Units"/>
    <n v="1310"/>
    <s v="St. Lucie County Ft. Pierce--Paradise Park"/>
    <s v="City of Fort Pierce"/>
    <m/>
    <m/>
    <m/>
    <n v="0"/>
    <n v="1"/>
    <n v="2.0090828728149002"/>
    <n v="0.36277124076589001"/>
    <n v="730.00846767165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8.856845336283"/>
    <n v="0.59205877350000002"/>
  </r>
  <r>
    <n v="260000"/>
    <n v="2500000"/>
    <n v="700000"/>
    <x v="0"/>
    <x v="0"/>
    <s v="IR-SouthCentral"/>
    <s v="C-25 and South Indian R"/>
    <n v="0.36"/>
    <n v="0.57999999999999996"/>
    <s v="City of Fort Pierce"/>
    <n v="9.7727281436039995E-2"/>
    <n v="3991.42958163819"/>
    <n v="10.984958621955"/>
    <n v="1.98350557011379"/>
    <n v="1.0735301428111199"/>
    <n v="0.19384260708046999"/>
    <n v="390.07156205691899"/>
    <n v="1310"/>
    <s v="Fixed Single Family Units"/>
    <n v="1310"/>
    <s v="St. Lucie County Ft. Pierce--Paradise Park"/>
    <s v="City of Fort Pierce"/>
    <m/>
    <m/>
    <m/>
    <n v="0"/>
    <n v="1"/>
    <n v="1.0735301428111199"/>
    <n v="0.19384260708046999"/>
    <n v="390.071562084575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3.4572790347638"/>
    <n v="0.31635974220000002"/>
  </r>
  <r>
    <n v="260000"/>
    <n v="2500000"/>
    <n v="700000"/>
    <x v="0"/>
    <x v="0"/>
    <s v="IR-SouthCentral"/>
    <s v="C-25 and South Indian R"/>
    <n v="0.36"/>
    <n v="0.57999999999999996"/>
    <s v="City of Fort Pierce"/>
    <n v="0.16353457733428001"/>
    <n v="3991.42958163819"/>
    <n v="10.984958621955"/>
    <n v="1.98350557011379"/>
    <n v="1.7964205652760099"/>
    <n v="0.32437174504874999"/>
    <n v="652.736749592759"/>
    <n v="1310"/>
    <s v="Fixed Single Family Units"/>
    <n v="1310"/>
    <s v="St. Lucie County Ft. Pierce--Paradise Park"/>
    <s v="City of Fort Pierce"/>
    <m/>
    <m/>
    <m/>
    <n v="0"/>
    <n v="1"/>
    <n v="1.7964205652760099"/>
    <n v="0.32437174504874999"/>
    <n v="652.73674959275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894185390845"/>
    <n v="0.5293890913"/>
  </r>
  <r>
    <n v="260000"/>
    <n v="2500000"/>
    <n v="700000"/>
    <x v="0"/>
    <x v="0"/>
    <s v="IR-SouthCentral"/>
    <s v="C-25 and South Indian R"/>
    <n v="0.36"/>
    <n v="0.57999999999999996"/>
    <s v="City of Fort Pierce"/>
    <n v="0.19106104560831999"/>
    <n v="3985.3857512108498"/>
    <n v="10.3724652413624"/>
    <n v="1.6840684544712901"/>
    <n v="1.9817740545507301"/>
    <n v="0.32175987978727999"/>
    <n v="761.45196877886895"/>
    <n v="1210"/>
    <s v="Fixed Single Family Units"/>
    <n v="1210"/>
    <s v="St. Lucie County Ft. Pierce--Paradise Park"/>
    <s v="City of Fort Pierce"/>
    <m/>
    <m/>
    <m/>
    <n v="0"/>
    <n v="1"/>
    <n v="1.9817740545507301"/>
    <n v="0.32175987978727999"/>
    <n v="761.451968778868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41.735659099424"/>
    <n v="0.61756039640000004"/>
  </r>
  <r>
    <n v="260000"/>
    <n v="2500000"/>
    <n v="700000"/>
    <x v="0"/>
    <x v="0"/>
    <s v="IR-SouthCentral"/>
    <s v="C-25 and South Indian R"/>
    <n v="0.36"/>
    <n v="0.57999999999999996"/>
    <s v="City of Fort Pierce"/>
    <n v="0.11303564616775"/>
    <n v="3985.3857512108498"/>
    <n v="10.3724652413624"/>
    <n v="1.6840684544712901"/>
    <n v="1.17245831091002"/>
    <n v="0.19035976594189999"/>
    <n v="450.490653615898"/>
    <n v="1310"/>
    <s v="Fixed Single Family Units"/>
    <n v="1310"/>
    <s v="St. Lucie County Ft. Pierce--Paradise Park"/>
    <s v="City of Fort Pierce"/>
    <m/>
    <m/>
    <m/>
    <n v="0"/>
    <n v="1"/>
    <n v="1.17245831091002"/>
    <n v="0.19035976594189999"/>
    <n v="450.4906536158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5.620781232898295"/>
    <n v="0.36536143850000002"/>
  </r>
  <r>
    <n v="260000"/>
    <n v="2500000"/>
    <n v="700000"/>
    <x v="0"/>
    <x v="0"/>
    <s v="IR-SouthCentral"/>
    <s v="C-25 and South Indian R"/>
    <n v="0.36"/>
    <n v="0.57999999999999996"/>
    <s v="City of Fort Pierce"/>
    <n v="4.521700027094E-2"/>
    <n v="3985.3857512108498"/>
    <n v="10.3724652413624"/>
    <n v="1.6840684544712901"/>
    <n v="0.46901176362906999"/>
    <n v="7.6148523762120002E-2"/>
    <n v="180.207188592329"/>
    <n v="1310"/>
    <s v="Fixed Single Family Units"/>
    <n v="1310"/>
    <s v="St. Lucie County Ft. Pierce--Paradise Park"/>
    <s v="City of Fort Pierce"/>
    <m/>
    <m/>
    <m/>
    <n v="0"/>
    <n v="1"/>
    <n v="0.46901176362906999"/>
    <n v="7.6148523762120002E-2"/>
    <n v="180.2071885923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2.221321264302503"/>
    <n v="0.14615343759999999"/>
  </r>
  <r>
    <n v="260000"/>
    <n v="2500000"/>
    <n v="700000"/>
    <x v="0"/>
    <x v="0"/>
    <s v="IR-SouthCentral"/>
    <s v="C-25 and South Indian R"/>
    <n v="0.36"/>
    <n v="0.57999999999999996"/>
    <s v="City of Fort Pierce"/>
    <n v="2.5400978401689998E-2"/>
    <n v="3985.3857512108498"/>
    <n v="10.3724652413624"/>
    <n v="1.6840684544712901"/>
    <n v="0.26347076556818"/>
    <n v="4.2776986438999999E-2"/>
    <n v="101.232697388929"/>
    <n v="1310"/>
    <s v="Fixed Single Family Units"/>
    <n v="1310"/>
    <s v="St. Lucie County Ft. Pierce--Paradise Park"/>
    <s v="City of Fort Pierce"/>
    <m/>
    <m/>
    <m/>
    <n v="0"/>
    <n v="1"/>
    <n v="0.26347076556818"/>
    <n v="4.2776986438999999E-2"/>
    <n v="101.23269738892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0.880878165207299"/>
    <n v="8.2102755400000005E-2"/>
  </r>
  <r>
    <n v="260000"/>
    <n v="2500000"/>
    <n v="700000"/>
    <x v="0"/>
    <x v="0"/>
    <s v="IR-SouthCentral"/>
    <s v="C-25 and South Indian R"/>
    <n v="0.36"/>
    <n v="0.57999999999999996"/>
    <s v="City of Fort Pierce"/>
    <n v="0.15936629666436"/>
    <n v="4022.7858426409298"/>
    <n v="11.179020752738699"/>
    <n v="2.0386239752684099"/>
    <n v="1.7815591376980999"/>
    <n v="0.32488795322971997"/>
    <n v="641.09648201553898"/>
    <n v="1210"/>
    <s v="Fixed Single Family Units"/>
    <n v="1210"/>
    <s v="St. Lucie County Ft. Pierce--Paradise Park"/>
    <s v="City of Fort Pierce"/>
    <m/>
    <m/>
    <m/>
    <n v="0"/>
    <n v="1"/>
    <n v="1.7815591376980999"/>
    <n v="0.32488795322971997"/>
    <n v="641.096482015538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9.262089375323"/>
    <n v="0.51994848500000002"/>
  </r>
  <r>
    <n v="260000"/>
    <n v="2500000"/>
    <n v="700000"/>
    <x v="0"/>
    <x v="0"/>
    <s v="IR-SouthCentral"/>
    <s v="C-25 and South Indian R"/>
    <n v="0.36"/>
    <n v="0.57999999999999996"/>
    <s v="City of Fort Pierce"/>
    <n v="1.432797472965E-2"/>
    <n v="4022.7858426409298"/>
    <n v="11.179020752738699"/>
    <n v="2.0386239752684099"/>
    <n v="0.16017272684757"/>
    <n v="2.9209352800920001E-2"/>
    <n v="57.6383738961893"/>
    <n v="1310"/>
    <s v="Fixed Single Family Units"/>
    <n v="1310"/>
    <s v="St. Lucie County Ft. Pierce--Paradise Park"/>
    <s v="City of Fort Pierce"/>
    <m/>
    <m/>
    <m/>
    <n v="0"/>
    <n v="1"/>
    <n v="0.16017272684757"/>
    <n v="2.9209352800920001E-2"/>
    <n v="57.6383738961896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0.690961939572503"/>
    <n v="4.6746450799999999E-2"/>
  </r>
  <r>
    <n v="260000"/>
    <n v="2500000"/>
    <n v="700000"/>
    <x v="0"/>
    <x v="0"/>
    <s v="IR-SouthCentral"/>
    <s v="C-25 and South Indian R"/>
    <n v="0.36"/>
    <n v="0.57999999999999996"/>
    <s v="City of Fort Pierce"/>
    <n v="6.6513424168160001E-2"/>
    <n v="4022.7858426409298"/>
    <n v="11.179020752738699"/>
    <n v="2.0386239752684099"/>
    <n v="0.74355494911166997"/>
    <n v="0.13559586118642"/>
    <n v="267.56926108928099"/>
    <n v="1310"/>
    <s v="Fixed Single Family Units"/>
    <n v="1310"/>
    <s v="St. Lucie County Ft. Pierce--Paradise Park"/>
    <s v="City of Fort Pierce"/>
    <m/>
    <m/>
    <m/>
    <n v="0"/>
    <n v="1"/>
    <n v="0.74355494911166997"/>
    <n v="0.13559586118642"/>
    <n v="267.569261089282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5.651727428544007"/>
    <n v="0.2170067"/>
  </r>
  <r>
    <n v="260000"/>
    <n v="2500000"/>
    <n v="700000"/>
    <x v="0"/>
    <x v="0"/>
    <s v="IR-SouthCentral"/>
    <s v="C-25 and South Indian R"/>
    <n v="0.36"/>
    <n v="0.57999999999999996"/>
    <s v="City of Fort Pierce"/>
    <n v="1.5903697515999999E-4"/>
    <n v="4022.7858426409298"/>
    <n v="11.179020752738699"/>
    <n v="2.0386239752684099"/>
    <n v="1.7778776458299999E-3"/>
    <n v="3.2421659051999998E-4"/>
    <n v="0.63977169215422003"/>
    <n v="1310"/>
    <s v="Fixed Single Family Units"/>
    <n v="1310"/>
    <s v="St. Lucie County Ft. Pierce--Paradise Park"/>
    <s v="City of Fort Pierce"/>
    <m/>
    <m/>
    <m/>
    <n v="0"/>
    <n v="1"/>
    <n v="1.7778776458299999E-3"/>
    <n v="3.2421659051999998E-4"/>
    <n v="0.639771692154439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.7269972370810001"/>
    <n v="5.1887400000000001E-4"/>
  </r>
  <r>
    <n v="260000"/>
    <n v="2500000"/>
    <n v="700000"/>
    <x v="0"/>
    <x v="0"/>
    <s v="IR-SouthCentral"/>
    <s v="C-25 and South Indian R"/>
    <n v="0.36"/>
    <n v="0.57999999999999996"/>
    <s v="City of Fort Pierce"/>
    <n v="0.22188494463153999"/>
    <n v="4022.7858426409298"/>
    <n v="11.179020752738699"/>
    <n v="2.0386239752684099"/>
    <n v="2.4804564007562799"/>
    <n v="0.45233996787696001"/>
    <n v="892.59561395893104"/>
    <n v="1310"/>
    <s v="Fixed Single Family Units"/>
    <n v="1310"/>
    <s v="St. Lucie County Ft. Pierce--Paradise Park"/>
    <s v="City of Fort Pierce"/>
    <m/>
    <m/>
    <m/>
    <n v="0"/>
    <n v="1"/>
    <n v="2.4804564007562799"/>
    <n v="0.45233996787696001"/>
    <n v="892.595613958931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0.748091217366"/>
    <n v="0.72392182800000004"/>
  </r>
  <r>
    <n v="260000"/>
    <n v="2500000"/>
    <n v="700000"/>
    <x v="0"/>
    <x v="0"/>
    <s v="IR-SouthCentral"/>
    <s v="C-25 and South Indian R"/>
    <n v="0.36"/>
    <n v="0.57999999999999996"/>
    <s v="City of Fort Pierce"/>
    <n v="0.12301534869158"/>
    <n v="4022.7858426409298"/>
    <n v="11.179020752738699"/>
    <n v="2.0386239752684099"/>
    <n v="1.37519113592857"/>
    <n v="0.25078203916865999"/>
    <n v="494.86440314403001"/>
    <n v="1310"/>
    <s v="Fixed Single Family Units"/>
    <n v="1310"/>
    <s v="St. Lucie County Ft. Pierce--Paradise Park"/>
    <s v="City of Fort Pierce"/>
    <m/>
    <m/>
    <m/>
    <n v="0"/>
    <n v="1"/>
    <n v="1.37519113592857"/>
    <n v="0.25078203916865999"/>
    <n v="494.86440314403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4.067402765670806"/>
    <n v="0.40134988090000001"/>
  </r>
  <r>
    <n v="260000"/>
    <n v="2500000"/>
    <n v="700000"/>
    <x v="0"/>
    <x v="0"/>
    <s v="IR-SouthCentral"/>
    <s v="C-25 and South Indian R"/>
    <n v="0.36"/>
    <n v="0.57999999999999996"/>
    <s v="City of Fort Pierce"/>
    <n v="0.10941377392151"/>
    <n v="3995.5644910149899"/>
    <n v="11.151971711587199"/>
    <n v="2.0614825509667698"/>
    <n v="1.22017931163072"/>
    <n v="0.22555458577462001"/>
    <n v="437.16978990874401"/>
    <n v="1210"/>
    <s v="Fixed Single Family Units"/>
    <n v="1210"/>
    <s v="St. Lucie County Ft. Pierce--Paradise Park"/>
    <s v="City of Fort Pierce"/>
    <m/>
    <m/>
    <m/>
    <n v="0"/>
    <n v="1"/>
    <n v="1.22017931163072"/>
    <n v="0.22555458577462001"/>
    <n v="437.16978991015401"/>
    <m/>
    <n v="-1"/>
    <n v="-1"/>
    <n v="-1"/>
    <n v="-1"/>
    <n v="0"/>
    <m/>
    <m/>
    <s v="Central IRL SIR"/>
    <n v="97"/>
    <m/>
    <m/>
    <n v="779"/>
    <x v="0"/>
    <s v="Paradise Park Stormwater Improvement"/>
    <x v="0"/>
    <m/>
    <n v="227.78138367513299"/>
    <n v="0.35455781829999999"/>
  </r>
  <r>
    <n v="260000"/>
    <n v="2500000"/>
    <n v="700000"/>
    <x v="0"/>
    <x v="0"/>
    <s v="IR-SouthCentral"/>
    <s v="C-25 and South Indian R"/>
    <n v="0.36"/>
    <n v="0.57999999999999996"/>
    <s v="City of Fort Pierce"/>
    <n v="0.27885077937567998"/>
    <n v="3995.5644910149899"/>
    <n v="11.151971711587199"/>
    <n v="2.0614825509667698"/>
    <n v="3.1097360033516899"/>
    <n v="0.57484601600646001"/>
    <n v="1114.1662723653401"/>
    <n v="1310"/>
    <s v="Fixed Single Family Units"/>
    <n v="1310"/>
    <s v="St. Lucie County Ft. Pierce--Paradise Park"/>
    <s v="City of Fort Pierce"/>
    <m/>
    <m/>
    <m/>
    <n v="0"/>
    <n v="1"/>
    <n v="3.1097360033516899"/>
    <n v="0.57484601600646001"/>
    <n v="1114.1662723653401"/>
    <m/>
    <n v="-1"/>
    <n v="-1"/>
    <n v="-1"/>
    <n v="-1"/>
    <n v="0"/>
    <m/>
    <m/>
    <s v="Central IRL SIR"/>
    <n v="98"/>
    <m/>
    <m/>
    <n v="779"/>
    <x v="0"/>
    <s v="Paradise Park Stormwater Improvement"/>
    <x v="0"/>
    <m/>
    <n v="138.67309024016299"/>
    <n v="0.90362228089999996"/>
  </r>
  <r>
    <n v="260000"/>
    <n v="2500000"/>
    <n v="700000"/>
    <x v="0"/>
    <x v="0"/>
    <s v="IR-SouthCentral"/>
    <s v="C-25 and South Indian R"/>
    <n v="0.36"/>
    <n v="0.57999999999999996"/>
    <s v="City of Fort Pierce"/>
    <n v="0.14880820930005001"/>
    <n v="3995.5644910149899"/>
    <n v="11.151971711587199"/>
    <n v="2.0614825509667698"/>
    <n v="1.6595049405661999"/>
    <n v="0.30676552691268"/>
    <n v="594.57279705083897"/>
    <n v="1310"/>
    <s v="Fixed Single Family Units"/>
    <n v="1310"/>
    <s v="St. Lucie County Ft. Pierce--Paradise Park"/>
    <s v="City of Fort Pierce"/>
    <m/>
    <m/>
    <m/>
    <n v="0"/>
    <n v="1"/>
    <n v="1.6595049405661999"/>
    <n v="0.30676552691268"/>
    <n v="594.57279705083897"/>
    <m/>
    <n v="-1"/>
    <n v="-1"/>
    <n v="-1"/>
    <n v="-1"/>
    <n v="0"/>
    <m/>
    <m/>
    <s v="Central IRL SIR"/>
    <n v="99"/>
    <m/>
    <m/>
    <n v="779"/>
    <x v="0"/>
    <s v="Paradise Park Stormwater Improvement"/>
    <x v="0"/>
    <m/>
    <n v="99.175842522622901"/>
    <n v="0.48221638039999998"/>
  </r>
  <r>
    <n v="260000"/>
    <n v="2500000"/>
    <n v="700000"/>
    <x v="0"/>
    <x v="0"/>
    <s v="IR-SouthCentral"/>
    <s v="C-25 and South Indian R"/>
    <n v="0.36"/>
    <n v="0.57999999999999996"/>
    <s v="City of Fort Pierce"/>
    <n v="8.0690690863530007E-2"/>
    <n v="3995.5644910149899"/>
    <n v="11.151971711587199"/>
    <n v="2.0614825509667698"/>
    <n v="0.89986030189857003"/>
    <n v="0.16634245124062999"/>
    <n v="322.40485916980799"/>
    <n v="1310"/>
    <s v="Fixed Single Family Units"/>
    <n v="1310"/>
    <s v="St. Lucie County Ft. Pierce--Paradise Park"/>
    <s v="City of Fort Pierce"/>
    <m/>
    <m/>
    <m/>
    <n v="0"/>
    <n v="1"/>
    <n v="0.89986030189857003"/>
    <n v="0.16634245124062999"/>
    <n v="322.404859168399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2.867755580222806"/>
    <n v="0.2614800155"/>
  </r>
  <r>
    <n v="260000"/>
    <n v="2500000"/>
    <n v="700000"/>
    <x v="0"/>
    <x v="0"/>
    <s v="IR-SouthCentral"/>
    <s v="C-25 and South Indian R"/>
    <n v="0.36"/>
    <n v="0.57999999999999996"/>
    <s v="City of Fort Pierce"/>
    <n v="3.5571581555190003E-2"/>
    <n v="4014.6792268706899"/>
    <n v="10.762480278282"/>
    <n v="1.8542825638118801"/>
    <n v="0.3828384449551"/>
    <n v="6.5959763445010006E-2"/>
    <n v="142.80848953658199"/>
    <n v="1210"/>
    <s v="Fixed Single Family Units"/>
    <n v="1210"/>
    <s v="St. Lucie County Ft. Pierce--Paradise Park"/>
    <s v="City of Fort Pierce"/>
    <m/>
    <m/>
    <m/>
    <n v="0"/>
    <n v="1"/>
    <n v="0.3828384449551"/>
    <n v="6.5959763445010006E-2"/>
    <n v="142.8084895365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5.79555336146601"/>
    <n v="0.1158219704"/>
  </r>
  <r>
    <n v="260000"/>
    <n v="2500000"/>
    <n v="700000"/>
    <x v="0"/>
    <x v="0"/>
    <s v="IR-SouthCentral"/>
    <s v="C-25 and South Indian R"/>
    <n v="0.36"/>
    <n v="0.57999999999999996"/>
    <s v="City of Fort Pierce"/>
    <n v="0.17506080215639"/>
    <n v="4014.6792268706899"/>
    <n v="10.762480278282"/>
    <n v="1.8542825638118801"/>
    <n v="1.88408843070844"/>
    <n v="0.32461219304552003"/>
    <n v="702.81296585659902"/>
    <n v="1310"/>
    <s v="Fixed Single Family Units"/>
    <n v="1310"/>
    <s v="St. Lucie County Ft. Pierce--Paradise Park"/>
    <s v="City of Fort Pierce"/>
    <m/>
    <m/>
    <m/>
    <n v="0"/>
    <n v="1"/>
    <n v="1.88408843070844"/>
    <n v="0.32461219304552003"/>
    <n v="702.812965856599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480157572217"/>
    <n v="0.57000240540000002"/>
  </r>
  <r>
    <n v="260000"/>
    <n v="2500000"/>
    <n v="700000"/>
    <x v="0"/>
    <x v="0"/>
    <s v="IR-SouthCentral"/>
    <s v="C-25 and South Indian R"/>
    <n v="0.36"/>
    <n v="0.57999999999999996"/>
    <s v="City of Fort Pierce"/>
    <n v="0.14899126093128001"/>
    <n v="4014.6792268706899"/>
    <n v="10.762480278282"/>
    <n v="1.8542825638118801"/>
    <n v="1.6035155074093299"/>
    <n v="0.27627189730522"/>
    <n v="598.15212024610105"/>
    <n v="1310"/>
    <s v="Fixed Single Family Units"/>
    <n v="1310"/>
    <s v="St. Lucie County Ft. Pierce--Paradise Park"/>
    <s v="City of Fort Pierce"/>
    <m/>
    <m/>
    <m/>
    <n v="0"/>
    <n v="1"/>
    <n v="1.6035155074093299"/>
    <n v="0.27627189730522"/>
    <n v="598.152120246101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8.363911500303104"/>
    <n v="0.48511931889999999"/>
  </r>
  <r>
    <n v="260000"/>
    <n v="2500000"/>
    <n v="710000"/>
    <x v="0"/>
    <x v="0"/>
    <s v="IR-SouthCentral"/>
    <s v="C-25 and South Indian R"/>
    <n v="0.36"/>
    <n v="0.57999999999999996"/>
    <s v="City of Fort Pierce"/>
    <n v="9.7088656247599995E-3"/>
    <n v="3981.85021428138"/>
    <n v="10.2220335843095"/>
    <n v="1.615245248521"/>
    <n v="9.9244350481880003E-2"/>
    <n v="1.5682199068919999E-2"/>
    <n v="38.659248668395598"/>
    <n v="1210"/>
    <s v="Fixed Single Family Units"/>
    <n v="1210"/>
    <s v="St. Lucie County Ft. Pierce--Paradise Park"/>
    <s v="City of Fort Pierce"/>
    <m/>
    <m/>
    <m/>
    <n v="0"/>
    <n v="1"/>
    <n v="9.9244350481880003E-2"/>
    <n v="1.5682199068919999E-2"/>
    <n v="38.659248668396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7.261102055026697"/>
    <n v="3.13538108E-2"/>
  </r>
  <r>
    <n v="260000"/>
    <n v="2500000"/>
    <n v="710000"/>
    <x v="0"/>
    <x v="0"/>
    <s v="IR-SouthCentral"/>
    <s v="C-25 and South Indian R"/>
    <n v="0.36"/>
    <n v="0.57999999999999996"/>
    <s v="City of Fort Pierce"/>
    <n v="9.5349962034060001E-2"/>
    <n v="3981.85021428138"/>
    <n v="10.2220335843095"/>
    <n v="1.615245248521"/>
    <n v="0.97467051417489003"/>
    <n v="0.15401357312218"/>
    <n v="379.66926675707901"/>
    <n v="1310"/>
    <s v="Fixed Single Family Units"/>
    <n v="1310"/>
    <s v="St. Lucie County Ft. Pierce--Paradise Park"/>
    <s v="City of Fort Pierce"/>
    <m/>
    <m/>
    <m/>
    <n v="0"/>
    <n v="1"/>
    <n v="0.97467051417489003"/>
    <n v="0.15401357312218"/>
    <n v="379.66926675708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650092387642403"/>
    <n v="0.30792316850000001"/>
  </r>
  <r>
    <n v="260000"/>
    <n v="2500000"/>
    <n v="710000"/>
    <x v="0"/>
    <x v="0"/>
    <s v="IR-SouthCentral"/>
    <s v="C-25 and South Indian R"/>
    <n v="0.36"/>
    <n v="0.57999999999999996"/>
    <s v="City of Fort Pierce"/>
    <n v="3.3564484149040001E-2"/>
    <n v="3981.85021428138"/>
    <n v="10.2220335843095"/>
    <n v="1.615245248521"/>
    <n v="0.34309728421154001"/>
    <n v="5.4214873540799999E-2"/>
    <n v="133.64874840111"/>
    <n v="1310"/>
    <s v="Fixed Single Family Units"/>
    <n v="1310"/>
    <s v="St. Lucie County Ft. Pierce--Paradise Park"/>
    <s v="City of Fort Pierce"/>
    <m/>
    <m/>
    <m/>
    <n v="0"/>
    <n v="1"/>
    <n v="0.34309728421154001"/>
    <n v="5.4214873540799999E-2"/>
    <n v="133.6487484011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1.1108484230652"/>
    <n v="0.1083931455"/>
  </r>
  <r>
    <n v="260000"/>
    <n v="2500000"/>
    <n v="710000"/>
    <x v="0"/>
    <x v="0"/>
    <s v="IR-SouthCentral"/>
    <s v="C-25 and South Indian R"/>
    <n v="0.36"/>
    <n v="0.57999999999999996"/>
    <s v="City of Fort Pierce"/>
    <n v="0.22369173517575"/>
    <n v="3988.18133767789"/>
    <n v="10.854613066042401"/>
    <n v="1.92266263943403"/>
    <n v="2.42808723140439"/>
    <n v="0.43008374197257998"/>
    <n v="892.12320362071205"/>
    <n v="1210"/>
    <s v="Fixed Single Family Units"/>
    <n v="1210"/>
    <s v="St. Lucie County Ft. Pierce--Paradise Park"/>
    <s v="City of Fort Pierce"/>
    <m/>
    <m/>
    <m/>
    <n v="0"/>
    <n v="1"/>
    <n v="2.42808723140439"/>
    <n v="0.43008374197257998"/>
    <n v="892.123203620712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9.50748729925101"/>
    <n v="0.72353868909999997"/>
  </r>
  <r>
    <n v="260000"/>
    <n v="2500000"/>
    <n v="710000"/>
    <x v="0"/>
    <x v="0"/>
    <s v="IR-SouthCentral"/>
    <s v="C-25 and South Indian R"/>
    <n v="0.36"/>
    <n v="0.57999999999999996"/>
    <s v="City of Fort Pierce"/>
    <n v="9.7540844829630005E-2"/>
    <n v="3988.18133767789"/>
    <n v="10.854613066042401"/>
    <n v="1.92266263943403"/>
    <n v="1.0587681287606101"/>
    <n v="0.18753813817277001"/>
    <n v="389.01057701090099"/>
    <n v="1310"/>
    <s v="Fixed Single Family Units"/>
    <n v="1310"/>
    <s v="St. Lucie County Ft. Pierce--Paradise Park"/>
    <s v="City of Fort Pierce"/>
    <m/>
    <m/>
    <m/>
    <n v="0"/>
    <n v="1"/>
    <n v="1.0587681287606101"/>
    <n v="0.18753813817277001"/>
    <n v="389.01057701090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390365867675"/>
    <n v="0.31549925140000001"/>
  </r>
  <r>
    <n v="260000"/>
    <n v="2500000"/>
    <n v="710000"/>
    <x v="0"/>
    <x v="0"/>
    <s v="IR-SouthCentral"/>
    <s v="C-25 and South Indian R"/>
    <n v="0.36"/>
    <n v="0.57999999999999996"/>
    <s v="City of Fort Pierce"/>
    <n v="1.181605366256E-2"/>
    <n v="3988.18133767789"/>
    <n v="10.854613066042401"/>
    <n v="1.92266263943403"/>
    <n v="0.12825869047471999"/>
    <n v="2.271828492255E-2"/>
    <n v="47.124564702038199"/>
    <n v="1310"/>
    <s v="Fixed Single Family Units"/>
    <n v="1310"/>
    <s v="St. Lucie County Ft. Pierce--Paradise Park"/>
    <s v="City of Fort Pierce"/>
    <m/>
    <m/>
    <m/>
    <n v="0"/>
    <n v="1"/>
    <n v="0.12825869047471999"/>
    <n v="2.271828492255E-2"/>
    <n v="47.1245647020385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9.755896505926302"/>
    <n v="3.8219436099999997E-2"/>
  </r>
  <r>
    <n v="260000"/>
    <n v="2500000"/>
    <n v="710000"/>
    <x v="0"/>
    <x v="0"/>
    <s v="IR-SouthCentral"/>
    <s v="C-25 and South Indian R"/>
    <n v="0.36"/>
    <n v="0.57999999999999996"/>
    <s v="City of Fort Pierce"/>
    <n v="2.0856814813900001E-2"/>
    <n v="3988.18133767789"/>
    <n v="10.854613066042401"/>
    <n v="1.92266263943403"/>
    <n v="0.22639265459508001"/>
    <n v="4.0100618620289998E-2"/>
    <n v="83.180759604235703"/>
    <n v="1310"/>
    <s v="Fixed Single Family Units"/>
    <n v="1310"/>
    <s v="St. Lucie County Ft. Pierce--Paradise Park"/>
    <s v="City of Fort Pierce"/>
    <m/>
    <m/>
    <m/>
    <n v="0"/>
    <n v="1"/>
    <n v="0.22639265459508001"/>
    <n v="4.0100618620289998E-2"/>
    <n v="83.1807596042344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5.946328340439003"/>
    <n v="6.7462092099999996E-2"/>
  </r>
  <r>
    <n v="260000"/>
    <n v="2500000"/>
    <n v="710000"/>
    <x v="0"/>
    <x v="0"/>
    <s v="IR-SouthCentral"/>
    <s v="C-25 and South Indian R"/>
    <n v="0.36"/>
    <n v="0.57999999999999996"/>
    <s v="City of Fort Pierce"/>
    <n v="0.26385800516302998"/>
    <n v="3988.18133767789"/>
    <n v="10.854613066042401"/>
    <n v="1.92266263943403"/>
    <n v="2.86407655042259"/>
    <n v="0.50730992864255997"/>
    <n v="1052.31357198814"/>
    <n v="1310"/>
    <s v="Fixed Single Family Units"/>
    <n v="1310"/>
    <s v="St. Lucie County Ft. Pierce--Paradise Park"/>
    <s v="City of Fort Pierce"/>
    <m/>
    <m/>
    <m/>
    <n v="0"/>
    <n v="1"/>
    <n v="2.86407655042259"/>
    <n v="0.50730992864255997"/>
    <n v="1052.3135719881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5.49471993505401"/>
    <n v="0.85345788479999996"/>
  </r>
  <r>
    <n v="260000"/>
    <n v="2500000"/>
    <n v="710000"/>
    <x v="0"/>
    <x v="0"/>
    <s v="IR-SouthCentral"/>
    <s v="C-25 and South Indian R"/>
    <n v="0.36"/>
    <n v="0.57999999999999996"/>
    <s v="City of Fort Pierce"/>
    <n v="0.14609232026109001"/>
    <n v="3973.8986437329299"/>
    <n v="10.7573301149261"/>
    <n v="1.8978737414787901"/>
    <n v="1.5715633163041201"/>
    <n v="0.27726477845524"/>
    <n v="580.55607334537103"/>
    <n v="1210"/>
    <s v="Fixed Single Family Units"/>
    <n v="1210"/>
    <s v="St. Lucie County Ft. Pierce--Paradise Park"/>
    <s v="City of Fort Pierce"/>
    <m/>
    <m/>
    <m/>
    <n v="0"/>
    <n v="1"/>
    <n v="1.5715633163041201"/>
    <n v="0.27726477845524"/>
    <n v="580.556073345371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2.032409385053"/>
    <n v="0.47084839690000002"/>
  </r>
  <r>
    <n v="260000"/>
    <n v="2500000"/>
    <n v="710000"/>
    <x v="0"/>
    <x v="0"/>
    <s v="IR-SouthCentral"/>
    <s v="C-25 and South Indian R"/>
    <n v="0.36"/>
    <n v="0.57999999999999996"/>
    <s v="City of Fort Pierce"/>
    <n v="0.21370221008206"/>
    <n v="3973.8986437329299"/>
    <n v="10.7573301149261"/>
    <n v="1.8978737414787901"/>
    <n v="2.2988652201420599"/>
    <n v="0.40557981301072998"/>
    <n v="849.23092280784795"/>
    <n v="1310"/>
    <s v="Fixed Single Family Units"/>
    <n v="1310"/>
    <s v="St. Lucie County Ft. Pierce--Paradise Park"/>
    <s v="City of Fort Pierce"/>
    <m/>
    <m/>
    <m/>
    <n v="0"/>
    <n v="1"/>
    <n v="2.2988652201420599"/>
    <n v="0.40557981301072998"/>
    <n v="849.230922807847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9.14963343557"/>
    <n v="0.68875176220000001"/>
  </r>
  <r>
    <n v="260000"/>
    <n v="2500000"/>
    <n v="710000"/>
    <x v="0"/>
    <x v="0"/>
    <s v="IR-SouthCentral"/>
    <s v="C-25 and South Indian R"/>
    <n v="0.36"/>
    <n v="0.57999999999999996"/>
    <s v="City of Fort Pierce"/>
    <n v="1.9925577914950001E-2"/>
    <n v="3973.8986437329299"/>
    <n v="10.7573301149261"/>
    <n v="1.8978737414787901"/>
    <n v="0.21434601936179001"/>
    <n v="3.7816231108569999E-2"/>
    <n v="79.182227051814706"/>
    <n v="1750"/>
    <s v="Governmental"/>
    <n v="1750"/>
    <s v="St. Lucie County Ft. Pierce--Paradise Park"/>
    <s v="City of Fort Pierce"/>
    <m/>
    <m/>
    <m/>
    <n v="0"/>
    <n v="1"/>
    <n v="0.21434601936179001"/>
    <n v="3.7816231108569999E-2"/>
    <n v="79.1822270518138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5.449894773023203"/>
    <n v="6.4219162199999999E-2"/>
  </r>
  <r>
    <n v="260000"/>
    <n v="2500000"/>
    <n v="710000"/>
    <x v="0"/>
    <x v="0"/>
    <s v="IR-SouthCentral"/>
    <s v="C-25 and South Indian R"/>
    <n v="0.36"/>
    <n v="0.57999999999999996"/>
    <s v="City of Fort Pierce"/>
    <n v="0.14438154158444"/>
    <n v="3973.8986437329299"/>
    <n v="10.7573301149261"/>
    <n v="1.8978737414787901"/>
    <n v="1.5531599053258001"/>
    <n v="0.27401793652734002"/>
    <n v="573.75761228249598"/>
    <n v="1310"/>
    <s v="Fixed Single Family Units"/>
    <n v="1310"/>
    <s v="St. Lucie County Ft. Pierce--Paradise Park"/>
    <s v="City of Fort Pierce"/>
    <m/>
    <m/>
    <m/>
    <n v="0"/>
    <n v="1"/>
    <n v="1.5531599053258001"/>
    <n v="0.27401793652734002"/>
    <n v="573.757612282495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5.47124426770699"/>
    <n v="0.46533464089999999"/>
  </r>
  <r>
    <n v="260000"/>
    <n v="2500000"/>
    <n v="710000"/>
    <x v="0"/>
    <x v="0"/>
    <s v="IR-SouthCentral"/>
    <s v="C-25 and South Indian R"/>
    <n v="0.36"/>
    <n v="0.57999999999999996"/>
    <s v="City of Fort Pierce"/>
    <n v="0.19127086257050999"/>
    <n v="3995.8036343705899"/>
    <n v="10.8207835126089"/>
    <n v="1.88931740349551"/>
    <n v="2.0697005961455202"/>
    <n v="0.36137136943607001"/>
    <n v="764.28080780846096"/>
    <n v="1210"/>
    <s v="Fixed Single Family Units"/>
    <n v="1210"/>
    <s v="St. Lucie County Ft. Pierce--Paradise Park"/>
    <s v="City of Fort Pierce"/>
    <m/>
    <m/>
    <m/>
    <n v="0"/>
    <n v="1"/>
    <n v="2.0697005961455202"/>
    <n v="0.36137136943607001"/>
    <n v="764.280807808460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8.15634980297901"/>
    <n v="0.61985466980000004"/>
  </r>
  <r>
    <n v="260000"/>
    <n v="2500000"/>
    <n v="710000"/>
    <x v="0"/>
    <x v="0"/>
    <s v="IR-SouthCentral"/>
    <s v="C-25 and South Indian R"/>
    <n v="0.36"/>
    <n v="0.57999999999999996"/>
    <s v="City of Fort Pierce"/>
    <n v="3.1165260755260001E-2"/>
    <n v="3995.8036343705899"/>
    <n v="10.8207835126089"/>
    <n v="1.88931740349551"/>
    <n v="0.33723253974672002"/>
    <n v="5.8881069529389998E-2"/>
    <n v="124.530262191991"/>
    <n v="1310"/>
    <s v="Fixed Single Family Units"/>
    <n v="1310"/>
    <s v="St. Lucie County Ft. Pierce--Paradise Park"/>
    <s v="City of Fort Pierce"/>
    <m/>
    <m/>
    <m/>
    <n v="0"/>
    <n v="1"/>
    <n v="0.33723253974672002"/>
    <n v="5.8881069529389998E-2"/>
    <n v="124.53026219199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6.614427522428798"/>
    <n v="0.1009977796"/>
  </r>
  <r>
    <n v="260000"/>
    <n v="2500000"/>
    <n v="710000"/>
    <x v="0"/>
    <x v="0"/>
    <s v="IR-SouthCentral"/>
    <s v="C-25 and South Indian R"/>
    <n v="0.36"/>
    <n v="0.57999999999999996"/>
    <s v="City of Fort Pierce"/>
    <n v="0.31675652766951001"/>
    <n v="3995.8036343705899"/>
    <n v="10.8207835126089"/>
    <n v="1.88931740349551"/>
    <n v="3.4275538121175901"/>
    <n v="0.59845362039683003"/>
    <n v="1265.6968844724699"/>
    <n v="1310"/>
    <s v="Fixed Single Family Units"/>
    <n v="1310"/>
    <s v="St. Lucie County Ft. Pierce--Paradise Park"/>
    <s v="City of Fort Pierce"/>
    <m/>
    <m/>
    <m/>
    <n v="0"/>
    <n v="1"/>
    <n v="3.4275538121175901"/>
    <n v="0.59845362039683003"/>
    <n v="1265.6968844724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1.297888455589"/>
    <n v="1.0265181544999999"/>
  </r>
  <r>
    <n v="260000"/>
    <n v="2500000"/>
    <n v="710000"/>
    <x v="0"/>
    <x v="0"/>
    <s v="IR-SouthCentral"/>
    <s v="C-25 and South Indian R"/>
    <n v="0.36"/>
    <n v="0.57999999999999996"/>
    <s v="City of Fort Pierce"/>
    <n v="1.0028128766E-4"/>
    <n v="3999.2684548063098"/>
    <n v="8.9035110325097406"/>
    <n v="1.2229309451703501"/>
    <n v="8.9285555105000003E-4"/>
    <n v="1.226370899E-4"/>
    <n v="0.40105179035399002"/>
    <n v="1210"/>
    <s v="Fixed Single Family Units"/>
    <n v="1210"/>
    <s v="St. Lucie County Ft. Pierce--Paradise Park"/>
    <s v="City of Fort Pierce"/>
    <m/>
    <m/>
    <m/>
    <n v="0"/>
    <n v="1"/>
    <n v="8.9285555105000003E-4"/>
    <n v="1.226370899E-4"/>
    <n v="491.10901025601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.783986482828801"/>
    <n v="0.39830414460000002"/>
  </r>
  <r>
    <n v="260000"/>
    <n v="2500000"/>
    <n v="710000"/>
    <x v="0"/>
    <x v="0"/>
    <s v="IR-SouthCentral"/>
    <s v="C-25 and South Indian R"/>
    <n v="0.36"/>
    <n v="0.57999999999999996"/>
    <s v="City of Fort Pierce"/>
    <n v="8.1929301613000002E-4"/>
    <n v="3998.0058951342598"/>
    <n v="10.600852821106599"/>
    <n v="1.79118102440323"/>
    <n v="8.6852046813499992E-3"/>
    <n v="1.46750210391E-3"/>
    <n v="3.2755383083300602"/>
    <n v="1210"/>
    <s v="Fixed Single Family Units"/>
    <n v="1210"/>
    <s v="St. Lucie County Ft. Pierce--Paradise Park"/>
    <s v="City of Fort Pierce"/>
    <m/>
    <m/>
    <m/>
    <n v="0"/>
    <n v="1"/>
    <n v="8.6852046813499992E-3"/>
    <n v="1.46750210391E-3"/>
    <n v="3.2755383083306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8.744949162747503"/>
    <n v="2.6565599000000001E-3"/>
  </r>
  <r>
    <n v="260000"/>
    <n v="2500000"/>
    <n v="710000"/>
    <x v="0"/>
    <x v="0"/>
    <s v="IR-SouthCentral"/>
    <s v="C-25 and South Indian R"/>
    <n v="0.36"/>
    <n v="0.57999999999999996"/>
    <s v="City of Fort Pierce"/>
    <n v="9.4120929300999995E-2"/>
    <n v="3998.0058951342598"/>
    <n v="10.600852821106599"/>
    <n v="1.79118102440323"/>
    <n v="0.99776211890578004"/>
    <n v="0.16858762256316001"/>
    <n v="376.296030200948"/>
    <n v="1310"/>
    <s v="Fixed Single Family Units"/>
    <n v="1310"/>
    <s v="St. Lucie County Ft. Pierce--Paradise Park"/>
    <s v="City of Fort Pierce"/>
    <m/>
    <m/>
    <m/>
    <n v="0"/>
    <n v="1"/>
    <n v="0.99776211890578004"/>
    <n v="0.16858762256316001"/>
    <n v="376.296030200946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089430290508503"/>
    <n v="0.30518737239999999"/>
  </r>
  <r>
    <n v="260000"/>
    <n v="2500000"/>
    <n v="710000"/>
    <x v="0"/>
    <x v="0"/>
    <s v="IR-SouthCentral"/>
    <s v="C-25 and South Indian R"/>
    <n v="0.36"/>
    <n v="0.57999999999999996"/>
    <s v="City of Fort Pierce"/>
    <n v="0.20909935920372"/>
    <n v="4009.6347125606999"/>
    <n v="10.9852865106502"/>
    <n v="1.9617044841101099"/>
    <n v="2.29701637004632"/>
    <n v="0.41019115057450001"/>
    <n v="838.41204903746404"/>
    <n v="1210"/>
    <s v="Fixed Single Family Units"/>
    <n v="1210"/>
    <s v="St. Lucie County Ft. Pierce--Paradise Park"/>
    <s v="City of Fort Pierce"/>
    <m/>
    <m/>
    <m/>
    <n v="0"/>
    <n v="1"/>
    <n v="2.29701637004632"/>
    <n v="0.41019115057450001"/>
    <n v="838.412049093662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095880485169"/>
    <n v="0.67997733100000002"/>
  </r>
  <r>
    <n v="260000"/>
    <n v="2500000"/>
    <n v="710000"/>
    <x v="0"/>
    <x v="0"/>
    <s v="IR-SouthCentral"/>
    <s v="C-25 and South Indian R"/>
    <n v="0.36"/>
    <n v="0.57999999999999996"/>
    <s v="City of Fort Pierce"/>
    <n v="0.21452712879538"/>
    <n v="4009.6347125606999"/>
    <n v="10.9852865106502"/>
    <n v="1.9617044841101099"/>
    <n v="2.3566419741244999"/>
    <n v="0.42083883052116999"/>
    <n v="860.17542240396494"/>
    <n v="1310"/>
    <s v="Fixed Single Family Units"/>
    <n v="1310"/>
    <s v="St. Lucie County Ft. Pierce--Paradise Park"/>
    <s v="City of Fort Pierce"/>
    <m/>
    <m/>
    <m/>
    <n v="0"/>
    <n v="1"/>
    <n v="2.3566419741244999"/>
    <n v="0.42083883052116999"/>
    <n v="860.175422403960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0.348243943"/>
    <n v="0.69762807979999997"/>
  </r>
  <r>
    <n v="260000"/>
    <n v="2500000"/>
    <n v="710000"/>
    <x v="0"/>
    <x v="0"/>
    <s v="IR-SouthCentral"/>
    <s v="C-25 and South Indian R"/>
    <n v="0.36"/>
    <n v="0.57999999999999996"/>
    <s v="City of Fort Pierce"/>
    <n v="3.7004508860970002E-2"/>
    <n v="4009.6347125606999"/>
    <n v="10.9852865106502"/>
    <n v="1.9617044841101099"/>
    <n v="0.40650513202367"/>
    <n v="7.2591910964860007E-2"/>
    <n v="148.37456325021299"/>
    <n v="1310"/>
    <s v="Fixed Single Family Units"/>
    <n v="1310"/>
    <s v="St. Lucie County Ft. Pierce--Paradise Park"/>
    <s v="City of Fort Pierce"/>
    <m/>
    <m/>
    <m/>
    <n v="0"/>
    <n v="1"/>
    <n v="0.40650513202367"/>
    <n v="7.2591910964860007E-2"/>
    <n v="148.37456323286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498729858734997"/>
    <n v="0.12033622319999999"/>
  </r>
  <r>
    <n v="260000"/>
    <n v="2500000"/>
    <n v="710000"/>
    <x v="0"/>
    <x v="0"/>
    <s v="IR-SouthCentral"/>
    <s v="C-25 and South Indian R"/>
    <n v="0.36"/>
    <n v="0.57999999999999996"/>
    <s v="City of Fort Pierce"/>
    <n v="0.15713245687686"/>
    <n v="4009.6347125606999"/>
    <n v="10.9852865106502"/>
    <n v="1.9617044841101099"/>
    <n v="1.72614505891479"/>
    <n v="0.30824744525459002"/>
    <n v="630.04375356343803"/>
    <n v="1310"/>
    <s v="Fixed Single Family Units"/>
    <n v="1310"/>
    <s v="St. Lucie County Ft. Pierce--Paradise Park"/>
    <s v="City of Fort Pierce"/>
    <m/>
    <m/>
    <m/>
    <n v="0"/>
    <n v="1"/>
    <n v="1.72614505891479"/>
    <n v="0.30824744525459002"/>
    <n v="630.04375352458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1.02312826671999"/>
    <n v="0.5109843905"/>
  </r>
  <r>
    <n v="260000"/>
    <n v="2500000"/>
    <n v="710000"/>
    <x v="0"/>
    <x v="0"/>
    <s v="IR-SouthCentral"/>
    <s v="C-25 and South Indian R"/>
    <n v="0.36"/>
    <n v="0.57999999999999996"/>
    <s v="City of Fort Pierce"/>
    <n v="2.0126053576000001E-4"/>
    <n v="3966.8381490598499"/>
    <n v="9.8702640516271298"/>
    <n v="1.5240972508458801"/>
    <n v="1.9864946311599998E-3"/>
    <n v="3.0674062926000002E-4"/>
    <n v="0.79836797116886005"/>
    <n v="1310"/>
    <s v="Fixed Single Family Units"/>
    <n v="1310"/>
    <s v="St. Lucie County Ft. Pierce--Paradise Park"/>
    <s v="City of Fort Pierce"/>
    <m/>
    <m/>
    <m/>
    <n v="0"/>
    <n v="1"/>
    <n v="1.9864946311599998E-3"/>
    <n v="3.0674062926000002E-4"/>
    <n v="0.798367971169000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.0007444715228"/>
    <n v="6.4750039999999999E-4"/>
  </r>
  <r>
    <n v="260000"/>
    <n v="2500000"/>
    <n v="710000"/>
    <x v="0"/>
    <x v="0"/>
    <s v="IR-SouthCentral"/>
    <s v="C-25 and South Indian R"/>
    <n v="0.36"/>
    <n v="0.57999999999999996"/>
    <s v="City of Fort Pierce"/>
    <n v="4.7365037915170001E-2"/>
    <n v="3966.8381490598499"/>
    <n v="9.8702640516271298"/>
    <n v="1.5240972508458801"/>
    <n v="0.46750543103813003"/>
    <n v="7.2188924072730004E-2"/>
    <n v="187.889439333594"/>
    <n v="1310"/>
    <s v="Fixed Single Family Units"/>
    <n v="1310"/>
    <s v="St. Lucie County Ft. Pierce--Paradise Park"/>
    <s v="City of Fort Pierce"/>
    <m/>
    <m/>
    <m/>
    <n v="0"/>
    <n v="1"/>
    <n v="0.46750543103813003"/>
    <n v="7.2188924072730004E-2"/>
    <n v="187.88943933359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145036729401198"/>
    <n v="0.15238397349999999"/>
  </r>
  <r>
    <n v="260000"/>
    <n v="2500000"/>
    <n v="710000"/>
    <x v="0"/>
    <x v="0"/>
    <s v="IR-SouthCentral"/>
    <s v="C-25 and South Indian R"/>
    <n v="0.36"/>
    <n v="0.57999999999999996"/>
    <s v="City of Fort Pierce"/>
    <n v="5.730910117469E-2"/>
    <n v="3966.8381490598499"/>
    <n v="9.8702640516271298"/>
    <n v="1.5240972508458801"/>
    <n v="0.56565596115565997"/>
    <n v="8.7344643548800005E-2"/>
    <n v="227.33592882811499"/>
    <n v="1310"/>
    <s v="Fixed Single Family Units"/>
    <n v="1310"/>
    <s v="St. Lucie County Ft. Pierce--Paradise Park"/>
    <s v="City of Fort Pierce"/>
    <m/>
    <m/>
    <m/>
    <n v="0"/>
    <n v="1"/>
    <n v="0.56565596115565997"/>
    <n v="8.7344643548800005E-2"/>
    <n v="227.33592882811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762659059203301"/>
    <n v="0.1843762602"/>
  </r>
  <r>
    <n v="260000"/>
    <n v="2500000"/>
    <n v="720000"/>
    <x v="0"/>
    <x v="0"/>
    <s v="IR-SouthCentral"/>
    <s v="C-25 and South Indian R"/>
    <n v="0.36"/>
    <n v="0.57999999999999996"/>
    <s v="City of Fort Pierce"/>
    <n v="4.0381784209439997E-2"/>
    <n v="3950.2758308748198"/>
    <n v="9.8020259063299999"/>
    <n v="1.4406746525435801"/>
    <n v="0.39582329496483998"/>
    <n v="5.8177012935029998E-2"/>
    <n v="159.51918617018799"/>
    <n v="1210"/>
    <s v="Fixed Single Family Units"/>
    <n v="1210"/>
    <s v="St. Lucie County Ft. Pierce--Paradise Park"/>
    <s v="City of Fort Pierce"/>
    <m/>
    <m/>
    <m/>
    <n v="0"/>
    <n v="1"/>
    <n v="0.39582329496483998"/>
    <n v="5.8177012935029998E-2"/>
    <n v="159.51918617019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969859019700706"/>
    <n v="0.12937484690000001"/>
  </r>
  <r>
    <n v="260000"/>
    <n v="2500000"/>
    <n v="720000"/>
    <x v="0"/>
    <x v="0"/>
    <s v="IR-SouthCentral"/>
    <s v="C-25 and South Indian R"/>
    <n v="0.36"/>
    <n v="0.57999999999999996"/>
    <s v="City of Fort Pierce"/>
    <n v="3.0126914159789998E-2"/>
    <n v="3974.25650793369"/>
    <n v="10.5585587475521"/>
    <n v="1.7897628269765999"/>
    <n v="0.31809679303868998"/>
    <n v="5.392003105472E-2"/>
    <n v="119.73208466353999"/>
    <n v="1210"/>
    <s v="Fixed Single Family Units"/>
    <n v="1210"/>
    <s v="St. Lucie County Ft. Pierce--Paradise Park"/>
    <s v="City of Fort Pierce"/>
    <m/>
    <m/>
    <m/>
    <n v="0"/>
    <n v="1"/>
    <n v="0.31809679303868998"/>
    <n v="5.392003105472E-2"/>
    <n v="119.73208466354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8.07976456657201"/>
    <n v="9.7106313599999994E-2"/>
  </r>
  <r>
    <n v="260000"/>
    <n v="2500000"/>
    <n v="720000"/>
    <x v="0"/>
    <x v="0"/>
    <s v="IR-SouthCentral"/>
    <s v="C-25 and South Indian R"/>
    <n v="0.36"/>
    <n v="0.57999999999999996"/>
    <s v="City of Fort Pierce"/>
    <n v="0.24801188213049"/>
    <n v="3974.25650793369"/>
    <n v="10.5585587475521"/>
    <n v="1.7897628269765999"/>
    <n v="2.61864802756577"/>
    <n v="0.44388244728566001"/>
    <n v="985.66283660199599"/>
    <n v="1310"/>
    <s v="Fixed Single Family Units"/>
    <n v="1310"/>
    <s v="St. Lucie County Ft. Pierce--Paradise Park"/>
    <s v="City of Fort Pierce"/>
    <m/>
    <m/>
    <m/>
    <n v="0"/>
    <n v="1"/>
    <n v="2.61864802756577"/>
    <n v="0.44388244728566001"/>
    <n v="985.66283660199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8.97149134139801"/>
    <n v="0.79940213839999996"/>
  </r>
  <r>
    <n v="260000"/>
    <n v="2500000"/>
    <n v="720000"/>
    <x v="0"/>
    <x v="0"/>
    <s v="IR-SouthCentral"/>
    <s v="C-25 and South Indian R"/>
    <n v="0.36"/>
    <n v="0.57999999999999996"/>
    <s v="City of Fort Pierce"/>
    <n v="3.7345509073869999E-2"/>
    <n v="3974.25650793369"/>
    <n v="10.5585587475521"/>
    <n v="1.7897628269765999"/>
    <n v="0.39431475151378997"/>
    <n v="6.6839603894939995E-2"/>
    <n v="148.42063247895999"/>
    <n v="1310"/>
    <s v="Fixed Single Family Units"/>
    <n v="1310"/>
    <s v="St. Lucie County Ft. Pierce--Paradise Park"/>
    <s v="City of Fort Pierce"/>
    <m/>
    <m/>
    <m/>
    <n v="0"/>
    <n v="1"/>
    <n v="0.39431475151378997"/>
    <n v="6.6839603894939995E-2"/>
    <n v="148.42063247895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3.633393886911101"/>
    <n v="0.1203735868"/>
  </r>
  <r>
    <n v="260000"/>
    <n v="2500000"/>
    <n v="720000"/>
    <x v="0"/>
    <x v="0"/>
    <s v="IR-SouthCentral"/>
    <s v="C-25 and South Indian R"/>
    <n v="0.36"/>
    <n v="0.57999999999999996"/>
    <s v="City of Fort Pierce"/>
    <n v="4.1568828912669997E-2"/>
    <n v="4000.1121073268801"/>
    <n v="10.890947266265"/>
    <n v="1.9306756019191"/>
    <n v="0.45272392360836"/>
    <n v="8.0255923782050001E-2"/>
    <n v="166.279975820998"/>
    <n v="1210"/>
    <s v="Fixed Single Family Units"/>
    <n v="1210"/>
    <s v="St. Lucie County Ft. Pierce--Paradise Park"/>
    <s v="City of Fort Pierce"/>
    <m/>
    <m/>
    <m/>
    <n v="0"/>
    <n v="1"/>
    <n v="0.45272392360836"/>
    <n v="8.0255923782050001E-2"/>
    <n v="166.27997572894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2.18525191711899"/>
    <n v="0.13485805009999999"/>
  </r>
  <r>
    <n v="260000"/>
    <n v="2500000"/>
    <n v="720000"/>
    <x v="0"/>
    <x v="0"/>
    <s v="IR-SouthCentral"/>
    <s v="C-25 and South Indian R"/>
    <n v="0.36"/>
    <n v="0.57999999999999996"/>
    <s v="City of Fort Pierce"/>
    <n v="8.6311199834790006E-2"/>
    <n v="4000.1121073268801"/>
    <n v="10.890947266265"/>
    <n v="1.9306756019191"/>
    <n v="0.94001072588886003"/>
    <n v="0.16663892769340999"/>
    <n v="345.25447545708897"/>
    <n v="1310"/>
    <s v="Fixed Single Family Units"/>
    <n v="1310"/>
    <s v="St. Lucie County Ft. Pierce--Paradise Park"/>
    <s v="City of Fort Pierce"/>
    <m/>
    <m/>
    <m/>
    <n v="0"/>
    <n v="1"/>
    <n v="0.94001072588886003"/>
    <n v="0.16663892769340999"/>
    <n v="345.25447548351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205651746808201"/>
    <n v="0.28001174010000002"/>
  </r>
  <r>
    <n v="260000"/>
    <n v="2500000"/>
    <n v="720000"/>
    <x v="0"/>
    <x v="0"/>
    <s v="IR-SouthCentral"/>
    <s v="C-25 and South Indian R"/>
    <n v="0.36"/>
    <n v="0.57999999999999996"/>
    <s v="City of Fort Pierce"/>
    <n v="0.20782110822262001"/>
    <n v="4000.1121073268801"/>
    <n v="10.890947266265"/>
    <n v="1.9306756019191"/>
    <n v="2.2633687304693901"/>
    <n v="0.40123514320921"/>
    <n v="831.30773115941997"/>
    <n v="1310"/>
    <s v="Fixed Single Family Units"/>
    <n v="1310"/>
    <s v="St. Lucie County Ft. Pierce--Paradise Park"/>
    <s v="City of Fort Pierce"/>
    <m/>
    <m/>
    <m/>
    <n v="0"/>
    <n v="1"/>
    <n v="2.2633687304693901"/>
    <n v="0.40123514320921"/>
    <n v="831.307731225052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8.39951301343"/>
    <n v="0.67421551599999996"/>
  </r>
  <r>
    <n v="260000"/>
    <n v="2500000"/>
    <n v="720000"/>
    <x v="0"/>
    <x v="0"/>
    <s v="IR-SouthCentral"/>
    <s v="C-25 and South Indian R"/>
    <n v="0.36"/>
    <n v="0.57999999999999996"/>
    <s v="City of Fort Pierce"/>
    <n v="0.10226708570631"/>
    <n v="4000.1121073268801"/>
    <n v="10.890947266265"/>
    <n v="1.9306756019191"/>
    <n v="1.1137854375020999"/>
    <n v="0.19744456725255"/>
    <n v="409.07980771487399"/>
    <n v="1310"/>
    <s v="Fixed Single Family Units"/>
    <n v="1310"/>
    <s v="St. Lucie County Ft. Pierce--Paradise Park"/>
    <s v="City of Fort Pierce"/>
    <m/>
    <m/>
    <m/>
    <n v="0"/>
    <n v="1"/>
    <n v="1.1137854375020999"/>
    <n v="0.19744456725255"/>
    <n v="409.07980771487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942626681564406"/>
    <n v="0.3317759998"/>
  </r>
  <r>
    <n v="260000"/>
    <n v="2500000"/>
    <n v="720000"/>
    <x v="0"/>
    <x v="0"/>
    <s v="IR-SouthCentral"/>
    <s v="C-25 and South Indian R"/>
    <n v="0.36"/>
    <n v="0.57999999999999996"/>
    <s v="City of Fort Pierce"/>
    <n v="1.39778752238E-2"/>
    <n v="3994.6200384836202"/>
    <n v="10.334393421681501"/>
    <n v="1.6632091929428401"/>
    <n v="0.14445286176197999"/>
    <n v="2.324813057004E-2"/>
    <n v="55.836300464439198"/>
    <n v="1210"/>
    <s v="Fixed Single Family Units"/>
    <n v="1210"/>
    <s v="St. Lucie County Ft. Pierce--Paradise Park"/>
    <s v="City of Fort Pierce"/>
    <m/>
    <m/>
    <m/>
    <n v="0"/>
    <n v="1"/>
    <n v="0.14445286176197999"/>
    <n v="2.324813057004E-2"/>
    <n v="55.8363004644407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5.110888948026499"/>
    <n v="4.5284915199999998E-2"/>
  </r>
  <r>
    <n v="260000"/>
    <n v="2500000"/>
    <n v="720000"/>
    <x v="0"/>
    <x v="0"/>
    <s v="IR-SouthCentral"/>
    <s v="C-25 and South Indian R"/>
    <n v="0.36"/>
    <n v="0.57999999999999996"/>
    <s v="City of Fort Pierce"/>
    <n v="9.9256627900929997E-2"/>
    <n v="3994.6200384836202"/>
    <n v="10.334393421681501"/>
    <n v="1.6632091929428401"/>
    <n v="1.02575704243773"/>
    <n v="0.16508453598534001"/>
    <n v="396.49251476539598"/>
    <n v="1310"/>
    <s v="Fixed Single Family Units"/>
    <n v="1310"/>
    <s v="St. Lucie County Ft. Pierce--Paradise Park"/>
    <s v="City of Fort Pierce"/>
    <m/>
    <m/>
    <m/>
    <n v="0"/>
    <n v="1"/>
    <n v="1.02575704243773"/>
    <n v="0.16508453598534001"/>
    <n v="396.492514765395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0.324546979614396"/>
    <n v="0.3215673275"/>
  </r>
  <r>
    <n v="260000"/>
    <n v="2500000"/>
    <n v="720000"/>
    <x v="0"/>
    <x v="0"/>
    <s v="IR-SouthCentral"/>
    <s v="C-25 and South Indian R"/>
    <n v="0.36"/>
    <n v="0.57999999999999996"/>
    <s v="City of Fort Pierce"/>
    <n v="0.29172364856781002"/>
    <n v="3957.37028133174"/>
    <n v="10.492803505166901"/>
    <n v="1.77131917021326"/>
    <n v="3.0609989222324199"/>
    <n v="0.51673569111272"/>
    <n v="1154.4584972039199"/>
    <n v="1210"/>
    <s v="Fixed Single Family Units"/>
    <n v="1210"/>
    <s v="St. Lucie County Ft. Pierce--Paradise Park"/>
    <s v="City of Fort Pierce"/>
    <m/>
    <m/>
    <m/>
    <n v="0"/>
    <n v="1"/>
    <n v="3.0609989222324199"/>
    <n v="0.51673569111272"/>
    <n v="1154.4584972039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15.93220569288599"/>
    <n v="0.93630048440000002"/>
  </r>
  <r>
    <n v="260000"/>
    <n v="2500000"/>
    <n v="720000"/>
    <x v="0"/>
    <x v="0"/>
    <s v="IR-SouthCentral"/>
    <s v="C-25 and South Indian R"/>
    <n v="0.36"/>
    <n v="0.57999999999999996"/>
    <s v="City of Fort Pierce"/>
    <n v="0.17273549142176001"/>
    <n v="3957.37028133174"/>
    <n v="10.492803505166901"/>
    <n v="1.77131917021326"/>
    <n v="1.8124795698570699"/>
    <n v="0.30596968733157998"/>
    <n v="683.57830028374201"/>
    <n v="1310"/>
    <s v="Fixed Single Family Units"/>
    <n v="1310"/>
    <s v="St. Lucie County Ft. Pierce--Paradise Park"/>
    <s v="City of Fort Pierce"/>
    <m/>
    <m/>
    <m/>
    <n v="0"/>
    <n v="1"/>
    <n v="1.8124795698570699"/>
    <n v="0.30596968733157998"/>
    <n v="683.57830028374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5.822676001288"/>
    <n v="0.55440251439999999"/>
  </r>
  <r>
    <n v="260000"/>
    <n v="2500000"/>
    <n v="720000"/>
    <x v="0"/>
    <x v="0"/>
    <s v="IR-SouthCentral"/>
    <s v="C-25 and South Indian R"/>
    <n v="0.36"/>
    <n v="0.57999999999999996"/>
    <s v="City of Fort Pierce"/>
    <n v="1.5989198645460001E-2"/>
    <n v="3957.37028133174"/>
    <n v="10.492803505166901"/>
    <n v="1.77131917021326"/>
    <n v="0.16777151959195999"/>
    <n v="2.8321974077060001E-2"/>
    <n v="63.275179541880803"/>
    <n v="1310"/>
    <s v="Fixed Single Family Units"/>
    <n v="1310"/>
    <s v="St. Lucie County Ft. Pierce--Paradise Park"/>
    <s v="City of Fort Pierce"/>
    <m/>
    <m/>
    <m/>
    <n v="0"/>
    <n v="1"/>
    <n v="0.16777151959195999"/>
    <n v="2.8321974077060001E-2"/>
    <n v="63.275179541882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2.344318590280501"/>
    <n v="5.1318069399999999E-2"/>
  </r>
  <r>
    <n v="260000"/>
    <n v="2500000"/>
    <n v="720000"/>
    <x v="0"/>
    <x v="0"/>
    <s v="IR-SouthCentral"/>
    <s v="C-25 and South Indian R"/>
    <n v="0.36"/>
    <n v="0.57999999999999996"/>
    <s v="City of Fort Pierce"/>
    <n v="6.4058151422139997E-2"/>
    <n v="3957.37028133174"/>
    <n v="10.492803505166901"/>
    <n v="1.77131917021326"/>
    <n v="0.67214959577679001"/>
    <n v="0.11346743162247"/>
    <n v="253.50182471504499"/>
    <n v="1310"/>
    <s v="Fixed Single Family Units"/>
    <n v="1310"/>
    <s v="St. Lucie County Ft. Pierce--Paradise Park"/>
    <s v="City of Fort Pierce"/>
    <m/>
    <m/>
    <m/>
    <n v="0"/>
    <n v="1"/>
    <n v="0.67214959577679001"/>
    <n v="0.11346743162247"/>
    <n v="253.50182471504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4.469910701170093"/>
    <n v="0.205597587"/>
  </r>
  <r>
    <n v="260000"/>
    <n v="2500000"/>
    <n v="720000"/>
    <x v="0"/>
    <x v="0"/>
    <s v="IR-SouthCentral"/>
    <s v="C-25 and South Indian R"/>
    <n v="0.36"/>
    <n v="0.57999999999999996"/>
    <s v="City of Fort Pierce"/>
    <n v="2.349011297498E-2"/>
    <n v="3957.37028133174"/>
    <n v="10.492803505166901"/>
    <n v="1.77131917021326"/>
    <n v="0.24647713976072999"/>
    <n v="4.1608487423070002E-2"/>
    <n v="92.959074992346601"/>
    <n v="1310"/>
    <s v="Fixed Single Family Units"/>
    <n v="1310"/>
    <s v="St. Lucie County Ft. Pierce--Paradise Park"/>
    <s v="City of Fort Pierce"/>
    <m/>
    <m/>
    <m/>
    <n v="0"/>
    <n v="1"/>
    <n v="0.24647713976072999"/>
    <n v="4.1608487423070002E-2"/>
    <n v="92.9590749923458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334378383957699"/>
    <n v="7.5392599300000002E-2"/>
  </r>
  <r>
    <n v="260000"/>
    <n v="2500000"/>
    <n v="720000"/>
    <x v="0"/>
    <x v="0"/>
    <s v="IR-SouthCentral"/>
    <s v="C-25 and South Indian R"/>
    <n v="0.36"/>
    <n v="0.57999999999999996"/>
    <s v="City of Fort Pierce"/>
    <n v="6.7875683475149995E-2"/>
    <n v="3976.69968237993"/>
    <n v="10.278568526578299"/>
    <n v="1.64616456935641"/>
    <n v="0.69766486388772997"/>
    <n v="0.11173454525765"/>
    <n v="269.921208916973"/>
    <n v="1210"/>
    <s v="Fixed Single Family Units"/>
    <n v="1210"/>
    <s v="St. Lucie County Ft. Pierce--Paradise Park"/>
    <s v="City of Fort Pierce"/>
    <m/>
    <m/>
    <m/>
    <n v="0"/>
    <n v="1"/>
    <n v="0.69766486388772997"/>
    <n v="0.11173454525765"/>
    <n v="269.92120891697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5.594859441146298"/>
    <n v="0.2189142003"/>
  </r>
  <r>
    <n v="260000"/>
    <n v="2500000"/>
    <n v="720000"/>
    <x v="0"/>
    <x v="0"/>
    <s v="IR-SouthCentral"/>
    <s v="C-25 and South Indian R"/>
    <n v="0.36"/>
    <n v="0.57999999999999996"/>
    <s v="City of Fort Pierce"/>
    <n v="3.6739707371300002E-3"/>
    <n v="3976.69968237993"/>
    <n v="10.278568526578299"/>
    <n v="1.64616456935641"/>
    <n v="3.7763159986239997E-2"/>
    <n v="6.04796045631E-3"/>
    <n v="14.610278263422"/>
    <n v="1310"/>
    <s v="Fixed Single Family Units"/>
    <n v="1310"/>
    <s v="St. Lucie County Ft. Pierce--Paradise Park"/>
    <s v="City of Fort Pierce"/>
    <m/>
    <m/>
    <m/>
    <n v="0"/>
    <n v="1"/>
    <n v="3.7763159986239997E-2"/>
    <n v="6.04796045631E-3"/>
    <n v="14.610278263423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029397792765593"/>
    <n v="1.1849374100000001E-2"/>
  </r>
  <r>
    <n v="260000"/>
    <n v="2500000"/>
    <n v="720000"/>
    <x v="0"/>
    <x v="0"/>
    <s v="IR-SouthCentral"/>
    <s v="C-25 and South Indian R"/>
    <n v="0.36"/>
    <n v="0.57999999999999996"/>
    <s v="City of Fort Pierce"/>
    <n v="7.7727399407000002E-4"/>
    <n v="3974.6234558924898"/>
    <n v="10.482756630398899"/>
    <n v="1.7524495779787099"/>
    <n v="8.1479741150199993E-3"/>
    <n v="1.3621334828900001E-3"/>
    <n v="3.08937144850574"/>
    <n v="1210"/>
    <s v="Fixed Single Family Units"/>
    <n v="1210"/>
    <s v="St. Lucie County Ft. Pierce--Paradise Park"/>
    <s v="City of Fort Pierce"/>
    <m/>
    <m/>
    <m/>
    <n v="0"/>
    <n v="1"/>
    <n v="8.1479741150199993E-3"/>
    <n v="1.3621334828900001E-3"/>
    <n v="3.08937144850465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6.842354340841098"/>
    <n v="2.5055730000000001E-3"/>
  </r>
  <r>
    <n v="260000"/>
    <n v="2500000"/>
    <n v="720000"/>
    <x v="0"/>
    <x v="0"/>
    <s v="IR-SouthCentral"/>
    <s v="C-25 and South Indian R"/>
    <n v="0.36"/>
    <n v="0.57999999999999996"/>
    <s v="City of Fort Pierce"/>
    <n v="4.2144881494400002E-2"/>
    <n v="3974.6234558924898"/>
    <n v="10.482756630398899"/>
    <n v="1.7524495779787099"/>
    <n v="0.44179453592280998"/>
    <n v="7.3856779788820007E-2"/>
    <n v="167.51003453345501"/>
    <n v="1310"/>
    <s v="Fixed Single Family Units"/>
    <n v="1310"/>
    <s v="St. Lucie County Ft. Pierce--Paradise Park"/>
    <s v="City of Fort Pierce"/>
    <m/>
    <m/>
    <m/>
    <n v="0"/>
    <n v="1"/>
    <n v="0.44179453592280998"/>
    <n v="7.3856779788820007E-2"/>
    <n v="167.510034533456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816504846809998"/>
    <n v="0.13585566469999999"/>
  </r>
  <r>
    <n v="260000"/>
    <n v="2500000"/>
    <n v="720000"/>
    <x v="0"/>
    <x v="0"/>
    <s v="IR-SouthCentral"/>
    <s v="C-25 and South Indian R"/>
    <n v="0.36"/>
    <n v="0.57999999999999996"/>
    <s v="City of Fort Pierce"/>
    <n v="1.85991336508E-3"/>
    <n v="3974.6234558924898"/>
    <n v="10.482756630398899"/>
    <n v="1.7524495779787099"/>
    <n v="1.9497019159830001E-2"/>
    <n v="3.2594043917199998E-3"/>
    <n v="7.39245528680273"/>
    <n v="1310"/>
    <s v="Fixed Single Family Units"/>
    <n v="1310"/>
    <s v="St. Lucie County Ft. Pierce--Paradise Park"/>
    <s v="City of Fort Pierce"/>
    <m/>
    <m/>
    <m/>
    <n v="0"/>
    <n v="1"/>
    <n v="1.9497019159830001E-2"/>
    <n v="3.2594043917199998E-3"/>
    <n v="7.39245528680090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5.253395866021599"/>
    <n v="5.9955030999999997E-3"/>
  </r>
  <r>
    <n v="260000"/>
    <n v="2500000"/>
    <n v="720000"/>
    <x v="0"/>
    <x v="0"/>
    <s v="IR-SouthCentral"/>
    <s v="C-25 and South Indian R"/>
    <n v="0.36"/>
    <n v="0.57999999999999996"/>
    <s v="City of Fort Pierce"/>
    <n v="7.6342965890219994E-2"/>
    <n v="3974.6234558924898"/>
    <n v="10.482756630398899"/>
    <n v="1.7524495779787099"/>
    <n v="0.80028473187004001"/>
    <n v="0.13378719835596001"/>
    <n v="303.43454291967703"/>
    <n v="1310"/>
    <s v="Fixed Single Family Units"/>
    <n v="1310"/>
    <s v="St. Lucie County Ft. Pierce--Paradise Park"/>
    <s v="City of Fort Pierce"/>
    <m/>
    <m/>
    <m/>
    <n v="0"/>
    <n v="1"/>
    <n v="0.80028473187004001"/>
    <n v="0.13378719835596001"/>
    <n v="303.434542919677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0.316626896953593"/>
    <n v="0.24609451979999999"/>
  </r>
  <r>
    <n v="260000"/>
    <n v="2500000"/>
    <n v="720000"/>
    <x v="0"/>
    <x v="0"/>
    <s v="IR-SouthCentral"/>
    <s v="C-25 and South Indian R"/>
    <n v="0.36"/>
    <n v="0.57999999999999996"/>
    <s v="City of Fort Pierce"/>
    <n v="5.8450493351970001E-2"/>
    <n v="4020.7098229022599"/>
    <n v="11.3882697336274"/>
    <n v="2.139756293909"/>
    <n v="0.66564998435591005"/>
    <n v="0.12506981103197001"/>
    <n v="235.01247277377701"/>
    <n v="1210"/>
    <s v="Fixed Single Family Units"/>
    <n v="1210"/>
    <s v="St. Lucie County Ft. Pierce--Paradise Park"/>
    <s v="City of Fort Pierce"/>
    <m/>
    <m/>
    <m/>
    <n v="0"/>
    <n v="1"/>
    <n v="0.66564998435591005"/>
    <n v="0.12506981103197001"/>
    <n v="235.01247276097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35995730607601"/>
    <n v="0.19060216769999999"/>
  </r>
  <r>
    <n v="260000"/>
    <n v="2500000"/>
    <n v="720000"/>
    <x v="0"/>
    <x v="0"/>
    <s v="IR-SouthCentral"/>
    <s v="C-25 and South Indian R"/>
    <n v="0.36"/>
    <n v="0.57999999999999996"/>
    <s v="City of Fort Pierce"/>
    <n v="0.17042440871084999"/>
    <n v="4020.7098229022599"/>
    <n v="11.3882697336274"/>
    <n v="2.139756293909"/>
    <n v="1.94083913559319"/>
    <n v="0.36466670117477001"/>
    <n v="685.22709416604903"/>
    <n v="1310"/>
    <s v="Fixed Single Family Units"/>
    <n v="1310"/>
    <s v="St. Lucie County Ft. Pierce--Paradise Park"/>
    <s v="City of Fort Pierce"/>
    <m/>
    <m/>
    <m/>
    <n v="0"/>
    <n v="1"/>
    <n v="1.94083913559319"/>
    <n v="0.36466670117477001"/>
    <n v="685.227094166049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3.988498098053"/>
    <n v="0.55573973570000001"/>
  </r>
  <r>
    <n v="260000"/>
    <n v="2500000"/>
    <n v="720000"/>
    <x v="0"/>
    <x v="0"/>
    <s v="IR-SouthCentral"/>
    <s v="C-25 and South Indian R"/>
    <n v="0.36"/>
    <n v="0.57999999999999996"/>
    <s v="City of Fort Pierce"/>
    <n v="3.057391899037E-2"/>
    <n v="4020.7098229022599"/>
    <n v="11.3882697336274"/>
    <n v="2.139756293909"/>
    <n v="0.34818403627646"/>
    <n v="6.5420735589110005E-2"/>
    <n v="122.928856409218"/>
    <n v="1310"/>
    <s v="Fixed Single Family Units"/>
    <n v="1310"/>
    <s v="St. Lucie County Ft. Pierce--Paradise Park"/>
    <s v="City of Fort Pierce"/>
    <m/>
    <m/>
    <m/>
    <n v="0"/>
    <n v="1"/>
    <n v="0.34818403627646"/>
    <n v="6.5420735589110005E-2"/>
    <n v="122.92885642202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9.852760455935297"/>
    <n v="9.9698991400000006E-2"/>
  </r>
  <r>
    <n v="260000"/>
    <n v="2500000"/>
    <n v="720000"/>
    <x v="0"/>
    <x v="0"/>
    <s v="IR-SouthCentral"/>
    <s v="C-25 and South Indian R"/>
    <n v="0.36"/>
    <n v="0.57999999999999996"/>
    <s v="City of Fort Pierce"/>
    <n v="0.33945290800889999"/>
    <n v="4020.7098229022599"/>
    <n v="11.3882697336274"/>
    <n v="2.139756293909"/>
    <n v="3.8657812782696701"/>
    <n v="0.72634649639777005"/>
    <n v="1364.8416416441501"/>
    <n v="1310"/>
    <s v="Fixed Single Family Units"/>
    <n v="1310"/>
    <s v="St. Lucie County Ft. Pierce--Paradise Park"/>
    <s v="City of Fort Pierce"/>
    <m/>
    <m/>
    <m/>
    <n v="0"/>
    <n v="1"/>
    <n v="3.8657812782696701"/>
    <n v="0.72634649639777005"/>
    <n v="1364.8416416441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2.46854621083301"/>
    <n v="1.1069275276999999"/>
  </r>
  <r>
    <n v="260000"/>
    <n v="2500000"/>
    <n v="720000"/>
    <x v="0"/>
    <x v="0"/>
    <s v="IR-SouthCentral"/>
    <s v="C-25 and South Indian R"/>
    <n v="0.36"/>
    <n v="0.57999999999999996"/>
    <s v="City of Fort Pierce"/>
    <n v="2.2096218875800001E-3"/>
    <n v="3955.77408030789"/>
    <n v="11.2242142150596"/>
    <n v="2.0268759824507501"/>
    <n v="2.480126940049E-2"/>
    <n v="4.4786295342300001E-3"/>
    <n v="8.7407649901739095"/>
    <n v="1210"/>
    <s v="Fixed Single Family Units"/>
    <n v="1210"/>
    <s v="St. Lucie County Ft. Pierce--Paradise Park"/>
    <s v="City of Fort Pierce"/>
    <m/>
    <m/>
    <m/>
    <n v="0"/>
    <n v="1"/>
    <n v="2.480126940049E-2"/>
    <n v="4.4786295342300001E-3"/>
    <n v="8.74076499017403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40569165681499"/>
    <n v="7.0890227000000002E-3"/>
  </r>
  <r>
    <n v="260000"/>
    <n v="2500000"/>
    <n v="720000"/>
    <x v="0"/>
    <x v="0"/>
    <s v="IR-SouthCentral"/>
    <s v="C-25 and South Indian R"/>
    <n v="0.36"/>
    <n v="0.57999999999999996"/>
    <s v="City of Fort Pierce"/>
    <n v="1.3428993652919999E-2"/>
    <n v="3955.77408030789"/>
    <n v="11.2242142150596"/>
    <n v="2.0268759824507501"/>
    <n v="0.15072990145314"/>
    <n v="2.72189047036E-2"/>
    <n v="53.122065016871701"/>
    <n v="1310"/>
    <s v="Fixed Single Family Units"/>
    <n v="1310"/>
    <s v="St. Lucie County Ft. Pierce--Paradise Park"/>
    <s v="City of Fort Pierce"/>
    <m/>
    <m/>
    <m/>
    <n v="0"/>
    <n v="1"/>
    <n v="0.15072990145314"/>
    <n v="2.72189047036E-2"/>
    <n v="53.1220650712758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0.9040536664032"/>
    <n v="4.3083588899999997E-2"/>
  </r>
  <r>
    <n v="260000"/>
    <n v="2500000"/>
    <n v="720000"/>
    <x v="0"/>
    <x v="0"/>
    <s v="IR-SouthCentral"/>
    <s v="C-25 and South Indian R"/>
    <n v="0.36"/>
    <n v="0.57999999999999996"/>
    <s v="City of Fort Pierce"/>
    <n v="4.3426743023169997E-2"/>
    <n v="3955.77408030789"/>
    <n v="11.2242142150596"/>
    <n v="2.0268759824507501"/>
    <n v="0.48743106635443001"/>
    <n v="8.8020622429720002E-2"/>
    <n v="171.786384443255"/>
    <n v="1310"/>
    <s v="Fixed Single Family Units"/>
    <n v="1310"/>
    <s v="St. Lucie County Ft. Pierce--Paradise Park"/>
    <s v="City of Fort Pierce"/>
    <m/>
    <m/>
    <m/>
    <n v="0"/>
    <n v="1"/>
    <n v="0.48743106635443001"/>
    <n v="8.8020622429720002E-2"/>
    <n v="171.78638439198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5.695554306463798"/>
    <n v="0.1393239127"/>
  </r>
  <r>
    <n v="260000"/>
    <n v="2500000"/>
    <n v="720000"/>
    <x v="0"/>
    <x v="0"/>
    <s v="IR-SouthCentral"/>
    <s v="C-25 and South Indian R"/>
    <n v="0.36"/>
    <n v="0.57999999999999996"/>
    <s v="City of Fort Pierce"/>
    <n v="4.1002929694449998E-2"/>
    <n v="3955.77408030789"/>
    <n v="11.2242142150596"/>
    <n v="2.0268759824507501"/>
    <n v="0.46022566633557999"/>
    <n v="8.3107853407799998E-2"/>
    <n v="162.19832650200701"/>
    <n v="1310"/>
    <s v="Fixed Single Family Units"/>
    <n v="1310"/>
    <s v="St. Lucie County Ft. Pierce--Paradise Park"/>
    <s v="City of Fort Pierce"/>
    <m/>
    <m/>
    <m/>
    <n v="0"/>
    <n v="1"/>
    <n v="0.46022566633557999"/>
    <n v="8.3107853407799998E-2"/>
    <n v="162.19832650200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4.571734578914104"/>
    <n v="0.13154771009999999"/>
  </r>
  <r>
    <n v="260000"/>
    <n v="2500000"/>
    <n v="720000"/>
    <x v="0"/>
    <x v="0"/>
    <s v="IR-SouthCentral"/>
    <s v="C-25 and South Indian R"/>
    <n v="0.36"/>
    <n v="0.57999999999999996"/>
    <s v="City of Fort Pierce"/>
    <n v="0.11605322465152999"/>
    <n v="3955.77408030789"/>
    <n v="11.2242142150596"/>
    <n v="2.0268759824507501"/>
    <n v="1.30260625383727"/>
    <n v="0.23522549373214999"/>
    <n v="459.08033801269102"/>
    <n v="1310"/>
    <s v="Fixed Single Family Units"/>
    <n v="1310"/>
    <s v="St. Lucie County Ft. Pierce--Paradise Park"/>
    <s v="City of Fort Pierce"/>
    <m/>
    <m/>
    <m/>
    <n v="0"/>
    <n v="1"/>
    <n v="1.30260625383727"/>
    <n v="0.23522549373214999"/>
    <n v="459.080338012691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7.831731846396806"/>
    <n v="0.3723279303"/>
  </r>
  <r>
    <n v="260000"/>
    <n v="2500000"/>
    <n v="720000"/>
    <x v="0"/>
    <x v="0"/>
    <s v="IR-SouthCentral"/>
    <s v="C-25 and South Indian R"/>
    <n v="0.36"/>
    <n v="0.57999999999999996"/>
    <s v="City of Fort Pierce"/>
    <n v="0.11189416220142"/>
    <n v="3955.77408030789"/>
    <n v="11.2242142150596"/>
    <n v="2.0268759824507501"/>
    <n v="1.25592404596346"/>
    <n v="0.22679558994252"/>
    <n v="442.62802657417501"/>
    <n v="1310"/>
    <s v="Fixed Single Family Units"/>
    <n v="1310"/>
    <s v="St. Lucie County Ft. Pierce--Paradise Park"/>
    <s v="City of Fort Pierce"/>
    <m/>
    <m/>
    <m/>
    <n v="0"/>
    <n v="1"/>
    <n v="1.25592404596346"/>
    <n v="0.22679558994252"/>
    <n v="442.62802657417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6.185284347627402"/>
    <n v="0.35898461199999998"/>
  </r>
  <r>
    <n v="260000"/>
    <n v="2500000"/>
    <n v="720000"/>
    <x v="0"/>
    <x v="0"/>
    <s v="IR-SouthCentral"/>
    <s v="C-25 and South Indian R"/>
    <n v="0.36"/>
    <n v="0.57999999999999996"/>
    <s v="City of Fort Pierce"/>
    <n v="4.2363177301509999E-2"/>
    <n v="3955.77408030789"/>
    <n v="11.2242142150596"/>
    <n v="2.0268759824507501"/>
    <n v="0.47549337686276999"/>
    <n v="8.5864906612740002E-2"/>
    <n v="167.57915872882401"/>
    <n v="1310"/>
    <s v="Fixed Single Family Units"/>
    <n v="1310"/>
    <s v="St. Lucie County Ft. Pierce--Paradise Park"/>
    <s v="City of Fort Pierce"/>
    <m/>
    <m/>
    <m/>
    <n v="0"/>
    <n v="1"/>
    <n v="0.47549337686276999"/>
    <n v="8.5864906612740002E-2"/>
    <n v="167.57915872882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038488735451502"/>
    <n v="0.1359117265"/>
  </r>
  <r>
    <n v="260000"/>
    <n v="2500000"/>
    <n v="730000"/>
    <x v="0"/>
    <x v="0"/>
    <s v="IR-SouthCentral"/>
    <s v="C-25 and South Indian R"/>
    <n v="0.36"/>
    <n v="0.57999999999999996"/>
    <s v="City of Fort Pierce"/>
    <n v="1.041094983479E-2"/>
    <n v="3994.9006911357901"/>
    <n v="10.802834699441"/>
    <n v="1.89195715657606"/>
    <n v="0.11246777012945"/>
    <n v="1.9697071046689999E-2"/>
    <n v="41.590710690398602"/>
    <n v="1210"/>
    <s v="Fixed Single Family Units"/>
    <n v="1210"/>
    <s v="St. Lucie County Ft. Pierce--Paradise Park"/>
    <s v="City of Fort Pierce"/>
    <m/>
    <m/>
    <m/>
    <n v="0"/>
    <n v="1"/>
    <n v="0.11246777012945"/>
    <n v="1.9697071046689999E-2"/>
    <n v="41.590710715934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3.690090619152599"/>
    <n v="3.3731314399999997E-2"/>
  </r>
  <r>
    <n v="260000"/>
    <n v="2500000"/>
    <n v="730000"/>
    <x v="0"/>
    <x v="0"/>
    <s v="IR-SouthCentral"/>
    <s v="C-25 and South Indian R"/>
    <n v="0.36"/>
    <n v="0.57999999999999996"/>
    <s v="City of Fort Pierce"/>
    <n v="6.6711156379260006E-2"/>
    <n v="3994.9006911357901"/>
    <n v="10.802834699441"/>
    <n v="1.89195715657606"/>
    <n v="0.72066959497379002"/>
    <n v="0.12621464973522001"/>
    <n v="266.50444472600498"/>
    <n v="1310"/>
    <s v="Fixed Single Family Units"/>
    <n v="1310"/>
    <s v="St. Lucie County Ft. Pierce--Paradise Park"/>
    <s v="City of Fort Pierce"/>
    <m/>
    <m/>
    <m/>
    <n v="0"/>
    <n v="1"/>
    <n v="0.72066959497379002"/>
    <n v="0.12621464973522001"/>
    <n v="266.504444726007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6.703783294686204"/>
    <n v="0.216143102"/>
  </r>
  <r>
    <n v="260000"/>
    <n v="2500000"/>
    <n v="730000"/>
    <x v="0"/>
    <x v="0"/>
    <s v="IR-SouthCentral"/>
    <s v="C-25 and South Indian R"/>
    <n v="0.36"/>
    <n v="0.57999999999999996"/>
    <s v="City of Fort Pierce"/>
    <n v="0.19926979391103"/>
    <n v="3994.9006911357901"/>
    <n v="10.802834699441"/>
    <n v="1.89195715657606"/>
    <n v="2.1526786442125601"/>
    <n v="0.37700991267940998"/>
    <n v="796.06303741767204"/>
    <n v="1310"/>
    <s v="Fixed Single Family Units"/>
    <n v="1310"/>
    <s v="St. Lucie County Ft. Pierce--Paradise Park"/>
    <s v="City of Fort Pierce"/>
    <m/>
    <m/>
    <m/>
    <n v="0"/>
    <n v="1"/>
    <n v="2.1526786442125601"/>
    <n v="0.37700991267940998"/>
    <n v="796.063037417672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3.786778946168"/>
    <n v="0.64563101170000003"/>
  </r>
  <r>
    <n v="260000"/>
    <n v="2500000"/>
    <n v="730000"/>
    <x v="0"/>
    <x v="0"/>
    <s v="IR-SouthCentral"/>
    <s v="C-25 and South Indian R"/>
    <n v="0.36"/>
    <n v="0.57999999999999996"/>
    <s v="City of Fort Pierce"/>
    <n v="9.3393747224489995E-2"/>
    <n v="3994.9006911357901"/>
    <n v="10.802834699441"/>
    <n v="1.89195715657606"/>
    <n v="1.0089172132276401"/>
    <n v="0.17669696844084001"/>
    <n v="373.098745334912"/>
    <n v="1310"/>
    <s v="Fixed Single Family Units"/>
    <n v="1310"/>
    <s v="St. Lucie County Ft. Pierce--Paradise Park"/>
    <s v="City of Fort Pierce"/>
    <m/>
    <m/>
    <m/>
    <n v="0"/>
    <n v="1"/>
    <n v="1.0089172132276401"/>
    <n v="0.17669696844084001"/>
    <n v="373.09874530977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2.433750954484395"/>
    <n v="0.30259427840000003"/>
  </r>
  <r>
    <n v="260000"/>
    <n v="2500000"/>
    <n v="730000"/>
    <x v="0"/>
    <x v="0"/>
    <s v="IR-SouthCentral"/>
    <s v="C-25 and South Indian R"/>
    <n v="0.36"/>
    <n v="0.57999999999999996"/>
    <s v="City of Fort Pierce"/>
    <n v="0.17189832476038999"/>
    <n v="4013.3193973685402"/>
    <n v="10.7559801660492"/>
    <n v="1.84470648424112"/>
    <n v="1.84893497169987"/>
    <n v="0.31710195431568"/>
    <n v="689.88288113604301"/>
    <n v="1210"/>
    <s v="Fixed Single Family Units"/>
    <n v="1210"/>
    <s v="St. Lucie County Ft. Pierce--Paradise Park"/>
    <s v="City of Fort Pierce"/>
    <m/>
    <m/>
    <m/>
    <n v="0"/>
    <n v="1"/>
    <n v="1.84893497169987"/>
    <n v="0.31710195431568"/>
    <n v="689.882881218356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9.06955289888401"/>
    <n v="0.55951571870000005"/>
  </r>
  <r>
    <n v="260000"/>
    <n v="2500000"/>
    <n v="730000"/>
    <x v="0"/>
    <x v="0"/>
    <s v="IR-SouthCentral"/>
    <s v="C-25 and South Indian R"/>
    <n v="0.36"/>
    <n v="0.57999999999999996"/>
    <s v="City of Fort Pierce"/>
    <n v="7.5919201053080004E-2"/>
    <n v="4013.3193973685402"/>
    <n v="10.7559801660492"/>
    <n v="1.84470648424112"/>
    <n v="0.81658542074926999"/>
    <n v="0.14004864246102999"/>
    <n v="304.688002219064"/>
    <n v="1310"/>
    <s v="Fixed Single Family Units"/>
    <n v="1310"/>
    <s v="St. Lucie County Ft. Pierce--Paradise Park"/>
    <s v="City of Fort Pierce"/>
    <m/>
    <m/>
    <m/>
    <n v="0"/>
    <n v="1"/>
    <n v="0.81658542074926999"/>
    <n v="0.14004864246102999"/>
    <n v="304.688002273295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9.491171625284906"/>
    <n v="0.24711111299999999"/>
  </r>
  <r>
    <n v="260000"/>
    <n v="2500000"/>
    <n v="730000"/>
    <x v="0"/>
    <x v="0"/>
    <s v="IR-SouthCentral"/>
    <s v="C-25 and South Indian R"/>
    <n v="0.36"/>
    <n v="0.57999999999999996"/>
    <s v="City of Fort Pierce"/>
    <n v="3.9481802884759998E-2"/>
    <n v="4013.3193973685402"/>
    <n v="10.7559801660492"/>
    <n v="1.84470648424112"/>
    <n v="0.42466548874834997"/>
    <n v="7.2832337791039994E-2"/>
    <n v="158.453085360492"/>
    <n v="1310"/>
    <s v="Fixed Single Family Units"/>
    <n v="1310"/>
    <s v="St. Lucie County Ft. Pierce--Paradise Park"/>
    <s v="City of Fort Pierce"/>
    <m/>
    <m/>
    <m/>
    <n v="0"/>
    <n v="1"/>
    <n v="0.42466548874834997"/>
    <n v="7.2832337791039994E-2"/>
    <n v="158.45308536049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1.964862162825703"/>
    <n v="0.1285102071"/>
  </r>
  <r>
    <n v="260000"/>
    <n v="2500000"/>
    <n v="730000"/>
    <x v="0"/>
    <x v="0"/>
    <s v="IR-SouthCentral"/>
    <s v="C-25 and South Indian R"/>
    <n v="0.36"/>
    <n v="0.57999999999999996"/>
    <s v="City of Fort Pierce"/>
    <n v="0.17517091347975999"/>
    <n v="4013.3193973685402"/>
    <n v="10.7559801660492"/>
    <n v="1.84470648424112"/>
    <n v="1.88413487105712"/>
    <n v="0.32313891994657001"/>
    <n v="703.01682492312398"/>
    <n v="1310"/>
    <s v="Fixed Single Family Units"/>
    <n v="1310"/>
    <s v="St. Lucie County Ft. Pierce--Paradise Park"/>
    <s v="City of Fort Pierce"/>
    <m/>
    <m/>
    <m/>
    <n v="0"/>
    <n v="1"/>
    <n v="1.88413487105712"/>
    <n v="0.32313891994657001"/>
    <n v="703.016824786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980530135008"/>
    <n v="0.57016774110000001"/>
  </r>
  <r>
    <n v="260000"/>
    <n v="2500000"/>
    <n v="730000"/>
    <x v="0"/>
    <x v="0"/>
    <s v="IR-SouthCentral"/>
    <s v="C-25 and South Indian R"/>
    <n v="0.36"/>
    <n v="0.57999999999999996"/>
    <s v="City of Fort Pierce"/>
    <n v="0.24664211554296001"/>
    <n v="4017.9839873700998"/>
    <n v="10.5539713958888"/>
    <n v="1.7521425398963399"/>
    <n v="2.6030538324619701"/>
    <n v="0.43215214277285002"/>
    <n v="991.00407086272003"/>
    <n v="1210"/>
    <s v="Fixed Single Family Units"/>
    <n v="1210"/>
    <s v="St. Lucie County Ft. Pierce--Paradise Park"/>
    <s v="City of Fort Pierce"/>
    <m/>
    <m/>
    <m/>
    <n v="0"/>
    <n v="1"/>
    <n v="2.6030538324619701"/>
    <n v="0.43215214277285002"/>
    <n v="1084.2533022584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05628536235"/>
    <n v="0.87936196450000004"/>
  </r>
  <r>
    <n v="260000"/>
    <n v="2500000"/>
    <n v="730000"/>
    <x v="0"/>
    <x v="0"/>
    <s v="IR-SouthCentral"/>
    <s v="C-25 and South Indian R"/>
    <n v="0.36"/>
    <n v="0.57999999999999996"/>
    <s v="City of Fort Pierce"/>
    <n v="1.6141382011199999E-2"/>
    <n v="4017.9839873700998"/>
    <n v="10.5539713958888"/>
    <n v="1.7521425398963399"/>
    <n v="0.17035568403632001"/>
    <n v="2.828200207454E-2"/>
    <n v="64.855814455025396"/>
    <n v="1310"/>
    <s v="Fixed Single Family Units"/>
    <n v="1310"/>
    <s v="St. Lucie County Ft. Pierce--Paradise Park"/>
    <s v="City of Fort Pierce"/>
    <m/>
    <m/>
    <m/>
    <n v="0"/>
    <n v="1"/>
    <n v="0.17035568403632001"/>
    <n v="2.828200207454E-2"/>
    <n v="138.86376574628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4.743767262912698"/>
    <n v="0.1126226811"/>
  </r>
  <r>
    <n v="260000"/>
    <n v="2500000"/>
    <n v="730000"/>
    <x v="0"/>
    <x v="0"/>
    <s v="IR-SouthCentral"/>
    <s v="C-25 and South Indian R"/>
    <n v="0.36"/>
    <n v="0.57999999999999996"/>
    <s v="City of Fort Pierce"/>
    <n v="0.18117511360103999"/>
    <n v="4017.9839873700998"/>
    <n v="10.5539713958888"/>
    <n v="1.7521425398963399"/>
    <n v="1.9121169665923401"/>
    <n v="0.31744462371094001"/>
    <n v="727.95870535895801"/>
    <n v="1310"/>
    <s v="Fixed Single Family Units"/>
    <n v="1310"/>
    <s v="St. Lucie County Ft. Pierce--Paradise Park"/>
    <s v="City of Fort Pierce"/>
    <m/>
    <m/>
    <m/>
    <n v="0"/>
    <n v="1"/>
    <n v="1.9121169665923401"/>
    <n v="0.31744462371094001"/>
    <n v="727.95870535895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9.548229981164"/>
    <n v="0.59039635469999996"/>
  </r>
  <r>
    <n v="260000"/>
    <n v="2500000"/>
    <n v="730000"/>
    <x v="0"/>
    <x v="0"/>
    <s v="IR-SouthCentral"/>
    <s v="C-25 and South Indian R"/>
    <n v="0.36"/>
    <n v="0.57999999999999996"/>
    <s v="City of Fort Pierce"/>
    <n v="2.1724440419889999E-2"/>
    <n v="4017.9839873700998"/>
    <n v="10.5539713958888"/>
    <n v="1.7521425398963399"/>
    <n v="0.22927912278330001"/>
    <n v="3.8064316215139997E-2"/>
    <n v="87.288453741729896"/>
    <n v="1310"/>
    <s v="Fixed Single Family Units"/>
    <n v="1310"/>
    <s v="St. Lucie County Ft. Pierce--Paradise Park"/>
    <s v="City of Fort Pierce"/>
    <m/>
    <m/>
    <m/>
    <n v="0"/>
    <n v="1"/>
    <n v="0.22927912278330001"/>
    <n v="3.8064316215139997E-2"/>
    <n v="87.2884537417295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1.8778326294632"/>
    <n v="7.0793555300000005E-2"/>
  </r>
  <r>
    <n v="260000"/>
    <n v="2500000"/>
    <n v="730000"/>
    <x v="0"/>
    <x v="0"/>
    <s v="IR-SouthCentral"/>
    <s v="C-25 and South Indian R"/>
    <n v="0.36"/>
    <n v="0.57999999999999996"/>
    <s v="City of Fort Pierce"/>
    <n v="0.18872881582623"/>
    <n v="3990.4509256842998"/>
    <n v="10.945609326123501"/>
    <n v="1.9651367258133099"/>
    <n v="2.06575188661586"/>
    <n v="0.37087792719938001"/>
    <n v="753.11307781708899"/>
    <n v="1210"/>
    <s v="Fixed Single Family Units"/>
    <n v="1210"/>
    <s v="St. Lucie County Ft. Pierce--Paradise Park"/>
    <s v="City of Fort Pierce"/>
    <m/>
    <m/>
    <m/>
    <n v="0"/>
    <n v="1"/>
    <n v="2.06575188661586"/>
    <n v="0.37087792719938001"/>
    <n v="753.11307781708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0.56756991395901"/>
    <n v="0.61079730560000001"/>
  </r>
  <r>
    <n v="260000"/>
    <n v="2500000"/>
    <n v="730000"/>
    <x v="0"/>
    <x v="0"/>
    <s v="IR-SouthCentral"/>
    <s v="C-25 and South Indian R"/>
    <n v="0.36"/>
    <n v="0.57999999999999996"/>
    <s v="City of Fort Pierce"/>
    <n v="3.3951842961810003E-2"/>
    <n v="3990.4509256842998"/>
    <n v="10.945609326123501"/>
    <n v="1.9651367258133099"/>
    <n v="0.3716236089619"/>
    <n v="6.6720013513299994E-2"/>
    <n v="135.483163175654"/>
    <n v="1310"/>
    <s v="Fixed Single Family Units"/>
    <n v="1310"/>
    <s v="St. Lucie County Ft. Pierce--Paradise Park"/>
    <s v="City of Fort Pierce"/>
    <m/>
    <m/>
    <m/>
    <n v="0"/>
    <n v="1"/>
    <n v="0.3716236089619"/>
    <n v="6.6720013513299994E-2"/>
    <n v="135.48316317565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7.254281954139799"/>
    <n v="0.1098809109"/>
  </r>
  <r>
    <n v="260000"/>
    <n v="2500000"/>
    <n v="730000"/>
    <x v="0"/>
    <x v="0"/>
    <s v="IR-SouthCentral"/>
    <s v="C-25 and South Indian R"/>
    <n v="0.36"/>
    <n v="0.57999999999999996"/>
    <s v="City of Fort Pierce"/>
    <n v="9.8068960691940002E-2"/>
    <n v="3990.4509256842998"/>
    <n v="10.945609326123501"/>
    <n v="1.9651367258133099"/>
    <n v="1.0734245307530299"/>
    <n v="0.19271891631808"/>
    <n v="391.33937497408101"/>
    <n v="1310"/>
    <s v="Fixed Single Family Units"/>
    <n v="1310"/>
    <s v="St. Lucie County Ft. Pierce--Paradise Park"/>
    <s v="City of Fort Pierce"/>
    <m/>
    <m/>
    <m/>
    <n v="0"/>
    <n v="1"/>
    <n v="1.0734245307530299"/>
    <n v="0.19271891631808"/>
    <n v="391.339374974079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5.062615021794201"/>
    <n v="0.3173879765"/>
  </r>
  <r>
    <n v="260000"/>
    <n v="2500000"/>
    <n v="730000"/>
    <x v="0"/>
    <x v="0"/>
    <s v="IR-SouthCentral"/>
    <s v="C-25 and South Indian R"/>
    <n v="0.36"/>
    <n v="0.57999999999999996"/>
    <s v="City of Fort Pierce"/>
    <n v="0.29701383439503998"/>
    <n v="3990.4509256842998"/>
    <n v="10.945609326123501"/>
    <n v="1.9651367258133099"/>
    <n v="3.2509973957420999"/>
    <n v="0.58367279404433003"/>
    <n v="1185.2191304027399"/>
    <n v="1310"/>
    <s v="Fixed Single Family Units"/>
    <n v="1310"/>
    <s v="St. Lucie County Ft. Pierce--Paradise Park"/>
    <s v="City of Fort Pierce"/>
    <m/>
    <m/>
    <m/>
    <n v="0"/>
    <n v="1"/>
    <n v="3.2509973957420999"/>
    <n v="0.58367279404433003"/>
    <n v="1185.2191304027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8.087297025966"/>
    <n v="0.96124828090000003"/>
  </r>
  <r>
    <n v="260000"/>
    <n v="2500000"/>
    <n v="730000"/>
    <x v="0"/>
    <x v="0"/>
    <s v="IR-SouthCentral"/>
    <s v="C-25 and South Indian R"/>
    <n v="0.36"/>
    <n v="0.57999999999999996"/>
    <s v="City of Fort Pierce"/>
    <n v="0.19471522217840001"/>
    <n v="3996.4058068857698"/>
    <n v="10.243821698309601"/>
    <n v="1.61851985470265"/>
    <n v="1.9946280179423499"/>
    <n v="0.31515045310859002"/>
    <n v="778.16104460284305"/>
    <n v="1210"/>
    <s v="Fixed Single Family Units"/>
    <n v="1210"/>
    <s v="St. Lucie County Ft. Pierce--Paradise Park"/>
    <s v="City of Fort Pierce"/>
    <m/>
    <m/>
    <m/>
    <n v="0"/>
    <n v="1"/>
    <n v="1.9946280179423499"/>
    <n v="0.31515045310859002"/>
    <n v="778.161044602843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287138220853"/>
    <n v="0.6311119583"/>
  </r>
  <r>
    <n v="260000"/>
    <n v="2500000"/>
    <n v="730000"/>
    <x v="0"/>
    <x v="0"/>
    <s v="IR-SouthCentral"/>
    <s v="C-25 and South Indian R"/>
    <n v="0.36"/>
    <n v="0.57999999999999996"/>
    <s v="City of Fort Pierce"/>
    <n v="7.4253803749300004E-2"/>
    <n v="3996.4058068857698"/>
    <n v="10.243821698309601"/>
    <n v="1.61851985470265"/>
    <n v="0.76064272602913996"/>
    <n v="0.12018125565543999"/>
    <n v="296.748332487075"/>
    <n v="1310"/>
    <s v="Fixed Single Family Units"/>
    <n v="1310"/>
    <s v="St. Lucie County Ft. Pierce--Paradise Park"/>
    <s v="City of Fort Pierce"/>
    <m/>
    <m/>
    <m/>
    <n v="0"/>
    <n v="1"/>
    <n v="0.76064272602913996"/>
    <n v="0.12018125565543999"/>
    <n v="296.74833248707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542025073351596"/>
    <n v="0.2406718025"/>
  </r>
  <r>
    <n v="260000"/>
    <n v="2500000"/>
    <n v="730000"/>
    <x v="0"/>
    <x v="0"/>
    <s v="IR-SouthCentral"/>
    <s v="C-25 and South Indian R"/>
    <n v="0.36"/>
    <n v="0.57999999999999996"/>
    <s v="City of Fort Pierce"/>
    <n v="6.1569516857249998E-2"/>
    <n v="3996.4058068857698"/>
    <n v="10.243821698309601"/>
    <n v="1.61851985470265"/>
    <n v="0.63070715273678002"/>
    <n v="9.9651485477910001E-2"/>
    <n v="246.05677469548499"/>
    <n v="1310"/>
    <s v="Fixed Single Family Units"/>
    <n v="1310"/>
    <s v="St. Lucie County Ft. Pierce--Paradise Park"/>
    <s v="City of Fort Pierce"/>
    <m/>
    <m/>
    <m/>
    <n v="0"/>
    <n v="1"/>
    <n v="0.63070715273678002"/>
    <n v="9.9651485477910001E-2"/>
    <n v="246.05677469548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2067338499008"/>
    <n v="0.19955942800000001"/>
  </r>
  <r>
    <n v="260000"/>
    <n v="2500000"/>
    <n v="730000"/>
    <x v="0"/>
    <x v="0"/>
    <s v="IR-SouthCentral"/>
    <s v="C-25 and South Indian R"/>
    <n v="0.36"/>
    <n v="0.57999999999999996"/>
    <s v="City of Fort Pierce"/>
    <n v="4.3146620301040002E-2"/>
    <n v="4017.5138902334902"/>
    <n v="10.950975659705801"/>
    <n v="1.9457700812747001"/>
    <n v="0.47249758871529002"/>
    <n v="8.3953402889879999E-2"/>
    <n v="173.34214637606999"/>
    <n v="1210"/>
    <s v="Fixed Single Family Units"/>
    <n v="1210"/>
    <s v="St. Lucie County Ft. Pierce--Paradise Park"/>
    <s v="City of Fort Pierce"/>
    <m/>
    <m/>
    <m/>
    <n v="0"/>
    <n v="1"/>
    <n v="0.47249758871529002"/>
    <n v="8.3953402889879999E-2"/>
    <n v="173.34214637606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7.006745628795"/>
    <n v="0.14058568239999999"/>
  </r>
  <r>
    <n v="260000"/>
    <n v="2500000"/>
    <n v="730000"/>
    <x v="0"/>
    <x v="0"/>
    <s v="IR-SouthCentral"/>
    <s v="C-25 and South Indian R"/>
    <n v="0.36"/>
    <n v="0.57999999999999996"/>
    <s v="City of Fort Pierce"/>
    <n v="1.8252636751419998E-2"/>
    <n v="4017.5138902334902"/>
    <n v="10.950975659705801"/>
    <n v="1.9457700812747001"/>
    <n v="0.19988418079028999"/>
    <n v="3.5515434495290002E-2"/>
    <n v="73.330221682232306"/>
    <n v="1310"/>
    <s v="Fixed Single Family Units"/>
    <n v="1310"/>
    <s v="St. Lucie County Ft. Pierce--Paradise Park"/>
    <s v="City of Fort Pierce"/>
    <m/>
    <m/>
    <m/>
    <n v="0"/>
    <n v="1"/>
    <n v="0.19988418079028999"/>
    <n v="3.5515434495290002E-2"/>
    <n v="73.3302216822323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761282095872801"/>
    <n v="5.9473010299999997E-2"/>
  </r>
  <r>
    <n v="260000"/>
    <n v="2500000"/>
    <n v="730000"/>
    <x v="0"/>
    <x v="0"/>
    <s v="IR-SouthCentral"/>
    <s v="C-25 and South Indian R"/>
    <n v="0.36"/>
    <n v="0.57999999999999996"/>
    <s v="City of Fort Pierce"/>
    <n v="0.24439840041620001"/>
    <n v="4017.5138902334902"/>
    <n v="10.950975659705801"/>
    <n v="1.9457700812747001"/>
    <n v="2.6764009342289401"/>
    <n v="0.47554309544125001"/>
    <n v="981.87396842296403"/>
    <n v="1310"/>
    <s v="Fixed Single Family Units"/>
    <n v="1310"/>
    <s v="St. Lucie County Ft. Pierce--Paradise Park"/>
    <s v="City of Fort Pierce"/>
    <m/>
    <m/>
    <m/>
    <n v="0"/>
    <n v="1"/>
    <n v="2.6764009342289401"/>
    <n v="0.47554309544125001"/>
    <n v="981.873968422964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5.858737867042"/>
    <n v="0.79632925259999998"/>
  </r>
  <r>
    <n v="260000"/>
    <n v="2500000"/>
    <n v="730000"/>
    <x v="0"/>
    <x v="0"/>
    <s v="IR-SouthCentral"/>
    <s v="C-25 and South Indian R"/>
    <n v="0.36"/>
    <n v="0.57999999999999996"/>
    <s v="City of Fort Pierce"/>
    <n v="0.1399586839186"/>
    <n v="4017.5138902334902"/>
    <n v="10.950975659705801"/>
    <n v="1.9457700812747001"/>
    <n v="1.5326841409571099"/>
    <n v="0.27232741978340003"/>
    <n v="562.28595670179504"/>
    <n v="1310"/>
    <s v="Fixed Single Family Units"/>
    <n v="1310"/>
    <s v="St. Lucie County Ft. Pierce--Paradise Park"/>
    <s v="City of Fort Pierce"/>
    <m/>
    <m/>
    <m/>
    <n v="0"/>
    <n v="1"/>
    <n v="1.5326841409571099"/>
    <n v="0.27232741978340003"/>
    <n v="562.285956701795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266778348594"/>
    <n v="0.45603078400000002"/>
  </r>
  <r>
    <n v="260000"/>
    <n v="2500000"/>
    <n v="740000"/>
    <x v="0"/>
    <x v="0"/>
    <s v="IR-SouthCentral"/>
    <s v="C-25 and South Indian R"/>
    <n v="0.36"/>
    <n v="0.57999999999999996"/>
    <s v="City of Fort Pierce"/>
    <n v="0.13215662654211"/>
    <n v="3963.2572163723198"/>
    <n v="10.6517965820971"/>
    <n v="1.82162203099753"/>
    <n v="1.4077055029027801"/>
    <n v="0.24073942245141999"/>
    <n v="523.77070383445505"/>
    <n v="1210"/>
    <s v="Fixed Single Family Units"/>
    <n v="1210"/>
    <s v="St. Lucie County Ft. Pierce--Paradise Park"/>
    <s v="City of Fort Pierce"/>
    <m/>
    <m/>
    <m/>
    <n v="0"/>
    <n v="1"/>
    <n v="1.4077055029027801"/>
    <n v="0.24073942245141999"/>
    <n v="523.770703799664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9.76551751504201"/>
    <n v="0.42479375819999998"/>
  </r>
  <r>
    <n v="260000"/>
    <n v="2500000"/>
    <n v="740000"/>
    <x v="0"/>
    <x v="0"/>
    <s v="IR-SouthCentral"/>
    <s v="C-25 and South Indian R"/>
    <n v="0.36"/>
    <n v="0.57999999999999996"/>
    <s v="City of Fort Pierce"/>
    <n v="0.13402216641108999"/>
    <n v="3963.2572163723198"/>
    <n v="10.6517965820971"/>
    <n v="1.82162203099753"/>
    <n v="1.4275768541029601"/>
    <n v="0.24413773097645999"/>
    <n v="531.16431818262402"/>
    <n v="1310"/>
    <s v="Fixed Single Family Units"/>
    <n v="1310"/>
    <s v="St. Lucie County Ft. Pierce--Paradise Park"/>
    <s v="City of Fort Pierce"/>
    <m/>
    <m/>
    <m/>
    <n v="0"/>
    <n v="1"/>
    <n v="1.4275768541029601"/>
    <n v="0.24413773097645999"/>
    <n v="531.164318218245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5.137164193985996"/>
    <n v="0.43079020130000001"/>
  </r>
  <r>
    <n v="260000"/>
    <n v="2500000"/>
    <n v="740000"/>
    <x v="0"/>
    <x v="0"/>
    <s v="IR-SouthCentral"/>
    <s v="C-25 and South Indian R"/>
    <n v="0.36"/>
    <n v="0.57999999999999996"/>
    <s v="City of Fort Pierce"/>
    <n v="2.671925442321E-2"/>
    <n v="3963.2572163723198"/>
    <n v="10.6517965820971"/>
    <n v="1.82162203099753"/>
    <n v="0.28460806294136998"/>
    <n v="4.867238250915E-2"/>
    <n v="105.89527790888999"/>
    <n v="1310"/>
    <s v="Fixed Single Family Units"/>
    <n v="1310"/>
    <s v="St. Lucie County Ft. Pierce--Paradise Park"/>
    <s v="City of Fort Pierce"/>
    <m/>
    <m/>
    <m/>
    <n v="0"/>
    <n v="1"/>
    <n v="0.28460806294136998"/>
    <n v="4.867238250915E-2"/>
    <n v="105.89527790888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616509848116998"/>
    <n v="8.5884248100000005E-2"/>
  </r>
  <r>
    <n v="260000"/>
    <n v="2500000"/>
    <n v="740000"/>
    <x v="0"/>
    <x v="0"/>
    <s v="IR-SouthCentral"/>
    <s v="C-25 and South Indian R"/>
    <n v="0.36"/>
    <n v="0.57999999999999996"/>
    <s v="City of Fort Pierce"/>
    <n v="0.14193674293403"/>
    <n v="3963.2572163723198"/>
    <n v="10.6517965820971"/>
    <n v="1.82162203099753"/>
    <n v="1.5118813132587601"/>
    <n v="0.25855509793666998"/>
    <n v="562.53182070170101"/>
    <n v="1310"/>
    <s v="Fixed Single Family Units"/>
    <n v="1310"/>
    <s v="St. Lucie County Ft. Pierce--Paradise Park"/>
    <s v="City of Fort Pierce"/>
    <m/>
    <m/>
    <m/>
    <n v="0"/>
    <n v="1"/>
    <n v="1.5118813132587601"/>
    <n v="0.25855509793666998"/>
    <n v="562.53182070170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9.531730190437997"/>
    <n v="0.45623018710000002"/>
  </r>
  <r>
    <n v="260000"/>
    <n v="2500000"/>
    <n v="740000"/>
    <x v="0"/>
    <x v="0"/>
    <s v="IR-SouthCentral"/>
    <s v="C-25 and South Indian R"/>
    <n v="0.36"/>
    <n v="0.57999999999999996"/>
    <s v="City of Fort Pierce"/>
    <n v="0.14478187179501001"/>
    <n v="3960.1195582626401"/>
    <n v="11.1750262864671"/>
    <n v="2.0279894890743502"/>
    <n v="1.61794122311314"/>
    <n v="0.29361611420879002"/>
    <n v="573.35352217729303"/>
    <n v="1210"/>
    <s v="Fixed Single Family Units"/>
    <n v="1210"/>
    <s v="St. Lucie County Ft. Pierce--Paradise Park"/>
    <s v="City of Fort Pierce"/>
    <m/>
    <m/>
    <m/>
    <n v="0"/>
    <n v="1"/>
    <n v="1.61794122311314"/>
    <n v="0.29361611420879002"/>
    <n v="573.91235219220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2.51286002900801"/>
    <n v="0.4654601397"/>
  </r>
  <r>
    <n v="260000"/>
    <n v="2500000"/>
    <n v="740000"/>
    <x v="0"/>
    <x v="0"/>
    <s v="IR-SouthCentral"/>
    <s v="C-25 and South Indian R"/>
    <n v="0.36"/>
    <n v="0.57999999999999996"/>
    <s v="City of Fort Pierce"/>
    <n v="7.225929465184E-2"/>
    <n v="3960.1195582626401"/>
    <n v="11.1750262864671"/>
    <n v="2.0279894890743502"/>
    <n v="0.80749951717591995"/>
    <n v="0.14654109004186"/>
    <n v="286.15544601702999"/>
    <n v="1310"/>
    <s v="Fixed Single Family Units"/>
    <n v="1310"/>
    <s v="St. Lucie County Ft. Pierce--Paradise Park"/>
    <s v="City of Fort Pierce"/>
    <m/>
    <m/>
    <m/>
    <n v="0"/>
    <n v="1"/>
    <n v="0.80749951717591995"/>
    <n v="0.14654109004186"/>
    <n v="286.155445948137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0.673925935241598"/>
    <n v="0.23208065359999999"/>
  </r>
  <r>
    <n v="260000"/>
    <n v="2500000"/>
    <n v="740000"/>
    <x v="0"/>
    <x v="0"/>
    <s v="IR-SouthCentral"/>
    <s v="C-25 and South Indian R"/>
    <n v="0.36"/>
    <n v="0.57999999999999996"/>
    <s v="City of Fort Pierce"/>
    <n v="0.12960900504569001"/>
    <n v="3960.1195582626401"/>
    <n v="11.1750262864671"/>
    <n v="2.0279894890743502"/>
    <n v="1.44838403834853"/>
    <n v="0.26284569992206003"/>
    <n v="513.26715580843404"/>
    <n v="1310"/>
    <s v="Fixed Single Family Units"/>
    <n v="1310"/>
    <s v="St. Lucie County Ft. Pierce--Paradise Park"/>
    <s v="City of Fort Pierce"/>
    <m/>
    <m/>
    <m/>
    <n v="0"/>
    <n v="1"/>
    <n v="1.44838403834853"/>
    <n v="0.26284569992206003"/>
    <n v="513.267155808434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2.987306859891206"/>
    <n v="0.41627506549999999"/>
  </r>
  <r>
    <n v="260000"/>
    <n v="2500000"/>
    <n v="740000"/>
    <x v="0"/>
    <x v="0"/>
    <s v="IR-SouthCentral"/>
    <s v="C-25 and South Indian R"/>
    <n v="0.36"/>
    <n v="0.57999999999999996"/>
    <s v="City of Fort Pierce"/>
    <n v="0.11623724484942"/>
    <n v="3960.1195582626401"/>
    <n v="11.1750262864671"/>
    <n v="2.0279894890743502"/>
    <n v="1.2989542666587901"/>
    <n v="0.23572791079357999"/>
    <n v="460.31338672675503"/>
    <n v="1310"/>
    <s v="Fixed Single Family Units"/>
    <n v="1310"/>
    <s v="St. Lucie County Ft. Pierce--Paradise Park"/>
    <s v="City of Fort Pierce"/>
    <m/>
    <m/>
    <m/>
    <n v="0"/>
    <n v="1"/>
    <n v="1.2989542666587901"/>
    <n v="0.23572791079357999"/>
    <n v="460.313386726755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8.605413347595402"/>
    <n v="0.37332796979999999"/>
  </r>
  <r>
    <n v="260000"/>
    <n v="2500000"/>
    <n v="740000"/>
    <x v="0"/>
    <x v="0"/>
    <s v="IR-SouthCentral"/>
    <s v="C-25 and South Indian R"/>
    <n v="0.36"/>
    <n v="0.57999999999999996"/>
    <s v="City of Fort Pierce"/>
    <n v="8.4613929092790002E-2"/>
    <n v="3960.1195582626401"/>
    <n v="11.1750262864671"/>
    <n v="2.0279894890743502"/>
    <n v="0.94556288181322001"/>
    <n v="0.17159615882946"/>
    <n v="335.08127550181803"/>
    <n v="1310"/>
    <s v="Fixed Single Family Units"/>
    <n v="1310"/>
    <s v="St. Lucie County Ft. Pierce--Paradise Park"/>
    <s v="City of Fort Pierce"/>
    <m/>
    <m/>
    <m/>
    <n v="0"/>
    <n v="1"/>
    <n v="0.94556288181322001"/>
    <n v="0.17159615882946"/>
    <n v="335.081275501818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516368511612399"/>
    <n v="0.27176096960000001"/>
  </r>
  <r>
    <n v="260000"/>
    <n v="2500000"/>
    <n v="740000"/>
    <x v="0"/>
    <x v="0"/>
    <s v="IR-SouthCentral"/>
    <s v="C-25 and South Indian R"/>
    <n v="0.36"/>
    <n v="0.57999999999999996"/>
    <s v="City of Fort Pierce"/>
    <n v="0.10536538103857999"/>
    <n v="4025.62177370686"/>
    <n v="10.997145181901899"/>
    <n v="1.9616604993122799"/>
    <n v="1.1587183924277"/>
    <n v="0.20669110597837001"/>
    <n v="424.16117210383499"/>
    <n v="1210"/>
    <s v="Fixed Single Family Units"/>
    <n v="1210"/>
    <s v="St. Lucie County Ft. Pierce--Paradise Park"/>
    <s v="City of Fort Pierce"/>
    <m/>
    <m/>
    <m/>
    <n v="0"/>
    <n v="1"/>
    <n v="1.1587183924277"/>
    <n v="0.20669110597837001"/>
    <n v="824.719859446994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5.083381889356"/>
    <n v="0.66887255430000003"/>
  </r>
  <r>
    <n v="260000"/>
    <n v="2500000"/>
    <n v="740000"/>
    <x v="0"/>
    <x v="0"/>
    <s v="IR-SouthCentral"/>
    <s v="C-25 and South Indian R"/>
    <n v="0.36"/>
    <n v="0.57999999999999996"/>
    <s v="City of Fort Pierce"/>
    <n v="8.2736422330070003E-2"/>
    <n v="4025.62177370686"/>
    <n v="10.997145181901899"/>
    <n v="1.9616604993122799"/>
    <n v="0.90986444819499002"/>
    <n v="0.16230077153931999"/>
    <n v="333.06554321055597"/>
    <n v="1310"/>
    <s v="Fixed Single Family Units"/>
    <n v="1310"/>
    <s v="St. Lucie County Ft. Pierce--Paradise Park"/>
    <s v="City of Fort Pierce"/>
    <m/>
    <m/>
    <m/>
    <n v="0"/>
    <n v="1"/>
    <n v="0.90986444819499002"/>
    <n v="0.16230077153931999"/>
    <n v="827.041283970001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3.4460210482939"/>
    <n v="0.67075529919999999"/>
  </r>
  <r>
    <n v="260000"/>
    <n v="2500000"/>
    <n v="740000"/>
    <x v="0"/>
    <x v="0"/>
    <s v="IR-SouthCentral"/>
    <s v="C-25 and South Indian R"/>
    <n v="0.36"/>
    <n v="0.57999999999999996"/>
    <s v="City of Fort Pierce"/>
    <n v="0.17500871994322001"/>
    <n v="4025.62177370686"/>
    <n v="10.997145181901899"/>
    <n v="1.9616604993122799"/>
    <n v="1.92459630131444"/>
    <n v="0.34330769294781999"/>
    <n v="704.51891359200397"/>
    <n v="1310"/>
    <s v="Fixed Single Family Units"/>
    <n v="1310"/>
    <s v="St. Lucie County Ft. Pierce--Paradise Park"/>
    <s v="City of Fort Pierce"/>
    <m/>
    <m/>
    <m/>
    <n v="0"/>
    <n v="1"/>
    <n v="1.92459630131444"/>
    <n v="0.34330769294781999"/>
    <n v="704.518913592003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7.436113850558"/>
    <n v="0.57138598019999998"/>
  </r>
  <r>
    <n v="260000"/>
    <n v="2500000"/>
    <n v="740000"/>
    <x v="0"/>
    <x v="0"/>
    <s v="IR-SouthCentral"/>
    <s v="C-25 and South Indian R"/>
    <n v="0.36"/>
    <n v="0.57999999999999996"/>
    <s v="City of Fort Pierce"/>
    <n v="3.88416637509E-3"/>
    <n v="3948.5798466926299"/>
    <n v="10.156874656287499"/>
    <n v="1.6147918877973999"/>
    <n v="3.9450991015970001E-2"/>
    <n v="6.2721203533500003E-3"/>
    <n v="15.3369410698894"/>
    <n v="1210"/>
    <s v="Fixed Single Family Units"/>
    <n v="1210"/>
    <s v="St. Lucie County Ft. Pierce--Paradise Park"/>
    <s v="City of Fort Pierce"/>
    <m/>
    <m/>
    <m/>
    <n v="0"/>
    <n v="1"/>
    <n v="3.9450991015970001E-2"/>
    <n v="6.2721203533500003E-3"/>
    <n v="137.89878013828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9.206963756136901"/>
    <n v="0.11184004879999999"/>
  </r>
  <r>
    <n v="260000"/>
    <n v="2500000"/>
    <n v="740000"/>
    <x v="0"/>
    <x v="0"/>
    <s v="IR-SouthCentral"/>
    <s v="C-25 and South Indian R"/>
    <n v="0.36"/>
    <n v="0.57999999999999996"/>
    <s v="City of Fort Pierce"/>
    <n v="4.3443798688299999E-3"/>
    <n v="3948.5798466926299"/>
    <n v="10.156874656287499"/>
    <n v="1.6147918877973999"/>
    <n v="4.4125321787029999E-2"/>
    <n v="7.0152693697E-3"/>
    <n v="17.154130796451099"/>
    <n v="1310"/>
    <s v="Fixed Single Family Units"/>
    <n v="1310"/>
    <s v="St. Lucie County Ft. Pierce--Paradise Park"/>
    <s v="City of Fort Pierce"/>
    <m/>
    <m/>
    <m/>
    <n v="0"/>
    <n v="1"/>
    <n v="4.4125321787029999E-2"/>
    <n v="7.0152693697E-3"/>
    <n v="17.154130796450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3388302135007"/>
    <n v="1.3912514799999999E-2"/>
  </r>
  <r>
    <n v="260000"/>
    <n v="2500000"/>
    <n v="740000"/>
    <x v="0"/>
    <x v="0"/>
    <s v="IR-SouthCentral"/>
    <s v="C-25 and South Indian R"/>
    <n v="0.36"/>
    <n v="0.57999999999999996"/>
    <s v="City of Fort Pierce"/>
    <n v="0.18802971022253001"/>
    <n v="3997.7127437775298"/>
    <n v="10.793764201508001"/>
    <n v="1.88529657815695"/>
    <n v="2.02954835501995"/>
    <n v="0.35449176927439002"/>
    <n v="751.68876876543595"/>
    <n v="1210"/>
    <s v="Fixed Single Family Units"/>
    <n v="1210"/>
    <s v="St. Lucie County Ft. Pierce--Paradise Park"/>
    <s v="City of Fort Pierce"/>
    <m/>
    <m/>
    <m/>
    <n v="0"/>
    <n v="1"/>
    <n v="2.02954835501995"/>
    <n v="0.35449176927439002"/>
    <n v="751.688768765435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0.56877776976299"/>
    <n v="0.60964214819999996"/>
  </r>
  <r>
    <n v="260000"/>
    <n v="2500000"/>
    <n v="740000"/>
    <x v="0"/>
    <x v="0"/>
    <s v="IR-SouthCentral"/>
    <s v="C-25 and South Indian R"/>
    <n v="0.36"/>
    <n v="0.57999999999999996"/>
    <s v="City of Fort Pierce"/>
    <n v="0.14356615451023"/>
    <n v="3997.7127437775298"/>
    <n v="10.793764201508001"/>
    <n v="1.88529657815695"/>
    <n v="1.5496192191007701"/>
    <n v="0.27066477983729997"/>
    <n v="573.93624546071203"/>
    <n v="1310"/>
    <s v="Fixed Single Family Units"/>
    <n v="1310"/>
    <s v="St. Lucie County Ft. Pierce--Paradise Park"/>
    <s v="City of Fort Pierce"/>
    <m/>
    <m/>
    <m/>
    <n v="0"/>
    <n v="1"/>
    <n v="1.5496192191007701"/>
    <n v="0.27066477983729997"/>
    <n v="573.936245460712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1.81547918068701"/>
    <n v="0.46547951780000002"/>
  </r>
  <r>
    <n v="260000"/>
    <n v="2500000"/>
    <n v="740000"/>
    <x v="0"/>
    <x v="0"/>
    <s v="IR-SouthCentral"/>
    <s v="C-25 and South Indian R"/>
    <n v="0.36"/>
    <n v="0.57999999999999996"/>
    <s v="City of Fort Pierce"/>
    <n v="5.9741319742119998E-2"/>
    <n v="3997.7127437775298"/>
    <n v="10.793764201508001"/>
    <n v="1.88529657815695"/>
    <n v="0.64483371838342995"/>
    <n v="0.11263010568441"/>
    <n v="238.82863526319699"/>
    <n v="1310"/>
    <s v="Fixed Single Family Units"/>
    <n v="1310"/>
    <s v="St. Lucie County Ft. Pierce--Paradise Park"/>
    <s v="City of Fort Pierce"/>
    <m/>
    <m/>
    <m/>
    <n v="0"/>
    <n v="1"/>
    <n v="0.64483371838342995"/>
    <n v="0.11263010568441"/>
    <n v="238.82863526319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2.429589710810298"/>
    <n v="0.19369718999999999"/>
  </r>
  <r>
    <n v="260000"/>
    <n v="2500000"/>
    <n v="740000"/>
    <x v="0"/>
    <x v="0"/>
    <s v="IR-SouthCentral"/>
    <s v="C-25 and South Indian R"/>
    <n v="0.36"/>
    <n v="0.57999999999999996"/>
    <s v="City of Fort Pierce"/>
    <n v="0.15390735222259999"/>
    <n v="3997.7127437775298"/>
    <n v="10.793764201508001"/>
    <n v="1.88529657815695"/>
    <n v="1.6612396687691799"/>
    <n v="0.29016100449846"/>
    <n v="615.27738334134494"/>
    <n v="1310"/>
    <s v="Fixed Single Family Units"/>
    <n v="1310"/>
    <s v="St. Lucie County Ft. Pierce--Paradise Park"/>
    <s v="City of Fort Pierce"/>
    <m/>
    <m/>
    <m/>
    <n v="0"/>
    <n v="1"/>
    <n v="1.6612396687691799"/>
    <n v="0.29016100449846"/>
    <n v="615.277383341344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33891359427"/>
    <n v="0.4990084212"/>
  </r>
  <r>
    <n v="260000"/>
    <n v="2500000"/>
    <n v="750000"/>
    <x v="0"/>
    <x v="0"/>
    <s v="IR-SouthCentral"/>
    <s v="C-25 and South Indian R"/>
    <n v="0.36"/>
    <n v="0.57999999999999996"/>
    <s v="City of Fort Pierce"/>
    <n v="1.385935868E-3"/>
    <n v="3979.67174011934"/>
    <n v="10.3787481436369"/>
    <n v="1.6977007950926299"/>
    <n v="1.4384279317209999E-2"/>
    <n v="2.3529044250499998E-3"/>
    <n v="5.5155698075013504"/>
    <n v="1210"/>
    <s v="Fixed Single Family Units"/>
    <n v="1210"/>
    <s v="St. Lucie County Ft. Pierce--Paradise Park"/>
    <s v="City of Fort Pierce"/>
    <m/>
    <m/>
    <m/>
    <n v="0"/>
    <n v="1"/>
    <n v="1.4384279317209999E-2"/>
    <n v="2.3529044250499998E-3"/>
    <n v="5.5155698075021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4.300605354975801"/>
    <n v="4.4732925999999996E-3"/>
  </r>
  <r>
    <n v="260000"/>
    <n v="2500000"/>
    <n v="750000"/>
    <x v="0"/>
    <x v="0"/>
    <s v="IR-SouthCentral"/>
    <s v="C-25 and South Indian R"/>
    <n v="0.36"/>
    <n v="0.57999999999999996"/>
    <s v="City of Fort Pierce"/>
    <n v="9.9156322758699997E-2"/>
    <n v="3979.67174011934"/>
    <n v="10.3787481436369"/>
    <n v="1.6977007950926299"/>
    <n v="1.0291185007618"/>
    <n v="0.16833776798590999"/>
    <n v="394.60961553697803"/>
    <n v="1310"/>
    <s v="Fixed Single Family Units"/>
    <n v="1310"/>
    <s v="St. Lucie County Ft. Pierce--Paradise Park"/>
    <s v="City of Fort Pierce"/>
    <m/>
    <m/>
    <m/>
    <n v="0"/>
    <n v="1"/>
    <n v="1.0291185007618"/>
    <n v="0.16833776798590999"/>
    <n v="394.60961553697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7.890833335273996"/>
    <n v="0.32004023970000001"/>
  </r>
  <r>
    <n v="260000"/>
    <n v="2500000"/>
    <n v="750000"/>
    <x v="0"/>
    <x v="0"/>
    <s v="IR-SouthCentral"/>
    <s v="C-25 and South Indian R"/>
    <n v="0.36"/>
    <n v="0.57999999999999996"/>
    <s v="City of Fort Pierce"/>
    <n v="0.13910959181034999"/>
    <n v="3976.81328144592"/>
    <n v="10.1844500567521"/>
    <n v="1.60170778852802"/>
    <n v="1.4167546902077801"/>
    <n v="0.2228129166616"/>
    <n v="553.212872287957"/>
    <n v="1210"/>
    <s v="Fixed Single Family Units"/>
    <n v="1210"/>
    <s v="St. Lucie County Ft. Pierce--Paradise Park"/>
    <s v="City of Fort Pierce"/>
    <m/>
    <m/>
    <m/>
    <n v="0"/>
    <n v="1"/>
    <n v="1.4167546902077801"/>
    <n v="0.2228129166616"/>
    <n v="553.212872356318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4.791954214261"/>
    <n v="0.44867224039999998"/>
  </r>
  <r>
    <n v="260000"/>
    <n v="2500000"/>
    <n v="750000"/>
    <x v="0"/>
    <x v="0"/>
    <s v="IR-SouthCentral"/>
    <s v="C-25 and South Indian R"/>
    <n v="0.36"/>
    <n v="0.57999999999999996"/>
    <s v="City of Fort Pierce"/>
    <n v="9.2753659300410005E-2"/>
    <n v="3976.81328144592"/>
    <n v="10.1844500567521"/>
    <n v="1.60170778852802"/>
    <n v="0.94464501072610996"/>
    <n v="0.14856425851595001"/>
    <n v="368.86398420861201"/>
    <n v="1310"/>
    <s v="Fixed Single Family Units"/>
    <n v="1310"/>
    <s v="St. Lucie County Ft. Pierce--Paradise Park"/>
    <s v="City of Fort Pierce"/>
    <m/>
    <m/>
    <m/>
    <n v="0"/>
    <n v="1"/>
    <n v="0.94464501072610996"/>
    <n v="0.14856425851595001"/>
    <n v="368.863984140498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4.414208340388399"/>
    <n v="0.29915976"/>
  </r>
  <r>
    <n v="260000"/>
    <n v="2500000"/>
    <n v="750000"/>
    <x v="0"/>
    <x v="0"/>
    <s v="IR-SouthCentral"/>
    <s v="C-25 and South Indian R"/>
    <n v="0.36"/>
    <n v="0.57999999999999996"/>
    <s v="City of Fort Pierce"/>
    <n v="0.18872434143691999"/>
    <n v="4010.7901920404602"/>
    <n v="11.0641923497038"/>
    <n v="1.99454011720159"/>
    <n v="2.08808241472929"/>
    <n v="0.37641827008839002"/>
    <n v="756.93373763450495"/>
    <n v="1210"/>
    <s v="Fixed Single Family Units"/>
    <n v="1210"/>
    <s v="St. Lucie County Ft. Pierce--Paradise Park"/>
    <s v="City of Fort Pierce"/>
    <m/>
    <m/>
    <m/>
    <n v="0"/>
    <n v="1"/>
    <n v="2.08808241472929"/>
    <n v="0.37641827008839002"/>
    <n v="756.933737702765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0.56549033370399"/>
    <n v="0.61389597539999996"/>
  </r>
  <r>
    <n v="260000"/>
    <n v="2500000"/>
    <n v="750000"/>
    <x v="0"/>
    <x v="0"/>
    <s v="IR-SouthCentral"/>
    <s v="C-25 and South Indian R"/>
    <n v="0.36"/>
    <n v="0.57999999999999996"/>
    <s v="City of Fort Pierce"/>
    <n v="8.774593719828E-2"/>
    <n v="4010.7901920404602"/>
    <n v="11.0641923497038"/>
    <n v="1.99454011720159"/>
    <n v="0.97083792706683003"/>
    <n v="0.17501279186342"/>
    <n v="351.93054430627097"/>
    <n v="1310"/>
    <s v="Fixed Single Family Units"/>
    <n v="1310"/>
    <s v="St. Lucie County Ft. Pierce--Paradise Park"/>
    <s v="City of Fort Pierce"/>
    <m/>
    <m/>
    <m/>
    <n v="0"/>
    <n v="1"/>
    <n v="0.97083792706683003"/>
    <n v="0.17501279186342"/>
    <n v="351.93054430627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5.476102910655399"/>
    <n v="0.28542623220000002"/>
  </r>
  <r>
    <n v="260000"/>
    <n v="2500000"/>
    <n v="750000"/>
    <x v="0"/>
    <x v="0"/>
    <s v="IR-SouthCentral"/>
    <s v="C-25 and South Indian R"/>
    <n v="0.36"/>
    <n v="0.57999999999999996"/>
    <s v="City of Fort Pierce"/>
    <n v="9.1026581105479995E-2"/>
    <n v="4010.7901920404602"/>
    <n v="11.0641923497038"/>
    <n v="1.99454011720159"/>
    <n v="1.0071356022869999"/>
    <n v="0.18155616774659"/>
    <n v="365.08851871285401"/>
    <n v="1310"/>
    <s v="Fixed Single Family Units"/>
    <n v="1310"/>
    <s v="St. Lucie County Ft. Pierce--Paradise Park"/>
    <s v="City of Fort Pierce"/>
    <m/>
    <m/>
    <m/>
    <n v="0"/>
    <n v="1"/>
    <n v="1.0071356022869999"/>
    <n v="0.18155616774659"/>
    <n v="365.08851871285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785687978167701"/>
    <n v="0.29609774430000002"/>
  </r>
  <r>
    <n v="260000"/>
    <n v="2500000"/>
    <n v="750000"/>
    <x v="0"/>
    <x v="0"/>
    <s v="IR-SouthCentral"/>
    <s v="C-25 and South Indian R"/>
    <n v="0.36"/>
    <n v="0.57999999999999996"/>
    <s v="City of Fort Pierce"/>
    <n v="6.2500275026409993E-2"/>
    <n v="4010.7901920404602"/>
    <n v="11.0641923497038"/>
    <n v="1.99454011720159"/>
    <n v="0.69151506480161995"/>
    <n v="0.12465930587630999"/>
    <n v="250.67549007576801"/>
    <n v="1310"/>
    <s v="Fixed Single Family Units"/>
    <n v="1310"/>
    <s v="St. Lucie County Ft. Pierce--Paradise Park"/>
    <s v="City of Fort Pierce"/>
    <m/>
    <m/>
    <m/>
    <n v="0"/>
    <n v="1"/>
    <n v="0.69151506480161995"/>
    <n v="0.12465930587630999"/>
    <n v="250.6754900757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4.748501307149496"/>
    <n v="0.2033053447"/>
  </r>
  <r>
    <n v="260000"/>
    <n v="2500000"/>
    <n v="750000"/>
    <x v="0"/>
    <x v="0"/>
    <s v="IR-SouthCentral"/>
    <s v="C-25 and South Indian R"/>
    <n v="0.36"/>
    <n v="0.57999999999999996"/>
    <s v="City of Fort Pierce"/>
    <n v="8.5098520133379998E-2"/>
    <n v="4010.7901920404602"/>
    <n v="11.0641923497038"/>
    <n v="1.99454011720159"/>
    <n v="0.94154639543092999"/>
    <n v="0.16973241232052"/>
    <n v="341.31230990814601"/>
    <n v="1310"/>
    <s v="Fixed Single Family Units"/>
    <n v="1310"/>
    <s v="St. Lucie County Ft. Pierce--Paradise Park"/>
    <s v="City of Fort Pierce"/>
    <m/>
    <m/>
    <m/>
    <n v="0"/>
    <n v="1"/>
    <n v="0.94154639543092999"/>
    <n v="0.16973241232052"/>
    <n v="341.31230983988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5.966553062333602"/>
    <n v="0.27681452540000001"/>
  </r>
  <r>
    <n v="260000"/>
    <n v="2500000"/>
    <n v="750000"/>
    <x v="0"/>
    <x v="0"/>
    <s v="IR-SouthCentral"/>
    <s v="C-25 and South Indian R"/>
    <n v="0.36"/>
    <n v="0.57999999999999996"/>
    <s v="City of Fort Pierce"/>
    <n v="6.9104830003329995E-2"/>
    <n v="4010.7901920404602"/>
    <n v="11.0641923497038"/>
    <n v="1.99454011720159"/>
    <n v="0.76458913145044005"/>
    <n v="0.13783235573404001"/>
    <n v="277.16497439998699"/>
    <n v="1310"/>
    <s v="Fixed Single Family Units"/>
    <n v="1310"/>
    <s v="St. Lucie County Ft. Pierce--Paradise Park"/>
    <s v="City of Fort Pierce"/>
    <m/>
    <m/>
    <m/>
    <n v="0"/>
    <n v="1"/>
    <n v="0.76458913145044005"/>
    <n v="0.13783235573404001"/>
    <n v="277.16497439998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149278648928998"/>
    <n v="0.22478911139999999"/>
  </r>
  <r>
    <n v="260000"/>
    <n v="2500000"/>
    <n v="750000"/>
    <x v="0"/>
    <x v="0"/>
    <s v="IR-SouthCentral"/>
    <s v="C-25 and South Indian R"/>
    <n v="0.36"/>
    <n v="0.57999999999999996"/>
    <s v="City of Fort Pierce"/>
    <n v="3.356296897121E-2"/>
    <n v="4010.7901920404602"/>
    <n v="11.0641923497038"/>
    <n v="1.99454011720159"/>
    <n v="0.37134714452459999"/>
    <n v="6.6942688065470005E-2"/>
    <n v="134.61402676548701"/>
    <n v="1310"/>
    <s v="Fixed Single Family Units"/>
    <n v="1310"/>
    <s v="St. Lucie County Ft. Pierce--Paradise Park"/>
    <s v="City of Fort Pierce"/>
    <m/>
    <m/>
    <m/>
    <n v="0"/>
    <n v="1"/>
    <n v="0.37134714452459999"/>
    <n v="6.6942688065470005E-2"/>
    <n v="134.61402676548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8.582870811063302"/>
    <n v="0.1091760152"/>
  </r>
  <r>
    <n v="260000"/>
    <n v="2500000"/>
    <n v="750000"/>
    <x v="0"/>
    <x v="0"/>
    <s v="IR-SouthCentral"/>
    <s v="C-25 and South Indian R"/>
    <n v="0.36"/>
    <n v="0.57999999999999996"/>
    <s v="City of Fort Pierce"/>
    <n v="0.25155628435768002"/>
    <n v="3994.1398046474101"/>
    <n v="10.372470030213099"/>
    <n v="1.7043728421982101"/>
    <n v="2.6092600204119001"/>
    <n v="0.42874569934353002"/>
    <n v="1004.7509684622401"/>
    <n v="1210"/>
    <s v="Fixed Single Family Units"/>
    <n v="1210"/>
    <s v="St. Lucie County Ft. Pierce--Paradise Park"/>
    <s v="City of Fort Pierce"/>
    <m/>
    <m/>
    <m/>
    <n v="0"/>
    <n v="1"/>
    <n v="2.6092600204119001"/>
    <n v="0.42874569934353002"/>
    <n v="1004.7509684291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6.34936535507501"/>
    <n v="0.81488318609999999"/>
  </r>
  <r>
    <n v="260000"/>
    <n v="2500000"/>
    <n v="750000"/>
    <x v="0"/>
    <x v="0"/>
    <s v="IR-SouthCentral"/>
    <s v="C-25 and South Indian R"/>
    <n v="0.36"/>
    <n v="0.57999999999999996"/>
    <s v="City of Fort Pierce"/>
    <n v="7.9979523712000002E-4"/>
    <n v="3994.1398046474101"/>
    <n v="10.372470030213099"/>
    <n v="1.7043728421982101"/>
    <n v="8.2958521274199993E-3"/>
    <n v="1.36314928148E-3"/>
    <n v="3.1944939921843498"/>
    <n v="1310"/>
    <s v="Fixed Single Family Units"/>
    <n v="1310"/>
    <s v="St. Lucie County Ft. Pierce--Paradise Park"/>
    <s v="City of Fort Pierce"/>
    <m/>
    <m/>
    <m/>
    <n v="0"/>
    <n v="1"/>
    <n v="8.2958521274199993E-3"/>
    <n v="1.36314928148E-3"/>
    <n v="3.194493992183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2.8144669038393"/>
    <n v="2.5908304999999999E-3"/>
  </r>
  <r>
    <n v="260000"/>
    <n v="2500000"/>
    <n v="750000"/>
    <x v="0"/>
    <x v="0"/>
    <s v="IR-SouthCentral"/>
    <s v="C-25 and South Indian R"/>
    <n v="0.36"/>
    <n v="0.57999999999999996"/>
    <s v="City of Fort Pierce"/>
    <n v="5.3863448256390001E-2"/>
    <n v="3994.1398046474101"/>
    <n v="10.372470030213099"/>
    <n v="1.7043728421982101"/>
    <n v="0.55869700276335998"/>
    <n v="9.1803398395340005E-2"/>
    <n v="215.138142696421"/>
    <n v="1310"/>
    <s v="Fixed Single Family Units"/>
    <n v="1310"/>
    <s v="St. Lucie County Ft. Pierce--Paradise Park"/>
    <s v="City of Fort Pierce"/>
    <m/>
    <m/>
    <m/>
    <n v="0"/>
    <n v="1"/>
    <n v="0.55869700276335998"/>
    <n v="9.1803398395340005E-2"/>
    <n v="215.13814272952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0.354970057317701"/>
    <n v="0.17448348960000001"/>
  </r>
  <r>
    <n v="260000"/>
    <n v="2500000"/>
    <n v="750000"/>
    <x v="0"/>
    <x v="0"/>
    <s v="IR-SouthCentral"/>
    <s v="C-25 and South Indian R"/>
    <n v="0.36"/>
    <n v="0.57999999999999996"/>
    <s v="City of Fort Pierce"/>
    <n v="0.16690400642075001"/>
    <n v="3994.1398046474101"/>
    <n v="10.372470030213099"/>
    <n v="1.7043728421982101"/>
    <n v="1.7312068045217801"/>
    <n v="0.28446665579760999"/>
    <n v="666.63793560026397"/>
    <n v="1310"/>
    <s v="Fixed Single Family Units"/>
    <n v="1310"/>
    <s v="St. Lucie County Ft. Pierce--Paradise Park"/>
    <s v="City of Fort Pierce"/>
    <m/>
    <m/>
    <m/>
    <n v="0"/>
    <n v="1"/>
    <n v="1.7312068045217801"/>
    <n v="0.28446665579760999"/>
    <n v="666.637935600263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5.20745372021599"/>
    <n v="0.5406633703"/>
  </r>
  <r>
    <n v="260000"/>
    <n v="2500000"/>
    <n v="750000"/>
    <x v="0"/>
    <x v="0"/>
    <s v="IR-SouthCentral"/>
    <s v="C-25 and South Indian R"/>
    <n v="0.36"/>
    <n v="0.57999999999999996"/>
    <s v="City of Fort Pierce"/>
    <n v="1.420559551106E-2"/>
    <n v="4019.4220501650302"/>
    <n v="10.8498027672294"/>
    <n v="1.9582754475569899"/>
    <n v="0.1541279094861"/>
    <n v="2.7818468907240001E-2"/>
    <n v="57.098283832904102"/>
    <n v="1210"/>
    <s v="Fixed Single Family Units"/>
    <n v="1210"/>
    <s v="St. Lucie County Ft. Pierce--Paradise Park"/>
    <s v="City of Fort Pierce"/>
    <m/>
    <m/>
    <m/>
    <n v="0"/>
    <n v="1"/>
    <n v="0.1541279094861"/>
    <n v="2.7818468907240001E-2"/>
    <n v="57.0982838320889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9.013224335756902"/>
    <n v="4.6308421600000003E-2"/>
  </r>
  <r>
    <n v="260000"/>
    <n v="2500000"/>
    <n v="750000"/>
    <x v="0"/>
    <x v="0"/>
    <s v="IR-SouthCentral"/>
    <s v="C-25 and South Indian R"/>
    <n v="0.36"/>
    <n v="0.57999999999999996"/>
    <s v="City of Fort Pierce"/>
    <n v="4.7956751169970002E-2"/>
    <n v="4019.4220501650302"/>
    <n v="10.8498027672294"/>
    <n v="1.9582754475569899"/>
    <n v="0.52032129155134998"/>
    <n v="9.391252836076E-2"/>
    <n v="192.75842310688299"/>
    <n v="1310"/>
    <s v="Fixed Single Family Units"/>
    <n v="1310"/>
    <s v="St. Lucie County Ft. Pierce--Paradise Park"/>
    <s v="City of Fort Pierce"/>
    <m/>
    <m/>
    <m/>
    <n v="0"/>
    <n v="1"/>
    <n v="0.52032129155134998"/>
    <n v="9.391252836076E-2"/>
    <n v="192.75842310688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5.766327925481001"/>
    <n v="0.1563328655"/>
  </r>
  <r>
    <n v="260000"/>
    <n v="2500000"/>
    <n v="750000"/>
    <x v="0"/>
    <x v="0"/>
    <s v="IR-SouthCentral"/>
    <s v="C-25 and South Indian R"/>
    <n v="0.36"/>
    <n v="0.57999999999999996"/>
    <s v="City of Fort Pierce"/>
    <n v="1.4286382484799999E-3"/>
    <n v="4019.4220501650302"/>
    <n v="10.8498027672294"/>
    <n v="1.9582754475569899"/>
    <n v="1.550044322173E-2"/>
    <n v="2.7976672054399999E-3"/>
    <n v="5.7423000776536801"/>
    <n v="1750"/>
    <s v="Governmental"/>
    <n v="1750"/>
    <s v="St. Lucie County Ft. Pierce--Paradise Park"/>
    <s v="City of Fort Pierce"/>
    <m/>
    <m/>
    <m/>
    <n v="0"/>
    <n v="1"/>
    <n v="1.550044322173E-2"/>
    <n v="2.7976672054399999E-3"/>
    <n v="5.7423000780426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7.347536216677799"/>
    <n v="4.6571777E-3"/>
  </r>
  <r>
    <n v="260000"/>
    <n v="2500000"/>
    <n v="750000"/>
    <x v="0"/>
    <x v="0"/>
    <s v="IR-SouthCentral"/>
    <s v="C-25 and South Indian R"/>
    <n v="0.36"/>
    <n v="0.57999999999999996"/>
    <s v="City of Fort Pierce"/>
    <n v="3.0350288079460001E-2"/>
    <n v="4019.4220501650302"/>
    <n v="10.8498027672294"/>
    <n v="1.9582754475569899"/>
    <n v="0.32929463959075"/>
    <n v="5.943422397229E-2"/>
    <n v="121.99061713544999"/>
    <n v="1310"/>
    <s v="Fixed Single Family Units"/>
    <n v="1310"/>
    <s v="St. Lucie County Ft. Pierce--Paradise Park"/>
    <s v="City of Fort Pierce"/>
    <m/>
    <m/>
    <m/>
    <n v="0"/>
    <n v="1"/>
    <n v="0.32929463959075"/>
    <n v="5.943422397229E-2"/>
    <n v="121.99061713544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4.778985040942004"/>
    <n v="9.8938051200000002E-2"/>
  </r>
  <r>
    <n v="260000"/>
    <n v="2500000"/>
    <n v="750000"/>
    <x v="0"/>
    <x v="0"/>
    <s v="IR-SouthCentral"/>
    <s v="C-25 and South Indian R"/>
    <n v="0.36"/>
    <n v="0.57999999999999996"/>
    <s v="City of Fort Pierce"/>
    <n v="0.24789802849293999"/>
    <n v="4019.4220501650302"/>
    <n v="10.8498027672294"/>
    <n v="1.9582754475569899"/>
    <n v="2.68964471553344"/>
    <n v="0.48545262269550998"/>
    <n v="996.40680191696697"/>
    <n v="1310"/>
    <s v="Fixed Single Family Units"/>
    <n v="1310"/>
    <s v="St. Lucie County Ft. Pierce--Paradise Park"/>
    <s v="City of Fort Pierce"/>
    <m/>
    <m/>
    <m/>
    <n v="0"/>
    <n v="1"/>
    <n v="2.68964471553344"/>
    <n v="0.48545262269550998"/>
    <n v="996.406801916966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7.153113567003"/>
    <n v="0.80811581659999998"/>
  </r>
  <r>
    <n v="260000"/>
    <n v="2500000"/>
    <n v="750000"/>
    <x v="0"/>
    <x v="0"/>
    <s v="IR-SouthCentral"/>
    <s v="C-25 and South Indian R"/>
    <n v="0.36"/>
    <n v="0.57999999999999996"/>
    <s v="City of Fort Pierce"/>
    <n v="0.1323750023817"/>
    <n v="4019.4220501650302"/>
    <n v="10.8498027672294"/>
    <n v="1.9582754475569899"/>
    <n v="1.43624266715302"/>
    <n v="0.25922671703437999"/>
    <n v="532.07100346366894"/>
    <n v="1310"/>
    <s v="Fixed Single Family Units"/>
    <n v="1310"/>
    <s v="St. Lucie County Ft. Pierce--Paradise Park"/>
    <s v="City of Fort Pierce"/>
    <m/>
    <m/>
    <m/>
    <n v="0"/>
    <n v="1"/>
    <n v="1.43624266715302"/>
    <n v="0.25922671703437999"/>
    <n v="532.071003463668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8.402748918088307"/>
    <n v="0.4315255503"/>
  </r>
  <r>
    <n v="260000"/>
    <n v="2500000"/>
    <n v="750000"/>
    <x v="0"/>
    <x v="0"/>
    <s v="IR-SouthCentral"/>
    <s v="C-25 and South Indian R"/>
    <n v="0.36"/>
    <n v="0.57999999999999996"/>
    <s v="City of Fort Pierce"/>
    <n v="6.3065784224089996E-2"/>
    <n v="3976.4647812999401"/>
    <n v="10.062698210829801"/>
    <n v="1.60281973463853"/>
    <n v="0.63461195407642002"/>
    <n v="0.10108308353484"/>
    <n v="250.778869872191"/>
    <n v="1700"/>
    <s v="Institutional (Educational,religious,health and military facilities)"/>
    <n v="1700"/>
    <s v="St. Lucie County Ft. Pierce--Paradise Park"/>
    <s v="City of Fort Pierce"/>
    <m/>
    <m/>
    <m/>
    <n v="0"/>
    <n v="1"/>
    <n v="0.63461195407642002"/>
    <n v="0.10108308353484"/>
    <n v="250.77886987219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6.517578776839599"/>
    <n v="0.20338918889999999"/>
  </r>
  <r>
    <n v="260000"/>
    <n v="2500000"/>
    <n v="750000"/>
    <x v="0"/>
    <x v="0"/>
    <s v="IR-SouthCentral"/>
    <s v="C-25 and South Indian R"/>
    <n v="0.36"/>
    <n v="0.57999999999999996"/>
    <s v="City of Fort Pierce"/>
    <n v="0.223537709679"/>
    <n v="3976.4647812999401"/>
    <n v="10.062698210829801"/>
    <n v="1.60281973463853"/>
    <n v="2.2493925112398601"/>
    <n v="0.35829065250940001"/>
    <n v="888.88982983099402"/>
    <n v="1210"/>
    <s v="Fixed Single Family Units"/>
    <n v="1210"/>
    <s v="St. Lucie County Ft. Pierce--Paradise Park"/>
    <s v="City of Fort Pierce"/>
    <m/>
    <m/>
    <m/>
    <n v="0"/>
    <n v="1"/>
    <n v="2.2493925112398601"/>
    <n v="0.35829065250940001"/>
    <n v="888.88982983099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41.404627533889"/>
    <n v="0.72091632589999999"/>
  </r>
  <r>
    <n v="260000"/>
    <n v="2500000"/>
    <n v="750000"/>
    <x v="0"/>
    <x v="0"/>
    <s v="IR-SouthCentral"/>
    <s v="C-25 and South Indian R"/>
    <n v="0.36"/>
    <n v="0.57999999999999996"/>
    <s v="City of Fort Pierce"/>
    <n v="7.1918911532699997E-2"/>
    <n v="3976.4647812999401"/>
    <n v="10.062698210829801"/>
    <n v="1.60281973463853"/>
    <n v="0.72369830240499999"/>
    <n v="0.11527305069834"/>
    <n v="285.98301881923902"/>
    <n v="1310"/>
    <s v="Fixed Single Family Units"/>
    <n v="1310"/>
    <s v="St. Lucie County Ft. Pierce--Paradise Park"/>
    <s v="City of Fort Pierce"/>
    <m/>
    <m/>
    <m/>
    <n v="0"/>
    <n v="1"/>
    <n v="0.72369830240499999"/>
    <n v="0.11527305069834"/>
    <n v="285.98301881924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354194436699999"/>
    <n v="0.23194081010000001"/>
  </r>
  <r>
    <n v="260000"/>
    <n v="2500000"/>
    <n v="750000"/>
    <x v="0"/>
    <x v="0"/>
    <s v="IR-SouthCentral"/>
    <s v="C-25 and South Indian R"/>
    <n v="0.36"/>
    <n v="0.57999999999999996"/>
    <s v="City of Fort Pierce"/>
    <n v="3.7497264087999999E-2"/>
    <n v="3976.4647812999401"/>
    <n v="10.062698210829801"/>
    <n v="1.60281973463853"/>
    <n v="0.37732365224936998"/>
    <n v="6.0101354875199998E-2"/>
    <n v="149.10655004105001"/>
    <n v="1750"/>
    <s v="Governmental"/>
    <n v="1750"/>
    <s v="St. Lucie County Ft. Pierce--Paradise Park"/>
    <s v="City of Fort Pierce"/>
    <m/>
    <m/>
    <m/>
    <n v="0"/>
    <n v="1"/>
    <n v="0.37732365224936998"/>
    <n v="6.0101354875199998E-2"/>
    <n v="149.10655004105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497441546365302"/>
    <n v="0.1209298865"/>
  </r>
  <r>
    <n v="260000"/>
    <n v="2500000"/>
    <n v="750000"/>
    <x v="0"/>
    <x v="0"/>
    <s v="IR-SouthCentral"/>
    <s v="C-25 and South Indian R"/>
    <n v="0.36"/>
    <n v="0.57999999999999996"/>
    <s v="City of Fort Pierce"/>
    <n v="9.8034136092460006E-2"/>
    <n v="3976.4647812999401"/>
    <n v="10.062698210829801"/>
    <n v="1.60281973463853"/>
    <n v="0.98648792585784995"/>
    <n v="0.15713104799722999"/>
    <n v="389.82928953683597"/>
    <n v="1310"/>
    <s v="Fixed Single Family Units"/>
    <n v="1310"/>
    <s v="St. Lucie County Ft. Pierce--Paradise Park"/>
    <s v="City of Fort Pierce"/>
    <m/>
    <m/>
    <m/>
    <n v="0"/>
    <n v="1"/>
    <n v="0.98648792585784995"/>
    <n v="0.15713104799722999"/>
    <n v="389.829289536835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7.580198802461197"/>
    <n v="0.3161632519"/>
  </r>
  <r>
    <n v="260000"/>
    <n v="2500000"/>
    <n v="750000"/>
    <x v="0"/>
    <x v="0"/>
    <s v="IR-SouthCentral"/>
    <s v="C-25 and South Indian R"/>
    <n v="0.36"/>
    <n v="0.57999999999999996"/>
    <s v="City of Fort Pierce"/>
    <n v="0.18992733839642001"/>
    <n v="3988.95060164603"/>
    <n v="10.702791947049899"/>
    <n v="1.8385494873972199"/>
    <n v="2.03275278791387"/>
    <n v="0.34919081065146002"/>
    <n v="757.61077076544098"/>
    <n v="1210"/>
    <s v="Fixed Single Family Units"/>
    <n v="1210"/>
    <s v="St. Lucie County Ft. Pierce--Paradise Park"/>
    <s v="City of Fort Pierce"/>
    <m/>
    <m/>
    <m/>
    <n v="0"/>
    <n v="1"/>
    <n v="2.03275278791387"/>
    <n v="0.34919081065146002"/>
    <n v="757.610770765440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4.295253021002"/>
    <n v="0.6144450696"/>
  </r>
  <r>
    <n v="260000"/>
    <n v="2500000"/>
    <n v="750000"/>
    <x v="0"/>
    <x v="0"/>
    <s v="IR-SouthCentral"/>
    <s v="C-25 and South Indian R"/>
    <n v="0.36"/>
    <n v="0.57999999999999996"/>
    <s v="City of Fort Pierce"/>
    <n v="5.1826123128440003E-2"/>
    <n v="3988.95060164603"/>
    <n v="10.702791947049899"/>
    <n v="1.8385494873972199"/>
    <n v="0.55468421326596995"/>
    <n v="9.5284892111589997E-2"/>
    <n v="206.73184503420401"/>
    <n v="1310"/>
    <s v="Fixed Single Family Units"/>
    <n v="1310"/>
    <s v="St. Lucie County Ft. Pierce--Paradise Park"/>
    <s v="City of Fort Pierce"/>
    <m/>
    <m/>
    <m/>
    <n v="0"/>
    <n v="1"/>
    <n v="0.55468421326596995"/>
    <n v="9.5284892111589997E-2"/>
    <n v="206.73184509637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410672054444497"/>
    <n v="0.16766573000000001"/>
  </r>
  <r>
    <n v="260000"/>
    <n v="2500000"/>
    <n v="750000"/>
    <x v="0"/>
    <x v="0"/>
    <s v="IR-SouthCentral"/>
    <s v="C-25 and South Indian R"/>
    <n v="0.36"/>
    <n v="0.57999999999999996"/>
    <s v="City of Fort Pierce"/>
    <n v="5.2401587645280003E-2"/>
    <n v="3988.95060164603"/>
    <n v="10.702791947049899"/>
    <n v="1.8385494873972199"/>
    <n v="0.56084329026260005"/>
    <n v="9.6342912104040002E-2"/>
    <n v="209.02734456487099"/>
    <n v="1310"/>
    <s v="Fixed Single Family Units"/>
    <n v="1310"/>
    <s v="St. Lucie County Ft. Pierce--Paradise Park"/>
    <s v="City of Fort Pierce"/>
    <m/>
    <m/>
    <m/>
    <n v="0"/>
    <n v="1"/>
    <n v="0.56084329026260005"/>
    <n v="9.6342912104040002E-2"/>
    <n v="209.0273445026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0.577058387232299"/>
    <n v="0.16952744889999999"/>
  </r>
  <r>
    <n v="260000"/>
    <n v="2500000"/>
    <n v="750000"/>
    <x v="0"/>
    <x v="0"/>
    <s v="IR-SouthCentral"/>
    <s v="C-25 and South Indian R"/>
    <n v="0.36"/>
    <n v="0.57999999999999996"/>
    <s v="City of Fort Pierce"/>
    <n v="1.0116717126299999E-3"/>
    <n v="3988.95060164603"/>
    <n v="10.702791947049899"/>
    <n v="1.8385494873972199"/>
    <n v="1.0827711859090001E-2"/>
    <n v="1.86000850868E-3"/>
    <n v="4.0355084867996096"/>
    <n v="1310"/>
    <s v="Fixed Single Family Units"/>
    <n v="1310"/>
    <s v="St. Lucie County Ft. Pierce--Paradise Park"/>
    <s v="City of Fort Pierce"/>
    <m/>
    <m/>
    <m/>
    <n v="0"/>
    <n v="1"/>
    <n v="1.0827711859090001E-2"/>
    <n v="1.86000850868E-3"/>
    <n v="4.03550848679857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2.155104956260502"/>
    <n v="3.2729184999999998E-3"/>
  </r>
  <r>
    <n v="260000"/>
    <n v="2500000"/>
    <n v="750000"/>
    <x v="0"/>
    <x v="0"/>
    <s v="IR-SouthCentral"/>
    <s v="C-25 and South Indian R"/>
    <n v="0.36"/>
    <n v="0.57999999999999996"/>
    <s v="City of Fort Pierce"/>
    <n v="0.12176031864219999"/>
    <n v="3988.95060164603"/>
    <n v="10.702791947049899"/>
    <n v="1.8385494873972199"/>
    <n v="1.3031753578340299"/>
    <n v="0.22386237142494"/>
    <n v="485.69589630443602"/>
    <n v="1310"/>
    <s v="Fixed Single Family Units"/>
    <n v="1310"/>
    <s v="St. Lucie County Ft. Pierce--Paradise Park"/>
    <s v="City of Fort Pierce"/>
    <m/>
    <m/>
    <m/>
    <n v="0"/>
    <n v="1"/>
    <n v="1.3031753578340299"/>
    <n v="0.22386237142494"/>
    <n v="485.695896304436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8.894947189945398"/>
    <n v="0.39391394670000002"/>
  </r>
  <r>
    <n v="260000"/>
    <n v="2500000"/>
    <n v="750000"/>
    <x v="0"/>
    <x v="0"/>
    <s v="IR-SouthCentral"/>
    <s v="C-25 and South Indian R"/>
    <n v="0.36"/>
    <n v="0.57999999999999996"/>
    <s v="City of Fort Pierce"/>
    <n v="7.9812156182470007E-2"/>
    <n v="3988.95060164603"/>
    <n v="10.702791947049899"/>
    <n v="1.8385494873972199"/>
    <n v="0.85421290246651005"/>
    <n v="0.14673859883736001"/>
    <n v="318.36674842275801"/>
    <n v="1310"/>
    <s v="Fixed Single Family Units"/>
    <n v="1310"/>
    <s v="St. Lucie County Ft. Pierce--Paradise Park"/>
    <s v="City of Fort Pierce"/>
    <m/>
    <m/>
    <m/>
    <n v="0"/>
    <n v="1"/>
    <n v="0.85421290246651005"/>
    <n v="0.14673859883736001"/>
    <n v="318.366748422756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3.881123531999094"/>
    <n v="0.25820498660000002"/>
  </r>
  <r>
    <n v="260000"/>
    <n v="2500000"/>
    <n v="750000"/>
    <x v="0"/>
    <x v="0"/>
    <s v="IR-SouthCentral"/>
    <s v="C-25 and South Indian R"/>
    <n v="0.36"/>
    <n v="0.57999999999999996"/>
    <s v="City of Fort Pierce"/>
    <n v="5.5547278199920003E-2"/>
    <n v="3975.7761617148399"/>
    <n v="10.207152351406"/>
    <n v="1.6748240450605101"/>
    <n v="0.56697953129251999"/>
    <n v="9.3031917166889994E-2"/>
    <n v="220.843544515388"/>
    <n v="1700"/>
    <s v="Institutional (Educational,religious,health and military facilities)"/>
    <n v="1700"/>
    <s v="St. Lucie County Ft. Pierce--Paradise Park"/>
    <s v="City of Fort Pierce"/>
    <m/>
    <m/>
    <m/>
    <n v="0"/>
    <n v="1"/>
    <n v="0.56697953129251999"/>
    <n v="9.3031917166889994E-2"/>
    <n v="220.84354441428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8.188631650267595"/>
    <n v="0.17911074160000001"/>
  </r>
  <r>
    <n v="260000"/>
    <n v="2500000"/>
    <n v="750000"/>
    <x v="0"/>
    <x v="0"/>
    <s v="IR-SouthCentral"/>
    <s v="C-25 and South Indian R"/>
    <n v="0.36"/>
    <n v="0.57999999999999996"/>
    <s v="City of Fort Pierce"/>
    <n v="0.28197798529103002"/>
    <n v="3975.7761617148399"/>
    <n v="10.207152351406"/>
    <n v="1.6748240450605101"/>
    <n v="2.8781922556081398"/>
    <n v="0.47226350994313998"/>
    <n v="1121.0813520484801"/>
    <n v="1210"/>
    <s v="Fixed Single Family Units"/>
    <n v="1210"/>
    <s v="St. Lucie County Ft. Pierce--Paradise Park"/>
    <s v="City of Fort Pierce"/>
    <m/>
    <m/>
    <m/>
    <n v="0"/>
    <n v="1"/>
    <n v="2.8781922556081398"/>
    <n v="0.47226350994313998"/>
    <n v="1121.0813520484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16.456509168845"/>
    <n v="0.90923061800000005"/>
  </r>
  <r>
    <n v="260000"/>
    <n v="2500000"/>
    <n v="750000"/>
    <x v="0"/>
    <x v="0"/>
    <s v="IR-SouthCentral"/>
    <s v="C-25 and South Indian R"/>
    <n v="0.36"/>
    <n v="0.57999999999999996"/>
    <s v="City of Fort Pierce"/>
    <n v="8.0245197193539994E-2"/>
    <n v="3975.7761617148399"/>
    <n v="10.207152351406"/>
    <n v="1.6748240450605101"/>
    <n v="0.81907495322313995"/>
    <n v="0.13439658576037"/>
    <n v="319.03694209420701"/>
    <n v="1310"/>
    <s v="Fixed Single Family Units"/>
    <n v="1310"/>
    <s v="St. Lucie County Ft. Pierce--Paradise Park"/>
    <s v="City of Fort Pierce"/>
    <m/>
    <m/>
    <m/>
    <n v="0"/>
    <n v="1"/>
    <n v="0.81907495322313995"/>
    <n v="0.13439658576037"/>
    <n v="319.036942094205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378219312104804"/>
    <n v="0.25874853370000001"/>
  </r>
  <r>
    <n v="260000"/>
    <n v="2500000"/>
    <n v="750000"/>
    <x v="0"/>
    <x v="0"/>
    <s v="IR-SouthCentral"/>
    <s v="C-25 and South Indian R"/>
    <n v="0.36"/>
    <n v="0.57999999999999996"/>
    <s v="City of Fort Pierce"/>
    <n v="4.4908075797710001E-2"/>
    <n v="3975.7761617148399"/>
    <n v="10.207152351406"/>
    <n v="1.6748240450605101"/>
    <n v="0.4583835714758"/>
    <n v="7.5213125163420005E-2"/>
    <n v="178.544457225054"/>
    <n v="1310"/>
    <s v="Fixed Single Family Units"/>
    <n v="1310"/>
    <s v="St. Lucie County Ft. Pierce--Paradise Park"/>
    <s v="City of Fort Pierce"/>
    <m/>
    <m/>
    <m/>
    <n v="0"/>
    <n v="1"/>
    <n v="0.4583835714758"/>
    <n v="7.5213125163420005E-2"/>
    <n v="178.54445722505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025813838602602"/>
    <n v="0.1448049126"/>
  </r>
  <r>
    <n v="260000"/>
    <n v="2500000"/>
    <n v="750000"/>
    <x v="0"/>
    <x v="0"/>
    <s v="IR-SouthCentral"/>
    <s v="C-25 and South Indian R"/>
    <n v="0.36"/>
    <n v="0.57999999999999996"/>
    <s v="City of Fort Pierce"/>
    <n v="0.10803170808298"/>
    <n v="3975.7761617148399"/>
    <n v="10.207152351406"/>
    <n v="1.6748240450605101"/>
    <n v="1.1026961031856299"/>
    <n v="0.18093410232633"/>
    <n v="429.50988970565999"/>
    <n v="1310"/>
    <s v="Fixed Single Family Units"/>
    <n v="1310"/>
    <s v="St. Lucie County Ft. Pierce--Paradise Park"/>
    <s v="City of Fort Pierce"/>
    <m/>
    <m/>
    <m/>
    <n v="0"/>
    <n v="1"/>
    <n v="1.1026961031856299"/>
    <n v="0.18093410232633"/>
    <n v="429.50988970565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3.609950263467297"/>
    <n v="0.34834540930000002"/>
  </r>
  <r>
    <n v="260000"/>
    <n v="2500000"/>
    <n v="750000"/>
    <x v="0"/>
    <x v="0"/>
    <s v="IR-SouthCentral"/>
    <s v="C-25 and South Indian R"/>
    <n v="0.36"/>
    <n v="0.57999999999999996"/>
    <s v="City of Fort Pierce"/>
    <n v="4.7053207408710003E-2"/>
    <n v="3975.7761617148399"/>
    <n v="10.207152351406"/>
    <n v="1.6748240450605101"/>
    <n v="0.48027925664301002"/>
    <n v="7.8805843165319994E-2"/>
    <n v="187.073020347773"/>
    <n v="1750"/>
    <s v="Governmental"/>
    <n v="1750"/>
    <s v="St. Lucie County Ft. Pierce--Paradise Park"/>
    <s v="City of Fort Pierce"/>
    <m/>
    <m/>
    <m/>
    <n v="0"/>
    <n v="1"/>
    <n v="0.48027925664301002"/>
    <n v="7.8805843165319994E-2"/>
    <n v="187.07302044887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5.576614681047502"/>
    <n v="0.1517218333"/>
  </r>
  <r>
    <n v="260000"/>
    <n v="2500000"/>
    <n v="750000"/>
    <x v="0"/>
    <x v="0"/>
    <s v="IR-SouthCentral"/>
    <s v="C-25 and South Indian R"/>
    <n v="0.36"/>
    <n v="0.57999999999999996"/>
    <s v="City of Fort Pierce"/>
    <n v="2.1841344555200001E-3"/>
    <n v="3999.8500253320599"/>
    <n v="10.130903793690001"/>
    <n v="1.61341906355044"/>
    <n v="2.2127256041420001E-2"/>
    <n v="3.5239241678999998E-3"/>
    <n v="8.7362102572683007"/>
    <n v="1210"/>
    <s v="Fixed Single Family Units"/>
    <n v="1210"/>
    <s v="St. Lucie County Ft. Pierce--Paradise Park"/>
    <s v="City of Fort Pierce"/>
    <m/>
    <m/>
    <m/>
    <n v="0"/>
    <n v="1"/>
    <n v="2.2127256041420001E-2"/>
    <n v="3.5239241678999998E-3"/>
    <n v="8.73621025726670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391269897264"/>
    <n v="7.0853286999999999E-3"/>
  </r>
  <r>
    <n v="260000"/>
    <n v="2500000"/>
    <n v="750000"/>
    <x v="0"/>
    <x v="0"/>
    <s v="IR-SouthCentral"/>
    <s v="C-25 and South Indian R"/>
    <n v="0.36"/>
    <n v="0.57999999999999996"/>
    <s v="City of Fort Pierce"/>
    <n v="0.16495963384810999"/>
    <n v="3999.8500253320599"/>
    <n v="10.130903793690001"/>
    <n v="1.61341906355044"/>
    <n v="1.6711901803575799"/>
    <n v="0.26614901796683998"/>
    <n v="659.81379562614597"/>
    <n v="1310"/>
    <s v="Fixed Single Family Units"/>
    <n v="1310"/>
    <s v="St. Lucie County Ft. Pierce--Paradise Park"/>
    <s v="City of Fort Pierce"/>
    <m/>
    <m/>
    <m/>
    <n v="0"/>
    <n v="1"/>
    <n v="1.6711901803575799"/>
    <n v="0.26614901796683998"/>
    <n v="659.813795626145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6.721376735541"/>
    <n v="0.53512878799999997"/>
  </r>
  <r>
    <n v="260000"/>
    <n v="2500000"/>
    <n v="760000"/>
    <x v="0"/>
    <x v="0"/>
    <s v="IR-SouthCentral"/>
    <s v="C-25 and South Indian R"/>
    <n v="0.36"/>
    <n v="0.57999999999999996"/>
    <s v="City of Fort Pierce"/>
    <n v="0.17675567796371"/>
    <n v="3995.5354602801999"/>
    <n v="10.743173389811"/>
    <n v="1.8624874998238401"/>
    <n v="1.89891689599781"/>
    <n v="0.32920524073030999"/>
    <n v="706.23357910989898"/>
    <n v="1210"/>
    <s v="Fixed Single Family Units"/>
    <n v="1210"/>
    <s v="St. Lucie County Ft. Pierce--Paradise Park"/>
    <s v="City of Fort Pierce"/>
    <m/>
    <m/>
    <m/>
    <n v="0"/>
    <n v="1"/>
    <n v="1.89891689599781"/>
    <n v="0.32920524073030999"/>
    <n v="706.23357915197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8.363740724439"/>
    <n v="0.57277662539999996"/>
  </r>
  <r>
    <n v="260000"/>
    <n v="2500000"/>
    <n v="760000"/>
    <x v="0"/>
    <x v="0"/>
    <s v="IR-SouthCentral"/>
    <s v="C-25 and South Indian R"/>
    <n v="0.36"/>
    <n v="0.57999999999999996"/>
    <s v="City of Fort Pierce"/>
    <n v="2.2159854065900001E-3"/>
    <n v="3995.5354602801999"/>
    <n v="10.743173389811"/>
    <n v="1.8624874998238401"/>
    <n v="2.3806715452380001E-2"/>
    <n v="4.1272451195800003E-3"/>
    <n v="8.8540482715297397"/>
    <n v="1310"/>
    <s v="Fixed Single Family Units"/>
    <n v="1310"/>
    <s v="St. Lucie County Ft. Pierce--Paradise Park"/>
    <s v="City of Fort Pierce"/>
    <m/>
    <m/>
    <m/>
    <n v="0"/>
    <n v="1"/>
    <n v="2.3806715452380001E-2"/>
    <n v="4.1272451195800003E-3"/>
    <n v="8.85404827153086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1.600078803311497"/>
    <n v="7.1808988000000001E-3"/>
  </r>
  <r>
    <n v="260000"/>
    <n v="2500000"/>
    <n v="760000"/>
    <x v="0"/>
    <x v="0"/>
    <s v="IR-SouthCentral"/>
    <s v="C-25 and South Indian R"/>
    <n v="0.36"/>
    <n v="0.57999999999999996"/>
    <s v="City of Fort Pierce"/>
    <n v="4.2937793829819999E-2"/>
    <n v="3995.5354602801999"/>
    <n v="10.743173389811"/>
    <n v="1.8624874998238401"/>
    <n v="0.46128816408972001"/>
    <n v="7.9971104278050001E-2"/>
    <n v="171.55947783325001"/>
    <n v="1310"/>
    <s v="Fixed Single Family Units"/>
    <n v="1310"/>
    <s v="St. Lucie County Ft. Pierce--Paradise Park"/>
    <s v="City of Fort Pierce"/>
    <m/>
    <m/>
    <m/>
    <n v="0"/>
    <n v="1"/>
    <n v="0.46128816408972001"/>
    <n v="7.9971104278050001E-2"/>
    <n v="171.559477809104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3.714974899308203"/>
    <n v="0.13913988469999999"/>
  </r>
  <r>
    <n v="260000"/>
    <n v="2500000"/>
    <n v="760000"/>
    <x v="0"/>
    <x v="0"/>
    <s v="IR-SouthCentral"/>
    <s v="C-25 and South Indian R"/>
    <n v="0.36"/>
    <n v="0.57999999999999996"/>
    <s v="City of Fort Pierce"/>
    <n v="0.11354317134993"/>
    <n v="3995.5354602801999"/>
    <n v="10.743173389811"/>
    <n v="1.8624874998238401"/>
    <n v="1.2198139770413801"/>
    <n v="0.21147273732961"/>
    <n v="453.66576740134002"/>
    <n v="1310"/>
    <s v="Fixed Single Family Units"/>
    <n v="1310"/>
    <s v="St. Lucie County Ft. Pierce--Paradise Park"/>
    <s v="City of Fort Pierce"/>
    <m/>
    <m/>
    <m/>
    <n v="0"/>
    <n v="1"/>
    <n v="1.2198139770413801"/>
    <n v="0.21147273732961"/>
    <n v="453.665767401340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5.823967261650694"/>
    <n v="0.367936551"/>
  </r>
  <r>
    <n v="260000"/>
    <n v="2500000"/>
    <n v="760000"/>
    <x v="0"/>
    <x v="0"/>
    <s v="IR-SouthCentral"/>
    <s v="C-25 and South Indian R"/>
    <n v="0.36"/>
    <n v="0.57999999999999996"/>
    <s v="City of Fort Pierce"/>
    <n v="6.9631289351280004E-2"/>
    <n v="3995.5354602801999"/>
    <n v="10.743173389811"/>
    <n v="1.8624874998238401"/>
    <n v="0.74806101485698995"/>
    <n v="0.12968740601338999"/>
    <n v="278.21428574810199"/>
    <n v="1310"/>
    <s v="Fixed Single Family Units"/>
    <n v="1310"/>
    <s v="St. Lucie County Ft. Pierce--Paradise Park"/>
    <s v="City of Fort Pierce"/>
    <m/>
    <m/>
    <m/>
    <n v="0"/>
    <n v="1"/>
    <n v="0.74806101485698995"/>
    <n v="0.12968740601338999"/>
    <n v="278.21428573017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135995024727805"/>
    <n v="0.2256401344"/>
  </r>
  <r>
    <n v="260000"/>
    <n v="2500000"/>
    <n v="760000"/>
    <x v="0"/>
    <x v="0"/>
    <s v="IR-SouthCentral"/>
    <s v="C-25 and South Indian R"/>
    <n v="0.36"/>
    <n v="0.57999999999999996"/>
    <s v="City of Fort Pierce"/>
    <n v="1.614783200623E-2"/>
    <n v="3991.5817015718399"/>
    <n v="10.6381123904982"/>
    <n v="1.80567194207194"/>
    <n v="0.17178245174522999"/>
    <n v="2.9157687178949999E-2"/>
    <n v="64.4553907561518"/>
    <n v="1210"/>
    <s v="Fixed Single Family Units"/>
    <n v="1210"/>
    <s v="St. Lucie County Ft. Pierce--Paradise Park"/>
    <s v="City of Fort Pierce"/>
    <m/>
    <m/>
    <m/>
    <n v="0"/>
    <n v="1"/>
    <n v="0.17178245174522999"/>
    <n v="2.9157687178949999E-2"/>
    <n v="64.4553907561529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2.866895062806094"/>
    <n v="5.22752561E-2"/>
  </r>
  <r>
    <n v="260000"/>
    <n v="2500000"/>
    <n v="760000"/>
    <x v="0"/>
    <x v="0"/>
    <s v="IR-SouthCentral"/>
    <s v="C-25 and South Indian R"/>
    <n v="0.36"/>
    <n v="0.57999999999999996"/>
    <s v="City of Fort Pierce"/>
    <n v="7.3090422930080001E-2"/>
    <n v="3991.5817015718399"/>
    <n v="10.6381123904982"/>
    <n v="1.80567194207194"/>
    <n v="0.77754413379931997"/>
    <n v="0.13197732591903"/>
    <n v="291.74639472788601"/>
    <n v="1310"/>
    <s v="Fixed Single Family Units"/>
    <n v="1310"/>
    <s v="St. Lucie County Ft. Pierce--Paradise Park"/>
    <s v="City of Fort Pierce"/>
    <m/>
    <m/>
    <m/>
    <n v="0"/>
    <n v="1"/>
    <n v="0.77754413379931997"/>
    <n v="0.13197732591903"/>
    <n v="291.74639472788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858036949369307"/>
    <n v="0.2366150809"/>
  </r>
  <r>
    <n v="260000"/>
    <n v="2500000"/>
    <n v="760000"/>
    <x v="0"/>
    <x v="0"/>
    <s v="IR-SouthCentral"/>
    <s v="C-25 and South Indian R"/>
    <n v="0.36"/>
    <n v="0.57999999999999996"/>
    <s v="City of Fort Pierce"/>
    <n v="0.20383712268675"/>
    <n v="3991.5817015718399"/>
    <n v="10.6381123904982"/>
    <n v="1.80567194207194"/>
    <n v="2.1684422204974201"/>
    <n v="0.36806297318814002"/>
    <n v="813.63252901748695"/>
    <n v="1310"/>
    <s v="Fixed Single Family Units"/>
    <n v="1310"/>
    <s v="St. Lucie County Ft. Pierce--Paradise Park"/>
    <s v="City of Fort Pierce"/>
    <m/>
    <m/>
    <m/>
    <n v="0"/>
    <n v="1"/>
    <n v="2.1684422204974201"/>
    <n v="0.36806297318814002"/>
    <n v="813.632529017486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5.06723571405"/>
    <n v="0.65988039659999997"/>
  </r>
  <r>
    <n v="260000"/>
    <n v="2500000"/>
    <n v="760000"/>
    <x v="0"/>
    <x v="0"/>
    <s v="IR-SouthCentral"/>
    <s v="C-25 and South Indian R"/>
    <n v="0.36"/>
    <n v="0.57999999999999996"/>
    <s v="City of Fort Pierce"/>
    <n v="0.20798350027146001"/>
    <n v="4025.5799449726601"/>
    <n v="10.821965047380999"/>
    <n v="1.8942452560721399"/>
    <n v="2.25079017036972"/>
    <n v="0.39397175873049001"/>
    <n v="837.25420757801101"/>
    <n v="1210"/>
    <s v="Fixed Single Family Units"/>
    <n v="1210"/>
    <s v="St. Lucie County Ft. Pierce--Paradise Park"/>
    <s v="City of Fort Pierce"/>
    <m/>
    <m/>
    <m/>
    <n v="0"/>
    <n v="1"/>
    <n v="2.25079017036972"/>
    <n v="0.39397175873049001"/>
    <n v="837.25420757801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4.79269722443999"/>
    <n v="0.6790382868"/>
  </r>
  <r>
    <n v="260000"/>
    <n v="2500000"/>
    <n v="760000"/>
    <x v="0"/>
    <x v="0"/>
    <s v="IR-SouthCentral"/>
    <s v="C-25 and South Indian R"/>
    <n v="0.36"/>
    <n v="0.57999999999999996"/>
    <s v="City of Fort Pierce"/>
    <n v="1.2191131314690001E-2"/>
    <n v="4025.5799449726601"/>
    <n v="10.821965047380999"/>
    <n v="1.8942452560721399"/>
    <n v="0.13193199697569999"/>
    <n v="2.3092992659020001E-2"/>
    <n v="49.076373726980499"/>
    <n v="1310"/>
    <s v="Fixed Single Family Units"/>
    <n v="1310"/>
    <s v="St. Lucie County Ft. Pierce--Paradise Park"/>
    <s v="City of Fort Pierce"/>
    <m/>
    <m/>
    <m/>
    <n v="0"/>
    <n v="1"/>
    <n v="0.13193199697569999"/>
    <n v="2.3092992659020001E-2"/>
    <n v="49.0763737269797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8.544021030784101"/>
    <n v="3.98024118E-2"/>
  </r>
  <r>
    <n v="260000"/>
    <n v="2500000"/>
    <n v="760000"/>
    <x v="0"/>
    <x v="0"/>
    <s v="IR-SouthCentral"/>
    <s v="C-25 and South Indian R"/>
    <n v="0.36"/>
    <n v="0.57999999999999996"/>
    <s v="City of Fort Pierce"/>
    <n v="4.5805981305799999E-2"/>
    <n v="4025.5799449726601"/>
    <n v="10.821965047380999"/>
    <n v="1.8942452560721399"/>
    <n v="0.49571072865237997"/>
    <n v="8.6767762788239999E-2"/>
    <n v="184.39563970442899"/>
    <n v="1310"/>
    <s v="Fixed Single Family Units"/>
    <n v="1310"/>
    <s v="St. Lucie County Ft. Pierce--Paradise Park"/>
    <s v="City of Fort Pierce"/>
    <m/>
    <m/>
    <m/>
    <n v="0"/>
    <n v="1"/>
    <n v="0.49571072865237997"/>
    <n v="8.6767762788239999E-2"/>
    <n v="184.39563970443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2.103037015744597"/>
    <n v="0.14955039719999999"/>
  </r>
  <r>
    <n v="260000"/>
    <n v="2500000"/>
    <n v="760000"/>
    <x v="0"/>
    <x v="0"/>
    <s v="IR-SouthCentral"/>
    <s v="C-25 and South Indian R"/>
    <n v="0.36"/>
    <n v="0.57999999999999996"/>
    <s v="City of Fort Pierce"/>
    <n v="8.4655207362000005E-4"/>
    <n v="4025.5799449726601"/>
    <n v="10.821965047380999"/>
    <n v="1.8942452560721399"/>
    <n v="9.1613569515200007E-3"/>
    <n v="1.6035772494699999E-3"/>
    <n v="3.4078630499477498"/>
    <n v="1750"/>
    <s v="Governmental"/>
    <n v="1750"/>
    <s v="St. Lucie County Ft. Pierce--Paradise Park"/>
    <s v="City of Fort Pierce"/>
    <m/>
    <m/>
    <m/>
    <n v="0"/>
    <n v="1"/>
    <n v="9.1613569515200007E-3"/>
    <n v="1.6035772494699999E-3"/>
    <n v="3.4078630499489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.4763570251977"/>
    <n v="2.7638792E-3"/>
  </r>
  <r>
    <n v="260000"/>
    <n v="2500000"/>
    <n v="760000"/>
    <x v="0"/>
    <x v="0"/>
    <s v="IR-SouthCentral"/>
    <s v="C-25 and South Indian R"/>
    <n v="0.36"/>
    <n v="0.57999999999999996"/>
    <s v="City of Fort Pierce"/>
    <n v="0.18919300138874001"/>
    <n v="4025.5799449726601"/>
    <n v="10.821965047380999"/>
    <n v="1.8942452560721399"/>
    <n v="2.0474400482381001"/>
    <n v="0.35837794536266998"/>
    <n v="761.61155211971004"/>
    <n v="1310"/>
    <s v="Fixed Single Family Units"/>
    <n v="1310"/>
    <s v="St. Lucie County Ft. Pierce--Paradise Park"/>
    <s v="City of Fort Pierce"/>
    <m/>
    <m/>
    <m/>
    <n v="0"/>
    <n v="1"/>
    <n v="2.0474400482381001"/>
    <n v="0.35837794536266998"/>
    <n v="761.611552119710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0.775550554611"/>
    <n v="0.6176898233"/>
  </r>
  <r>
    <n v="260000"/>
    <n v="2500000"/>
    <n v="760000"/>
    <x v="0"/>
    <x v="0"/>
    <s v="IR-SouthCentral"/>
    <s v="C-25 and South Indian R"/>
    <n v="0.36"/>
    <n v="0.57999999999999996"/>
    <s v="City of Fort Pierce"/>
    <n v="0.12219271394381"/>
    <n v="4025.5799449726601"/>
    <n v="10.821965047380999"/>
    <n v="1.8942452560721399"/>
    <n v="1.3223652793446301"/>
    <n v="0.23146296871465"/>
    <n v="491.89653867401603"/>
    <n v="1310"/>
    <s v="Fixed Single Family Units"/>
    <n v="1310"/>
    <s v="St. Lucie County Ft. Pierce--Paradise Park"/>
    <s v="City of Fort Pierce"/>
    <m/>
    <m/>
    <m/>
    <n v="0"/>
    <n v="1"/>
    <n v="1.3223652793446301"/>
    <n v="0.23146296871465"/>
    <n v="491.896538674016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0.715011363521995"/>
    <n v="0.3989428538"/>
  </r>
  <r>
    <n v="260000"/>
    <n v="2500000"/>
    <n v="760000"/>
    <x v="0"/>
    <x v="0"/>
    <s v="IR-SouthCentral"/>
    <s v="C-25 and South Indian R"/>
    <n v="0.36"/>
    <n v="0.57999999999999996"/>
    <s v="City of Fort Pierce"/>
    <n v="0.17418222986615001"/>
    <n v="3992.2175097445502"/>
    <n v="10.368529213693799"/>
    <n v="1.6827380731480801"/>
    <n v="1.8060135388735199"/>
    <n v="0.29310306986160001"/>
    <n v="695.37334795799904"/>
    <n v="1210"/>
    <s v="Fixed Single Family Units"/>
    <n v="1210"/>
    <s v="St. Lucie County Ft. Pierce--Paradise Park"/>
    <s v="City of Fort Pierce"/>
    <m/>
    <m/>
    <m/>
    <n v="0"/>
    <n v="1"/>
    <n v="1.8060135388735199"/>
    <n v="0.29310306986160001"/>
    <n v="695.373347957999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9.63648988163101"/>
    <n v="0.56396865200000001"/>
  </r>
  <r>
    <n v="260000"/>
    <n v="2500000"/>
    <n v="760000"/>
    <x v="0"/>
    <x v="0"/>
    <s v="IR-SouthCentral"/>
    <s v="C-25 and South Indian R"/>
    <n v="0.36"/>
    <n v="0.57999999999999996"/>
    <s v="City of Fort Pierce"/>
    <n v="9.3392009713540003E-2"/>
    <n v="3992.2175097445502"/>
    <n v="10.368529213693799"/>
    <n v="1.6827380731480801"/>
    <n v="0.96833778104045998"/>
    <n v="0.15715429047279"/>
    <n v="372.84121644864399"/>
    <n v="1310"/>
    <s v="Fixed Single Family Units"/>
    <n v="1310"/>
    <s v="St. Lucie County Ft. Pierce--Paradise Park"/>
    <s v="City of Fort Pierce"/>
    <m/>
    <m/>
    <m/>
    <n v="0"/>
    <n v="1"/>
    <n v="0.96833778104045998"/>
    <n v="0.15715429047279"/>
    <n v="372.841216448643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121727000792404"/>
    <n v="0.30238541479999997"/>
  </r>
  <r>
    <n v="260000"/>
    <n v="2500000"/>
    <n v="760000"/>
    <x v="0"/>
    <x v="0"/>
    <s v="IR-SouthCentral"/>
    <s v="C-25 and South Indian R"/>
    <n v="0.36"/>
    <n v="0.57999999999999996"/>
    <s v="City of Fort Pierce"/>
    <n v="9.5771131074539995E-2"/>
    <n v="3992.2175097445502"/>
    <n v="10.368529213693799"/>
    <n v="1.6827380731480801"/>
    <n v="0.99300577037495996"/>
    <n v="0.16115772856759"/>
    <n v="382.33918640385502"/>
    <n v="1310"/>
    <s v="Fixed Single Family Units"/>
    <n v="1310"/>
    <s v="St. Lucie County Ft. Pierce--Paradise Park"/>
    <s v="City of Fort Pierce"/>
    <m/>
    <m/>
    <m/>
    <n v="0"/>
    <n v="1"/>
    <n v="0.99300577037495996"/>
    <n v="0.16115772856759"/>
    <n v="382.33918640385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9.853572043407993"/>
    <n v="0.31008855349999997"/>
  </r>
  <r>
    <n v="260000"/>
    <n v="2500000"/>
    <n v="760000"/>
    <x v="0"/>
    <x v="0"/>
    <s v="IR-SouthCentral"/>
    <s v="C-25 and South Indian R"/>
    <n v="0.36"/>
    <n v="0.57999999999999996"/>
    <s v="City of Fort Pierce"/>
    <n v="5.890440031047E-2"/>
    <n v="3989.2401923490202"/>
    <n v="9.3444457110704509"/>
    <n v="1.32960015548814"/>
    <n v="0.55042897084435005"/>
    <n v="7.8319299811729998E-2"/>
    <n v="234.983801224747"/>
    <n v="1210"/>
    <s v="Fixed Single Family Units"/>
    <n v="1210"/>
    <s v="St. Lucie County Ft. Pierce--Paradise Park"/>
    <s v="City of Fort Pierce"/>
    <m/>
    <m/>
    <m/>
    <n v="0"/>
    <n v="1"/>
    <n v="0.55042897084435005"/>
    <n v="7.8319299811729998E-2"/>
    <n v="234.98380122474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2.600713486739906"/>
    <n v="0.1905789142"/>
  </r>
  <r>
    <n v="260000"/>
    <n v="2500000"/>
    <n v="760000"/>
    <x v="0"/>
    <x v="0"/>
    <s v="IR-SouthCentral"/>
    <s v="C-25 and South Indian R"/>
    <n v="0.36"/>
    <n v="0.57999999999999996"/>
    <s v="City of Fort Pierce"/>
    <n v="2.9933990010600001E-3"/>
    <n v="3989.2401923490202"/>
    <n v="9.3444457110704509"/>
    <n v="1.32960015548814"/>
    <n v="2.7971654457010001E-2"/>
    <n v="3.9800237772499997E-3"/>
    <n v="11.9413876067819"/>
    <n v="1750"/>
    <s v="Governmental"/>
    <n v="1750"/>
    <s v="St. Lucie County Ft. Pierce--Paradise Park"/>
    <s v="City of Fort Pierce"/>
    <m/>
    <m/>
    <m/>
    <n v="0"/>
    <n v="1"/>
    <n v="2.7971654457010001E-2"/>
    <n v="3.9800237772499997E-3"/>
    <n v="11.941387606782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4983171144669"/>
    <n v="9.6848236999999993E-3"/>
  </r>
  <r>
    <n v="260000"/>
    <n v="2500000"/>
    <n v="760000"/>
    <x v="0"/>
    <x v="0"/>
    <s v="IR-SouthCentral"/>
    <s v="C-25 and South Indian R"/>
    <n v="0.36"/>
    <n v="0.57999999999999996"/>
    <s v="City of Fort Pierce"/>
    <n v="4.7099429470000001E-3"/>
    <n v="3965.7935693291902"/>
    <n v="10.338469059913001"/>
    <n v="1.6893223107442401"/>
    <n v="4.8693599431550001E-2"/>
    <n v="7.9566117026999995E-3"/>
    <n v="18.678661451135799"/>
    <n v="1310"/>
    <s v="Fixed Single Family Units"/>
    <n v="1310"/>
    <s v="St. Lucie County Ft. Pierce--Paradise Park"/>
    <s v="City of Fort Pierce"/>
    <m/>
    <m/>
    <m/>
    <n v="0"/>
    <n v="1"/>
    <n v="4.8693599431550001E-2"/>
    <n v="7.9566117026999995E-3"/>
    <n v="18.678661451135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6.368457891344796"/>
    <n v="1.5148954900000001E-2"/>
  </r>
  <r>
    <n v="260000"/>
    <n v="2500000"/>
    <n v="760000"/>
    <x v="0"/>
    <x v="0"/>
    <s v="IR-SouthCentral"/>
    <s v="C-25 and South Indian R"/>
    <n v="0.36"/>
    <n v="0.57999999999999996"/>
    <s v="City of Fort Pierce"/>
    <n v="0.19828835690468"/>
    <n v="3965.7935693291902"/>
    <n v="10.338469059913001"/>
    <n v="1.6893223107442401"/>
    <n v="2.0499980428000999"/>
    <n v="0.33497294527990001"/>
    <n v="786.37069068545497"/>
    <n v="1310"/>
    <s v="Fixed Single Family Units"/>
    <n v="1310"/>
    <s v="St. Lucie County Ft. Pierce--Paradise Park"/>
    <s v="City of Fort Pierce"/>
    <m/>
    <m/>
    <m/>
    <n v="0"/>
    <n v="1"/>
    <n v="2.0499980428000999"/>
    <n v="0.33497294527990001"/>
    <n v="786.370690685454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0.620055988812"/>
    <n v="0.63777022760000002"/>
  </r>
  <r>
    <n v="260000"/>
    <n v="2500000"/>
    <n v="760000"/>
    <x v="0"/>
    <x v="0"/>
    <s v="IR-SouthCentral"/>
    <s v="C-25 and South Indian R"/>
    <n v="0.36"/>
    <n v="0.57999999999999996"/>
    <s v="City of Fort Pierce"/>
    <n v="4.1141376742999999E-3"/>
    <n v="3957.9750196012401"/>
    <n v="10.322436915503401"/>
    <n v="1.6888236524786999"/>
    <n v="4.2467926604739997E-2"/>
    <n v="6.9480530139199997E-3"/>
    <n v="16.283654142111398"/>
    <n v="1210"/>
    <s v="Fixed Single Family Units"/>
    <n v="1210"/>
    <s v="St. Lucie County Ft. Pierce--Paradise Park"/>
    <s v="City of Fort Pierce"/>
    <m/>
    <m/>
    <m/>
    <n v="0"/>
    <n v="1"/>
    <n v="4.2467926604739997E-2"/>
    <n v="6.9480530139199997E-3"/>
    <n v="16.283654142111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8.869070330608"/>
    <n v="1.3206532199999999E-2"/>
  </r>
  <r>
    <n v="260000"/>
    <n v="2500000"/>
    <n v="760000"/>
    <x v="0"/>
    <x v="0"/>
    <s v="IR-SouthCentral"/>
    <s v="C-25 and South Indian R"/>
    <n v="0.36"/>
    <n v="0.57999999999999996"/>
    <s v="City of Fort Pierce"/>
    <n v="0.20809413929174"/>
    <n v="3957.9750196012401"/>
    <n v="10.322436915503401"/>
    <n v="1.6888236524786999"/>
    <n v="2.1480386253249999"/>
    <n v="0.35143430437808998"/>
    <n v="823.63140504213595"/>
    <n v="1310"/>
    <s v="Fixed Single Family Units"/>
    <n v="1310"/>
    <s v="St. Lucie County Ft. Pierce--Paradise Park"/>
    <s v="City of Fort Pierce"/>
    <m/>
    <m/>
    <m/>
    <n v="0"/>
    <n v="1"/>
    <n v="2.1480386253249999"/>
    <n v="0.35143430437808998"/>
    <n v="823.631405042135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7.82247353409601"/>
    <n v="0.66798978509999996"/>
  </r>
  <r>
    <n v="260000"/>
    <n v="2500000"/>
    <n v="760000"/>
    <x v="0"/>
    <x v="0"/>
    <s v="IR-SouthCentral"/>
    <s v="C-25 and South Indian R"/>
    <n v="0.36"/>
    <n v="0.57999999999999996"/>
    <s v="City of Fort Pierce"/>
    <n v="0.21829802208384999"/>
    <n v="3984.7247671478699"/>
    <n v="10.483581734106499"/>
    <n v="1.74284430388342"/>
    <n v="2.2885451569098501"/>
    <n v="0.38045946433785"/>
    <n v="869.857535216918"/>
    <n v="1210"/>
    <s v="Fixed Single Family Units"/>
    <n v="1210"/>
    <s v="St. Lucie County Ft. Pierce--Paradise Park"/>
    <s v="City of Fort Pierce"/>
    <m/>
    <m/>
    <m/>
    <n v="0"/>
    <n v="1"/>
    <n v="2.2885451569098501"/>
    <n v="0.38045946433785"/>
    <n v="869.85753521691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3.630161649115"/>
    <n v="0.70548056380000002"/>
  </r>
  <r>
    <n v="260000"/>
    <n v="2500000"/>
    <n v="760000"/>
    <x v="0"/>
    <x v="0"/>
    <s v="IR-SouthCentral"/>
    <s v="C-25 and South Indian R"/>
    <n v="0.36"/>
    <n v="0.57999999999999996"/>
    <s v="City of Fort Pierce"/>
    <n v="0.15286261882721"/>
    <n v="3984.7247671478699"/>
    <n v="10.483581734106499"/>
    <n v="1.74284430388342"/>
    <n v="1.60254775856462"/>
    <n v="0.26641574449970001"/>
    <n v="609.11546321186802"/>
    <n v="1310"/>
    <s v="Fixed Single Family Units"/>
    <n v="1310"/>
    <s v="St. Lucie County Ft. Pierce--Paradise Park"/>
    <s v="City of Fort Pierce"/>
    <m/>
    <m/>
    <m/>
    <n v="0"/>
    <n v="1"/>
    <n v="1.60254775856462"/>
    <n v="0.26641574449970001"/>
    <n v="609.115463211868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498895112038"/>
    <n v="0.4940109191"/>
  </r>
  <r>
    <n v="260000"/>
    <n v="2500000"/>
    <n v="760000"/>
    <x v="0"/>
    <x v="0"/>
    <s v="IR-SouthCentral"/>
    <s v="C-25 and South Indian R"/>
    <n v="0.36"/>
    <n v="0.57999999999999996"/>
    <s v="City of Fort Pierce"/>
    <n v="8.8558405727610007E-2"/>
    <n v="3984.7247671478699"/>
    <n v="10.483581734106499"/>
    <n v="1.74284430388342"/>
    <n v="0.92840928468758999"/>
    <n v="0.15434351298335999"/>
    <n v="352.880872641949"/>
    <n v="1310"/>
    <s v="Fixed Single Family Units"/>
    <n v="1310"/>
    <s v="St. Lucie County Ft. Pierce--Paradise Park"/>
    <s v="City of Fort Pierce"/>
    <m/>
    <m/>
    <m/>
    <n v="0"/>
    <n v="1"/>
    <n v="0.92840928468758999"/>
    <n v="0.15434351298335999"/>
    <n v="352.88087264194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728067560043598"/>
    <n v="0.28619697700000002"/>
  </r>
  <r>
    <n v="260000"/>
    <n v="2500000"/>
    <n v="770000"/>
    <x v="0"/>
    <x v="0"/>
    <s v="IR-SouthCentral"/>
    <s v="C-25 and South Indian R"/>
    <n v="0.36"/>
    <n v="0.57999999999999996"/>
    <s v="City of Fort Pierce"/>
    <n v="3.7747469847039999E-2"/>
    <n v="3967.4298692957"/>
    <n v="9.9468635040522599"/>
    <n v="1.66688881042691"/>
    <n v="0.37546893019182997"/>
    <n v="6.2920835109950002E-2"/>
    <n v="149.760439361485"/>
    <n v="1700"/>
    <s v="Institutional (Educational,religious,health and military facilities)"/>
    <n v="1700"/>
    <s v="St. Lucie County Ft. Pierce--Paradise Park"/>
    <s v="City of Fort Pierce"/>
    <m/>
    <m/>
    <m/>
    <n v="0"/>
    <n v="1"/>
    <n v="0.37546893019182997"/>
    <n v="6.2920835109950002E-2"/>
    <n v="149.7604393418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12307828413201"/>
    <n v="0.1214602103"/>
  </r>
  <r>
    <n v="260000"/>
    <n v="2500000"/>
    <n v="770000"/>
    <x v="0"/>
    <x v="0"/>
    <s v="IR-SouthCentral"/>
    <s v="C-25 and South Indian R"/>
    <n v="0.36"/>
    <n v="0.57999999999999996"/>
    <s v="City of Fort Pierce"/>
    <n v="0.20057553321308999"/>
    <n v="3967.4298692957"/>
    <n v="9.9468635040522599"/>
    <n v="1.66688881042691"/>
    <n v="1.99509745112319"/>
    <n v="0.33433711195832"/>
    <n v="795.76936151956204"/>
    <n v="1720"/>
    <s v="Religious"/>
    <n v="1720"/>
    <s v="St. Lucie County Ft. Pierce--Paradise Park"/>
    <s v="City of Fort Pierce"/>
    <m/>
    <m/>
    <m/>
    <n v="0"/>
    <n v="1"/>
    <n v="1.99509745112319"/>
    <n v="0.33433711195832"/>
    <n v="795.769361519562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8.34234896477101"/>
    <n v="0.64539283169999995"/>
  </r>
  <r>
    <n v="260000"/>
    <n v="2500000"/>
    <n v="770000"/>
    <x v="0"/>
    <x v="0"/>
    <s v="IR-SouthCentral"/>
    <s v="C-25 and South Indian R"/>
    <n v="0.36"/>
    <n v="0.57999999999999996"/>
    <s v="City of Fort Pierce"/>
    <n v="6.5247187122359995E-2"/>
    <n v="3967.4298692957"/>
    <n v="9.9468635040522599"/>
    <n v="1.66688881042691"/>
    <n v="0.64900486432949001"/>
    <n v="0.10875980612609"/>
    <n v="258.86363907678498"/>
    <n v="1720"/>
    <s v="Religious"/>
    <n v="1720"/>
    <s v="St. Lucie County Ft. Pierce--Paradise Park"/>
    <s v="City of Fort Pierce"/>
    <m/>
    <m/>
    <m/>
    <n v="0"/>
    <n v="1"/>
    <n v="0.64900486432949001"/>
    <n v="0.10875980612609"/>
    <n v="258.86363907678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325696957795302"/>
    <n v="0.20994617930000001"/>
  </r>
  <r>
    <n v="260000"/>
    <n v="2500000"/>
    <n v="770000"/>
    <x v="0"/>
    <x v="0"/>
    <s v="IR-SouthCentral"/>
    <s v="C-25 and South Indian R"/>
    <n v="0.36"/>
    <n v="0.57999999999999996"/>
    <s v="City of Fort Pierce"/>
    <n v="9.15093007193E-3"/>
    <n v="3967.4298692957"/>
    <n v="9.9468635040522599"/>
    <n v="1.66688881042691"/>
    <n v="9.1023052360619999E-2"/>
    <n v="1.5253582941900001E-2"/>
    <n v="36.3056732992153"/>
    <n v="1310"/>
    <s v="Fixed Single Family Units"/>
    <n v="1310"/>
    <s v="St. Lucie County Ft. Pierce--Paradise Park"/>
    <s v="City of Fort Pierce"/>
    <m/>
    <m/>
    <m/>
    <n v="0"/>
    <n v="1"/>
    <n v="9.1023052360619999E-2"/>
    <n v="1.5253582941900001E-2"/>
    <n v="36.3056731650304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3.052519486009501"/>
    <n v="2.9444990399999999E-2"/>
  </r>
  <r>
    <n v="260000"/>
    <n v="2500000"/>
    <n v="770000"/>
    <x v="0"/>
    <x v="0"/>
    <s v="IR-SouthCentral"/>
    <s v="C-25 and South Indian R"/>
    <n v="0.36"/>
    <n v="0.57999999999999996"/>
    <s v="City of Fort Pierce"/>
    <n v="0.30504233453726998"/>
    <n v="3967.4298692957"/>
    <n v="9.9468635040522599"/>
    <n v="1.66688881042691"/>
    <n v="3.0342144645997302"/>
    <n v="0.50847165414668005"/>
    <n v="1210.2340694428799"/>
    <n v="1310"/>
    <s v="Fixed Single Family Units"/>
    <n v="1310"/>
    <s v="St. Lucie County Ft. Pierce--Paradise Park"/>
    <s v="City of Fort Pierce"/>
    <m/>
    <m/>
    <m/>
    <n v="0"/>
    <n v="1"/>
    <n v="3.0342144645997302"/>
    <n v="0.50847165414668005"/>
    <n v="1210.2340694428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7.93912847330799"/>
    <n v="0.98153614720000004"/>
  </r>
  <r>
    <n v="260000"/>
    <n v="2500000"/>
    <n v="770000"/>
    <x v="0"/>
    <x v="0"/>
    <s v="IR-SouthCentral"/>
    <s v="C-25 and South Indian R"/>
    <n v="0.36"/>
    <n v="0.57999999999999996"/>
    <s v="City of Fort Pierce"/>
    <n v="1.4593357337260001E-2"/>
    <n v="3991.9108722784599"/>
    <n v="10.6523053646509"/>
    <n v="1.81217018568873"/>
    <n v="0.15545289865199999"/>
    <n v="2.6445647075689999E-2"/>
    <n v="58.255381817668798"/>
    <n v="1210"/>
    <s v="Fixed Single Family Units"/>
    <n v="1210"/>
    <s v="St. Lucie County Ft. Pierce--Paradise Park"/>
    <s v="City of Fort Pierce"/>
    <m/>
    <m/>
    <m/>
    <n v="0"/>
    <n v="1"/>
    <n v="0.15545289865199999"/>
    <n v="2.6445647075689999E-2"/>
    <n v="58.2553818520659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550501564609604"/>
    <n v="4.7246862799999997E-2"/>
  </r>
  <r>
    <n v="260000"/>
    <n v="2500000"/>
    <n v="770000"/>
    <x v="0"/>
    <x v="0"/>
    <s v="IR-SouthCentral"/>
    <s v="C-25 and South Indian R"/>
    <n v="0.36"/>
    <n v="0.57999999999999996"/>
    <s v="City of Fort Pierce"/>
    <n v="0.12194011652935"/>
    <n v="3991.9108722784599"/>
    <n v="10.6523053646509"/>
    <n v="1.81217018568873"/>
    <n v="1.2989433574717899"/>
    <n v="0.2209762436139"/>
    <n v="486.77407694042699"/>
    <n v="1310"/>
    <s v="Fixed Single Family Units"/>
    <n v="1310"/>
    <s v="St. Lucie County Ft. Pierce--Paradise Park"/>
    <s v="City of Fort Pierce"/>
    <m/>
    <m/>
    <m/>
    <n v="0"/>
    <n v="1"/>
    <n v="1.2989433574717899"/>
    <n v="0.2209762436139"/>
    <n v="486.77407690555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752559212669"/>
    <n v="0.39478838350000001"/>
  </r>
  <r>
    <n v="260000"/>
    <n v="2500000"/>
    <n v="770000"/>
    <x v="0"/>
    <x v="0"/>
    <s v="IR-SouthCentral"/>
    <s v="C-25 and South Indian R"/>
    <n v="0.36"/>
    <n v="0.57999999999999996"/>
    <s v="City of Fort Pierce"/>
    <n v="0.15936710063295001"/>
    <n v="3991.9108722784599"/>
    <n v="10.6523053646509"/>
    <n v="1.81217018568873"/>
    <n v="1.6976270210213"/>
    <n v="0.28880030834670001"/>
    <n v="636.17926170019302"/>
    <n v="1310"/>
    <s v="Fixed Single Family Units"/>
    <n v="1310"/>
    <s v="St. Lucie County Ft. Pierce--Paradise Park"/>
    <s v="City of Fort Pierce"/>
    <m/>
    <m/>
    <m/>
    <n v="0"/>
    <n v="1"/>
    <n v="1.6976270210213"/>
    <n v="0.28880030834670001"/>
    <n v="636.179261700193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5.284530066912"/>
    <n v="0.51596047180000004"/>
  </r>
  <r>
    <n v="260000"/>
    <n v="2500000"/>
    <n v="770000"/>
    <x v="0"/>
    <x v="0"/>
    <s v="IR-SouthCentral"/>
    <s v="C-25 and South Indian R"/>
    <n v="0.36"/>
    <n v="0.57999999999999996"/>
    <s v="City of Fort Pierce"/>
    <n v="9.0471177618069998E-2"/>
    <n v="3988.1288758891901"/>
    <n v="10.8525139040295"/>
    <n v="1.92168289034595"/>
    <n v="0.98183971301405004"/>
    <n v="0.17385691409809001"/>
    <n v="360.81071589433202"/>
    <n v="1210"/>
    <s v="Fixed Single Family Units"/>
    <n v="1210"/>
    <s v="St. Lucie County Ft. Pierce--Paradise Park"/>
    <s v="City of Fort Pierce"/>
    <m/>
    <m/>
    <m/>
    <n v="0"/>
    <n v="1"/>
    <n v="0.98183971301405004"/>
    <n v="0.17385691409809001"/>
    <n v="360.81071585908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2.91035003498999"/>
    <n v="0.29262831779999998"/>
  </r>
  <r>
    <n v="260000"/>
    <n v="2500000"/>
    <n v="770000"/>
    <x v="0"/>
    <x v="0"/>
    <s v="IR-SouthCentral"/>
    <s v="C-25 and South Indian R"/>
    <n v="0.36"/>
    <n v="0.57999999999999996"/>
    <s v="City of Fort Pierce"/>
    <n v="1.3248848913819999E-2"/>
    <n v="3988.1288758891901"/>
    <n v="10.8525139040295"/>
    <n v="1.92168289034595"/>
    <n v="0.14378331704971001"/>
    <n v="2.5460086274480001E-2"/>
    <n v="52.8381169255345"/>
    <n v="1310"/>
    <s v="Fixed Single Family Units"/>
    <n v="1310"/>
    <s v="St. Lucie County Ft. Pierce--Paradise Park"/>
    <s v="City of Fort Pierce"/>
    <m/>
    <m/>
    <m/>
    <n v="0"/>
    <n v="1"/>
    <n v="0.14378331704971001"/>
    <n v="2.5460086274480001E-2"/>
    <n v="52.838116928581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2.9840282586973"/>
    <n v="4.2853298400000003E-2"/>
  </r>
  <r>
    <n v="260000"/>
    <n v="2500000"/>
    <n v="770000"/>
    <x v="0"/>
    <x v="0"/>
    <s v="IR-SouthCentral"/>
    <s v="C-25 and South Indian R"/>
    <n v="0.36"/>
    <n v="0.57999999999999996"/>
    <s v="City of Fort Pierce"/>
    <n v="0.12570107991710999"/>
    <n v="3988.1288758891901"/>
    <n v="10.8525139040295"/>
    <n v="1.92168289034595"/>
    <n v="1.36417271755199"/>
    <n v="0.24155761457472"/>
    <n v="501.31210654788902"/>
    <n v="1310"/>
    <s v="Fixed Single Family Units"/>
    <n v="1310"/>
    <s v="St. Lucie County Ft. Pierce--Paradise Park"/>
    <s v="City of Fort Pierce"/>
    <m/>
    <m/>
    <m/>
    <n v="0"/>
    <n v="1"/>
    <n v="1.36417271755199"/>
    <n v="0.24155761457472"/>
    <n v="501.31210658102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2.935643213105905"/>
    <n v="0.40657916189999999"/>
  </r>
  <r>
    <n v="260000"/>
    <n v="2500000"/>
    <n v="770000"/>
    <x v="0"/>
    <x v="0"/>
    <s v="IR-SouthCentral"/>
    <s v="C-25 and South Indian R"/>
    <n v="0.36"/>
    <n v="0.57999999999999996"/>
    <s v="City of Fort Pierce"/>
    <n v="7.9276265694259995E-2"/>
    <n v="3988.1288758891901"/>
    <n v="10.8525139040295"/>
    <n v="1.92168289034595"/>
    <n v="0.86034677570653995"/>
    <n v="0.15234384339518001"/>
    <n v="316.16396438795698"/>
    <n v="1310"/>
    <s v="Fixed Single Family Units"/>
    <n v="1310"/>
    <s v="St. Lucie County Ft. Pierce--Paradise Park"/>
    <s v="City of Fort Pierce"/>
    <m/>
    <m/>
    <m/>
    <n v="0"/>
    <n v="1"/>
    <n v="0.86034677570653995"/>
    <n v="0.15234384339518001"/>
    <n v="316.163964387956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9.360802224489902"/>
    <n v="0.25641846260000001"/>
  </r>
  <r>
    <n v="260000"/>
    <n v="2500000"/>
    <n v="770000"/>
    <x v="0"/>
    <x v="0"/>
    <s v="IR-SouthCentral"/>
    <s v="C-25 and South Indian R"/>
    <n v="0.36"/>
    <n v="0.57999999999999996"/>
    <s v="City of Fort Pierce"/>
    <n v="8.0803686949369999E-2"/>
    <n v="3988.1288758891901"/>
    <n v="10.8525139040295"/>
    <n v="1.92168289034595"/>
    <n v="0.87692313611491002"/>
    <n v="0.15527906268746999"/>
    <n v="322.25551720110002"/>
    <n v="1310"/>
    <s v="Fixed Single Family Units"/>
    <n v="1310"/>
    <s v="St. Lucie County Ft. Pierce--Paradise Park"/>
    <s v="City of Fort Pierce"/>
    <m/>
    <m/>
    <m/>
    <n v="0"/>
    <n v="1"/>
    <n v="0.87692313611491002"/>
    <n v="0.15527906268746999"/>
    <n v="322.25551720110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2.339469120519496"/>
    <n v="0.26135889470000001"/>
  </r>
  <r>
    <n v="260000"/>
    <n v="2500000"/>
    <n v="770000"/>
    <x v="0"/>
    <x v="0"/>
    <s v="IR-SouthCentral"/>
    <s v="C-25 and South Indian R"/>
    <n v="0.36"/>
    <n v="0.57999999999999996"/>
    <s v="City of Fort Pierce"/>
    <n v="9.1093721614750003E-2"/>
    <n v="3988.1288758891901"/>
    <n v="10.8525139040295"/>
    <n v="1.92168289034595"/>
    <n v="0.98859588039394997"/>
    <n v="0.17505324624501001"/>
    <n v="363.29350158402298"/>
    <n v="1310"/>
    <s v="Fixed Single Family Units"/>
    <n v="1310"/>
    <s v="St. Lucie County Ft. Pierce--Paradise Park"/>
    <s v="City of Fort Pierce"/>
    <m/>
    <m/>
    <m/>
    <n v="0"/>
    <n v="1"/>
    <n v="0.98859588039394997"/>
    <n v="0.17505324624501001"/>
    <n v="363.293501584025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119801805968706"/>
    <n v="0.29464193150000001"/>
  </r>
  <r>
    <n v="260000"/>
    <n v="2500000"/>
    <n v="770000"/>
    <x v="0"/>
    <x v="0"/>
    <s v="IR-SouthCentral"/>
    <s v="C-25 and South Indian R"/>
    <n v="0.36"/>
    <n v="0.57999999999999996"/>
    <s v="City of Fort Pierce"/>
    <n v="3.0728563131200001E-3"/>
    <n v="3968.4768716120702"/>
    <n v="9.8281483380366605"/>
    <n v="1.4812997507917001"/>
    <n v="3.0200487666899999E-2"/>
    <n v="4.5518212908499996E-3"/>
    <n v="12.1945592084395"/>
    <n v="1210"/>
    <s v="Fixed Single Family Units"/>
    <n v="1210"/>
    <s v="St. Lucie County Ft. Pierce--Paradise Park"/>
    <s v="City of Fort Pierce"/>
    <m/>
    <m/>
    <m/>
    <n v="0"/>
    <n v="1"/>
    <n v="3.0200487666899999E-2"/>
    <n v="4.5518212908499996E-3"/>
    <n v="12.194559207180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676250846784"/>
    <n v="9.8901535000000002E-3"/>
  </r>
  <r>
    <n v="260000"/>
    <n v="2500000"/>
    <n v="770000"/>
    <x v="0"/>
    <x v="0"/>
    <s v="IR-SouthCentral"/>
    <s v="C-25 and South Indian R"/>
    <n v="0.36"/>
    <n v="0.57999999999999996"/>
    <s v="City of Fort Pierce"/>
    <n v="5.1189449355489997E-2"/>
    <n v="3968.4768716120702"/>
    <n v="9.8281483380366605"/>
    <n v="1.4812997507917001"/>
    <n v="0.50309750160821998"/>
    <n v="7.5826918573450003E-2"/>
    <n v="203.14414583783901"/>
    <n v="1310"/>
    <s v="Fixed Single Family Units"/>
    <n v="1310"/>
    <s v="St. Lucie County Ft. Pierce--Paradise Park"/>
    <s v="City of Fort Pierce"/>
    <m/>
    <m/>
    <m/>
    <n v="0"/>
    <n v="1"/>
    <n v="0.50309750160821998"/>
    <n v="7.5826918573450003E-2"/>
    <n v="203.14414581203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595849999745099"/>
    <n v="0.1647559982"/>
  </r>
  <r>
    <n v="260000"/>
    <n v="2500000"/>
    <n v="770000"/>
    <x v="0"/>
    <x v="0"/>
    <s v="IR-SouthCentral"/>
    <s v="C-25 and South Indian R"/>
    <n v="0.36"/>
    <n v="0.57999999999999996"/>
    <s v="City of Fort Pierce"/>
    <n v="7.6248797095010007E-2"/>
    <n v="3968.4768716120702"/>
    <n v="9.8281483380366605"/>
    <n v="1.4812997507917001"/>
    <n v="0.74938448844667005"/>
    <n v="0.11294732413501"/>
    <n v="302.591587759812"/>
    <n v="1750"/>
    <s v="Governmental"/>
    <n v="1750"/>
    <s v="St. Lucie County Ft. Pierce--Paradise Park"/>
    <s v="City of Fort Pierce"/>
    <m/>
    <m/>
    <m/>
    <n v="0"/>
    <n v="1"/>
    <n v="0.74938448844667005"/>
    <n v="0.11294732413501"/>
    <n v="302.591587721383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1.571074472464304"/>
    <n v="0.24541085779999999"/>
  </r>
  <r>
    <n v="260000"/>
    <n v="2500000"/>
    <n v="770000"/>
    <x v="0"/>
    <x v="0"/>
    <s v="IR-SouthCentral"/>
    <s v="C-25 and South Indian R"/>
    <n v="0.36"/>
    <n v="0.57999999999999996"/>
    <s v="City of Fort Pierce"/>
    <n v="4.3262160615100001E-3"/>
    <n v="4009.3114625614098"/>
    <n v="10.286076186021299"/>
    <n v="1.64250217704179"/>
    <n v="4.4499788005929998E-2"/>
    <n v="7.10581929939E-3"/>
    <n v="17.3451476449493"/>
    <n v="1210"/>
    <s v="Fixed Single Family Units"/>
    <n v="1210"/>
    <s v="St. Lucie County Ft. Pierce--Paradise Park"/>
    <s v="City of Fort Pierce"/>
    <m/>
    <m/>
    <m/>
    <n v="0"/>
    <n v="1"/>
    <n v="4.4499788005929998E-2"/>
    <n v="7.10581929939E-3"/>
    <n v="17.345147644947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5.642258888941"/>
    <n v="1.4067435200000001E-2"/>
  </r>
  <r>
    <n v="260000"/>
    <n v="2500000"/>
    <n v="770000"/>
    <x v="0"/>
    <x v="0"/>
    <s v="IR-SouthCentral"/>
    <s v="C-25 and South Indian R"/>
    <n v="0.36"/>
    <n v="0.57999999999999996"/>
    <s v="City of Fort Pierce"/>
    <n v="6.7130623232999995E-4"/>
    <n v="4009.3114625614098"/>
    <n v="10.286076186021299"/>
    <n v="1.64250217704179"/>
    <n v="6.9051070499399998E-3"/>
    <n v="1.1026219480699999E-3"/>
    <n v="2.6914757721896301"/>
    <n v="1750"/>
    <s v="Governmental"/>
    <n v="1750"/>
    <s v="St. Lucie County Ft. Pierce--Paradise Park"/>
    <s v="City of Fort Pierce"/>
    <m/>
    <m/>
    <m/>
    <n v="0"/>
    <n v="1"/>
    <n v="6.9051070499399998E-3"/>
    <n v="1.1026219480699999E-3"/>
    <n v="2.69147577218920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.3018824953545"/>
    <n v="2.1828676E-3"/>
  </r>
  <r>
    <n v="260000"/>
    <n v="2500000"/>
    <n v="770000"/>
    <x v="0"/>
    <x v="0"/>
    <s v="IR-SouthCentral"/>
    <s v="C-25 and South Indian R"/>
    <n v="0.36"/>
    <n v="0.57999999999999996"/>
    <s v="City of Fort Pierce"/>
    <n v="4.5291226822609998E-2"/>
    <n v="4009.3114625614098"/>
    <n v="10.286076186021299"/>
    <n v="1.64250217704179"/>
    <n v="0.46586900965577999"/>
    <n v="7.4390938657030004E-2"/>
    <n v="181.58663485337499"/>
    <n v="1310"/>
    <s v="Fixed Single Family Units"/>
    <n v="1310"/>
    <s v="St. Lucie County Ft. Pierce--Paradise Park"/>
    <s v="City of Fort Pierce"/>
    <m/>
    <m/>
    <m/>
    <n v="0"/>
    <n v="1"/>
    <n v="0.46586900965577999"/>
    <n v="7.4390938657030004E-2"/>
    <n v="181.58663485337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078127531303096"/>
    <n v="0.14727220990000001"/>
  </r>
  <r>
    <n v="260000"/>
    <n v="2500000"/>
    <n v="770000"/>
    <x v="0"/>
    <x v="0"/>
    <s v="IR-SouthCentral"/>
    <s v="C-25 and South Indian R"/>
    <n v="0.36"/>
    <n v="0.57999999999999996"/>
    <s v="City of Fort Pierce"/>
    <n v="0.11321713346631999"/>
    <n v="4009.3114625614098"/>
    <n v="10.286076186021299"/>
    <n v="1.64250217704179"/>
    <n v="1.1645600603975099"/>
    <n v="0.18595938819686"/>
    <n v="453.92275096486202"/>
    <n v="1310"/>
    <s v="Fixed Single Family Units"/>
    <n v="1310"/>
    <s v="St. Lucie County Ft. Pierce--Paradise Park"/>
    <s v="City of Fort Pierce"/>
    <m/>
    <m/>
    <m/>
    <n v="0"/>
    <n v="1"/>
    <n v="1.1645600603975099"/>
    <n v="0.18595938819686"/>
    <n v="453.92275096486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9.1938056329886"/>
    <n v="0.36814497239999999"/>
  </r>
  <r>
    <n v="260000"/>
    <n v="2500000"/>
    <n v="770000"/>
    <x v="0"/>
    <x v="0"/>
    <s v="IR-SouthCentral"/>
    <s v="C-25 and South Indian R"/>
    <n v="0.36"/>
    <n v="0.57999999999999996"/>
    <s v="City of Fort Pierce"/>
    <n v="0.15372390386087001"/>
    <n v="3975.22992681801"/>
    <n v="10.765988211343601"/>
    <n v="1.89000060213392"/>
    <n v="1.65498973676793"/>
    <n v="0.29053827085943001"/>
    <n v="611.08786309505695"/>
    <n v="1210"/>
    <s v="Fixed Single Family Units"/>
    <n v="1210"/>
    <s v="St. Lucie County Ft. Pierce--Paradise Park"/>
    <s v="City of Fort Pierce"/>
    <m/>
    <m/>
    <m/>
    <n v="0"/>
    <n v="1"/>
    <n v="1.65498973676793"/>
    <n v="0.29053827085943001"/>
    <n v="611.087863095056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2.018824018578"/>
    <n v="0.49561059460000001"/>
  </r>
  <r>
    <n v="260000"/>
    <n v="2500000"/>
    <n v="770000"/>
    <x v="0"/>
    <x v="0"/>
    <s v="IR-SouthCentral"/>
    <s v="C-25 and South Indian R"/>
    <n v="0.36"/>
    <n v="0.57999999999999996"/>
    <s v="City of Fort Pierce"/>
    <n v="3.3451689327769998E-2"/>
    <n v="3975.22992681801"/>
    <n v="10.765988211343601"/>
    <n v="1.89000060213392"/>
    <n v="0.36014049295237999"/>
    <n v="6.322371297189E-2"/>
    <n v="132.97815651840099"/>
    <n v="1310"/>
    <s v="Fixed Single Family Units"/>
    <n v="1310"/>
    <s v="St. Lucie County Ft. Pierce--Paradise Park"/>
    <s v="City of Fort Pierce"/>
    <m/>
    <m/>
    <m/>
    <n v="0"/>
    <n v="1"/>
    <n v="0.36014049295237999"/>
    <n v="6.322371297189E-2"/>
    <n v="132.97815651840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0453312570802"/>
    <n v="0.1078492754"/>
  </r>
  <r>
    <n v="260000"/>
    <n v="2500000"/>
    <n v="770000"/>
    <x v="0"/>
    <x v="0"/>
    <s v="IR-SouthCentral"/>
    <s v="C-25 and South Indian R"/>
    <n v="0.36"/>
    <n v="0.57999999999999996"/>
    <s v="City of Fort Pierce"/>
    <n v="0.237077527811"/>
    <n v="3975.22992681801"/>
    <n v="10.765988211343601"/>
    <n v="1.89000060213392"/>
    <n v="2.5523738695877101"/>
    <n v="0.44807667031520998"/>
    <n v="942.43768353031703"/>
    <n v="1310"/>
    <s v="Fixed Single Family Units"/>
    <n v="1310"/>
    <s v="St. Lucie County Ft. Pierce--Paradise Park"/>
    <s v="City of Fort Pierce"/>
    <m/>
    <m/>
    <m/>
    <n v="0"/>
    <n v="1"/>
    <n v="2.5523738695877101"/>
    <n v="0.44807667031520998"/>
    <n v="942.437683530317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5.222416845425"/>
    <n v="0.76434524209999999"/>
  </r>
  <r>
    <n v="260000"/>
    <n v="2500000"/>
    <n v="770000"/>
    <x v="0"/>
    <x v="0"/>
    <s v="IR-SouthCentral"/>
    <s v="C-25 and South Indian R"/>
    <n v="0.36"/>
    <n v="0.57999999999999996"/>
    <s v="City of Fort Pierce"/>
    <n v="3.0320387718290001E-2"/>
    <n v="3975.22992681801"/>
    <n v="10.765988211343601"/>
    <n v="1.89000060213392"/>
    <n v="0.32642893673847001"/>
    <n v="5.7305551044499997E-2"/>
    <n v="120.530512650471"/>
    <n v="1310"/>
    <s v="Fixed Single Family Units"/>
    <n v="1310"/>
    <s v="St. Lucie County Ft. Pierce--Paradise Park"/>
    <s v="City of Fort Pierce"/>
    <m/>
    <m/>
    <m/>
    <n v="0"/>
    <n v="1"/>
    <n v="0.32642893673847001"/>
    <n v="5.7305551044499997E-2"/>
    <n v="120.5305126504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7.5301730610257"/>
    <n v="9.7753862699999999E-2"/>
  </r>
  <r>
    <n v="260000"/>
    <n v="2500000"/>
    <n v="770000"/>
    <x v="0"/>
    <x v="0"/>
    <s v="IR-SouthCentral"/>
    <s v="C-25 and South Indian R"/>
    <n v="0.36"/>
    <n v="0.57999999999999996"/>
    <s v="City of Fort Pierce"/>
    <n v="6.7403813118890002E-2"/>
    <n v="3975.22992681801"/>
    <n v="10.765988211343601"/>
    <n v="1.89000060213392"/>
    <n v="0.72566865743758002"/>
    <n v="0.12739324738082"/>
    <n v="267.94565509186401"/>
    <n v="1310"/>
    <s v="Fixed Single Family Units"/>
    <n v="1310"/>
    <s v="St. Lucie County Ft. Pierce--Paradise Park"/>
    <s v="City of Fort Pierce"/>
    <m/>
    <m/>
    <m/>
    <n v="0"/>
    <n v="1"/>
    <n v="0.72566865743758002"/>
    <n v="0.12739324738082"/>
    <n v="267.94565509186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3.771170868955906"/>
    <n v="0.21731196680000001"/>
  </r>
  <r>
    <n v="260000"/>
    <n v="2500000"/>
    <n v="770000"/>
    <x v="0"/>
    <x v="0"/>
    <s v="IR-SouthCentral"/>
    <s v="C-25 and South Indian R"/>
    <n v="0.36"/>
    <n v="0.57999999999999996"/>
    <s v="City of Fort Pierce"/>
    <n v="2.4227431854199999E-3"/>
    <n v="3942.8544049952902"/>
    <n v="10.2684986147266"/>
    <n v="1.64871962157552"/>
    <n v="2.4877935043320001E-2"/>
    <n v="3.9944242278400002E-3"/>
    <n v="9.5525236408055605"/>
    <n v="1210"/>
    <s v="Fixed Single Family Units"/>
    <n v="1210"/>
    <s v="St. Lucie County Ft. Pierce--Paradise Park"/>
    <s v="City of Fort Pierce"/>
    <m/>
    <m/>
    <m/>
    <n v="0"/>
    <n v="1"/>
    <n v="2.4877935043320001E-2"/>
    <n v="3.9944242278400002E-3"/>
    <n v="9.552523640804700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5.719195875109499"/>
    <n v="7.7473832999999997E-3"/>
  </r>
  <r>
    <n v="260000"/>
    <n v="2500000"/>
    <n v="770000"/>
    <x v="0"/>
    <x v="0"/>
    <s v="IR-SouthCentral"/>
    <s v="C-25 and South Indian R"/>
    <n v="0.36"/>
    <n v="0.57999999999999996"/>
    <s v="City of Fort Pierce"/>
    <n v="0.15779816555140999"/>
    <n v="3942.8544049952902"/>
    <n v="10.2684986147266"/>
    <n v="1.64871962157552"/>
    <n v="1.62035024437108"/>
    <n v="0.26016493179323003"/>
    <n v="622.17519214456399"/>
    <n v="1310"/>
    <s v="Fixed Single Family Units"/>
    <n v="1310"/>
    <s v="St. Lucie County Ft. Pierce--Paradise Park"/>
    <s v="City of Fort Pierce"/>
    <m/>
    <m/>
    <m/>
    <n v="0"/>
    <n v="1"/>
    <n v="1.62035024437108"/>
    <n v="0.26016493179323003"/>
    <n v="622.17519214456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2.103092685288"/>
    <n v="0.50460275109999997"/>
  </r>
  <r>
    <n v="260000"/>
    <n v="2500000"/>
    <n v="770000"/>
    <x v="0"/>
    <x v="0"/>
    <s v="IR-SouthCentral"/>
    <s v="C-25 and South Indian R"/>
    <n v="0.36"/>
    <n v="0.57999999999999996"/>
    <s v="City of Fort Pierce"/>
    <n v="3.7435984478950003E-2"/>
    <n v="4006.38119088854"/>
    <n v="11.0118691676912"/>
    <n v="1.9771961254333901"/>
    <n v="0.41224016324598001"/>
    <n v="7.4018283463570006E-2"/>
    <n v="149.98282407888399"/>
    <n v="1210"/>
    <s v="Fixed Single Family Units"/>
    <n v="1210"/>
    <s v="St. Lucie County Ft. Pierce--Paradise Park"/>
    <s v="City of Fort Pierce"/>
    <m/>
    <m/>
    <m/>
    <n v="0"/>
    <n v="1"/>
    <n v="0.41224016324598001"/>
    <n v="7.4018283463570006E-2"/>
    <n v="149.982824171086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098649229256"/>
    <n v="0.1216405711"/>
  </r>
  <r>
    <n v="260000"/>
    <n v="2500000"/>
    <n v="770000"/>
    <x v="0"/>
    <x v="0"/>
    <s v="IR-SouthCentral"/>
    <s v="C-25 and South Indian R"/>
    <n v="0.36"/>
    <n v="0.57999999999999996"/>
    <s v="City of Fort Pierce"/>
    <n v="0.20385454217939"/>
    <n v="4006.38119088854"/>
    <n v="11.0118691676912"/>
    <n v="1.9771961254333901"/>
    <n v="2.2448195477191302"/>
    <n v="0.4030604109491"/>
    <n v="816.71900346474001"/>
    <n v="1310"/>
    <s v="Fixed Single Family Units"/>
    <n v="1310"/>
    <s v="St. Lucie County Ft. Pierce--Paradise Park"/>
    <s v="City of Fort Pierce"/>
    <m/>
    <m/>
    <m/>
    <n v="0"/>
    <n v="1"/>
    <n v="2.2448195477191302"/>
    <n v="0.4030604109491"/>
    <n v="816.719003406587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5.355279494405"/>
    <n v="0.66238361999999995"/>
  </r>
  <r>
    <n v="260000"/>
    <n v="2500000"/>
    <n v="770000"/>
    <x v="0"/>
    <x v="0"/>
    <s v="IR-SouthCentral"/>
    <s v="C-25 and South Indian R"/>
    <n v="0.36"/>
    <n v="0.57999999999999996"/>
    <s v="City of Fort Pierce"/>
    <n v="0.12389874778418999"/>
    <n v="4006.38119088854"/>
    <n v="11.0118691676912"/>
    <n v="1.9771961254333901"/>
    <n v="1.3643568006403699"/>
    <n v="0.24497212406496"/>
    <n v="496.38561269725801"/>
    <n v="1310"/>
    <s v="Fixed Single Family Units"/>
    <n v="1310"/>
    <s v="St. Lucie County Ft. Pierce--Paradise Park"/>
    <s v="City of Fort Pierce"/>
    <m/>
    <m/>
    <m/>
    <n v="0"/>
    <n v="1"/>
    <n v="1.3643568006403699"/>
    <n v="0.24497212406496"/>
    <n v="496.38561266320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119404377689506"/>
    <n v="0.40258362749999999"/>
  </r>
  <r>
    <n v="260000"/>
    <n v="2500000"/>
    <n v="770000"/>
    <x v="0"/>
    <x v="0"/>
    <s v="IR-SouthCentral"/>
    <s v="C-25 and South Indian R"/>
    <n v="0.36"/>
    <n v="0.57999999999999996"/>
    <s v="City of Fort Pierce"/>
    <n v="6.3291197357110002E-2"/>
    <n v="3990.2660353296501"/>
    <n v="10.3269649894014"/>
    <n v="1.6618264739913"/>
    <n v="0.65360597924417996"/>
    <n v="0.10517898733865"/>
    <n v="252.54871514942599"/>
    <n v="1210"/>
    <s v="Fixed Single Family Units"/>
    <n v="1210"/>
    <s v="St. Lucie County Ft. Pierce--Paradise Park"/>
    <s v="City of Fort Pierce"/>
    <m/>
    <m/>
    <m/>
    <n v="0"/>
    <n v="1"/>
    <n v="0.65360597924417996"/>
    <n v="0.10517898733865"/>
    <n v="252.54871514942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5.547030456641"/>
    <n v="0.20482458649999999"/>
  </r>
  <r>
    <n v="260000"/>
    <n v="2500000"/>
    <n v="770000"/>
    <x v="0"/>
    <x v="0"/>
    <s v="IR-SouthCentral"/>
    <s v="C-25 and South Indian R"/>
    <n v="0.36"/>
    <n v="0.57999999999999996"/>
    <s v="City of Fort Pierce"/>
    <n v="5.7763313759500003E-3"/>
    <n v="3990.2660353296501"/>
    <n v="10.3269649894014"/>
    <n v="1.6618264739913"/>
    <n v="5.9651971886650001E-2"/>
    <n v="9.5992604030999996E-3"/>
    <n v="23.049098898278199"/>
    <n v="1310"/>
    <s v="Fixed Single Family Units"/>
    <n v="1310"/>
    <s v="St. Lucie County Ft. Pierce--Paradise Park"/>
    <s v="City of Fort Pierce"/>
    <m/>
    <m/>
    <m/>
    <n v="0"/>
    <n v="1"/>
    <n v="5.9651971886650001E-2"/>
    <n v="9.5992604030999996E-3"/>
    <n v="23.049098898279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9.9881364352213"/>
    <n v="1.8693510900000002E-2"/>
  </r>
  <r>
    <n v="260000"/>
    <n v="2500000"/>
    <n v="770000"/>
    <x v="0"/>
    <x v="0"/>
    <s v="IR-SouthCentral"/>
    <s v="C-25 and South Indian R"/>
    <n v="0.36"/>
    <n v="0.57999999999999996"/>
    <s v="City of Fort Pierce"/>
    <n v="6.3858398159940002E-2"/>
    <n v="3990.2660353296501"/>
    <n v="10.3269649894014"/>
    <n v="1.6618264739913"/>
    <n v="0.65946344207695995"/>
    <n v="0.10612157664886"/>
    <n v="254.81199724816599"/>
    <n v="1310"/>
    <s v="Fixed Single Family Units"/>
    <n v="1310"/>
    <s v="St. Lucie County Ft. Pierce--Paradise Park"/>
    <s v="City of Fort Pierce"/>
    <m/>
    <m/>
    <m/>
    <n v="0"/>
    <n v="1"/>
    <n v="0.65946344207695995"/>
    <n v="0.10612157664886"/>
    <n v="254.81199724816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5.280440188871594"/>
    <n v="0.20666017619999999"/>
  </r>
  <r>
    <n v="260000"/>
    <n v="2500000"/>
    <n v="770000"/>
    <x v="0"/>
    <x v="0"/>
    <s v="IR-SouthCentral"/>
    <s v="C-25 and South Indian R"/>
    <n v="0.36"/>
    <n v="0.57999999999999996"/>
    <s v="City of Fort Pierce"/>
    <n v="0.19028182445461"/>
    <n v="3944.2057100222401"/>
    <n v="11.812903084115799"/>
    <n v="2.2013663036431002"/>
    <n v="2.2477807509511298"/>
    <n v="0.41887999655011998"/>
    <n v="750.51065852734996"/>
    <n v="1210"/>
    <s v="Fixed Single Family Units"/>
    <n v="1210"/>
    <s v="St. Lucie County Ft. Pierce--Paradise Park"/>
    <s v="City of Fort Pierce"/>
    <m/>
    <m/>
    <m/>
    <n v="0"/>
    <n v="1"/>
    <n v="2.2477807509511298"/>
    <n v="0.41887999655011998"/>
    <n v="750.510658527349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3.10358867549701"/>
    <n v="0.60868666549999995"/>
  </r>
  <r>
    <n v="260000"/>
    <n v="2500000"/>
    <n v="770000"/>
    <x v="0"/>
    <x v="0"/>
    <s v="IR-SouthCentral"/>
    <s v="C-25 and South Indian R"/>
    <n v="0.36"/>
    <n v="0.57999999999999996"/>
    <s v="City of Fort Pierce"/>
    <n v="4.5826531775669997E-2"/>
    <n v="3944.2057100222401"/>
    <n v="11.812903084115799"/>
    <n v="2.2013663036431002"/>
    <n v="0.54134437854715001"/>
    <n v="0.10088098286379001"/>
    <n v="180.749268300117"/>
    <n v="1310"/>
    <s v="Fixed Single Family Units"/>
    <n v="1310"/>
    <s v="St. Lucie County Ft. Pierce--Paradise Park"/>
    <s v="City of Fort Pierce"/>
    <m/>
    <m/>
    <m/>
    <n v="0"/>
    <n v="1"/>
    <n v="0.54134437854715001"/>
    <n v="0.10088098286379001"/>
    <n v="180.74926830011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2.624101460187802"/>
    <n v="0.1465930805"/>
  </r>
  <r>
    <n v="260000"/>
    <n v="2500000"/>
    <n v="770000"/>
    <x v="0"/>
    <x v="0"/>
    <s v="IR-SouthCentral"/>
    <s v="C-25 and South Indian R"/>
    <n v="0.36"/>
    <n v="0.57999999999999996"/>
    <s v="City of Fort Pierce"/>
    <n v="1.514038206206E-2"/>
    <n v="3944.2057100222401"/>
    <n v="11.812903084115799"/>
    <n v="2.2013663036431002"/>
    <n v="0.17885186595569"/>
    <n v="3.3329526895709997E-2"/>
    <n v="59.7167813811269"/>
    <n v="1310"/>
    <s v="Fixed Single Family Units"/>
    <n v="1310"/>
    <s v="St. Lucie County Ft. Pierce--Paradise Park"/>
    <s v="City of Fort Pierce"/>
    <m/>
    <m/>
    <m/>
    <n v="0"/>
    <n v="1"/>
    <n v="0.17885186595569"/>
    <n v="3.3329526895709997E-2"/>
    <n v="59.7167813811254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2.521387129184298"/>
    <n v="4.8432101700000001E-2"/>
  </r>
  <r>
    <n v="260000"/>
    <n v="2500000"/>
    <n v="770000"/>
    <x v="0"/>
    <x v="0"/>
    <s v="IR-SouthCentral"/>
    <s v="C-25 and South Indian R"/>
    <n v="0.36"/>
    <n v="0.57999999999999996"/>
    <s v="City of Fort Pierce"/>
    <n v="9.7504000048780001E-2"/>
    <n v="3944.2057100222401"/>
    <n v="11.812903084115799"/>
    <n v="2.2013663036431002"/>
    <n v="1.1518053028899"/>
    <n v="0.21464202017780001"/>
    <n v="384.57583374241898"/>
    <n v="1310"/>
    <s v="Fixed Single Family Units"/>
    <n v="1310"/>
    <s v="St. Lucie County Ft. Pierce--Paradise Park"/>
    <s v="City of Fort Pierce"/>
    <m/>
    <m/>
    <m/>
    <n v="0"/>
    <n v="1"/>
    <n v="1.1518053028899"/>
    <n v="0.21464202017780001"/>
    <n v="384.5758337424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4.549549518150002"/>
    <n v="0.31190254160000003"/>
  </r>
  <r>
    <n v="260000"/>
    <n v="2500000"/>
    <n v="770000"/>
    <x v="0"/>
    <x v="0"/>
    <s v="IR-SouthCentral"/>
    <s v="C-25 and South Indian R"/>
    <n v="0.36"/>
    <n v="0.57999999999999996"/>
    <s v="City of Fort Pierce"/>
    <n v="0.1636103676017"/>
    <n v="3944.2057100222401"/>
    <n v="11.812903084115799"/>
    <n v="2.2013663036431002"/>
    <n v="1.93271341603545"/>
    <n v="0.36016635016504001"/>
    <n v="645.312946113463"/>
    <n v="1310"/>
    <s v="Fixed Single Family Units"/>
    <n v="1310"/>
    <s v="St. Lucie County Ft. Pierce--Paradise Park"/>
    <s v="City of Fort Pierce"/>
    <m/>
    <m/>
    <m/>
    <n v="0"/>
    <n v="1"/>
    <n v="1.93271341603545"/>
    <n v="0.36016635016504001"/>
    <n v="645.31294611346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3.24463716058899"/>
    <n v="0.52336816389999996"/>
  </r>
  <r>
    <n v="260000"/>
    <n v="2500000"/>
    <n v="770000"/>
    <x v="0"/>
    <x v="0"/>
    <s v="IR-SouthCentral"/>
    <s v="C-25 and South Indian R"/>
    <n v="0.36"/>
    <n v="0.57999999999999996"/>
    <s v="City of Fort Pierce"/>
    <n v="8.5559914166300002E-2"/>
    <n v="3944.2057100222401"/>
    <n v="11.812903084115799"/>
    <n v="2.2013663036431002"/>
    <n v="1.0107109739318401"/>
    <n v="0.1883487119883"/>
    <n v="337.46590200375698"/>
    <n v="1310"/>
    <s v="Fixed Single Family Units"/>
    <n v="1310"/>
    <s v="St. Lucie County Ft. Pierce--Paradise Park"/>
    <s v="City of Fort Pierce"/>
    <m/>
    <m/>
    <m/>
    <n v="0"/>
    <n v="1"/>
    <n v="1.0107109739318401"/>
    <n v="0.1883487119883"/>
    <n v="337.465902003756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100133933394801"/>
    <n v="0.27369497320000002"/>
  </r>
  <r>
    <n v="260000"/>
    <n v="2500000"/>
    <n v="770000"/>
    <x v="0"/>
    <x v="0"/>
    <s v="IR-SouthCentral"/>
    <s v="C-25 and South Indian R"/>
    <n v="0.36"/>
    <n v="0.57999999999999996"/>
    <s v="City of Fort Pierce"/>
    <n v="2.6885902278200001E-3"/>
    <n v="4010.0771285712299"/>
    <n v="10.933718286907199"/>
    <n v="1.9433712513516801"/>
    <n v="2.939628814001E-2"/>
    <n v="5.2249289554200003E-3"/>
    <n v="10.7814541807171"/>
    <n v="1210"/>
    <s v="Fixed Single Family Units"/>
    <n v="1210"/>
    <s v="St. Lucie County Ft. Pierce--Paradise Park"/>
    <s v="City of Fort Pierce"/>
    <m/>
    <m/>
    <m/>
    <n v="0"/>
    <n v="1"/>
    <n v="2.939628814001E-2"/>
    <n v="5.2249289554200003E-3"/>
    <n v="10.781454142038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012838443221099"/>
    <n v="8.7440828000000005E-3"/>
  </r>
  <r>
    <n v="260000"/>
    <n v="2500000"/>
    <n v="770000"/>
    <x v="0"/>
    <x v="0"/>
    <s v="IR-SouthCentral"/>
    <s v="C-25 and South Indian R"/>
    <n v="0.36"/>
    <n v="0.57999999999999996"/>
    <s v="City of Fort Pierce"/>
    <n v="8.5986072117409995E-2"/>
    <n v="4010.0771285712299"/>
    <n v="10.933718286907199"/>
    <n v="1.9433712513516801"/>
    <n v="0.94014748912952995"/>
    <n v="0.16710286056963999"/>
    <n v="344.81078117373397"/>
    <n v="1310"/>
    <s v="Fixed Single Family Units"/>
    <n v="1310"/>
    <s v="St. Lucie County Ft. Pierce--Paradise Park"/>
    <s v="City of Fort Pierce"/>
    <m/>
    <m/>
    <m/>
    <n v="0"/>
    <n v="1"/>
    <n v="0.94014748912952995"/>
    <n v="0.16710286056963999"/>
    <n v="344.810781212871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5.100780923855496"/>
    <n v="0.27965189070000002"/>
  </r>
  <r>
    <n v="260000"/>
    <n v="2500000"/>
    <n v="770000"/>
    <x v="0"/>
    <x v="0"/>
    <s v="IR-SouthCentral"/>
    <s v="C-25 and South Indian R"/>
    <n v="0.36"/>
    <n v="0.57999999999999996"/>
    <s v="City of Fort Pierce"/>
    <n v="3.4388116741149999E-2"/>
    <n v="3996.6876477021901"/>
    <n v="9.6963162214612595"/>
    <n v="1.50510988919959"/>
    <n v="0.33343805418272998"/>
    <n v="5.1757894578050002E-2"/>
    <n v="137.43856140710301"/>
    <n v="1210"/>
    <s v="Fixed Single Family Units"/>
    <n v="1210"/>
    <s v="St. Lucie County Ft. Pierce--Paradise Park"/>
    <s v="City of Fort Pierce"/>
    <m/>
    <m/>
    <m/>
    <n v="0"/>
    <n v="1"/>
    <n v="0.33343805418272998"/>
    <n v="5.1757894578050002E-2"/>
    <n v="281.547828895895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325849890494098"/>
    <n v="0.22834373799999999"/>
  </r>
  <r>
    <n v="260000"/>
    <n v="2500000"/>
    <n v="770000"/>
    <x v="0"/>
    <x v="0"/>
    <s v="IR-SouthCentral"/>
    <s v="C-25 and South Indian R"/>
    <n v="0.36"/>
    <n v="0.57999999999999996"/>
    <s v="City of Fort Pierce"/>
    <n v="0.10483621842631"/>
    <n v="3996.6876477021901"/>
    <n v="9.6963162214612595"/>
    <n v="1.50510988919959"/>
    <n v="1.01652512532371"/>
    <n v="0.15779002909973"/>
    <n v="418.99761921625401"/>
    <n v="1310"/>
    <s v="Fixed Single Family Units"/>
    <n v="1310"/>
    <s v="St. Lucie County Ft. Pierce--Paradise Park"/>
    <s v="City of Fort Pierce"/>
    <m/>
    <m/>
    <m/>
    <n v="0"/>
    <n v="1"/>
    <n v="1.01652512532371"/>
    <n v="0.15779002909973"/>
    <n v="418.997619216254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8.407905756968006"/>
    <n v="0.33981964250000002"/>
  </r>
  <r>
    <n v="260000"/>
    <n v="2500000"/>
    <n v="770000"/>
    <x v="0"/>
    <x v="0"/>
    <s v="IR-SouthCentral"/>
    <s v="C-25 and South Indian R"/>
    <n v="0.36"/>
    <n v="0.57999999999999996"/>
    <s v="City of Fort Pierce"/>
    <n v="3.2697499742600001E-3"/>
    <n v="3996.6876477021901"/>
    <n v="9.6963162214612595"/>
    <n v="1.50510988919959"/>
    <n v="3.1704529715609997E-2"/>
    <n v="4.92133302148E-3"/>
    <n v="13.068169333231401"/>
    <n v="1750"/>
    <s v="Governmental"/>
    <n v="1750"/>
    <s v="St. Lucie County Ft. Pierce--Paradise Park"/>
    <s v="City of Fort Pierce"/>
    <m/>
    <m/>
    <m/>
    <n v="0"/>
    <n v="1"/>
    <n v="3.1704529715609997E-2"/>
    <n v="4.92133302148E-3"/>
    <n v="13.0681693332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1.451745544074001"/>
    <n v="1.0598677500000001E-2"/>
  </r>
  <r>
    <n v="260000"/>
    <n v="2500000"/>
    <n v="770000"/>
    <x v="0"/>
    <x v="0"/>
    <s v="IR-SouthCentral"/>
    <s v="C-25 and South Indian R"/>
    <n v="0.36"/>
    <n v="0.57999999999999996"/>
    <s v="City of Fort Pierce"/>
    <n v="1.8252327710000001E-4"/>
    <n v="3996.6876477021901"/>
    <n v="9.6963162214612595"/>
    <n v="1.50510988919959"/>
    <n v="1.7698034125300001E-3"/>
    <n v="2.7471758937000002E-4"/>
    <n v="0.72948852700369005"/>
    <n v="1750"/>
    <s v="Governmental"/>
    <n v="1750"/>
    <s v="St. Lucie County Ft. Pierce--Paradise Park"/>
    <s v="City of Fort Pierce"/>
    <m/>
    <m/>
    <m/>
    <n v="0"/>
    <n v="1"/>
    <n v="1.7698034125300001E-3"/>
    <n v="2.7471758937000002E-4"/>
    <n v="0.729488527002590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.7965603608232801"/>
    <n v="5.9163710000000003E-4"/>
  </r>
  <r>
    <n v="260000"/>
    <n v="2500000"/>
    <n v="780000"/>
    <x v="0"/>
    <x v="0"/>
    <s v="IR-SouthCentral"/>
    <s v="C-25 and South Indian R"/>
    <n v="0.36"/>
    <n v="0.57999999999999996"/>
    <s v="City of Fort Pierce"/>
    <n v="2.76349451859E-3"/>
    <n v="4000.3306925511201"/>
    <n v="11.0226566762293"/>
    <n v="1.9946014408355199"/>
    <n v="3.04610513051E-2"/>
    <n v="5.5120701485200001E-3"/>
    <n v="11.0548919414283"/>
    <n v="1210"/>
    <s v="Fixed Single Family Units"/>
    <n v="1210"/>
    <s v="St. Lucie County Ft. Pierce--Paradise Park"/>
    <s v="City of Fort Pierce"/>
    <m/>
    <m/>
    <m/>
    <n v="0"/>
    <n v="1"/>
    <n v="3.04610513051E-2"/>
    <n v="5.5120701485200001E-3"/>
    <n v="11.054891941426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1.793578314202897"/>
    <n v="8.9658490999999993E-3"/>
  </r>
  <r>
    <n v="260000"/>
    <n v="2500000"/>
    <n v="780000"/>
    <x v="0"/>
    <x v="0"/>
    <s v="IR-SouthCentral"/>
    <s v="C-25 and South Indian R"/>
    <n v="0.36"/>
    <n v="0.57999999999999996"/>
    <s v="City of Fort Pierce"/>
    <n v="0.23731929832981999"/>
    <n v="4000.3306925511201"/>
    <n v="11.0226566762293"/>
    <n v="1.9946014408355199"/>
    <n v="2.6158891481332698"/>
    <n v="0.47335741438674001"/>
    <n v="949.35567304348399"/>
    <n v="1310"/>
    <s v="Fixed Single Family Units"/>
    <n v="1310"/>
    <s v="St. Lucie County Ft. Pierce--Paradise Park"/>
    <s v="City of Fort Pierce"/>
    <m/>
    <m/>
    <m/>
    <n v="0"/>
    <n v="1"/>
    <n v="2.6158891481332698"/>
    <n v="0.47335741438674001"/>
    <n v="949.35567304348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6.80951446386"/>
    <n v="0.76995593920000005"/>
  </r>
  <r>
    <n v="260000"/>
    <n v="2500000"/>
    <n v="780000"/>
    <x v="0"/>
    <x v="0"/>
    <s v="IR-SouthCentral"/>
    <s v="C-25 and South Indian R"/>
    <n v="0.36"/>
    <n v="0.57999999999999996"/>
    <s v="City of Fort Pierce"/>
    <n v="3.6117431985979997E-2"/>
    <n v="3944.3252296809401"/>
    <n v="11.3570538115414"/>
    <n v="2.0010002981507702"/>
    <n v="0.41018761859954"/>
    <n v="7.2270992172400003E-2"/>
    <n v="142.45889821361399"/>
    <n v="1210"/>
    <s v="Fixed Single Family Units"/>
    <n v="1210"/>
    <s v="St. Lucie County Ft. Pierce--Paradise Park"/>
    <s v="City of Fort Pierce"/>
    <m/>
    <m/>
    <m/>
    <n v="0"/>
    <n v="1"/>
    <n v="0.41018761859954"/>
    <n v="7.2270992172400003E-2"/>
    <n v="142.45889821361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141962986598"/>
    <n v="0.1155384414"/>
  </r>
  <r>
    <n v="260000"/>
    <n v="2500000"/>
    <n v="780000"/>
    <x v="0"/>
    <x v="0"/>
    <s v="IR-SouthCentral"/>
    <s v="C-25 and South Indian R"/>
    <n v="0.36"/>
    <n v="0.57999999999999996"/>
    <s v="City of Fort Pierce"/>
    <n v="9.620387699928E-2"/>
    <n v="3944.3252296809401"/>
    <n v="11.3570538115414"/>
    <n v="2.0010002981507702"/>
    <n v="1.0925926079598001"/>
    <n v="0.19250398655883"/>
    <n v="379.459379241406"/>
    <n v="1310"/>
    <s v="Fixed Single Family Units"/>
    <n v="1310"/>
    <s v="St. Lucie County Ft. Pierce--Paradise Park"/>
    <s v="City of Fort Pierce"/>
    <m/>
    <m/>
    <m/>
    <n v="0"/>
    <n v="1"/>
    <n v="1.0925926079598001"/>
    <n v="0.19250398655883"/>
    <n v="379.459379241407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6.528777676220599"/>
    <n v="0.30775294339999998"/>
  </r>
  <r>
    <n v="260000"/>
    <n v="2500000"/>
    <n v="780000"/>
    <x v="0"/>
    <x v="0"/>
    <s v="IR-SouthCentral"/>
    <s v="C-25 and South Indian R"/>
    <n v="0.36"/>
    <n v="0.57999999999999996"/>
    <s v="City of Fort Pierce"/>
    <n v="7.2323463180739997E-2"/>
    <n v="3944.3252296809401"/>
    <n v="11.3570538115414"/>
    <n v="2.0010002981507702"/>
    <n v="0.82138146318070004"/>
    <n v="0.14471927138794999"/>
    <n v="285.267260521693"/>
    <n v="1310"/>
    <s v="Fixed Single Family Units"/>
    <n v="1310"/>
    <s v="St. Lucie County Ft. Pierce--Paradise Park"/>
    <s v="City of Fort Pierce"/>
    <m/>
    <m/>
    <m/>
    <n v="0"/>
    <n v="1"/>
    <n v="0.82138146318070004"/>
    <n v="0.14471927138794999"/>
    <n v="285.26726052169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722831111673301"/>
    <n v="0.23136030860000001"/>
  </r>
  <r>
    <n v="260000"/>
    <n v="2500000"/>
    <n v="780000"/>
    <x v="0"/>
    <x v="0"/>
    <s v="IR-SouthCentral"/>
    <s v="C-25 and South Indian R"/>
    <n v="0.36"/>
    <n v="0.57999999999999996"/>
    <s v="City of Fort Pierce"/>
    <n v="7.1018564505499995E-2"/>
    <n v="3944.3252296809401"/>
    <n v="11.3570538115414"/>
    <n v="2.0010002981507702"/>
    <n v="0.80656165870741003"/>
    <n v="0.14210816874974999"/>
    <n v="280.12031575477499"/>
    <n v="1310"/>
    <s v="Fixed Single Family Units"/>
    <n v="1310"/>
    <s v="St. Lucie County Ft. Pierce--Paradise Park"/>
    <s v="City of Fort Pierce"/>
    <m/>
    <m/>
    <m/>
    <n v="0"/>
    <n v="1"/>
    <n v="0.80656165870741003"/>
    <n v="0.14210816874974999"/>
    <n v="280.120315754776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915113739202496"/>
    <n v="0.22718598200000001"/>
  </r>
  <r>
    <n v="260000"/>
    <n v="2500000"/>
    <n v="780000"/>
    <x v="0"/>
    <x v="0"/>
    <s v="IR-SouthCentral"/>
    <s v="C-25 and South Indian R"/>
    <n v="0.36"/>
    <n v="0.57999999999999996"/>
    <s v="City of Fort Pierce"/>
    <n v="5.427735854857E-2"/>
    <n v="3944.3252296809401"/>
    <n v="11.3570538115414"/>
    <n v="2.0010002981507702"/>
    <n v="0.61643088178447003"/>
    <n v="0.10860901063853"/>
    <n v="214.08755472357501"/>
    <n v="1310"/>
    <s v="Fixed Single Family Units"/>
    <n v="1310"/>
    <s v="St. Lucie County Ft. Pierce--Paradise Park"/>
    <s v="City of Fort Pierce"/>
    <m/>
    <m/>
    <m/>
    <n v="0"/>
    <n v="1"/>
    <n v="0.61643088178447003"/>
    <n v="0.10860901063853"/>
    <n v="214.08755472357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604324850670203"/>
    <n v="0.17363143119999999"/>
  </r>
  <r>
    <n v="260000"/>
    <n v="2500000"/>
    <n v="780000"/>
    <x v="0"/>
    <x v="0"/>
    <s v="IR-SouthCentral"/>
    <s v="C-25 and South Indian R"/>
    <n v="0.36"/>
    <n v="0.57999999999999996"/>
    <s v="City of Fort Pierce"/>
    <n v="0.16327841404606"/>
    <n v="4002.67362649397"/>
    <n v="10.5352500010966"/>
    <n v="1.7553789910205699"/>
    <n v="1.7201789117578199"/>
    <n v="0.28661549770361"/>
    <n v="653.55020167793202"/>
    <n v="1210"/>
    <s v="Fixed Single Family Units"/>
    <n v="1210"/>
    <s v="St. Lucie County Ft. Pierce--Paradise Park"/>
    <s v="City of Fort Pierce"/>
    <m/>
    <m/>
    <m/>
    <n v="0"/>
    <n v="1"/>
    <n v="1.7201789117578199"/>
    <n v="0.28661549770361"/>
    <n v="653.550201809335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3.28380351690799"/>
    <n v="0.53004882549999999"/>
  </r>
  <r>
    <n v="260000"/>
    <n v="2500000"/>
    <n v="780000"/>
    <x v="0"/>
    <x v="0"/>
    <s v="IR-SouthCentral"/>
    <s v="C-25 and South Indian R"/>
    <n v="0.36"/>
    <n v="0.57999999999999996"/>
    <s v="City of Fort Pierce"/>
    <n v="0.11395631306766001"/>
    <n v="4002.67362649397"/>
    <n v="10.5352500010966"/>
    <n v="1.7553789910205699"/>
    <n v="1.2005582473710299"/>
    <n v="0.20003651785313001"/>
    <n v="456.12992888841302"/>
    <n v="1310"/>
    <s v="Fixed Single Family Units"/>
    <n v="1310"/>
    <s v="St. Lucie County Ft. Pierce--Paradise Park"/>
    <s v="City of Fort Pierce"/>
    <m/>
    <m/>
    <m/>
    <n v="0"/>
    <n v="1"/>
    <n v="1.2005582473710299"/>
    <n v="0.20003651785313001"/>
    <n v="456.129928888413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6.702653182489399"/>
    <n v="0.36993505989999997"/>
  </r>
  <r>
    <n v="260000"/>
    <n v="2500000"/>
    <n v="780000"/>
    <x v="0"/>
    <x v="0"/>
    <s v="IR-SouthCentral"/>
    <s v="C-25 and South Indian R"/>
    <n v="0.36"/>
    <n v="0.57999999999999996"/>
    <s v="City of Fort Pierce"/>
    <n v="2.4404837987709999E-2"/>
    <n v="4002.67362649397"/>
    <n v="10.5352500010966"/>
    <n v="1.7553789910205699"/>
    <n v="0.25711106943678003"/>
    <n v="4.283973988288E-2"/>
    <n v="97.684601372265107"/>
    <n v="1310"/>
    <s v="Fixed Single Family Units"/>
    <n v="1310"/>
    <s v="St. Lucie County Ft. Pierce--Paradise Park"/>
    <s v="City of Fort Pierce"/>
    <m/>
    <m/>
    <m/>
    <n v="0"/>
    <n v="1"/>
    <n v="0.25711106943678003"/>
    <n v="4.283973988288E-2"/>
    <n v="97.6846012408626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5.772377847173502"/>
    <n v="7.9225142900000003E-2"/>
  </r>
  <r>
    <n v="260000"/>
    <n v="2500000"/>
    <n v="780000"/>
    <x v="0"/>
    <x v="0"/>
    <s v="IR-SouthCentral"/>
    <s v="C-25 and South Indian R"/>
    <n v="0.36"/>
    <n v="0.57999999999999996"/>
    <s v="City of Fort Pierce"/>
    <n v="0.16605324511381001"/>
    <n v="3988.3056315756398"/>
    <n v="10.3366288510766"/>
    <n v="1.6647185696604001"/>
    <n v="1.7164307642583101"/>
    <n v="0.27643192069333"/>
    <n v="662.27109262882198"/>
    <n v="1310"/>
    <s v="Fixed Single Family Units"/>
    <n v="1310"/>
    <s v="St. Lucie County Ft. Pierce--Paradise Park"/>
    <s v="City of Fort Pierce"/>
    <m/>
    <m/>
    <m/>
    <n v="0"/>
    <n v="1"/>
    <n v="1.7164307642583101"/>
    <n v="0.27643192069333"/>
    <n v="662.27109262882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8.60552833094501"/>
    <n v="0.53712172960000004"/>
  </r>
  <r>
    <n v="260000"/>
    <n v="2500000"/>
    <n v="780000"/>
    <x v="0"/>
    <x v="0"/>
    <s v="IR-SouthCentral"/>
    <s v="C-25 and South Indian R"/>
    <n v="0.36"/>
    <n v="0.57999999999999996"/>
    <s v="City of Fort Pierce"/>
    <n v="4.1150623046999998E-4"/>
    <n v="3963.4547524098198"/>
    <n v="10.381358506946199"/>
    <n v="1.7120694137752399"/>
    <n v="4.2719937064400002E-3"/>
    <n v="7.0452723077999997E-4"/>
    <n v="1.6309863248382399"/>
    <n v="1210"/>
    <s v="Fixed Single Family Units"/>
    <n v="1210"/>
    <s v="St. Lucie County Ft. Pierce--Paradise Park"/>
    <s v="City of Fort Pierce"/>
    <m/>
    <m/>
    <m/>
    <n v="0"/>
    <n v="1"/>
    <n v="4.2719937064400002E-3"/>
    <n v="7.0452723077999997E-4"/>
    <n v="1.6309863248387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.914335568614199"/>
    <n v="1.3227789E-3"/>
  </r>
  <r>
    <n v="260000"/>
    <n v="2500000"/>
    <n v="780000"/>
    <x v="0"/>
    <x v="0"/>
    <s v="IR-SouthCentral"/>
    <s v="C-25 and South Indian R"/>
    <n v="0.36"/>
    <n v="0.57999999999999996"/>
    <s v="City of Fort Pierce"/>
    <n v="4.355363184964E-2"/>
    <n v="3963.4547524098198"/>
    <n v="10.381358506946199"/>
    <n v="1.7120694137752399"/>
    <n v="0.45214586651067001"/>
    <n v="7.4566840948589994E-2"/>
    <n v="172.62284913916699"/>
    <n v="1310"/>
    <s v="Fixed Single Family Units"/>
    <n v="1310"/>
    <s v="St. Lucie County Ft. Pierce--Paradise Park"/>
    <s v="City of Fort Pierce"/>
    <m/>
    <m/>
    <m/>
    <n v="0"/>
    <n v="1"/>
    <n v="0.45214586651067001"/>
    <n v="7.4566840948589994E-2"/>
    <n v="172.62284913916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264241846402498"/>
    <n v="0.14000231069999999"/>
  </r>
  <r>
    <n v="260000"/>
    <n v="2500000"/>
    <n v="780000"/>
    <x v="0"/>
    <x v="0"/>
    <s v="IR-SouthCentral"/>
    <s v="C-25 and South Indian R"/>
    <n v="0.36"/>
    <n v="0.57999999999999996"/>
    <s v="City of Fort Pierce"/>
    <n v="6.7672321587670003E-2"/>
    <n v="3963.4547524098198"/>
    <n v="10.381358506946199"/>
    <n v="1.7120694137752399"/>
    <n v="0.70253063139903005"/>
    <n v="0.11585971194942001"/>
    <n v="268.21618460328398"/>
    <n v="1310"/>
    <s v="Fixed Single Family Units"/>
    <n v="1310"/>
    <s v="St. Lucie County Ft. Pierce--Paradise Park"/>
    <s v="City of Fort Pierce"/>
    <m/>
    <m/>
    <m/>
    <n v="0"/>
    <n v="1"/>
    <n v="0.70253063139903005"/>
    <n v="0.11585971194942001"/>
    <n v="268.21618460328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167664542489902"/>
    <n v="0.2175313744"/>
  </r>
  <r>
    <n v="260000"/>
    <n v="2500000"/>
    <n v="780000"/>
    <x v="0"/>
    <x v="0"/>
    <s v="IR-SouthCentral"/>
    <s v="C-25 and South Indian R"/>
    <n v="0.36"/>
    <n v="0.57999999999999996"/>
    <s v="City of Fort Pierce"/>
    <n v="1.54809001622E-3"/>
    <n v="3963.4547524098198"/>
    <n v="10.381358506946199"/>
    <n v="1.7120694137752399"/>
    <n v="1.6071277459410001E-2"/>
    <n v="2.6504375665400001E-3"/>
    <n v="6.1357847319493199"/>
    <n v="1310"/>
    <s v="Fixed Single Family Units"/>
    <n v="1310"/>
    <s v="St. Lucie County Ft. Pierce--Paradise Park"/>
    <s v="City of Fort Pierce"/>
    <m/>
    <m/>
    <m/>
    <n v="0"/>
    <n v="1"/>
    <n v="1.6071277459410001E-2"/>
    <n v="2.6504375665400001E-3"/>
    <n v="6.1357847319491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9.303788573449999"/>
    <n v="4.9763055E-3"/>
  </r>
  <r>
    <n v="260000"/>
    <n v="2500000"/>
    <n v="780000"/>
    <x v="0"/>
    <x v="0"/>
    <s v="IR-SouthCentral"/>
    <s v="C-25 and South Indian R"/>
    <n v="0.36"/>
    <n v="0.57999999999999996"/>
    <s v="City of Fort Pierce"/>
    <n v="0.51621952275089"/>
    <n v="3989.9431686790199"/>
    <n v="10.1521880027416"/>
    <n v="1.5775854141368899"/>
    <n v="5.2407576456526996"/>
    <n v="0.81438038958451997"/>
    <n v="2059.6865583386898"/>
    <n v="1210"/>
    <s v="Fixed Single Family Units"/>
    <n v="1210"/>
    <s v="St. Lucie County Ft. Pierce--Paradise Park"/>
    <s v="City of Fort Pierce"/>
    <m/>
    <m/>
    <m/>
    <n v="0"/>
    <n v="1"/>
    <n v="5.2407576456526996"/>
    <n v="0.81438038958451997"/>
    <n v="2059.68655833868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9.35088065320099"/>
    <n v="1.6704676060999999"/>
  </r>
  <r>
    <n v="260000"/>
    <n v="2500000"/>
    <n v="780000"/>
    <x v="0"/>
    <x v="0"/>
    <s v="IR-SouthCentral"/>
    <s v="C-25 and South Indian R"/>
    <n v="0.36"/>
    <n v="0.57999999999999996"/>
    <s v="City of Fort Pierce"/>
    <n v="0.101543930894"/>
    <n v="3989.9431686790199"/>
    <n v="10.1521880027416"/>
    <n v="1.5775854141368899"/>
    <n v="1.03089307697331"/>
    <n v="0.16019422427249999"/>
    <n v="405.15451339133801"/>
    <n v="1310"/>
    <s v="Fixed Single Family Units"/>
    <n v="1310"/>
    <s v="St. Lucie County Ft. Pierce--Paradise Park"/>
    <s v="City of Fort Pierce"/>
    <m/>
    <m/>
    <m/>
    <n v="0"/>
    <n v="1"/>
    <n v="1.03089307697331"/>
    <n v="0.16019422427249999"/>
    <n v="405.15451339133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5832525608823"/>
    <n v="0.3285924683"/>
  </r>
  <r>
    <n v="260000"/>
    <n v="2500000"/>
    <n v="780000"/>
    <x v="0"/>
    <x v="0"/>
    <s v="IR-SouthCentral"/>
    <s v="C-25 and South Indian R"/>
    <n v="0.36"/>
    <n v="0.57999999999999996"/>
    <s v="City of Fort Pierce"/>
    <n v="3.3597660099699998E-3"/>
    <n v="3990.8742799872398"/>
    <n v="10.0619851208429"/>
    <n v="1.5344649497734499"/>
    <n v="3.3805915601859998E-2"/>
    <n v="5.1554431817399998E-3"/>
    <n v="13.4084037559766"/>
    <n v="1210"/>
    <s v="Fixed Single Family Units"/>
    <n v="1210"/>
    <s v="St. Lucie County Ft. Pierce--Paradise Park"/>
    <s v="City of Fort Pierce"/>
    <m/>
    <m/>
    <m/>
    <n v="0"/>
    <n v="1"/>
    <n v="3.3805915601859998E-2"/>
    <n v="5.1554431817399998E-3"/>
    <n v="13.408403755978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0.414883785494197"/>
    <n v="1.08746178E-2"/>
  </r>
  <r>
    <n v="260000"/>
    <n v="2500000"/>
    <n v="780000"/>
    <x v="0"/>
    <x v="0"/>
    <s v="IR-SouthCentral"/>
    <s v="C-25 and South Indian R"/>
    <n v="0.36"/>
    <n v="0.57999999999999996"/>
    <s v="City of Fort Pierce"/>
    <n v="2.8818566151479999E-2"/>
    <n v="3990.8742799872398"/>
    <n v="10.0619851208429"/>
    <n v="1.5344649497734499"/>
    <n v="0.28997198382029998"/>
    <n v="4.4221079662180002E-2"/>
    <n v="115.011274440088"/>
    <n v="1310"/>
    <s v="Fixed Single Family Units"/>
    <n v="1310"/>
    <s v="St. Lucie County Ft. Pierce--Paradise Park"/>
    <s v="City of Fort Pierce"/>
    <m/>
    <m/>
    <m/>
    <n v="0"/>
    <n v="1"/>
    <n v="0.28997198382029998"/>
    <n v="4.4221079662180002E-2"/>
    <n v="115.01127444008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4.811058113233599"/>
    <n v="9.3277594800000002E-2"/>
  </r>
  <r>
    <n v="260000"/>
    <n v="2500000"/>
    <n v="780000"/>
    <x v="0"/>
    <x v="0"/>
    <s v="IR-SouthCentral"/>
    <s v="C-25 and South Indian R"/>
    <n v="0.36"/>
    <n v="0.57999999999999996"/>
    <s v="City of Fort Pierce"/>
    <n v="3.7440610902219999E-2"/>
    <n v="3990.8742799872398"/>
    <n v="10.0619851208429"/>
    <n v="1.5344649497734499"/>
    <n v="0.37672686981344"/>
    <n v="5.7451305127559998E-2"/>
    <n v="149.42077107669499"/>
    <n v="1310"/>
    <s v="Fixed Single Family Units"/>
    <n v="1310"/>
    <s v="St. Lucie County Ft. Pierce--Paradise Park"/>
    <s v="City of Fort Pierce"/>
    <m/>
    <m/>
    <m/>
    <n v="0"/>
    <n v="1"/>
    <n v="0.37672686981344"/>
    <n v="5.7451305127559998E-2"/>
    <n v="149.42077107669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2.702312475528402"/>
    <n v="0.12118472919999999"/>
  </r>
  <r>
    <n v="260000"/>
    <n v="2500000"/>
    <n v="780000"/>
    <x v="0"/>
    <x v="0"/>
    <s v="IR-SouthCentral"/>
    <s v="C-25 and South Indian R"/>
    <n v="0.36"/>
    <n v="0.57999999999999996"/>
    <s v="City of Fort Pierce"/>
    <n v="0.15532860446096999"/>
    <n v="3965.7316700900301"/>
    <n v="10.4249548020858"/>
    <n v="1.72649324331863"/>
    <n v="1.61929368097676"/>
    <n v="0.26817378609599002"/>
    <n v="615.99156598178797"/>
    <n v="1210"/>
    <s v="Fixed Single Family Units"/>
    <n v="1210"/>
    <s v="St. Lucie County Ft. Pierce--Paradise Park"/>
    <s v="City of Fort Pierce"/>
    <m/>
    <m/>
    <m/>
    <n v="0"/>
    <n v="1"/>
    <n v="1.61929368097676"/>
    <n v="0.26817378609599002"/>
    <n v="615.991566065918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6.715237888158"/>
    <n v="0.49958764480000001"/>
  </r>
  <r>
    <n v="260000"/>
    <n v="2500000"/>
    <n v="780000"/>
    <x v="0"/>
    <x v="0"/>
    <s v="IR-SouthCentral"/>
    <s v="C-25 and South Indian R"/>
    <n v="0.36"/>
    <n v="0.57999999999999996"/>
    <s v="City of Fort Pierce"/>
    <n v="0.22738927877303999"/>
    <n v="3965.7316700900301"/>
    <n v="10.4249548020858"/>
    <n v="1.72649324331863"/>
    <n v="2.3705229536878898"/>
    <n v="0.39258605340475999"/>
    <n v="901.76486426919598"/>
    <n v="1310"/>
    <s v="Fixed Single Family Units"/>
    <n v="1310"/>
    <s v="St. Lucie County Ft. Pierce--Paradise Park"/>
    <s v="City of Fort Pierce"/>
    <m/>
    <m/>
    <m/>
    <n v="0"/>
    <n v="1"/>
    <n v="2.3705229536878898"/>
    <n v="0.39258605340475999"/>
    <n v="901.764864269195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8.98038459401199"/>
    <n v="0.73135836519999997"/>
  </r>
  <r>
    <n v="260000"/>
    <n v="2500000"/>
    <n v="780000"/>
    <x v="0"/>
    <x v="0"/>
    <s v="IR-SouthCentral"/>
    <s v="C-25 and South Indian R"/>
    <n v="0.36"/>
    <n v="0.57999999999999996"/>
    <s v="City of Fort Pierce"/>
    <n v="1.38519420985E-3"/>
    <n v="4028.6463134174101"/>
    <n v="10.997833608858899"/>
    <n v="1.95960250275854"/>
    <n v="1.523413543596E-2"/>
    <n v="2.7144300404400002E-3"/>
    <n v="5.5804575469075504"/>
    <n v="1210"/>
    <s v="Fixed Single Family Units"/>
    <n v="1210"/>
    <s v="St. Lucie County Ft. Pierce--Paradise Park"/>
    <s v="City of Fort Pierce"/>
    <m/>
    <m/>
    <m/>
    <n v="0"/>
    <n v="1"/>
    <n v="1.523413543596E-2"/>
    <n v="2.7144300404400002E-3"/>
    <n v="793.578465078262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.331628141181401"/>
    <n v="0.64361594899999996"/>
  </r>
  <r>
    <n v="260000"/>
    <n v="2500000"/>
    <n v="780000"/>
    <x v="0"/>
    <x v="0"/>
    <s v="IR-SouthCentral"/>
    <s v="C-25 and South Indian R"/>
    <n v="0.36"/>
    <n v="0.57999999999999996"/>
    <s v="City of Fort Pierce"/>
    <n v="8.0928920529299998E-3"/>
    <n v="4028.6463134174101"/>
    <n v="10.997833608858899"/>
    <n v="1.95960250275854"/>
    <n v="8.9004280212619996E-2"/>
    <n v="1.5858851521479998E-2"/>
    <n v="32.6033997339376"/>
    <n v="1310"/>
    <s v="Fixed Single Family Units"/>
    <n v="1310"/>
    <s v="St. Lucie County Ft. Pierce--Paradise Park"/>
    <s v="City of Fort Pierce"/>
    <m/>
    <m/>
    <m/>
    <n v="0"/>
    <n v="1"/>
    <n v="8.9004280212619996E-2"/>
    <n v="1.5858851521479998E-2"/>
    <n v="1472.14225897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1.590311884399803"/>
    <n v="1.1939515482"/>
  </r>
  <r>
    <n v="260000"/>
    <n v="2500000"/>
    <n v="780000"/>
    <x v="0"/>
    <x v="0"/>
    <s v="IR-SouthCentral"/>
    <s v="C-25 and South Indian R"/>
    <n v="0.36"/>
    <n v="0.57999999999999996"/>
    <s v="City of Fort Pierce"/>
    <n v="4.6811396792789998E-2"/>
    <n v="4005.6647176066499"/>
    <n v="10.656693450557899"/>
    <n v="1.81209206430782"/>
    <n v="0.49885470561320999"/>
    <n v="8.4826560647380006E-2"/>
    <n v="187.51076051477199"/>
    <n v="1210"/>
    <s v="Fixed Single Family Units"/>
    <n v="1210"/>
    <s v="St. Lucie County Ft. Pierce--Paradise Park"/>
    <s v="City of Fort Pierce"/>
    <m/>
    <m/>
    <m/>
    <n v="0"/>
    <n v="1"/>
    <n v="0.49885470561320999"/>
    <n v="8.4826560647380006E-2"/>
    <n v="187.51076050760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7.714774941214"/>
    <n v="0.15207685360000001"/>
  </r>
  <r>
    <n v="260000"/>
    <n v="2500000"/>
    <n v="780000"/>
    <x v="0"/>
    <x v="0"/>
    <s v="IR-SouthCentral"/>
    <s v="C-25 and South Indian R"/>
    <n v="0.36"/>
    <n v="0.57999999999999996"/>
    <s v="City of Fort Pierce"/>
    <n v="1.371533589266E-2"/>
    <n v="4005.6647176066499"/>
    <n v="10.656693450557899"/>
    <n v="1.81209206430782"/>
    <n v="0.1461601301796"/>
    <n v="2.4853451330419999E-2"/>
    <n v="54.939037075388299"/>
    <n v="1310"/>
    <s v="Fixed Single Family Units"/>
    <n v="1310"/>
    <s v="St. Lucie County Ft. Pierce--Paradise Park"/>
    <s v="City of Fort Pierce"/>
    <m/>
    <m/>
    <m/>
    <n v="0"/>
    <n v="1"/>
    <n v="0.1461601301796"/>
    <n v="2.4853451330419999E-2"/>
    <n v="54.939037082555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7.091226165982903"/>
    <n v="4.4557207699999997E-2"/>
  </r>
  <r>
    <n v="260000"/>
    <n v="2500000"/>
    <n v="780000"/>
    <x v="0"/>
    <x v="0"/>
    <s v="IR-SouthCentral"/>
    <s v="C-25 and South Indian R"/>
    <n v="0.36"/>
    <n v="0.57999999999999996"/>
    <s v="City of Fort Pierce"/>
    <n v="5.3697552308200003E-2"/>
    <n v="4005.6647176066499"/>
    <n v="10.656693450557899"/>
    <n v="1.81209206430782"/>
    <n v="0.57223835399388001"/>
    <n v="9.7304908410459995E-2"/>
    <n v="215.09439070283"/>
    <n v="1310"/>
    <s v="Fixed Single Family Units"/>
    <n v="1310"/>
    <s v="St. Lucie County Ft. Pierce--Paradise Park"/>
    <s v="City of Fort Pierce"/>
    <m/>
    <m/>
    <m/>
    <n v="0"/>
    <n v="1"/>
    <n v="0.57223835399388001"/>
    <n v="9.7304908410459995E-2"/>
    <n v="215.0943907028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098407627405599"/>
    <n v="0.17444800539999999"/>
  </r>
  <r>
    <n v="260000"/>
    <n v="2500000"/>
    <n v="780000"/>
    <x v="0"/>
    <x v="0"/>
    <s v="IR-SouthCentral"/>
    <s v="C-25 and South Indian R"/>
    <n v="0.36"/>
    <n v="0.57999999999999996"/>
    <s v="City of Fort Pierce"/>
    <n v="0.11568701509118"/>
    <n v="4005.6647176066499"/>
    <n v="10.656693450557899"/>
    <n v="1.81209206430782"/>
    <n v="1.2328410560368299"/>
    <n v="0.20963552199019"/>
    <n v="463.40339463598798"/>
    <n v="1310"/>
    <s v="Fixed Single Family Units"/>
    <n v="1310"/>
    <s v="St. Lucie County Ft. Pierce--Paradise Park"/>
    <s v="City of Fort Pierce"/>
    <m/>
    <m/>
    <m/>
    <n v="0"/>
    <n v="1"/>
    <n v="1.2328410560368299"/>
    <n v="0.20963552199019"/>
    <n v="463.403394635987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4.744681728832305"/>
    <n v="0.37583405889999999"/>
  </r>
  <r>
    <n v="260000"/>
    <n v="2500000"/>
    <n v="780000"/>
    <x v="0"/>
    <x v="0"/>
    <s v="IR-SouthCentral"/>
    <s v="C-25 and South Indian R"/>
    <n v="0.36"/>
    <n v="0.57999999999999996"/>
    <s v="City of Fort Pierce"/>
    <n v="0.10828746156599001"/>
    <n v="4005.6647176066499"/>
    <n v="10.656693450557899"/>
    <n v="1.81209206430782"/>
    <n v="1.1539862824479199"/>
    <n v="0.19622684976777999"/>
    <n v="433.76326415410398"/>
    <n v="1310"/>
    <s v="Fixed Single Family Units"/>
    <n v="1310"/>
    <s v="St. Lucie County Ft. Pierce--Paradise Park"/>
    <s v="City of Fort Pierce"/>
    <m/>
    <m/>
    <m/>
    <n v="0"/>
    <n v="1"/>
    <n v="1.1539862824479199"/>
    <n v="0.19622684976777999"/>
    <n v="433.763264154103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9.740633688127502"/>
    <n v="0.35179502359999998"/>
  </r>
  <r>
    <n v="260000"/>
    <n v="2500000"/>
    <n v="780000"/>
    <x v="0"/>
    <x v="0"/>
    <s v="IR-SouthCentral"/>
    <s v="C-25 and South Indian R"/>
    <n v="0.36"/>
    <n v="0.57999999999999996"/>
    <s v="City of Fort Pierce"/>
    <n v="4.7667197317999998E-4"/>
    <n v="3999.8593488889901"/>
    <n v="10.5838046165796"/>
    <n v="1.77470805459037"/>
    <n v="5.0450030304299998E-3"/>
    <n v="8.4595359021E-4"/>
    <n v="1.90662084831338"/>
    <n v="1210"/>
    <s v="Fixed Single Family Units"/>
    <n v="1210"/>
    <s v="St. Lucie County Ft. Pierce--Paradise Park"/>
    <s v="City of Fort Pierce"/>
    <m/>
    <m/>
    <m/>
    <n v="0"/>
    <n v="1"/>
    <n v="5.0450030304299998E-3"/>
    <n v="8.4595359021E-4"/>
    <n v="1.9066208483144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2.680549946227799"/>
    <n v="1.5463267E-3"/>
  </r>
  <r>
    <n v="260000"/>
    <n v="2500000"/>
    <n v="780000"/>
    <x v="0"/>
    <x v="0"/>
    <s v="IR-SouthCentral"/>
    <s v="C-25 and South Indian R"/>
    <n v="0.36"/>
    <n v="0.57999999999999996"/>
    <s v="City of Fort Pierce"/>
    <n v="2.1240500863800001E-3"/>
    <n v="3999.8593488889901"/>
    <n v="10.5838046165796"/>
    <n v="1.77470805459037"/>
    <n v="2.2480531110079999E-2"/>
    <n v="3.7695687966499999E-3"/>
    <n v="8.4959015955195198"/>
    <n v="1310"/>
    <s v="Fixed Single Family Units"/>
    <n v="1310"/>
    <s v="St. Lucie County Ft. Pierce--Paradise Park"/>
    <s v="City of Fort Pierce"/>
    <m/>
    <m/>
    <m/>
    <n v="0"/>
    <n v="1"/>
    <n v="2.2480531110079999E-2"/>
    <n v="3.7695687966499999E-3"/>
    <n v="8.495901595518320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0.281624645760999"/>
    <n v="6.8904311000000003E-3"/>
  </r>
  <r>
    <n v="260000"/>
    <n v="2500000"/>
    <n v="780000"/>
    <x v="0"/>
    <x v="0"/>
    <s v="IR-SouthCentral"/>
    <s v="C-25 and South Indian R"/>
    <n v="0.36"/>
    <n v="0.57999999999999996"/>
    <s v="City of Fort Pierce"/>
    <n v="5.1748530791359999E-2"/>
    <n v="3999.8593488889901"/>
    <n v="10.5838046165796"/>
    <n v="1.77470805459037"/>
    <n v="0.54769633909084003"/>
    <n v="9.1838534408650002E-2"/>
    <n v="206.98684467710299"/>
    <n v="1310"/>
    <s v="Fixed Single Family Units"/>
    <n v="1310"/>
    <s v="St. Lucie County Ft. Pierce--Paradise Park"/>
    <s v="City of Fort Pierce"/>
    <m/>
    <m/>
    <m/>
    <n v="0"/>
    <n v="1"/>
    <n v="0.54769633909084003"/>
    <n v="9.1838534408650002E-2"/>
    <n v="206.986844677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0.757348918879799"/>
    <n v="0.16787254230000001"/>
  </r>
  <r>
    <n v="260000"/>
    <n v="2500000"/>
    <n v="780000"/>
    <x v="0"/>
    <x v="0"/>
    <s v="IR-SouthCentral"/>
    <s v="C-25 and South Indian R"/>
    <n v="0.36"/>
    <n v="0.57999999999999996"/>
    <s v="City of Fort Pierce"/>
    <n v="0.17943421800952999"/>
    <n v="3979.0463203788399"/>
    <n v="10.3541318370502"/>
    <n v="1.68621783463123"/>
    <n v="1.85788554934878"/>
    <n v="0.30256517855079001"/>
    <n v="713.97706492091197"/>
    <n v="1210"/>
    <s v="Fixed Single Family Units"/>
    <n v="1210"/>
    <s v="St. Lucie County Ft. Pierce--Paradise Park"/>
    <s v="City of Fort Pierce"/>
    <m/>
    <m/>
    <m/>
    <n v="0"/>
    <n v="1"/>
    <n v="1.85788554934878"/>
    <n v="0.30256517855079001"/>
    <n v="713.977064903034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6.25151412003001"/>
    <n v="0.57905682469999997"/>
  </r>
  <r>
    <n v="260000"/>
    <n v="2500000"/>
    <n v="780000"/>
    <x v="0"/>
    <x v="0"/>
    <s v="IR-SouthCentral"/>
    <s v="C-25 and South Indian R"/>
    <n v="0.36"/>
    <n v="0.57999999999999996"/>
    <s v="City of Fort Pierce"/>
    <n v="7.0975205330889996E-2"/>
    <n v="3979.0463203788399"/>
    <n v="10.3541318370502"/>
    <n v="1.68621783463123"/>
    <n v="0.73488663315777003"/>
    <n v="0.11967965704556"/>
    <n v="282.41362961002199"/>
    <n v="1310"/>
    <s v="Fixed Single Family Units"/>
    <n v="1310"/>
    <s v="St. Lucie County Ft. Pierce--Paradise Park"/>
    <s v="City of Fort Pierce"/>
    <m/>
    <m/>
    <m/>
    <n v="0"/>
    <n v="1"/>
    <n v="0.73488663315777003"/>
    <n v="0.11967965704556"/>
    <n v="282.41362961002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2770372228469"/>
    <n v="0.22904592830000001"/>
  </r>
  <r>
    <n v="260000"/>
    <n v="2500000"/>
    <n v="780000"/>
    <x v="0"/>
    <x v="0"/>
    <s v="IR-SouthCentral"/>
    <s v="C-25 and South Indian R"/>
    <n v="0.36"/>
    <n v="0.57999999999999996"/>
    <s v="City of Fort Pierce"/>
    <n v="8.890684373386E-2"/>
    <n v="3979.0463203788399"/>
    <n v="10.3541318370502"/>
    <n v="1.68621783463123"/>
    <n v="0.92055318123648"/>
    <n v="0.14991630552481"/>
    <n v="353.76444941573999"/>
    <n v="1310"/>
    <s v="Fixed Single Family Units"/>
    <n v="1310"/>
    <s v="St. Lucie County Ft. Pierce--Paradise Park"/>
    <s v="City of Fort Pierce"/>
    <m/>
    <m/>
    <m/>
    <n v="0"/>
    <n v="1"/>
    <n v="0.92055318123648"/>
    <n v="0.14991630552481"/>
    <n v="353.76444941574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5.901814524911401"/>
    <n v="0.28691358430000002"/>
  </r>
  <r>
    <n v="260000"/>
    <n v="2500000"/>
    <n v="780000"/>
    <x v="0"/>
    <x v="0"/>
    <s v="IR-SouthCentral"/>
    <s v="C-25 and South Indian R"/>
    <n v="0.36"/>
    <n v="0.57999999999999996"/>
    <s v="City of Fort Pierce"/>
    <n v="3.6683271260249999E-2"/>
    <n v="3979.0463203788399"/>
    <n v="10.3541318370502"/>
    <n v="1.68621783463123"/>
    <n v="0.37982342684298998"/>
    <n v="6.1855986231659998E-2"/>
    <n v="145.964435527592"/>
    <n v="1310"/>
    <s v="Fixed Single Family Units"/>
    <n v="1310"/>
    <s v="St. Lucie County Ft. Pierce--Paradise Park"/>
    <s v="City of Fort Pierce"/>
    <m/>
    <m/>
    <m/>
    <n v="0"/>
    <n v="1"/>
    <n v="0.37982342684298998"/>
    <n v="6.1855986231659998E-2"/>
    <n v="145.96443554595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9.796957024147602"/>
    <n v="0.11838153730000001"/>
  </r>
  <r>
    <n v="260000"/>
    <n v="2500000"/>
    <n v="780000"/>
    <x v="0"/>
    <x v="0"/>
    <s v="IR-SouthCentral"/>
    <s v="C-25 and South Indian R"/>
    <n v="0.36"/>
    <n v="0.57999999999999996"/>
    <s v="City of Fort Pierce"/>
    <n v="0.12910809215565999"/>
    <n v="3988.9830128437502"/>
    <n v="10.748183533490501"/>
    <n v="1.8700848055627199"/>
    <n v="1.38767747014786"/>
    <n v="0.24144308141549001"/>
    <n v="515.00998642960099"/>
    <n v="1210"/>
    <s v="Fixed Single Family Units"/>
    <n v="1210"/>
    <s v="St. Lucie County Ft. Pierce--Paradise Park"/>
    <s v="City of Fort Pierce"/>
    <m/>
    <m/>
    <m/>
    <n v="0"/>
    <n v="1"/>
    <n v="1.38767747014786"/>
    <n v="0.24144308141549001"/>
    <n v="515.00998642960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2.34075525052401"/>
    <n v="0.4176885535"/>
  </r>
  <r>
    <n v="260000"/>
    <n v="2500000"/>
    <n v="780000"/>
    <x v="0"/>
    <x v="0"/>
    <s v="IR-SouthCentral"/>
    <s v="C-25 and South Indian R"/>
    <n v="0.36"/>
    <n v="0.57999999999999996"/>
    <s v="City of Fort Pierce"/>
    <n v="0.12797800147405"/>
    <n v="3988.9830128437502"/>
    <n v="10.748183533490501"/>
    <n v="1.8700848055627199"/>
    <n v="1.3755310480924401"/>
    <n v="0.23932971600291"/>
    <n v="510.50207389769002"/>
    <n v="1310"/>
    <s v="Fixed Single Family Units"/>
    <n v="1310"/>
    <s v="St. Lucie County Ft. Pierce--Paradise Park"/>
    <s v="City of Fort Pierce"/>
    <m/>
    <m/>
    <m/>
    <n v="0"/>
    <n v="1"/>
    <n v="1.3755310480924401"/>
    <n v="0.23932971600291"/>
    <n v="510.502073897690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2.054094592890294"/>
    <n v="0.41403250110000001"/>
  </r>
  <r>
    <n v="260000"/>
    <n v="2500000"/>
    <n v="780000"/>
    <x v="0"/>
    <x v="0"/>
    <s v="IR-SouthCentral"/>
    <s v="C-25 and South Indian R"/>
    <n v="0.36"/>
    <n v="0.57999999999999996"/>
    <s v="City of Fort Pierce"/>
    <n v="3.5388742690300001E-3"/>
    <n v="3988.9830128437502"/>
    <n v="10.748183533490501"/>
    <n v="1.8700848055627199"/>
    <n v="3.8036470145539999E-2"/>
    <n v="6.6179949993200003E-3"/>
    <n v="14.1165093437744"/>
    <n v="1310"/>
    <s v="Fixed Single Family Units"/>
    <n v="1310"/>
    <s v="St. Lucie County Ft. Pierce--Paradise Park"/>
    <s v="City of Fort Pierce"/>
    <m/>
    <m/>
    <m/>
    <n v="0"/>
    <n v="1"/>
    <n v="3.8036470145539999E-2"/>
    <n v="6.6179949993200003E-3"/>
    <n v="14.116509343774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890717914200195"/>
    <n v="1.1448912699999999E-2"/>
  </r>
  <r>
    <n v="260000"/>
    <n v="2500000"/>
    <n v="780000"/>
    <x v="0"/>
    <x v="0"/>
    <s v="IR-SouthCentral"/>
    <s v="C-25 and South Indian R"/>
    <n v="0.36"/>
    <n v="0.57999999999999996"/>
    <s v="City of Fort Pierce"/>
    <n v="2.95077670292E-3"/>
    <n v="3959.3838405554802"/>
    <n v="10.0498504061507"/>
    <n v="1.56931748016013"/>
    <n v="2.9654864446390001E-2"/>
    <n v="4.6307054599499997E-3"/>
    <n v="11.6832575946646"/>
    <n v="1210"/>
    <s v="Fixed Single Family Units"/>
    <n v="1210"/>
    <s v="St. Lucie County Ft. Pierce--Paradise Park"/>
    <s v="City of Fort Pierce"/>
    <m/>
    <m/>
    <m/>
    <n v="0"/>
    <n v="1"/>
    <n v="2.9654864446390001E-2"/>
    <n v="4.6307054599499997E-3"/>
    <n v="11.683257594665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465206629227893"/>
    <n v="9.4754725000000001E-3"/>
  </r>
  <r>
    <n v="260000"/>
    <n v="2500000"/>
    <n v="780000"/>
    <x v="0"/>
    <x v="0"/>
    <s v="IR-SouthCentral"/>
    <s v="C-25 and South Indian R"/>
    <n v="0.36"/>
    <n v="0.57999999999999996"/>
    <s v="City of Fort Pierce"/>
    <n v="9.0287999359529997E-2"/>
    <n v="3959.3838405554802"/>
    <n v="10.0498504061507"/>
    <n v="1.56931748016013"/>
    <n v="0.90738088703395003"/>
    <n v="0.14169053564360001"/>
    <n v="357.48484566022597"/>
    <n v="1310"/>
    <s v="Fixed Single Family Units"/>
    <n v="1310"/>
    <s v="St. Lucie County Ft. Pierce--Paradise Park"/>
    <s v="City of Fort Pierce"/>
    <m/>
    <m/>
    <m/>
    <n v="0"/>
    <n v="1"/>
    <n v="0.90738088703395003"/>
    <n v="0.14169053564360001"/>
    <n v="357.48484566022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509883305256693"/>
    <n v="0.28993093730000002"/>
  </r>
  <r>
    <n v="260000"/>
    <n v="2500000"/>
    <n v="780000"/>
    <x v="0"/>
    <x v="0"/>
    <s v="IR-SouthCentral"/>
    <s v="C-25 and South Indian R"/>
    <n v="0.36"/>
    <n v="0.57999999999999996"/>
    <s v="City of Fort Pierce"/>
    <n v="2.3387667456940001E-2"/>
    <n v="3959.3838405554802"/>
    <n v="10.0498504061507"/>
    <n v="1.56931748016013"/>
    <n v="0.23504255929105"/>
    <n v="3.6702675360349997E-2"/>
    <n v="92.6007525972975"/>
    <n v="1310"/>
    <s v="Fixed Single Family Units"/>
    <n v="1310"/>
    <s v="St. Lucie County Ft. Pierce--Paradise Park"/>
    <s v="City of Fort Pierce"/>
    <m/>
    <m/>
    <m/>
    <n v="0"/>
    <n v="1"/>
    <n v="0.23504255929105"/>
    <n v="3.6702675360349997E-2"/>
    <n v="92.6007525972991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3.462699827639497"/>
    <n v="7.5101989100000002E-2"/>
  </r>
  <r>
    <n v="260000"/>
    <n v="2500000"/>
    <n v="780000"/>
    <x v="0"/>
    <x v="0"/>
    <s v="IR-SouthCentral"/>
    <s v="C-25 and South Indian R"/>
    <n v="0.36"/>
    <n v="0.57999999999999996"/>
    <s v="City of Fort Pierce"/>
    <n v="4.2286723135579997E-2"/>
    <n v="3945.9584976440101"/>
    <n v="8.5784225157524805"/>
    <n v="1.1629903201567899"/>
    <n v="0.36275337786366002"/>
    <n v="4.9179049677830003E-2"/>
    <n v="166.86165449436899"/>
    <n v="1700"/>
    <s v="Institutional (Educational,religious,health and military facilities)"/>
    <n v="1700"/>
    <s v="St. Lucie County Ft. Pierce--Paradise Park"/>
    <s v="City of Fort Pierce"/>
    <m/>
    <m/>
    <m/>
    <n v="0"/>
    <n v="1"/>
    <n v="0.36275337786366002"/>
    <n v="4.9179049677830003E-2"/>
    <n v="166.86165432766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5.757109938752805"/>
    <n v="0.13532980889999999"/>
  </r>
  <r>
    <n v="260000"/>
    <n v="2500000"/>
    <n v="780000"/>
    <x v="0"/>
    <x v="0"/>
    <s v="IR-SouthCentral"/>
    <s v="C-25 and South Indian R"/>
    <n v="0.36"/>
    <n v="0.57999999999999996"/>
    <s v="City of Fort Pierce"/>
    <n v="4.7577156485790001E-2"/>
    <n v="3945.9584976440101"/>
    <n v="8.5784225157524805"/>
    <n v="1.1629903201567899"/>
    <n v="0.40813695043317999"/>
    <n v="5.5331772453549997E-2"/>
    <n v="187.73748492884101"/>
    <n v="1210"/>
    <s v="Fixed Single Family Units"/>
    <n v="1210"/>
    <s v="St. Lucie County Ft. Pierce--Paradise Park"/>
    <s v="City of Fort Pierce"/>
    <m/>
    <m/>
    <m/>
    <n v="0"/>
    <n v="1"/>
    <n v="0.40813695043317999"/>
    <n v="5.5331772453549997E-2"/>
    <n v="187.73748492883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6.788981501182406"/>
    <n v="0.1522607339"/>
  </r>
  <r>
    <n v="260000"/>
    <n v="2500000"/>
    <n v="780000"/>
    <x v="0"/>
    <x v="0"/>
    <s v="IR-SouthCentral"/>
    <s v="C-25 and South Indian R"/>
    <n v="0.36"/>
    <n v="0.57999999999999996"/>
    <s v="City of Fort Pierce"/>
    <n v="6.9276984910100004E-3"/>
    <n v="3945.9584976440101"/>
    <n v="8.5784225157524805"/>
    <n v="1.1629903201567899"/>
    <n v="5.9428724717680001E-2"/>
    <n v="8.0568462860099999E-3"/>
    <n v="27.336410729744099"/>
    <n v="1310"/>
    <s v="Fixed Single Family Units"/>
    <n v="1310"/>
    <s v="St. Lucie County Ft. Pierce--Paradise Park"/>
    <s v="City of Fort Pierce"/>
    <m/>
    <m/>
    <m/>
    <n v="0"/>
    <n v="1"/>
    <n v="5.9428724717680001E-2"/>
    <n v="8.0568462860099999E-3"/>
    <n v="27.336410729743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5.580536975447899"/>
    <n v="2.2170649399999999E-2"/>
  </r>
  <r>
    <n v="260000"/>
    <n v="2500000"/>
    <n v="780000"/>
    <x v="0"/>
    <x v="0"/>
    <s v="IR-SouthCentral"/>
    <s v="C-25 and South Indian R"/>
    <n v="0.36"/>
    <n v="0.57999999999999996"/>
    <s v="City of Fort Pierce"/>
    <n v="0.51308512004797002"/>
    <n v="3945.9584976440101"/>
    <n v="8.5784225157524805"/>
    <n v="1.1629903201567899"/>
    <n v="4.4014609463171297"/>
    <n v="0.59671302803227999"/>
    <n v="2024.6125894680099"/>
    <n v="1750"/>
    <s v="Governmental"/>
    <n v="1750"/>
    <s v="St. Lucie County Ft. Pierce--Paradise Park"/>
    <s v="City of Fort Pierce"/>
    <m/>
    <m/>
    <m/>
    <n v="0"/>
    <n v="1"/>
    <n v="4.4014609463171297"/>
    <n v="0.59671302803227999"/>
    <n v="2024.6125896207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3.227518789404"/>
    <n v="1.6420215650000001"/>
  </r>
  <r>
    <n v="260000"/>
    <n v="2500000"/>
    <n v="780000"/>
    <x v="0"/>
    <x v="0"/>
    <s v="IR-SouthCentral"/>
    <s v="C-25 and South Indian R"/>
    <n v="0.36"/>
    <n v="0.57999999999999996"/>
    <s v="City of Fort Pierce"/>
    <n v="0.42645435117405001"/>
    <n v="4003.1654922370999"/>
    <n v="10.4300814529844"/>
    <n v="1.6975312663136299"/>
    <n v="4.4479536187250703"/>
    <n v="0.72391959477345003"/>
    <n v="1707.16734263435"/>
    <n v="1210"/>
    <s v="Fixed Single Family Units"/>
    <n v="1210"/>
    <s v="St. Lucie County Ft. Pierce--Paradise Park"/>
    <s v="City of Fort Pierce"/>
    <m/>
    <m/>
    <m/>
    <n v="0"/>
    <n v="1"/>
    <n v="4.4479536187250703"/>
    <n v="0.72391959477345003"/>
    <n v="1707.1673426203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9.95449865043801"/>
    <n v="1.3845639436999999"/>
  </r>
  <r>
    <n v="260000"/>
    <n v="2500000"/>
    <n v="780000"/>
    <x v="0"/>
    <x v="0"/>
    <s v="IR-SouthCentral"/>
    <s v="C-25 and South Indian R"/>
    <n v="0.36"/>
    <n v="0.57999999999999996"/>
    <s v="City of Fort Pierce"/>
    <n v="1.818538348811E-2"/>
    <n v="4003.1654922370999"/>
    <n v="10.4300814529844"/>
    <n v="1.6975312663136299"/>
    <n v="0.18967503103474001"/>
    <n v="3.0870257060970002E-2"/>
    <n v="72.799099642700298"/>
    <n v="1310"/>
    <s v="Fixed Single Family Units"/>
    <n v="1310"/>
    <s v="St. Lucie County Ft. Pierce--Paradise Park"/>
    <s v="City of Fort Pierce"/>
    <m/>
    <m/>
    <m/>
    <n v="0"/>
    <n v="1"/>
    <n v="0.18967503103474001"/>
    <n v="3.0870257060970002E-2"/>
    <n v="72.7990996427002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5.129035260927502"/>
    <n v="5.9042254400000001E-2"/>
  </r>
  <r>
    <n v="260000"/>
    <n v="2500000"/>
    <n v="780000"/>
    <x v="0"/>
    <x v="0"/>
    <s v="IR-SouthCentral"/>
    <s v="C-25 and South Indian R"/>
    <n v="0.36"/>
    <n v="0.57999999999999996"/>
    <s v="City of Fort Pierce"/>
    <n v="4.963016209486E-2"/>
    <n v="4003.1654922370999"/>
    <n v="10.4300814529844"/>
    <n v="1.6975312663136299"/>
    <n v="0.51764663317425996"/>
    <n v="8.4248751908239994E-2"/>
    <n v="198.677752272297"/>
    <n v="1310"/>
    <s v="Fixed Single Family Units"/>
    <n v="1310"/>
    <s v="St. Lucie County Ft. Pierce--Paradise Park"/>
    <s v="City of Fort Pierce"/>
    <m/>
    <m/>
    <m/>
    <n v="0"/>
    <n v="1"/>
    <n v="0.51764663317425996"/>
    <n v="8.4248751908239994E-2"/>
    <n v="198.67775228632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0.522421599819801"/>
    <n v="0.16113361900000001"/>
  </r>
  <r>
    <n v="260000"/>
    <n v="2500000"/>
    <n v="780000"/>
    <x v="0"/>
    <x v="0"/>
    <s v="IR-SouthCentral"/>
    <s v="C-25 and South Indian R"/>
    <n v="0.36"/>
    <n v="0.57999999999999996"/>
    <s v="City of Fort Pierce"/>
    <n v="2.0879095900400001E-2"/>
    <n v="4003.1654922370999"/>
    <n v="10.4300814529844"/>
    <n v="1.6975312663136299"/>
    <n v="0.21777067090591001"/>
    <n v="3.5442918103299997E-2"/>
    <n v="83.582476217618407"/>
    <n v="1310"/>
    <s v="Fixed Single Family Units"/>
    <n v="1310"/>
    <s v="St. Lucie County Ft. Pierce--Paradise Park"/>
    <s v="City of Fort Pierce"/>
    <m/>
    <m/>
    <m/>
    <n v="0"/>
    <n v="1"/>
    <n v="0.21777067090591001"/>
    <n v="3.5442918103299997E-2"/>
    <n v="83.5824762176203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5.086190692473501"/>
    <n v="6.7787896400000006E-2"/>
  </r>
  <r>
    <n v="260000"/>
    <n v="2500000"/>
    <n v="780000"/>
    <x v="0"/>
    <x v="0"/>
    <s v="IR-SouthCentral"/>
    <s v="C-25 and South Indian R"/>
    <n v="0.36"/>
    <n v="0.57999999999999996"/>
    <s v="City of Fort Pierce"/>
    <n v="0.10261446098745"/>
    <n v="4003.1654922370999"/>
    <n v="10.4300814529844"/>
    <n v="1.6975312663136299"/>
    <n v="1.0702771863532901"/>
    <n v="0.17419125590213"/>
    <n v="410.78266922950598"/>
    <n v="1310"/>
    <s v="Fixed Single Family Units"/>
    <n v="1310"/>
    <s v="St. Lucie County Ft. Pierce--Paradise Park"/>
    <s v="City of Fort Pierce"/>
    <m/>
    <m/>
    <m/>
    <n v="0"/>
    <n v="1"/>
    <n v="1.0702771863532901"/>
    <n v="0.17419125590213"/>
    <n v="410.782669229505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3.184326474241104"/>
    <n v="0.33315707160000002"/>
  </r>
  <r>
    <n v="260000"/>
    <n v="2500000"/>
    <n v="790000"/>
    <x v="0"/>
    <x v="0"/>
    <s v="IR-SouthCentral"/>
    <s v="C-25 and South Indian R"/>
    <n v="0.36"/>
    <n v="0.57999999999999996"/>
    <s v="City of Fort Pierce"/>
    <n v="0.14331876882304001"/>
    <n v="3998.0716372010702"/>
    <n v="11.076013677788501"/>
    <n v="2.0224551370761801"/>
    <n v="1.58740064376787"/>
    <n v="0.28985578024559999"/>
    <n v="572.99870470999701"/>
    <n v="1210"/>
    <s v="Fixed Single Family Units"/>
    <n v="1210"/>
    <s v="St. Lucie County Ft. Pierce--Paradise Park"/>
    <s v="City of Fort Pierce"/>
    <m/>
    <m/>
    <m/>
    <n v="0"/>
    <n v="1"/>
    <n v="1.58740064376787"/>
    <n v="0.28985578024559999"/>
    <n v="572.99870470999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9.91201555565601"/>
    <n v="0.46471914409999998"/>
  </r>
  <r>
    <n v="260000"/>
    <n v="2500000"/>
    <n v="790000"/>
    <x v="0"/>
    <x v="0"/>
    <s v="IR-SouthCentral"/>
    <s v="C-25 and South Indian R"/>
    <n v="0.36"/>
    <n v="0.57999999999999996"/>
    <s v="City of Fort Pierce"/>
    <n v="8.2475618537640003E-2"/>
    <n v="3998.0716372010702"/>
    <n v="11.076013677788501"/>
    <n v="2.0224551370761801"/>
    <n v="0.91350107900696997"/>
    <n v="0.16680323839498001"/>
    <n v="329.74343123595298"/>
    <n v="1310"/>
    <s v="Fixed Single Family Units"/>
    <n v="1310"/>
    <s v="St. Lucie County Ft. Pierce--Paradise Park"/>
    <s v="City of Fort Pierce"/>
    <m/>
    <m/>
    <m/>
    <n v="0"/>
    <n v="1"/>
    <n v="0.91350107900696997"/>
    <n v="0.16680323839498001"/>
    <n v="329.74343123595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434159685991006"/>
    <n v="0.26743181770000002"/>
  </r>
  <r>
    <n v="260000"/>
    <n v="2500000"/>
    <n v="790000"/>
    <x v="0"/>
    <x v="0"/>
    <s v="IR-SouthCentral"/>
    <s v="C-25 and South Indian R"/>
    <n v="0.36"/>
    <n v="0.57999999999999996"/>
    <s v="City of Fort Pierce"/>
    <n v="0.11973704423107"/>
    <n v="3998.0716372010702"/>
    <n v="11.076013677788501"/>
    <n v="2.0224551370761801"/>
    <n v="1.32620913964131"/>
    <n v="0.24216280020344"/>
    <n v="478.71728046253401"/>
    <n v="1310"/>
    <s v="Fixed Single Family Units"/>
    <n v="1310"/>
    <s v="St. Lucie County Ft. Pierce--Paradise Park"/>
    <s v="City of Fort Pierce"/>
    <m/>
    <m/>
    <m/>
    <n v="0"/>
    <n v="1"/>
    <n v="1.32620913964131"/>
    <n v="0.24216280020344"/>
    <n v="478.717280462534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8.995049984707904"/>
    <n v="0.38825407989999999"/>
  </r>
  <r>
    <n v="260000"/>
    <n v="2500000"/>
    <n v="790000"/>
    <x v="0"/>
    <x v="0"/>
    <s v="IR-SouthCentral"/>
    <s v="C-25 and South Indian R"/>
    <n v="0.36"/>
    <n v="0.57999999999999996"/>
    <s v="City of Fort Pierce"/>
    <n v="5.7385184115850002E-2"/>
    <n v="3998.0716372010702"/>
    <n v="11.076013677788501"/>
    <n v="2.0224551370761801"/>
    <n v="0.63559908416963995"/>
    <n v="0.11605896040716999"/>
    <n v="229.430077009169"/>
    <n v="1310"/>
    <s v="Fixed Single Family Units"/>
    <n v="1310"/>
    <s v="St. Lucie County Ft. Pierce--Paradise Park"/>
    <s v="City of Fort Pierce"/>
    <m/>
    <m/>
    <m/>
    <n v="0"/>
    <n v="1"/>
    <n v="0.63559908416963995"/>
    <n v="0.11605896040716999"/>
    <n v="229.43007700916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861854542341106"/>
    <n v="0.18607467720000001"/>
  </r>
  <r>
    <n v="260000"/>
    <n v="2500000"/>
    <n v="790000"/>
    <x v="0"/>
    <x v="0"/>
    <s v="IR-SouthCentral"/>
    <s v="C-25 and South Indian R"/>
    <n v="0.36"/>
    <n v="0.57999999999999996"/>
    <s v="City of Fort Pierce"/>
    <n v="3.0697039730799998E-3"/>
    <n v="3998.0716372010702"/>
    <n v="11.076013677788501"/>
    <n v="2.0224551370761801"/>
    <n v="3.4000083192599999E-2"/>
    <n v="6.2083385696599996E-3"/>
    <n v="12.2728963893785"/>
    <n v="1310"/>
    <s v="Fixed Single Family Units"/>
    <n v="1310"/>
    <s v="St. Lucie County Ft. Pierce--Paradise Park"/>
    <s v="City of Fort Pierce"/>
    <m/>
    <m/>
    <m/>
    <n v="0"/>
    <n v="1"/>
    <n v="3.4000083192599999E-2"/>
    <n v="6.2083385696599996E-3"/>
    <n v="12.27289638938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049898970987599"/>
    <n v="9.9536872999999998E-3"/>
  </r>
  <r>
    <n v="260000"/>
    <n v="2500000"/>
    <n v="790000"/>
    <x v="0"/>
    <x v="0"/>
    <s v="IR-SouthCentral"/>
    <s v="C-25 and South Indian R"/>
    <n v="0.36"/>
    <n v="0.57999999999999996"/>
    <s v="City of Fort Pierce"/>
    <n v="0.12080392030467001"/>
    <n v="3998.0716372010702"/>
    <n v="11.076013677788501"/>
    <n v="2.0224551370761801"/>
    <n v="1.3380258736250901"/>
    <n v="0.24432050919913001"/>
    <n v="482.98272743283098"/>
    <n v="1310"/>
    <s v="Fixed Single Family Units"/>
    <n v="1310"/>
    <s v="St. Lucie County Ft. Pierce--Paradise Park"/>
    <s v="City of Fort Pierce"/>
    <m/>
    <m/>
    <m/>
    <n v="0"/>
    <n v="1"/>
    <n v="1.3380258736250901"/>
    <n v="0.24432050919913001"/>
    <n v="482.982727432830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8.512370960471401"/>
    <n v="0.3917134853"/>
  </r>
  <r>
    <n v="260000"/>
    <n v="2500000"/>
    <n v="790000"/>
    <x v="0"/>
    <x v="0"/>
    <s v="IR-SouthCentral"/>
    <s v="C-25 and South Indian R"/>
    <n v="0.36"/>
    <n v="0.57999999999999996"/>
    <s v="City of Fort Pierce"/>
    <n v="4.7592679222689997E-2"/>
    <n v="4008.5229700228901"/>
    <n v="9.6592926373946302"/>
    <n v="1.4879300697633899"/>
    <n v="0.45971161600970001"/>
    <n v="7.0814578516049997E-2"/>
    <n v="190.77634786912"/>
    <n v="1210"/>
    <s v="Fixed Single Family Units"/>
    <n v="1210"/>
    <s v="St. Lucie County Ft. Pierce--Paradise Park"/>
    <s v="City of Fort Pierce"/>
    <m/>
    <m/>
    <m/>
    <n v="0"/>
    <n v="1"/>
    <n v="0.45971161600970001"/>
    <n v="7.0814578516049997E-2"/>
    <n v="190.776347838566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9.471057737764198"/>
    <n v="0.15472534290000001"/>
  </r>
  <r>
    <n v="260000"/>
    <n v="2500000"/>
    <n v="790000"/>
    <x v="0"/>
    <x v="0"/>
    <s v="IR-SouthCentral"/>
    <s v="C-25 and South Indian R"/>
    <n v="0.36"/>
    <n v="0.57999999999999996"/>
    <s v="City of Fort Pierce"/>
    <n v="7.7772052492029994E-2"/>
    <n v="4008.5229700228901"/>
    <n v="9.6592926373946302"/>
    <n v="1.4879300697633899"/>
    <n v="0.75122301403136005"/>
    <n v="0.11571937549010999"/>
    <n v="311.75105884013999"/>
    <n v="1310"/>
    <s v="Fixed Single Family Units"/>
    <n v="1310"/>
    <s v="St. Lucie County Ft. Pierce--Paradise Park"/>
    <s v="City of Fort Pierce"/>
    <m/>
    <m/>
    <m/>
    <n v="0"/>
    <n v="1"/>
    <n v="0.75122301403136005"/>
    <n v="0.11571937549010999"/>
    <n v="311.751058840139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413533891330104"/>
    <n v="0.2528394638"/>
  </r>
  <r>
    <n v="260000"/>
    <n v="2500000"/>
    <n v="790000"/>
    <x v="0"/>
    <x v="0"/>
    <s v="IR-SouthCentral"/>
    <s v="C-25 and South Indian R"/>
    <n v="0.36"/>
    <n v="0.57999999999999996"/>
    <s v="City of Fort Pierce"/>
    <n v="2.5443068805580001E-2"/>
    <n v="4008.5229700228901"/>
    <n v="9.6592926373946302"/>
    <n v="1.4879300697633899"/>
    <n v="0.24576204718646"/>
    <n v="3.7857507142879998E-2"/>
    <n v="101.98912573504001"/>
    <n v="1310"/>
    <s v="Fixed Single Family Units"/>
    <n v="1310"/>
    <s v="St. Lucie County Ft. Pierce--Paradise Park"/>
    <s v="City of Fort Pierce"/>
    <m/>
    <m/>
    <m/>
    <n v="0"/>
    <n v="1"/>
    <n v="0.24576204718646"/>
    <n v="3.7857507142879998E-2"/>
    <n v="101.98912573504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1.201094921086003"/>
    <n v="8.2716241499999996E-2"/>
  </r>
  <r>
    <n v="260000"/>
    <n v="2500000"/>
    <n v="790000"/>
    <x v="0"/>
    <x v="0"/>
    <s v="IR-SouthCentral"/>
    <s v="C-25 and South Indian R"/>
    <n v="0.36"/>
    <n v="0.57999999999999996"/>
    <s v="City of Fort Pierce"/>
    <n v="3.4659566635619997E-2"/>
    <n v="4008.5229700228901"/>
    <n v="9.6592926373946302"/>
    <n v="1.4879300697633899"/>
    <n v="0.33478689681878998"/>
    <n v="5.1571011402109998E-2"/>
    <n v="138.933668989946"/>
    <n v="1310"/>
    <s v="Fixed Single Family Units"/>
    <n v="1310"/>
    <s v="St. Lucie County Ft. Pierce--Paradise Park"/>
    <s v="City of Fort Pierce"/>
    <m/>
    <m/>
    <m/>
    <n v="0"/>
    <n v="1"/>
    <n v="0.33478689681878998"/>
    <n v="5.1571011402109998E-2"/>
    <n v="138.93366898912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6067408496478"/>
    <n v="0.1126793747"/>
  </r>
  <r>
    <n v="260000"/>
    <n v="2500000"/>
    <n v="790000"/>
    <x v="0"/>
    <x v="0"/>
    <s v="IR-SouthCentral"/>
    <s v="C-25 and South Indian R"/>
    <n v="0.36"/>
    <n v="0.57999999999999996"/>
    <s v="City of Fort Pierce"/>
    <n v="8.6108538311999996E-4"/>
    <n v="4008.5229700228901"/>
    <n v="9.6592926373946302"/>
    <n v="1.4879300697633899"/>
    <n v="8.3174757013300005E-3"/>
    <n v="1.28123483417E-3"/>
    <n v="3.4516805373874799"/>
    <n v="1750"/>
    <s v="Governmental"/>
    <n v="1750"/>
    <s v="St. Lucie County Ft. Pierce--Paradise Park"/>
    <s v="City of Fort Pierce"/>
    <m/>
    <m/>
    <m/>
    <n v="0"/>
    <n v="1"/>
    <n v="8.3174757013300005E-3"/>
    <n v="1.28123483417E-3"/>
    <n v="3.45168049371233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.8797782289863"/>
    <n v="2.7994165000000001E-3"/>
  </r>
  <r>
    <n v="260000"/>
    <n v="2500000"/>
    <n v="790000"/>
    <x v="0"/>
    <x v="0"/>
    <s v="IR-SouthCentral"/>
    <s v="C-25 and South Indian R"/>
    <n v="0.36"/>
    <n v="0.57999999999999996"/>
    <s v="City of Fort Pierce"/>
    <n v="2.8307357869400002E-3"/>
    <n v="4008.5229700228901"/>
    <n v="9.6592926373946302"/>
    <n v="1.4879300697633899"/>
    <n v="2.7342905345189999E-2"/>
    <n v="4.21193689694E-3"/>
    <n v="11.3470694240148"/>
    <n v="1750"/>
    <s v="Governmental"/>
    <n v="1750"/>
    <s v="St. Lucie County Ft. Pierce--Paradise Park"/>
    <s v="City of Fort Pierce"/>
    <m/>
    <m/>
    <m/>
    <n v="0"/>
    <n v="1"/>
    <n v="2.7342905345189999E-2"/>
    <n v="4.21193689694E-3"/>
    <n v="11.347069278207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3.5358917355423"/>
    <n v="9.2028136999999996E-3"/>
  </r>
  <r>
    <n v="260000"/>
    <n v="2500000"/>
    <n v="790000"/>
    <x v="0"/>
    <x v="0"/>
    <s v="IR-SouthCentral"/>
    <s v="C-25 and South Indian R"/>
    <n v="0.36"/>
    <n v="0.57999999999999996"/>
    <s v="City of Fort Pierce"/>
    <n v="0.28154021281826003"/>
    <n v="3975.47518948281"/>
    <n v="10.2140305644521"/>
    <n v="1.62087155207373"/>
    <n v="2.8756603388481001"/>
    <n v="0.45634052172189998"/>
    <n v="1119.2561309007101"/>
    <n v="1210"/>
    <s v="Fixed Single Family Units"/>
    <n v="1210"/>
    <s v="St. Lucie County Ft. Pierce--Paradise Park"/>
    <s v="City of Fort Pierce"/>
    <m/>
    <m/>
    <m/>
    <n v="0"/>
    <n v="1"/>
    <n v="2.8756603388481001"/>
    <n v="0.45634052172189998"/>
    <n v="1119.2561309055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9.45938910141101"/>
    <n v="0.90775030889999997"/>
  </r>
  <r>
    <n v="260000"/>
    <n v="2500000"/>
    <n v="790000"/>
    <x v="0"/>
    <x v="0"/>
    <s v="IR-SouthCentral"/>
    <s v="C-25 and South Indian R"/>
    <n v="0.36"/>
    <n v="0.57999999999999996"/>
    <s v="City of Fort Pierce"/>
    <n v="3.4140994243649997E-2"/>
    <n v="3975.47518948281"/>
    <n v="10.2140305644521"/>
    <n v="1.62087155207373"/>
    <n v="0.34871715870550002"/>
    <n v="5.5338166329049997E-2"/>
    <n v="135.72667555993701"/>
    <n v="1310"/>
    <s v="Fixed Single Family Units"/>
    <n v="1310"/>
    <s v="St. Lucie County Ft. Pierce--Paradise Park"/>
    <s v="City of Fort Pierce"/>
    <m/>
    <m/>
    <m/>
    <n v="0"/>
    <n v="1"/>
    <n v="0.34871715870550002"/>
    <n v="5.5338166329049997E-2"/>
    <n v="135.72667555455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1.569321311166"/>
    <n v="0.1100784068"/>
  </r>
  <r>
    <n v="260000"/>
    <n v="2500000"/>
    <n v="790000"/>
    <x v="0"/>
    <x v="0"/>
    <s v="IR-SouthCentral"/>
    <s v="C-25 and South Indian R"/>
    <n v="0.36"/>
    <n v="0.57999999999999996"/>
    <s v="City of Fort Pierce"/>
    <n v="1.5683501453349999E-2"/>
    <n v="3975.47518948281"/>
    <n v="10.2140305644521"/>
    <n v="1.62087155207373"/>
    <n v="0.16019176320219"/>
    <n v="2.5420941342650001E-2"/>
    <n v="62.349370912030302"/>
    <n v="1310"/>
    <s v="Fixed Single Family Units"/>
    <n v="1310"/>
    <s v="St. Lucie County Ft. Pierce--Paradise Park"/>
    <s v="City of Fort Pierce"/>
    <m/>
    <m/>
    <m/>
    <n v="0"/>
    <n v="1"/>
    <n v="0.16019176320219"/>
    <n v="2.5420941342650001E-2"/>
    <n v="62.3493709120299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5.425297123277097"/>
    <n v="5.0567210799999998E-2"/>
  </r>
  <r>
    <n v="260000"/>
    <n v="2500000"/>
    <n v="790000"/>
    <x v="0"/>
    <x v="0"/>
    <s v="IR-SouthCentral"/>
    <s v="C-25 and South Indian R"/>
    <n v="0.36"/>
    <n v="0.57999999999999996"/>
    <s v="City of Fort Pierce"/>
    <n v="7.2192705846959998E-2"/>
    <n v="3975.47518948281"/>
    <n v="10.2140305644521"/>
    <n v="1.62087155207373"/>
    <n v="0.73737850405136995"/>
    <n v="0.11701510317456"/>
    <n v="287.00031095622802"/>
    <n v="1310"/>
    <s v="Fixed Single Family Units"/>
    <n v="1310"/>
    <s v="St. Lucie County Ft. Pierce--Paradise Park"/>
    <s v="City of Fort Pierce"/>
    <m/>
    <m/>
    <m/>
    <n v="0"/>
    <n v="1"/>
    <n v="0.73737850405136995"/>
    <n v="0.11701510317456"/>
    <n v="287.00031095622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430762145507998"/>
    <n v="0.2327658645"/>
  </r>
  <r>
    <n v="260000"/>
    <n v="2500000"/>
    <n v="790000"/>
    <x v="0"/>
    <x v="0"/>
    <s v="IR-SouthCentral"/>
    <s v="C-25 and South Indian R"/>
    <n v="0.36"/>
    <n v="0.57999999999999996"/>
    <s v="City of Fort Pierce"/>
    <n v="0.25261482248361"/>
    <n v="4009.8275525874401"/>
    <n v="10.9022225214568"/>
    <n v="1.9169522499860601"/>
    <n v="2.7540630069346901"/>
    <n v="0.48425055233978997"/>
    <n v="1012.94187538678"/>
    <n v="1210"/>
    <s v="Fixed Single Family Units"/>
    <n v="1210"/>
    <s v="St. Lucie County Ft. Pierce--Paradise Park"/>
    <s v="City of Fort Pierce"/>
    <m/>
    <m/>
    <m/>
    <n v="0"/>
    <n v="1"/>
    <n v="2.7540630069346901"/>
    <n v="0.48425055233978997"/>
    <n v="1012.9418753867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22.924430275205"/>
    <n v="0.82152625739999996"/>
  </r>
  <r>
    <n v="260000"/>
    <n v="2500000"/>
    <n v="790000"/>
    <x v="0"/>
    <x v="0"/>
    <s v="IR-SouthCentral"/>
    <s v="C-25 and South Indian R"/>
    <n v="0.36"/>
    <n v="0.57999999999999996"/>
    <s v="City of Fort Pierce"/>
    <n v="9.8201945685950004E-2"/>
    <n v="4009.8275525874401"/>
    <n v="10.9022225214568"/>
    <n v="1.9169522499860601"/>
    <n v="1.07061946390834"/>
    <n v="0.18824844073569999"/>
    <n v="393.77286752925397"/>
    <n v="1310"/>
    <s v="Fixed Single Family Units"/>
    <n v="1310"/>
    <s v="St. Lucie County Ft. Pierce--Paradise Park"/>
    <s v="City of Fort Pierce"/>
    <m/>
    <m/>
    <m/>
    <n v="0"/>
    <n v="1"/>
    <n v="1.07061946390834"/>
    <n v="0.18824844073569999"/>
    <n v="393.772867529253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3.8986516867825"/>
    <n v="0.31936161190000001"/>
  </r>
  <r>
    <n v="260000"/>
    <n v="2500000"/>
    <n v="790000"/>
    <x v="0"/>
    <x v="0"/>
    <s v="IR-SouthCentral"/>
    <s v="C-25 and South Indian R"/>
    <n v="0.36"/>
    <n v="0.57999999999999996"/>
    <s v="City of Fort Pierce"/>
    <n v="0.22910783712907001"/>
    <n v="4009.8275525874401"/>
    <n v="10.9022225214568"/>
    <n v="1.9169522499860601"/>
    <n v="2.4977846217908701"/>
    <n v="0.43918878387401999"/>
    <n v="918.68291783388202"/>
    <n v="1310"/>
    <s v="Fixed Single Family Units"/>
    <n v="1310"/>
    <s v="St. Lucie County Ft. Pierce--Paradise Park"/>
    <s v="City of Fort Pierce"/>
    <m/>
    <m/>
    <m/>
    <n v="0"/>
    <n v="1"/>
    <n v="2.4977846217908701"/>
    <n v="0.43918878387401999"/>
    <n v="918.68291783388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5.765842379801"/>
    <n v="0.74507941430000002"/>
  </r>
  <r>
    <n v="260000"/>
    <n v="2500000"/>
    <n v="790000"/>
    <x v="0"/>
    <x v="0"/>
    <s v="IR-SouthCentral"/>
    <s v="C-25 and South Indian R"/>
    <n v="0.36"/>
    <n v="0.57999999999999996"/>
    <s v="City of Fort Pierce"/>
    <n v="3.7838848346250002E-2"/>
    <n v="4009.8275525874401"/>
    <n v="10.9022225214568"/>
    <n v="1.9169522499860601"/>
    <n v="0.41252754462648"/>
    <n v="7.2535265474219998E-2"/>
    <n v="151.72725665697499"/>
    <n v="1310"/>
    <s v="Fixed Single Family Units"/>
    <n v="1310"/>
    <s v="St. Lucie County Ft. Pierce--Paradise Park"/>
    <s v="City of Fort Pierce"/>
    <m/>
    <m/>
    <m/>
    <n v="0"/>
    <n v="1"/>
    <n v="0.41252754462648"/>
    <n v="7.2535265474219998E-2"/>
    <n v="151.727256656976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2933636852731"/>
    <n v="0.12305535820000001"/>
  </r>
  <r>
    <n v="260000"/>
    <n v="2500000"/>
    <n v="790000"/>
    <x v="0"/>
    <x v="0"/>
    <s v="IR-SouthCentral"/>
    <s v="C-25 and South Indian R"/>
    <n v="0.36"/>
    <n v="0.57999999999999996"/>
    <s v="City of Fort Pierce"/>
    <n v="2.1861083703199999E-3"/>
    <n v="4007.6639449612098"/>
    <n v="10.463732977372"/>
    <n v="1.7162349137269399"/>
    <n v="2.287485424671E-2"/>
    <n v="3.7518755103399999E-3"/>
    <n v="8.7611876955414303"/>
    <n v="1210"/>
    <s v="Fixed Single Family Units"/>
    <n v="1210"/>
    <s v="St. Lucie County Ft. Pierce--Paradise Park"/>
    <s v="City of Fort Pierce"/>
    <m/>
    <m/>
    <m/>
    <n v="0"/>
    <n v="1"/>
    <n v="2.287485424671E-2"/>
    <n v="3.7518755103399999E-3"/>
    <n v="8.76118765074384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391568601618"/>
    <n v="7.1055861000000001E-3"/>
  </r>
  <r>
    <n v="260000"/>
    <n v="2500000"/>
    <n v="790000"/>
    <x v="0"/>
    <x v="0"/>
    <s v="IR-SouthCentral"/>
    <s v="C-25 and South Indian R"/>
    <n v="0.36"/>
    <n v="0.57999999999999996"/>
    <s v="City of Fort Pierce"/>
    <n v="9.4305487236210003E-2"/>
    <n v="4007.6639449612098"/>
    <n v="10.463732977372"/>
    <n v="1.7162349137269399"/>
    <n v="0.98678743674067004"/>
    <n v="0.16185036975080999"/>
    <n v="377.94470100855801"/>
    <n v="1310"/>
    <s v="Fixed Single Family Units"/>
    <n v="1310"/>
    <s v="St. Lucie County Ft. Pierce--Paradise Park"/>
    <s v="City of Fort Pierce"/>
    <m/>
    <m/>
    <m/>
    <n v="0"/>
    <n v="1"/>
    <n v="0.98678743674067004"/>
    <n v="0.16185036975080999"/>
    <n v="377.944701008558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3456469723792"/>
    <n v="0.30652449389999997"/>
  </r>
  <r>
    <n v="260000"/>
    <n v="2500000"/>
    <n v="790000"/>
    <x v="0"/>
    <x v="0"/>
    <s v="IR-SouthCentral"/>
    <s v="C-25 and South Indian R"/>
    <n v="0.36"/>
    <n v="0.57999999999999996"/>
    <s v="City of Fort Pierce"/>
    <n v="9.1307118831329998E-2"/>
    <n v="4007.6639449612098"/>
    <n v="10.463732977372"/>
    <n v="1.7162349137269399"/>
    <n v="0.95541331038429"/>
    <n v="0.15670446521015"/>
    <n v="365.92824805863802"/>
    <n v="1310"/>
    <s v="Fixed Single Family Units"/>
    <n v="1310"/>
    <s v="St. Lucie County Ft. Pierce--Paradise Park"/>
    <s v="City of Fort Pierce"/>
    <m/>
    <m/>
    <m/>
    <n v="0"/>
    <n v="1"/>
    <n v="0.95541331038429"/>
    <n v="0.15670446521015"/>
    <n v="365.92824810343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821928780847898"/>
    <n v="0.29677879000000001"/>
  </r>
  <r>
    <n v="260000"/>
    <n v="2500000"/>
    <n v="790000"/>
    <x v="0"/>
    <x v="0"/>
    <s v="IR-SouthCentral"/>
    <s v="C-25 and South Indian R"/>
    <n v="0.36"/>
    <n v="0.57999999999999996"/>
    <s v="City of Fort Pierce"/>
    <n v="8.4883926461299997E-2"/>
    <n v="4002.5369222947702"/>
    <n v="10.4029540788967"/>
    <n v="1.6850791049696301"/>
    <n v="0.88304358901337998"/>
    <n v="0.14303613082771999"/>
    <n v="339.75104977071902"/>
    <n v="1210"/>
    <s v="Fixed Single Family Units"/>
    <n v="1210"/>
    <s v="St. Lucie County Ft. Pierce--Paradise Park"/>
    <s v="City of Fort Pierce"/>
    <m/>
    <m/>
    <m/>
    <n v="0"/>
    <n v="1"/>
    <n v="0.88304358901337998"/>
    <n v="0.14303613082771999"/>
    <n v="339.75104977071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2.195879273968"/>
    <n v="0.27554829669999997"/>
  </r>
  <r>
    <n v="260000"/>
    <n v="2500000"/>
    <n v="790000"/>
    <x v="0"/>
    <x v="0"/>
    <s v="IR-SouthCentral"/>
    <s v="C-25 and South Indian R"/>
    <n v="0.36"/>
    <n v="0.57999999999999996"/>
    <s v="City of Fort Pierce"/>
    <n v="2.3204652707009998E-2"/>
    <n v="4002.5369222947702"/>
    <n v="10.4029540788967"/>
    <n v="1.6850791049696301"/>
    <n v="0.2413969365278"/>
    <n v="3.9101675414660003E-2"/>
    <n v="92.877479228846894"/>
    <n v="1310"/>
    <s v="Fixed Single Family Units"/>
    <n v="1310"/>
    <s v="St. Lucie County Ft. Pierce--Paradise Park"/>
    <s v="City of Fort Pierce"/>
    <m/>
    <m/>
    <m/>
    <n v="0"/>
    <n v="1"/>
    <n v="0.2413969365278"/>
    <n v="3.9101675414660003E-2"/>
    <n v="92.87747922884730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9.006431006136999"/>
    <n v="7.5326422700000006E-2"/>
  </r>
  <r>
    <n v="260000"/>
    <n v="2500000"/>
    <n v="790000"/>
    <x v="0"/>
    <x v="0"/>
    <s v="IR-SouthCentral"/>
    <s v="C-25 and South Indian R"/>
    <n v="0.36"/>
    <n v="0.57999999999999996"/>
    <s v="City of Fort Pierce"/>
    <n v="0.15627859971054001"/>
    <n v="4002.5369222947702"/>
    <n v="10.4029540788967"/>
    <n v="1.6850791049696301"/>
    <n v="1.6257590963030699"/>
    <n v="0.26334180292615"/>
    <n v="625.51086550597699"/>
    <n v="1310"/>
    <s v="Fixed Single Family Units"/>
    <n v="1310"/>
    <s v="St. Lucie County Ft. Pierce--Paradise Park"/>
    <s v="City of Fort Pierce"/>
    <m/>
    <m/>
    <m/>
    <n v="0"/>
    <n v="1"/>
    <n v="1.6257590963030699"/>
    <n v="0.26334180292615"/>
    <n v="625.51086550597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1.062190826434"/>
    <n v="0.50730808230000002"/>
  </r>
  <r>
    <n v="260000"/>
    <n v="2500000"/>
    <n v="790000"/>
    <x v="0"/>
    <x v="0"/>
    <s v="IR-SouthCentral"/>
    <s v="C-25 and South Indian R"/>
    <n v="0.36"/>
    <n v="0.57999999999999996"/>
    <s v="City of Fort Pierce"/>
    <n v="9.8822851280000007E-5"/>
    <n v="3963.0783900820502"/>
    <n v="10.528266428121499"/>
    <n v="1.79756422435123"/>
    <n v="1.0404333074600001E-3"/>
    <n v="1.7764042200000001E-4"/>
    <n v="0.39164270635406001"/>
    <n v="1210"/>
    <s v="Fixed Single Family Units"/>
    <n v="1210"/>
    <s v="St. Lucie County Ft. Pierce--Paradise Park"/>
    <s v="City of Fort Pierce"/>
    <m/>
    <m/>
    <m/>
    <n v="0"/>
    <n v="1"/>
    <n v="1.0404333074600001E-3"/>
    <n v="1.7764042200000001E-4"/>
    <n v="0.39164271083678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.316780742323299"/>
    <n v="3.1763400000000002E-4"/>
  </r>
  <r>
    <n v="260000"/>
    <n v="2500000"/>
    <n v="790000"/>
    <x v="0"/>
    <x v="0"/>
    <s v="IR-SouthCentral"/>
    <s v="C-25 and South Indian R"/>
    <n v="0.36"/>
    <n v="0.57999999999999996"/>
    <s v="City of Fort Pierce"/>
    <n v="0.30594747555745999"/>
    <n v="3963.0783900820502"/>
    <n v="10.528266428121499"/>
    <n v="1.79756422435123"/>
    <n v="3.22109653568016"/>
    <n v="0.54996023659266002"/>
    <n v="1212.4938288819301"/>
    <n v="1310"/>
    <s v="Fixed Single Family Units"/>
    <n v="1310"/>
    <s v="St. Lucie County Ft. Pierce--Paradise Park"/>
    <s v="City of Fort Pierce"/>
    <m/>
    <m/>
    <m/>
    <n v="0"/>
    <n v="1"/>
    <n v="3.22109653568016"/>
    <n v="0.54996023659266002"/>
    <n v="1212.4938288755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3.974614470868"/>
    <n v="0.98336887989999999"/>
  </r>
  <r>
    <n v="260000"/>
    <n v="2500000"/>
    <n v="790000"/>
    <x v="0"/>
    <x v="0"/>
    <s v="IR-SouthCentral"/>
    <s v="C-25 and South Indian R"/>
    <n v="0.36"/>
    <n v="0.57999999999999996"/>
    <s v="City of Fort Pierce"/>
    <n v="2.451835529752E-2"/>
    <n v="3963.0783900820502"/>
    <n v="10.528266428121499"/>
    <n v="1.79756422435123"/>
    <n v="0.25813577695166001"/>
    <n v="4.4073318322759999E-2"/>
    <n v="97.168164039967195"/>
    <n v="1750"/>
    <s v="Governmental"/>
    <n v="1750"/>
    <s v="St. Lucie County Ft. Pierce--Paradise Park"/>
    <s v="City of Fort Pierce"/>
    <m/>
    <m/>
    <m/>
    <n v="0"/>
    <n v="1"/>
    <n v="0.25813577695166001"/>
    <n v="4.4073318322759999E-2"/>
    <n v="97.16816403996760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125040451909697"/>
    <n v="7.8806296900000003E-2"/>
  </r>
  <r>
    <n v="260000"/>
    <n v="2500000"/>
    <n v="790000"/>
    <x v="0"/>
    <x v="0"/>
    <s v="IR-SouthCentral"/>
    <s v="C-25 and South Indian R"/>
    <n v="0.36"/>
    <n v="0.57999999999999996"/>
    <s v="City of Fort Pierce"/>
    <n v="0.43776905566023"/>
    <n v="3967.11553682471"/>
    <n v="10.2799486981559"/>
    <n v="1.6598472455973201"/>
    <n v="4.5002434338273698"/>
    <n v="0.72662976124538003"/>
    <n v="1736.6804222507899"/>
    <n v="1210"/>
    <s v="Fixed Single Family Units"/>
    <n v="1210"/>
    <s v="St. Lucie County Ft. Pierce--Paradise Park"/>
    <s v="City of Fort Pierce"/>
    <m/>
    <m/>
    <m/>
    <n v="0"/>
    <n v="1"/>
    <n v="4.5002434338273698"/>
    <n v="0.72662976124538003"/>
    <n v="1736.6804222507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546287310727"/>
    <n v="1.4084999369"/>
  </r>
  <r>
    <n v="260000"/>
    <n v="2500000"/>
    <n v="790000"/>
    <x v="0"/>
    <x v="0"/>
    <s v="IR-SouthCentral"/>
    <s v="C-25 and South Indian R"/>
    <n v="0.36"/>
    <n v="0.57999999999999996"/>
    <s v="City of Fort Pierce"/>
    <n v="9.4285198375339996E-2"/>
    <n v="3967.11553682471"/>
    <n v="10.2799486981559"/>
    <n v="1.6598472455973201"/>
    <n v="0.96924700229402005"/>
    <n v="0.15649902682391001"/>
    <n v="374.04027536743899"/>
    <n v="1310"/>
    <s v="Fixed Single Family Units"/>
    <n v="1310"/>
    <s v="St. Lucie County Ft. Pierce--Paradise Park"/>
    <s v="City of Fort Pierce"/>
    <m/>
    <m/>
    <m/>
    <n v="0"/>
    <n v="1"/>
    <n v="0.96924700229402005"/>
    <n v="0.15649902682391001"/>
    <n v="374.04027536743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538961082738993"/>
    <n v="0.30335788759999999"/>
  </r>
  <r>
    <n v="260000"/>
    <n v="2500000"/>
    <n v="790000"/>
    <x v="0"/>
    <x v="0"/>
    <s v="IR-SouthCentral"/>
    <s v="C-25 and South Indian R"/>
    <n v="0.36"/>
    <n v="0.57999999999999996"/>
    <s v="City of Fort Pierce"/>
    <n v="5.93813274452E-3"/>
    <n v="3967.11553682471"/>
    <n v="10.2799486981559"/>
    <n v="1.6598472455973201"/>
    <n v="6.1043699976579997E-2"/>
    <n v="9.8563932799899997E-3"/>
    <n v="23.557258670544599"/>
    <n v="1310"/>
    <s v="Fixed Single Family Units"/>
    <n v="1310"/>
    <s v="St. Lucie County Ft. Pierce--Paradise Park"/>
    <s v="City of Fort Pierce"/>
    <m/>
    <m/>
    <m/>
    <n v="0"/>
    <n v="1"/>
    <n v="6.1043699976579997E-2"/>
    <n v="9.8563932799899997E-3"/>
    <n v="23.557258670545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2.528330985686299"/>
    <n v="1.9105643700000001E-2"/>
  </r>
  <r>
    <n v="260000"/>
    <n v="2500000"/>
    <n v="790000"/>
    <x v="0"/>
    <x v="0"/>
    <s v="IR-SouthCentral"/>
    <s v="C-25 and South Indian R"/>
    <n v="0.36"/>
    <n v="0.57999999999999996"/>
    <s v="City of Fort Pierce"/>
    <n v="7.9771067048899996E-2"/>
    <n v="3967.11553682471"/>
    <n v="10.2799486981559"/>
    <n v="1.6598472455973201"/>
    <n v="0.82004247685984999"/>
    <n v="0.13240778591947"/>
    <n v="316.46103947877702"/>
    <n v="1310"/>
    <s v="Fixed Single Family Units"/>
    <n v="1310"/>
    <s v="St. Lucie County Ft. Pierce--Paradise Park"/>
    <s v="City of Fort Pierce"/>
    <m/>
    <m/>
    <m/>
    <n v="0"/>
    <n v="1"/>
    <n v="0.82004247685984999"/>
    <n v="0.13240778591947"/>
    <n v="316.46103947877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162212571883103"/>
    <n v="0.25665939939999999"/>
  </r>
  <r>
    <n v="260000"/>
    <n v="2500000"/>
    <n v="790000"/>
    <x v="0"/>
    <x v="0"/>
    <s v="IR-SouthCentral"/>
    <s v="C-25 and South Indian R"/>
    <n v="0.36"/>
    <n v="0.57999999999999996"/>
    <s v="City of Fort Pierce"/>
    <n v="0.15487065642993"/>
    <n v="4004.3660414986998"/>
    <n v="11.0642727127403"/>
    <n v="2.01162594426334"/>
    <n v="1.71353117794189"/>
    <n v="0.31154183047953998"/>
    <n v="620.15879743263599"/>
    <n v="1210"/>
    <s v="Fixed Single Family Units"/>
    <n v="1210"/>
    <s v="St. Lucie County Ft. Pierce--Paradise Park"/>
    <s v="City of Fort Pierce"/>
    <m/>
    <m/>
    <m/>
    <n v="0"/>
    <n v="1"/>
    <n v="1.71353117794189"/>
    <n v="0.31154183047953998"/>
    <n v="620.15879743263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5.934133501172"/>
    <n v="0.50296739450000005"/>
  </r>
  <r>
    <n v="260000"/>
    <n v="2500000"/>
    <n v="790000"/>
    <x v="0"/>
    <x v="0"/>
    <s v="IR-SouthCentral"/>
    <s v="C-25 and South Indian R"/>
    <n v="0.36"/>
    <n v="0.57999999999999996"/>
    <s v="City of Fort Pierce"/>
    <n v="5.0502558704019998E-2"/>
    <n v="4004.3660414986998"/>
    <n v="11.0642727127403"/>
    <n v="2.01162594426334"/>
    <n v="0.55877408219251001"/>
    <n v="0.10159225734069"/>
    <n v="202.23073108319201"/>
    <n v="1310"/>
    <s v="Fixed Single Family Units"/>
    <n v="1310"/>
    <s v="St. Lucie County Ft. Pierce--Paradise Park"/>
    <s v="City of Fort Pierce"/>
    <m/>
    <m/>
    <m/>
    <n v="0"/>
    <n v="1"/>
    <n v="0.55877408219251001"/>
    <n v="0.10159225734069"/>
    <n v="202.23073108318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6.441498364010002"/>
    <n v="0.16401519149999999"/>
  </r>
  <r>
    <n v="260000"/>
    <n v="2500000"/>
    <n v="790000"/>
    <x v="0"/>
    <x v="0"/>
    <s v="IR-SouthCentral"/>
    <s v="C-25 and South Indian R"/>
    <n v="0.36"/>
    <n v="0.57999999999999996"/>
    <s v="City of Fort Pierce"/>
    <n v="0.13748837716928"/>
    <n v="4004.3660414986998"/>
    <n v="11.0642727127403"/>
    <n v="2.01162594426334"/>
    <n v="1.52120889983306"/>
    <n v="0.27657518654838997"/>
    <n v="550.55378863744602"/>
    <n v="1310"/>
    <s v="Fixed Single Family Units"/>
    <n v="1310"/>
    <s v="St. Lucie County Ft. Pierce--Paradise Park"/>
    <s v="City of Fort Pierce"/>
    <m/>
    <m/>
    <m/>
    <n v="0"/>
    <n v="1"/>
    <n v="1.52120889983306"/>
    <n v="0.27657518654838997"/>
    <n v="550.553788637446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4.415991017419799"/>
    <n v="0.44651564370000002"/>
  </r>
  <r>
    <n v="260000"/>
    <n v="2500000"/>
    <n v="790000"/>
    <x v="0"/>
    <x v="0"/>
    <s v="IR-SouthCentral"/>
    <s v="C-25 and South Indian R"/>
    <n v="0.36"/>
    <n v="0.57999999999999996"/>
    <s v="City of Fort Pierce"/>
    <n v="1.20552504296E-3"/>
    <n v="4004.3660414986998"/>
    <n v="11.0642727127403"/>
    <n v="2.01162594426334"/>
    <n v="1.3338257837349999E-2"/>
    <n v="2.4250654528800001E-3"/>
    <n v="4.8273635442092901"/>
    <n v="1310"/>
    <s v="Fixed Single Family Units"/>
    <n v="1310"/>
    <s v="St. Lucie County Ft. Pierce--Paradise Park"/>
    <s v="City of Fort Pierce"/>
    <m/>
    <m/>
    <m/>
    <n v="0"/>
    <n v="1"/>
    <n v="1.3338257837349999E-2"/>
    <n v="2.4250654528800001E-3"/>
    <n v="4.8273635442095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813350085226901"/>
    <n v="3.9151367000000003E-3"/>
  </r>
  <r>
    <n v="260000"/>
    <n v="2500000"/>
    <n v="790000"/>
    <x v="0"/>
    <x v="0"/>
    <s v="IR-SouthCentral"/>
    <s v="C-25 and South Indian R"/>
    <n v="0.36"/>
    <n v="0.57999999999999996"/>
    <s v="City of Fort Pierce"/>
    <n v="0.11556023021478"/>
    <n v="4004.3660414986998"/>
    <n v="11.0642727127403"/>
    <n v="2.01162594426334"/>
    <n v="1.2785899018434199"/>
    <n v="0.23246395722509999"/>
    <n v="462.74546161985302"/>
    <n v="1310"/>
    <s v="Fixed Single Family Units"/>
    <n v="1310"/>
    <s v="St. Lucie County Ft. Pierce--Paradise Park"/>
    <s v="City of Fort Pierce"/>
    <m/>
    <m/>
    <m/>
    <n v="0"/>
    <n v="1"/>
    <n v="1.2785899018434199"/>
    <n v="0.23246395722509999"/>
    <n v="462.745461619853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7.448326926456701"/>
    <n v="0.37530045550000002"/>
  </r>
  <r>
    <n v="260000"/>
    <n v="2500000"/>
    <n v="790000"/>
    <x v="0"/>
    <x v="0"/>
    <s v="IR-SouthCentral"/>
    <s v="C-25 and South Indian R"/>
    <n v="0.36"/>
    <n v="0.57999999999999996"/>
    <s v="City of Fort Pierce"/>
    <n v="5.3591183003000005E-4"/>
    <n v="3939.2829244233699"/>
    <n v="9.4850254846889896"/>
    <n v="1.3682058326405"/>
    <n v="5.0831373653999999E-3"/>
    <n v="7.3323769162999999E-4"/>
    <n v="2.1111083210415398"/>
    <n v="1210"/>
    <s v="Fixed Single Family Units"/>
    <n v="1210"/>
    <s v="St. Lucie County Ft. Pierce--Paradise Park"/>
    <s v="City of Fort Pierce"/>
    <m/>
    <m/>
    <m/>
    <n v="0"/>
    <n v="1"/>
    <n v="5.0831373653999999E-3"/>
    <n v="7.3323769162999999E-4"/>
    <n v="2.1111081940136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9.510796106199"/>
    <n v="1.7121720999999999E-3"/>
  </r>
  <r>
    <n v="260000"/>
    <n v="2500000"/>
    <n v="790000"/>
    <x v="0"/>
    <x v="0"/>
    <s v="IR-SouthCentral"/>
    <s v="C-25 and South Indian R"/>
    <n v="0.36"/>
    <n v="0.57999999999999996"/>
    <s v="City of Fort Pierce"/>
    <n v="0.14251642105893"/>
    <n v="3939.2829244233699"/>
    <n v="9.4850254846889896"/>
    <n v="1.3682058326405"/>
    <n v="1.35177188573062"/>
    <n v="0.19499179853987"/>
    <n v="561.41250392737902"/>
    <n v="1750"/>
    <s v="Governmental"/>
    <n v="1750"/>
    <s v="St. Lucie County Ft. Pierce--Paradise Park"/>
    <s v="City of Fort Pierce"/>
    <m/>
    <m/>
    <m/>
    <n v="0"/>
    <n v="1"/>
    <n v="1.35177188573062"/>
    <n v="0.19499179853987"/>
    <n v="561.412503927379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7.38218962833101"/>
    <n v="0.45532238759999999"/>
  </r>
  <r>
    <n v="260000"/>
    <n v="2500000"/>
    <n v="790000"/>
    <x v="0"/>
    <x v="0"/>
    <s v="IR-SouthCentral"/>
    <s v="C-25 and South Indian R"/>
    <n v="0.36"/>
    <n v="0.57999999999999996"/>
    <s v="City of Fort Pierce"/>
    <n v="0.18699123419305"/>
    <n v="3964.7191038935198"/>
    <n v="10.355595408478299"/>
    <n v="1.6986148133033001"/>
    <n v="1.9364055662352599"/>
    <n v="0.31762608035818002"/>
    <n v="741.36771846581598"/>
    <n v="1210"/>
    <s v="Fixed Single Family Units"/>
    <n v="1210"/>
    <s v="St. Lucie County Ft. Pierce--Paradise Park"/>
    <s v="City of Fort Pierce"/>
    <m/>
    <m/>
    <m/>
    <n v="0"/>
    <n v="1"/>
    <n v="1.9364055662352599"/>
    <n v="0.31762608035818002"/>
    <n v="741.367718465815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9.97143348926301"/>
    <n v="0.60127146669999998"/>
  </r>
  <r>
    <n v="260000"/>
    <n v="2500000"/>
    <n v="790000"/>
    <x v="0"/>
    <x v="0"/>
    <s v="IR-SouthCentral"/>
    <s v="C-25 and South Indian R"/>
    <n v="0.36"/>
    <n v="0.57999999999999996"/>
    <s v="City of Fort Pierce"/>
    <n v="0.10831607306450999"/>
    <n v="3964.7191038935198"/>
    <n v="10.355595408478299"/>
    <n v="1.6986148133033001"/>
    <n v="1.1216774288913001"/>
    <n v="0.18398728622623001"/>
    <n v="429.442804137613"/>
    <n v="1310"/>
    <s v="Fixed Single Family Units"/>
    <n v="1310"/>
    <s v="St. Lucie County Ft. Pierce--Paradise Park"/>
    <s v="City of Fort Pierce"/>
    <m/>
    <m/>
    <m/>
    <n v="0"/>
    <n v="1"/>
    <n v="1.1216774288913001"/>
    <n v="0.18398728622623001"/>
    <n v="429.44280413761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6241125553247"/>
    <n v="0.34829100089999998"/>
  </r>
  <r>
    <n v="260000"/>
    <n v="2500000"/>
    <n v="790000"/>
    <x v="0"/>
    <x v="0"/>
    <s v="IR-SouthCentral"/>
    <s v="C-25 and South Indian R"/>
    <n v="0.36"/>
    <n v="0.57999999999999996"/>
    <s v="City of Fort Pierce"/>
    <n v="0.10225118290809999"/>
    <n v="3964.7191038935198"/>
    <n v="10.355595408478299"/>
    <n v="1.6986148133033001"/>
    <n v="1.0588718802346599"/>
    <n v="0.17368537396549"/>
    <n v="405.39721827147798"/>
    <n v="1310"/>
    <s v="Fixed Single Family Units"/>
    <n v="1310"/>
    <s v="St. Lucie County Ft. Pierce--Paradise Park"/>
    <s v="City of Fort Pierce"/>
    <m/>
    <m/>
    <m/>
    <n v="0"/>
    <n v="1"/>
    <n v="1.0588718802346599"/>
    <n v="0.17368537396549"/>
    <n v="405.397218271477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9.869367933125403"/>
    <n v="0.32878930919999999"/>
  </r>
  <r>
    <n v="260000"/>
    <n v="2500000"/>
    <n v="790000"/>
    <x v="0"/>
    <x v="0"/>
    <s v="IR-SouthCentral"/>
    <s v="C-25 and South Indian R"/>
    <n v="0.36"/>
    <n v="0.57999999999999996"/>
    <s v="City of Fort Pierce"/>
    <n v="3.0363668356500001E-3"/>
    <n v="3994.64585823991"/>
    <n v="9.3748407042193502"/>
    <n v="1.4149353818227799"/>
    <n v="2.846545540381E-2"/>
    <n v="4.2962628679500004E-3"/>
    <n v="12.129210204134299"/>
    <n v="1210"/>
    <s v="Fixed Single Family Units"/>
    <n v="1210"/>
    <s v="St. Lucie County Ft. Pierce--Paradise Park"/>
    <s v="City of Fort Pierce"/>
    <m/>
    <m/>
    <m/>
    <n v="0"/>
    <n v="1"/>
    <n v="2.846545540381E-2"/>
    <n v="4.2962628679500004E-3"/>
    <n v="12.129210294356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983854864857506"/>
    <n v="9.8371534999999993E-3"/>
  </r>
  <r>
    <n v="260000"/>
    <n v="2500000"/>
    <n v="790000"/>
    <x v="0"/>
    <x v="0"/>
    <s v="IR-SouthCentral"/>
    <s v="C-25 and South Indian R"/>
    <n v="0.36"/>
    <n v="0.57999999999999996"/>
    <s v="City of Fort Pierce"/>
    <n v="0.1199712063297"/>
    <n v="3994.64585823991"/>
    <n v="9.3748407042193502"/>
    <n v="1.4149353818227799"/>
    <n v="1.1247109484340301"/>
    <n v="0.16975150463586"/>
    <n v="479.24248247301"/>
    <n v="1310"/>
    <s v="Fixed Single Family Units"/>
    <n v="1310"/>
    <s v="St. Lucie County Ft. Pierce--Paradise Park"/>
    <s v="City of Fort Pierce"/>
    <m/>
    <m/>
    <m/>
    <n v="0"/>
    <n v="1"/>
    <n v="1.1247109484340301"/>
    <n v="0.16975150463586"/>
    <n v="479.24248238278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564287639737202"/>
    <n v="0.38868003439999999"/>
  </r>
  <r>
    <n v="260000"/>
    <n v="2500000"/>
    <n v="790000"/>
    <x v="0"/>
    <x v="0"/>
    <s v="IR-SouthCentral"/>
    <s v="C-25 and South Indian R"/>
    <n v="0.36"/>
    <n v="0.57999999999999996"/>
    <s v="City of Fort Pierce"/>
    <n v="3.4015011639000002E-4"/>
    <n v="3985.90183024216"/>
    <n v="9.9895553965755504"/>
    <n v="1.50203638292068"/>
    <n v="3.3979484308899999E-3"/>
    <n v="5.1091785047999996E-4"/>
    <n v="1.35580497150388"/>
    <n v="1210"/>
    <s v="Fixed Single Family Units"/>
    <n v="1210"/>
    <s v="St. Lucie County Ft. Pierce--Paradise Park"/>
    <s v="City of Fort Pierce"/>
    <m/>
    <m/>
    <m/>
    <n v="0"/>
    <n v="1"/>
    <n v="3.3979484308899999E-3"/>
    <n v="5.1091785047999996E-4"/>
    <n v="1.3558049715034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.919205531541399"/>
    <n v="1.0995985E-3"/>
  </r>
  <r>
    <n v="260000"/>
    <n v="2500000"/>
    <n v="790000"/>
    <x v="0"/>
    <x v="0"/>
    <s v="IR-SouthCentral"/>
    <s v="C-25 and South Indian R"/>
    <n v="0.36"/>
    <n v="0.57999999999999996"/>
    <s v="City of Fort Pierce"/>
    <n v="3.3631226491940003E-2"/>
    <n v="3985.90183024216"/>
    <n v="9.9895553965755504"/>
    <n v="1.50203638292068"/>
    <n v="0.33596100009607999"/>
    <n v="5.0515325793149997E-2"/>
    <n v="134.05076722754001"/>
    <n v="1310"/>
    <s v="Fixed Single Family Units"/>
    <n v="1310"/>
    <s v="St. Lucie County Ft. Pierce--Paradise Park"/>
    <s v="City of Fort Pierce"/>
    <m/>
    <m/>
    <m/>
    <n v="0"/>
    <n v="1"/>
    <n v="0.33596100009607999"/>
    <n v="5.0515325793149997E-2"/>
    <n v="134.05076722754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216474717216599"/>
    <n v="0.1087191948"/>
  </r>
  <r>
    <n v="260000"/>
    <n v="2500000"/>
    <n v="790000"/>
    <x v="0"/>
    <x v="0"/>
    <s v="IR-SouthCentral"/>
    <s v="C-25 and South Indian R"/>
    <n v="0.36"/>
    <n v="0.57999999999999996"/>
    <s v="City of Fort Pierce"/>
    <n v="0.29106569494633"/>
    <n v="4007.68002555253"/>
    <n v="10.7442381479845"/>
    <n v="1.8522362499862199"/>
    <n v="3.1272791432120299"/>
    <n v="0.53912243130702997"/>
    <n v="1166.4981717599801"/>
    <n v="1210"/>
    <s v="Fixed Single Family Units"/>
    <n v="1210"/>
    <s v="St. Lucie County Ft. Pierce--Paradise Park"/>
    <s v="City of Fort Pierce"/>
    <m/>
    <m/>
    <m/>
    <n v="0"/>
    <n v="1"/>
    <n v="3.1272791432120299"/>
    <n v="0.53912243130702997"/>
    <n v="1166.4981717599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1.163481802474"/>
    <n v="0.94606502169999995"/>
  </r>
  <r>
    <n v="260000"/>
    <n v="2500000"/>
    <n v="790000"/>
    <x v="0"/>
    <x v="0"/>
    <s v="IR-SouthCentral"/>
    <s v="C-25 and South Indian R"/>
    <n v="0.36"/>
    <n v="0.57999999999999996"/>
    <s v="City of Fort Pierce"/>
    <n v="5.6351669127510003E-2"/>
    <n v="4007.68002555253"/>
    <n v="10.7442381479845"/>
    <n v="1.8522362499862199"/>
    <n v="0.60545575314246003"/>
    <n v="0.10437660430520999"/>
    <n v="225.83945876889101"/>
    <n v="1310"/>
    <s v="Fixed Single Family Units"/>
    <n v="1310"/>
    <s v="St. Lucie County Ft. Pierce--Paradise Park"/>
    <s v="City of Fort Pierce"/>
    <m/>
    <m/>
    <m/>
    <n v="0"/>
    <n v="1"/>
    <n v="0.60545575314246003"/>
    <n v="0.10437660430520999"/>
    <n v="225.83945876889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0.443322059246299"/>
    <n v="0.1831625781"/>
  </r>
  <r>
    <n v="260000"/>
    <n v="2500000"/>
    <n v="790000"/>
    <x v="0"/>
    <x v="0"/>
    <s v="IR-SouthCentral"/>
    <s v="C-25 and South Indian R"/>
    <n v="0.36"/>
    <n v="0.57999999999999996"/>
    <s v="City of Fort Pierce"/>
    <n v="0.2703460893179"/>
    <n v="4007.68002555253"/>
    <n v="10.7442381479845"/>
    <n v="1.8522362499862199"/>
    <n v="2.9046627660078399"/>
    <n v="0.50074482667663001"/>
    <n v="1083.4606221455899"/>
    <n v="1310"/>
    <s v="Fixed Single Family Units"/>
    <n v="1310"/>
    <s v="St. Lucie County Ft. Pierce--Paradise Park"/>
    <s v="City of Fort Pierce"/>
    <m/>
    <m/>
    <m/>
    <n v="0"/>
    <n v="1"/>
    <n v="2.9046627660078399"/>
    <n v="0.50074482667663001"/>
    <n v="1083.4606221455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2.80926168734601"/>
    <n v="0.87871907719999998"/>
  </r>
  <r>
    <n v="260000"/>
    <n v="2500000"/>
    <n v="800000"/>
    <x v="0"/>
    <x v="0"/>
    <s v="IR-SouthCentral"/>
    <s v="C-25 and South Indian R"/>
    <n v="0.36"/>
    <n v="0.57999999999999996"/>
    <s v="City of Fort Pierce"/>
    <n v="3.0478814122699999E-3"/>
    <n v="3973.0084840741602"/>
    <n v="10.117702958037199"/>
    <n v="1.5759499307353599"/>
    <n v="3.0837558780729999E-2"/>
    <n v="4.8033085005599998E-3"/>
    <n v="12.109258709424401"/>
    <n v="1210"/>
    <s v="Fixed Single Family Units"/>
    <n v="1210"/>
    <s v="St. Lucie County Ft. Pierce--Paradise Park"/>
    <s v="City of Fort Pierce"/>
    <m/>
    <m/>
    <m/>
    <n v="0"/>
    <n v="1"/>
    <n v="3.0837558780729999E-2"/>
    <n v="4.8033085005599998E-3"/>
    <n v="12.109258709423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0.471620634926595"/>
    <n v="9.8209721999999999E-3"/>
  </r>
  <r>
    <n v="260000"/>
    <n v="2500000"/>
    <n v="800000"/>
    <x v="0"/>
    <x v="0"/>
    <s v="IR-SouthCentral"/>
    <s v="C-25 and South Indian R"/>
    <n v="0.36"/>
    <n v="0.57999999999999996"/>
    <s v="City of Fort Pierce"/>
    <n v="4.3342334354419997E-2"/>
    <n v="3973.0084840741602"/>
    <n v="10.117702958037199"/>
    <n v="1.5759499307353599"/>
    <n v="0.43852486450601003"/>
    <n v="6.8305348823760006E-2"/>
    <n v="172.19946210971301"/>
    <n v="1310"/>
    <s v="Fixed Single Family Units"/>
    <n v="1310"/>
    <s v="St. Lucie County Ft. Pierce--Paradise Park"/>
    <s v="City of Fort Pierce"/>
    <m/>
    <m/>
    <m/>
    <n v="0"/>
    <n v="1"/>
    <n v="0.43852486450601003"/>
    <n v="6.8305348823760006E-2"/>
    <n v="172.199462109713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1.848554865220002"/>
    <n v="0.1396589312"/>
  </r>
  <r>
    <n v="260000"/>
    <n v="2500000"/>
    <n v="800000"/>
    <x v="0"/>
    <x v="0"/>
    <s v="IR-SouthCentral"/>
    <s v="C-25 and South Indian R"/>
    <n v="0.36"/>
    <n v="0.57999999999999996"/>
    <s v="City of Fort Pierce"/>
    <n v="1.9813729196989999E-2"/>
    <n v="3973.0084840741602"/>
    <n v="10.117702958037199"/>
    <n v="1.5759499307353599"/>
    <n v="0.20046942650617"/>
    <n v="3.1225445155610002E-2"/>
    <n v="78.720114200805"/>
    <n v="1310"/>
    <s v="Fixed Single Family Units"/>
    <n v="1310"/>
    <s v="St. Lucie County Ft. Pierce--Paradise Park"/>
    <s v="City of Fort Pierce"/>
    <m/>
    <m/>
    <m/>
    <n v="0"/>
    <n v="1"/>
    <n v="0.20046942650617"/>
    <n v="3.1225445155610002E-2"/>
    <n v="78.7201142008039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2.009543377389903"/>
    <n v="6.38443749E-2"/>
  </r>
  <r>
    <n v="260000"/>
    <n v="2500000"/>
    <n v="800000"/>
    <x v="0"/>
    <x v="0"/>
    <s v="IR-SouthCentral"/>
    <s v="C-25 and South Indian R"/>
    <n v="0.36"/>
    <n v="0.57999999999999996"/>
    <s v="City of Fort Pierce"/>
    <n v="0.16500603946249001"/>
    <n v="3998.9179760280399"/>
    <n v="10.842529366083699"/>
    <n v="1.9080663125727799"/>
    <n v="1.7890828284532601"/>
    <n v="0.31484246526943999"/>
    <n v="659.84561735976001"/>
    <n v="1210"/>
    <s v="Fixed Single Family Units"/>
    <n v="1210"/>
    <s v="St. Lucie County Ft. Pierce--Paradise Park"/>
    <s v="City of Fort Pierce"/>
    <m/>
    <m/>
    <m/>
    <n v="0"/>
    <n v="1"/>
    <n v="1.7890828284532601"/>
    <n v="0.31484246526943999"/>
    <n v="659.845617423163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8.00065913044099"/>
    <n v="0.53515459649999997"/>
  </r>
  <r>
    <n v="260000"/>
    <n v="2500000"/>
    <n v="800000"/>
    <x v="0"/>
    <x v="0"/>
    <s v="IR-SouthCentral"/>
    <s v="C-25 and South Indian R"/>
    <n v="0.36"/>
    <n v="0.57999999999999996"/>
    <s v="City of Fort Pierce"/>
    <n v="0.10869394020295001"/>
    <n v="3998.9179760280399"/>
    <n v="10.842529366083699"/>
    <n v="1.9080663125727799"/>
    <n v="1.1785172385659199"/>
    <n v="0.20739524568206"/>
    <n v="434.65815136292599"/>
    <n v="1310"/>
    <s v="Fixed Single Family Units"/>
    <n v="1310"/>
    <s v="St. Lucie County Ft. Pierce--Paradise Park"/>
    <s v="City of Fort Pierce"/>
    <m/>
    <m/>
    <m/>
    <n v="0"/>
    <n v="1"/>
    <n v="1.1785172385659199"/>
    <n v="0.20739524568206"/>
    <n v="434.65815136292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9.845805979842098"/>
    <n v="0.35252080400000002"/>
  </r>
  <r>
    <n v="260000"/>
    <n v="2500000"/>
    <n v="800000"/>
    <x v="0"/>
    <x v="0"/>
    <s v="IR-SouthCentral"/>
    <s v="C-25 and South Indian R"/>
    <n v="0.36"/>
    <n v="0.57999999999999996"/>
    <s v="City of Fort Pierce"/>
    <n v="4.5366430063099997E-2"/>
    <n v="3998.9179760280399"/>
    <n v="10.842529366083699"/>
    <n v="1.9080663125727799"/>
    <n v="0.49188685019360001"/>
    <n v="8.6562156925099998E-2"/>
    <n v="181.41663268756901"/>
    <n v="1310"/>
    <s v="Fixed Single Family Units"/>
    <n v="1310"/>
    <s v="St. Lucie County Ft. Pierce--Paradise Park"/>
    <s v="City of Fort Pierce"/>
    <m/>
    <m/>
    <m/>
    <n v="0"/>
    <n v="1"/>
    <n v="0.49188685019360001"/>
    <n v="8.6562156925099998E-2"/>
    <n v="181.41663268757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213555575868902"/>
    <n v="0.14713433309999999"/>
  </r>
  <r>
    <n v="260000"/>
    <n v="2500000"/>
    <n v="800000"/>
    <x v="0"/>
    <x v="0"/>
    <s v="IR-SouthCentral"/>
    <s v="C-25 and South Indian R"/>
    <n v="0.36"/>
    <n v="0.57999999999999996"/>
    <s v="City of Fort Pierce"/>
    <n v="4.7825479659789998E-2"/>
    <n v="3998.9179760280399"/>
    <n v="10.842529366083699"/>
    <n v="1.9080663125727799"/>
    <n v="0.51854916765833003"/>
    <n v="9.1254186621479993E-2"/>
    <n v="191.25017032370599"/>
    <n v="1310"/>
    <s v="Fixed Single Family Units"/>
    <n v="1310"/>
    <s v="St. Lucie County Ft. Pierce--Paradise Park"/>
    <s v="City of Fort Pierce"/>
    <m/>
    <m/>
    <m/>
    <n v="0"/>
    <n v="1"/>
    <n v="0.51854916765833003"/>
    <n v="9.1254186621479993E-2"/>
    <n v="191.25017032370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0.385466292890399"/>
    <n v="0.15510962719999999"/>
  </r>
  <r>
    <n v="260000"/>
    <n v="2500000"/>
    <n v="800000"/>
    <x v="0"/>
    <x v="0"/>
    <s v="IR-SouthCentral"/>
    <s v="C-25 and South Indian R"/>
    <n v="0.36"/>
    <n v="0.57999999999999996"/>
    <s v="City of Fort Pierce"/>
    <n v="0.17218699549141001"/>
    <n v="3998.9179760280399"/>
    <n v="10.842529366083699"/>
    <n v="1.9080663125727799"/>
    <n v="1.86694255507341"/>
    <n v="0.32854420556029001"/>
    <n v="688.561671508887"/>
    <n v="1310"/>
    <s v="Fixed Single Family Units"/>
    <n v="1310"/>
    <s v="St. Lucie County Ft. Pierce--Paradise Park"/>
    <s v="City of Fort Pierce"/>
    <m/>
    <m/>
    <m/>
    <n v="0"/>
    <n v="1"/>
    <n v="1.86694255507341"/>
    <n v="0.32854420556029001"/>
    <n v="688.561671445615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9.182290973972"/>
    <n v="0.55844417800000001"/>
  </r>
  <r>
    <n v="260000"/>
    <n v="2500000"/>
    <n v="800000"/>
    <x v="0"/>
    <x v="0"/>
    <s v="IR-SouthCentral"/>
    <s v="C-25 and South Indian R"/>
    <n v="0.36"/>
    <n v="0.57999999999999996"/>
    <s v="City of Fort Pierce"/>
    <n v="3.4319861552700001E-3"/>
    <n v="3980.4594054334002"/>
    <n v="10.159703307237301"/>
    <n v="1.5873528137722901"/>
    <n v="3.486796109214E-2"/>
    <n v="5.4477728804000003E-3"/>
    <n v="13.6608815710816"/>
    <n v="1210"/>
    <s v="Fixed Single Family Units"/>
    <n v="1210"/>
    <s v="St. Lucie County Ft. Pierce--Paradise Park"/>
    <s v="City of Fort Pierce"/>
    <m/>
    <m/>
    <m/>
    <n v="0"/>
    <n v="1"/>
    <n v="3.486796109214E-2"/>
    <n v="5.4477728804000003E-3"/>
    <n v="13.660881539052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5.094537585184995"/>
    <n v="1.1079384899999999E-2"/>
  </r>
  <r>
    <n v="260000"/>
    <n v="2500000"/>
    <n v="800000"/>
    <x v="0"/>
    <x v="0"/>
    <s v="IR-SouthCentral"/>
    <s v="C-25 and South Indian R"/>
    <n v="0.36"/>
    <n v="0.57999999999999996"/>
    <s v="City of Fort Pierce"/>
    <n v="0.10775310017349"/>
    <n v="3980.4594054334002"/>
    <n v="10.159703307237301"/>
    <n v="1.5873528137722901"/>
    <n v="1.0947395281977601"/>
    <n v="0.17104218675308999"/>
    <n v="428.90684105020802"/>
    <n v="1310"/>
    <s v="Fixed Single Family Units"/>
    <n v="1310"/>
    <s v="St. Lucie County Ft. Pierce--Paradise Park"/>
    <s v="City of Fort Pierce"/>
    <m/>
    <m/>
    <m/>
    <n v="0"/>
    <n v="1"/>
    <n v="1.0947395281977601"/>
    <n v="0.17104218675308999"/>
    <n v="428.906841083309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4.721385304901602"/>
    <n v="0.34785631880000001"/>
  </r>
  <r>
    <n v="260000"/>
    <n v="2500000"/>
    <n v="800000"/>
    <x v="0"/>
    <x v="0"/>
    <s v="IR-SouthCentral"/>
    <s v="C-25 and South Indian R"/>
    <n v="0.36"/>
    <n v="0.57999999999999996"/>
    <s v="City of Fort Pierce"/>
    <n v="3.0835638657960001E-2"/>
    <n v="3961.14981448853"/>
    <n v="9.7104228285022298"/>
    <n v="1.55679813335174"/>
    <n v="0.29942708955570002"/>
    <n v="4.8004864703419997E-2"/>
    <n v="122.144584349613"/>
    <n v="1700"/>
    <s v="Institutional (Educational,religious,health and military facilities)"/>
    <n v="1700"/>
    <s v="St. Lucie County Ft. Pierce--Paradise Park"/>
    <s v="City of Fort Pierce"/>
    <m/>
    <m/>
    <m/>
    <n v="0"/>
    <n v="1"/>
    <n v="0.29942708955570002"/>
    <n v="4.8004864703419997E-2"/>
    <n v="122.1445843035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3.19201874085701"/>
    <n v="9.90629232E-2"/>
  </r>
  <r>
    <n v="260000"/>
    <n v="2500000"/>
    <n v="800000"/>
    <x v="0"/>
    <x v="0"/>
    <s v="IR-SouthCentral"/>
    <s v="C-25 and South Indian R"/>
    <n v="0.36"/>
    <n v="0.57999999999999996"/>
    <s v="City of Fort Pierce"/>
    <n v="2.2233733224000002E-3"/>
    <n v="3961.14981448853"/>
    <n v="9.7104228285022298"/>
    <n v="1.55679813335174"/>
    <n v="2.1589895066140001E-2"/>
    <n v="3.4613434380600001E-3"/>
    <n v="8.8071148235754002"/>
    <n v="1210"/>
    <s v="Fixed Single Family Units"/>
    <n v="1210"/>
    <s v="St. Lucie County Ft. Pierce--Paradise Park"/>
    <s v="City of Fort Pierce"/>
    <m/>
    <m/>
    <m/>
    <n v="0"/>
    <n v="1"/>
    <n v="2.1589895066140001E-2"/>
    <n v="3.4613434380600001E-3"/>
    <n v="8.80711482357492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1.746006243778197"/>
    <n v="7.1428344E-3"/>
  </r>
  <r>
    <n v="260000"/>
    <n v="2500000"/>
    <n v="800000"/>
    <x v="0"/>
    <x v="0"/>
    <s v="IR-SouthCentral"/>
    <s v="C-25 and South Indian R"/>
    <n v="0.36"/>
    <n v="0.57999999999999996"/>
    <s v="City of Fort Pierce"/>
    <n v="0.20085373510485"/>
    <n v="3961.14981448853"/>
    <n v="9.7104228285022298"/>
    <n v="1.55679813335174"/>
    <n v="1.9503746945521301"/>
    <n v="0.31268871988795999"/>
    <n v="795.61173554993002"/>
    <n v="1720"/>
    <s v="Religious"/>
    <n v="1720"/>
    <s v="St. Lucie County Ft. Pierce--Paradise Park"/>
    <s v="City of Fort Pierce"/>
    <m/>
    <m/>
    <m/>
    <n v="0"/>
    <n v="1"/>
    <n v="1.9503746945521301"/>
    <n v="0.31268871988795999"/>
    <n v="795.611735549930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7.627062603913"/>
    <n v="0.64526499230000001"/>
  </r>
  <r>
    <n v="260000"/>
    <n v="2500000"/>
    <n v="800000"/>
    <x v="0"/>
    <x v="0"/>
    <s v="IR-SouthCentral"/>
    <s v="C-25 and South Indian R"/>
    <n v="0.36"/>
    <n v="0.57999999999999996"/>
    <s v="City of Fort Pierce"/>
    <n v="0.22350448350530999"/>
    <n v="3961.14981448853"/>
    <n v="9.7104228285022298"/>
    <n v="1.55679813335174"/>
    <n v="2.1703230389025698"/>
    <n v="0.34795136271680999"/>
    <n v="885.33474337441805"/>
    <n v="1310"/>
    <s v="Fixed Single Family Units"/>
    <n v="1310"/>
    <s v="St. Lucie County Ft. Pierce--Paradise Park"/>
    <s v="City of Fort Pierce"/>
    <m/>
    <m/>
    <m/>
    <n v="0"/>
    <n v="1"/>
    <n v="2.1703230389025698"/>
    <n v="0.34795136271680999"/>
    <n v="885.33474357484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2.602509665375"/>
    <n v="0.71803304430000003"/>
  </r>
  <r>
    <n v="260000"/>
    <n v="2500000"/>
    <n v="800000"/>
    <x v="0"/>
    <x v="0"/>
    <s v="IR-SouthCentral"/>
    <s v="C-25 and South Indian R"/>
    <n v="0.36"/>
    <n v="0.57999999999999996"/>
    <s v="City of Fort Pierce"/>
    <n v="3.0232961193E-4"/>
    <n v="3994.11073862289"/>
    <n v="10.338231746034101"/>
    <n v="1.66189665491002"/>
    <n v="3.1255535918500001E-3"/>
    <n v="5.0244057075000004E-4"/>
    <n v="1.20753794962528"/>
    <n v="1210"/>
    <s v="Fixed Single Family Units"/>
    <n v="1210"/>
    <s v="St. Lucie County Ft. Pierce--Paradise Park"/>
    <s v="City of Fort Pierce"/>
    <m/>
    <m/>
    <m/>
    <n v="0"/>
    <n v="1"/>
    <n v="3.1255535918500001E-3"/>
    <n v="5.0244057075000004E-4"/>
    <n v="1.2075379496236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.5096042260261"/>
    <n v="9.7934949999999997E-4"/>
  </r>
  <r>
    <n v="260000"/>
    <n v="2500000"/>
    <n v="800000"/>
    <x v="0"/>
    <x v="0"/>
    <s v="IR-SouthCentral"/>
    <s v="C-25 and South Indian R"/>
    <n v="0.36"/>
    <n v="0.57999999999999996"/>
    <s v="City of Fort Pierce"/>
    <n v="3.5700632317279997E-2"/>
    <n v="3994.11073862289"/>
    <n v="10.338231746034101"/>
    <n v="1.66189665491002"/>
    <n v="0.36908141037606002"/>
    <n v="5.9330761426270001E-2"/>
    <n v="142.59227891409901"/>
    <n v="1310"/>
    <s v="Fixed Single Family Units"/>
    <n v="1310"/>
    <s v="St. Lucie County Ft. Pierce--Paradise Park"/>
    <s v="City of Fort Pierce"/>
    <m/>
    <m/>
    <m/>
    <n v="0"/>
    <n v="1"/>
    <n v="0.36908141037606002"/>
    <n v="5.9330761426270001E-2"/>
    <n v="142.59227891409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398959233973002"/>
    <n v="0.1156466171"/>
  </r>
  <r>
    <n v="260000"/>
    <n v="2500000"/>
    <n v="800000"/>
    <x v="0"/>
    <x v="0"/>
    <s v="IR-SouthCentral"/>
    <s v="C-25 and South Indian R"/>
    <n v="0.36"/>
    <n v="0.57999999999999996"/>
    <s v="City of Fort Pierce"/>
    <n v="3.0899273853440001E-2"/>
    <n v="3971.0011810887099"/>
    <n v="10.8282565813142"/>
    <n v="1.92453935207833"/>
    <n v="0.33458526546133999"/>
    <n v="5.9466868481590003E-2"/>
    <n v="122.701052966793"/>
    <n v="1210"/>
    <s v="Fixed Single Family Units"/>
    <n v="1210"/>
    <s v="St. Lucie County Ft. Pierce--Paradise Park"/>
    <s v="City of Fort Pierce"/>
    <m/>
    <m/>
    <m/>
    <n v="0"/>
    <n v="1"/>
    <n v="0.33458526546133999"/>
    <n v="5.9466868481590003E-2"/>
    <n v="122.70105290649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8.480821284141"/>
    <n v="9.9514235899999998E-2"/>
  </r>
  <r>
    <n v="260000"/>
    <n v="2500000"/>
    <n v="800000"/>
    <x v="0"/>
    <x v="0"/>
    <s v="IR-SouthCentral"/>
    <s v="C-25 and South Indian R"/>
    <n v="0.36"/>
    <n v="0.57999999999999996"/>
    <s v="City of Fort Pierce"/>
    <n v="0.25878213008944001"/>
    <n v="3971.0011810887099"/>
    <n v="10.8282565813142"/>
    <n v="1.92453935207833"/>
    <n v="2.8021593032674899"/>
    <n v="0.49803639297177998"/>
    <n v="1027.6241442298201"/>
    <n v="1310"/>
    <s v="Fixed Single Family Units"/>
    <n v="1310"/>
    <s v="St. Lucie County Ft. Pierce--Paradise Park"/>
    <s v="City of Fort Pierce"/>
    <m/>
    <m/>
    <m/>
    <n v="0"/>
    <n v="1"/>
    <n v="2.8021593032674899"/>
    <n v="0.49803639297177998"/>
    <n v="1027.6241442901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9.516070146863"/>
    <n v="0.83343401809999995"/>
  </r>
  <r>
    <n v="260000"/>
    <n v="2500000"/>
    <n v="800000"/>
    <x v="0"/>
    <x v="0"/>
    <s v="IR-SouthCentral"/>
    <s v="C-25 and South Indian R"/>
    <n v="0.36"/>
    <n v="0.57999999999999996"/>
    <s v="City of Fort Pierce"/>
    <n v="0.13081644878049001"/>
    <n v="3971.0011810887099"/>
    <n v="10.8282565813142"/>
    <n v="1.92453935207833"/>
    <n v="1.41651407245151"/>
    <n v="0.25176140357719001"/>
    <n v="519.47227261316402"/>
    <n v="1310"/>
    <s v="Fixed Single Family Units"/>
    <n v="1310"/>
    <s v="St. Lucie County Ft. Pierce--Paradise Park"/>
    <s v="City of Fort Pierce"/>
    <m/>
    <m/>
    <m/>
    <n v="0"/>
    <n v="1"/>
    <n v="1.41651407245151"/>
    <n v="0.25176140357719001"/>
    <n v="519.47227261316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9.159784151247607"/>
    <n v="0.42130760150000002"/>
  </r>
  <r>
    <n v="260000"/>
    <n v="2500000"/>
    <n v="800000"/>
    <x v="0"/>
    <x v="0"/>
    <s v="IR-SouthCentral"/>
    <s v="C-25 and South Indian R"/>
    <n v="0.36"/>
    <n v="0.57999999999999996"/>
    <s v="City of Fort Pierce"/>
    <n v="1.60970774635E-3"/>
    <n v="3967.5068710007999"/>
    <n v="10.234333180686001"/>
    <n v="1.63846470446204"/>
    <n v="1.64742853997E-2"/>
    <n v="2.6374493268899999E-3"/>
    <n v="6.3865265439587402"/>
    <n v="1210"/>
    <s v="Fixed Single Family Units"/>
    <n v="1210"/>
    <s v="St. Lucie County Ft. Pierce--Paradise Park"/>
    <s v="City of Fort Pierce"/>
    <m/>
    <m/>
    <m/>
    <n v="0"/>
    <n v="1"/>
    <n v="1.64742853997E-2"/>
    <n v="2.6374493268899999E-3"/>
    <n v="6.3865265439594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1.407208198337202"/>
    <n v="5.1796647000000003E-3"/>
  </r>
  <r>
    <n v="260000"/>
    <n v="2500000"/>
    <n v="800000"/>
    <x v="0"/>
    <x v="0"/>
    <s v="IR-SouthCentral"/>
    <s v="C-25 and South Indian R"/>
    <n v="0.36"/>
    <n v="0.57999999999999996"/>
    <s v="City of Fort Pierce"/>
    <n v="5.7995278633999996E-3"/>
    <n v="3967.5068710007999"/>
    <n v="10.234333180686001"/>
    <n v="1.63846470446204"/>
    <n v="5.935430044474E-2"/>
    <n v="9.5023217067300002E-3"/>
    <n v="23.009666646615901"/>
    <n v="1310"/>
    <s v="Fixed Single Family Units"/>
    <n v="1310"/>
    <s v="St. Lucie County Ft. Pierce--Paradise Park"/>
    <s v="City of Fort Pierce"/>
    <m/>
    <m/>
    <m/>
    <n v="0"/>
    <n v="1"/>
    <n v="5.935430044474E-2"/>
    <n v="9.5023217067300002E-3"/>
    <n v="23.009666646617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8.251856828698102"/>
    <n v="1.86615301E-2"/>
  </r>
  <r>
    <n v="260000"/>
    <n v="2500000"/>
    <n v="800000"/>
    <x v="0"/>
    <x v="0"/>
    <s v="IR-SouthCentral"/>
    <s v="C-25 and South Indian R"/>
    <n v="0.36"/>
    <n v="0.57999999999999996"/>
    <s v="City of Fort Pierce"/>
    <n v="4.2597979627000002E-4"/>
    <n v="3967.5068710007999"/>
    <n v="10.234333180686001"/>
    <n v="1.63846470446204"/>
    <n v="4.3596191633600003E-3"/>
    <n v="6.9795286101000001E-4"/>
    <n v="1.6900777686444499"/>
    <n v="1310"/>
    <s v="Fixed Single Family Units"/>
    <n v="1310"/>
    <s v="St. Lucie County Ft. Pierce--Paradise Park"/>
    <s v="City of Fort Pierce"/>
    <m/>
    <m/>
    <m/>
    <n v="0"/>
    <n v="1"/>
    <n v="4.3596191633600003E-3"/>
    <n v="6.9795286101000001E-4"/>
    <n v="1.6900777686434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.398775409497"/>
    <n v="1.3707038000000001E-3"/>
  </r>
  <r>
    <n v="260000"/>
    <n v="2500000"/>
    <n v="800000"/>
    <x v="0"/>
    <x v="0"/>
    <s v="IR-SouthCentral"/>
    <s v="C-25 and South Indian R"/>
    <n v="0.36"/>
    <n v="0.57999999999999996"/>
    <s v="City of Fort Pierce"/>
    <n v="3.7268435630600002E-3"/>
    <n v="4009.6367144351598"/>
    <n v="9.9298728259818994"/>
    <n v="1.6062393907893699"/>
    <n v="3.7007082623520003E-2"/>
    <n v="5.9862029342899999E-3"/>
    <n v="14.9432887794057"/>
    <n v="1750"/>
    <s v="Governmental"/>
    <n v="1750"/>
    <s v="St. Lucie County Ft. Pierce--Paradise Park"/>
    <s v="City of Fort Pierce"/>
    <m/>
    <m/>
    <m/>
    <n v="0"/>
    <n v="1"/>
    <n v="3.7007082623520003E-2"/>
    <n v="5.9862029342899999E-3"/>
    <n v="14.943288777782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846271555971299"/>
    <n v="1.2119455600000001E-2"/>
  </r>
  <r>
    <n v="260000"/>
    <n v="2500000"/>
    <n v="800000"/>
    <x v="0"/>
    <x v="0"/>
    <s v="IR-SouthCentral"/>
    <s v="C-25 and South Indian R"/>
    <n v="0.36"/>
    <n v="0.57999999999999996"/>
    <s v="City of Fort Pierce"/>
    <n v="0.23388801211068"/>
    <n v="4009.6367144351598"/>
    <n v="9.9298728259818994"/>
    <n v="1.6062393907893699"/>
    <n v="2.3224782157807899"/>
    <n v="0.37568013808560002"/>
    <n v="937.80596042524996"/>
    <n v="1310"/>
    <s v="Fixed Single Family Units"/>
    <n v="1310"/>
    <s v="St. Lucie County Ft. Pierce--Paradise Park"/>
    <s v="City of Fort Pierce"/>
    <m/>
    <m/>
    <m/>
    <n v="0"/>
    <n v="1"/>
    <n v="2.3224782157807899"/>
    <n v="0.37568013808560002"/>
    <n v="937.805960425249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3.73448386659901"/>
    <n v="0.76058877570000005"/>
  </r>
  <r>
    <n v="260000"/>
    <n v="2500000"/>
    <n v="800000"/>
    <x v="0"/>
    <x v="0"/>
    <s v="IR-SouthCentral"/>
    <s v="C-25 and South Indian R"/>
    <n v="0.36"/>
    <n v="0.57999999999999996"/>
    <s v="City of Fort Pierce"/>
    <n v="0.30311929109147001"/>
    <n v="3977.7222710757601"/>
    <n v="10.586243178667599"/>
    <n v="1.80040248582419"/>
    <n v="3.2088945276396901"/>
    <n v="0.54573672518234995"/>
    <n v="1205.7243549672501"/>
    <n v="1210"/>
    <s v="Fixed Single Family Units"/>
    <n v="1210"/>
    <s v="St. Lucie County Ft. Pierce--Paradise Park"/>
    <s v="City of Fort Pierce"/>
    <m/>
    <m/>
    <m/>
    <n v="0"/>
    <n v="1"/>
    <n v="3.2088945276396901"/>
    <n v="0.54573672518234995"/>
    <n v="1205.7243549735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56807487031699"/>
    <n v="0.97787863340000003"/>
  </r>
  <r>
    <n v="260000"/>
    <n v="2500000"/>
    <n v="800000"/>
    <x v="0"/>
    <x v="0"/>
    <s v="IR-SouthCentral"/>
    <s v="C-25 and South Indian R"/>
    <n v="0.36"/>
    <n v="0.57999999999999996"/>
    <s v="City of Fort Pierce"/>
    <n v="9.5998209512970001E-2"/>
    <n v="3977.7222710757601"/>
    <n v="10.586243178667599"/>
    <n v="1.80040248582419"/>
    <n v="1.0162603906210199"/>
    <n v="0.17283541504182001"/>
    <n v="381.85421596315001"/>
    <n v="1310"/>
    <s v="Fixed Single Family Units"/>
    <n v="1310"/>
    <s v="St. Lucie County Ft. Pierce--Paradise Park"/>
    <s v="City of Fort Pierce"/>
    <m/>
    <m/>
    <m/>
    <n v="0"/>
    <n v="1"/>
    <n v="1.0162603906210199"/>
    <n v="0.17283541504182001"/>
    <n v="381.85421596315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5.137654290462095"/>
    <n v="0.30969522789999998"/>
  </r>
  <r>
    <n v="260000"/>
    <n v="2500000"/>
    <n v="800000"/>
    <x v="0"/>
    <x v="0"/>
    <s v="IR-SouthCentral"/>
    <s v="C-25 and South Indian R"/>
    <n v="0.36"/>
    <n v="0.57999999999999996"/>
    <s v="City of Fort Pierce"/>
    <n v="1.516817646665E-2"/>
    <n v="3977.7222710757601"/>
    <n v="10.586243178667599"/>
    <n v="1.80040248582419"/>
    <n v="0.16057400465297"/>
    <n v="2.730882261598E-2"/>
    <n v="60.334793343028799"/>
    <n v="1310"/>
    <s v="Fixed Single Family Units"/>
    <n v="1310"/>
    <s v="St. Lucie County Ft. Pierce--Paradise Park"/>
    <s v="City of Fort Pierce"/>
    <m/>
    <m/>
    <m/>
    <n v="0"/>
    <n v="1"/>
    <n v="0.16057400465297"/>
    <n v="2.730882261598E-2"/>
    <n v="60.334793336697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2.457829658680097"/>
    <n v="4.8933327899999997E-2"/>
  </r>
  <r>
    <n v="260000"/>
    <n v="2500000"/>
    <n v="800000"/>
    <x v="0"/>
    <x v="0"/>
    <s v="IR-SouthCentral"/>
    <s v="C-25 and South Indian R"/>
    <n v="0.36"/>
    <n v="0.57999999999999996"/>
    <s v="City of Fort Pierce"/>
    <n v="0.18359739095645999"/>
    <n v="3977.7222710757601"/>
    <n v="10.586243178667599"/>
    <n v="1.80040248582419"/>
    <n v="1.94360662763409"/>
    <n v="0.33054919906885999"/>
    <n v="730.299430918947"/>
    <n v="1310"/>
    <s v="Fixed Single Family Units"/>
    <n v="1310"/>
    <s v="St. Lucie County Ft. Pierce--Paradise Park"/>
    <s v="City of Fort Pierce"/>
    <m/>
    <m/>
    <m/>
    <n v="0"/>
    <n v="1"/>
    <n v="1.94360662763409"/>
    <n v="0.33054919906885999"/>
    <n v="730.29943091894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1.146625552909"/>
    <n v="0.59229475340000004"/>
  </r>
  <r>
    <n v="260000"/>
    <n v="2500000"/>
    <n v="800000"/>
    <x v="0"/>
    <x v="0"/>
    <s v="IR-SouthCentral"/>
    <s v="C-25 and South Indian R"/>
    <n v="0.36"/>
    <n v="0.57999999999999996"/>
    <s v="City of Fort Pierce"/>
    <n v="6.2802620692599996E-3"/>
    <n v="3994.5125323812099"/>
    <n v="9.5664504336956107"/>
    <n v="1.43074972781038"/>
    <n v="6.0079815796239999E-2"/>
    <n v="8.98548324617E-3"/>
    <n v="25.086585542317401"/>
    <n v="1210"/>
    <s v="Fixed Single Family Units"/>
    <n v="1210"/>
    <s v="St. Lucie County Ft. Pierce--Paradise Park"/>
    <s v="City of Fort Pierce"/>
    <m/>
    <m/>
    <m/>
    <n v="0"/>
    <n v="1"/>
    <n v="6.0079815796239999E-2"/>
    <n v="8.98548324617E-3"/>
    <n v="25.0865855398032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3.29407205501001"/>
    <n v="2.0345973699999999E-2"/>
  </r>
  <r>
    <n v="260000"/>
    <n v="2500000"/>
    <n v="800000"/>
    <x v="0"/>
    <x v="0"/>
    <s v="IR-SouthCentral"/>
    <s v="C-25 and South Indian R"/>
    <n v="0.36"/>
    <n v="0.57999999999999996"/>
    <s v="City of Fort Pierce"/>
    <n v="4.3870025966399996E-3"/>
    <n v="3994.5125323812099"/>
    <n v="9.5664504336956107"/>
    <n v="1.43074972781038"/>
    <n v="4.1968042893309999E-2"/>
    <n v="6.2767027710500002E-3"/>
    <n v="17.5239368518953"/>
    <n v="1310"/>
    <s v="Fixed Single Family Units"/>
    <n v="1310"/>
    <s v="St. Lucie County Ft. Pierce--Paradise Park"/>
    <s v="City of Fort Pierce"/>
    <m/>
    <m/>
    <m/>
    <n v="0"/>
    <n v="1"/>
    <n v="4.1968042893309999E-2"/>
    <n v="6.2767027710500002E-3"/>
    <n v="17.523936854035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9.193602256082698"/>
    <n v="1.42124386E-2"/>
  </r>
  <r>
    <n v="260000"/>
    <n v="2500000"/>
    <n v="800000"/>
    <x v="0"/>
    <x v="0"/>
    <s v="IR-SouthCentral"/>
    <s v="C-25 and South Indian R"/>
    <n v="0.36"/>
    <n v="0.57999999999999996"/>
    <s v="City of Fort Pierce"/>
    <n v="1.087056797739E-2"/>
    <n v="3994.5125323812099"/>
    <n v="9.5664504336956107"/>
    <n v="1.43074972781038"/>
    <n v="0.10399274974189"/>
    <n v="1.55530621748E-2"/>
    <n v="43.422620019818197"/>
    <n v="1310"/>
    <s v="Fixed Single Family Units"/>
    <n v="1310"/>
    <s v="St. Lucie County Ft. Pierce--Paradise Park"/>
    <s v="City of Fort Pierce"/>
    <m/>
    <m/>
    <m/>
    <n v="0"/>
    <n v="1"/>
    <n v="0.10399274974189"/>
    <n v="1.55530621748E-2"/>
    <n v="43.4226200198198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722624933185898"/>
    <n v="3.5217047899999999E-2"/>
  </r>
  <r>
    <n v="260000"/>
    <n v="2500000"/>
    <n v="800000"/>
    <x v="0"/>
    <x v="0"/>
    <s v="IR-SouthCentral"/>
    <s v="C-25 and South Indian R"/>
    <n v="0.36"/>
    <n v="0.57999999999999996"/>
    <s v="City of Fort Pierce"/>
    <n v="3.7964823895939998E-2"/>
    <n v="3969.8815408068999"/>
    <n v="10.4974215970639"/>
    <n v="1.7634358126534899"/>
    <n v="0.39853276229404"/>
    <n v="6.6948530079189994E-2"/>
    <n v="150.715853584504"/>
    <n v="1210"/>
    <s v="Fixed Single Family Units"/>
    <n v="1210"/>
    <s v="St. Lucie County Ft. Pierce--Paradise Park"/>
    <s v="City of Fort Pierce"/>
    <m/>
    <m/>
    <m/>
    <n v="0"/>
    <n v="1"/>
    <n v="0.39853276229404"/>
    <n v="6.6948530079189994E-2"/>
    <n v="150.71585351792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3.27193483089101"/>
    <n v="0.1222350799"/>
  </r>
  <r>
    <n v="260000"/>
    <n v="2500000"/>
    <n v="800000"/>
    <x v="0"/>
    <x v="0"/>
    <s v="IR-SouthCentral"/>
    <s v="C-25 and South Indian R"/>
    <n v="0.36"/>
    <n v="0.57999999999999996"/>
    <s v="City of Fort Pierce"/>
    <n v="0.21903449204063"/>
    <n v="3969.8815408068999"/>
    <n v="10.4974215970639"/>
    <n v="1.7634358126534899"/>
    <n v="2.29929740724929"/>
    <n v="0.38625326747082001"/>
    <n v="869.54098675213402"/>
    <n v="1310"/>
    <s v="Fixed Single Family Units"/>
    <n v="1310"/>
    <s v="St. Lucie County Ft. Pierce--Paradise Park"/>
    <s v="City of Fort Pierce"/>
    <m/>
    <m/>
    <m/>
    <n v="0"/>
    <n v="1"/>
    <n v="2.29929740724929"/>
    <n v="0.38625326747082001"/>
    <n v="869.540986818926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1.660691473062"/>
    <n v="0.70522383359999996"/>
  </r>
  <r>
    <n v="260000"/>
    <n v="2500000"/>
    <n v="800000"/>
    <x v="0"/>
    <x v="0"/>
    <s v="IR-SouthCentral"/>
    <s v="C-25 and South Indian R"/>
    <n v="0.36"/>
    <n v="0.57999999999999996"/>
    <s v="City of Fort Pierce"/>
    <n v="3.6172432161600002E-2"/>
    <n v="4006.3238910904302"/>
    <n v="10.802756434844"/>
    <n v="1.882555853118"/>
    <n v="0.39076197429772003"/>
    <n v="6.8096623887340002E-2"/>
    <n v="144.918479167882"/>
    <n v="1210"/>
    <s v="Fixed Single Family Units"/>
    <n v="1210"/>
    <s v="St. Lucie County Ft. Pierce--Paradise Park"/>
    <s v="City of Fort Pierce"/>
    <m/>
    <m/>
    <m/>
    <n v="0"/>
    <n v="1"/>
    <n v="0.39076197429772003"/>
    <n v="6.8096623887340002E-2"/>
    <n v="144.91847919274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12944064710101"/>
    <n v="0.11753323540000001"/>
  </r>
  <r>
    <n v="260000"/>
    <n v="2500000"/>
    <n v="800000"/>
    <x v="0"/>
    <x v="0"/>
    <s v="IR-SouthCentral"/>
    <s v="C-25 and South Indian R"/>
    <n v="0.36"/>
    <n v="0.57999999999999996"/>
    <s v="City of Fort Pierce"/>
    <n v="8.2485584577160001E-2"/>
    <n v="4006.3238910904302"/>
    <n v="10.802756434844"/>
    <n v="1.882555853118"/>
    <n v="0.89107167957278999"/>
    <n v="0.15528372004359001"/>
    <n v="330.463968162041"/>
    <n v="1310"/>
    <s v="Fixed Single Family Units"/>
    <n v="1310"/>
    <s v="St. Lucie County Ft. Pierce--Paradise Park"/>
    <s v="City of Fort Pierce"/>
    <m/>
    <m/>
    <m/>
    <n v="0"/>
    <n v="1"/>
    <n v="0.89107167957278999"/>
    <n v="0.15528372004359001"/>
    <n v="330.463968162039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619983476110093"/>
    <n v="0.2680161948"/>
  </r>
  <r>
    <n v="260000"/>
    <n v="2500000"/>
    <n v="800000"/>
    <x v="0"/>
    <x v="0"/>
    <s v="IR-SouthCentral"/>
    <s v="C-25 and South Indian R"/>
    <n v="0.36"/>
    <n v="0.57999999999999996"/>
    <s v="City of Fort Pierce"/>
    <n v="9.188488777777E-2"/>
    <n v="4006.3238910904302"/>
    <n v="10.802756434844"/>
    <n v="1.882555853118"/>
    <n v="0.99261006270630003"/>
    <n v="0.17297843329914001"/>
    <n v="368.120621134271"/>
    <n v="1310"/>
    <s v="Fixed Single Family Units"/>
    <n v="1310"/>
    <s v="St. Lucie County Ft. Pierce--Paradise Park"/>
    <s v="City of Fort Pierce"/>
    <m/>
    <m/>
    <m/>
    <n v="0"/>
    <n v="1"/>
    <n v="0.99261006270630003"/>
    <n v="0.17297843329914001"/>
    <n v="368.12062113426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566536902990407"/>
    <n v="0.2985568703"/>
  </r>
  <r>
    <n v="260000"/>
    <n v="2500000"/>
    <n v="800000"/>
    <x v="0"/>
    <x v="0"/>
    <s v="IR-SouthCentral"/>
    <s v="C-25 and South Indian R"/>
    <n v="0.36"/>
    <n v="0.57999999999999996"/>
    <s v="City of Fort Pierce"/>
    <n v="0.10354901745007999"/>
    <n v="4006.3238910904302"/>
    <n v="10.802756434844"/>
    <n v="1.882555853118"/>
    <n v="1.11861481458064"/>
    <n v="0.19493680888527001"/>
    <n v="414.85090250920399"/>
    <n v="1310"/>
    <s v="Fixed Single Family Units"/>
    <n v="1310"/>
    <s v="St. Lucie County Ft. Pierce--Paradise Park"/>
    <s v="City of Fort Pierce"/>
    <m/>
    <m/>
    <m/>
    <n v="0"/>
    <n v="1"/>
    <n v="1.11861481458064"/>
    <n v="0.19493680888527001"/>
    <n v="414.85090250920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2.038050379746096"/>
    <n v="0.33645653079999999"/>
  </r>
  <r>
    <n v="260000"/>
    <n v="2500000"/>
    <n v="800000"/>
    <x v="0"/>
    <x v="0"/>
    <s v="IR-SouthCentral"/>
    <s v="C-25 and South Indian R"/>
    <n v="0.36"/>
    <n v="0.57999999999999996"/>
    <s v="City of Fort Pierce"/>
    <n v="7.2849770721719997E-2"/>
    <n v="4006.3238910904302"/>
    <n v="10.802756434844"/>
    <n v="1.882555853118"/>
    <n v="0.78697832944098001"/>
    <n v="0.13714376227048"/>
    <n v="291.85977690289099"/>
    <n v="1310"/>
    <s v="Fixed Single Family Units"/>
    <n v="1310"/>
    <s v="St. Lucie County Ft. Pierce--Paradise Park"/>
    <s v="City of Fort Pierce"/>
    <m/>
    <m/>
    <m/>
    <n v="0"/>
    <n v="1"/>
    <n v="0.78697832944098001"/>
    <n v="0.13714376227048"/>
    <n v="291.859776878023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0.8335046115198"/>
    <n v="0.2367070372"/>
  </r>
  <r>
    <n v="260000"/>
    <n v="2500000"/>
    <n v="800000"/>
    <x v="0"/>
    <x v="0"/>
    <s v="IR-SouthCentral"/>
    <s v="C-25 and South Indian R"/>
    <n v="0.36"/>
    <n v="0.57999999999999996"/>
    <s v="City of Fort Pierce"/>
    <n v="6.8037273700679995E-2"/>
    <n v="3995.3072218655302"/>
    <n v="9.3613217366266195"/>
    <n v="1.3430981995034901"/>
    <n v="0.63691880919499"/>
    <n v="9.138073980651E-2"/>
    <n v="271.82981097236802"/>
    <n v="1210"/>
    <s v="Fixed Single Family Units"/>
    <n v="1210"/>
    <s v="St. Lucie County Ft. Pierce--Paradise Park"/>
    <s v="City of Fort Pierce"/>
    <m/>
    <m/>
    <m/>
    <n v="0"/>
    <n v="1"/>
    <n v="0.63691880919499"/>
    <n v="9.138073980651E-2"/>
    <n v="271.829811165005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2.523932804793006"/>
    <n v="0.220462134"/>
  </r>
  <r>
    <n v="260000"/>
    <n v="2500000"/>
    <n v="800000"/>
    <x v="0"/>
    <x v="0"/>
    <s v="IR-SouthCentral"/>
    <s v="C-25 and South Indian R"/>
    <n v="0.36"/>
    <n v="0.57999999999999996"/>
    <s v="City of Fort Pierce"/>
    <n v="0.13043708214020999"/>
    <n v="3995.3072218655302"/>
    <n v="9.3613217366266195"/>
    <n v="1.3430981995034901"/>
    <n v="1.2210634923013299"/>
    <n v="0.17518981017101001"/>
    <n v="521.13621627386397"/>
    <n v="1750"/>
    <s v="Governmental"/>
    <n v="1750"/>
    <s v="St. Lucie County Ft. Pierce--Paradise Park"/>
    <s v="City of Fort Pierce"/>
    <m/>
    <m/>
    <m/>
    <n v="0"/>
    <n v="1"/>
    <n v="1.2210634923013299"/>
    <n v="0.17518981017101001"/>
    <n v="521.136216081230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9.892979685047806"/>
    <n v="0.42265710960000002"/>
  </r>
  <r>
    <n v="260000"/>
    <n v="2500000"/>
    <n v="800000"/>
    <x v="0"/>
    <x v="0"/>
    <s v="IR-SouthCentral"/>
    <s v="C-25 and South Indian R"/>
    <n v="0.36"/>
    <n v="0.57999999999999996"/>
    <s v="City of Fort Pierce"/>
    <n v="2.050464256172E-2"/>
    <n v="3995.3072218655302"/>
    <n v="9.3613217366266195"/>
    <n v="1.3430981995034901"/>
    <n v="0.19195055611480999"/>
    <n v="2.753974850611E-2"/>
    <n v="81.922346508623207"/>
    <n v="1310"/>
    <s v="Fixed Single Family Units"/>
    <n v="1310"/>
    <s v="St. Lucie County Ft. Pierce--Paradise Park"/>
    <s v="City of Fort Pierce"/>
    <m/>
    <m/>
    <m/>
    <n v="0"/>
    <n v="1"/>
    <n v="0.19195055611480999"/>
    <n v="2.753974850611E-2"/>
    <n v="81.9223465086236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7.197488395492101"/>
    <n v="6.6441481400000002E-2"/>
  </r>
  <r>
    <n v="260000"/>
    <n v="2500000"/>
    <n v="800000"/>
    <x v="0"/>
    <x v="0"/>
    <s v="IR-SouthCentral"/>
    <s v="C-25 and South Indian R"/>
    <n v="0.36"/>
    <n v="0.57999999999999996"/>
    <s v="City of Fort Pierce"/>
    <n v="1.3067353402E-4"/>
    <n v="3971.2410625172001"/>
    <n v="10.1861049521547"/>
    <n v="1.6108050573444299"/>
    <n v="1.3310543320799999E-3"/>
    <n v="2.1048958947E-4"/>
    <n v="0.51893610412019997"/>
    <n v="1210"/>
    <s v="Fixed Single Family Units"/>
    <n v="1210"/>
    <s v="St. Lucie County Ft. Pierce--Paradise Park"/>
    <s v="City of Fort Pierce"/>
    <m/>
    <m/>
    <m/>
    <n v="0"/>
    <n v="1"/>
    <n v="1.3310543320799999E-3"/>
    <n v="2.1048958947E-4"/>
    <n v="0.518936098721760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.2733541612565"/>
    <n v="4.208727E-4"/>
  </r>
  <r>
    <n v="260000"/>
    <n v="2500000"/>
    <n v="800000"/>
    <x v="0"/>
    <x v="0"/>
    <s v="IR-SouthCentral"/>
    <s v="C-25 and South Indian R"/>
    <n v="0.36"/>
    <n v="0.57999999999999996"/>
    <s v="City of Fort Pierce"/>
    <n v="1.86951321888E-2"/>
    <n v="3971.2410625172001"/>
    <n v="10.1861049521547"/>
    <n v="1.6108050573444299"/>
    <n v="0.1904305785696"/>
    <n v="3.011421347745E-2"/>
    <n v="74.242876617381398"/>
    <n v="1310"/>
    <s v="Fixed Single Family Units"/>
    <n v="1310"/>
    <s v="St. Lucie County Ft. Pierce--Paradise Park"/>
    <s v="City of Fort Pierce"/>
    <m/>
    <m/>
    <m/>
    <n v="0"/>
    <n v="1"/>
    <n v="0.1904305785696"/>
    <n v="3.011421347745E-2"/>
    <n v="74.2428766237305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3.485379560953596"/>
    <n v="6.0213200799999998E-2"/>
  </r>
  <r>
    <n v="260000"/>
    <n v="2500000"/>
    <n v="800000"/>
    <x v="0"/>
    <x v="0"/>
    <s v="IR-SouthCentral"/>
    <s v="C-25 and South Indian R"/>
    <n v="0.36"/>
    <n v="0.57999999999999996"/>
    <s v="City of Fort Pierce"/>
    <n v="1.1581248291300001E-3"/>
    <n v="3971.2410625172001"/>
    <n v="10.1861049521547"/>
    <n v="1.6108050573444299"/>
    <n v="1.1796781057229999E-2"/>
    <n v="1.8655133318000001E-3"/>
    <n v="4.5991928769697097"/>
    <n v="1310"/>
    <s v="Fixed Single Family Units"/>
    <n v="1310"/>
    <s v="St. Lucie County Ft. Pierce--Paradise Park"/>
    <s v="City of Fort Pierce"/>
    <m/>
    <m/>
    <m/>
    <n v="0"/>
    <n v="1"/>
    <n v="1.1796781057229999E-2"/>
    <n v="1.8655133318000001E-3"/>
    <n v="4.59919287696950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2.294823069152901"/>
    <n v="3.7300834000000001E-3"/>
  </r>
  <r>
    <n v="260000"/>
    <n v="2500000"/>
    <n v="800000"/>
    <x v="0"/>
    <x v="0"/>
    <s v="IR-SouthCentral"/>
    <s v="C-25 and South Indian R"/>
    <n v="0.36"/>
    <n v="0.57999999999999996"/>
    <s v="City of Fort Pierce"/>
    <n v="8.2025299807149996E-2"/>
    <n v="3971.2410625172001"/>
    <n v="10.1861049521547"/>
    <n v="1.6108050573444299"/>
    <n v="0.83551831256762998"/>
    <n v="0.13212676775955001"/>
    <n v="325.74223875945398"/>
    <n v="1310"/>
    <s v="Fixed Single Family Units"/>
    <n v="1310"/>
    <s v="St. Lucie County Ft. Pierce--Paradise Park"/>
    <s v="City of Fort Pierce"/>
    <m/>
    <m/>
    <m/>
    <n v="0"/>
    <n v="1"/>
    <n v="0.83551831256762998"/>
    <n v="0.13212676775955001"/>
    <n v="325.74223875945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5.507008828890307"/>
    <n v="0.26418673050000002"/>
  </r>
  <r>
    <n v="260000"/>
    <n v="2500000"/>
    <n v="800000"/>
    <x v="0"/>
    <x v="0"/>
    <s v="IR-SouthCentral"/>
    <s v="C-25 and South Indian R"/>
    <n v="0.36"/>
    <n v="0.57999999999999996"/>
    <s v="City of Fort Pierce"/>
    <n v="3.6095308197729999E-2"/>
    <n v="3992.98216795194"/>
    <n v="11.195231185269099"/>
    <n v="2.0846150889820301"/>
    <n v="0.40409531997715997"/>
    <n v="7.5244824110449998E-2"/>
    <n v="144.12792198027699"/>
    <n v="1210"/>
    <s v="Fixed Single Family Units"/>
    <n v="1210"/>
    <s v="St. Lucie County Ft. Pierce--Paradise Park"/>
    <s v="City of Fort Pierce"/>
    <m/>
    <m/>
    <m/>
    <n v="0"/>
    <n v="1"/>
    <n v="0.40409531997715997"/>
    <n v="7.5244824110449998E-2"/>
    <n v="144.12792199049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9.70512348840199"/>
    <n v="0.1168920697"/>
  </r>
  <r>
    <n v="260000"/>
    <n v="2500000"/>
    <n v="800000"/>
    <x v="0"/>
    <x v="0"/>
    <s v="IR-SouthCentral"/>
    <s v="C-25 and South Indian R"/>
    <n v="0.36"/>
    <n v="0.57999999999999996"/>
    <s v="City of Fort Pierce"/>
    <n v="3.3582892463039998E-2"/>
    <n v="3992.98216795194"/>
    <n v="11.195231185269099"/>
    <n v="2.0846150889820301"/>
    <n v="0.37596824499385001"/>
    <n v="7.0007404360130004E-2"/>
    <n v="134.09589075319801"/>
    <n v="1310"/>
    <s v="Fixed Single Family Units"/>
    <n v="1310"/>
    <s v="St. Lucie County Ft. Pierce--Paradise Park"/>
    <s v="City of Fort Pierce"/>
    <m/>
    <m/>
    <m/>
    <n v="0"/>
    <n v="1"/>
    <n v="0.37596824499385001"/>
    <n v="7.0007404360130004E-2"/>
    <n v="134.09589075319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457332875725299"/>
    <n v="0.1087557914"/>
  </r>
  <r>
    <n v="260000"/>
    <n v="2500000"/>
    <n v="800000"/>
    <x v="0"/>
    <x v="0"/>
    <s v="IR-SouthCentral"/>
    <s v="C-25 and South Indian R"/>
    <n v="0.36"/>
    <n v="0.57999999999999996"/>
    <s v="City of Fort Pierce"/>
    <n v="0.13721505690638"/>
    <n v="3992.98216795194"/>
    <n v="11.195231185269099"/>
    <n v="2.0846150889820301"/>
    <n v="1.5361542841668101"/>
    <n v="0.28604057806256999"/>
    <n v="547.89727540169804"/>
    <n v="1310"/>
    <s v="Fixed Single Family Units"/>
    <n v="1310"/>
    <s v="St. Lucie County Ft. Pierce--Paradise Park"/>
    <s v="City of Fort Pierce"/>
    <m/>
    <m/>
    <m/>
    <n v="0"/>
    <n v="1"/>
    <n v="1.5361542841668101"/>
    <n v="0.28604057806256999"/>
    <n v="547.897275401698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6.100052463531199"/>
    <n v="0.44436113170000002"/>
  </r>
  <r>
    <n v="260000"/>
    <n v="2500000"/>
    <n v="800000"/>
    <x v="0"/>
    <x v="0"/>
    <s v="IR-SouthCentral"/>
    <s v="C-25 and South Indian R"/>
    <n v="0.36"/>
    <n v="0.57999999999999996"/>
    <s v="City of Fort Pierce"/>
    <n v="0.12883715505323001"/>
    <n v="3992.98216795194"/>
    <n v="11.195231185269099"/>
    <n v="2.0846150889820301"/>
    <n v="1.44236173607337"/>
    <n v="0.26857587744549999"/>
    <n v="514.44446269724301"/>
    <n v="1310"/>
    <s v="Fixed Single Family Units"/>
    <n v="1310"/>
    <s v="St. Lucie County Ft. Pierce--Paradise Park"/>
    <s v="City of Fort Pierce"/>
    <m/>
    <m/>
    <m/>
    <n v="0"/>
    <n v="1"/>
    <n v="1.44236173607337"/>
    <n v="0.26857587744549999"/>
    <n v="514.444462697243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3.372750828381498"/>
    <n v="0.4172298968"/>
  </r>
  <r>
    <n v="260000"/>
    <n v="2500000"/>
    <n v="800000"/>
    <x v="0"/>
    <x v="0"/>
    <s v="IR-SouthCentral"/>
    <s v="C-25 and South Indian R"/>
    <n v="0.36"/>
    <n v="0.57999999999999996"/>
    <s v="City of Fort Pierce"/>
    <n v="0.22897362897000001"/>
    <n v="3992.98216795194"/>
    <n v="11.195231185269099"/>
    <n v="2.0846150889820301"/>
    <n v="2.56341271164928"/>
    <n v="0.47732188192984998"/>
    <n v="914.28761740849097"/>
    <n v="1310"/>
    <s v="Fixed Single Family Units"/>
    <n v="1310"/>
    <s v="St. Lucie County Ft. Pierce--Paradise Park"/>
    <s v="City of Fort Pierce"/>
    <m/>
    <m/>
    <m/>
    <n v="0"/>
    <n v="1"/>
    <n v="2.56341271164928"/>
    <n v="0.47732188192984998"/>
    <n v="914.287617398269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7.118988647642"/>
    <n v="0.74151469380000001"/>
  </r>
  <r>
    <n v="260000"/>
    <n v="2500000"/>
    <n v="800000"/>
    <x v="0"/>
    <x v="0"/>
    <s v="IR-SouthCentral"/>
    <s v="C-25 and South Indian R"/>
    <n v="0.36"/>
    <n v="0.57999999999999996"/>
    <s v="City of Fort Pierce"/>
    <n v="0.17552103978062"/>
    <n v="3954.1122808958999"/>
    <n v="9.9394053593686902"/>
    <n v="1.5044490276721001"/>
    <n v="1.7445747634775"/>
    <n v="0.26406245763394998"/>
    <n v="694.02989895218298"/>
    <n v="1210"/>
    <s v="Fixed Single Family Units"/>
    <n v="1210"/>
    <s v="St. Lucie County Ft. Pierce--Paradise Park"/>
    <s v="City of Fort Pierce"/>
    <m/>
    <m/>
    <m/>
    <n v="0"/>
    <n v="1"/>
    <n v="1.7445747634775"/>
    <n v="0.26406245763394998"/>
    <n v="694.029898952182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7.25202056513101"/>
    <n v="0.56287907459999997"/>
  </r>
  <r>
    <n v="260000"/>
    <n v="2500000"/>
    <n v="800000"/>
    <x v="0"/>
    <x v="0"/>
    <s v="IR-SouthCentral"/>
    <s v="C-25 and South Indian R"/>
    <n v="0.36"/>
    <n v="0.57999999999999996"/>
    <s v="City of Fort Pierce"/>
    <n v="5.3258536381670003E-2"/>
    <n v="3954.1122808958999"/>
    <n v="9.9394053593686902"/>
    <n v="1.5044490276721001"/>
    <n v="0.52935818194414996"/>
    <n v="8.0124753274650004E-2"/>
    <n v="210.590232769322"/>
    <n v="1310"/>
    <s v="Fixed Single Family Units"/>
    <n v="1310"/>
    <s v="St. Lucie County Ft. Pierce--Paradise Park"/>
    <s v="City of Fort Pierce"/>
    <m/>
    <m/>
    <m/>
    <n v="0"/>
    <n v="1"/>
    <n v="0.52935818194414996"/>
    <n v="8.0124753274650004E-2"/>
    <n v="210.59023276932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8.753443510344802"/>
    <n v="0.17079499819999999"/>
  </r>
  <r>
    <n v="260000"/>
    <n v="2500000"/>
    <n v="800000"/>
    <x v="0"/>
    <x v="0"/>
    <s v="IR-SouthCentral"/>
    <s v="C-25 and South Indian R"/>
    <n v="0.36"/>
    <n v="0.57999999999999996"/>
    <s v="City of Fort Pierce"/>
    <n v="0.2939767229211"/>
    <n v="3982.88374674125"/>
    <n v="10.7232337610324"/>
    <n v="1.85300798845106"/>
    <n v="3.1523811201852299"/>
    <n v="0.54474121599145997"/>
    <n v="1170.87511164271"/>
    <n v="1210"/>
    <s v="Fixed Single Family Units"/>
    <n v="1210"/>
    <s v="St. Lucie County Ft. Pierce--Paradise Park"/>
    <s v="City of Fort Pierce"/>
    <m/>
    <m/>
    <m/>
    <n v="0"/>
    <n v="1"/>
    <n v="3.1523811201852299"/>
    <n v="0.54474121599145997"/>
    <n v="1170.8751116758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3.492970957701"/>
    <n v="0.94961485130000001"/>
  </r>
  <r>
    <n v="260000"/>
    <n v="2500000"/>
    <n v="800000"/>
    <x v="0"/>
    <x v="0"/>
    <s v="IR-SouthCentral"/>
    <s v="C-25 and South Indian R"/>
    <n v="0.36"/>
    <n v="0.57999999999999996"/>
    <s v="City of Fort Pierce"/>
    <n v="0.16306284271721999"/>
    <n v="3982.88374674125"/>
    <n v="10.7232337610324"/>
    <n v="1.85300798845106"/>
    <n v="1.74856098019523"/>
    <n v="0.30215675017455002"/>
    <n v="649.46034595584797"/>
    <n v="1310"/>
    <s v="Fixed Single Family Units"/>
    <n v="1310"/>
    <s v="St. Lucie County Ft. Pierce--Paradise Park"/>
    <s v="City of Fort Pierce"/>
    <m/>
    <m/>
    <m/>
    <n v="0"/>
    <n v="1"/>
    <n v="1.74856098019523"/>
    <n v="0.30215675017455002"/>
    <n v="649.46034599224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7.159032775455"/>
    <n v="0.52673182969999999"/>
  </r>
  <r>
    <n v="260000"/>
    <n v="2500000"/>
    <n v="800000"/>
    <x v="0"/>
    <x v="0"/>
    <s v="IR-SouthCentral"/>
    <s v="C-25 and South Indian R"/>
    <n v="0.36"/>
    <n v="0.57999999999999996"/>
    <s v="City of Fort Pierce"/>
    <n v="5.7435500836970001E-2"/>
    <n v="3982.88374674125"/>
    <n v="10.7232337610324"/>
    <n v="1.85300798845106"/>
    <n v="0.61589430165685"/>
    <n v="0.1064284418716"/>
    <n v="228.75892276953101"/>
    <n v="1310"/>
    <s v="Fixed Single Family Units"/>
    <n v="1310"/>
    <s v="St. Lucie County Ft. Pierce--Paradise Park"/>
    <s v="City of Fort Pierce"/>
    <m/>
    <m/>
    <m/>
    <n v="0"/>
    <n v="1"/>
    <n v="0.61589430165685"/>
    <n v="0.1064284418716"/>
    <n v="228.75892273610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2.359984365581901"/>
    <n v="0.18553035100000001"/>
  </r>
  <r>
    <n v="260000"/>
    <n v="2500000"/>
    <n v="800000"/>
    <x v="0"/>
    <x v="0"/>
    <s v="IR-SouthCentral"/>
    <s v="C-25 and South Indian R"/>
    <n v="0.36"/>
    <n v="0.57999999999999996"/>
    <s v="City of Fort Pierce"/>
    <n v="3.9321268383760002E-2"/>
    <n v="3982.88374674125"/>
    <n v="10.7232337610324"/>
    <n v="1.85300798845106"/>
    <n v="0.42165115265934999"/>
    <n v="7.2862624431129994E-2"/>
    <n v="156.61204074692799"/>
    <n v="1310"/>
    <s v="Fixed Single Family Units"/>
    <n v="1310"/>
    <s v="St. Lucie County Ft. Pierce--Paradise Park"/>
    <s v="City of Fort Pierce"/>
    <m/>
    <m/>
    <m/>
    <n v="0"/>
    <n v="1"/>
    <n v="0.42165115265934999"/>
    <n v="7.2862624431129994E-2"/>
    <n v="156.61204071190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4.436402515163"/>
    <n v="0.12701706460000001"/>
  </r>
  <r>
    <n v="260000"/>
    <n v="2500000"/>
    <n v="800000"/>
    <x v="0"/>
    <x v="0"/>
    <s v="IR-SouthCentral"/>
    <s v="C-25 and South Indian R"/>
    <n v="0.36"/>
    <n v="0.57999999999999996"/>
    <s v="City of Fort Pierce"/>
    <n v="3.3311018603999999E-4"/>
    <n v="3961.1871681180801"/>
    <n v="9.9564797714828099"/>
    <n v="1.5832264393737401"/>
    <n v="3.3166048290299999E-3"/>
    <n v="5.2738885376999996E-4"/>
    <n v="1.3195117945308801"/>
    <n v="1700"/>
    <s v="Institutional (Educational,religious,health and military facilities)"/>
    <n v="1700"/>
    <s v="St. Lucie County Ft. Pierce--Paradise Park"/>
    <s v="City of Fort Pierce"/>
    <m/>
    <m/>
    <m/>
    <n v="0"/>
    <n v="1"/>
    <n v="3.3166048290299999E-3"/>
    <n v="5.2738885376999996E-4"/>
    <n v="1.3195117945293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.5772527949932096"/>
    <n v="1.0701637000000001E-3"/>
  </r>
  <r>
    <n v="260000"/>
    <n v="2500000"/>
    <n v="800000"/>
    <x v="0"/>
    <x v="0"/>
    <s v="IR-SouthCentral"/>
    <s v="C-25 and South Indian R"/>
    <n v="0.36"/>
    <n v="0.57999999999999996"/>
    <s v="City of Fort Pierce"/>
    <n v="1.3700050713700001E-3"/>
    <n v="3961.1871681180801"/>
    <n v="9.9564797714828099"/>
    <n v="1.5832264393737401"/>
    <n v="1.3640427780009999E-2"/>
    <n v="2.16902825108E-3"/>
    <n v="5.4268465090031901"/>
    <n v="1210"/>
    <s v="Fixed Single Family Units"/>
    <n v="1210"/>
    <s v="St. Lucie County Ft. Pierce--Paradise Park"/>
    <s v="City of Fort Pierce"/>
    <m/>
    <m/>
    <m/>
    <n v="0"/>
    <n v="1"/>
    <n v="1.3640427780009999E-2"/>
    <n v="2.16902825108E-3"/>
    <n v="5.4268465090021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6.6360188685473"/>
    <n v="4.4013354000000003E-3"/>
  </r>
  <r>
    <n v="260000"/>
    <n v="2500000"/>
    <n v="800000"/>
    <x v="0"/>
    <x v="0"/>
    <s v="IR-SouthCentral"/>
    <s v="C-25 and South Indian R"/>
    <n v="0.36"/>
    <n v="0.57999999999999996"/>
    <s v="City of Fort Pierce"/>
    <n v="4.5201421324739997E-2"/>
    <n v="3961.1871681180801"/>
    <n v="9.9564797714828099"/>
    <n v="1.5832264393737401"/>
    <n v="0.45004703706204002"/>
    <n v="7.1564085338599995E-2"/>
    <n v="179.051290132259"/>
    <n v="1310"/>
    <s v="Fixed Single Family Units"/>
    <n v="1310"/>
    <s v="St. Lucie County Ft. Pierce--Paradise Park"/>
    <s v="City of Fort Pierce"/>
    <m/>
    <m/>
    <m/>
    <n v="0"/>
    <n v="1"/>
    <n v="0.45004703706204002"/>
    <n v="7.1564085338599995E-2"/>
    <n v="179.05129013225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5.400712970926406"/>
    <n v="0.1452159693"/>
  </r>
  <r>
    <n v="260000"/>
    <n v="2500000"/>
    <n v="800000"/>
    <x v="0"/>
    <x v="0"/>
    <s v="IR-SouthCentral"/>
    <s v="C-25 and South Indian R"/>
    <n v="0.36"/>
    <n v="0.57999999999999996"/>
    <s v="City of Fort Pierce"/>
    <n v="3.1622596403919997E-2"/>
    <n v="3961.1871681180801"/>
    <n v="9.9564797714828099"/>
    <n v="1.5832264393737401"/>
    <n v="0.31484974141739003"/>
    <n v="5.0065730708330002E-2"/>
    <n v="125.263023097784"/>
    <n v="1720"/>
    <s v="Religious"/>
    <n v="1720"/>
    <s v="St. Lucie County Ft. Pierce--Paradise Park"/>
    <s v="City of Fort Pierce"/>
    <m/>
    <m/>
    <m/>
    <n v="0"/>
    <n v="1"/>
    <n v="0.31484974141739003"/>
    <n v="5.0065730708330002E-2"/>
    <n v="125.26302309778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9867645965167"/>
    <n v="0.1015920706"/>
  </r>
  <r>
    <n v="260000"/>
    <n v="2500000"/>
    <n v="800000"/>
    <x v="0"/>
    <x v="0"/>
    <s v="IR-SouthCentral"/>
    <s v="C-25 and South Indian R"/>
    <n v="0.36"/>
    <n v="0.57999999999999996"/>
    <s v="City of Fort Pierce"/>
    <n v="1.2906382900510001E-2"/>
    <n v="3961.1871681180801"/>
    <n v="9.9564797714828099"/>
    <n v="1.5832264393737401"/>
    <n v="0.12850214027196"/>
    <n v="2.0433726644770001E-2"/>
    <n v="51.124598332330699"/>
    <n v="1310"/>
    <s v="Fixed Single Family Units"/>
    <n v="1310"/>
    <s v="St. Lucie County Ft. Pierce--Paradise Park"/>
    <s v="City of Fort Pierce"/>
    <m/>
    <m/>
    <m/>
    <n v="0"/>
    <n v="1"/>
    <n v="0.12850214027196"/>
    <n v="2.0433726644770001E-2"/>
    <n v="51.1245983323322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2.712228970690198"/>
    <n v="4.1463583399999997E-2"/>
  </r>
  <r>
    <n v="260000"/>
    <n v="2500000"/>
    <n v="800000"/>
    <x v="0"/>
    <x v="0"/>
    <s v="IR-SouthCentral"/>
    <s v="C-25 and South Indian R"/>
    <n v="0.36"/>
    <n v="0.57999999999999996"/>
    <s v="City of Fort Pierce"/>
    <n v="5.931577424705E-2"/>
    <n v="3961.1871681180801"/>
    <n v="9.9564797714828099"/>
    <n v="1.5832264393737401"/>
    <n v="0.59057630642067005"/>
    <n v="9.3910302059860007E-2"/>
    <n v="234.96088381443499"/>
    <n v="1310"/>
    <s v="Fixed Single Family Units"/>
    <n v="1310"/>
    <s v="St. Lucie County Ft. Pierce--Paradise Park"/>
    <s v="City of Fort Pierce"/>
    <m/>
    <m/>
    <m/>
    <n v="0"/>
    <n v="1"/>
    <n v="0.59057630642067005"/>
    <n v="9.3910302059860007E-2"/>
    <n v="234.96088381443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671792148239597"/>
    <n v="0.19056032749999999"/>
  </r>
  <r>
    <n v="260000"/>
    <n v="2500000"/>
    <n v="800000"/>
    <x v="0"/>
    <x v="0"/>
    <s v="IR-SouthCentral"/>
    <s v="C-25 and South Indian R"/>
    <n v="0.36"/>
    <n v="0.57999999999999996"/>
    <s v="City of Fort Pierce"/>
    <n v="5.461487808347E-2"/>
    <n v="3961.1871681180801"/>
    <n v="9.9564797714828099"/>
    <n v="1.5832264393737401"/>
    <n v="0.54377192886007997"/>
    <n v="8.6467718964920004E-2"/>
    <n v="216.339754252582"/>
    <n v="1310"/>
    <s v="Fixed Single Family Units"/>
    <n v="1310"/>
    <s v="St. Lucie County Ft. Pierce--Paradise Park"/>
    <s v="City of Fort Pierce"/>
    <m/>
    <m/>
    <m/>
    <n v="0"/>
    <n v="1"/>
    <n v="0.54377192886007997"/>
    <n v="8.6467718964920004E-2"/>
    <n v="216.33975425258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0.241298219092499"/>
    <n v="0.17545803260000001"/>
  </r>
  <r>
    <n v="260000"/>
    <n v="2500000"/>
    <n v="810000"/>
    <x v="0"/>
    <x v="0"/>
    <s v="IR-SouthCentral"/>
    <s v="C-25 and South Indian R"/>
    <n v="0.36"/>
    <n v="0.57999999999999996"/>
    <s v="City of Fort Pierce"/>
    <n v="0.22146226647872"/>
    <n v="3972.8446752411501"/>
    <n v="10.672443583839399"/>
    <n v="1.84632997714292"/>
    <n v="2.3635435449434299"/>
    <n v="0.40889242140568"/>
    <n v="879.83518614684795"/>
    <n v="1210"/>
    <s v="Fixed Single Family Units"/>
    <n v="1210"/>
    <s v="St. Lucie County Ft. Pierce--Paradise Park"/>
    <s v="City of Fort Pierce"/>
    <m/>
    <m/>
    <m/>
    <n v="0"/>
    <n v="1"/>
    <n v="2.3635435449434299"/>
    <n v="0.40889242140568"/>
    <n v="879.835186107573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30426757778201"/>
    <n v="0.71357273809999999"/>
  </r>
  <r>
    <n v="260000"/>
    <n v="2500000"/>
    <n v="810000"/>
    <x v="0"/>
    <x v="0"/>
    <s v="IR-SouthCentral"/>
    <s v="C-25 and South Indian R"/>
    <n v="0.36"/>
    <n v="0.57999999999999996"/>
    <s v="City of Fort Pierce"/>
    <n v="0.15064192546235"/>
    <n v="3972.8446752411501"/>
    <n v="10.672443583839399"/>
    <n v="1.84632997714292"/>
    <n v="1.6077174508579699"/>
    <n v="0.27813470279567998"/>
    <n v="598.47697144120798"/>
    <n v="1310"/>
    <s v="Fixed Single Family Units"/>
    <n v="1310"/>
    <s v="St. Lucie County Ft. Pierce--Paradise Park"/>
    <s v="City of Fort Pierce"/>
    <m/>
    <m/>
    <m/>
    <n v="0"/>
    <n v="1"/>
    <n v="1.6077174508579699"/>
    <n v="0.27813470279567998"/>
    <n v="598.476971479572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9.8926757726924"/>
    <n v="0.48538278299999998"/>
  </r>
  <r>
    <n v="260000"/>
    <n v="2500000"/>
    <n v="810000"/>
    <x v="0"/>
    <x v="0"/>
    <s v="IR-SouthCentral"/>
    <s v="C-25 and South Indian R"/>
    <n v="0.36"/>
    <n v="0.57999999999999996"/>
    <s v="City of Fort Pierce"/>
    <n v="3.0928855066199999E-3"/>
    <n v="3972.8446752411501"/>
    <n v="10.672443583839399"/>
    <n v="1.84632997714292"/>
    <n v="3.3008646080730002E-2"/>
    <n v="5.7104872267500001E-3"/>
    <n v="12.287553716125601"/>
    <n v="1310"/>
    <s v="Fixed Single Family Units"/>
    <n v="1310"/>
    <s v="St. Lucie County Ft. Pierce--Paradise Park"/>
    <s v="City of Fort Pierce"/>
    <m/>
    <m/>
    <m/>
    <n v="0"/>
    <n v="1"/>
    <n v="3.3008646080730002E-2"/>
    <n v="5.7104872267500001E-3"/>
    <n v="12.287553717033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790019962392101"/>
    <n v="9.9655747999999999E-3"/>
  </r>
  <r>
    <n v="260000"/>
    <n v="2500000"/>
    <n v="810000"/>
    <x v="0"/>
    <x v="0"/>
    <s v="IR-SouthCentral"/>
    <s v="C-25 and South Indian R"/>
    <n v="0.36"/>
    <n v="0.57999999999999996"/>
    <s v="City of Fort Pierce"/>
    <n v="1.035894649169E-2"/>
    <n v="3972.8446752411501"/>
    <n v="10.672443583839399"/>
    <n v="1.84632997714292"/>
    <n v="0.11055527202061"/>
    <n v="1.912603343923E-2"/>
    <n v="41.1544854106345"/>
    <n v="1310"/>
    <s v="Fixed Single Family Units"/>
    <n v="1310"/>
    <s v="St. Lucie County Ft. Pierce--Paradise Park"/>
    <s v="City of Fort Pierce"/>
    <m/>
    <m/>
    <m/>
    <n v="0"/>
    <n v="1"/>
    <n v="0.11055527202061"/>
    <n v="1.912603343923E-2"/>
    <n v="41.1544854106341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009901340791401"/>
    <n v="3.3377522600000001E-2"/>
  </r>
  <r>
    <n v="260000"/>
    <n v="2500000"/>
    <n v="810000"/>
    <x v="0"/>
    <x v="0"/>
    <s v="IR-SouthCentral"/>
    <s v="C-25 and South Indian R"/>
    <n v="0.36"/>
    <n v="0.57999999999999996"/>
    <s v="City of Fort Pierce"/>
    <n v="3.1589826053200001E-3"/>
    <n v="3972.8446752411501"/>
    <n v="10.672443583839399"/>
    <n v="1.84632997714292"/>
    <n v="3.3714063637600003E-2"/>
    <n v="5.8325242814699996E-3"/>
    <n v="12.550147222725"/>
    <n v="1310"/>
    <s v="Fixed Single Family Units"/>
    <n v="1310"/>
    <s v="St. Lucie County Ft. Pierce--Paradise Park"/>
    <s v="City of Fort Pierce"/>
    <m/>
    <m/>
    <m/>
    <n v="0"/>
    <n v="1"/>
    <n v="3.3714063637600003E-2"/>
    <n v="5.8325242814699996E-3"/>
    <n v="12.55014722272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.084366404404001"/>
    <n v="1.0178546E-2"/>
  </r>
  <r>
    <n v="260000"/>
    <n v="2500000"/>
    <n v="810000"/>
    <x v="0"/>
    <x v="0"/>
    <s v="IR-SouthCentral"/>
    <s v="C-25 and South Indian R"/>
    <n v="0.36"/>
    <n v="0.57999999999999996"/>
    <s v="City of Fort Pierce"/>
    <n v="4.2443227911919998E-2"/>
    <n v="3972.8446752411501"/>
    <n v="10.672443583839399"/>
    <n v="1.84632997714292"/>
    <n v="0.45297295540602001"/>
    <n v="7.8364204020490005E-2"/>
    <n v="168.62035200992599"/>
    <n v="1310"/>
    <s v="Fixed Single Family Units"/>
    <n v="1310"/>
    <s v="St. Lucie County Ft. Pierce--Paradise Park"/>
    <s v="City of Fort Pierce"/>
    <m/>
    <m/>
    <m/>
    <n v="0"/>
    <n v="1"/>
    <n v="0.45297295540602001"/>
    <n v="7.8364204020490005E-2"/>
    <n v="168.62035200992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0.014037785120905"/>
    <n v="0.1367561655"/>
  </r>
  <r>
    <n v="260000"/>
    <n v="2500000"/>
    <n v="810000"/>
    <x v="0"/>
    <x v="0"/>
    <s v="IR-SouthCentral"/>
    <s v="C-25 and South Indian R"/>
    <n v="0.36"/>
    <n v="0.57999999999999996"/>
    <s v="City of Fort Pierce"/>
    <n v="4.0632812417619998E-2"/>
    <n v="3956.0983459394001"/>
    <n v="12.1639758002839"/>
    <n v="2.3783636099795999"/>
    <n v="0.49425654694545001"/>
    <n v="9.6639602425200005E-2"/>
    <n v="160.74740199622801"/>
    <n v="1210"/>
    <s v="Fixed Single Family Units"/>
    <n v="1210"/>
    <s v="St. Lucie County Ft. Pierce--Paradise Park"/>
    <s v="City of Fort Pierce"/>
    <m/>
    <m/>
    <m/>
    <n v="0"/>
    <n v="1"/>
    <n v="0.49425654694545001"/>
    <n v="9.6639602425200005E-2"/>
    <n v="160.74740199622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4.74642626646801"/>
    <n v="0.13037096670000001"/>
  </r>
  <r>
    <n v="260000"/>
    <n v="2500000"/>
    <n v="810000"/>
    <x v="0"/>
    <x v="0"/>
    <s v="IR-SouthCentral"/>
    <s v="C-25 and South Indian R"/>
    <n v="0.36"/>
    <n v="0.57999999999999996"/>
    <s v="City of Fort Pierce"/>
    <n v="4.5858074639589998E-2"/>
    <n v="3956.0983459394001"/>
    <n v="12.1639758002839"/>
    <n v="2.3783636099795999"/>
    <n v="0.55781651016361"/>
    <n v="0.10906717594653"/>
    <n v="181.41905322965499"/>
    <n v="1310"/>
    <s v="Fixed Single Family Units"/>
    <n v="1310"/>
    <s v="St. Lucie County Ft. Pierce--Paradise Park"/>
    <s v="City of Fort Pierce"/>
    <m/>
    <m/>
    <m/>
    <n v="0"/>
    <n v="1"/>
    <n v="0.55781651016361"/>
    <n v="0.10906717594653"/>
    <n v="181.41905322965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2.799422444779495"/>
    <n v="0.14713629619999999"/>
  </r>
  <r>
    <n v="260000"/>
    <n v="2500000"/>
    <n v="810000"/>
    <x v="0"/>
    <x v="0"/>
    <s v="IR-SouthCentral"/>
    <s v="C-25 and South Indian R"/>
    <n v="0.36"/>
    <n v="0.57999999999999996"/>
    <s v="City of Fort Pierce"/>
    <n v="0.26747382336114001"/>
    <n v="3956.0983459394001"/>
    <n v="12.1639758002839"/>
    <n v="2.3783636099795999"/>
    <n v="3.2535451145743801"/>
    <n v="0.63615000810425004"/>
    <n v="1058.1527501811099"/>
    <n v="1310"/>
    <s v="Fixed Single Family Units"/>
    <n v="1310"/>
    <s v="St. Lucie County Ft. Pierce--Paradise Park"/>
    <s v="City of Fort Pierce"/>
    <m/>
    <m/>
    <m/>
    <n v="0"/>
    <n v="1"/>
    <n v="3.2535451145743801"/>
    <n v="0.63615000810425004"/>
    <n v="1058.1527501811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2.27406135770701"/>
    <n v="0.85819363360000001"/>
  </r>
  <r>
    <n v="260000"/>
    <n v="2500000"/>
    <n v="810000"/>
    <x v="0"/>
    <x v="0"/>
    <s v="IR-SouthCentral"/>
    <s v="C-25 and South Indian R"/>
    <n v="0.36"/>
    <n v="0.57999999999999996"/>
    <s v="City of Fort Pierce"/>
    <n v="2.4780438958809999E-2"/>
    <n v="3956.0983459394001"/>
    <n v="12.1639758002839"/>
    <n v="2.3783636099795999"/>
    <n v="0.30142865981539002"/>
    <n v="5.8936894258949997E-2"/>
    <n v="98.0338535766045"/>
    <n v="1310"/>
    <s v="Fixed Single Family Units"/>
    <n v="1310"/>
    <s v="St. Lucie County Ft. Pierce--Paradise Park"/>
    <s v="City of Fort Pierce"/>
    <m/>
    <m/>
    <m/>
    <n v="0"/>
    <n v="1"/>
    <n v="0.30142865981539002"/>
    <n v="5.8936894258949997E-2"/>
    <n v="98.0338535766033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5.378520592718303"/>
    <n v="7.9508397100000003E-2"/>
  </r>
  <r>
    <n v="260000"/>
    <n v="2500000"/>
    <n v="810000"/>
    <x v="0"/>
    <x v="0"/>
    <s v="IR-SouthCentral"/>
    <s v="C-25 and South Indian R"/>
    <n v="0.36"/>
    <n v="0.57999999999999996"/>
    <s v="City of Fort Pierce"/>
    <n v="7.8163867239430002E-2"/>
    <n v="3956.0983459394001"/>
    <n v="12.1639758002839"/>
    <n v="2.3783636099795999"/>
    <n v="0.95078338955709996"/>
    <n v="0.18590209745754999"/>
    <n v="309.223945898159"/>
    <n v="1310"/>
    <s v="Fixed Single Family Units"/>
    <n v="1310"/>
    <s v="St. Lucie County Ft. Pierce--Paradise Park"/>
    <s v="City of Fort Pierce"/>
    <m/>
    <m/>
    <m/>
    <n v="0"/>
    <n v="1"/>
    <n v="0.95078338955709996"/>
    <n v="0.18590209745754999"/>
    <n v="309.22394589816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1.222339349696597"/>
    <n v="0.25078989930000001"/>
  </r>
  <r>
    <n v="260000"/>
    <n v="2500000"/>
    <n v="810000"/>
    <x v="0"/>
    <x v="0"/>
    <s v="IR-SouthCentral"/>
    <s v="C-25 and South Indian R"/>
    <n v="0.36"/>
    <n v="0.57999999999999996"/>
    <s v="City of Fort Pierce"/>
    <n v="7.7468558065469997E-2"/>
    <n v="3956.0983459394001"/>
    <n v="12.1639758002839"/>
    <n v="2.3783636099795999"/>
    <n v="0.94232566559127995"/>
    <n v="0.1842483994205"/>
    <n v="306.47323442511998"/>
    <n v="1310"/>
    <s v="Fixed Single Family Units"/>
    <n v="1310"/>
    <s v="St. Lucie County Ft. Pierce--Paradise Park"/>
    <s v="City of Fort Pierce"/>
    <m/>
    <m/>
    <m/>
    <n v="0"/>
    <n v="1"/>
    <n v="0.94232566559127995"/>
    <n v="0.1842483994205"/>
    <n v="306.47323442512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0.836730139987907"/>
    <n v="0.24855898979999999"/>
  </r>
  <r>
    <n v="260000"/>
    <n v="2500000"/>
    <n v="810000"/>
    <x v="0"/>
    <x v="0"/>
    <s v="IR-SouthCentral"/>
    <s v="C-25 and South Indian R"/>
    <n v="0.36"/>
    <n v="0.57999999999999996"/>
    <s v="City of Fort Pierce"/>
    <n v="3.2204412640640001E-2"/>
    <n v="3956.0983459394001"/>
    <n v="12.1639758002839"/>
    <n v="2.3783636099795999"/>
    <n v="0.39173369602314001"/>
    <n v="7.6593803105270003E-2"/>
    <n v="127.403823579597"/>
    <n v="1310"/>
    <s v="Fixed Single Family Units"/>
    <n v="1310"/>
    <s v="St. Lucie County Ft. Pierce--Paradise Park"/>
    <s v="City of Fort Pierce"/>
    <m/>
    <m/>
    <m/>
    <n v="0"/>
    <n v="1"/>
    <n v="0.39173369602314001"/>
    <n v="7.6593803105270003E-2"/>
    <n v="127.40382357959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158112266341099"/>
    <n v="0.10332832409999999"/>
  </r>
  <r>
    <n v="260000"/>
    <n v="2500000"/>
    <n v="810000"/>
    <x v="0"/>
    <x v="0"/>
    <s v="IR-SouthCentral"/>
    <s v="C-25 and South Indian R"/>
    <n v="0.36"/>
    <n v="0.57999999999999996"/>
    <s v="City of Fort Pierce"/>
    <n v="3.8806954993069999E-2"/>
    <n v="4031.5419452321698"/>
    <n v="11.396449606404801"/>
    <n v="2.1352139946696602"/>
    <n v="0.44226150695658001"/>
    <n v="8.2861153391719997E-2"/>
    <n v="156.45186682131501"/>
    <n v="1210"/>
    <s v="Fixed Single Family Units"/>
    <n v="1210"/>
    <s v="St. Lucie County Ft. Pierce--Paradise Park"/>
    <s v="City of Fort Pierce"/>
    <m/>
    <m/>
    <m/>
    <n v="0"/>
    <n v="1"/>
    <n v="0.44226150695658001"/>
    <n v="8.2861153391719997E-2"/>
    <n v="156.45186688227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6.55961299232101"/>
    <n v="0.12688715889999999"/>
  </r>
  <r>
    <n v="260000"/>
    <n v="2500000"/>
    <n v="810000"/>
    <x v="0"/>
    <x v="0"/>
    <s v="IR-SouthCentral"/>
    <s v="C-25 and South Indian R"/>
    <n v="0.36"/>
    <n v="0.57999999999999996"/>
    <s v="City of Fort Pierce"/>
    <n v="2.4090356153930001E-2"/>
    <n v="4031.5419452321698"/>
    <n v="11.396449606404801"/>
    <n v="2.1352139946696602"/>
    <n v="0.27454452990861"/>
    <n v="5.1438065596449999E-2"/>
    <n v="97.121281310154899"/>
    <n v="1310"/>
    <s v="Fixed Single Family Units"/>
    <n v="1310"/>
    <s v="St. Lucie County Ft. Pierce--Paradise Park"/>
    <s v="City of Fort Pierce"/>
    <m/>
    <m/>
    <m/>
    <n v="0"/>
    <n v="1"/>
    <n v="0.27454452990861"/>
    <n v="5.1438065596449999E-2"/>
    <n v="97.1212813101566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3.876558690036802"/>
    <n v="7.8768273599999994E-2"/>
  </r>
  <r>
    <n v="260000"/>
    <n v="2500000"/>
    <n v="810000"/>
    <x v="0"/>
    <x v="0"/>
    <s v="IR-SouthCentral"/>
    <s v="C-25 and South Indian R"/>
    <n v="0.36"/>
    <n v="0.57999999999999996"/>
    <s v="City of Fort Pierce"/>
    <n v="0.10579633364914"/>
    <n v="4031.5419452321698"/>
    <n v="11.396449606404801"/>
    <n v="2.1352139946696602"/>
    <n v="1.2057025849748599"/>
    <n v="0.22589781219239"/>
    <n v="426.52235675830201"/>
    <n v="1310"/>
    <s v="Fixed Single Family Units"/>
    <n v="1310"/>
    <s v="St. Lucie County Ft. Pierce--Paradise Park"/>
    <s v="City of Fort Pierce"/>
    <m/>
    <m/>
    <m/>
    <n v="0"/>
    <n v="1"/>
    <n v="1.2057025849748599"/>
    <n v="0.22589781219239"/>
    <n v="426.52235675830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6.477535579654599"/>
    <n v="0.34592243049999999"/>
  </r>
  <r>
    <n v="260000"/>
    <n v="2500000"/>
    <n v="810000"/>
    <x v="0"/>
    <x v="0"/>
    <s v="IR-SouthCentral"/>
    <s v="C-25 and South Indian R"/>
    <n v="0.36"/>
    <n v="0.57999999999999996"/>
    <s v="City of Fort Pierce"/>
    <n v="9.6148760774499992E-3"/>
    <n v="4031.5419452321698"/>
    <n v="11.396449606404801"/>
    <n v="2.1352139946696602"/>
    <n v="0.1095754506885"/>
    <n v="2.0529817957589999E-2"/>
    <n v="38.762776204457097"/>
    <n v="1310"/>
    <s v="Fixed Single Family Units"/>
    <n v="1310"/>
    <s v="St. Lucie County Ft. Pierce--Paradise Park"/>
    <s v="City of Fort Pierce"/>
    <m/>
    <m/>
    <m/>
    <n v="0"/>
    <n v="1"/>
    <n v="0.1095754506885"/>
    <n v="2.0529817957589999E-2"/>
    <n v="38.7627762044570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4.709336893573301"/>
    <n v="3.1437774699999997E-2"/>
  </r>
  <r>
    <n v="260000"/>
    <n v="2500000"/>
    <n v="810000"/>
    <x v="0"/>
    <x v="0"/>
    <s v="IR-SouthCentral"/>
    <s v="C-25 and South Indian R"/>
    <n v="0.36"/>
    <n v="0.57999999999999996"/>
    <s v="City of Fort Pierce"/>
    <n v="0.11638903539232"/>
    <n v="4031.5419452321698"/>
    <n v="11.396449606404801"/>
    <n v="2.1352139946696602"/>
    <n v="1.3264217765866499"/>
    <n v="0.24851549719578001"/>
    <n v="469.227278149254"/>
    <n v="1310"/>
    <s v="Fixed Single Family Units"/>
    <n v="1310"/>
    <s v="St. Lucie County Ft. Pierce--Paradise Park"/>
    <s v="City of Fort Pierce"/>
    <m/>
    <m/>
    <m/>
    <n v="0"/>
    <n v="1"/>
    <n v="1.3264217765866499"/>
    <n v="0.24851549719578001"/>
    <n v="469.22727812050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2.702148272245395"/>
    <n v="0.38055740319999998"/>
  </r>
  <r>
    <n v="260000"/>
    <n v="2500000"/>
    <n v="810000"/>
    <x v="0"/>
    <x v="0"/>
    <s v="IR-SouthCentral"/>
    <s v="C-25 and South Indian R"/>
    <n v="0.36"/>
    <n v="0.57999999999999996"/>
    <s v="City of Fort Pierce"/>
    <n v="0.13924485262002001"/>
    <n v="4031.5419452321698"/>
    <n v="11.396449606404801"/>
    <n v="2.1352139946696602"/>
    <n v="1.5868969458354201"/>
    <n v="0.29731755799999998"/>
    <n v="561.371463995319"/>
    <n v="1310"/>
    <s v="Fixed Single Family Units"/>
    <n v="1310"/>
    <s v="St. Lucie County Ft. Pierce--Paradise Park"/>
    <s v="City of Fort Pierce"/>
    <m/>
    <m/>
    <m/>
    <n v="0"/>
    <n v="1"/>
    <n v="1.5868969458354201"/>
    <n v="0.29731755799999998"/>
    <n v="561.371463963115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8.936077424772094"/>
    <n v="0.45528910299999997"/>
  </r>
  <r>
    <n v="260000"/>
    <n v="2500000"/>
    <n v="810000"/>
    <x v="0"/>
    <x v="0"/>
    <s v="IR-SouthCentral"/>
    <s v="C-25 and South Indian R"/>
    <n v="0.36"/>
    <n v="0.57999999999999996"/>
    <s v="City of Fort Pierce"/>
    <n v="0.13599448120456001"/>
    <n v="4031.5419452321698"/>
    <n v="11.396449606404801"/>
    <n v="2.1352139946696602"/>
    <n v="1.54985425179698"/>
    <n v="0.29037731946582002"/>
    <n v="548.26745529628795"/>
    <n v="1310"/>
    <s v="Fixed Single Family Units"/>
    <n v="1310"/>
    <s v="St. Lucie County Ft. Pierce--Paradise Park"/>
    <s v="City of Fort Pierce"/>
    <m/>
    <m/>
    <m/>
    <n v="0"/>
    <n v="1"/>
    <n v="1.54985425179698"/>
    <n v="0.29037731946582002"/>
    <n v="548.267455296287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8.467639378338802"/>
    <n v="0.44466135870000001"/>
  </r>
  <r>
    <n v="260000"/>
    <n v="2500000"/>
    <n v="810000"/>
    <x v="0"/>
    <x v="0"/>
    <s v="IR-SouthCentral"/>
    <s v="C-25 and South Indian R"/>
    <n v="0.36"/>
    <n v="0.57999999999999996"/>
    <s v="City of Fort Pierce"/>
    <n v="4.9855668696800002E-3"/>
    <n v="3986.0985307492601"/>
    <n v="10.771417627027899"/>
    <n v="1.8838349821724301"/>
    <n v="5.3701622860879997E-2"/>
    <n v="9.39198527507E-3"/>
    <n v="19.8729607742155"/>
    <n v="1210"/>
    <s v="Fixed Single Family Units"/>
    <n v="1210"/>
    <s v="St. Lucie County Ft. Pierce--Paradise Park"/>
    <s v="City of Fort Pierce"/>
    <m/>
    <m/>
    <m/>
    <n v="0"/>
    <n v="1"/>
    <n v="5.3701622860879997E-2"/>
    <n v="9.39198527507E-3"/>
    <n v="19.872960774216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3.105312532721399"/>
    <n v="1.6117567499999999E-2"/>
  </r>
  <r>
    <n v="260000"/>
    <n v="2500000"/>
    <n v="810000"/>
    <x v="0"/>
    <x v="0"/>
    <s v="IR-SouthCentral"/>
    <s v="C-25 and South Indian R"/>
    <n v="0.36"/>
    <n v="0.57999999999999996"/>
    <s v="City of Fort Pierce"/>
    <n v="3.9608026511059997E-2"/>
    <n v="3986.0985307492601"/>
    <n v="10.771417627027899"/>
    <n v="1.8838349821724301"/>
    <n v="0.42663459493303002"/>
    <n v="7.4614985916350005E-2"/>
    <n v="157.88149628161801"/>
    <n v="1310"/>
    <s v="Fixed Single Family Units"/>
    <n v="1310"/>
    <s v="St. Lucie County Ft. Pierce--Paradise Park"/>
    <s v="City of Fort Pierce"/>
    <m/>
    <m/>
    <m/>
    <n v="0"/>
    <n v="1"/>
    <n v="0.42663459493303002"/>
    <n v="7.4614985916350005E-2"/>
    <n v="157.88149628161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317992106673003"/>
    <n v="0.12804663120000001"/>
  </r>
  <r>
    <n v="260000"/>
    <n v="2500000"/>
    <n v="810000"/>
    <x v="0"/>
    <x v="0"/>
    <s v="IR-SouthCentral"/>
    <s v="C-25 and South Indian R"/>
    <n v="0.36"/>
    <n v="0.57999999999999996"/>
    <s v="City of Fort Pierce"/>
    <n v="0.20405325189222001"/>
    <n v="3986.0985307492601"/>
    <n v="10.771417627027899"/>
    <n v="1.8838349821724301"/>
    <n v="2.1979427942842999"/>
    <n v="0.38440265414062003"/>
    <n v="813.37636756221502"/>
    <n v="1310"/>
    <s v="Fixed Single Family Units"/>
    <n v="1310"/>
    <s v="St. Lucie County Ft. Pierce--Paradise Park"/>
    <s v="City of Fort Pierce"/>
    <m/>
    <m/>
    <m/>
    <n v="0"/>
    <n v="1"/>
    <n v="2.1979427942842999"/>
    <n v="0.38440265414062003"/>
    <n v="813.376367562215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4.980112267129"/>
    <n v="0.65967264199999998"/>
  </r>
  <r>
    <n v="260000"/>
    <n v="2500000"/>
    <n v="810000"/>
    <x v="0"/>
    <x v="0"/>
    <s v="IR-SouthCentral"/>
    <s v="C-25 and South Indian R"/>
    <n v="0.36"/>
    <n v="0.57999999999999996"/>
    <s v="City of Fort Pierce"/>
    <n v="2.1842250702999999E-3"/>
    <n v="3996.0047163633599"/>
    <n v="10.3667957750928"/>
    <n v="1.6767284789397101"/>
    <n v="2.2643415230700001E-2"/>
    <n v="3.66235237979E-3"/>
    <n v="8.7281736825418701"/>
    <n v="1210"/>
    <s v="Fixed Single Family Units"/>
    <n v="1210"/>
    <s v="St. Lucie County Ft. Pierce--Paradise Park"/>
    <s v="City of Fort Pierce"/>
    <m/>
    <m/>
    <m/>
    <n v="0"/>
    <n v="1"/>
    <n v="2.2643415230700001E-2"/>
    <n v="3.66235237979E-3"/>
    <n v="8.7281736825432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391345122456"/>
    <n v="7.0788107999999999E-3"/>
  </r>
  <r>
    <n v="260000"/>
    <n v="2500000"/>
    <n v="810000"/>
    <x v="0"/>
    <x v="0"/>
    <s v="IR-SouthCentral"/>
    <s v="C-25 and South Indian R"/>
    <n v="0.36"/>
    <n v="0.57999999999999996"/>
    <s v="City of Fort Pierce"/>
    <n v="0.11696576164458999"/>
    <n v="3996.0047163633599"/>
    <n v="10.3667957750928"/>
    <n v="1.6767284789397101"/>
    <n v="1.2125601636476899"/>
    <n v="0.19611982361036001"/>
    <n v="467.39573518483002"/>
    <n v="1310"/>
    <s v="Fixed Single Family Units"/>
    <n v="1310"/>
    <s v="St. Lucie County Ft. Pierce--Paradise Park"/>
    <s v="City of Fort Pierce"/>
    <m/>
    <m/>
    <m/>
    <n v="0"/>
    <n v="1"/>
    <n v="1.2125601636476899"/>
    <n v="0.19611982361036001"/>
    <n v="467.395735184830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3.176842252876398"/>
    <n v="0.3790719669"/>
  </r>
  <r>
    <n v="260000"/>
    <n v="2500000"/>
    <n v="810000"/>
    <x v="0"/>
    <x v="0"/>
    <s v="IR-SouthCentral"/>
    <s v="C-25 and South Indian R"/>
    <n v="0.36"/>
    <n v="0.57999999999999996"/>
    <s v="City of Fort Pierce"/>
    <n v="6.4946771288489996E-2"/>
    <n v="3996.0047163633599"/>
    <n v="10.3667957750928"/>
    <n v="1.6767284789397101"/>
    <n v="0.67328991419947004"/>
    <n v="0.1088981010346"/>
    <n v="259.52760438139001"/>
    <n v="1310"/>
    <s v="Fixed Single Family Units"/>
    <n v="1310"/>
    <s v="St. Lucie County Ft. Pierce--Paradise Park"/>
    <s v="City of Fort Pierce"/>
    <m/>
    <m/>
    <m/>
    <n v="0"/>
    <n v="1"/>
    <n v="0.67328991419947004"/>
    <n v="0.1088981010346"/>
    <n v="259.527604381390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5.370946871583001"/>
    <n v="0.21048467509999999"/>
  </r>
  <r>
    <n v="260000"/>
    <n v="2500000"/>
    <n v="810000"/>
    <x v="0"/>
    <x v="0"/>
    <s v="IR-SouthCentral"/>
    <s v="C-25 and South Indian R"/>
    <n v="0.36"/>
    <n v="0.57999999999999996"/>
    <s v="City of Fort Pierce"/>
    <n v="8.4828194673740004E-2"/>
    <n v="3986.3463420247099"/>
    <n v="10.781300714216201"/>
    <n v="1.8884471983704101"/>
    <n v="0.91455827582175997"/>
    <n v="0.16019356657445999"/>
    <n v="338.15456353825903"/>
    <n v="1210"/>
    <s v="Fixed Single Family Units"/>
    <n v="1210"/>
    <s v="St. Lucie County Ft. Pierce--Paradise Park"/>
    <s v="City of Fort Pierce"/>
    <m/>
    <m/>
    <m/>
    <n v="0"/>
    <n v="1"/>
    <n v="0.91455827582175997"/>
    <n v="0.16019356657445999"/>
    <n v="338.15456347099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0.72377664742001"/>
    <n v="0.27425349840000002"/>
  </r>
  <r>
    <n v="260000"/>
    <n v="2500000"/>
    <n v="810000"/>
    <x v="0"/>
    <x v="0"/>
    <s v="IR-SouthCentral"/>
    <s v="C-25 and South Indian R"/>
    <n v="0.36"/>
    <n v="0.57999999999999996"/>
    <s v="City of Fort Pierce"/>
    <n v="0.31662847234826003"/>
    <n v="3986.3463420247099"/>
    <n v="10.781300714216201"/>
    <n v="1.8884471983704101"/>
    <n v="3.4136667750695402"/>
    <n v="0.59793615153038004"/>
    <n v="1262.19075252637"/>
    <n v="1310"/>
    <s v="Fixed Single Family Units"/>
    <n v="1310"/>
    <s v="St. Lucie County Ft. Pierce--Paradise Park"/>
    <s v="City of Fort Pierce"/>
    <m/>
    <m/>
    <m/>
    <n v="0"/>
    <n v="1"/>
    <n v="3.4136667750695402"/>
    <n v="0.59793615153038004"/>
    <n v="1262.1907526014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4.11842993622301"/>
    <n v="1.0236745762999999"/>
  </r>
  <r>
    <n v="260000"/>
    <n v="2500000"/>
    <n v="810000"/>
    <x v="0"/>
    <x v="0"/>
    <s v="IR-SouthCentral"/>
    <s v="C-25 and South Indian R"/>
    <n v="0.36"/>
    <n v="0.57999999999999996"/>
    <s v="City of Fort Pierce"/>
    <n v="3.3498733618730001E-2"/>
    <n v="3986.3463420247099"/>
    <n v="10.781300714216201"/>
    <n v="1.8884471983704101"/>
    <n v="0.36115992068904001"/>
    <n v="6.3260589651259996E-2"/>
    <n v="133.537554223516"/>
    <n v="1310"/>
    <s v="Fixed Single Family Units"/>
    <n v="1310"/>
    <s v="St. Lucie County Ft. Pierce--Paradise Park"/>
    <s v="City of Fort Pierce"/>
    <m/>
    <m/>
    <m/>
    <n v="0"/>
    <n v="1"/>
    <n v="0.36115992068904001"/>
    <n v="6.3260589651259996E-2"/>
    <n v="133.53755422351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1.249412693779504"/>
    <n v="0.1083029637"/>
  </r>
  <r>
    <n v="260000"/>
    <n v="2500000"/>
    <n v="810000"/>
    <x v="0"/>
    <x v="0"/>
    <s v="IR-SouthCentral"/>
    <s v="C-25 and South Indian R"/>
    <n v="0.36"/>
    <n v="0.57999999999999996"/>
    <s v="City of Fort Pierce"/>
    <n v="1.412017430964E-2"/>
    <n v="3986.3463420247099"/>
    <n v="10.781300714216201"/>
    <n v="1.8884471983704101"/>
    <n v="0.15223384536942"/>
    <n v="2.6665203615539999E-2"/>
    <n v="56.287905208000602"/>
    <n v="1310"/>
    <s v="Fixed Single Family Units"/>
    <n v="1310"/>
    <s v="St. Lucie County Ft. Pierce--Paradise Park"/>
    <s v="City of Fort Pierce"/>
    <m/>
    <m/>
    <m/>
    <n v="0"/>
    <n v="1"/>
    <n v="0.15223384536942"/>
    <n v="2.6665203615539999E-2"/>
    <n v="56.2879052002105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9.482527506962803"/>
    <n v="4.5651180200000002E-2"/>
  </r>
  <r>
    <n v="260000"/>
    <n v="2500000"/>
    <n v="810000"/>
    <x v="0"/>
    <x v="0"/>
    <s v="IR-SouthCentral"/>
    <s v="C-25 and South Indian R"/>
    <n v="0.36"/>
    <n v="0.57999999999999996"/>
    <s v="City of Fort Pierce"/>
    <n v="4.0651471154050003E-2"/>
    <n v="3988.2343128849802"/>
    <n v="10.7182677926357"/>
    <n v="1.8561220979948101"/>
    <n v="0.43571335399375999"/>
    <n v="7.5454093925040003E-2"/>
    <n v="162.12759212585601"/>
    <n v="1210"/>
    <s v="Fixed Single Family Units"/>
    <n v="1210"/>
    <s v="St. Lucie County Ft. Pierce--Paradise Park"/>
    <s v="City of Fort Pierce"/>
    <m/>
    <m/>
    <m/>
    <n v="0"/>
    <n v="1"/>
    <n v="0.43571335399375999"/>
    <n v="7.5454093925040003E-2"/>
    <n v="162.12759221145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1.825560151395"/>
    <n v="0.13149034239999999"/>
  </r>
  <r>
    <n v="260000"/>
    <n v="2500000"/>
    <n v="810000"/>
    <x v="0"/>
    <x v="0"/>
    <s v="IR-SouthCentral"/>
    <s v="C-25 and South Indian R"/>
    <n v="0.36"/>
    <n v="0.57999999999999996"/>
    <s v="City of Fort Pierce"/>
    <n v="0.13906210692575999"/>
    <n v="3988.2343128849802"/>
    <n v="10.7182677926357"/>
    <n v="1.8561220979948101"/>
    <n v="1.49050490183843"/>
    <n v="0.25811624965862001"/>
    <n v="554.61226646339605"/>
    <n v="1310"/>
    <s v="Fixed Single Family Units"/>
    <n v="1310"/>
    <s v="St. Lucie County Ft. Pierce--Paradise Park"/>
    <s v="City of Fort Pierce"/>
    <m/>
    <m/>
    <m/>
    <n v="0"/>
    <n v="1"/>
    <n v="1.49050490183843"/>
    <n v="0.25811624965862001"/>
    <n v="554.61226637780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2.359115863716"/>
    <n v="0.44980719089999999"/>
  </r>
  <r>
    <n v="260000"/>
    <n v="2500000"/>
    <n v="810000"/>
    <x v="0"/>
    <x v="0"/>
    <s v="IR-SouthCentral"/>
    <s v="C-25 and South Indian R"/>
    <n v="0.36"/>
    <n v="0.57999999999999996"/>
    <s v="City of Fort Pierce"/>
    <n v="1.9615024099200001E-2"/>
    <n v="3988.2343128849802"/>
    <n v="10.7182677926357"/>
    <n v="1.8561220979948101"/>
    <n v="0.21023908105429001"/>
    <n v="3.6407879683229998E-2"/>
    <n v="78.2293121605192"/>
    <n v="1310"/>
    <s v="Fixed Single Family Units"/>
    <n v="1310"/>
    <s v="St. Lucie County Ft. Pierce--Paradise Park"/>
    <s v="City of Fort Pierce"/>
    <m/>
    <m/>
    <m/>
    <n v="0"/>
    <n v="1"/>
    <n v="0.21023908105429001"/>
    <n v="3.6407879683229998E-2"/>
    <n v="78.2293121605203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2.6369446464766"/>
    <n v="6.3446319700000003E-2"/>
  </r>
  <r>
    <n v="260000"/>
    <n v="2500000"/>
    <n v="810000"/>
    <x v="0"/>
    <x v="0"/>
    <s v="IR-SouthCentral"/>
    <s v="C-25 and South Indian R"/>
    <n v="0.36"/>
    <n v="0.57999999999999996"/>
    <s v="City of Fort Pierce"/>
    <n v="0.15877322910024"/>
    <n v="3996.6594738528402"/>
    <n v="10.7512312715241"/>
    <n v="1.8654382347593801"/>
    <n v="1.7070077057833699"/>
    <n v="0.29618165221979997"/>
    <n v="634.56253027768503"/>
    <n v="1210"/>
    <s v="Fixed Single Family Units"/>
    <n v="1210"/>
    <s v="St. Lucie County Ft. Pierce--Paradise Park"/>
    <s v="City of Fort Pierce"/>
    <m/>
    <m/>
    <m/>
    <n v="0"/>
    <n v="1"/>
    <n v="1.7070077057833699"/>
    <n v="0.29618165221979997"/>
    <n v="634.56253020696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2.21292872752699"/>
    <n v="0.51464925399999994"/>
  </r>
  <r>
    <n v="260000"/>
    <n v="2500000"/>
    <n v="810000"/>
    <x v="0"/>
    <x v="0"/>
    <s v="IR-SouthCentral"/>
    <s v="C-25 and South Indian R"/>
    <n v="0.36"/>
    <n v="0.57999999999999996"/>
    <s v="City of Fort Pierce"/>
    <n v="0.14940860212598001"/>
    <n v="3996.6594738528402"/>
    <n v="10.7512312715241"/>
    <n v="1.8654382347593801"/>
    <n v="1.60632643541163"/>
    <n v="0.27871251900777"/>
    <n v="597.13530516194305"/>
    <n v="1310"/>
    <s v="Fixed Single Family Units"/>
    <n v="1310"/>
    <s v="St. Lucie County Ft. Pierce--Paradise Park"/>
    <s v="City of Fort Pierce"/>
    <m/>
    <m/>
    <m/>
    <n v="0"/>
    <n v="1"/>
    <n v="1.60632643541163"/>
    <n v="0.27871251900777"/>
    <n v="597.13530523272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8.333906062876"/>
    <n v="0.4842946514"/>
  </r>
  <r>
    <n v="260000"/>
    <n v="2500000"/>
    <n v="810000"/>
    <x v="0"/>
    <x v="0"/>
    <s v="IR-SouthCentral"/>
    <s v="C-25 and South Indian R"/>
    <n v="0.36"/>
    <n v="0.57999999999999996"/>
    <s v="City of Fort Pierce"/>
    <n v="3.924899577727E-2"/>
    <n v="3996.6594738528402"/>
    <n v="10.7512312715241"/>
    <n v="1.8654382347593801"/>
    <n v="0.42197503077658"/>
    <n v="7.3216577398839994E-2"/>
    <n v="156.86487081246801"/>
    <n v="1310"/>
    <s v="Fixed Single Family Units"/>
    <n v="1310"/>
    <s v="St. Lucie County Ft. Pierce--Paradise Park"/>
    <s v="City of Fort Pierce"/>
    <m/>
    <m/>
    <m/>
    <n v="0"/>
    <n v="1"/>
    <n v="0.42197503077658"/>
    <n v="7.3216577398839994E-2"/>
    <n v="156.86487081246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268143414971"/>
    <n v="0.1272221174"/>
  </r>
  <r>
    <n v="260000"/>
    <n v="2500000"/>
    <n v="810000"/>
    <x v="0"/>
    <x v="0"/>
    <s v="IR-SouthCentral"/>
    <s v="C-25 and South Indian R"/>
    <n v="0.36"/>
    <n v="0.57999999999999996"/>
    <s v="City of Fort Pierce"/>
    <n v="0.15240047388818001"/>
    <n v="3996.6594738528402"/>
    <n v="10.7512312715241"/>
    <n v="1.8654382347593801"/>
    <n v="1.6384927406617"/>
    <n v="0.28429367098646002"/>
    <n v="609.09279778486098"/>
    <n v="1310"/>
    <s v="Fixed Single Family Units"/>
    <n v="1310"/>
    <s v="St. Lucie County Ft. Pierce--Paradise Park"/>
    <s v="City of Fort Pierce"/>
    <m/>
    <m/>
    <m/>
    <n v="0"/>
    <n v="1"/>
    <n v="1.6384927406617"/>
    <n v="0.28429367098646002"/>
    <n v="609.092797784860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2.835849703976"/>
    <n v="0.49399253669999998"/>
  </r>
  <r>
    <n v="260000"/>
    <n v="2500000"/>
    <n v="810000"/>
    <x v="0"/>
    <x v="0"/>
    <s v="IR-SouthCentral"/>
    <s v="C-25 and South Indian R"/>
    <n v="0.36"/>
    <n v="0.57999999999999996"/>
    <s v="City of Fort Pierce"/>
    <n v="8.6397033116199992E-3"/>
    <n v="3970.0051028210301"/>
    <n v="9.80297566423984"/>
    <n v="1.49961207323752"/>
    <n v="8.4694801310069998E-2"/>
    <n v="1.295620339529E-2"/>
    <n v="34.299666233995197"/>
    <n v="1210"/>
    <s v="Fixed Single Family Units"/>
    <n v="1210"/>
    <s v="St. Lucie County Ft. Pierce--Paradise Park"/>
    <s v="City of Fort Pierce"/>
    <m/>
    <m/>
    <m/>
    <n v="0"/>
    <n v="1"/>
    <n v="8.4694801310069998E-2"/>
    <n v="1.295620339529E-2"/>
    <n v="34.2996662341456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8.791000202205"/>
    <n v="2.7818058600000001E-2"/>
  </r>
  <r>
    <n v="260000"/>
    <n v="2500000"/>
    <n v="810000"/>
    <x v="0"/>
    <x v="0"/>
    <s v="IR-SouthCentral"/>
    <s v="C-25 and South Indian R"/>
    <n v="0.36"/>
    <n v="0.57999999999999996"/>
    <s v="City of Fort Pierce"/>
    <n v="0.1006692584611"/>
    <n v="3970.0051028210301"/>
    <n v="9.80297566423984"/>
    <n v="1.49961207323752"/>
    <n v="0.98685829083127996"/>
    <n v="0.15096483539214001"/>
    <n v="399.657469787796"/>
    <n v="1310"/>
    <s v="Fixed Single Family Units"/>
    <n v="1310"/>
    <s v="St. Lucie County Ft. Pierce--Paradise Park"/>
    <s v="City of Fort Pierce"/>
    <m/>
    <m/>
    <m/>
    <n v="0"/>
    <n v="1"/>
    <n v="0.98685829083127996"/>
    <n v="0.15096483539214001"/>
    <n v="399.657469812207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6.598840135293102"/>
    <n v="0.32413420100000001"/>
  </r>
  <r>
    <n v="260000"/>
    <n v="2500000"/>
    <n v="810000"/>
    <x v="0"/>
    <x v="0"/>
    <s v="IR-SouthCentral"/>
    <s v="C-25 and South Indian R"/>
    <n v="0.36"/>
    <n v="0.57999999999999996"/>
    <s v="City of Fort Pierce"/>
    <n v="0.13168005455057999"/>
    <n v="3970.0051028210301"/>
    <n v="9.80297566423984"/>
    <n v="1.49961207323752"/>
    <n v="1.2908563702251401"/>
    <n v="0.19746899960863001"/>
    <n v="522.77048850556696"/>
    <n v="1750"/>
    <s v="Governmental"/>
    <n v="1750"/>
    <s v="St. Lucie County Ft. Pierce--Paradise Park"/>
    <s v="City of Fort Pierce"/>
    <m/>
    <m/>
    <m/>
    <n v="0"/>
    <n v="1"/>
    <n v="1.2908563702251401"/>
    <n v="0.19746899960863001"/>
    <n v="522.770488545413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4.572653866762195"/>
    <n v="0.42398255359999998"/>
  </r>
  <r>
    <n v="260000"/>
    <n v="2500000"/>
    <n v="810000"/>
    <x v="0"/>
    <x v="0"/>
    <s v="IR-SouthCentral"/>
    <s v="C-25 and South Indian R"/>
    <n v="0.36"/>
    <n v="0.57999999999999996"/>
    <s v="City of Fort Pierce"/>
    <n v="0.11617975434916"/>
    <n v="4024.0600477972798"/>
    <n v="10.9318300550937"/>
    <n v="1.9311265372803801"/>
    <n v="1.27005733038757"/>
    <n v="0.22435780671837999"/>
    <n v="467.51430783936098"/>
    <n v="1210"/>
    <s v="Fixed Single Family Units"/>
    <n v="1210"/>
    <s v="St. Lucie County Ft. Pierce--Paradise Park"/>
    <s v="City of Fort Pierce"/>
    <m/>
    <m/>
    <m/>
    <n v="0"/>
    <n v="1"/>
    <n v="1.27005733038757"/>
    <n v="0.22435780671837999"/>
    <n v="467.514307823341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0.76919936461599"/>
    <n v="0.37916813290000001"/>
  </r>
  <r>
    <n v="260000"/>
    <n v="2500000"/>
    <n v="810000"/>
    <x v="0"/>
    <x v="0"/>
    <s v="IR-SouthCentral"/>
    <s v="C-25 and South Indian R"/>
    <n v="0.36"/>
    <n v="0.57999999999999996"/>
    <s v="City of Fort Pierce"/>
    <n v="0.27825715990119998"/>
    <n v="4024.0600477972798"/>
    <n v="10.9318300550937"/>
    <n v="1.9311265372803801"/>
    <n v="3.0418599836529898"/>
    <n v="0.53734978567348002"/>
    <n v="1119.72352017196"/>
    <n v="1310"/>
    <s v="Fixed Single Family Units"/>
    <n v="1310"/>
    <s v="St. Lucie County Ft. Pierce--Paradise Park"/>
    <s v="City of Fort Pierce"/>
    <m/>
    <m/>
    <m/>
    <n v="0"/>
    <n v="1"/>
    <n v="3.0418599836529898"/>
    <n v="0.53734978567348002"/>
    <n v="1119.7235201126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4.523673005012"/>
    <n v="0.90812937559999996"/>
  </r>
  <r>
    <n v="260000"/>
    <n v="2500000"/>
    <n v="810000"/>
    <x v="0"/>
    <x v="0"/>
    <s v="IR-SouthCentral"/>
    <s v="C-25 and South Indian R"/>
    <n v="0.36"/>
    <n v="0.57999999999999996"/>
    <s v="City of Fort Pierce"/>
    <n v="8.2864634825040001E-2"/>
    <n v="4024.0600477972798"/>
    <n v="10.9318300550937"/>
    <n v="1.9311265372803801"/>
    <n v="0.90586210548477997"/>
    <n v="0.16002209531268999"/>
    <n v="333.45226637476998"/>
    <n v="1310"/>
    <s v="Fixed Single Family Units"/>
    <n v="1310"/>
    <s v="St. Lucie County Ft. Pierce--Paradise Park"/>
    <s v="City of Fort Pierce"/>
    <m/>
    <m/>
    <m/>
    <n v="0"/>
    <n v="1"/>
    <n v="0.90586210548477997"/>
    <n v="0.16002209531268999"/>
    <n v="333.45226643359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4.883377482449305"/>
    <n v="0.27043979439999999"/>
  </r>
  <r>
    <n v="260000"/>
    <n v="2500000"/>
    <n v="810000"/>
    <x v="0"/>
    <x v="0"/>
    <s v="IR-SouthCentral"/>
    <s v="C-25 and South Indian R"/>
    <n v="0.36"/>
    <n v="0.57999999999999996"/>
    <s v="City of Fort Pierce"/>
    <n v="5.6290961386999997E-4"/>
    <n v="3997.1224318712498"/>
    <n v="8.82412272856714"/>
    <n v="1.2397378920839901"/>
    <n v="4.9671835178800002E-3"/>
    <n v="6.9786037812999998E-4"/>
    <n v="2.2500186447197601"/>
    <n v="1210"/>
    <s v="Fixed Single Family Units"/>
    <n v="1210"/>
    <s v="St. Lucie County Ft. Pierce--Paradise Park"/>
    <s v="City of Fort Pierce"/>
    <m/>
    <m/>
    <m/>
    <n v="0"/>
    <n v="1"/>
    <n v="4.9671835178800002E-3"/>
    <n v="6.9786037812999998E-4"/>
    <n v="2.2500186447215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6.471699739560599"/>
    <n v="1.8248326E-3"/>
  </r>
  <r>
    <n v="260000"/>
    <n v="2500000"/>
    <n v="810000"/>
    <x v="0"/>
    <x v="0"/>
    <s v="IR-SouthCentral"/>
    <s v="C-25 and South Indian R"/>
    <n v="0.36"/>
    <n v="0.57999999999999996"/>
    <s v="City of Fort Pierce"/>
    <n v="4.5420620645450001E-2"/>
    <n v="3997.1224318712498"/>
    <n v="8.82412272856714"/>
    <n v="1.2397378920839901"/>
    <n v="0.40079713098318998"/>
    <n v="5.6309664496139999E-2"/>
    <n v="181.551781651467"/>
    <n v="1310"/>
    <s v="Fixed Single Family Units"/>
    <n v="1310"/>
    <s v="St. Lucie County Ft. Pierce--Paradise Park"/>
    <s v="City of Fort Pierce"/>
    <m/>
    <m/>
    <m/>
    <n v="0"/>
    <n v="1"/>
    <n v="0.40079713098318998"/>
    <n v="5.6309664496139999E-2"/>
    <n v="181.55178165146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426150958754597"/>
    <n v="0.14724394290000001"/>
  </r>
  <r>
    <n v="260000"/>
    <n v="2500000"/>
    <n v="810000"/>
    <x v="0"/>
    <x v="0"/>
    <s v="IR-SouthCentral"/>
    <s v="C-25 and South Indian R"/>
    <n v="0.36"/>
    <n v="0.57999999999999996"/>
    <s v="City of Fort Pierce"/>
    <n v="1.56961193735E-3"/>
    <n v="3997.1224318712498"/>
    <n v="8.82412272856714"/>
    <n v="1.2397378920839901"/>
    <n v="1.3850448371480001E-2"/>
    <n v="1.94590739461E-3"/>
    <n v="6.2739310841505596"/>
    <n v="1750"/>
    <s v="Governmental"/>
    <n v="1750"/>
    <s v="St. Lucie County Ft. Pierce--Paradise Park"/>
    <s v="City of Fort Pierce"/>
    <m/>
    <m/>
    <m/>
    <n v="0"/>
    <n v="1"/>
    <n v="1.3850448371480001E-2"/>
    <n v="1.94590739461E-3"/>
    <n v="6.27393100222394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0.073201576266101"/>
    <n v="5.0883463000000002E-3"/>
  </r>
  <r>
    <n v="260000"/>
    <n v="2500000"/>
    <n v="810000"/>
    <x v="0"/>
    <x v="0"/>
    <s v="IR-SouthCentral"/>
    <s v="C-25 and South Indian R"/>
    <n v="0.36"/>
    <n v="0.57999999999999996"/>
    <s v="City of Fort Pierce"/>
    <n v="4.3926530157500001E-3"/>
    <n v="3962.2837507327799"/>
    <n v="9.9607226482451008"/>
    <n v="1.5985430944824299"/>
    <n v="4.3753998379879998E-2"/>
    <n v="7.0218451447800001E-3"/>
    <n v="17.404937666921501"/>
    <n v="1700"/>
    <s v="Institutional (Educational,religious,health and military facilities)"/>
    <n v="1700"/>
    <s v="St. Lucie County Ft. Pierce--Paradise Park"/>
    <s v="City of Fort Pierce"/>
    <m/>
    <m/>
    <m/>
    <n v="0"/>
    <n v="1"/>
    <n v="4.3753998379879998E-2"/>
    <n v="7.0218451447800001E-3"/>
    <n v="17.404937679107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.742760572089399"/>
    <n v="1.41159267E-2"/>
  </r>
  <r>
    <n v="260000"/>
    <n v="2500000"/>
    <n v="810000"/>
    <x v="0"/>
    <x v="0"/>
    <s v="IR-SouthCentral"/>
    <s v="C-25 and South Indian R"/>
    <n v="0.36"/>
    <n v="0.57999999999999996"/>
    <s v="City of Fort Pierce"/>
    <n v="0.15440972073604001"/>
    <n v="3962.2837507327799"/>
    <n v="9.9607226482451008"/>
    <n v="1.5985430944824299"/>
    <n v="1.5380324024446901"/>
    <n v="0.24683059280356001"/>
    <n v="611.81512742760594"/>
    <n v="1310"/>
    <s v="Fixed Single Family Units"/>
    <n v="1310"/>
    <s v="St. Lucie County Ft. Pierce--Paradise Park"/>
    <s v="City of Fort Pierce"/>
    <m/>
    <m/>
    <m/>
    <n v="0"/>
    <n v="1"/>
    <n v="1.5380324024446901"/>
    <n v="0.24683059280356001"/>
    <n v="611.815127427605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0.82466967101"/>
    <n v="0.49620042780000001"/>
  </r>
  <r>
    <n v="260000"/>
    <n v="2500000"/>
    <n v="810000"/>
    <x v="0"/>
    <x v="0"/>
    <s v="IR-SouthCentral"/>
    <s v="C-25 and South Indian R"/>
    <n v="0.36"/>
    <n v="0.57999999999999996"/>
    <s v="City of Fort Pierce"/>
    <n v="3.1878587059500002E-2"/>
    <n v="3962.2837507327799"/>
    <n v="9.9607226482451008"/>
    <n v="1.5985430944824299"/>
    <n v="0.31753376411767997"/>
    <n v="5.0959295205830001E-2"/>
    <n v="126.31200750220501"/>
    <n v="1720"/>
    <s v="Religious"/>
    <n v="1720"/>
    <s v="St. Lucie County Ft. Pierce--Paradise Park"/>
    <s v="City of Fort Pierce"/>
    <m/>
    <m/>
    <m/>
    <n v="0"/>
    <n v="1"/>
    <n v="0.31753376411767997"/>
    <n v="5.0959295205830001E-2"/>
    <n v="126.31200749174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398410514820199"/>
    <n v="0.1024428285"/>
  </r>
  <r>
    <n v="260000"/>
    <n v="2500000"/>
    <n v="810000"/>
    <x v="0"/>
    <x v="0"/>
    <s v="IR-SouthCentral"/>
    <s v="C-25 and South Indian R"/>
    <n v="0.36"/>
    <n v="0.57999999999999996"/>
    <s v="City of Fort Pierce"/>
    <n v="3.7977790607930002E-2"/>
    <n v="3962.2837507327799"/>
    <n v="9.9607226482451008"/>
    <n v="1.5985430944824299"/>
    <n v="0.37828623903878"/>
    <n v="6.0709134920009997E-2"/>
    <n v="150.478782614561"/>
    <n v="1310"/>
    <s v="Fixed Single Family Units"/>
    <n v="1310"/>
    <s v="St. Lucie County Ft. Pierce--Paradise Park"/>
    <s v="City of Fort Pierce"/>
    <m/>
    <m/>
    <m/>
    <n v="0"/>
    <n v="1"/>
    <n v="0.37828623903878"/>
    <n v="6.0709134920009997E-2"/>
    <n v="150.47878275586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629518965438898"/>
    <n v="0.12204280839999999"/>
  </r>
  <r>
    <n v="260000"/>
    <n v="2500000"/>
    <n v="810000"/>
    <x v="0"/>
    <x v="0"/>
    <s v="IR-SouthCentral"/>
    <s v="C-25 and South Indian R"/>
    <n v="0.36"/>
    <n v="0.57999999999999996"/>
    <s v="City of Fort Pierce"/>
    <n v="9.7104781860030007E-2"/>
    <n v="3948.6198590720901"/>
    <n v="9.2692478930246107"/>
    <n v="1.3421148882585501"/>
    <n v="0.90008829465869999"/>
    <n v="0.13032577345544"/>
    <n v="383.42987006338097"/>
    <n v="1210"/>
    <s v="Fixed Single Family Units"/>
    <n v="1210"/>
    <s v="St. Lucie County Ft. Pierce--Paradise Park"/>
    <s v="City of Fort Pierce"/>
    <m/>
    <m/>
    <m/>
    <n v="0"/>
    <n v="1"/>
    <n v="0.90008829465869999"/>
    <n v="0.13032577345544"/>
    <n v="383.42987006338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2.239625811648196"/>
    <n v="0.31097313059999998"/>
  </r>
  <r>
    <n v="260000"/>
    <n v="2500000"/>
    <n v="810000"/>
    <x v="0"/>
    <x v="0"/>
    <s v="IR-SouthCentral"/>
    <s v="C-25 and South Indian R"/>
    <n v="0.36"/>
    <n v="0.57999999999999996"/>
    <s v="City of Fort Pierce"/>
    <n v="3.8663726887179999E-2"/>
    <n v="3948.6198590720901"/>
    <n v="9.2692478930246107"/>
    <n v="1.3421148882585501"/>
    <n v="0.35838366898551999"/>
    <n v="5.1891163490849997E-2"/>
    <n v="152.66835981248201"/>
    <n v="1310"/>
    <s v="Fixed Single Family Units"/>
    <n v="1310"/>
    <s v="St. Lucie County Ft. Pierce--Paradise Park"/>
    <s v="City of Fort Pierce"/>
    <m/>
    <m/>
    <m/>
    <n v="0"/>
    <n v="1"/>
    <n v="0.35838366898551999"/>
    <n v="5.1891163490849997E-2"/>
    <n v="152.66835981248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1202421331339"/>
    <n v="0.1238186211"/>
  </r>
  <r>
    <n v="260000"/>
    <n v="2500000"/>
    <n v="810000"/>
    <x v="0"/>
    <x v="0"/>
    <s v="IR-SouthCentral"/>
    <s v="C-25 and South Indian R"/>
    <n v="0.36"/>
    <n v="0.57999999999999996"/>
    <s v="City of Fort Pierce"/>
    <n v="9.6146295830899994E-2"/>
    <n v="3994.9398602685101"/>
    <n v="9.2529968362171093"/>
    <n v="1.32763171750565"/>
    <n v="0.88964137113738995"/>
    <n v="0.12764687186578999"/>
    <n v="384.09866963206701"/>
    <n v="1210"/>
    <s v="Fixed Single Family Units"/>
    <n v="1210"/>
    <s v="St. Lucie County Ft. Pierce--Paradise Park"/>
    <s v="City of Fort Pierce"/>
    <m/>
    <m/>
    <m/>
    <n v="0"/>
    <n v="1"/>
    <n v="0.88964137113738995"/>
    <n v="0.12764687186578999"/>
    <n v="755.261720814771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5.895244063913"/>
    <n v="0.61253991959999998"/>
  </r>
  <r>
    <n v="260000"/>
    <n v="2500000"/>
    <n v="810000"/>
    <x v="0"/>
    <x v="0"/>
    <s v="IR-SouthCentral"/>
    <s v="C-25 and South Indian R"/>
    <n v="0.36"/>
    <n v="0.57999999999999996"/>
    <s v="City of Fort Pierce"/>
    <n v="4.3770257382000003E-4"/>
    <n v="3994.9398602685101"/>
    <n v="9.2529968362171093"/>
    <n v="1.32763171750565"/>
    <n v="4.05006053083E-3"/>
    <n v="5.8110781984000001E-4"/>
    <n v="1.7485954591276001"/>
    <n v="1750"/>
    <s v="Governmental"/>
    <n v="1750"/>
    <s v="St. Lucie County Ft. Pierce--Paradise Park"/>
    <s v="City of Fort Pierce"/>
    <m/>
    <m/>
    <m/>
    <n v="0"/>
    <n v="1"/>
    <n v="4.05006053083E-3"/>
    <n v="5.8110781984000001E-4"/>
    <n v="1.7485954591288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.604718116854499"/>
    <n v="1.4181634E-3"/>
  </r>
  <r>
    <n v="260000"/>
    <n v="2500000"/>
    <n v="810000"/>
    <x v="0"/>
    <x v="0"/>
    <s v="IR-SouthCentral"/>
    <s v="C-25 and South Indian R"/>
    <n v="0.36"/>
    <n v="0.57999999999999996"/>
    <s v="City of Fort Pierce"/>
    <n v="1.41507527423E-3"/>
    <n v="3994.9398602685101"/>
    <n v="9.2529968362171093"/>
    <n v="1.32763171750565"/>
    <n v="1.3093687035480001E-2"/>
    <n v="1.8786988167300001E-3"/>
    <n v="5.6531406183138104"/>
    <n v="1750"/>
    <s v="Governmental"/>
    <n v="1750"/>
    <s v="St. Lucie County Ft. Pierce--Paradise Park"/>
    <s v="City of Fort Pierce"/>
    <m/>
    <m/>
    <m/>
    <n v="0"/>
    <n v="1"/>
    <n v="1.3093687035480001E-2"/>
    <n v="1.8786988167300001E-3"/>
    <n v="5.65314061831368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5.861552181357993"/>
    <n v="4.5848666999999997E-3"/>
  </r>
  <r>
    <n v="260000"/>
    <n v="2500000"/>
    <n v="820000"/>
    <x v="0"/>
    <x v="0"/>
    <s v="IR-SouthCentral"/>
    <s v="C-25 and South Indian R"/>
    <n v="0.36"/>
    <n v="0.57999999999999996"/>
    <s v="City of Fort Pierce"/>
    <n v="4.3835811616379998E-2"/>
    <n v="3995.14380327554"/>
    <n v="10.7921431506592"/>
    <n v="1.8762015431408701"/>
    <n v="0.47308235408930999"/>
    <n v="8.2244817399480002E-2"/>
    <n v="175.13037114073799"/>
    <n v="1210"/>
    <s v="Fixed Single Family Units"/>
    <n v="1210"/>
    <s v="St. Lucie County Ft. Pierce--Paradise Park"/>
    <s v="City of Fort Pierce"/>
    <m/>
    <m/>
    <m/>
    <n v="0"/>
    <n v="1"/>
    <n v="0.47308235408930999"/>
    <n v="8.2244817399480002E-2"/>
    <n v="175.13037114074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7.79875523238701"/>
    <n v="0.1420359863"/>
  </r>
  <r>
    <n v="260000"/>
    <n v="2500000"/>
    <n v="820000"/>
    <x v="0"/>
    <x v="0"/>
    <s v="IR-SouthCentral"/>
    <s v="C-25 and South Indian R"/>
    <n v="0.36"/>
    <n v="0.57999999999999996"/>
    <s v="City of Fort Pierce"/>
    <n v="0.13704421344498999"/>
    <n v="3995.14380327554"/>
    <n v="10.7921431506592"/>
    <n v="1.8762015431408701"/>
    <n v="1.47900076946784"/>
    <n v="0.25712256474402001"/>
    <n v="547.51134011952604"/>
    <n v="1310"/>
    <s v="Fixed Single Family Units"/>
    <n v="1310"/>
    <s v="St. Lucie County Ft. Pierce--Paradise Park"/>
    <s v="City of Fort Pierce"/>
    <m/>
    <m/>
    <m/>
    <n v="0"/>
    <n v="1"/>
    <n v="1.47900076946784"/>
    <n v="0.25712256474402001"/>
    <n v="547.511340284876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6.745426269856196"/>
    <n v="0.4440481268"/>
  </r>
  <r>
    <n v="260000"/>
    <n v="2500000"/>
    <n v="820000"/>
    <x v="0"/>
    <x v="0"/>
    <s v="IR-SouthCentral"/>
    <s v="C-25 and South Indian R"/>
    <n v="0.36"/>
    <n v="0.57999999999999996"/>
    <s v="City of Fort Pierce"/>
    <n v="0.13810743021489999"/>
    <n v="3995.14380327554"/>
    <n v="10.7921431506592"/>
    <n v="1.8762015431408701"/>
    <n v="1.4904751570489401"/>
    <n v="0.25911737368842003"/>
    <n v="551.75904400938703"/>
    <n v="1310"/>
    <s v="Fixed Single Family Units"/>
    <n v="1310"/>
    <s v="St. Lucie County Ft. Pierce--Paradise Park"/>
    <s v="City of Fort Pierce"/>
    <m/>
    <m/>
    <m/>
    <n v="0"/>
    <n v="1"/>
    <n v="1.4904751570489401"/>
    <n v="0.25911737368842003"/>
    <n v="551.75904384403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7.467061023864701"/>
    <n v="0.44749314179999999"/>
  </r>
  <r>
    <n v="260000"/>
    <n v="2500000"/>
    <n v="820000"/>
    <x v="0"/>
    <x v="0"/>
    <s v="IR-SouthCentral"/>
    <s v="C-25 and South Indian R"/>
    <n v="0.36"/>
    <n v="0.57999999999999996"/>
    <s v="City of Fort Pierce"/>
    <n v="8.2103818384900006E-3"/>
    <n v="3995.14380327554"/>
    <n v="10.7921431506592"/>
    <n v="1.8762015431408701"/>
    <n v="8.8607616122630004E-2"/>
    <n v="1.540433107516E-2"/>
    <n v="32.801656124597301"/>
    <n v="1310"/>
    <s v="Fixed Single Family Units"/>
    <n v="1310"/>
    <s v="St. Lucie County Ft. Pierce--Paradise Park"/>
    <s v="City of Fort Pierce"/>
    <m/>
    <m/>
    <m/>
    <n v="0"/>
    <n v="1"/>
    <n v="8.8607616122630004E-2"/>
    <n v="1.540433107516E-2"/>
    <n v="32.8016561245963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277031034748397"/>
    <n v="2.6603127399999999E-2"/>
  </r>
  <r>
    <n v="260000"/>
    <n v="2500000"/>
    <n v="820000"/>
    <x v="0"/>
    <x v="0"/>
    <s v="IR-SouthCentral"/>
    <s v="C-25 and South Indian R"/>
    <n v="0.36"/>
    <n v="0.57999999999999996"/>
    <s v="City of Fort Pierce"/>
    <n v="4.6055551192620003E-2"/>
    <n v="3995.14380327554"/>
    <n v="10.7921431506592"/>
    <n v="1.8762015431408701"/>
    <n v="0.49703810135336002"/>
    <n v="8.6409496217809995E-2"/>
    <n v="183.99854995367099"/>
    <n v="1310"/>
    <s v="Fixed Single Family Units"/>
    <n v="1310"/>
    <s v="St. Lucie County Ft. Pierce--Paradise Park"/>
    <s v="City of Fort Pierce"/>
    <m/>
    <m/>
    <m/>
    <n v="0"/>
    <n v="1"/>
    <n v="0.49703810135336002"/>
    <n v="8.6409496217809995E-2"/>
    <n v="183.99854995366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360087037287499"/>
    <n v="0.1492283455"/>
  </r>
  <r>
    <n v="260000"/>
    <n v="2500000"/>
    <n v="820000"/>
    <x v="0"/>
    <x v="0"/>
    <s v="IR-SouthCentral"/>
    <s v="C-25 and South Indian R"/>
    <n v="0.36"/>
    <n v="0.57999999999999996"/>
    <s v="City of Fort Pierce"/>
    <n v="6.2839343759199997E-3"/>
    <n v="3995.14380327554"/>
    <n v="10.7921431506592"/>
    <n v="1.8762015431408701"/>
    <n v="6.7817119334310005E-2"/>
    <n v="1.1789927373099999E-2"/>
    <n v="25.1052214821589"/>
    <n v="1310"/>
    <s v="Fixed Single Family Units"/>
    <n v="1310"/>
    <s v="St. Lucie County Ft. Pierce--Paradise Park"/>
    <s v="City of Fort Pierce"/>
    <m/>
    <m/>
    <m/>
    <n v="0"/>
    <n v="1"/>
    <n v="6.7817119334310005E-2"/>
    <n v="1.1789927373099999E-2"/>
    <n v="25.105221482160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5.904616129093199"/>
    <n v="2.0361087999999999E-2"/>
  </r>
  <r>
    <n v="260000"/>
    <n v="2500000"/>
    <n v="820000"/>
    <x v="0"/>
    <x v="0"/>
    <s v="IR-SouthCentral"/>
    <s v="C-25 and South Indian R"/>
    <n v="0.36"/>
    <n v="0.57999999999999996"/>
    <s v="City of Fort Pierce"/>
    <n v="7.7426294107699994E-2"/>
    <n v="3996.7252714115398"/>
    <n v="10.5492609648386"/>
    <n v="1.7670959720659301"/>
    <n v="0.81679018208253995"/>
    <n v="0.13681969244972"/>
    <n v="309.451626332015"/>
    <n v="1210"/>
    <s v="Fixed Single Family Units"/>
    <n v="1210"/>
    <s v="St. Lucie County Ft. Pierce--Paradise Park"/>
    <s v="City of Fort Pierce"/>
    <m/>
    <m/>
    <m/>
    <n v="0"/>
    <n v="1"/>
    <n v="0.81679018208253995"/>
    <n v="0.13681969244972"/>
    <n v="309.451626332016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7.671127929701"/>
    <n v="0.25097455499999999"/>
  </r>
  <r>
    <n v="260000"/>
    <n v="2500000"/>
    <n v="820000"/>
    <x v="0"/>
    <x v="0"/>
    <s v="IR-SouthCentral"/>
    <s v="C-25 and South Indian R"/>
    <n v="0.36"/>
    <n v="0.57999999999999996"/>
    <s v="City of Fort Pierce"/>
    <n v="7.6707732648769997E-2"/>
    <n v="3996.7252714115398"/>
    <n v="10.5492609648386"/>
    <n v="1.7670959720659301"/>
    <n v="0.80920988973300001"/>
    <n v="0.13554992538996"/>
    <n v="306.57973359004302"/>
    <n v="1310"/>
    <s v="Fixed Single Family Units"/>
    <n v="1310"/>
    <s v="St. Lucie County Ft. Pierce--Paradise Park"/>
    <s v="City of Fort Pierce"/>
    <m/>
    <m/>
    <m/>
    <n v="0"/>
    <n v="1"/>
    <n v="0.80920988973300001"/>
    <n v="0.13554992538996"/>
    <n v="306.57973359004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0.890679213780203"/>
    <n v="0.24864536379999999"/>
  </r>
  <r>
    <n v="260000"/>
    <n v="2500000"/>
    <n v="820000"/>
    <x v="0"/>
    <x v="0"/>
    <s v="IR-SouthCentral"/>
    <s v="C-25 and South Indian R"/>
    <n v="0.36"/>
    <n v="0.57999999999999996"/>
    <s v="City of Fort Pierce"/>
    <n v="1.921225541566E-2"/>
    <n v="3996.7252714115398"/>
    <n v="10.5492609648386"/>
    <n v="1.7670959720659301"/>
    <n v="0.20267509610302001"/>
    <n v="3.3949899159329999E-2"/>
    <n v="76.786106740617498"/>
    <n v="1310"/>
    <s v="Fixed Single Family Units"/>
    <n v="1310"/>
    <s v="St. Lucie County Ft. Pierce--Paradise Park"/>
    <s v="City of Fort Pierce"/>
    <m/>
    <m/>
    <m/>
    <n v="0"/>
    <n v="1"/>
    <n v="0.20267509610302001"/>
    <n v="3.3949899159329999E-2"/>
    <n v="76.7861067406163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1.003681068571602"/>
    <n v="6.2275836799999998E-2"/>
  </r>
  <r>
    <n v="260000"/>
    <n v="2500000"/>
    <n v="820000"/>
    <x v="0"/>
    <x v="0"/>
    <s v="IR-SouthCentral"/>
    <s v="C-25 and South Indian R"/>
    <n v="0.36"/>
    <n v="0.57999999999999996"/>
    <s v="City of Fort Pierce"/>
    <n v="0.15999778774396001"/>
    <n v="3996.7252714115398"/>
    <n v="10.5492609648386"/>
    <n v="1.7670959720659301"/>
    <n v="1.68785841670798"/>
    <n v="0.28273144626182001"/>
    <n v="639.46720164626004"/>
    <n v="1310"/>
    <s v="Fixed Single Family Units"/>
    <n v="1310"/>
    <s v="St. Lucie County Ft. Pierce--Paradise Park"/>
    <s v="City of Fort Pierce"/>
    <m/>
    <m/>
    <m/>
    <n v="0"/>
    <n v="1"/>
    <n v="1.68785841670798"/>
    <n v="0.28273144626182001"/>
    <n v="639.467201646260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93907270504199"/>
    <n v="0.51862708970000004"/>
  </r>
  <r>
    <n v="260000"/>
    <n v="2500000"/>
    <n v="820000"/>
    <x v="0"/>
    <x v="0"/>
    <s v="IR-SouthCentral"/>
    <s v="C-25 and South Indian R"/>
    <n v="0.36"/>
    <n v="0.57999999999999996"/>
    <s v="City of Fort Pierce"/>
    <n v="2.2124614889799999E-3"/>
    <n v="3990.44731380549"/>
    <n v="10.945464237471301"/>
    <n v="1.96506899857535"/>
    <n v="2.421641810442E-2"/>
    <n v="4.3476394825299998E-3"/>
    <n v="8.8287110056023401"/>
    <n v="1210"/>
    <s v="Fixed Single Family Units"/>
    <n v="1210"/>
    <s v="St. Lucie County Ft. Pierce--Paradise Park"/>
    <s v="City of Fort Pierce"/>
    <m/>
    <m/>
    <m/>
    <n v="0"/>
    <n v="1"/>
    <n v="2.421641810442E-2"/>
    <n v="4.3476394825299998E-3"/>
    <n v="8.82871097648587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407238454189"/>
    <n v="7.1603494999999996E-3"/>
  </r>
  <r>
    <n v="260000"/>
    <n v="2500000"/>
    <n v="820000"/>
    <x v="0"/>
    <x v="0"/>
    <s v="IR-SouthCentral"/>
    <s v="C-25 and South Indian R"/>
    <n v="0.36"/>
    <n v="0.57999999999999996"/>
    <s v="City of Fort Pierce"/>
    <n v="8.8102707575289999E-2"/>
    <n v="3990.44731380549"/>
    <n v="10.945464237471301"/>
    <n v="1.96506899857535"/>
    <n v="0.96432503498983002"/>
    <n v="0.17312789934677"/>
    <n v="351.56921278284301"/>
    <n v="1310"/>
    <s v="Fixed Single Family Units"/>
    <n v="1310"/>
    <s v="St. Lucie County Ft. Pierce--Paradise Park"/>
    <s v="City of Fort Pierce"/>
    <m/>
    <m/>
    <m/>
    <n v="0"/>
    <n v="1"/>
    <n v="0.96432503498983002"/>
    <n v="0.17312789934677"/>
    <n v="351.569212811957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511617270312996"/>
    <n v="0.2851331815"/>
  </r>
  <r>
    <n v="260000"/>
    <n v="2500000"/>
    <n v="820000"/>
    <x v="0"/>
    <x v="0"/>
    <s v="IR-SouthCentral"/>
    <s v="C-25 and South Indian R"/>
    <n v="0.36"/>
    <n v="0.57999999999999996"/>
    <s v="City of Fort Pierce"/>
    <n v="0.19237342507103999"/>
    <n v="3990.44731380549"/>
    <n v="10.945464237471301"/>
    <n v="1.96506899857535"/>
    <n v="2.1056164443549701"/>
    <n v="0.37802705375686002"/>
    <n v="767.65601732230596"/>
    <n v="1310"/>
    <s v="Fixed Single Family Units"/>
    <n v="1310"/>
    <s v="St. Lucie County Ft. Pierce--Paradise Park"/>
    <s v="City of Fort Pierce"/>
    <m/>
    <m/>
    <m/>
    <n v="0"/>
    <n v="1"/>
    <n v="2.1056164443549701"/>
    <n v="0.37802705375686002"/>
    <n v="767.656017322305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3.75712173505801"/>
    <n v="0.62259206600000006"/>
  </r>
  <r>
    <n v="260000"/>
    <n v="2500000"/>
    <n v="820000"/>
    <x v="0"/>
    <x v="0"/>
    <s v="IR-SouthCentral"/>
    <s v="C-25 and South Indian R"/>
    <n v="0.36"/>
    <n v="0.57999999999999996"/>
    <s v="City of Fort Pierce"/>
    <n v="1.9715250233760001E-2"/>
    <n v="3990.44731380549"/>
    <n v="10.945464237471301"/>
    <n v="1.96506899857535"/>
    <n v="0.21579256636651001"/>
    <n v="3.8741827033529998E-2"/>
    <n v="78.672667336346706"/>
    <n v="1310"/>
    <s v="Fixed Single Family Units"/>
    <n v="1310"/>
    <s v="St. Lucie County Ft. Pierce--Paradise Park"/>
    <s v="City of Fort Pierce"/>
    <m/>
    <m/>
    <m/>
    <n v="0"/>
    <n v="1"/>
    <n v="0.21579256636651001"/>
    <n v="3.8741827033529998E-2"/>
    <n v="78.6726673363467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7.787645788747"/>
    <n v="6.3805894000000002E-2"/>
  </r>
  <r>
    <n v="260000"/>
    <n v="2500000"/>
    <n v="820000"/>
    <x v="0"/>
    <x v="0"/>
    <s v="IR-SouthCentral"/>
    <s v="C-25 and South Indian R"/>
    <n v="0.36"/>
    <n v="0.57999999999999996"/>
    <s v="City of Fort Pierce"/>
    <n v="8.4339138108350004E-2"/>
    <n v="3990.44731380549"/>
    <n v="10.945464237471301"/>
    <n v="1.96506899857535"/>
    <n v="0.92313101998411995"/>
    <n v="0.16573222566328"/>
    <n v="336.55088711314397"/>
    <n v="1310"/>
    <s v="Fixed Single Family Units"/>
    <n v="1310"/>
    <s v="St. Lucie County Ft. Pierce--Paradise Park"/>
    <s v="City of Fort Pierce"/>
    <m/>
    <m/>
    <m/>
    <n v="0"/>
    <n v="1"/>
    <n v="0.92313101998411995"/>
    <n v="0.16573222566328"/>
    <n v="336.55088711314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0.9676532315261"/>
    <n v="0.27295286870000002"/>
  </r>
  <r>
    <n v="260000"/>
    <n v="2500000"/>
    <n v="820000"/>
    <x v="0"/>
    <x v="0"/>
    <s v="IR-SouthCentral"/>
    <s v="C-25 and South Indian R"/>
    <n v="0.36"/>
    <n v="0.57999999999999996"/>
    <s v="City of Fort Pierce"/>
    <n v="0.32906570959199999"/>
    <n v="3994.1966930854901"/>
    <n v="10.194342169473201"/>
    <n v="1.5962323255125801"/>
    <n v="3.35460843982138"/>
    <n v="0.52526532286848004"/>
    <n v="1314.3531690601999"/>
    <n v="1210"/>
    <s v="Fixed Single Family Units"/>
    <n v="1210"/>
    <s v="St. Lucie County Ft. Pierce--Paradise Park"/>
    <s v="City of Fort Pierce"/>
    <m/>
    <m/>
    <m/>
    <n v="0"/>
    <n v="1"/>
    <n v="3.35460843982138"/>
    <n v="0.52526532286848004"/>
    <n v="1799.5972218440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9.61267541581699"/>
    <n v="1.4595273494000001"/>
  </r>
  <r>
    <n v="260000"/>
    <n v="2500000"/>
    <n v="820000"/>
    <x v="0"/>
    <x v="0"/>
    <s v="IR-SouthCentral"/>
    <s v="C-25 and South Indian R"/>
    <n v="0.36"/>
    <n v="0.57999999999999996"/>
    <s v="City of Fort Pierce"/>
    <n v="8.8759091784310004E-2"/>
    <n v="3994.1966930854901"/>
    <n v="10.194342169473201"/>
    <n v="1.5962323255125801"/>
    <n v="0.90484055230093996"/>
    <n v="0.14168013148924999"/>
    <n v="354.52127088616197"/>
    <n v="1310"/>
    <s v="Fixed Single Family Units"/>
    <n v="1310"/>
    <s v="St. Lucie County Ft. Pierce--Paradise Park"/>
    <s v="City of Fort Pierce"/>
    <m/>
    <m/>
    <m/>
    <n v="0"/>
    <n v="1"/>
    <n v="0.90484055230093996"/>
    <n v="0.14168013148924999"/>
    <n v="354.52127088616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2.307038171897901"/>
    <n v="0.28752738919999998"/>
  </r>
  <r>
    <n v="260000"/>
    <n v="2500000"/>
    <n v="820000"/>
    <x v="0"/>
    <x v="0"/>
    <s v="IR-SouthCentral"/>
    <s v="C-25 and South Indian R"/>
    <n v="0.36"/>
    <n v="0.57999999999999996"/>
    <s v="City of Fort Pierce"/>
    <n v="0.20093790716929"/>
    <n v="3995.0201244805799"/>
    <n v="10.382725127419899"/>
    <n v="1.68139809971802"/>
    <n v="2.08628305781785"/>
    <n v="0.33785661527576999"/>
    <n v="802.75098291236202"/>
    <n v="1210"/>
    <s v="Fixed Single Family Units"/>
    <n v="1210"/>
    <s v="St. Lucie County Ft. Pierce--Paradise Park"/>
    <s v="City of Fort Pierce"/>
    <m/>
    <m/>
    <m/>
    <n v="0"/>
    <n v="1"/>
    <n v="2.08628305781785"/>
    <n v="0.33785661527576999"/>
    <n v="802.75098291236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4.59557577497301"/>
    <n v="0.6510551362"/>
  </r>
  <r>
    <n v="260000"/>
    <n v="2500000"/>
    <n v="820000"/>
    <x v="0"/>
    <x v="0"/>
    <s v="IR-SouthCentral"/>
    <s v="C-25 and South Indian R"/>
    <n v="0.36"/>
    <n v="0.57999999999999996"/>
    <s v="City of Fort Pierce"/>
    <n v="0.12929221150409001"/>
    <n v="3995.0201244805799"/>
    <n v="10.382725127419899"/>
    <n v="1.68139809971802"/>
    <n v="1.3424054931632301"/>
    <n v="0.21739167873132001"/>
    <n v="516.52498689745198"/>
    <n v="1310"/>
    <s v="Fixed Single Family Units"/>
    <n v="1310"/>
    <s v="St. Lucie County Ft. Pierce--Paradise Park"/>
    <s v="City of Fort Pierce"/>
    <m/>
    <m/>
    <m/>
    <n v="0"/>
    <n v="1"/>
    <n v="1.3424054931632301"/>
    <n v="0.21739167873132001"/>
    <n v="516.52498689745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509770780262897"/>
    <n v="0.41891726429999998"/>
  </r>
  <r>
    <n v="260000"/>
    <n v="2500000"/>
    <n v="820000"/>
    <x v="0"/>
    <x v="0"/>
    <s v="IR-SouthCentral"/>
    <s v="C-25 and South Indian R"/>
    <n v="0.36"/>
    <n v="0.57999999999999996"/>
    <s v="City of Fort Pierce"/>
    <n v="4.9014061601280003E-2"/>
    <n v="3995.0201244805799"/>
    <n v="10.382725127419899"/>
    <n v="1.68139809971802"/>
    <n v="0.50889952898458002"/>
    <n v="8.2412150035859999E-2"/>
    <n v="195.81216247966799"/>
    <n v="1310"/>
    <s v="Fixed Single Family Units"/>
    <n v="1310"/>
    <s v="St. Lucie County Ft. Pierce--Paradise Park"/>
    <s v="City of Fort Pierce"/>
    <m/>
    <m/>
    <m/>
    <n v="0"/>
    <n v="1"/>
    <n v="0.50889952898458002"/>
    <n v="8.2412150035859999E-2"/>
    <n v="195.81216247967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5.470940367506003"/>
    <n v="0.1588095397"/>
  </r>
  <r>
    <n v="260000"/>
    <n v="2500000"/>
    <n v="820000"/>
    <x v="0"/>
    <x v="0"/>
    <s v="IR-SouthCentral"/>
    <s v="C-25 and South Indian R"/>
    <n v="0.36"/>
    <n v="0.57999999999999996"/>
    <s v="City of Fort Pierce"/>
    <n v="0.22573205299905999"/>
    <n v="3986.7258033357298"/>
    <n v="10.585919184197399"/>
    <n v="1.8188078412581801"/>
    <n v="2.3895812703310799"/>
    <n v="0.41056322801799999"/>
    <n v="899.93180033132103"/>
    <n v="1210"/>
    <s v="Fixed Single Family Units"/>
    <n v="1210"/>
    <s v="St. Lucie County Ft. Pierce--Paradise Park"/>
    <s v="City of Fort Pierce"/>
    <m/>
    <m/>
    <m/>
    <n v="0"/>
    <n v="1"/>
    <n v="2.3895812703310799"/>
    <n v="0.41056322801799999"/>
    <n v="899.931800331321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0.92517605148601"/>
    <n v="0.72987169529999996"/>
  </r>
  <r>
    <n v="260000"/>
    <n v="2500000"/>
    <n v="820000"/>
    <x v="0"/>
    <x v="0"/>
    <s v="IR-SouthCentral"/>
    <s v="C-25 and South Indian R"/>
    <n v="0.36"/>
    <n v="0.57999999999999996"/>
    <s v="City of Fort Pierce"/>
    <n v="0.17629529832176999"/>
    <n v="3986.7258033357298"/>
    <n v="10.585919184197399"/>
    <n v="1.8188078412581801"/>
    <n v="1.8662477805883"/>
    <n v="0.32064727096459"/>
    <n v="702.84101482619496"/>
    <n v="1310"/>
    <s v="Fixed Single Family Units"/>
    <n v="1310"/>
    <s v="St. Lucie County Ft. Pierce--Paradise Park"/>
    <s v="City of Fort Pierce"/>
    <m/>
    <m/>
    <m/>
    <n v="0"/>
    <n v="1"/>
    <n v="1.8662477805883"/>
    <n v="0.32064727096459"/>
    <n v="702.841014826194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1.70070730286901"/>
    <n v="0.57002515399999998"/>
  </r>
  <r>
    <n v="260000"/>
    <n v="2500000"/>
    <n v="820000"/>
    <x v="0"/>
    <x v="0"/>
    <s v="IR-SouthCentral"/>
    <s v="C-25 and South Indian R"/>
    <n v="0.36"/>
    <n v="0.57999999999999996"/>
    <s v="City of Fort Pierce"/>
    <n v="2.0756101586599999E-3"/>
    <n v="3986.7258033357298"/>
    <n v="10.585919184197399"/>
    <n v="1.8188078412581801"/>
    <n v="2.1972241397489999E-2"/>
    <n v="3.7751360319700001E-3"/>
    <n v="8.2748885772035692"/>
    <n v="1750"/>
    <s v="Governmental"/>
    <n v="1750"/>
    <s v="St. Lucie County Ft. Pierce--Paradise Park"/>
    <s v="City of Fort Pierce"/>
    <m/>
    <m/>
    <m/>
    <n v="0"/>
    <n v="1"/>
    <n v="2.1972241397489999E-2"/>
    <n v="3.7751360319700001E-3"/>
    <n v="8.27488857720168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9.229865378616097"/>
    <n v="6.7111829000000003E-3"/>
  </r>
  <r>
    <n v="260000"/>
    <n v="2500000"/>
    <n v="820000"/>
    <x v="0"/>
    <x v="0"/>
    <s v="IR-SouthCentral"/>
    <s v="C-25 and South Indian R"/>
    <n v="0.36"/>
    <n v="0.57999999999999996"/>
    <s v="City of Fort Pierce"/>
    <n v="0.11826204527626"/>
    <n v="3986.7258033357298"/>
    <n v="10.585919184197399"/>
    <n v="1.8188078412581801"/>
    <n v="1.25191245385239"/>
    <n v="0.21509593527168999"/>
    <n v="471.47834745812401"/>
    <n v="1310"/>
    <s v="Fixed Single Family Units"/>
    <n v="1310"/>
    <s v="St. Lucie County Ft. Pierce--Paradise Park"/>
    <s v="City of Fort Pierce"/>
    <m/>
    <m/>
    <m/>
    <n v="0"/>
    <n v="1"/>
    <n v="1.25191245385239"/>
    <n v="0.21509593527168999"/>
    <n v="471.47834745903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0.234530412899801"/>
    <n v="0.38238308799999998"/>
  </r>
  <r>
    <n v="260000"/>
    <n v="2500000"/>
    <n v="820000"/>
    <x v="0"/>
    <x v="0"/>
    <s v="IR-SouthCentral"/>
    <s v="C-25 and South Indian R"/>
    <n v="0.36"/>
    <n v="0.57999999999999996"/>
    <s v="City of Fort Pierce"/>
    <n v="1.729068336E-4"/>
    <n v="3986.7258033357298"/>
    <n v="10.585919184197399"/>
    <n v="1.8188078412581801"/>
    <n v="1.83037776694E-3"/>
    <n v="3.1448430477E-4"/>
    <n v="0.68933213511011004"/>
    <n v="1310"/>
    <s v="Fixed Single Family Units"/>
    <n v="1310"/>
    <s v="St. Lucie County Ft. Pierce--Paradise Park"/>
    <s v="City of Fort Pierce"/>
    <m/>
    <m/>
    <m/>
    <n v="0"/>
    <n v="1"/>
    <n v="1.83037776694E-3"/>
    <n v="3.1448430477E-4"/>
    <n v="0.68933213340832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.1609645018557799"/>
    <n v="5.5906900000000004E-4"/>
  </r>
  <r>
    <n v="260000"/>
    <n v="2500000"/>
    <n v="820000"/>
    <x v="0"/>
    <x v="0"/>
    <s v="IR-SouthCentral"/>
    <s v="C-25 and South Indian R"/>
    <n v="0.36"/>
    <n v="0.57999999999999996"/>
    <s v="City of Fort Pierce"/>
    <n v="3.4250786173089999E-2"/>
    <n v="3988.45210149474"/>
    <n v="10.422386532288201"/>
    <n v="1.71194604377258"/>
    <n v="0.35697493253075002"/>
    <n v="5.8635497885129999E-2"/>
    <n v="136.607620089931"/>
    <n v="1210"/>
    <s v="Fixed Single Family Units"/>
    <n v="1210"/>
    <s v="St. Lucie County Ft. Pierce--Paradise Park"/>
    <s v="City of Fort Pierce"/>
    <m/>
    <m/>
    <m/>
    <n v="0"/>
    <n v="1"/>
    <n v="0.35697493253075002"/>
    <n v="5.8635497885129999E-2"/>
    <n v="136.60762008992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2.119559608339799"/>
    <n v="0.1107928792"/>
  </r>
  <r>
    <n v="260000"/>
    <n v="2500000"/>
    <n v="820000"/>
    <x v="0"/>
    <x v="0"/>
    <s v="IR-SouthCentral"/>
    <s v="C-25 and South Indian R"/>
    <n v="0.36"/>
    <n v="0.57999999999999996"/>
    <s v="City of Fort Pierce"/>
    <n v="4.391884196708E-2"/>
    <n v="3988.45210149474"/>
    <n v="10.422386532288201"/>
    <n v="1.71194604377258"/>
    <n v="0.45773914703141"/>
    <n v="7.5186687752619996E-2"/>
    <n v="175.16819753882299"/>
    <n v="1310"/>
    <s v="Fixed Single Family Units"/>
    <n v="1310"/>
    <s v="St. Lucie County Ft. Pierce--Paradise Park"/>
    <s v="City of Fort Pierce"/>
    <m/>
    <m/>
    <m/>
    <n v="0"/>
    <n v="1"/>
    <n v="0.45773914703141"/>
    <n v="7.5186687752619996E-2"/>
    <n v="175.16819753882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219900415590701"/>
    <n v="0.14206666470000001"/>
  </r>
  <r>
    <n v="260000"/>
    <n v="2500000"/>
    <n v="820000"/>
    <x v="0"/>
    <x v="0"/>
    <s v="IR-SouthCentral"/>
    <s v="C-25 and South Indian R"/>
    <n v="0.36"/>
    <n v="0.57999999999999996"/>
    <s v="City of Fort Pierce"/>
    <n v="0.17058186085803001"/>
    <n v="3988.45210149474"/>
    <n v="10.422386532288201"/>
    <n v="1.71194604377258"/>
    <n v="1.7778700892593999"/>
    <n v="0.29202694183527"/>
    <n v="680.35758141609699"/>
    <n v="1310"/>
    <s v="Fixed Single Family Units"/>
    <n v="1310"/>
    <s v="St. Lucie County Ft. Pierce--Paradise Park"/>
    <s v="City of Fort Pierce"/>
    <m/>
    <m/>
    <m/>
    <n v="0"/>
    <n v="1"/>
    <n v="1.7778700892593999"/>
    <n v="0.29202694183527"/>
    <n v="680.35758141609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8.56340967173399"/>
    <n v="0.55179041480000002"/>
  </r>
  <r>
    <n v="260000"/>
    <n v="2500000"/>
    <n v="820000"/>
    <x v="0"/>
    <x v="0"/>
    <s v="IR-SouthCentral"/>
    <s v="C-25 and South Indian R"/>
    <n v="0.36"/>
    <n v="0.57999999999999996"/>
    <s v="City of Fort Pierce"/>
    <n v="4.235076022032E-2"/>
    <n v="3970.1111577828401"/>
    <n v="10.9878628739622"/>
    <n v="2.0021382730462598"/>
    <n v="0.46534434590897"/>
    <n v="8.4792077929709997E-2"/>
    <n v="168.13722569129399"/>
    <n v="1210"/>
    <s v="Fixed Single Family Units"/>
    <n v="1210"/>
    <s v="St. Lucie County Ft. Pierce--Paradise Park"/>
    <s v="City of Fort Pierce"/>
    <m/>
    <m/>
    <m/>
    <n v="0"/>
    <n v="1"/>
    <n v="0.46534434590897"/>
    <n v="8.4792077929709997E-2"/>
    <n v="194.62189730171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38.364093854055"/>
    <n v="0.15784419890000001"/>
  </r>
  <r>
    <n v="260000"/>
    <n v="2500000"/>
    <n v="820000"/>
    <x v="0"/>
    <x v="0"/>
    <s v="IR-SouthCentral"/>
    <s v="C-25 and South Indian R"/>
    <n v="0.36"/>
    <n v="0.57999999999999996"/>
    <s v="City of Fort Pierce"/>
    <n v="0.31137820504535002"/>
    <n v="3970.1111577828401"/>
    <n v="10.9878628739622"/>
    <n v="2.0021382730462598"/>
    <n v="3.4213810189788401"/>
    <n v="0.62342222171374995"/>
    <n v="1236.20608614095"/>
    <n v="1310"/>
    <s v="Fixed Single Family Units"/>
    <n v="1310"/>
    <s v="St. Lucie County Ft. Pierce--Paradise Park"/>
    <s v="City of Fort Pierce"/>
    <m/>
    <m/>
    <m/>
    <n v="0"/>
    <n v="1"/>
    <n v="3.4213810189788401"/>
    <n v="0.62342222171374995"/>
    <n v="1236.206086140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2.179231462464"/>
    <n v="1.0026002321"/>
  </r>
  <r>
    <n v="260000"/>
    <n v="2500000"/>
    <n v="820000"/>
    <x v="0"/>
    <x v="0"/>
    <s v="IR-SouthCentral"/>
    <s v="C-25 and South Indian R"/>
    <n v="0.36"/>
    <n v="0.57999999999999996"/>
    <s v="City of Fort Pierce"/>
    <n v="3.6129761306929999E-2"/>
    <n v="3970.1111577828401"/>
    <n v="10.9878628739622"/>
    <n v="2.0021382730462598"/>
    <n v="0.39698886290954999"/>
    <n v="7.2336777908629996E-2"/>
    <n v="143.43916849268101"/>
    <n v="1310"/>
    <s v="Fixed Single Family Units"/>
    <n v="1310"/>
    <s v="St. Lucie County Ft. Pierce--Paradise Park"/>
    <s v="City of Fort Pierce"/>
    <m/>
    <m/>
    <m/>
    <n v="0"/>
    <n v="1"/>
    <n v="0.39698886290954999"/>
    <n v="7.2336777908629996E-2"/>
    <n v="143.43916849268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8.767524291912501"/>
    <n v="0.11633346999999999"/>
  </r>
  <r>
    <n v="260000"/>
    <n v="2500000"/>
    <n v="820000"/>
    <x v="0"/>
    <x v="0"/>
    <s v="IR-SouthCentral"/>
    <s v="C-25 and South Indian R"/>
    <n v="0.36"/>
    <n v="0.57999999999999996"/>
    <s v="City of Fort Pierce"/>
    <n v="0.11914352140098999"/>
    <n v="3970.1111577828401"/>
    <n v="10.9878628739622"/>
    <n v="2.0021382730462598"/>
    <n v="1.30913267547516"/>
    <n v="0.23854180418244"/>
    <n v="473.013023691645"/>
    <n v="1310"/>
    <s v="Fixed Single Family Units"/>
    <n v="1310"/>
    <s v="St. Lucie County Ft. Pierce--Paradise Park"/>
    <s v="City of Fort Pierce"/>
    <m/>
    <m/>
    <m/>
    <n v="0"/>
    <n v="1"/>
    <n v="1.30913267547516"/>
    <n v="0.23854180418244"/>
    <n v="473.01302369164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9.669597794439596"/>
    <n v="0.38362775640000002"/>
  </r>
  <r>
    <n v="260000"/>
    <n v="2500000"/>
    <n v="820000"/>
    <x v="0"/>
    <x v="0"/>
    <s v="IR-SouthCentral"/>
    <s v="C-25 and South Indian R"/>
    <n v="0.36"/>
    <n v="0.57999999999999996"/>
    <s v="City of Fort Pierce"/>
    <n v="0.22491795113115001"/>
    <n v="3985.1347258380702"/>
    <n v="10.7749452401398"/>
    <n v="1.88145744083167"/>
    <n v="2.4234786069626302"/>
    <n v="0.42317355273231999"/>
    <n v="896.32833751711496"/>
    <n v="1210"/>
    <s v="Fixed Single Family Units"/>
    <n v="1210"/>
    <s v="St. Lucie County Ft. Pierce--Paradise Park"/>
    <s v="City of Fort Pierce"/>
    <m/>
    <m/>
    <m/>
    <n v="0"/>
    <n v="1"/>
    <n v="2.4234786069626302"/>
    <n v="0.42317355273231999"/>
    <n v="896.328337517114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17.71129024970699"/>
    <n v="0.72694917879999998"/>
  </r>
  <r>
    <n v="260000"/>
    <n v="2500000"/>
    <n v="820000"/>
    <x v="0"/>
    <x v="0"/>
    <s v="IR-SouthCentral"/>
    <s v="C-25 and South Indian R"/>
    <n v="0.36"/>
    <n v="0.57999999999999996"/>
    <s v="City of Fort Pierce"/>
    <n v="0.24097818118240999"/>
    <n v="3985.1347258380702"/>
    <n v="10.7749452401398"/>
    <n v="1.88145744083167"/>
    <n v="2.5965267063089601"/>
    <n v="0.45339019206372999"/>
    <n v="960.330517999324"/>
    <n v="1310"/>
    <s v="Fixed Single Family Units"/>
    <n v="1310"/>
    <s v="St. Lucie County Ft. Pierce--Paradise Park"/>
    <s v="City of Fort Pierce"/>
    <m/>
    <m/>
    <m/>
    <n v="0"/>
    <n v="1"/>
    <n v="2.5965267063089601"/>
    <n v="0.45339019206372999"/>
    <n v="960.33051799932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6.769672794671"/>
    <n v="0.77885686779999996"/>
  </r>
  <r>
    <n v="260000"/>
    <n v="2500000"/>
    <n v="820000"/>
    <x v="0"/>
    <x v="0"/>
    <s v="IR-SouthCentral"/>
    <s v="C-25 and South Indian R"/>
    <n v="0.36"/>
    <n v="0.57999999999999996"/>
    <s v="City of Fort Pierce"/>
    <n v="3.3775374265420002E-2"/>
    <n v="3985.1347258380702"/>
    <n v="10.7749452401398"/>
    <n v="1.88145744083167"/>
    <n v="0.36392780817516002"/>
    <n v="6.354692922855E-2"/>
    <n v="134.59941686331399"/>
    <n v="1310"/>
    <s v="Fixed Single Family Units"/>
    <n v="1310"/>
    <s v="St. Lucie County Ft. Pierce--Paradise Park"/>
    <s v="City of Fort Pierce"/>
    <m/>
    <m/>
    <m/>
    <n v="0"/>
    <n v="1"/>
    <n v="0.36392780817516002"/>
    <n v="6.354692922855E-2"/>
    <n v="134.59941686331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914512450560501"/>
    <n v="0.1091641662"/>
  </r>
  <r>
    <n v="260000"/>
    <n v="2500000"/>
    <n v="820000"/>
    <x v="0"/>
    <x v="0"/>
    <s v="IR-SouthCentral"/>
    <s v="C-25 and South Indian R"/>
    <n v="0.36"/>
    <n v="0.57999999999999996"/>
    <s v="City of Fort Pierce"/>
    <n v="7.8807791383589995E-2"/>
    <n v="3985.1347258380702"/>
    <n v="10.7749452401398"/>
    <n v="1.88145744083167"/>
    <n v="0.84914963665464005"/>
    <n v="0.14827350549418"/>
    <n v="314.05966610938202"/>
    <n v="1310"/>
    <s v="Fixed Single Family Units"/>
    <n v="1310"/>
    <s v="St. Lucie County Ft. Pierce--Paradise Park"/>
    <s v="City of Fort Pierce"/>
    <m/>
    <m/>
    <m/>
    <n v="0"/>
    <n v="1"/>
    <n v="0.84914963665464005"/>
    <n v="0.14827350549418"/>
    <n v="314.05966610938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2.504560663008704"/>
    <n v="0.2547118136"/>
  </r>
  <r>
    <n v="260000"/>
    <n v="2500000"/>
    <n v="820000"/>
    <x v="0"/>
    <x v="0"/>
    <s v="IR-SouthCentral"/>
    <s v="C-25 and South Indian R"/>
    <n v="0.36"/>
    <n v="0.57999999999999996"/>
    <s v="City of Fort Pierce"/>
    <n v="3.8518119316040003E-2"/>
    <n v="4014.2462750586201"/>
    <n v="11.2263456098005"/>
    <n v="2.0678736612497799"/>
    <n v="0.43241771968142001"/>
    <n v="7.9650604414520002E-2"/>
    <n v="154.621216986685"/>
    <n v="1210"/>
    <s v="Fixed Single Family Units"/>
    <n v="1210"/>
    <s v="St. Lucie County Ft. Pierce--Paradise Park"/>
    <s v="City of Fort Pierce"/>
    <m/>
    <m/>
    <m/>
    <n v="0"/>
    <n v="1"/>
    <n v="0.43241771968142001"/>
    <n v="7.9650604414520002E-2"/>
    <n v="154.62121697585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470756539931"/>
    <n v="0.12540244689999999"/>
  </r>
  <r>
    <n v="260000"/>
    <n v="2500000"/>
    <n v="820000"/>
    <x v="0"/>
    <x v="0"/>
    <s v="IR-SouthCentral"/>
    <s v="C-25 and South Indian R"/>
    <n v="0.36"/>
    <n v="0.57999999999999996"/>
    <s v="City of Fort Pierce"/>
    <n v="3.9757568085960003E-2"/>
    <n v="4014.2462750586201"/>
    <n v="11.2263456098005"/>
    <n v="2.0678736612497799"/>
    <n v="0.44633219993824003"/>
    <n v="8.2213627880310003E-2"/>
    <n v="159.59666959448199"/>
    <n v="1310"/>
    <s v="Fixed Single Family Units"/>
    <n v="1310"/>
    <s v="St. Lucie County Ft. Pierce--Paradise Park"/>
    <s v="City of Fort Pierce"/>
    <m/>
    <m/>
    <m/>
    <n v="0"/>
    <n v="1"/>
    <n v="0.44633219993824003"/>
    <n v="8.2213627880310003E-2"/>
    <n v="159.59666959448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8.544909684153801"/>
    <n v="0.12943768820000001"/>
  </r>
  <r>
    <n v="260000"/>
    <n v="2500000"/>
    <n v="820000"/>
    <x v="0"/>
    <x v="0"/>
    <s v="IR-SouthCentral"/>
    <s v="C-25 and South Indian R"/>
    <n v="0.36"/>
    <n v="0.57999999999999996"/>
    <s v="City of Fort Pierce"/>
    <n v="1.0095988914E-3"/>
    <n v="4014.2462750586201"/>
    <n v="11.2263456098005"/>
    <n v="2.0678736612497799"/>
    <n v="1.133410608215E-2"/>
    <n v="2.0877229559499999E-3"/>
    <n v="4.0527785891137897"/>
    <n v="1310"/>
    <s v="Fixed Single Family Units"/>
    <n v="1310"/>
    <s v="St. Lucie County Ft. Pierce--Paradise Park"/>
    <s v="City of Fort Pierce"/>
    <m/>
    <m/>
    <m/>
    <n v="0"/>
    <n v="1"/>
    <n v="1.133410608215E-2"/>
    <n v="2.0877229559499999E-3"/>
    <n v="4.05277858477885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7.545171779509197"/>
    <n v="3.286925E-3"/>
  </r>
  <r>
    <n v="260000"/>
    <n v="2500000"/>
    <n v="820000"/>
    <x v="0"/>
    <x v="0"/>
    <s v="IR-SouthCentral"/>
    <s v="C-25 and South Indian R"/>
    <n v="0.36"/>
    <n v="0.57999999999999996"/>
    <s v="City of Fort Pierce"/>
    <n v="0.15160846814168"/>
    <n v="4014.2462750586201"/>
    <n v="11.2263456098005"/>
    <n v="2.0678736612497799"/>
    <n v="1.7020090607309799"/>
    <n v="0.31350715809260998"/>
    <n v="608.59372850509897"/>
    <n v="1310"/>
    <s v="Fixed Single Family Units"/>
    <n v="1310"/>
    <s v="St. Lucie County Ft. Pierce--Paradise Park"/>
    <s v="City of Fort Pierce"/>
    <m/>
    <m/>
    <m/>
    <n v="0"/>
    <n v="1"/>
    <n v="1.7020090607309799"/>
    <n v="0.31350715809260998"/>
    <n v="608.593728505098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9.256069111368305"/>
    <n v="0.49358777660000003"/>
  </r>
  <r>
    <n v="260000"/>
    <n v="2500000"/>
    <n v="820000"/>
    <x v="0"/>
    <x v="0"/>
    <s v="IR-SouthCentral"/>
    <s v="C-25 and South Indian R"/>
    <n v="0.36"/>
    <n v="0.57999999999999996"/>
    <s v="City of Fort Pierce"/>
    <n v="0.11684959419566"/>
    <n v="4014.2462750586201"/>
    <n v="11.2263456098005"/>
    <n v="2.0678736612497799"/>
    <n v="1.31179392880552"/>
    <n v="0.24163019816494999"/>
    <n v="469.06304824207598"/>
    <n v="1310"/>
    <s v="Fixed Single Family Units"/>
    <n v="1310"/>
    <s v="St. Lucie County Ft. Pierce--Paradise Park"/>
    <s v="City of Fort Pierce"/>
    <m/>
    <m/>
    <m/>
    <n v="0"/>
    <n v="1"/>
    <n v="1.31179392880552"/>
    <n v="0.24163019816494999"/>
    <n v="469.063048242075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8.324541494591301"/>
    <n v="0.38042420780000002"/>
  </r>
  <r>
    <n v="260000"/>
    <n v="2500000"/>
    <n v="820000"/>
    <x v="0"/>
    <x v="0"/>
    <s v="IR-SouthCentral"/>
    <s v="C-25 and South Indian R"/>
    <n v="0.36"/>
    <n v="0.57999999999999996"/>
    <s v="City of Fort Pierce"/>
    <n v="5.3334640789799999E-2"/>
    <n v="4014.2462750586201"/>
    <n v="11.2263456098005"/>
    <n v="2.0678736612497799"/>
    <n v="0.59875311048089996"/>
    <n v="0.11028929892144999"/>
    <n v="214.09838312206"/>
    <n v="1310"/>
    <s v="Fixed Single Family Units"/>
    <n v="1310"/>
    <s v="St. Lucie County Ft. Pierce--Paradise Park"/>
    <s v="City of Fort Pierce"/>
    <m/>
    <m/>
    <m/>
    <n v="0"/>
    <n v="1"/>
    <n v="0.59875311048089996"/>
    <n v="0.11028929892144999"/>
    <n v="214.09838313722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164198360593602"/>
    <n v="0.17364021339999999"/>
  </r>
  <r>
    <n v="260000"/>
    <n v="2500000"/>
    <n v="820000"/>
    <x v="0"/>
    <x v="0"/>
    <s v="IR-SouthCentral"/>
    <s v="C-25 and South Indian R"/>
    <n v="0.36"/>
    <n v="0.57999999999999996"/>
    <s v="City of Fort Pierce"/>
    <n v="0.18877467017541999"/>
    <n v="4024.8401597082302"/>
    <n v="11.091804639961101"/>
    <n v="1.9954916442728099"/>
    <n v="2.0938517625589301"/>
    <n v="0.37669827698542002"/>
    <n v="759.78787365773405"/>
    <n v="1210"/>
    <s v="Fixed Single Family Units"/>
    <n v="1210"/>
    <s v="St. Lucie County Ft. Pierce--Paradise Park"/>
    <s v="City of Fort Pierce"/>
    <m/>
    <m/>
    <m/>
    <n v="0"/>
    <n v="1"/>
    <n v="2.0938517625589301"/>
    <n v="0.37669827698542002"/>
    <n v="759.787873657734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0.93180759424499"/>
    <n v="0.61621076529999996"/>
  </r>
  <r>
    <n v="260000"/>
    <n v="2500000"/>
    <n v="820000"/>
    <x v="0"/>
    <x v="0"/>
    <s v="IR-SouthCentral"/>
    <s v="C-25 and South Indian R"/>
    <n v="0.36"/>
    <n v="0.57999999999999996"/>
    <s v="City of Fort Pierce"/>
    <n v="2.1074928518969999E-2"/>
    <n v="4024.8401597082302"/>
    <n v="11.091804639961101"/>
    <n v="1.9954916442728099"/>
    <n v="0.23375898993363001"/>
    <n v="4.2054843763259998E-2"/>
    <n v="84.823218666158894"/>
    <n v="1310"/>
    <s v="Fixed Single Family Units"/>
    <n v="1310"/>
    <s v="St. Lucie County Ft. Pierce--Paradise Park"/>
    <s v="City of Fort Pierce"/>
    <m/>
    <m/>
    <m/>
    <n v="0"/>
    <n v="1"/>
    <n v="0.23375898993363001"/>
    <n v="4.2054843763259998E-2"/>
    <n v="84.82321866616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8.582395445770302"/>
    <n v="6.8794175700000001E-2"/>
  </r>
  <r>
    <n v="260000"/>
    <n v="2500000"/>
    <n v="820000"/>
    <x v="0"/>
    <x v="0"/>
    <s v="IR-SouthCentral"/>
    <s v="C-25 and South Indian R"/>
    <n v="0.36"/>
    <n v="0.57999999999999996"/>
    <s v="City of Fort Pierce"/>
    <n v="3.7208046746250001E-2"/>
    <n v="4024.8401597082302"/>
    <n v="11.091804639961101"/>
    <n v="1.9954916442728099"/>
    <n v="0.41270438554394001"/>
    <n v="7.4248346381850003E-2"/>
    <n v="149.756440808608"/>
    <n v="1310"/>
    <s v="Fixed Single Family Units"/>
    <n v="1310"/>
    <s v="St. Lucie County Ft. Pierce--Paradise Park"/>
    <s v="City of Fort Pierce"/>
    <m/>
    <m/>
    <m/>
    <n v="0"/>
    <n v="1"/>
    <n v="0.41270438554394001"/>
    <n v="7.4248346381850003E-2"/>
    <n v="149.75644080860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530697600232003"/>
    <n v="0.1214569674"/>
  </r>
  <r>
    <n v="260000"/>
    <n v="2500000"/>
    <n v="820000"/>
    <x v="0"/>
    <x v="0"/>
    <s v="IR-SouthCentral"/>
    <s v="C-25 and South Indian R"/>
    <n v="0.36"/>
    <n v="0.57999999999999996"/>
    <s v="City of Fort Pierce"/>
    <n v="3.9358722130790003E-2"/>
    <n v="4024.8401597082302"/>
    <n v="11.091804639961101"/>
    <n v="1.9954916442728099"/>
    <n v="0.43655925675327001"/>
    <n v="7.8540001141249996E-2"/>
    <n v="158.412565466812"/>
    <n v="1310"/>
    <s v="Fixed Single Family Units"/>
    <n v="1310"/>
    <s v="St. Lucie County Ft. Pierce--Paradise Park"/>
    <s v="City of Fort Pierce"/>
    <m/>
    <m/>
    <m/>
    <n v="0"/>
    <n v="1"/>
    <n v="0.43655925675327001"/>
    <n v="7.8540001141249996E-2"/>
    <n v="158.41256546681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2.924853064743097"/>
    <n v="0.12847734429999999"/>
  </r>
  <r>
    <n v="260000"/>
    <n v="2500000"/>
    <n v="820000"/>
    <x v="0"/>
    <x v="0"/>
    <s v="IR-SouthCentral"/>
    <s v="C-25 and South Indian R"/>
    <n v="0.36"/>
    <n v="0.57999999999999996"/>
    <s v="City of Fort Pierce"/>
    <n v="3.763943975846E-2"/>
    <n v="4024.8401597082302"/>
    <n v="11.091804639961101"/>
    <n v="1.9954916442728099"/>
    <n v="0.41748931255848998"/>
    <n v="7.510918753312E-2"/>
    <n v="151.492728728792"/>
    <n v="1310"/>
    <s v="Fixed Single Family Units"/>
    <n v="1310"/>
    <s v="St. Lucie County Ft. Pierce--Paradise Park"/>
    <s v="City of Fort Pierce"/>
    <m/>
    <m/>
    <m/>
    <n v="0"/>
    <n v="1"/>
    <n v="0.41748931255848998"/>
    <n v="7.510918753312E-2"/>
    <n v="151.49272872879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2.090597936768098"/>
    <n v="0.12286514900000001"/>
  </r>
  <r>
    <n v="260000"/>
    <n v="2500000"/>
    <n v="820000"/>
    <x v="0"/>
    <x v="0"/>
    <s v="IR-SouthCentral"/>
    <s v="C-25 and South Indian R"/>
    <n v="0.36"/>
    <n v="0.57999999999999996"/>
    <s v="City of Fort Pierce"/>
    <n v="0.28504617621499001"/>
    <n v="4024.8401597082302"/>
    <n v="11.091804639961101"/>
    <n v="1.9954916442728099"/>
    <n v="3.1616764999446301"/>
    <n v="0.56880726286893002"/>
    <n v="1147.2652974013599"/>
    <n v="1310"/>
    <s v="Fixed Single Family Units"/>
    <n v="1310"/>
    <s v="St. Lucie County Ft. Pierce--Paradise Park"/>
    <s v="City of Fort Pierce"/>
    <m/>
    <m/>
    <m/>
    <n v="0"/>
    <n v="1"/>
    <n v="3.1616764999446301"/>
    <n v="0.56880726286893002"/>
    <n v="1147.2652974013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2.412953220476"/>
    <n v="0.9304665835"/>
  </r>
  <r>
    <n v="260000"/>
    <n v="2500000"/>
    <n v="820000"/>
    <x v="0"/>
    <x v="0"/>
    <s v="IR-SouthCentral"/>
    <s v="C-25 and South Indian R"/>
    <n v="0.36"/>
    <n v="0.57999999999999996"/>
    <s v="City of Fort Pierce"/>
    <n v="0.19070416411811"/>
    <n v="3991.5784653665"/>
    <n v="10.329140610259101"/>
    <n v="1.6638887099140101"/>
    <n v="1.96981012613791"/>
    <n v="0.31731050560971003"/>
    <n v="761.21063474956998"/>
    <n v="1210"/>
    <s v="Fixed Single Family Units"/>
    <n v="1210"/>
    <s v="St. Lucie County Ft. Pierce--Paradise Park"/>
    <s v="City of Fort Pierce"/>
    <m/>
    <m/>
    <m/>
    <n v="0"/>
    <n v="1"/>
    <n v="1.96981012613791"/>
    <n v="0.31731050560971003"/>
    <n v="868.014988171521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2.44363634384101"/>
    <n v="0.70398620290000002"/>
  </r>
  <r>
    <n v="260000"/>
    <n v="2500000"/>
    <n v="820000"/>
    <x v="0"/>
    <x v="0"/>
    <s v="IR-SouthCentral"/>
    <s v="C-25 and South Indian R"/>
    <n v="0.36"/>
    <n v="0.57999999999999996"/>
    <s v="City of Fort Pierce"/>
    <n v="4.693329675025E-2"/>
    <n v="3991.5784653665"/>
    <n v="10.329140610259101"/>
    <n v="1.6638887099140101"/>
    <n v="0.48478062143641998"/>
    <n v="7.8091782581790004E-2"/>
    <n v="187.33793661698101"/>
    <n v="1310"/>
    <s v="Fixed Single Family Units"/>
    <n v="1310"/>
    <s v="St. Lucie County Ft. Pierce--Paradise Park"/>
    <s v="City of Fort Pierce"/>
    <m/>
    <m/>
    <m/>
    <n v="0"/>
    <n v="1"/>
    <n v="0.48478062143641998"/>
    <n v="7.8091782581790004E-2"/>
    <n v="187.33793661697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729429706046403"/>
    <n v="0.15193668830000001"/>
  </r>
  <r>
    <n v="260000"/>
    <n v="2500000"/>
    <n v="820000"/>
    <x v="0"/>
    <x v="0"/>
    <s v="IR-SouthCentral"/>
    <s v="C-25 and South Indian R"/>
    <n v="0.36"/>
    <n v="0.57999999999999996"/>
    <s v="City of Fort Pierce"/>
    <n v="0.12584241971273999"/>
    <n v="3991.5784653665"/>
    <n v="10.329140610259101"/>
    <n v="1.6638887099140101"/>
    <n v="1.2998440479481901"/>
    <n v="0.20938778138829001"/>
    <n v="502.30989255500498"/>
    <n v="1310"/>
    <s v="Fixed Single Family Units"/>
    <n v="1310"/>
    <s v="St. Lucie County Ft. Pierce--Paradise Park"/>
    <s v="City of Fort Pierce"/>
    <m/>
    <m/>
    <m/>
    <n v="0"/>
    <n v="1"/>
    <n v="1.2998440479481901"/>
    <n v="0.20938778138829001"/>
    <n v="502.309892555004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467958680014704"/>
    <n v="0.4073883962"/>
  </r>
  <r>
    <n v="260000"/>
    <n v="2500000"/>
    <n v="820000"/>
    <x v="0"/>
    <x v="0"/>
    <s v="IR-SouthCentral"/>
    <s v="C-25 and South Indian R"/>
    <n v="0.36"/>
    <n v="0.57999999999999996"/>
    <s v="City of Fort Pierce"/>
    <n v="5.6424244812999999E-2"/>
    <n v="3989.3224698037998"/>
    <n v="10.2531521568645"/>
    <n v="1.6288966837282299"/>
    <n v="0.57852636740392005"/>
    <n v="9.1909265257770004E-2"/>
    <n v="225.09450767423499"/>
    <n v="1210"/>
    <s v="Fixed Single Family Units"/>
    <n v="1210"/>
    <s v="St. Lucie County Ft. Pierce--Paradise Park"/>
    <s v="City of Fort Pierce"/>
    <m/>
    <m/>
    <m/>
    <n v="0"/>
    <n v="1"/>
    <n v="0.57852636740392005"/>
    <n v="9.1909265257770004E-2"/>
    <n v="225.094507674236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6.69166947368601"/>
    <n v="0.18255840039999999"/>
  </r>
  <r>
    <n v="260000"/>
    <n v="2500000"/>
    <n v="820000"/>
    <x v="0"/>
    <x v="0"/>
    <s v="IR-SouthCentral"/>
    <s v="C-25 and South Indian R"/>
    <n v="0.36"/>
    <n v="0.57999999999999996"/>
    <s v="City of Fort Pierce"/>
    <n v="8.9303956887689995E-2"/>
    <n v="3989.3224698037998"/>
    <n v="10.2531521568645"/>
    <n v="1.6288966837282299"/>
    <n v="0.91564705817957004"/>
    <n v="0.14546691921815999"/>
    <n v="356.26228185445598"/>
    <n v="1310"/>
    <s v="Fixed Single Family Units"/>
    <n v="1310"/>
    <s v="St. Lucie County Ft. Pierce--Paradise Park"/>
    <s v="City of Fort Pierce"/>
    <m/>
    <m/>
    <m/>
    <n v="0"/>
    <n v="1"/>
    <n v="0.91564705817957004"/>
    <n v="0.14546691921815999"/>
    <n v="356.26228185445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056029925129593"/>
    <n v="0.28893940130000001"/>
  </r>
  <r>
    <n v="260000"/>
    <n v="2500000"/>
    <n v="820000"/>
    <x v="0"/>
    <x v="0"/>
    <s v="IR-SouthCentral"/>
    <s v="C-25 and South Indian R"/>
    <n v="0.36"/>
    <n v="0.57999999999999996"/>
    <s v="City of Fort Pierce"/>
    <n v="5.5875297111240001E-2"/>
    <n v="3989.3224698037998"/>
    <n v="10.2531521568645"/>
    <n v="1.6288966837282299"/>
    <n v="0.57289792309159004"/>
    <n v="9.1015086166830003E-2"/>
    <n v="222.90457827284499"/>
    <n v="1310"/>
    <s v="Fixed Single Family Units"/>
    <n v="1310"/>
    <s v="St. Lucie County Ft. Pierce--Paradise Park"/>
    <s v="City of Fort Pierce"/>
    <m/>
    <m/>
    <m/>
    <n v="0"/>
    <n v="1"/>
    <n v="0.57289792309159004"/>
    <n v="9.1015086166830003E-2"/>
    <n v="222.90457827284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0.361239125835297"/>
    <n v="0.1807823019"/>
  </r>
  <r>
    <n v="260000"/>
    <n v="2500000"/>
    <n v="830000"/>
    <x v="0"/>
    <x v="0"/>
    <s v="IR-SouthCentral"/>
    <s v="C-25 and South Indian R"/>
    <n v="0.36"/>
    <n v="0.57999999999999996"/>
    <s v="City of Fort Pierce"/>
    <n v="1.6203016278080001E-2"/>
    <n v="3913.6355269770702"/>
    <n v="9.97406236575892"/>
    <n v="1.46210152221612"/>
    <n v="0.16160989487097999"/>
    <n v="2.3690454764670001E-2"/>
    <n v="63.412700150085698"/>
    <n v="1310"/>
    <s v="Fixed Single Family Units"/>
    <n v="1310"/>
    <s v="St. Lucie County Ft. Pierce--Paradise Park"/>
    <s v="City of Fort Pierce"/>
    <m/>
    <m/>
    <m/>
    <n v="0"/>
    <n v="1"/>
    <n v="0.16160989487097999"/>
    <n v="2.3690454764670001E-2"/>
    <n v="63.412700150085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3.528913695794799"/>
    <n v="5.14296027E-2"/>
  </r>
  <r>
    <n v="260000"/>
    <n v="2500000"/>
    <n v="830000"/>
    <x v="0"/>
    <x v="0"/>
    <s v="IR-SouthCentral"/>
    <s v="C-25 and South Indian R"/>
    <n v="0.36"/>
    <n v="0.57999999999999996"/>
    <s v="City of Fort Pierce"/>
    <n v="8.9647313397029998E-2"/>
    <n v="3987.6088543705"/>
    <n v="10.7429600030872"/>
    <n v="1.8586951413268999"/>
    <n v="0.96307750220859001"/>
    <n v="0.16662702584408001"/>
    <n v="357.47842067255198"/>
    <n v="1210"/>
    <s v="Fixed Single Family Units"/>
    <n v="1210"/>
    <s v="St. Lucie County Ft. Pierce--Paradise Park"/>
    <s v="City of Fort Pierce"/>
    <m/>
    <m/>
    <m/>
    <n v="0"/>
    <n v="1"/>
    <n v="0.96307750220859001"/>
    <n v="0.16662702584408001"/>
    <n v="357.47842067255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52.930983100584"/>
    <n v="0.28992572639999997"/>
  </r>
  <r>
    <n v="260000"/>
    <n v="2500000"/>
    <n v="830000"/>
    <x v="0"/>
    <x v="0"/>
    <s v="IR-SouthCentral"/>
    <s v="C-25 and South Indian R"/>
    <n v="0.36"/>
    <n v="0.57999999999999996"/>
    <s v="City of Fort Pierce"/>
    <n v="0.30562094348108998"/>
    <n v="3987.6088543705"/>
    <n v="10.7429600030872"/>
    <n v="1.8586951413268999"/>
    <n v="3.2832735719232198"/>
    <n v="0.56805616273605997"/>
    <n v="1218.6967803062901"/>
    <n v="1310"/>
    <s v="Fixed Single Family Units"/>
    <n v="1310"/>
    <s v="St. Lucie County Ft. Pierce--Paradise Park"/>
    <s v="City of Fort Pierce"/>
    <m/>
    <m/>
    <m/>
    <n v="0"/>
    <n v="1"/>
    <n v="3.2832735719232198"/>
    <n v="0.56805616273605997"/>
    <n v="1218.69678030629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1.03348228242501"/>
    <n v="0.98839965959999998"/>
  </r>
  <r>
    <n v="260000"/>
    <n v="2500000"/>
    <n v="830000"/>
    <x v="0"/>
    <x v="0"/>
    <s v="IR-SouthCentral"/>
    <s v="C-25 and South Indian R"/>
    <n v="0.36"/>
    <n v="0.57999999999999996"/>
    <s v="City of Fort Pierce"/>
    <n v="2.042926113333E-2"/>
    <n v="3987.6088543705"/>
    <n v="10.7429600030872"/>
    <n v="1.8586951413268999"/>
    <n v="0.21947073524804001"/>
    <n v="3.7971768409420001E-2"/>
    <n v="81.463902583533894"/>
    <n v="1310"/>
    <s v="Fixed Single Family Units"/>
    <n v="1310"/>
    <s v="St. Lucie County Ft. Pierce--Paradise Park"/>
    <s v="City of Fort Pierce"/>
    <m/>
    <m/>
    <m/>
    <n v="0"/>
    <n v="1"/>
    <n v="0.21947073524804001"/>
    <n v="3.7971768409420001E-2"/>
    <n v="81.4639025835343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9.318329573812399"/>
    <n v="6.6069669600000006E-2"/>
  </r>
  <r>
    <n v="260000"/>
    <n v="2500000"/>
    <n v="830000"/>
    <x v="0"/>
    <x v="0"/>
    <s v="IR-SouthCentral"/>
    <s v="C-25 and South Indian R"/>
    <n v="0.36"/>
    <n v="0.57999999999999996"/>
    <s v="City of Fort Pierce"/>
    <n v="0.25010639540571"/>
    <n v="4001.1424977146899"/>
    <n v="10.648147364262099"/>
    <n v="1.8029440423097101"/>
    <n v="2.6631697550244899"/>
    <n v="0.45092783554028998"/>
    <n v="1000.7113276080501"/>
    <n v="1210"/>
    <s v="Fixed Single Family Units"/>
    <n v="1210"/>
    <s v="St. Lucie County Ft. Pierce--Paradise Park"/>
    <s v="City of Fort Pierce"/>
    <m/>
    <m/>
    <m/>
    <n v="0"/>
    <n v="1"/>
    <n v="2.6631697550244899"/>
    <n v="0.45092783554028998"/>
    <n v="1000.7113276082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8.17450739376"/>
    <n v="0.81160691610000002"/>
  </r>
  <r>
    <n v="260000"/>
    <n v="2500000"/>
    <n v="830000"/>
    <x v="0"/>
    <x v="0"/>
    <s v="IR-SouthCentral"/>
    <s v="C-25 and South Indian R"/>
    <n v="0.36"/>
    <n v="0.57999999999999996"/>
    <s v="City of Fort Pierce"/>
    <n v="5.5192969694000001E-4"/>
    <n v="4001.1424977146899"/>
    <n v="10.648147364262099"/>
    <n v="1.8029440423097101"/>
    <n v="5.8770287477699999E-3"/>
    <n v="9.9509835886999994E-4"/>
    <n v="2.2083493661934299"/>
    <n v="1310"/>
    <s v="Fixed Single Family Units"/>
    <n v="1310"/>
    <s v="St. Lucie County Ft. Pierce--Paradise Park"/>
    <s v="City of Fort Pierce"/>
    <m/>
    <m/>
    <m/>
    <n v="0"/>
    <n v="1"/>
    <n v="5.8770287477699999E-3"/>
    <n v="9.9509835886999994E-4"/>
    <n v="2.2083493424386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6.145649200238001"/>
    <n v="1.7910376000000001E-3"/>
  </r>
  <r>
    <n v="260000"/>
    <n v="2500000"/>
    <n v="830000"/>
    <x v="0"/>
    <x v="0"/>
    <s v="IR-SouthCentral"/>
    <s v="C-25 and South Indian R"/>
    <n v="0.36"/>
    <n v="0.57999999999999996"/>
    <s v="City of Fort Pierce"/>
    <n v="3.6489895976299998E-3"/>
    <n v="4001.1424977146899"/>
    <n v="10.648147364262099"/>
    <n v="1.8029440423097101"/>
    <n v="3.8854978966299997E-2"/>
    <n v="6.5789240555100001E-3"/>
    <n v="14.600127352828199"/>
    <n v="1310"/>
    <s v="Fixed Single Family Units"/>
    <n v="1310"/>
    <s v="St. Lucie County Ft. Pierce--Paradise Park"/>
    <s v="City of Fort Pierce"/>
    <m/>
    <m/>
    <m/>
    <n v="0"/>
    <n v="1"/>
    <n v="3.8854978966299997E-2"/>
    <n v="6.5789240555100001E-3"/>
    <n v="14.6001273528289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0.323475715501701"/>
    <n v="1.18411414E-2"/>
  </r>
  <r>
    <n v="260000"/>
    <n v="2500000"/>
    <n v="830000"/>
    <x v="0"/>
    <x v="0"/>
    <s v="IR-SouthCentral"/>
    <s v="C-25 and South Indian R"/>
    <n v="0.36"/>
    <n v="0.57999999999999996"/>
    <s v="City of Fort Pierce"/>
    <n v="0.11941506796596001"/>
    <n v="4001.1424977146899"/>
    <n v="10.648147364262099"/>
    <n v="1.8029440423097101"/>
    <n v="1.27154924121498"/>
    <n v="0.21529868535124"/>
    <n v="477.79670330611498"/>
    <n v="1310"/>
    <s v="Fixed Single Family Units"/>
    <n v="1310"/>
    <s v="St. Lucie County Ft. Pierce--Paradise Park"/>
    <s v="City of Fort Pierce"/>
    <m/>
    <m/>
    <m/>
    <n v="0"/>
    <n v="1"/>
    <n v="1.27154924121498"/>
    <n v="0.21529868535124"/>
    <n v="477.79670333042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9.939356609947495"/>
    <n v="0.38750746419999998"/>
  </r>
  <r>
    <n v="260000"/>
    <n v="2500000"/>
    <n v="830000"/>
    <x v="0"/>
    <x v="0"/>
    <s v="IR-SouthCentral"/>
    <s v="C-25 and South Indian R"/>
    <n v="0.36"/>
    <n v="0.57999999999999996"/>
    <s v="City of Fort Pierce"/>
    <n v="8.6481952420309996E-2"/>
    <n v="4001.1424977146899"/>
    <n v="10.648147364262099"/>
    <n v="1.8029440423097101"/>
    <n v="0.92087257372055997"/>
    <n v="0.15592212088351001"/>
    <n v="346.02661511424202"/>
    <n v="1310"/>
    <s v="Fixed Single Family Units"/>
    <n v="1310"/>
    <s v="St. Lucie County Ft. Pierce--Paradise Park"/>
    <s v="City of Fort Pierce"/>
    <m/>
    <m/>
    <m/>
    <n v="0"/>
    <n v="1"/>
    <n v="0.92087257372055997"/>
    <n v="0.15592212088351001"/>
    <n v="346.02661511424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9.522343383498296"/>
    <n v="0.2806379685"/>
  </r>
  <r>
    <n v="260000"/>
    <n v="2500000"/>
    <n v="830000"/>
    <x v="0"/>
    <x v="0"/>
    <s v="IR-SouthCentral"/>
    <s v="C-25 and South Indian R"/>
    <n v="0.36"/>
    <n v="0.57999999999999996"/>
    <s v="City of Fort Pierce"/>
    <n v="0.10178488511833"/>
    <n v="3968.0248042742001"/>
    <n v="9.6937353881198796"/>
    <n v="1.46077368892594"/>
    <n v="0.98667574284727999"/>
    <n v="0.14868468211120001"/>
    <n v="403.88494884973801"/>
    <n v="1210"/>
    <s v="Fixed Single Family Units"/>
    <n v="1210"/>
    <s v="St. Lucie County Ft. Pierce--Paradise Park"/>
    <s v="City of Fort Pierce"/>
    <m/>
    <m/>
    <m/>
    <n v="0"/>
    <n v="1"/>
    <n v="0.98667574284727999"/>
    <n v="0.14868468211120001"/>
    <n v="403.88494884973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62.76807467948899"/>
    <n v="0.32756281329999998"/>
  </r>
  <r>
    <n v="260000"/>
    <n v="2500000"/>
    <n v="830000"/>
    <x v="0"/>
    <x v="0"/>
    <s v="IR-SouthCentral"/>
    <s v="C-25 and South Indian R"/>
    <n v="0.36"/>
    <n v="0.57999999999999996"/>
    <s v="City of Fort Pierce"/>
    <n v="7.5168128554939997E-2"/>
    <n v="3968.0248042742001"/>
    <n v="9.6937353881198796"/>
    <n v="1.46077368892594"/>
    <n v="0.72865994783179999"/>
    <n v="0.10980362443886001"/>
    <n v="298.26899859689001"/>
    <n v="1310"/>
    <s v="Fixed Single Family Units"/>
    <n v="1310"/>
    <s v="St. Lucie County Ft. Pierce--Paradise Park"/>
    <s v="City of Fort Pierce"/>
    <m/>
    <m/>
    <m/>
    <n v="0"/>
    <n v="1"/>
    <n v="0.72865994783179999"/>
    <n v="0.10980362443886001"/>
    <n v="298.26899859688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0.597801932839502"/>
    <n v="0.24190510840000001"/>
  </r>
  <r>
    <n v="260000"/>
    <n v="2500000"/>
    <n v="830000"/>
    <x v="0"/>
    <x v="0"/>
    <s v="IR-SouthCentral"/>
    <s v="C-25 and South Indian R"/>
    <n v="0.36"/>
    <n v="0.57999999999999996"/>
    <s v="City of Fort Pierce"/>
    <n v="0.15864890445078"/>
    <n v="4011.3890823791698"/>
    <n v="10.956636677675499"/>
    <n v="1.94365994151028"/>
    <n v="1.73825840537846"/>
    <n v="0.30835952034546998"/>
    <n v="636.40248324527602"/>
    <n v="1210"/>
    <s v="Fixed Single Family Units"/>
    <n v="1210"/>
    <s v="St. Lucie County Ft. Pierce--Paradise Park"/>
    <s v="City of Fort Pierce"/>
    <m/>
    <m/>
    <m/>
    <n v="0"/>
    <n v="1"/>
    <n v="1.73825840537846"/>
    <n v="0.30835952034546998"/>
    <n v="636.40248327958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4.54242620921701"/>
    <n v="0.51614151119999996"/>
  </r>
  <r>
    <n v="260000"/>
    <n v="2500000"/>
    <n v="830000"/>
    <x v="0"/>
    <x v="0"/>
    <s v="IR-SouthCentral"/>
    <s v="C-25 and South Indian R"/>
    <n v="0.36"/>
    <n v="0.57999999999999996"/>
    <s v="City of Fort Pierce"/>
    <n v="0.11469245320362"/>
    <n v="4011.3890823791698"/>
    <n v="10.956636677675499"/>
    <n v="1.94365994151028"/>
    <n v="1.2566435394233799"/>
    <n v="0.22292312688541999"/>
    <n v="460.076054612289"/>
    <n v="1310"/>
    <s v="Fixed Single Family Units"/>
    <n v="1310"/>
    <s v="St. Lucie County Ft. Pierce--Paradise Park"/>
    <s v="City of Fort Pierce"/>
    <m/>
    <m/>
    <m/>
    <n v="0"/>
    <n v="1"/>
    <n v="1.2566435394233799"/>
    <n v="0.22292312688541999"/>
    <n v="460.07605461228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8.505021154776202"/>
    <n v="0.37313548629999999"/>
  </r>
  <r>
    <n v="260000"/>
    <n v="2500000"/>
    <n v="830000"/>
    <x v="0"/>
    <x v="0"/>
    <s v="IR-SouthCentral"/>
    <s v="C-25 and South Indian R"/>
    <n v="0.36"/>
    <n v="0.57999999999999996"/>
    <s v="City of Fort Pierce"/>
    <n v="0.17132707115206999"/>
    <n v="4011.3890823791698"/>
    <n v="10.956636677675499"/>
    <n v="1.94365994151028"/>
    <n v="1.8771684716635599"/>
    <n v="0.33300156509457002"/>
    <n v="687.259542735438"/>
    <n v="1310"/>
    <s v="Fixed Single Family Units"/>
    <n v="1310"/>
    <s v="St. Lucie County Ft. Pierce--Paradise Park"/>
    <s v="City of Fort Pierce"/>
    <m/>
    <m/>
    <m/>
    <n v="0"/>
    <n v="1"/>
    <n v="1.8771684716635599"/>
    <n v="0.33300156509457002"/>
    <n v="687.25954270181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66379187151701"/>
    <n v="0.55738811249999998"/>
  </r>
  <r>
    <n v="260000"/>
    <n v="2500000"/>
    <n v="830000"/>
    <x v="0"/>
    <x v="0"/>
    <s v="IR-SouthCentral"/>
    <s v="C-25 and South Indian R"/>
    <n v="0.36"/>
    <n v="0.57999999999999996"/>
    <s v="City of Fort Pierce"/>
    <n v="5.1803117093499997E-3"/>
    <n v="3962.6775997480199"/>
    <n v="10.5064538148641"/>
    <n v="1.77366964829068"/>
    <n v="5.4426705720899998E-2"/>
    <n v="9.1881616475600007E-3"/>
    <n v="20.5279051703615"/>
    <n v="1210"/>
    <s v="Fixed Single Family Units"/>
    <n v="1210"/>
    <s v="St. Lucie County Ft. Pierce--Paradise Park"/>
    <s v="City of Fort Pierce"/>
    <m/>
    <m/>
    <m/>
    <n v="0"/>
    <n v="1"/>
    <n v="5.4426705720899998E-2"/>
    <n v="9.1881616475600007E-3"/>
    <n v="20.5279051703626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5.97053135969301"/>
    <n v="1.66487471E-2"/>
  </r>
  <r>
    <n v="260000"/>
    <n v="2500000"/>
    <n v="830000"/>
    <x v="0"/>
    <x v="0"/>
    <s v="IR-SouthCentral"/>
    <s v="C-25 and South Indian R"/>
    <n v="0.36"/>
    <n v="0.57999999999999996"/>
    <s v="City of Fort Pierce"/>
    <n v="8.6300172596890004E-2"/>
    <n v="3962.6775997480199"/>
    <n v="10.5064538148641"/>
    <n v="1.77366964829068"/>
    <n v="0.90670877760406998"/>
    <n v="0.15306799677735"/>
    <n v="341.97976080410001"/>
    <n v="1310"/>
    <s v="Fixed Single Family Units"/>
    <n v="1310"/>
    <s v="St. Lucie County Ft. Pierce--Paradise Park"/>
    <s v="City of Fort Pierce"/>
    <m/>
    <m/>
    <m/>
    <n v="0"/>
    <n v="1"/>
    <n v="0.90670877760406998"/>
    <n v="0.15306799677735"/>
    <n v="341.97976080409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6.989979673820599"/>
    <n v="0.27735584819999998"/>
  </r>
  <r>
    <n v="260000"/>
    <n v="2500000"/>
    <n v="830000"/>
    <x v="0"/>
    <x v="0"/>
    <s v="IR-SouthCentral"/>
    <s v="C-25 and South Indian R"/>
    <n v="0.36"/>
    <n v="0.57999999999999996"/>
    <s v="City of Fort Pierce"/>
    <n v="0.18959332289531"/>
    <n v="3962.6775997480199"/>
    <n v="10.5064538148641"/>
    <n v="1.77366964829068"/>
    <n v="1.9919534906062799"/>
    <n v="0.33627592233800002"/>
    <n v="751.29721369907099"/>
    <n v="1310"/>
    <s v="Fixed Single Family Units"/>
    <n v="1310"/>
    <s v="St. Lucie County Ft. Pierce--Paradise Park"/>
    <s v="City of Fort Pierce"/>
    <m/>
    <m/>
    <m/>
    <n v="0"/>
    <n v="1"/>
    <n v="1.9919534906062799"/>
    <n v="0.33627592233800002"/>
    <n v="751.29721369907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2.002032246054"/>
    <n v="0.6093245853"/>
  </r>
  <r>
    <n v="260000"/>
    <n v="2500000"/>
    <n v="830000"/>
    <x v="0"/>
    <x v="0"/>
    <s v="IR-SouthCentral"/>
    <s v="C-25 and South Indian R"/>
    <n v="0.36"/>
    <n v="0.57999999999999996"/>
    <s v="City of Fort Pierce"/>
    <n v="3.1453411800999999E-4"/>
    <n v="3952.53040799275"/>
    <n v="9.8293581451728809"/>
    <n v="1.4520580466690101"/>
    <n v="3.0916684947899999E-3"/>
    <n v="4.5672179700000001E-4"/>
    <n v="1.2432056657857"/>
    <n v="1210"/>
    <s v="Fixed Single Family Units"/>
    <n v="1210"/>
    <s v="St. Lucie County Ft. Pierce--Paradise Park"/>
    <s v="City of Fort Pierce"/>
    <m/>
    <m/>
    <m/>
    <n v="0"/>
    <n v="1"/>
    <n v="3.0916684947899999E-3"/>
    <n v="4.5672179700000001E-4"/>
    <n v="1.2432056657849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.9437954694862496"/>
    <n v="1.0082770999999999E-3"/>
  </r>
  <r>
    <n v="260000"/>
    <n v="2500000"/>
    <n v="830000"/>
    <x v="0"/>
    <x v="0"/>
    <s v="IR-SouthCentral"/>
    <s v="C-25 and South Indian R"/>
    <n v="0.36"/>
    <n v="0.57999999999999996"/>
    <s v="City of Fort Pierce"/>
    <n v="3.48938764828E-3"/>
    <n v="3952.53040799275"/>
    <n v="9.8293581451728809"/>
    <n v="1.4520580466690101"/>
    <n v="3.429844090228E-2"/>
    <n v="5.0667934126299996E-3"/>
    <n v="13.791910785101001"/>
    <n v="1310"/>
    <s v="Fixed Single Family Units"/>
    <n v="1310"/>
    <s v="St. Lucie County Ft. Pierce--Paradise Park"/>
    <s v="City of Fort Pierce"/>
    <m/>
    <m/>
    <m/>
    <n v="0"/>
    <n v="1"/>
    <n v="3.429844090228E-2"/>
    <n v="5.0667934126299996E-3"/>
    <n v="13.7919107851003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5.667282228010897"/>
    <n v="1.11856535E-2"/>
  </r>
  <r>
    <n v="260000"/>
    <n v="2500000"/>
    <n v="830000"/>
    <x v="0"/>
    <x v="0"/>
    <s v="IR-SouthCentral"/>
    <s v="C-25 and South Indian R"/>
    <n v="0.36"/>
    <n v="0.57999999999999996"/>
    <s v="City of Fort Pierce"/>
    <n v="1.0806711102200001E-3"/>
    <n v="3952.53040799275"/>
    <n v="9.8293581451728809"/>
    <n v="1.4520580466690101"/>
    <n v="1.062230337955E-2"/>
    <n v="1.5691971814000001E-3"/>
    <n v="4.2713854242075504"/>
    <n v="1310"/>
    <s v="Fixed Single Family Units"/>
    <n v="1310"/>
    <s v="St. Lucie County Ft. Pierce--Paradise Park"/>
    <s v="City of Fort Pierce"/>
    <m/>
    <m/>
    <m/>
    <n v="0"/>
    <n v="1"/>
    <n v="1.062230337955E-2"/>
    <n v="1.5691971814000001E-3"/>
    <n v="4.27138542420877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5.248281409351797"/>
    <n v="3.4642217999999998E-3"/>
  </r>
  <r>
    <n v="260000"/>
    <n v="2500000"/>
    <n v="830000"/>
    <x v="0"/>
    <x v="0"/>
    <s v="IR-SouthCentral"/>
    <s v="C-25 and South Indian R"/>
    <n v="0.36"/>
    <n v="0.57999999999999996"/>
    <s v="City of Fort Pierce"/>
    <n v="3.8994432662939997E-2"/>
    <n v="4023.00321137638"/>
    <n v="11.4920665073729"/>
    <n v="2.1873567525378901"/>
    <n v="0.44812661357986"/>
    <n v="8.5294735596679994E-2"/>
    <n v="156.874727828836"/>
    <n v="1210"/>
    <s v="Fixed Single Family Units"/>
    <n v="1210"/>
    <s v="St. Lucie County Ft. Pierce--Paradise Park"/>
    <s v="City of Fort Pierce"/>
    <m/>
    <m/>
    <m/>
    <n v="0"/>
    <n v="1"/>
    <n v="0.44812661357986"/>
    <n v="8.5294735596679994E-2"/>
    <n v="156.87472780693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49265394103099"/>
    <n v="0.12723011179999999"/>
  </r>
  <r>
    <n v="260000"/>
    <n v="2500000"/>
    <n v="830000"/>
    <x v="0"/>
    <x v="0"/>
    <s v="IR-SouthCentral"/>
    <s v="C-25 and South Indian R"/>
    <n v="0.36"/>
    <n v="0.57999999999999996"/>
    <s v="City of Fort Pierce"/>
    <n v="0.14026824017664999"/>
    <n v="4023.00321137638"/>
    <n v="11.4920665073729"/>
    <n v="2.1873567525378901"/>
    <n v="1.6119719449822301"/>
    <n v="0.30681668231699999"/>
    <n v="564.29958068478095"/>
    <n v="1310"/>
    <s v="Fixed Single Family Units"/>
    <n v="1310"/>
    <s v="St. Lucie County Ft. Pierce--Paradise Park"/>
    <s v="City of Fort Pierce"/>
    <m/>
    <m/>
    <m/>
    <n v="0"/>
    <n v="1"/>
    <n v="1.6119719449822301"/>
    <n v="0.30681668231699999"/>
    <n v="564.299580706682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8.242488488460296"/>
    <n v="0.45766389349999997"/>
  </r>
  <r>
    <n v="260000"/>
    <n v="2500000"/>
    <n v="830000"/>
    <x v="0"/>
    <x v="0"/>
    <s v="IR-SouthCentral"/>
    <s v="C-25 and South Indian R"/>
    <n v="0.36"/>
    <n v="0.57999999999999996"/>
    <s v="City of Fort Pierce"/>
    <n v="0.34470990692867998"/>
    <n v="4023.00321137638"/>
    <n v="11.4920665073729"/>
    <n v="2.1873567525378901"/>
    <n v="3.9614291761747902"/>
    <n v="0.75400354258716995"/>
    <n v="1386.7690625673499"/>
    <n v="1310"/>
    <s v="Fixed Single Family Units"/>
    <n v="1310"/>
    <s v="St. Lucie County Ft. Pierce--Paradise Park"/>
    <s v="City of Fort Pierce"/>
    <m/>
    <m/>
    <m/>
    <n v="0"/>
    <n v="1"/>
    <n v="3.9614291761747902"/>
    <n v="0.75400354258716995"/>
    <n v="1386.7690625673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5.81826154024"/>
    <n v="1.1247113241"/>
  </r>
  <r>
    <n v="260000"/>
    <n v="2500000"/>
    <n v="830000"/>
    <x v="0"/>
    <x v="0"/>
    <s v="IR-SouthCentral"/>
    <s v="C-25 and South Indian R"/>
    <n v="0.36"/>
    <n v="0.57999999999999996"/>
    <s v="City of Fort Pierce"/>
    <n v="0.19075580114446999"/>
    <n v="3983.1582455632602"/>
    <n v="10.277643175767"/>
    <n v="1.64067280448282"/>
    <n v="1.9605200578705"/>
    <n v="0.31296785523506998"/>
    <n v="759.81054221764498"/>
    <n v="1210"/>
    <s v="Fixed Single Family Units"/>
    <n v="1210"/>
    <s v="St. Lucie County Ft. Pierce--Paradise Park"/>
    <s v="City of Fort Pierce"/>
    <m/>
    <m/>
    <m/>
    <n v="0"/>
    <n v="1"/>
    <n v="1.9605200578705"/>
    <n v="0.31296785523506998"/>
    <n v="759.810542217644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0.93234144210501"/>
    <n v="0.61622915020000002"/>
  </r>
  <r>
    <n v="260000"/>
    <n v="2500000"/>
    <n v="830000"/>
    <x v="0"/>
    <x v="0"/>
    <s v="IR-SouthCentral"/>
    <s v="C-25 and South Indian R"/>
    <n v="0.36"/>
    <n v="0.57999999999999996"/>
    <s v="City of Fort Pierce"/>
    <n v="5.9069220747029999E-2"/>
    <n v="3983.1582455632602"/>
    <n v="10.277643175767"/>
    <n v="1.64067280448282"/>
    <n v="0.60709237350862999"/>
    <n v="9.6913264061650004E-2"/>
    <n v="235.28205367754501"/>
    <n v="1310"/>
    <s v="Fixed Single Family Units"/>
    <n v="1310"/>
    <s v="St. Lucie County Ft. Pierce--Paradise Park"/>
    <s v="City of Fort Pierce"/>
    <m/>
    <m/>
    <m/>
    <n v="0"/>
    <n v="1"/>
    <n v="0.60709237350862999"/>
    <n v="9.6913264061650004E-2"/>
    <n v="235.28205367754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356667537580407"/>
    <n v="0.1908208059"/>
  </r>
  <r>
    <n v="260000"/>
    <n v="2500000"/>
    <n v="830000"/>
    <x v="0"/>
    <x v="0"/>
    <s v="IR-SouthCentral"/>
    <s v="C-25 and South Indian R"/>
    <n v="0.36"/>
    <n v="0.57999999999999996"/>
    <s v="City of Fort Pierce"/>
    <n v="7.5761293081540004E-2"/>
    <n v="3983.1582455632602"/>
    <n v="10.277643175767"/>
    <n v="1.64067280448282"/>
    <n v="0.77864753682686005"/>
    <n v="0.12429949319134"/>
    <n v="301.76921923230202"/>
    <n v="1310"/>
    <s v="Fixed Single Family Units"/>
    <n v="1310"/>
    <s v="St. Lucie County Ft. Pierce--Paradise Park"/>
    <s v="City of Fort Pierce"/>
    <m/>
    <m/>
    <m/>
    <n v="0"/>
    <n v="1"/>
    <n v="0.77864753682686005"/>
    <n v="0.12429949319134"/>
    <n v="301.7692192323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799330086240303"/>
    <n v="0.24474389229999999"/>
  </r>
  <r>
    <n v="260000"/>
    <n v="2500000"/>
    <n v="830000"/>
    <x v="0"/>
    <x v="0"/>
    <s v="IR-SouthCentral"/>
    <s v="C-25 and South Indian R"/>
    <n v="0.36"/>
    <n v="0.57999999999999996"/>
    <s v="City of Fort Pierce"/>
    <n v="1.337383985469E-2"/>
    <n v="3983.1582455632602"/>
    <n v="10.277643175767"/>
    <n v="1.64067280448282"/>
    <n v="0.13745155391639999"/>
    <n v="2.1942095341100001E-2"/>
    <n v="53.270120492070902"/>
    <n v="1310"/>
    <s v="Fixed Single Family Units"/>
    <n v="1310"/>
    <s v="St. Lucie County Ft. Pierce--Paradise Park"/>
    <s v="City of Fort Pierce"/>
    <m/>
    <m/>
    <m/>
    <n v="0"/>
    <n v="1"/>
    <n v="0.13745155391639999"/>
    <n v="2.1942095341100001E-2"/>
    <n v="53.270120492072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044851096810497"/>
    <n v="4.3203666299999999E-2"/>
  </r>
  <r>
    <n v="260000"/>
    <n v="2500000"/>
    <n v="830000"/>
    <x v="0"/>
    <x v="0"/>
    <s v="IR-SouthCentral"/>
    <s v="C-25 and South Indian R"/>
    <n v="0.36"/>
    <n v="0.57999999999999996"/>
    <s v="City of Fort Pierce"/>
    <n v="7.0718483343319996E-2"/>
    <n v="3952.23916604432"/>
    <n v="8.6440930899802506"/>
    <n v="1.1838325395324401"/>
    <n v="0.61129715320193001"/>
    <n v="8.3718841728209994E-2"/>
    <n v="279.49635963275"/>
    <n v="1700"/>
    <s v="Institutional (Educational,religious,health and military facilities)"/>
    <n v="1700"/>
    <s v="St. Lucie County Ft. Pierce--Paradise Park"/>
    <s v="City of Fort Pierce"/>
    <m/>
    <m/>
    <m/>
    <n v="0"/>
    <n v="1"/>
    <n v="0.61129715320193001"/>
    <n v="8.3718841728209994E-2"/>
    <n v="279.49635957283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5.727270014582"/>
    <n v="0.22667993480000001"/>
  </r>
  <r>
    <n v="260000"/>
    <n v="2500000"/>
    <n v="830000"/>
    <x v="0"/>
    <x v="0"/>
    <s v="IR-SouthCentral"/>
    <s v="C-25 and South Indian R"/>
    <n v="0.36"/>
    <n v="0.57999999999999996"/>
    <s v="City of Fort Pierce"/>
    <n v="4.7964688156720003E-2"/>
    <n v="3952.23916604432"/>
    <n v="8.6440930899802506"/>
    <n v="1.1838325395324401"/>
    <n v="0.41461122945862999"/>
    <n v="5.6782158588460002E-2"/>
    <n v="189.56791912012201"/>
    <n v="1210"/>
    <s v="Fixed Single Family Units"/>
    <n v="1210"/>
    <s v="St. Lucie County Ft. Pierce--Paradise Park"/>
    <s v="City of Fort Pierce"/>
    <m/>
    <m/>
    <m/>
    <n v="0"/>
    <n v="1"/>
    <n v="0.41461122945862999"/>
    <n v="5.6782158588460002E-2"/>
    <n v="189.567919120123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1.880441036097906"/>
    <n v="0.15374527099999999"/>
  </r>
  <r>
    <n v="260000"/>
    <n v="2500000"/>
    <n v="830000"/>
    <x v="0"/>
    <x v="0"/>
    <s v="IR-SouthCentral"/>
    <s v="C-25 and South Indian R"/>
    <n v="0.36"/>
    <n v="0.57999999999999996"/>
    <s v="City of Fort Pierce"/>
    <n v="0.47799215492836"/>
    <n v="3952.23916604432"/>
    <n v="8.6440930899802506"/>
    <n v="1.1838325395324401"/>
    <n v="4.1318086834810304"/>
    <n v="0.56586266664541995"/>
    <n v="1889.1393157698001"/>
    <n v="1750"/>
    <s v="Governmental"/>
    <n v="1750"/>
    <s v="St. Lucie County Ft. Pierce--Paradise Park"/>
    <s v="City of Fort Pierce"/>
    <m/>
    <m/>
    <m/>
    <n v="0"/>
    <n v="1"/>
    <n v="4.1318086834810304"/>
    <n v="0.56586266664541995"/>
    <n v="1889.1393158297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0.303538481744"/>
    <n v="1.5321486745999999"/>
  </r>
  <r>
    <n v="260000"/>
    <n v="2500000"/>
    <n v="830000"/>
    <x v="0"/>
    <x v="0"/>
    <s v="IR-SouthCentral"/>
    <s v="C-25 and South Indian R"/>
    <n v="0.36"/>
    <n v="0.57999999999999996"/>
    <s v="City of Fort Pierce"/>
    <n v="1.8002173410759999E-2"/>
    <n v="3952.23916604432"/>
    <n v="8.6440930899802506"/>
    <n v="1.1838325395324401"/>
    <n v="0.15561246278464"/>
    <n v="2.1311558665969999E-2"/>
    <n v="71.148894827958998"/>
    <n v="1310"/>
    <s v="Fixed Single Family Units"/>
    <n v="1310"/>
    <s v="St. Lucie County Ft. Pierce--Paradise Park"/>
    <s v="City of Fort Pierce"/>
    <m/>
    <m/>
    <m/>
    <n v="0"/>
    <n v="1"/>
    <n v="0.15561246278464"/>
    <n v="2.1311558665969999E-2"/>
    <n v="71.1488948279578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1.225023981975198"/>
    <n v="5.7703888699999997E-2"/>
  </r>
  <r>
    <n v="260000"/>
    <n v="2500000"/>
    <n v="830000"/>
    <x v="0"/>
    <x v="0"/>
    <s v="IR-SouthCentral"/>
    <s v="C-25 and South Indian R"/>
    <n v="0.36"/>
    <n v="0.57999999999999996"/>
    <s v="City of Fort Pierce"/>
    <n v="8.5312128616190003E-2"/>
    <n v="3985.7677932484999"/>
    <n v="11.184718338150301"/>
    <n v="2.08538471512757"/>
    <n v="0.95419212940014997"/>
    <n v="0.17790860903120001"/>
    <n v="340.034334611887"/>
    <n v="1210"/>
    <s v="Fixed Single Family Units"/>
    <n v="1210"/>
    <s v="St. Lucie County Ft. Pierce--Paradise Park"/>
    <s v="City of Fort Pierce"/>
    <m/>
    <m/>
    <m/>
    <n v="0"/>
    <n v="1"/>
    <n v="0.95419212940014997"/>
    <n v="0.17790860903120001"/>
    <n v="340.03433461188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1.962411502729"/>
    <n v="0.27577804919999999"/>
  </r>
  <r>
    <n v="260000"/>
    <n v="2500000"/>
    <n v="830000"/>
    <x v="0"/>
    <x v="0"/>
    <s v="IR-SouthCentral"/>
    <s v="C-25 and South Indian R"/>
    <n v="0.36"/>
    <n v="0.57999999999999996"/>
    <s v="City of Fort Pierce"/>
    <n v="0.13983639639706999"/>
    <n v="3985.7677932484999"/>
    <n v="11.184718338150301"/>
    <n v="2.08538471512757"/>
    <n v="1.56403070712324"/>
    <n v="0.29161268366498"/>
    <n v="557.3554050834"/>
    <n v="1310"/>
    <s v="Fixed Single Family Units"/>
    <n v="1310"/>
    <s v="St. Lucie County Ft. Pierce--Paradise Park"/>
    <s v="City of Fort Pierce"/>
    <m/>
    <m/>
    <m/>
    <n v="0"/>
    <n v="1"/>
    <n v="1.56403070712324"/>
    <n v="0.29161268366498"/>
    <n v="557.355405083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1.830214068735"/>
    <n v="0.45203195870000001"/>
  </r>
  <r>
    <n v="260000"/>
    <n v="2500000"/>
    <n v="830000"/>
    <x v="0"/>
    <x v="0"/>
    <s v="IR-SouthCentral"/>
    <s v="C-25 and South Indian R"/>
    <n v="0.36"/>
    <n v="0.57999999999999996"/>
    <s v="City of Fort Pierce"/>
    <n v="0.28280732958108001"/>
    <n v="3985.7677932484999"/>
    <n v="11.184718338150301"/>
    <n v="2.08538471512757"/>
    <n v="3.1631203253289"/>
    <n v="0.58976208243443995"/>
    <n v="1127.2043459388999"/>
    <n v="1310"/>
    <s v="Fixed Single Family Units"/>
    <n v="1310"/>
    <s v="St. Lucie County Ft. Pierce--Paradise Park"/>
    <s v="City of Fort Pierce"/>
    <m/>
    <m/>
    <m/>
    <n v="0"/>
    <n v="1"/>
    <n v="3.1631203253289"/>
    <n v="0.58976208243443995"/>
    <n v="1127.2043459388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5.32801081295699"/>
    <n v="0.91419654979999998"/>
  </r>
  <r>
    <n v="260000"/>
    <n v="2500000"/>
    <n v="830000"/>
    <x v="0"/>
    <x v="0"/>
    <s v="IR-SouthCentral"/>
    <s v="C-25 and South Indian R"/>
    <n v="0.36"/>
    <n v="0.57999999999999996"/>
    <s v="City of Fort Pierce"/>
    <n v="0.10980759893547"/>
    <n v="3985.7677932484999"/>
    <n v="11.184718338150301"/>
    <n v="2.08538471512757"/>
    <n v="1.2281670654819099"/>
    <n v="0.22899108842490001"/>
    <n v="437.66759129098"/>
    <n v="1310"/>
    <s v="Fixed Single Family Units"/>
    <n v="1310"/>
    <s v="St. Lucie County Ft. Pierce--Paradise Park"/>
    <s v="City of Fort Pierce"/>
    <m/>
    <m/>
    <m/>
    <n v="0"/>
    <n v="1"/>
    <n v="1.2281670654819099"/>
    <n v="0.22899108842490001"/>
    <n v="437.667591290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5.743717653967295"/>
    <n v="0.35496155010000002"/>
  </r>
  <r>
    <n v="260000"/>
    <n v="2500000"/>
    <n v="830000"/>
    <x v="0"/>
    <x v="0"/>
    <s v="IR-SouthCentral"/>
    <s v="C-25 and South Indian R"/>
    <n v="0.36"/>
    <n v="0.57999999999999996"/>
    <s v="City of Fort Pierce"/>
    <n v="0.1000759340846"/>
    <n v="3987.9052623276598"/>
    <n v="10.074689897410099"/>
    <n v="1.5410042557383501"/>
    <n v="1.0082340020959999"/>
    <n v="0.15421744032136001"/>
    <n v="399.09334416833201"/>
    <n v="1210"/>
    <s v="Fixed Single Family Units"/>
    <n v="1210"/>
    <s v="St. Lucie County Ft. Pierce--Paradise Park"/>
    <s v="City of Fort Pierce"/>
    <m/>
    <m/>
    <m/>
    <n v="0"/>
    <n v="1"/>
    <n v="1.0082340020959999"/>
    <n v="0.15421744032136001"/>
    <n v="399.09334416833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3.198229756070205"/>
    <n v="0.32367667820000001"/>
  </r>
  <r>
    <n v="260000"/>
    <n v="2500000"/>
    <n v="830000"/>
    <x v="0"/>
    <x v="0"/>
    <s v="IR-SouthCentral"/>
    <s v="C-25 and South Indian R"/>
    <n v="0.36"/>
    <n v="0.57999999999999996"/>
    <s v="City of Fort Pierce"/>
    <n v="5.7826586279099996E-3"/>
    <n v="3987.9052623276598"/>
    <n v="10.074689897410099"/>
    <n v="1.5410042557383501"/>
    <n v="5.8258492458840003E-2"/>
    <n v="8.9111015551000001E-3"/>
    <n v="23.060694772514601"/>
    <n v="1310"/>
    <s v="Fixed Single Family Units"/>
    <n v="1310"/>
    <s v="St. Lucie County Ft. Pierce--Paradise Park"/>
    <s v="City of Fort Pierce"/>
    <m/>
    <m/>
    <m/>
    <n v="0"/>
    <n v="1"/>
    <n v="5.8258492458840003E-2"/>
    <n v="8.9111015551000001E-3"/>
    <n v="23.060694772513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5.490982084350598"/>
    <n v="1.87029155E-2"/>
  </r>
  <r>
    <n v="260000"/>
    <n v="2500000"/>
    <n v="830000"/>
    <x v="0"/>
    <x v="0"/>
    <s v="IR-SouthCentral"/>
    <s v="C-25 and South Indian R"/>
    <n v="0.36"/>
    <n v="0.57999999999999996"/>
    <s v="City of Fort Pierce"/>
    <n v="4.2025960058200001E-2"/>
    <n v="4019.77933075288"/>
    <n v="11.4749659692154"/>
    <n v="2.1818576283509898"/>
    <n v="0.48224646149152001"/>
    <n v="9.1694661541770001E-2"/>
    <n v="168.93508559702201"/>
    <n v="1210"/>
    <s v="Fixed Single Family Units"/>
    <n v="1210"/>
    <s v="St. Lucie County Ft. Pierce--Paradise Park"/>
    <s v="City of Fort Pierce"/>
    <m/>
    <m/>
    <m/>
    <n v="0"/>
    <n v="1"/>
    <n v="0.48224646149152001"/>
    <n v="9.1694661541770001E-2"/>
    <n v="168.93508557921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6.29002721812199"/>
    <n v="0.1370114238"/>
  </r>
  <r>
    <n v="260000"/>
    <n v="2500000"/>
    <n v="830000"/>
    <x v="0"/>
    <x v="0"/>
    <s v="IR-SouthCentral"/>
    <s v="C-25 and South Indian R"/>
    <n v="0.36"/>
    <n v="0.57999999999999996"/>
    <s v="City of Fort Pierce"/>
    <n v="9.0025696067000003E-4"/>
    <n v="4019.77933075288"/>
    <n v="11.4749659692154"/>
    <n v="2.1818576283509898"/>
    <n v="1.0330417987289999E-2"/>
    <n v="1.9642325171199998E-3"/>
    <n v="3.61883432288777"/>
    <n v="1310"/>
    <s v="Fixed Single Family Units"/>
    <n v="1310"/>
    <s v="St. Lucie County Ft. Pierce--Paradise Park"/>
    <s v="City of Fort Pierce"/>
    <m/>
    <m/>
    <m/>
    <n v="0"/>
    <n v="1"/>
    <n v="1.0330417987289999E-2"/>
    <n v="1.9642325171199998E-3"/>
    <n v="3.61883432288850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2.872372820741496"/>
    <n v="2.9349832E-3"/>
  </r>
  <r>
    <n v="260000"/>
    <n v="2500000"/>
    <n v="830000"/>
    <x v="0"/>
    <x v="0"/>
    <s v="IR-SouthCentral"/>
    <s v="C-25 and South Indian R"/>
    <n v="0.36"/>
    <n v="0.57999999999999996"/>
    <s v="City of Fort Pierce"/>
    <n v="3.0823535564000002E-3"/>
    <n v="4019.77933075288"/>
    <n v="11.4749659692154"/>
    <n v="2.1818576283509898"/>
    <n v="3.5369902164790003E-2"/>
    <n v="6.7252566203000004E-3"/>
    <n v="12.3903811160933"/>
    <n v="1310"/>
    <s v="Fixed Single Family Units"/>
    <n v="1310"/>
    <s v="St. Lucie County Ft. Pierce--Paradise Park"/>
    <s v="City of Fort Pierce"/>
    <m/>
    <m/>
    <m/>
    <n v="0"/>
    <n v="1"/>
    <n v="3.5369902164790003E-2"/>
    <n v="6.7252566203000004E-3"/>
    <n v="12.390381116093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9.560866789336899"/>
    <n v="1.0048970900000001E-2"/>
  </r>
  <r>
    <n v="260000"/>
    <n v="2500000"/>
    <n v="830000"/>
    <x v="0"/>
    <x v="0"/>
    <s v="IR-SouthCentral"/>
    <s v="C-25 and South Indian R"/>
    <n v="0.36"/>
    <n v="0.57999999999999996"/>
    <s v="City of Fort Pierce"/>
    <n v="5.4319193363040003E-2"/>
    <n v="4019.77933075288"/>
    <n v="11.4749659692154"/>
    <n v="2.1818576283509898"/>
    <n v="0.62331089531610995"/>
    <n v="0.11851674640502"/>
    <n v="218.35117074391701"/>
    <n v="1310"/>
    <s v="Fixed Single Family Units"/>
    <n v="1310"/>
    <s v="St. Lucie County Ft. Pierce--Paradise Park"/>
    <s v="City of Fort Pierce"/>
    <m/>
    <m/>
    <m/>
    <n v="0"/>
    <n v="1"/>
    <n v="0.62331089531610995"/>
    <n v="0.11851674640502"/>
    <n v="218.35117074391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383093764712903"/>
    <n v="0.17708935179999999"/>
  </r>
  <r>
    <n v="260000"/>
    <n v="2500000"/>
    <n v="830000"/>
    <x v="0"/>
    <x v="0"/>
    <s v="IR-SouthCentral"/>
    <s v="C-25 and South Indian R"/>
    <n v="0.36"/>
    <n v="0.57999999999999996"/>
    <s v="City of Fort Pierce"/>
    <n v="6.2051528138049997E-2"/>
    <n v="4019.77933075288"/>
    <n v="11.4749659692154"/>
    <n v="2.1818576283509898"/>
    <n v="0.71203917372201997"/>
    <n v="0.13538760001885"/>
    <n v="249.433450250992"/>
    <n v="1310"/>
    <s v="Fixed Single Family Units"/>
    <n v="1310"/>
    <s v="St. Lucie County Ft. Pierce--Paradise Park"/>
    <s v="City of Fort Pierce"/>
    <m/>
    <m/>
    <m/>
    <n v="0"/>
    <n v="1"/>
    <n v="0.71203917372201997"/>
    <n v="0.13538760001885"/>
    <n v="249.43345026662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0.711981214005405"/>
    <n v="0.20229801319999999"/>
  </r>
  <r>
    <n v="260000"/>
    <n v="2500000"/>
    <n v="830000"/>
    <x v="0"/>
    <x v="0"/>
    <s v="IR-SouthCentral"/>
    <s v="C-25 and South Indian R"/>
    <n v="0.36"/>
    <n v="0.57999999999999996"/>
    <s v="City of Fort Pierce"/>
    <n v="0.24447917220849"/>
    <n v="4019.77933075288"/>
    <n v="11.4749659692154"/>
    <n v="2.1818576283509898"/>
    <n v="2.8053901812744302"/>
    <n v="0.53341874685603996"/>
    <n v="982.75232324327806"/>
    <n v="1310"/>
    <s v="Fixed Single Family Units"/>
    <n v="1310"/>
    <s v="St. Lucie County Ft. Pierce--Paradise Park"/>
    <s v="City of Fort Pierce"/>
    <m/>
    <m/>
    <m/>
    <n v="0"/>
    <n v="1"/>
    <n v="2.8053901812744302"/>
    <n v="0.53341874685603996"/>
    <n v="982.752323245449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9.07040690254499"/>
    <n v="0.79704162469999995"/>
  </r>
  <r>
    <n v="260000"/>
    <n v="2500000"/>
    <n v="830000"/>
    <x v="0"/>
    <x v="0"/>
    <s v="IR-SouthCentral"/>
    <s v="C-25 and South Indian R"/>
    <n v="0.36"/>
    <n v="0.57999999999999996"/>
    <s v="City of Fort Pierce"/>
    <n v="5.5745597416099997E-3"/>
    <n v="3981.3672183438198"/>
    <n v="10.2016545657408"/>
    <n v="1.6059002468986301"/>
    <n v="5.6869732840050001E-2"/>
    <n v="8.9521868654099997E-3"/>
    <n v="22.194369411969099"/>
    <n v="1210"/>
    <s v="Fixed Single Family Units"/>
    <n v="1210"/>
    <s v="St. Lucie County Ft. Pierce--Paradise Park"/>
    <s v="City of Fort Pierce"/>
    <m/>
    <m/>
    <m/>
    <n v="0"/>
    <n v="1"/>
    <n v="5.6869732840050001E-2"/>
    <n v="8.9521868654099997E-3"/>
    <n v="22.194369411967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2.178585546101"/>
    <n v="1.8000299599999998E-2"/>
  </r>
  <r>
    <n v="260000"/>
    <n v="2500000"/>
    <n v="830000"/>
    <x v="0"/>
    <x v="0"/>
    <s v="IR-SouthCentral"/>
    <s v="C-25 and South Indian R"/>
    <n v="0.36"/>
    <n v="0.57999999999999996"/>
    <s v="City of Fort Pierce"/>
    <n v="2.3277474590000001E-6"/>
    <n v="3981.3672183438198"/>
    <n v="10.2016545657408"/>
    <n v="1.6059002468986301"/>
    <n v="2.3746875490000001E-5"/>
    <n v="3.7381302191259998E-6"/>
    <n v="9.2676174258399992E-3"/>
    <n v="1310"/>
    <s v="Fixed Single Family Units"/>
    <n v="1310"/>
    <s v="St. Lucie County Ft. Pierce--Paradise Park"/>
    <s v="City of Fort Pierce"/>
    <m/>
    <m/>
    <m/>
    <n v="0"/>
    <n v="1"/>
    <n v="2.3746875490000001E-5"/>
    <n v="3.7381302191259998E-6"/>
    <n v="9.2676174247400007E-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.4793483281264499"/>
    <n v="7.5163158000000001E-6"/>
  </r>
  <r>
    <n v="260000"/>
    <n v="2500000"/>
    <n v="830000"/>
    <x v="0"/>
    <x v="0"/>
    <s v="IR-SouthCentral"/>
    <s v="C-25 and South Indian R"/>
    <n v="0.36"/>
    <n v="0.57999999999999996"/>
    <s v="City of Fort Pierce"/>
    <n v="0.12444752992719001"/>
    <n v="3981.3672183438198"/>
    <n v="10.2016545657408"/>
    <n v="1.6059002468986301"/>
    <n v="1.2695707118769399"/>
    <n v="0.19985031903600001"/>
    <n v="495.471316055996"/>
    <n v="1310"/>
    <s v="Fixed Single Family Units"/>
    <n v="1310"/>
    <s v="St. Lucie County Ft. Pierce--Paradise Park"/>
    <s v="City of Fort Pierce"/>
    <m/>
    <m/>
    <m/>
    <n v="0"/>
    <n v="1"/>
    <n v="1.2695707118769399"/>
    <n v="0.19985031903600001"/>
    <n v="495.4713160559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6.2085037400103"/>
    <n v="0.40184210549999999"/>
  </r>
  <r>
    <n v="260000"/>
    <n v="2500000"/>
    <n v="830000"/>
    <x v="0"/>
    <x v="0"/>
    <s v="IR-SouthCentral"/>
    <s v="C-25 and South Indian R"/>
    <n v="0.36"/>
    <n v="0.57999999999999996"/>
    <s v="City of Fort Pierce"/>
    <n v="5.7583458004869997E-2"/>
    <n v="3987.8879481041999"/>
    <n v="10.8496566983923"/>
    <n v="1.91946124052977"/>
    <n v="0.62476075085916005"/>
    <n v="0.11052921573602"/>
    <n v="229.63637818779699"/>
    <n v="1210"/>
    <s v="Fixed Single Family Units"/>
    <n v="1210"/>
    <s v="St. Lucie County Ft. Pierce--Paradise Park"/>
    <s v="City of Fort Pierce"/>
    <m/>
    <m/>
    <m/>
    <n v="0"/>
    <n v="1"/>
    <n v="0.62476075085916005"/>
    <n v="0.11052921573602"/>
    <n v="229.63637818779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7.36399514701799"/>
    <n v="0.1862419937"/>
  </r>
  <r>
    <n v="260000"/>
    <n v="2500000"/>
    <n v="830000"/>
    <x v="0"/>
    <x v="0"/>
    <s v="IR-SouthCentral"/>
    <s v="C-25 and South Indian R"/>
    <n v="0.36"/>
    <n v="0.57999999999999996"/>
    <s v="City of Fort Pierce"/>
    <n v="3.3038984831399998E-3"/>
    <n v="3987.8879481041999"/>
    <n v="10.8496566983923"/>
    <n v="1.91946124052977"/>
    <n v="3.584616430846E-2"/>
    <n v="6.3417050810399998E-3"/>
    <n v="13.1755769426937"/>
    <n v="1310"/>
    <s v="Fixed Single Family Units"/>
    <n v="1310"/>
    <s v="St. Lucie County Ft. Pierce--Paradise Park"/>
    <s v="City of Fort Pierce"/>
    <m/>
    <m/>
    <m/>
    <n v="0"/>
    <n v="1"/>
    <n v="3.584616430846E-2"/>
    <n v="6.3417050810399998E-3"/>
    <n v="13.175576942693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1.980960170632599"/>
    <n v="1.06857883E-2"/>
  </r>
  <r>
    <n v="260000"/>
    <n v="2500000"/>
    <n v="830000"/>
    <x v="0"/>
    <x v="0"/>
    <s v="IR-SouthCentral"/>
    <s v="C-25 and South Indian R"/>
    <n v="0.36"/>
    <n v="0.57999999999999996"/>
    <s v="City of Fort Pierce"/>
    <n v="0.24790681941955001"/>
    <n v="3987.8879481041999"/>
    <n v="10.8496566983923"/>
    <n v="1.91946124052977"/>
    <n v="2.6897038838924998"/>
    <n v="0.47584753113883999"/>
    <n v="988.62461741608001"/>
    <n v="1310"/>
    <s v="Fixed Single Family Units"/>
    <n v="1310"/>
    <s v="St. Lucie County Ft. Pierce--Paradise Park"/>
    <s v="City of Fort Pierce"/>
    <m/>
    <m/>
    <m/>
    <n v="0"/>
    <n v="1"/>
    <n v="2.6897038838924998"/>
    <n v="0.47584753113883999"/>
    <n v="988.62461741608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6.727873506967"/>
    <n v="0.80180423150000002"/>
  </r>
  <r>
    <n v="260000"/>
    <n v="2500000"/>
    <n v="830000"/>
    <x v="0"/>
    <x v="0"/>
    <s v="IR-SouthCentral"/>
    <s v="C-25 and South Indian R"/>
    <n v="0.36"/>
    <n v="0.57999999999999996"/>
    <s v="City of Fort Pierce"/>
    <n v="5.3908718971069997E-2"/>
    <n v="3987.8879481041999"/>
    <n v="10.8496566983923"/>
    <n v="1.91946124052977"/>
    <n v="0.58489109388627003"/>
    <n v="0.10347569659159001"/>
    <n v="214.981930682486"/>
    <n v="1310"/>
    <s v="Fixed Single Family Units"/>
    <n v="1310"/>
    <s v="St. Lucie County Ft. Pierce--Paradise Park"/>
    <s v="City of Fort Pierce"/>
    <m/>
    <m/>
    <m/>
    <n v="0"/>
    <n v="1"/>
    <n v="0.58489109388627003"/>
    <n v="0.10347569659159001"/>
    <n v="214.981930682484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158368778517499"/>
    <n v="0.17435679700000001"/>
  </r>
  <r>
    <n v="260000"/>
    <n v="2500000"/>
    <n v="830000"/>
    <x v="0"/>
    <x v="0"/>
    <s v="IR-SouthCentral"/>
    <s v="C-25 and South Indian R"/>
    <n v="0.36"/>
    <n v="0.57999999999999996"/>
    <s v="City of Fort Pierce"/>
    <n v="0.11066216617695"/>
    <n v="4022.6462057660101"/>
    <n v="10.907675805011699"/>
    <n v="1.9204720257741299"/>
    <n v="1.20706703253857"/>
    <n v="0.21252359445440999"/>
    <n v="445.154742893584"/>
    <n v="1210"/>
    <s v="Fixed Single Family Units"/>
    <n v="1210"/>
    <s v="St. Lucie County Ft. Pierce--Paradise Park"/>
    <s v="City of Fort Pierce"/>
    <m/>
    <m/>
    <m/>
    <n v="0"/>
    <n v="1"/>
    <n v="1.20706703253857"/>
    <n v="0.21252359445440999"/>
    <n v="691.660115588049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2.757186065902"/>
    <n v="0.56095710919999997"/>
  </r>
  <r>
    <n v="260000"/>
    <n v="2500000"/>
    <n v="830000"/>
    <x v="0"/>
    <x v="0"/>
    <s v="IR-SouthCentral"/>
    <s v="C-25 and South Indian R"/>
    <n v="0.36"/>
    <n v="0.57999999999999996"/>
    <s v="City of Fort Pierce"/>
    <n v="0.17081140893395999"/>
    <n v="4003.1722682170798"/>
    <n v="10.8319056483239"/>
    <n v="1.89943822511325"/>
    <n v="1.85021306522999"/>
    <n v="0.32444571941462003"/>
    <n v="683.78749533954101"/>
    <n v="1210"/>
    <s v="Fixed Single Family Units"/>
    <n v="1210"/>
    <s v="St. Lucie County Ft. Pierce--Paradise Park"/>
    <s v="City of Fort Pierce"/>
    <m/>
    <m/>
    <m/>
    <n v="0"/>
    <n v="1"/>
    <n v="1.85021306522999"/>
    <n v="0.32444571941462003"/>
    <n v="683.78749533954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8.83924893317601"/>
    <n v="0.55457217790000002"/>
  </r>
  <r>
    <n v="260000"/>
    <n v="2500000"/>
    <n v="830000"/>
    <x v="0"/>
    <x v="0"/>
    <s v="IR-SouthCentral"/>
    <s v="C-25 and South Indian R"/>
    <n v="0.36"/>
    <n v="0.57999999999999996"/>
    <s v="City of Fort Pierce"/>
    <n v="0.16549468965962999"/>
    <n v="4003.1722682170798"/>
    <n v="10.8319056483239"/>
    <n v="1.89943822511325"/>
    <n v="1.79262286369181"/>
    <n v="0.31434693959276"/>
    <n v="662.50375218264298"/>
    <n v="1310"/>
    <s v="Fixed Single Family Units"/>
    <n v="1310"/>
    <s v="St. Lucie County Ft. Pierce--Paradise Park"/>
    <s v="City of Fort Pierce"/>
    <m/>
    <m/>
    <m/>
    <n v="0"/>
    <n v="1"/>
    <n v="1.79262286369181"/>
    <n v="0.31434693959276"/>
    <n v="662.503752182642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0.161564072717"/>
    <n v="0.53731042350000002"/>
  </r>
  <r>
    <n v="260000"/>
    <n v="2500000"/>
    <n v="830000"/>
    <x v="0"/>
    <x v="0"/>
    <s v="IR-SouthCentral"/>
    <s v="C-25 and South Indian R"/>
    <n v="0.36"/>
    <n v="0.57999999999999996"/>
    <s v="City of Fort Pierce"/>
    <n v="5.0258333472189998E-2"/>
    <n v="4003.1722682170798"/>
    <n v="10.8319056483239"/>
    <n v="1.89943822511325"/>
    <n v="0.54439352621278003"/>
    <n v="9.5462599727569999E-2"/>
    <n v="201.19276680268499"/>
    <n v="1310"/>
    <s v="Fixed Single Family Units"/>
    <n v="1310"/>
    <s v="St. Lucie County Ft. Pierce--Paradise Park"/>
    <s v="City of Fort Pierce"/>
    <m/>
    <m/>
    <m/>
    <n v="0"/>
    <n v="1"/>
    <n v="0.54439352621278003"/>
    <n v="9.5462599727569999E-2"/>
    <n v="201.192766802684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492419598410997"/>
    <n v="0.16317337130000001"/>
  </r>
  <r>
    <n v="260000"/>
    <n v="2500000"/>
    <n v="830000"/>
    <x v="0"/>
    <x v="0"/>
    <s v="IR-SouthCentral"/>
    <s v="C-25 and South Indian R"/>
    <n v="0.36"/>
    <n v="0.57999999999999996"/>
    <s v="City of Fort Pierce"/>
    <n v="1.7157860753310002E-2"/>
    <n v="4003.1722682170798"/>
    <n v="10.8319056483239"/>
    <n v="1.89943822511325"/>
    <n v="0.18585232880697"/>
    <n v="3.2590296576010001E-2"/>
    <n v="68.685872349596906"/>
    <n v="1310"/>
    <s v="Fixed Single Family Units"/>
    <n v="1310"/>
    <s v="St. Lucie County Ft. Pierce--Paradise Park"/>
    <s v="City of Fort Pierce"/>
    <m/>
    <m/>
    <m/>
    <n v="0"/>
    <n v="1"/>
    <n v="0.18585232880697"/>
    <n v="3.2590296576010001E-2"/>
    <n v="68.6858723495969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8947294212062"/>
    <n v="5.57063036E-2"/>
  </r>
  <r>
    <n v="260000"/>
    <n v="2500000"/>
    <n v="830000"/>
    <x v="0"/>
    <x v="0"/>
    <s v="IR-SouthCentral"/>
    <s v="C-25 and South Indian R"/>
    <n v="0.36"/>
    <n v="0.57999999999999996"/>
    <s v="City of Fort Pierce"/>
    <n v="0.13611208707667999"/>
    <n v="4003.1722682170798"/>
    <n v="10.8319056483239"/>
    <n v="1.89943822511325"/>
    <n v="1.4743532848110601"/>
    <n v="0.25853650109338999"/>
    <n v="544.88013235452195"/>
    <n v="1310"/>
    <s v="Fixed Single Family Units"/>
    <n v="1310"/>
    <s v="St. Lucie County Ft. Pierce--Paradise Park"/>
    <s v="City of Fort Pierce"/>
    <m/>
    <m/>
    <m/>
    <n v="0"/>
    <n v="1"/>
    <n v="1.4743532848110601"/>
    <n v="0.25853650109338999"/>
    <n v="544.880132354521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6.115908687971896"/>
    <n v="0.44191413819999997"/>
  </r>
  <r>
    <n v="260000"/>
    <n v="2500000"/>
    <n v="830000"/>
    <x v="0"/>
    <x v="0"/>
    <s v="IR-SouthCentral"/>
    <s v="C-25 and South Indian R"/>
    <n v="0.36"/>
    <n v="0.57999999999999996"/>
    <s v="City of Fort Pierce"/>
    <n v="1.5437702155000001E-3"/>
    <n v="3986.7341193939501"/>
    <n v="10.6614842808776"/>
    <n v="1.8994548444277"/>
    <n v="1.6458881885900001E-2"/>
    <n v="2.9323218145199999E-3"/>
    <n v="6.1546013906619299"/>
    <n v="1210"/>
    <s v="Fixed Single Family Units"/>
    <n v="1210"/>
    <s v="St. Lucie County Ft. Pierce--Paradise Park"/>
    <s v="City of Fort Pierce"/>
    <m/>
    <m/>
    <m/>
    <n v="0"/>
    <n v="1"/>
    <n v="1.6458881885900001E-2"/>
    <n v="2.9323218145199999E-3"/>
    <n v="6.1546013515530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0.810996756193006"/>
    <n v="4.9915664000000004E-3"/>
  </r>
  <r>
    <n v="260000"/>
    <n v="2500000"/>
    <n v="830000"/>
    <x v="0"/>
    <x v="0"/>
    <s v="IR-SouthCentral"/>
    <s v="C-25 and South Indian R"/>
    <n v="0.36"/>
    <n v="0.57999999999999996"/>
    <s v="City of Fort Pierce"/>
    <n v="0.12845128619266999"/>
    <n v="3986.7341193939501"/>
    <n v="10.6614842808776"/>
    <n v="1.8994548444277"/>
    <n v="1.3694813686017"/>
    <n v="0.24398741783163999"/>
    <n v="512.10112534436701"/>
    <n v="1310"/>
    <s v="Fixed Single Family Units"/>
    <n v="1310"/>
    <s v="St. Lucie County Ft. Pierce--Paradise Park"/>
    <s v="City of Fort Pierce"/>
    <m/>
    <m/>
    <m/>
    <n v="0"/>
    <n v="1"/>
    <n v="1.3694813686017"/>
    <n v="0.24398741783163999"/>
    <n v="512.10112534436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70284117086899"/>
    <n v="0.41532937980000001"/>
  </r>
  <r>
    <n v="260000"/>
    <n v="2500000"/>
    <n v="830000"/>
    <x v="0"/>
    <x v="0"/>
    <s v="IR-SouthCentral"/>
    <s v="C-25 and South Indian R"/>
    <n v="0.36"/>
    <n v="0.57999999999999996"/>
    <s v="City of Fort Pierce"/>
    <n v="0.18908032910208"/>
    <n v="3986.7341193939501"/>
    <n v="10.6614842808776"/>
    <n v="1.8994548444277"/>
    <n v="2.0158769565450099"/>
    <n v="0.35914954709892999"/>
    <n v="753.81299933750404"/>
    <n v="1310"/>
    <s v="Fixed Single Family Units"/>
    <n v="1310"/>
    <s v="St. Lucie County Ft. Pierce--Paradise Park"/>
    <s v="City of Fort Pierce"/>
    <m/>
    <m/>
    <m/>
    <n v="0"/>
    <n v="1"/>
    <n v="2.0158769565450099"/>
    <n v="0.35914954709892999"/>
    <n v="753.812999377905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4.78739923623699"/>
    <n v="0.61136496299999998"/>
  </r>
  <r>
    <n v="260000"/>
    <n v="2500000"/>
    <n v="830000"/>
    <x v="0"/>
    <x v="0"/>
    <s v="IR-SouthCentral"/>
    <s v="C-25 and South Indian R"/>
    <n v="0.36"/>
    <n v="0.57999999999999996"/>
    <s v="City of Fort Pierce"/>
    <n v="6.6284304122849996E-2"/>
    <n v="4017.51467256058"/>
    <n v="10.942500555014201"/>
    <n v="1.9301914563497999"/>
    <n v="0.72531603465312"/>
    <n v="0.12794139750802999"/>
    <n v="266.29816437405401"/>
    <n v="1210"/>
    <s v="Fixed Single Family Units"/>
    <n v="1210"/>
    <s v="St. Lucie County Ft. Pierce--Paradise Park"/>
    <s v="City of Fort Pierce"/>
    <m/>
    <m/>
    <m/>
    <n v="0"/>
    <n v="1"/>
    <n v="0.72531603465312"/>
    <n v="0.12794139750802999"/>
    <n v="266.298164374054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2.56138450024"/>
    <n v="0.2159758024"/>
  </r>
  <r>
    <n v="260000"/>
    <n v="2500000"/>
    <n v="830000"/>
    <x v="0"/>
    <x v="0"/>
    <s v="IR-SouthCentral"/>
    <s v="C-25 and South Indian R"/>
    <n v="0.36"/>
    <n v="0.57999999999999996"/>
    <s v="City of Fort Pierce"/>
    <n v="0.11356336686156"/>
    <n v="4017.51467256058"/>
    <n v="10.942500555014201"/>
    <n v="1.9301914563497999"/>
    <n v="1.2426672049119201"/>
    <n v="0.21919904047050001"/>
    <n v="456.24249263170202"/>
    <n v="1310"/>
    <s v="Fixed Single Family Units"/>
    <n v="1310"/>
    <s v="St. Lucie County Ft. Pierce--Paradise Park"/>
    <s v="City of Fort Pierce"/>
    <m/>
    <m/>
    <m/>
    <n v="0"/>
    <n v="1"/>
    <n v="1.2426672049119201"/>
    <n v="0.21919904047050001"/>
    <n v="456.24249263170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7.779737701562695"/>
    <n v="0.37002635249999999"/>
  </r>
  <r>
    <n v="260000"/>
    <n v="2500000"/>
    <n v="830000"/>
    <x v="0"/>
    <x v="0"/>
    <s v="IR-SouthCentral"/>
    <s v="C-25 and South Indian R"/>
    <n v="0.36"/>
    <n v="0.57999999999999996"/>
    <s v="City of Fort Pierce"/>
    <n v="1.5277636199599999E-3"/>
    <n v="4017.51467256058"/>
    <n v="10.942500555014201"/>
    <n v="1.9301914563497999"/>
    <n v="1.6717554259360001E-2"/>
    <n v="2.9488762865699999E-3"/>
    <n v="6.1378127594016103"/>
    <n v="1310"/>
    <s v="Fixed Single Family Units"/>
    <n v="1310"/>
    <s v="St. Lucie County Ft. Pierce--Paradise Park"/>
    <s v="City of Fort Pierce"/>
    <m/>
    <m/>
    <m/>
    <n v="0"/>
    <n v="1"/>
    <n v="1.6717554259360001E-2"/>
    <n v="2.9488762865699999E-3"/>
    <n v="6.1378127594011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1.184835768597395"/>
    <n v="4.9779502999999998E-3"/>
  </r>
  <r>
    <n v="260000"/>
    <n v="2500000"/>
    <n v="840000"/>
    <x v="0"/>
    <x v="0"/>
    <s v="IR-SouthCentral"/>
    <s v="C-25 and South Indian R"/>
    <n v="0.36"/>
    <n v="0.57999999999999996"/>
    <s v="City of Fort Pierce"/>
    <n v="9.3013626069400002E-2"/>
    <n v="4000.6852740879399"/>
    <n v="10.5015888246164"/>
    <n v="1.73341492923843"/>
    <n v="0.97679085606749005"/>
    <n v="0.16123120805130001"/>
    <n v="372.11824410537798"/>
    <n v="1210"/>
    <s v="Fixed Single Family Units"/>
    <n v="1210"/>
    <s v="St. Lucie County Ft. Pierce--Paradise Park"/>
    <s v="City of Fort Pierce"/>
    <m/>
    <m/>
    <m/>
    <n v="0"/>
    <n v="1"/>
    <n v="0.97679085606749005"/>
    <n v="0.16123120805130001"/>
    <n v="372.118244105379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0.24179838166299"/>
    <n v="0.30179906249999999"/>
  </r>
  <r>
    <n v="260000"/>
    <n v="2500000"/>
    <n v="840000"/>
    <x v="0"/>
    <x v="0"/>
    <s v="IR-SouthCentral"/>
    <s v="C-25 and South Indian R"/>
    <n v="0.36"/>
    <n v="0.57999999999999996"/>
    <s v="City of Fort Pierce"/>
    <n v="5.4134695568750002E-2"/>
    <n v="4000.6852740879399"/>
    <n v="10.5015888246164"/>
    <n v="1.73341492923843"/>
    <n v="0.56850031400881995"/>
    <n v="9.3837889488650003E-2"/>
    <n v="216.575879379139"/>
    <n v="1310"/>
    <s v="Fixed Single Family Units"/>
    <n v="1310"/>
    <s v="St. Lucie County Ft. Pierce--Paradise Park"/>
    <s v="City of Fort Pierce"/>
    <m/>
    <m/>
    <m/>
    <n v="0"/>
    <n v="1"/>
    <n v="0.56850031400881995"/>
    <n v="9.3837889488650003E-2"/>
    <n v="216.57587937913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391545407316499"/>
    <n v="0.17564953720000001"/>
  </r>
  <r>
    <n v="260000"/>
    <n v="2500000"/>
    <n v="840000"/>
    <x v="0"/>
    <x v="0"/>
    <s v="IR-SouthCentral"/>
    <s v="C-25 and South Indian R"/>
    <n v="0.36"/>
    <n v="0.57999999999999996"/>
    <s v="City of Fort Pierce"/>
    <n v="1.7122289039799999E-3"/>
    <n v="4000.6852740879399"/>
    <n v="10.5015888246164"/>
    <n v="1.73341492923843"/>
    <n v="1.7981123923290002E-2"/>
    <n v="2.9680031444400002E-3"/>
    <n v="6.8500889620485204"/>
    <n v="1310"/>
    <s v="Fixed Single Family Units"/>
    <n v="1310"/>
    <s v="St. Lucie County Ft. Pierce--Paradise Park"/>
    <s v="City of Fort Pierce"/>
    <m/>
    <m/>
    <m/>
    <n v="0"/>
    <n v="1"/>
    <n v="1.7981123923290002E-2"/>
    <n v="2.9680031444400002E-3"/>
    <n v="6.85008896204723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2.602754943007902"/>
    <n v="5.5556277000000003E-3"/>
  </r>
  <r>
    <n v="260000"/>
    <n v="2500000"/>
    <n v="840000"/>
    <x v="0"/>
    <x v="0"/>
    <s v="IR-SouthCentral"/>
    <s v="C-25 and South Indian R"/>
    <n v="0.36"/>
    <n v="0.57999999999999996"/>
    <s v="City of Fort Pierce"/>
    <n v="3.3718554658009998E-2"/>
    <n v="4000.6852740879399"/>
    <n v="10.5015888246164"/>
    <n v="1.73341492923843"/>
    <n v="0.35409839677881"/>
    <n v="5.8448246036540003E-2"/>
    <n v="134.89732508384199"/>
    <n v="1310"/>
    <s v="Fixed Single Family Units"/>
    <n v="1310"/>
    <s v="St. Lucie County Ft. Pierce--Paradise Park"/>
    <s v="City of Fort Pierce"/>
    <m/>
    <m/>
    <m/>
    <n v="0"/>
    <n v="1"/>
    <n v="0.35409839677881"/>
    <n v="5.8448246036540003E-2"/>
    <n v="134.89732508384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8.5546591864058"/>
    <n v="0.1094057787"/>
  </r>
  <r>
    <n v="260000"/>
    <n v="2500000"/>
    <n v="840000"/>
    <x v="0"/>
    <x v="0"/>
    <s v="IR-SouthCentral"/>
    <s v="C-25 and South Indian R"/>
    <n v="0.36"/>
    <n v="0.57999999999999996"/>
    <s v="City of Fort Pierce"/>
    <n v="6.7977563442300007E-2"/>
    <n v="4000.6852740879399"/>
    <n v="10.5015888246164"/>
    <n v="1.73341492923843"/>
    <n v="0.71387242057031997"/>
    <n v="0.11783332332413"/>
    <n v="271.95683703199199"/>
    <n v="1310"/>
    <s v="Fixed Single Family Units"/>
    <n v="1310"/>
    <s v="St. Lucie County Ft. Pierce--Paradise Park"/>
    <s v="City of Fort Pierce"/>
    <m/>
    <m/>
    <m/>
    <n v="0"/>
    <n v="1"/>
    <n v="0.71387242057031997"/>
    <n v="0.11783332332413"/>
    <n v="271.956837031993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0.469216718414003"/>
    <n v="0.22056515569999999"/>
  </r>
  <r>
    <n v="260000"/>
    <n v="2500000"/>
    <n v="840000"/>
    <x v="0"/>
    <x v="0"/>
    <s v="IR-SouthCentral"/>
    <s v="C-25 and South Indian R"/>
    <n v="0.36"/>
    <n v="0.57999999999999996"/>
    <s v="City of Fort Pierce"/>
    <n v="2.1853989583099998E-3"/>
    <n v="4006.7666450392799"/>
    <n v="10.424511218099299"/>
    <n v="1.6982560882817599"/>
    <n v="2.2781715956919999E-2"/>
    <n v="3.71136708627E-3"/>
    <n v="8.7563836522600997"/>
    <n v="1210"/>
    <s v="Fixed Single Family Units"/>
    <n v="1210"/>
    <s v="St. Lucie County Ft. Pierce--Paradise Park"/>
    <s v="City of Fort Pierce"/>
    <m/>
    <m/>
    <m/>
    <n v="0"/>
    <n v="1"/>
    <n v="2.2781715956919999E-2"/>
    <n v="3.71136708627E-3"/>
    <n v="8.756383618594410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0.39135631233501"/>
    <n v="7.1016899000000003E-3"/>
  </r>
  <r>
    <n v="260000"/>
    <n v="2500000"/>
    <n v="840000"/>
    <x v="0"/>
    <x v="0"/>
    <s v="IR-SouthCentral"/>
    <s v="C-25 and South Indian R"/>
    <n v="0.36"/>
    <n v="0.57999999999999996"/>
    <s v="City of Fort Pierce"/>
    <n v="0.1295773751175"/>
    <n v="4006.7666450392799"/>
    <n v="10.424511218099299"/>
    <n v="1.6982560882817599"/>
    <n v="1.3507808005242601"/>
    <n v="0.22005556619686001"/>
    <n v="519.18630457254596"/>
    <n v="1310"/>
    <s v="Fixed Single Family Units"/>
    <n v="1310"/>
    <s v="St. Lucie County Ft. Pierce--Paradise Park"/>
    <s v="City of Fort Pierce"/>
    <m/>
    <m/>
    <m/>
    <n v="0"/>
    <n v="1"/>
    <n v="1.3507808005242601"/>
    <n v="0.22005556619686001"/>
    <n v="519.186304606211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4.71067782784"/>
    <n v="0.42107567280000002"/>
  </r>
  <r>
    <n v="260000"/>
    <n v="2500000"/>
    <n v="840000"/>
    <x v="0"/>
    <x v="0"/>
    <s v="IR-SouthCentral"/>
    <s v="C-25 and South Indian R"/>
    <n v="0.36"/>
    <n v="0.57999999999999996"/>
    <s v="City of Fort Pierce"/>
    <n v="3.9079871167529999E-2"/>
    <n v="4006.7666450392799"/>
    <n v="10.424511218099299"/>
    <n v="1.6982560882817599"/>
    <n v="0.4073885553878"/>
    <n v="6.6367629139520004E-2"/>
    <n v="156.58392428649501"/>
    <n v="1310"/>
    <s v="Fixed Single Family Units"/>
    <n v="1310"/>
    <s v="St. Lucie County Ft. Pierce--Paradise Park"/>
    <s v="City of Fort Pierce"/>
    <m/>
    <m/>
    <m/>
    <n v="0"/>
    <n v="1"/>
    <n v="0.4073885553878"/>
    <n v="6.6367629139520004E-2"/>
    <n v="156.5839242864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673015812496097"/>
    <n v="0.1269942614"/>
  </r>
  <r>
    <n v="260000"/>
    <n v="2500000"/>
    <n v="840000"/>
    <x v="0"/>
    <x v="0"/>
    <s v="IR-SouthCentral"/>
    <s v="C-25 and South Indian R"/>
    <n v="0.36"/>
    <n v="0.57999999999999996"/>
    <s v="City of Fort Pierce"/>
    <n v="0.16592862587275001"/>
    <n v="3929.7638607353001"/>
    <n v="11.157944320394201"/>
    <n v="1.9179507250804"/>
    <n v="1.85142236864774"/>
    <n v="0.31824292830424999"/>
    <n v="652.06031741622803"/>
    <n v="1310"/>
    <s v="Fixed Single Family Units"/>
    <n v="1310"/>
    <s v="St. Lucie County Ft. Pierce--Paradise Park"/>
    <s v="City of Fort Pierce"/>
    <m/>
    <m/>
    <m/>
    <n v="0"/>
    <n v="1"/>
    <n v="1.85142236864774"/>
    <n v="0.31824292830424999"/>
    <n v="652.060317311151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9.066793097253"/>
    <n v="0.52884048439999998"/>
  </r>
  <r>
    <n v="260000"/>
    <n v="2500000"/>
    <n v="840000"/>
    <x v="0"/>
    <x v="0"/>
    <s v="IR-SouthCentral"/>
    <s v="C-25 and South Indian R"/>
    <n v="0.36"/>
    <n v="0.57999999999999996"/>
    <s v="City of Fort Pierce"/>
    <n v="6.9132426730079993E-2"/>
    <n v="3929.7638607353001"/>
    <n v="11.157944320394201"/>
    <n v="1.9179507250804"/>
    <n v="0.77137576818805997"/>
    <n v="0.13259258797354001"/>
    <n v="271.67411216883397"/>
    <n v="1310"/>
    <s v="Fixed Single Family Units"/>
    <n v="1310"/>
    <s v="St. Lucie County Ft. Pierce--Paradise Park"/>
    <s v="City of Fort Pierce"/>
    <m/>
    <m/>
    <m/>
    <n v="0"/>
    <n v="1"/>
    <n v="0.77137576818805997"/>
    <n v="0.13259258797354001"/>
    <n v="271.674112273913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7.759061679037103"/>
    <n v="0.22033585750000001"/>
  </r>
  <r>
    <n v="260000"/>
    <n v="2500000"/>
    <n v="840000"/>
    <x v="0"/>
    <x v="0"/>
    <s v="IR-SouthCentral"/>
    <s v="C-25 and South Indian R"/>
    <n v="0.36"/>
    <n v="0.57999999999999996"/>
    <s v="City of Fort Pierce"/>
    <n v="2.235990190856E-2"/>
    <n v="3971.1355126655499"/>
    <n v="10.1686408893092"/>
    <n v="1.6611524128172801"/>
    <n v="0.22736981282832"/>
    <n v="3.7143205005760002E-2"/>
    <n v="88.7942005288009"/>
    <n v="1210"/>
    <s v="Fixed Single Family Units"/>
    <n v="1210"/>
    <s v="St. Lucie County Ft. Pierce--Paradise Park"/>
    <s v="City of Fort Pierce"/>
    <m/>
    <m/>
    <m/>
    <n v="0"/>
    <n v="1"/>
    <n v="0.22736981282832"/>
    <n v="3.7143205005760002E-2"/>
    <n v="88.7942005287992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5.680998726226001"/>
    <n v="7.2014761199999999E-2"/>
  </r>
  <r>
    <n v="260000"/>
    <n v="2500000"/>
    <n v="840000"/>
    <x v="0"/>
    <x v="0"/>
    <s v="IR-SouthCentral"/>
    <s v="C-25 and South Indian R"/>
    <n v="0.36"/>
    <n v="0.57999999999999996"/>
    <s v="City of Fort Pierce"/>
    <n v="7.0873488715850003E-2"/>
    <n v="3971.1355126655499"/>
    <n v="10.1686408893092"/>
    <n v="1.6611524128172801"/>
    <n v="0.72068705532406996"/>
    <n v="0.11773166678512"/>
    <n v="281.44822794604499"/>
    <n v="1310"/>
    <s v="Fixed Single Family Units"/>
    <n v="1310"/>
    <s v="St. Lucie County Ft. Pierce--Paradise Park"/>
    <s v="City of Fort Pierce"/>
    <m/>
    <m/>
    <m/>
    <n v="0"/>
    <n v="1"/>
    <n v="0.72068705532406996"/>
    <n v="0.11773166678512"/>
    <n v="281.448227946044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628944307946"/>
    <n v="0.22826295860000001"/>
  </r>
  <r>
    <n v="260000"/>
    <n v="2500000"/>
    <n v="840000"/>
    <x v="0"/>
    <x v="0"/>
    <s v="IR-SouthCentral"/>
    <s v="C-25 and South Indian R"/>
    <n v="0.36"/>
    <n v="0.57999999999999996"/>
    <s v="City of Fort Pierce"/>
    <n v="2.1113922252899999E-3"/>
    <n v="3971.1355126655499"/>
    <n v="10.1686408893092"/>
    <n v="1.6611524128172801"/>
    <n v="2.1469989315539999E-2"/>
    <n v="3.5073442894499999E-3"/>
    <n v="8.3846246470508099"/>
    <n v="1310"/>
    <s v="Fixed Single Family Units"/>
    <n v="1310"/>
    <s v="St. Lucie County Ft. Pierce--Paradise Park"/>
    <s v="City of Fort Pierce"/>
    <m/>
    <m/>
    <m/>
    <n v="0"/>
    <n v="1"/>
    <n v="2.1469989315539999E-2"/>
    <n v="3.5073442894499999E-3"/>
    <n v="8.384624647049019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9.821959752271702"/>
    <n v="6.8001822000000002E-3"/>
  </r>
  <r>
    <n v="260000"/>
    <n v="2500000"/>
    <n v="840000"/>
    <x v="0"/>
    <x v="0"/>
    <s v="IR-SouthCentral"/>
    <s v="C-25 and South Indian R"/>
    <n v="0.36"/>
    <n v="0.57999999999999996"/>
    <s v="City of Fort Pierce"/>
    <n v="5.9401397432850001E-2"/>
    <n v="3971.1355126655499"/>
    <n v="10.1686408893092"/>
    <n v="1.6611524128172801"/>
    <n v="0.60403147881782004"/>
    <n v="9.8674774670300003E-2"/>
    <n v="235.890998847563"/>
    <n v="1310"/>
    <s v="Fixed Single Family Units"/>
    <n v="1310"/>
    <s v="St. Lucie County Ft. Pierce--Paradise Park"/>
    <s v="City of Fort Pierce"/>
    <m/>
    <m/>
    <m/>
    <n v="0"/>
    <n v="1"/>
    <n v="0.60403147881782004"/>
    <n v="9.8674774670300003E-2"/>
    <n v="235.89099884756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3.5043213143774"/>
    <n v="0.19131467869999999"/>
  </r>
  <r>
    <n v="260000"/>
    <n v="2500000"/>
    <n v="840000"/>
    <x v="0"/>
    <x v="0"/>
    <s v="IR-SouthCentral"/>
    <s v="C-25 and South Indian R"/>
    <n v="0.36"/>
    <n v="0.57999999999999996"/>
    <s v="City of Fort Pierce"/>
    <n v="6.0774474938079998E-2"/>
    <n v="3971.1355126655499"/>
    <n v="10.1686408893092"/>
    <n v="1.6611524128172801"/>
    <n v="0.61799381088167005"/>
    <n v="0.10095566568109"/>
    <n v="241.343675690216"/>
    <n v="1750"/>
    <s v="Governmental"/>
    <n v="1750"/>
    <s v="St. Lucie County Ft. Pierce--Paradise Park"/>
    <s v="City of Fort Pierce"/>
    <m/>
    <m/>
    <m/>
    <n v="0"/>
    <n v="1"/>
    <n v="0.61799381088167005"/>
    <n v="0.10095566568109"/>
    <n v="241.34367569021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5.763260051664304"/>
    <n v="0.19573696330000001"/>
  </r>
  <r>
    <n v="260000"/>
    <n v="2500000"/>
    <n v="840000"/>
    <x v="0"/>
    <x v="0"/>
    <s v="IR-SouthCentral"/>
    <s v="C-25 and South Indian R"/>
    <n v="0.36"/>
    <n v="0.57999999999999996"/>
    <s v="City of Fort Pierce"/>
    <n v="8.8218081450899995E-3"/>
    <n v="3972.3830061211302"/>
    <n v="10.8238069203921"/>
    <n v="1.9204356345123099"/>
    <n v="9.548554805126E-2"/>
    <n v="1.694171472267E-2"/>
    <n v="35.043600758840299"/>
    <n v="1210"/>
    <s v="Fixed Single Family Units"/>
    <n v="1210"/>
    <s v="St. Lucie County Ft. Pierce--Paradise Park"/>
    <s v="City of Fort Pierce"/>
    <m/>
    <m/>
    <m/>
    <n v="0"/>
    <n v="1"/>
    <n v="9.548554805126E-2"/>
    <n v="1.694171472267E-2"/>
    <n v="38.8923075658010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8.550288029401099"/>
    <n v="3.1542828500000002E-2"/>
  </r>
  <r>
    <n v="260000"/>
    <n v="2500000"/>
    <n v="840000"/>
    <x v="0"/>
    <x v="0"/>
    <s v="IR-SouthCentral"/>
    <s v="C-25 and South Indian R"/>
    <n v="0.36"/>
    <n v="0.57999999999999996"/>
    <s v="City of Fort Pierce"/>
    <n v="9.4885113006109995E-2"/>
    <n v="3972.3830061211302"/>
    <n v="10.8238069203921"/>
    <n v="1.9204356345123099"/>
    <n v="1.02701814279782"/>
    <n v="0.18222075220167"/>
    <n v="376.92001043939001"/>
    <n v="1310"/>
    <s v="Fixed Single Family Units"/>
    <n v="1310"/>
    <s v="St. Lucie County Ft. Pierce--Paradise Park"/>
    <s v="City of Fort Pierce"/>
    <m/>
    <m/>
    <m/>
    <n v="0"/>
    <n v="1"/>
    <n v="1.02701814279782"/>
    <n v="0.18222075220167"/>
    <n v="376.920010439390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0.133025041409496"/>
    <n v="0.30569343910000002"/>
  </r>
  <r>
    <n v="260000"/>
    <n v="2500000"/>
    <n v="840000"/>
    <x v="0"/>
    <x v="0"/>
    <s v="IR-SouthCentral"/>
    <s v="C-25 and South Indian R"/>
    <n v="0.36"/>
    <n v="0.57999999999999996"/>
    <s v="City of Fort Pierce"/>
    <n v="0.14144359447945001"/>
    <n v="4032.3950348784001"/>
    <n v="11.282714862764999"/>
    <n v="2.0951976631703002"/>
    <n v="1.59586774567623"/>
    <n v="0.29635228862375002"/>
    <n v="570.35644809429596"/>
    <n v="1310"/>
    <s v="Fixed Single Family Units"/>
    <n v="1310"/>
    <s v="St. Lucie County Ft. Pierce--Paradise Park"/>
    <s v="City of Fort Pierce"/>
    <m/>
    <m/>
    <m/>
    <n v="0"/>
    <n v="1"/>
    <n v="1.59586774567623"/>
    <n v="0.29635228862375002"/>
    <n v="1315.9739697122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2.987448872291"/>
    <n v="1.0672943793"/>
  </r>
  <r>
    <n v="260000"/>
    <n v="2500000"/>
    <n v="840000"/>
    <x v="0"/>
    <x v="0"/>
    <s v="IR-SouthCentral"/>
    <s v="C-25 and South Indian R"/>
    <n v="0.36"/>
    <n v="0.57999999999999996"/>
    <s v="City of Fort Pierce"/>
    <n v="0.1332795647917"/>
    <n v="4032.3950348784001"/>
    <n v="11.282714862764999"/>
    <n v="2.0951976631703002"/>
    <n v="1.50375532657822"/>
    <n v="0.27924703269993001"/>
    <n v="537.43585531682095"/>
    <n v="1310"/>
    <s v="Fixed Single Family Units"/>
    <n v="1310"/>
    <s v="St. Lucie County Ft. Pierce--Paradise Park"/>
    <s v="City of Fort Pierce"/>
    <m/>
    <m/>
    <m/>
    <n v="0"/>
    <n v="1"/>
    <n v="1.50375532657822"/>
    <n v="0.27924703269993001"/>
    <n v="537.435855316820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1.487484736754"/>
    <n v="0.43587660610000001"/>
  </r>
  <r>
    <n v="260000"/>
    <n v="2500000"/>
    <n v="840000"/>
    <x v="0"/>
    <x v="0"/>
    <s v="IR-SouthCentral"/>
    <s v="C-25 and South Indian R"/>
    <n v="0.36"/>
    <n v="0.57999999999999996"/>
    <s v="City of Fort Pierce"/>
    <n v="4.2151492074279998E-2"/>
    <n v="4005.9037169297499"/>
    <n v="10.6849568212872"/>
    <n v="1.8169541318944"/>
    <n v="0.45038687276651002"/>
    <n v="7.6587327689870005E-2"/>
    <n v="168.854818774493"/>
    <n v="1210"/>
    <s v="Fixed Single Family Units"/>
    <n v="1210"/>
    <s v="St. Lucie County Ft. Pierce--Paradise Park"/>
    <s v="City of Fort Pierce"/>
    <m/>
    <m/>
    <m/>
    <n v="0"/>
    <n v="1"/>
    <n v="0.45038687276651002"/>
    <n v="7.6587327689870005E-2"/>
    <n v="168.85481877449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05941579624499"/>
    <n v="0.13694632500000001"/>
  </r>
  <r>
    <n v="260000"/>
    <n v="2500000"/>
    <n v="840000"/>
    <x v="0"/>
    <x v="0"/>
    <s v="IR-SouthCentral"/>
    <s v="C-25 and South Indian R"/>
    <n v="0.36"/>
    <n v="0.57999999999999996"/>
    <s v="City of Fort Pierce"/>
    <n v="9.1722766581910004E-2"/>
    <n v="4005.9037169297499"/>
    <n v="10.6849568212872"/>
    <n v="1.8169541318944"/>
    <n v="0.98005380045674995"/>
    <n v="0.16665605972979"/>
    <n v="367.43257157756898"/>
    <n v="1310"/>
    <s v="Fixed Single Family Units"/>
    <n v="1310"/>
    <s v="St. Lucie County Ft. Pierce--Paradise Park"/>
    <s v="City of Fort Pierce"/>
    <m/>
    <m/>
    <m/>
    <n v="0"/>
    <n v="1"/>
    <n v="0.98005380045674995"/>
    <n v="0.16665605972979"/>
    <n v="367.432571577568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025199237301607"/>
    <n v="0.2979988415"/>
  </r>
  <r>
    <n v="260000"/>
    <n v="2500000"/>
    <n v="840000"/>
    <x v="0"/>
    <x v="0"/>
    <s v="IR-SouthCentral"/>
    <s v="C-25 and South Indian R"/>
    <n v="0.36"/>
    <n v="0.57999999999999996"/>
    <s v="City of Fort Pierce"/>
    <n v="8.9308821575290007E-2"/>
    <n v="4005.9037169297499"/>
    <n v="10.6849568212872"/>
    <n v="1.8169541318944"/>
    <n v="0.95426090229209004"/>
    <n v="0.16227003237585"/>
    <n v="357.76254030309798"/>
    <n v="1310"/>
    <s v="Fixed Single Family Units"/>
    <n v="1310"/>
    <s v="St. Lucie County Ft. Pierce--Paradise Park"/>
    <s v="City of Fort Pierce"/>
    <m/>
    <m/>
    <m/>
    <n v="0"/>
    <n v="1"/>
    <n v="0.95426090229209004"/>
    <n v="0.16227003237585"/>
    <n v="357.762540303097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0.078857782224802"/>
    <n v="0.290156156"/>
  </r>
  <r>
    <n v="260000"/>
    <n v="2500000"/>
    <n v="840000"/>
    <x v="0"/>
    <x v="0"/>
    <s v="IR-SouthCentral"/>
    <s v="C-25 and South Indian R"/>
    <n v="0.36"/>
    <n v="0.57999999999999996"/>
    <s v="City of Fort Pierce"/>
    <n v="0.10272546106972"/>
    <n v="4005.9037169297499"/>
    <n v="10.6849568212872"/>
    <n v="1.8169541318944"/>
    <n v="1.09761711597678"/>
    <n v="0.18664745094137999"/>
    <n v="411.50830632251399"/>
    <n v="1310"/>
    <s v="Fixed Single Family Units"/>
    <n v="1310"/>
    <s v="St. Lucie County Ft. Pierce--Paradise Park"/>
    <s v="City of Fort Pierce"/>
    <m/>
    <m/>
    <m/>
    <n v="0"/>
    <n v="1"/>
    <n v="1.09761711597678"/>
    <n v="0.18664745094137999"/>
    <n v="411.50830632251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2.881128032979504"/>
    <n v="0.33374558500000001"/>
  </r>
  <r>
    <n v="260000"/>
    <n v="2500000"/>
    <n v="840000"/>
    <x v="0"/>
    <x v="0"/>
    <s v="IR-SouthCentral"/>
    <s v="C-25 and South Indian R"/>
    <n v="0.36"/>
    <n v="0.57999999999999996"/>
    <s v="City of Fort Pierce"/>
    <n v="4.183298033979E-2"/>
    <n v="4015.5051364426099"/>
    <n v="10.353842167697699"/>
    <n v="1.7376165067864"/>
    <n v="0.43313207584263003"/>
    <n v="7.2689677166489997E-2"/>
    <n v="167.98054742714899"/>
    <n v="1210"/>
    <s v="Fixed Single Family Units"/>
    <n v="1210"/>
    <s v="St. Lucie County Ft. Pierce--Paradise Park"/>
    <s v="City of Fort Pierce"/>
    <m/>
    <m/>
    <m/>
    <n v="0"/>
    <n v="1"/>
    <n v="0.43313207584263003"/>
    <n v="7.2689677166489997E-2"/>
    <n v="167.98054742887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4.357103069619"/>
    <n v="0.1362372647"/>
  </r>
  <r>
    <n v="260000"/>
    <n v="2500000"/>
    <n v="840000"/>
    <x v="0"/>
    <x v="0"/>
    <s v="IR-SouthCentral"/>
    <s v="C-25 and South Indian R"/>
    <n v="0.36"/>
    <n v="0.57999999999999996"/>
    <s v="City of Fort Pierce"/>
    <n v="5.0216089386229998E-2"/>
    <n v="4015.5051364426099"/>
    <n v="10.353842167697699"/>
    <n v="1.7376165067864"/>
    <n v="0.51992946378407001"/>
    <n v="8.7256305823779995E-2"/>
    <n v="201.64296486248799"/>
    <n v="1310"/>
    <s v="Fixed Single Family Units"/>
    <n v="1310"/>
    <s v="St. Lucie County Ft. Pierce--Paradise Park"/>
    <s v="City of Fort Pierce"/>
    <m/>
    <m/>
    <m/>
    <n v="0"/>
    <n v="1"/>
    <n v="0.51992946378407001"/>
    <n v="8.7256305823779995E-2"/>
    <n v="201.642964862489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5658508683603"/>
    <n v="0.16353849540000001"/>
  </r>
  <r>
    <n v="260000"/>
    <n v="2500000"/>
    <n v="840000"/>
    <x v="0"/>
    <x v="0"/>
    <s v="IR-SouthCentral"/>
    <s v="C-25 and South Indian R"/>
    <n v="0.36"/>
    <n v="0.57999999999999996"/>
    <s v="City of Fort Pierce"/>
    <n v="4.5749848965160003E-2"/>
    <n v="4015.5051364426099"/>
    <n v="10.353842167697699"/>
    <n v="1.7376165067864"/>
    <n v="0.47368671538128998"/>
    <n v="7.9495692744849994E-2"/>
    <n v="183.70875351108199"/>
    <n v="1310"/>
    <s v="Fixed Single Family Units"/>
    <n v="1310"/>
    <s v="St. Lucie County Ft. Pierce--Paradise Park"/>
    <s v="City of Fort Pierce"/>
    <m/>
    <m/>
    <m/>
    <n v="0"/>
    <n v="1"/>
    <n v="0.47368671538128998"/>
    <n v="7.9495692744849994E-2"/>
    <n v="183.70875351108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515226353331599"/>
    <n v="0.14899331190000001"/>
  </r>
  <r>
    <n v="260000"/>
    <n v="2500000"/>
    <n v="840000"/>
    <x v="0"/>
    <x v="0"/>
    <s v="IR-SouthCentral"/>
    <s v="C-25 and South Indian R"/>
    <n v="0.36"/>
    <n v="0.57999999999999996"/>
    <s v="City of Fort Pierce"/>
    <n v="0.19269591226077001"/>
    <n v="4015.5051364426099"/>
    <n v="10.353842167697699"/>
    <n v="1.7376165067864"/>
    <n v="1.99514306190854"/>
    <n v="0.33483159793458001"/>
    <n v="773.77142545462198"/>
    <n v="1310"/>
    <s v="Fixed Single Family Units"/>
    <n v="1310"/>
    <s v="St. Lucie County Ft. Pierce--Paradise Park"/>
    <s v="City of Fort Pierce"/>
    <m/>
    <m/>
    <m/>
    <n v="0"/>
    <n v="1"/>
    <n v="1.99514306190854"/>
    <n v="0.33483159793458001"/>
    <n v="773.77142545462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3.550283003799"/>
    <n v="0.62755184549999998"/>
  </r>
  <r>
    <n v="260000"/>
    <n v="2500000"/>
    <n v="840000"/>
    <x v="0"/>
    <x v="0"/>
    <s v="IR-SouthCentral"/>
    <s v="C-25 and South Indian R"/>
    <n v="0.36"/>
    <n v="0.57999999999999996"/>
    <s v="City of Fort Pierce"/>
    <n v="4.3640634206899998E-3"/>
    <n v="4015.5051364426099"/>
    <n v="10.353842167697699"/>
    <n v="1.7376165067864"/>
    <n v="4.5184823867669997E-2"/>
    <n v="7.5830686364499996E-3"/>
    <n v="17.523919081553998"/>
    <n v="1750"/>
    <s v="Governmental"/>
    <n v="1750"/>
    <s v="St. Lucie County Ft. Pierce--Paradise Park"/>
    <s v="City of Fort Pierce"/>
    <m/>
    <m/>
    <m/>
    <n v="0"/>
    <n v="1"/>
    <n v="4.5184823867669997E-2"/>
    <n v="7.5830686364499996E-3"/>
    <n v="17.523919108915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1.101417463167"/>
    <n v="1.42124243E-2"/>
  </r>
  <r>
    <n v="260000"/>
    <n v="2500000"/>
    <n v="840000"/>
    <x v="0"/>
    <x v="0"/>
    <s v="IR-SouthCentral"/>
    <s v="C-25 and South Indian R"/>
    <n v="0.36"/>
    <n v="0.57999999999999996"/>
    <s v="City of Fort Pierce"/>
    <n v="4.4565697852539998E-2"/>
    <n v="3974.6111397504301"/>
    <n v="10.911492361916199"/>
    <n v="1.96133683325677"/>
    <n v="0.48627827172151999"/>
    <n v="8.7408344697989998E-2"/>
    <n v="177.13131913548099"/>
    <n v="1210"/>
    <s v="Fixed Single Family Units"/>
    <n v="1210"/>
    <s v="St. Lucie County Ft. Pierce--Paradise Park"/>
    <s v="City of Fort Pierce"/>
    <m/>
    <m/>
    <m/>
    <n v="0"/>
    <n v="1"/>
    <n v="0.48627827172151999"/>
    <n v="8.7408344697989998E-2"/>
    <n v="177.13131913548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37.780670493488"/>
    <n v="0.14365881520000001"/>
  </r>
  <r>
    <n v="260000"/>
    <n v="2500000"/>
    <n v="840000"/>
    <x v="0"/>
    <x v="0"/>
    <s v="IR-SouthCentral"/>
    <s v="C-25 and South Indian R"/>
    <n v="0.36"/>
    <n v="0.57999999999999996"/>
    <s v="City of Fort Pierce"/>
    <n v="6.2208365033050002E-2"/>
    <n v="3974.6111397504301"/>
    <n v="10.911492361916199"/>
    <n v="1.96133683325677"/>
    <n v="0.67878609990542005"/>
    <n v="0.122011557676"/>
    <n v="247.254060646022"/>
    <n v="1310"/>
    <s v="Fixed Single Family Units"/>
    <n v="1310"/>
    <s v="St. Lucie County Ft. Pierce--Paradise Park"/>
    <s v="City of Fort Pierce"/>
    <m/>
    <m/>
    <m/>
    <n v="0"/>
    <n v="1"/>
    <n v="0.67878609990542005"/>
    <n v="0.122011557676"/>
    <n v="247.25406064602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8448552779697"/>
    <n v="0.2005304628"/>
  </r>
  <r>
    <n v="260000"/>
    <n v="2500000"/>
    <n v="840000"/>
    <x v="0"/>
    <x v="0"/>
    <s v="IR-SouthCentral"/>
    <s v="C-25 and South Indian R"/>
    <n v="0.36"/>
    <n v="0.57999999999999996"/>
    <s v="City of Fort Pierce"/>
    <n v="0.21841954805017"/>
    <n v="3974.6111397504301"/>
    <n v="10.911492361916199"/>
    <n v="1.96133683325677"/>
    <n v="2.38328323024272"/>
    <n v="0.42839430469411"/>
    <n v="868.13276881949696"/>
    <n v="1310"/>
    <s v="Fixed Single Family Units"/>
    <n v="1310"/>
    <s v="St. Lucie County Ft. Pierce--Paradise Park"/>
    <s v="City of Fort Pierce"/>
    <m/>
    <m/>
    <m/>
    <n v="0"/>
    <n v="1"/>
    <n v="2.38328323024272"/>
    <n v="0.42839430469411"/>
    <n v="868.132768819496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9.433345170199"/>
    <n v="0.7040817265"/>
  </r>
  <r>
    <n v="260000"/>
    <n v="2500000"/>
    <n v="840000"/>
    <x v="0"/>
    <x v="0"/>
    <s v="IR-SouthCentral"/>
    <s v="C-25 and South Indian R"/>
    <n v="0.36"/>
    <n v="0.57999999999999996"/>
    <s v="City of Fort Pierce"/>
    <n v="1.9776690470060001E-2"/>
    <n v="3974.6111397504301"/>
    <n v="10.911492361916199"/>
    <n v="1.96133683325677"/>
    <n v="0.21579320700811999"/>
    <n v="3.8788751458860002E-2"/>
    <n v="78.604654249728497"/>
    <n v="1310"/>
    <s v="Fixed Single Family Units"/>
    <n v="1310"/>
    <s v="St. Lucie County Ft. Pierce--Paradise Park"/>
    <s v="City of Fort Pierce"/>
    <m/>
    <m/>
    <m/>
    <n v="0"/>
    <n v="1"/>
    <n v="0.21579320700811999"/>
    <n v="3.8788751458860002E-2"/>
    <n v="78.6046542497264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0.4570631181751"/>
    <n v="6.3750733399999995E-2"/>
  </r>
  <r>
    <n v="260000"/>
    <n v="2500000"/>
    <n v="840000"/>
    <x v="0"/>
    <x v="0"/>
    <s v="IR-SouthCentral"/>
    <s v="C-25 and South Indian R"/>
    <n v="0.36"/>
    <n v="0.57999999999999996"/>
    <s v="City of Fort Pierce"/>
    <n v="0.12635252032899"/>
    <n v="3974.6111397504301"/>
    <n v="10.911492361916199"/>
    <n v="1.96133683325677"/>
    <n v="1.37869456047867"/>
    <n v="0.24781985209608001"/>
    <n v="502.20213483515897"/>
    <n v="1310"/>
    <s v="Fixed Single Family Units"/>
    <n v="1310"/>
    <s v="St. Lucie County Ft. Pierce--Paradise Park"/>
    <s v="City of Fort Pierce"/>
    <m/>
    <m/>
    <m/>
    <n v="0"/>
    <n v="1"/>
    <n v="1.37869456047867"/>
    <n v="0.24781985209608001"/>
    <n v="502.202134835158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1.20258430410399"/>
    <n v="0.40730100149999998"/>
  </r>
  <r>
    <n v="260000"/>
    <n v="2500000"/>
    <n v="840000"/>
    <x v="0"/>
    <x v="0"/>
    <s v="IR-SouthCentral"/>
    <s v="C-25 and South Indian R"/>
    <n v="0.36"/>
    <n v="0.57999999999999996"/>
    <s v="City of Fort Pierce"/>
    <n v="4.3882130532420002E-2"/>
    <n v="3956.0431021526801"/>
    <n v="10.034556582692099"/>
    <n v="1.5472371463529799"/>
    <n v="0.44033772179671998"/>
    <n v="6.7896062420880005E-2"/>
    <n v="173.59959980057101"/>
    <n v="1210"/>
    <s v="Fixed Single Family Units"/>
    <n v="1210"/>
    <s v="St. Lucie County Ft. Pierce--Paradise Park"/>
    <s v="City of Fort Pierce"/>
    <m/>
    <m/>
    <m/>
    <n v="0"/>
    <n v="1"/>
    <n v="0.44033772179671998"/>
    <n v="6.7896062420880005E-2"/>
    <n v="173.59959980057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0.456810122514796"/>
    <n v="0.14079448480000001"/>
  </r>
  <r>
    <n v="260000"/>
    <n v="2500000"/>
    <n v="840000"/>
    <x v="0"/>
    <x v="0"/>
    <s v="IR-SouthCentral"/>
    <s v="C-25 and South Indian R"/>
    <n v="0.36"/>
    <n v="0.57999999999999996"/>
    <s v="City of Fort Pierce"/>
    <n v="1.3723630608219999E-2"/>
    <n v="3956.0431021526801"/>
    <n v="10.034556582692099"/>
    <n v="1.5472371463529799"/>
    <n v="0.13771054785817"/>
    <n v="2.1233711059860001E-2"/>
    <n v="54.291274204152003"/>
    <n v="1310"/>
    <s v="Fixed Single Family Units"/>
    <n v="1310"/>
    <s v="St. Lucie County Ft. Pierce--Paradise Park"/>
    <s v="City of Fort Pierce"/>
    <m/>
    <m/>
    <m/>
    <n v="0"/>
    <n v="1"/>
    <n v="0.13771054785817"/>
    <n v="2.1233711059860001E-2"/>
    <n v="54.2912742041508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1.268219071721603"/>
    <n v="4.4031852599999997E-2"/>
  </r>
  <r>
    <n v="260000"/>
    <n v="2500000"/>
    <n v="840000"/>
    <x v="0"/>
    <x v="0"/>
    <s v="IR-SouthCentral"/>
    <s v="C-25 and South Indian R"/>
    <n v="0.36"/>
    <n v="0.57999999999999996"/>
    <s v="City of Fort Pierce"/>
    <n v="4.1210311769499996E-3"/>
    <n v="3956.0431021526801"/>
    <n v="10.034556582692099"/>
    <n v="1.5472371463529799"/>
    <n v="4.1352720524230002E-2"/>
    <n v="6.3762125182699999E-3"/>
    <n v="16.302976961364799"/>
    <n v="1310"/>
    <s v="Fixed Single Family Units"/>
    <n v="1310"/>
    <s v="St. Lucie County Ft. Pierce--Paradise Park"/>
    <s v="City of Fort Pierce"/>
    <m/>
    <m/>
    <m/>
    <n v="0"/>
    <n v="1"/>
    <n v="4.1352720524230002E-2"/>
    <n v="6.3762125182699999E-3"/>
    <n v="16.302976961364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8.465804034288901"/>
    <n v="1.32222035E-2"/>
  </r>
  <r>
    <n v="260000"/>
    <n v="2500000"/>
    <n v="850000"/>
    <x v="0"/>
    <x v="0"/>
    <s v="IR-SouthCentral"/>
    <s v="C-25 and South Indian R"/>
    <n v="0.36"/>
    <n v="0.57999999999999996"/>
    <s v="City of Fort Pierce"/>
    <n v="3.8217070410400001E-3"/>
    <n v="3984.0229350551099"/>
    <n v="10.550688597829399"/>
    <n v="1.7779188579335199"/>
    <n v="4.0321640902159998E-2"/>
    <n v="6.79468501776E-3"/>
    <n v="15.225768502572899"/>
    <n v="1210"/>
    <s v="Fixed Single Family Units"/>
    <n v="1210"/>
    <s v="St. Lucie County Ft. Pierce--Paradise Park"/>
    <s v="City of Fort Pierce"/>
    <m/>
    <m/>
    <m/>
    <n v="0"/>
    <n v="1"/>
    <n v="4.0321640902159998E-2"/>
    <n v="6.79468501776E-3"/>
    <n v="15.225768502574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1.43728876753801"/>
    <n v="1.23485552E-2"/>
  </r>
  <r>
    <n v="260000"/>
    <n v="2500000"/>
    <n v="850000"/>
    <x v="0"/>
    <x v="0"/>
    <s v="IR-SouthCentral"/>
    <s v="C-25 and South Indian R"/>
    <n v="0.36"/>
    <n v="0.57999999999999996"/>
    <s v="City of Fort Pierce"/>
    <n v="8.0079996349670002E-2"/>
    <n v="3984.0229350551099"/>
    <n v="10.550688597829399"/>
    <n v="1.7779188579335199"/>
    <n v="0.84489910440070004"/>
    <n v="0.14237573565332001"/>
    <n v="319.04054209621899"/>
    <n v="1310"/>
    <s v="Fixed Single Family Units"/>
    <n v="1310"/>
    <s v="St. Lucie County Ft. Pierce--Paradise Park"/>
    <s v="City of Fort Pierce"/>
    <m/>
    <m/>
    <m/>
    <n v="0"/>
    <n v="1"/>
    <n v="0.84489910440070004"/>
    <n v="0.14237573565332001"/>
    <n v="319.040542096218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3.624781544472896"/>
    <n v="0.2587514534"/>
  </r>
  <r>
    <n v="260000"/>
    <n v="2500000"/>
    <n v="850000"/>
    <x v="0"/>
    <x v="0"/>
    <s v="IR-SouthCentral"/>
    <s v="C-25 and South Indian R"/>
    <n v="0.36"/>
    <n v="0.57999999999999996"/>
    <s v="City of Fort Pierce"/>
    <n v="0.10223981327904"/>
    <n v="3984.0229350551099"/>
    <n v="10.550688597829399"/>
    <n v="1.7779188579335199"/>
    <n v="1.07870043220747"/>
    <n v="0.18177409206042"/>
    <n v="407.32576097948402"/>
    <n v="1310"/>
    <s v="Fixed Single Family Units"/>
    <n v="1310"/>
    <s v="St. Lucie County Ft. Pierce--Paradise Park"/>
    <s v="City of Fort Pierce"/>
    <m/>
    <m/>
    <m/>
    <n v="0"/>
    <n v="1"/>
    <n v="1.07870043220747"/>
    <n v="0.18177409206042"/>
    <n v="407.32576097948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586923672789894"/>
    <n v="0.3303534152"/>
  </r>
  <r>
    <n v="260000"/>
    <n v="2500000"/>
    <n v="850000"/>
    <x v="0"/>
    <x v="0"/>
    <s v="IR-SouthCentral"/>
    <s v="C-25 and South Indian R"/>
    <n v="0.36"/>
    <n v="0.57999999999999996"/>
    <s v="City of Fort Pierce"/>
    <n v="3.3440675448520002E-2"/>
    <n v="3984.0229350551099"/>
    <n v="10.550688597829399"/>
    <n v="1.7779188579335199"/>
    <n v="0.35282215315850002"/>
    <n v="5.9454807501969999E-2"/>
    <n v="133.22841795067001"/>
    <n v="1310"/>
    <s v="Fixed Single Family Units"/>
    <n v="1310"/>
    <s v="St. Lucie County Ft. Pierce--Paradise Park"/>
    <s v="City of Fort Pierce"/>
    <m/>
    <m/>
    <m/>
    <n v="0"/>
    <n v="1"/>
    <n v="0.35282215315850002"/>
    <n v="5.9454807501969999E-2"/>
    <n v="133.22841795067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2339540159929"/>
    <n v="0.1080522449"/>
  </r>
  <r>
    <n v="260000"/>
    <n v="2500000"/>
    <n v="850000"/>
    <x v="0"/>
    <x v="0"/>
    <s v="IR-SouthCentral"/>
    <s v="C-25 and South Indian R"/>
    <n v="0.36"/>
    <n v="0.57999999999999996"/>
    <s v="City of Fort Pierce"/>
    <n v="1.50035619633E-3"/>
    <n v="3992.1423257926299"/>
    <n v="9.6684291452177096"/>
    <n v="1.4058705015476101"/>
    <n v="1.4506087576849999E-2"/>
    <n v="2.10930651824E-3"/>
    <n v="5.9896354751541896"/>
    <n v="1210"/>
    <s v="Fixed Single Family Units"/>
    <n v="1210"/>
    <s v="St. Lucie County Ft. Pierce--Paradise Park"/>
    <s v="City of Fort Pierce"/>
    <m/>
    <m/>
    <m/>
    <n v="0"/>
    <n v="1"/>
    <n v="1.4506087576849999E-2"/>
    <n v="2.10930651824E-3"/>
    <n v="5.9896354698251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1.371431630300801"/>
    <n v="4.8577741000000001E-3"/>
  </r>
  <r>
    <n v="260000"/>
    <n v="2500000"/>
    <n v="850000"/>
    <x v="0"/>
    <x v="0"/>
    <s v="IR-SouthCentral"/>
    <s v="C-25 and South Indian R"/>
    <n v="0.36"/>
    <n v="0.57999999999999996"/>
    <s v="City of Fort Pierce"/>
    <n v="6.4645543226899997E-3"/>
    <n v="3992.1423257926299"/>
    <n v="9.6684291452177096"/>
    <n v="1.4058705015476101"/>
    <n v="6.2502085424330001E-2"/>
    <n v="9.0883262279199996E-3"/>
    <n v="25.8074209289964"/>
    <n v="1310"/>
    <s v="Fixed Single Family Units"/>
    <n v="1310"/>
    <s v="St. Lucie County Ft. Pierce--Paradise Park"/>
    <s v="City of Fort Pierce"/>
    <m/>
    <m/>
    <m/>
    <n v="0"/>
    <n v="1"/>
    <n v="6.2502085424330001E-2"/>
    <n v="9.0883262279199996E-3"/>
    <n v="25.80742093297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9.918160593785402"/>
    <n v="2.0930592800000002E-2"/>
  </r>
  <r>
    <n v="260000"/>
    <n v="2500000"/>
    <n v="850000"/>
    <x v="0"/>
    <x v="0"/>
    <s v="IR-SouthCentral"/>
    <s v="C-25 and South Indian R"/>
    <n v="0.36"/>
    <n v="0.57999999999999996"/>
    <s v="City of Fort Pierce"/>
    <n v="0.29226033731035"/>
    <n v="3983.7031280312199"/>
    <n v="10.676097225783"/>
    <n v="1.8393546682234001"/>
    <n v="3.1201997763654501"/>
    <n v="0.53757041576833997"/>
    <n v="1164.2784199427001"/>
    <n v="1210"/>
    <s v="Fixed Single Family Units"/>
    <n v="1210"/>
    <s v="St. Lucie County Ft. Pierce--Paradise Park"/>
    <s v="City of Fort Pierce"/>
    <m/>
    <m/>
    <m/>
    <n v="0"/>
    <n v="1"/>
    <n v="3.1201997763654501"/>
    <n v="0.53757041576833997"/>
    <n v="1164.2784199427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40.41131925297"/>
    <n v="0.94426473639999997"/>
  </r>
  <r>
    <n v="260000"/>
    <n v="2500000"/>
    <n v="850000"/>
    <x v="0"/>
    <x v="0"/>
    <s v="IR-SouthCentral"/>
    <s v="C-25 and South Indian R"/>
    <n v="0.36"/>
    <n v="0.57999999999999996"/>
    <s v="City of Fort Pierce"/>
    <n v="0.16557632529381"/>
    <n v="3983.7031280312199"/>
    <n v="10.676097225783"/>
    <n v="1.8393546682234001"/>
    <n v="1.7677089471246601"/>
    <n v="0.30455358687646"/>
    <n v="659.60692500089397"/>
    <n v="1310"/>
    <s v="Fixed Single Family Units"/>
    <n v="1310"/>
    <s v="St. Lucie County Ft. Pierce--Paradise Park"/>
    <s v="City of Fort Pierce"/>
    <m/>
    <m/>
    <m/>
    <n v="0"/>
    <n v="1"/>
    <n v="1.7677089471246601"/>
    <n v="0.30455358687646"/>
    <n v="659.606925000893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7.60362743842001"/>
    <n v="0.53496100970000005"/>
  </r>
  <r>
    <n v="260000"/>
    <n v="2500000"/>
    <n v="850000"/>
    <x v="0"/>
    <x v="0"/>
    <s v="IR-SouthCentral"/>
    <s v="C-25 and South Indian R"/>
    <n v="0.36"/>
    <n v="0.57999999999999996"/>
    <s v="City of Fort Pierce"/>
    <n v="0.15992679104072999"/>
    <n v="3983.7031280312199"/>
    <n v="10.676097225783"/>
    <n v="1.8393546682234001"/>
    <n v="1.70739397015834"/>
    <n v="0.29416208967475999"/>
    <n v="637.10085772495995"/>
    <n v="1310"/>
    <s v="Fixed Single Family Units"/>
    <n v="1310"/>
    <s v="St. Lucie County Ft. Pierce--Paradise Park"/>
    <s v="City of Fort Pierce"/>
    <m/>
    <m/>
    <m/>
    <n v="0"/>
    <n v="1"/>
    <n v="1.70739397015834"/>
    <n v="0.29416208967475999"/>
    <n v="637.100857724959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6.243592092939"/>
    <n v="0.51670791380000003"/>
  </r>
  <r>
    <n v="260000"/>
    <n v="2500000"/>
    <n v="850000"/>
    <x v="0"/>
    <x v="0"/>
    <s v="IR-SouthCentral"/>
    <s v="C-25 and South Indian R"/>
    <n v="0.36"/>
    <n v="0.57999999999999996"/>
    <s v="City of Fort Pierce"/>
    <n v="0.20678749891685999"/>
    <n v="3994.67001602447"/>
    <n v="10.1734012588515"/>
    <n v="1.5857739393871699"/>
    <n v="2.1037322017956201"/>
    <n v="0.32791822677341997"/>
    <n v="826.04782161190099"/>
    <n v="1210"/>
    <s v="Fixed Single Family Units"/>
    <n v="1210"/>
    <s v="St. Lucie County Ft. Pierce--Paradise Park"/>
    <s v="City of Fort Pierce"/>
    <m/>
    <m/>
    <m/>
    <n v="0"/>
    <n v="1"/>
    <n v="2.1037322017956201"/>
    <n v="0.32791822677341997"/>
    <n v="826.047821611900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6.774405753184"/>
    <n v="0.66994957150000001"/>
  </r>
  <r>
    <n v="260000"/>
    <n v="2500000"/>
    <n v="850000"/>
    <x v="0"/>
    <x v="0"/>
    <s v="IR-SouthCentral"/>
    <s v="C-25 and South Indian R"/>
    <n v="0.36"/>
    <n v="0.57999999999999996"/>
    <s v="City of Fort Pierce"/>
    <n v="0.10845301795883"/>
    <n v="3994.67001602447"/>
    <n v="10.1734012588515"/>
    <n v="1.5857739393871699"/>
    <n v="1.10333606942864"/>
    <n v="0.17198196952700001"/>
    <n v="433.23401898751302"/>
    <n v="1310"/>
    <s v="Fixed Single Family Units"/>
    <n v="1310"/>
    <s v="St. Lucie County Ft. Pierce--Paradise Park"/>
    <s v="City of Fort Pierce"/>
    <m/>
    <m/>
    <m/>
    <n v="0"/>
    <n v="1"/>
    <n v="1.10333606942864"/>
    <n v="0.17198196952700001"/>
    <n v="433.234018987513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5.743672105140803"/>
    <n v="0.3513657899"/>
  </r>
  <r>
    <n v="260000"/>
    <n v="2500000"/>
    <n v="850000"/>
    <x v="0"/>
    <x v="0"/>
    <s v="IR-SouthCentral"/>
    <s v="C-25 and South Indian R"/>
    <n v="0.36"/>
    <n v="0.57999999999999996"/>
    <s v="City of Fort Pierce"/>
    <n v="5.6681132503620002E-2"/>
    <n v="3959.2946113338598"/>
    <n v="10.2209658221621"/>
    <n v="1.6373072651152101"/>
    <n v="0.57933591808103002"/>
    <n v="9.2804430043150005E-2"/>
    <n v="224.41730248591901"/>
    <n v="1310"/>
    <s v="Fixed Single Family Units"/>
    <n v="1310"/>
    <s v="St. Lucie County Ft. Pierce--Paradise Park"/>
    <s v="City of Fort Pierce"/>
    <m/>
    <m/>
    <m/>
    <n v="0"/>
    <n v="1"/>
    <n v="0.57933591808103002"/>
    <n v="9.2804430043150005E-2"/>
    <n v="224.417302485919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1.000014241764198"/>
    <n v="0.1820091667"/>
  </r>
  <r>
    <n v="260000"/>
    <n v="2500000"/>
    <n v="850000"/>
    <x v="0"/>
    <x v="0"/>
    <s v="IR-SouthCentral"/>
    <s v="C-25 and South Indian R"/>
    <n v="0.36"/>
    <n v="0.57999999999999996"/>
    <s v="City of Fort Pierce"/>
    <n v="0.1045841040754"/>
    <n v="3959.2946113338598"/>
    <n v="10.2209658221621"/>
    <n v="1.6373072651152101"/>
    <n v="1.0689505532961401"/>
    <n v="0.17123631341821999"/>
    <n v="414.07927969692298"/>
    <n v="1310"/>
    <s v="Fixed Single Family Units"/>
    <n v="1310"/>
    <s v="St. Lucie County Ft. Pierce--Paradise Park"/>
    <s v="City of Fort Pierce"/>
    <m/>
    <m/>
    <m/>
    <n v="0"/>
    <n v="1"/>
    <n v="1.0689505532961401"/>
    <n v="0.17123631341821999"/>
    <n v="414.079279696922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1.640403533557205"/>
    <n v="0.33583072159999999"/>
  </r>
  <r>
    <n v="260000"/>
    <n v="2500000"/>
    <n v="850000"/>
    <x v="0"/>
    <x v="0"/>
    <s v="IR-SouthCentral"/>
    <s v="C-25 and South Indian R"/>
    <n v="0.36"/>
    <n v="0.57999999999999996"/>
    <s v="City of Fort Pierce"/>
    <n v="1.252846132563E-2"/>
    <n v="4003.7790592520801"/>
    <n v="11.169739674623701"/>
    <n v="2.04916388783785"/>
    <n v="0.13993965153096"/>
    <n v="2.567287051867E-2"/>
    <n v="50.161191100239002"/>
    <n v="1310"/>
    <s v="Fixed Single Family Units"/>
    <n v="1310"/>
    <s v="St. Lucie County Ft. Pierce--Paradise Park"/>
    <s v="City of Fort Pierce"/>
    <m/>
    <m/>
    <m/>
    <n v="0"/>
    <n v="1"/>
    <n v="0.13993965153096"/>
    <n v="2.567287051867E-2"/>
    <n v="50.161191100240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6.188606808115097"/>
    <n v="4.0682231200000002E-2"/>
  </r>
  <r>
    <n v="260000"/>
    <n v="2500000"/>
    <n v="850000"/>
    <x v="0"/>
    <x v="0"/>
    <s v="IR-SouthCentral"/>
    <s v="C-25 and South Indian R"/>
    <n v="0.36"/>
    <n v="0.57999999999999996"/>
    <s v="City of Fort Pierce"/>
    <n v="5.7185803440190003E-2"/>
    <n v="3988.7326079450499"/>
    <n v="10.4335521764609"/>
    <n v="1.71715650277447"/>
    <n v="0.59665106394606005"/>
    <n v="9.8196974243699997E-2"/>
    <n v="228.09887889342201"/>
    <n v="1210"/>
    <s v="Fixed Single Family Units"/>
    <n v="1210"/>
    <s v="St. Lucie County Ft. Pierce--Paradise Park"/>
    <s v="City of Fort Pierce"/>
    <m/>
    <m/>
    <m/>
    <n v="0"/>
    <n v="1"/>
    <n v="0.59665106394606005"/>
    <n v="9.8196974243699997E-2"/>
    <n v="228.09887889342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1.053247669692198"/>
    <n v="0.1849950356"/>
  </r>
  <r>
    <n v="260000"/>
    <n v="2500000"/>
    <n v="850000"/>
    <x v="0"/>
    <x v="0"/>
    <s v="IR-SouthCentral"/>
    <s v="C-25 and South Indian R"/>
    <n v="0.36"/>
    <n v="0.57999999999999996"/>
    <s v="City of Fort Pierce"/>
    <n v="0.15407134488328"/>
    <n v="3988.7326079450499"/>
    <n v="10.4335521764609"/>
    <n v="1.71715650277447"/>
    <n v="1.6075114157372801"/>
    <n v="0.26456461175753998"/>
    <n v="614.54939728591103"/>
    <n v="1310"/>
    <s v="Fixed Single Family Units"/>
    <n v="1310"/>
    <s v="St. Lucie County Ft. Pierce--Paradise Park"/>
    <s v="City of Fort Pierce"/>
    <m/>
    <m/>
    <m/>
    <n v="0"/>
    <n v="1"/>
    <n v="1.6075114157372801"/>
    <n v="0.26456461175753998"/>
    <n v="614.549397285911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6.18109744784"/>
    <n v="0.49841800269999997"/>
  </r>
  <r>
    <n v="260000"/>
    <n v="2500000"/>
    <n v="850000"/>
    <x v="0"/>
    <x v="0"/>
    <s v="IR-SouthCentral"/>
    <s v="C-25 and South Indian R"/>
    <n v="0.36"/>
    <n v="0.57999999999999996"/>
    <s v="City of Fort Pierce"/>
    <n v="6.5412652626050005E-2"/>
    <n v="3988.7326079450499"/>
    <n v="10.4335521764609"/>
    <n v="1.71715650277447"/>
    <n v="0.68248632417466004"/>
    <n v="0.11232376182055"/>
    <n v="260.91358050172801"/>
    <n v="1310"/>
    <s v="Fixed Single Family Units"/>
    <n v="1310"/>
    <s v="St. Lucie County Ft. Pierce--Paradise Park"/>
    <s v="City of Fort Pierce"/>
    <m/>
    <m/>
    <m/>
    <n v="0"/>
    <n v="1"/>
    <n v="0.68248632417466004"/>
    <n v="0.11232376182055"/>
    <n v="260.913580501728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5.589866480063407"/>
    <n v="0.21160874330000001"/>
  </r>
  <r>
    <n v="260000"/>
    <n v="2500000"/>
    <n v="850000"/>
    <x v="0"/>
    <x v="0"/>
    <s v="IR-SouthCentral"/>
    <s v="C-25 and South Indian R"/>
    <n v="0.36"/>
    <n v="0.57999999999999996"/>
    <s v="City of Fort Pierce"/>
    <n v="0.24570473236119"/>
    <n v="3981.8729860817498"/>
    <n v="10.797138245474599"/>
    <n v="1.8975057686055301"/>
    <n v="2.6529079628712"/>
    <n v="0.46622614702905002"/>
    <n v="978.36503634150597"/>
    <n v="1210"/>
    <s v="Fixed Single Family Units"/>
    <n v="1210"/>
    <s v="St. Lucie County Ft. Pierce--Paradise Park"/>
    <s v="City of Fort Pierce"/>
    <m/>
    <m/>
    <m/>
    <n v="0"/>
    <n v="1"/>
    <n v="2.6529079628712"/>
    <n v="0.46622614702905002"/>
    <n v="978.365036341505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5.090524028364"/>
    <n v="0.79348340340000001"/>
  </r>
  <r>
    <n v="260000"/>
    <n v="2500000"/>
    <n v="850000"/>
    <x v="0"/>
    <x v="0"/>
    <s v="IR-SouthCentral"/>
    <s v="C-25 and South Indian R"/>
    <n v="0.36"/>
    <n v="0.57999999999999996"/>
    <s v="City of Fort Pierce"/>
    <n v="0.34116063505678001"/>
    <n v="3981.8729860817498"/>
    <n v="10.797138245474599"/>
    <n v="1.8975057686055301"/>
    <n v="3.6835585406219802"/>
    <n v="0.64735427304135995"/>
    <n v="1358.45831664709"/>
    <n v="1310"/>
    <s v="Fixed Single Family Units"/>
    <n v="1310"/>
    <s v="St. Lucie County Ft. Pierce--Paradise Park"/>
    <s v="City of Fort Pierce"/>
    <m/>
    <m/>
    <m/>
    <n v="0"/>
    <n v="1"/>
    <n v="3.6835585406219802"/>
    <n v="0.64735427304135995"/>
    <n v="1358.4583166470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55.243258871216"/>
    <n v="1.1017504596000001"/>
  </r>
  <r>
    <n v="260000"/>
    <n v="2500000"/>
    <n v="850000"/>
    <x v="0"/>
    <x v="0"/>
    <s v="IR-SouthCentral"/>
    <s v="C-25 and South Indian R"/>
    <n v="0.36"/>
    <n v="0.57999999999999996"/>
    <s v="City of Fort Pierce"/>
    <n v="3.0898086226919998E-2"/>
    <n v="3981.8729860817498"/>
    <n v="10.797138245474599"/>
    <n v="1.8975057686055301"/>
    <n v="0.33361090851265002"/>
    <n v="5.8629296854450001E-2"/>
    <n v="123.03225486859699"/>
    <n v="1310"/>
    <s v="Fixed Single Family Units"/>
    <n v="1310"/>
    <s v="St. Lucie County Ft. Pierce--Paradise Park"/>
    <s v="City of Fort Pierce"/>
    <m/>
    <m/>
    <m/>
    <n v="0"/>
    <n v="1"/>
    <n v="0.33361090851265002"/>
    <n v="5.8629296854450001E-2"/>
    <n v="123.032254868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776077459796902"/>
    <n v="9.9782850699999995E-2"/>
  </r>
  <r>
    <n v="260000"/>
    <n v="2500000"/>
    <n v="850000"/>
    <x v="0"/>
    <x v="0"/>
    <s v="IR-SouthCentral"/>
    <s v="C-25 and South Indian R"/>
    <n v="0.36"/>
    <n v="0.57999999999999996"/>
    <s v="City of Fort Pierce"/>
    <n v="3.1668378773799999E-3"/>
    <n v="3996.6040694111598"/>
    <n v="10.2800839221338"/>
    <n v="1.6329024944880299"/>
    <n v="3.2555359147270001E-2"/>
    <n v="5.1711374696100003E-3"/>
    <n v="12.656597147910301"/>
    <n v="1210"/>
    <s v="Fixed Single Family Units"/>
    <n v="1210"/>
    <s v="St. Lucie County Ft. Pierce--Paradise Park"/>
    <s v="City of Fort Pierce"/>
    <m/>
    <m/>
    <m/>
    <n v="0"/>
    <n v="1"/>
    <n v="3.2555359147270001E-2"/>
    <n v="5.1711374696100003E-3"/>
    <n v="12.65659714790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6.870114211189403"/>
    <n v="1.02648801E-2"/>
  </r>
  <r>
    <n v="260000"/>
    <n v="2500000"/>
    <n v="850000"/>
    <x v="0"/>
    <x v="0"/>
    <s v="IR-SouthCentral"/>
    <s v="C-25 and South Indian R"/>
    <n v="0.36"/>
    <n v="0.57999999999999996"/>
    <s v="City of Fort Pierce"/>
    <n v="5.4120101903129998E-2"/>
    <n v="3996.6040694111598"/>
    <n v="10.2800839221338"/>
    <n v="1.6329024944880299"/>
    <n v="0.55635918943868001"/>
    <n v="8.8372849399570005E-2"/>
    <n v="216.296619503024"/>
    <n v="1310"/>
    <s v="Fixed Single Family Units"/>
    <n v="1310"/>
    <s v="St. Lucie County Ft. Pierce--Paradise Park"/>
    <s v="City of Fort Pierce"/>
    <m/>
    <m/>
    <m/>
    <n v="0"/>
    <n v="1"/>
    <n v="0.55635918943868001"/>
    <n v="8.8372849399570005E-2"/>
    <n v="216.29661950302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9.353110559872903"/>
    <n v="0.17542304910000001"/>
  </r>
  <r>
    <n v="260000"/>
    <n v="2500000"/>
    <n v="850000"/>
    <x v="0"/>
    <x v="0"/>
    <s v="IR-SouthCentral"/>
    <s v="C-25 and South Indian R"/>
    <n v="0.36"/>
    <n v="0.57999999999999996"/>
    <s v="City of Fort Pierce"/>
    <n v="7.2123430210350004E-2"/>
    <n v="3996.6040694111598"/>
    <n v="10.2800839221338"/>
    <n v="1.6329024944880299"/>
    <n v="0.74143491531457995"/>
    <n v="0.11777052910150999"/>
    <n v="288.24879467858398"/>
    <n v="1310"/>
    <s v="Fixed Single Family Units"/>
    <n v="1310"/>
    <s v="St. Lucie County Ft. Pierce--Paradise Park"/>
    <s v="City of Fort Pierce"/>
    <m/>
    <m/>
    <m/>
    <n v="0"/>
    <n v="1"/>
    <n v="0.74143491531457995"/>
    <n v="0.11777052910150999"/>
    <n v="288.248794678583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8.349032540420097"/>
    <n v="0.23377842230000001"/>
  </r>
  <r>
    <n v="260000"/>
    <n v="2500000"/>
    <n v="850000"/>
    <x v="0"/>
    <x v="0"/>
    <s v="IR-SouthCentral"/>
    <s v="C-25 and South Indian R"/>
    <n v="0.36"/>
    <n v="0.57999999999999996"/>
    <s v="City of Fort Pierce"/>
    <n v="0.19305663827576"/>
    <n v="4001.3849859675702"/>
    <n v="10.067420290708601"/>
    <n v="1.5809199542103101"/>
    <n v="1.9435823174333999"/>
    <n v="0.30520709174291"/>
    <n v="772.49393383800702"/>
    <n v="1210"/>
    <s v="Fixed Single Family Units"/>
    <n v="1210"/>
    <s v="St. Lucie County Ft. Pierce--Paradise Park"/>
    <s v="City of Fort Pierce"/>
    <m/>
    <m/>
    <m/>
    <n v="0"/>
    <n v="1"/>
    <n v="1.9435823174333999"/>
    <n v="0.30520709174291"/>
    <n v="772.493933838007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1.859479563664"/>
    <n v="0.62651576139999998"/>
  </r>
  <r>
    <n v="260000"/>
    <n v="2500000"/>
    <n v="850000"/>
    <x v="0"/>
    <x v="0"/>
    <s v="IR-SouthCentral"/>
    <s v="C-25 and South Indian R"/>
    <n v="0.36"/>
    <n v="0.57999999999999996"/>
    <s v="City of Fort Pierce"/>
    <n v="0.13913831145675001"/>
    <n v="4001.3849859675702"/>
    <n v="10.067420290708601"/>
    <n v="1.5809199542103101"/>
    <n v="1.4007638599747101"/>
    <n v="0.21996653297711999"/>
    <n v="556.74595043595502"/>
    <n v="1310"/>
    <s v="Fixed Single Family Units"/>
    <n v="1310"/>
    <s v="St. Lucie County Ft. Pierce--Paradise Park"/>
    <s v="City of Fort Pierce"/>
    <m/>
    <m/>
    <m/>
    <n v="0"/>
    <n v="1"/>
    <n v="1.4007638599747101"/>
    <n v="0.21996653297711999"/>
    <n v="556.745950435955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5.500661767538205"/>
    <n v="0.4515376727"/>
  </r>
  <r>
    <n v="260000"/>
    <n v="2500000"/>
    <n v="850000"/>
    <x v="0"/>
    <x v="0"/>
    <s v="IR-SouthCentral"/>
    <s v="C-25 and South Indian R"/>
    <n v="0.36"/>
    <n v="0.57999999999999996"/>
    <s v="City of Fort Pierce"/>
    <n v="0.22109100913304"/>
    <n v="4001.8572080635599"/>
    <n v="10.5218876774506"/>
    <n v="1.7465228977996901"/>
    <n v="2.3262947645921299"/>
    <n v="0.38614050994850002"/>
    <n v="884.77464853713104"/>
    <n v="1210"/>
    <s v="Fixed Single Family Units"/>
    <n v="1210"/>
    <s v="St. Lucie County Ft. Pierce--Paradise Park"/>
    <s v="City of Fort Pierce"/>
    <m/>
    <m/>
    <m/>
    <n v="0"/>
    <n v="1"/>
    <n v="2.3262947645921299"/>
    <n v="0.38614050994850002"/>
    <n v="884.774648537131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463379366673"/>
    <n v="0.71757879040000005"/>
  </r>
  <r>
    <n v="260000"/>
    <n v="2500000"/>
    <n v="850000"/>
    <x v="0"/>
    <x v="0"/>
    <s v="IR-SouthCentral"/>
    <s v="C-25 and South Indian R"/>
    <n v="0.36"/>
    <n v="0.57999999999999996"/>
    <s v="City of Fort Pierce"/>
    <n v="2.363285072419E-2"/>
    <n v="4001.8572080635599"/>
    <n v="10.5218876774506"/>
    <n v="1.7465228977996901"/>
    <n v="0.24866220081793999"/>
    <n v="4.1275314930089999E-2"/>
    <n v="94.575294017714"/>
    <n v="1310"/>
    <s v="Fixed Single Family Units"/>
    <n v="1310"/>
    <s v="St. Lucie County Ft. Pierce--Paradise Park"/>
    <s v="City of Fort Pierce"/>
    <m/>
    <m/>
    <m/>
    <n v="0"/>
    <n v="1"/>
    <n v="0.24866220081793999"/>
    <n v="4.1275314930089999E-2"/>
    <n v="94.5752940177123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3.075555748669998"/>
    <n v="7.6703401500000004E-2"/>
  </r>
  <r>
    <n v="260000"/>
    <n v="2500000"/>
    <n v="850000"/>
    <x v="0"/>
    <x v="0"/>
    <s v="IR-SouthCentral"/>
    <s v="C-25 and South Indian R"/>
    <n v="0.36"/>
    <n v="0.57999999999999996"/>
    <s v="City of Fort Pierce"/>
    <n v="5.2104790119829998E-2"/>
    <n v="4001.8572080635599"/>
    <n v="10.5218876774506"/>
    <n v="1.7465228977996901"/>
    <n v="0.54824074909799003"/>
    <n v="9.1002209029329997E-2"/>
    <n v="208.51592991568"/>
    <n v="1310"/>
    <s v="Fixed Single Family Units"/>
    <n v="1310"/>
    <s v="St. Lucie County Ft. Pierce--Paradise Park"/>
    <s v="City of Fort Pierce"/>
    <m/>
    <m/>
    <m/>
    <n v="0"/>
    <n v="1"/>
    <n v="0.54824074909799003"/>
    <n v="9.1002209029329997E-2"/>
    <n v="208.515929915679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5.701246733154704"/>
    <n v="0.16911267629999999"/>
  </r>
  <r>
    <n v="260000"/>
    <n v="2500000"/>
    <n v="850000"/>
    <x v="0"/>
    <x v="0"/>
    <s v="IR-SouthCentral"/>
    <s v="C-25 and South Indian R"/>
    <n v="0.36"/>
    <n v="0.57999999999999996"/>
    <s v="City of Fort Pierce"/>
    <n v="0.16134845118770999"/>
    <n v="4001.8572080635599"/>
    <n v="10.5218876774506"/>
    <n v="1.7465228977996901"/>
    <n v="1.6976902803277301"/>
    <n v="0.28179876452385"/>
    <n v="645.693462395437"/>
    <n v="1310"/>
    <s v="Fixed Single Family Units"/>
    <n v="1310"/>
    <s v="St. Lucie County Ft. Pierce--Paradise Park"/>
    <s v="City of Fort Pierce"/>
    <m/>
    <m/>
    <m/>
    <n v="0"/>
    <n v="1"/>
    <n v="1.6976902803277301"/>
    <n v="0.28179876452385"/>
    <n v="645.69346239543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4.69539075042"/>
    <n v="0.52367677400000001"/>
  </r>
  <r>
    <n v="260000"/>
    <n v="2500000"/>
    <n v="850000"/>
    <x v="0"/>
    <x v="0"/>
    <s v="IR-SouthCentral"/>
    <s v="C-25 and South Indian R"/>
    <n v="0.36"/>
    <n v="0.57999999999999996"/>
    <s v="City of Fort Pierce"/>
    <n v="0.14545680719366999"/>
    <n v="3938.3144718851599"/>
    <n v="8.4588495172679092"/>
    <n v="1.13257626364175"/>
    <n v="1.23039724331352"/>
    <n v="0.16474092721266001"/>
    <n v="572.85464880504799"/>
    <n v="1700"/>
    <s v="Institutional (Educational,religious,health and military facilities)"/>
    <n v="1700"/>
    <s v="St. Lucie County Ft. Pierce--Paradise Park"/>
    <s v="City of Fort Pierce"/>
    <m/>
    <m/>
    <m/>
    <n v="0"/>
    <n v="1"/>
    <n v="1.23039724331352"/>
    <n v="0.16474092721266001"/>
    <n v="572.854648671318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7.304508653932"/>
    <n v="0.4646023104"/>
  </r>
  <r>
    <n v="260000"/>
    <n v="2500000"/>
    <n v="850000"/>
    <x v="0"/>
    <x v="0"/>
    <s v="IR-SouthCentral"/>
    <s v="C-25 and South Indian R"/>
    <n v="0.36"/>
    <n v="0.57999999999999996"/>
    <s v="City of Fort Pierce"/>
    <n v="0.18901627659632"/>
    <n v="3938.3144718851599"/>
    <n v="8.4588495172679092"/>
    <n v="1.13257626364175"/>
    <n v="1.59886024004262"/>
    <n v="0.21407534831493999"/>
    <n v="744.40553754116797"/>
    <n v="1720"/>
    <s v="Religious"/>
    <n v="1720"/>
    <s v="St. Lucie County Ft. Pierce--Paradise Park"/>
    <s v="City of Fort Pierce"/>
    <m/>
    <m/>
    <m/>
    <n v="0"/>
    <n v="1"/>
    <n v="1.59886024004262"/>
    <n v="0.21407534831493999"/>
    <n v="744.405537674031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5.052302265736"/>
    <n v="0.60373522930000001"/>
  </r>
  <r>
    <n v="260000"/>
    <n v="2500000"/>
    <n v="850000"/>
    <x v="0"/>
    <x v="0"/>
    <s v="IR-SouthCentral"/>
    <s v="C-25 and South Indian R"/>
    <n v="0.36"/>
    <n v="0.57999999999999996"/>
    <s v="City of Fort Pierce"/>
    <n v="0.1732611429698"/>
    <n v="3938.3144718851599"/>
    <n v="8.4588495172679092"/>
    <n v="1.13257626364175"/>
    <n v="1.4655899355713899"/>
    <n v="0.19623145793902999"/>
    <n v="682.35686677333604"/>
    <n v="1750"/>
    <s v="Governmental"/>
    <n v="1750"/>
    <s v="St. Lucie County Ft. Pierce--Paradise Park"/>
    <s v="City of Fort Pierce"/>
    <m/>
    <m/>
    <m/>
    <n v="0"/>
    <n v="1"/>
    <n v="1.4655899355713899"/>
    <n v="0.19623145793902999"/>
    <n v="682.356866695089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8.04601501342901"/>
    <n v="0.5534118951"/>
  </r>
  <r>
    <n v="260000"/>
    <n v="2500000"/>
    <n v="850000"/>
    <x v="0"/>
    <x v="0"/>
    <s v="IR-SouthCentral"/>
    <s v="C-25 and South Indian R"/>
    <n v="0.36"/>
    <n v="0.57999999999999996"/>
    <s v="City of Fort Pierce"/>
    <n v="9.8985014536140004E-2"/>
    <n v="3998.93185221969"/>
    <n v="10.108455626632001"/>
    <n v="1.5506066532487399"/>
    <n v="1.0005856271401401"/>
    <n v="0.15348682211166001"/>
    <n v="395.83432752101498"/>
    <n v="1210"/>
    <s v="Fixed Single Family Units"/>
    <n v="1210"/>
    <s v="St. Lucie County Ft. Pierce--Paradise Park"/>
    <s v="City of Fort Pierce"/>
    <m/>
    <m/>
    <m/>
    <n v="0"/>
    <n v="1"/>
    <n v="1.0005856271401401"/>
    <n v="0.15348682211166001"/>
    <n v="395.834327521016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8.53259282963"/>
    <n v="0.32103351790000001"/>
  </r>
  <r>
    <n v="260000"/>
    <n v="2500000"/>
    <n v="850000"/>
    <x v="0"/>
    <x v="0"/>
    <s v="IR-SouthCentral"/>
    <s v="C-25 and South Indian R"/>
    <n v="0.36"/>
    <n v="0.57999999999999996"/>
    <s v="City of Fort Pierce"/>
    <n v="7.8489480484630003E-2"/>
    <n v="3998.93185221969"/>
    <n v="10.108455626632001"/>
    <n v="1.5506066532487399"/>
    <n v="0.79340743063629005"/>
    <n v="0.12170631064949999"/>
    <n v="313.87408357416598"/>
    <n v="1310"/>
    <s v="Fixed Single Family Units"/>
    <n v="1310"/>
    <s v="St. Lucie County Ft. Pierce--Paradise Park"/>
    <s v="City of Fort Pierce"/>
    <m/>
    <m/>
    <m/>
    <n v="0"/>
    <n v="1"/>
    <n v="0.79340743063629005"/>
    <n v="0.12170631064949999"/>
    <n v="313.874083574168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2.744949037581804"/>
    <n v="0.25456130049999998"/>
  </r>
  <r>
    <n v="260000"/>
    <n v="2500000"/>
    <n v="860000"/>
    <x v="0"/>
    <x v="0"/>
    <s v="IR-SouthCentral"/>
    <s v="C-25 and South Indian R"/>
    <n v="0.36"/>
    <n v="0.57999999999999996"/>
    <s v="City of Fort Pierce"/>
    <n v="0.26957377641104002"/>
    <n v="4004.0766667501298"/>
    <n v="10.592558613132899"/>
    <n v="1.7820740079597901"/>
    <n v="2.8554760271976001"/>
    <n v="0.48040042016967999"/>
    <n v="1079.39406809518"/>
    <n v="1210"/>
    <s v="Fixed Single Family Units"/>
    <n v="1210"/>
    <s v="St. Lucie County Ft. Pierce--Paradise Park"/>
    <s v="City of Fort Pierce"/>
    <m/>
    <m/>
    <m/>
    <n v="0"/>
    <n v="1"/>
    <n v="2.8554760271976001"/>
    <n v="0.48040042016967999"/>
    <n v="1079.39406807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62.21059778868101"/>
    <n v="0.8754209798"/>
  </r>
  <r>
    <n v="260000"/>
    <n v="2500000"/>
    <n v="860000"/>
    <x v="0"/>
    <x v="0"/>
    <s v="IR-SouthCentral"/>
    <s v="C-25 and South Indian R"/>
    <n v="0.36"/>
    <n v="0.57999999999999996"/>
    <s v="City of Fort Pierce"/>
    <n v="4.5085380683919998E-2"/>
    <n v="4004.0766667501298"/>
    <n v="10.592558613132899"/>
    <n v="1.7820740079597901"/>
    <n v="0.47756953748985997"/>
    <n v="8.0345485055790006E-2"/>
    <n v="180.52532080804301"/>
    <n v="1310"/>
    <s v="Fixed Single Family Units"/>
    <n v="1310"/>
    <s v="St. Lucie County Ft. Pierce--Paradise Park"/>
    <s v="City of Fort Pierce"/>
    <m/>
    <m/>
    <m/>
    <n v="0"/>
    <n v="1"/>
    <n v="0.47756953748985997"/>
    <n v="8.0345485055790006E-2"/>
    <n v="180.52532083022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326468217843399"/>
    <n v="0.1464114524"/>
  </r>
  <r>
    <n v="260000"/>
    <n v="2500000"/>
    <n v="860000"/>
    <x v="0"/>
    <x v="0"/>
    <s v="IR-SouthCentral"/>
    <s v="C-25 and South Indian R"/>
    <n v="0.36"/>
    <n v="0.57999999999999996"/>
    <s v="City of Fort Pierce"/>
    <n v="0.22511203263860999"/>
    <n v="4004.0766667501298"/>
    <n v="10.592558613132899"/>
    <n v="1.7820740079597901"/>
    <n v="2.3845124002459999"/>
    <n v="0.40116630224425998"/>
    <n v="901.36583729296103"/>
    <n v="1310"/>
    <s v="Fixed Single Family Units"/>
    <n v="1310"/>
    <s v="St. Lucie County Ft. Pierce--Paradise Park"/>
    <s v="City of Fort Pierce"/>
    <m/>
    <m/>
    <m/>
    <n v="0"/>
    <n v="1"/>
    <n v="2.3845124002459999"/>
    <n v="0.40116630224425998"/>
    <n v="901.365837292961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0.767198958611"/>
    <n v="0.73103474229999998"/>
  </r>
  <r>
    <n v="260000"/>
    <n v="2500000"/>
    <n v="860000"/>
    <x v="0"/>
    <x v="0"/>
    <s v="IR-SouthCentral"/>
    <s v="C-25 and South Indian R"/>
    <n v="0.36"/>
    <n v="0.57999999999999996"/>
    <s v="City of Fort Pierce"/>
    <n v="0.28255509912951998"/>
    <n v="3972.8446310796899"/>
    <n v="10.6722352256102"/>
    <n v="1.84627191393878"/>
    <n v="3.0154944821058698"/>
    <n v="0.52167354366301999"/>
    <n v="1122.54750856091"/>
    <n v="1210"/>
    <s v="Fixed Single Family Units"/>
    <n v="1210"/>
    <s v="St. Lucie County Ft. Pierce--Paradise Park"/>
    <s v="City of Fort Pierce"/>
    <m/>
    <m/>
    <m/>
    <n v="0"/>
    <n v="1"/>
    <n v="3.0154944821058698"/>
    <n v="0.52167354366301999"/>
    <n v="1122.5475085609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9.17586919731201"/>
    <n v="0.91041971499999996"/>
  </r>
  <r>
    <n v="260000"/>
    <n v="2500000"/>
    <n v="860000"/>
    <x v="0"/>
    <x v="0"/>
    <s v="IR-SouthCentral"/>
    <s v="C-25 and South Indian R"/>
    <n v="0.36"/>
    <n v="0.57999999999999996"/>
    <s v="City of Fort Pierce"/>
    <n v="0.17771905587496001"/>
    <n v="3972.8446310796899"/>
    <n v="10.6722352256102"/>
    <n v="1.84627191393878"/>
    <n v="1.8966595683709999"/>
    <n v="0.32811770143365998"/>
    <n v="706.05019697341004"/>
    <n v="1310"/>
    <s v="Fixed Single Family Units"/>
    <n v="1310"/>
    <s v="St. Lucie County Ft. Pierce--Paradise Park"/>
    <s v="City of Fort Pierce"/>
    <m/>
    <m/>
    <m/>
    <n v="0"/>
    <n v="1"/>
    <n v="1.8966595683709999"/>
    <n v="0.32811770143365998"/>
    <n v="706.050196973410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0.99170558206499"/>
    <n v="0.57262789700000005"/>
  </r>
  <r>
    <n v="260000"/>
    <n v="2500000"/>
    <n v="860000"/>
    <x v="0"/>
    <x v="0"/>
    <s v="IR-SouthCentral"/>
    <s v="C-25 and South Indian R"/>
    <n v="0.36"/>
    <n v="0.57999999999999996"/>
    <s v="City of Fort Pierce"/>
    <n v="6.2144232912189998E-2"/>
    <n v="3972.8446310796899"/>
    <n v="10.6722352256102"/>
    <n v="1.84627191393878"/>
    <n v="0.66321787155403"/>
    <n v="0.11473515183905"/>
    <n v="246.88938207777099"/>
    <n v="1310"/>
    <s v="Fixed Single Family Units"/>
    <n v="1310"/>
    <s v="St. Lucie County Ft. Pierce--Paradise Park"/>
    <s v="City of Fort Pierce"/>
    <m/>
    <m/>
    <m/>
    <n v="0"/>
    <n v="1"/>
    <n v="0.66321787155403"/>
    <n v="0.11473515183905"/>
    <n v="246.88938207777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6.398865412612196"/>
    <n v="0.2002346975"/>
  </r>
  <r>
    <n v="260000"/>
    <n v="2500000"/>
    <n v="860000"/>
    <x v="0"/>
    <x v="0"/>
    <s v="IR-SouthCentral"/>
    <s v="C-25 and South Indian R"/>
    <n v="0.36"/>
    <n v="0.57999999999999996"/>
    <s v="City of Fort Pierce"/>
    <n v="2.0202642556699998E-3"/>
    <n v="3972.8446310796899"/>
    <n v="10.6722352256102"/>
    <n v="1.84627191393878"/>
    <n v="2.15607353544E-2"/>
    <n v="3.7299571539699998E-3"/>
    <n v="8.0261960015007698"/>
    <n v="1310"/>
    <s v="Fixed Single Family Units"/>
    <n v="1310"/>
    <s v="St. Lucie County Ft. Pierce--Paradise Park"/>
    <s v="City of Fort Pierce"/>
    <m/>
    <m/>
    <m/>
    <n v="0"/>
    <n v="1"/>
    <n v="2.15607353544E-2"/>
    <n v="3.7299571539699998E-3"/>
    <n v="8.026196001501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8.568875367679503"/>
    <n v="6.5094858E-3"/>
  </r>
  <r>
    <n v="260000"/>
    <n v="2500000"/>
    <n v="860000"/>
    <x v="0"/>
    <x v="0"/>
    <s v="IR-SouthCentral"/>
    <s v="C-25 and South Indian R"/>
    <n v="0.36"/>
    <n v="0.57999999999999996"/>
    <s v="City of Fort Pierce"/>
    <n v="5.8652489215299999E-3"/>
    <n v="3972.8446310796899"/>
    <n v="10.6722352256102"/>
    <n v="1.84627191393878"/>
    <n v="6.2595316147339999E-2"/>
    <n v="1.0828844352079999E-2"/>
    <n v="23.301722687854301"/>
    <n v="1310"/>
    <s v="Fixed Single Family Units"/>
    <n v="1310"/>
    <s v="St. Lucie County Ft. Pierce--Paradise Park"/>
    <s v="City of Fort Pierce"/>
    <m/>
    <m/>
    <m/>
    <n v="0"/>
    <n v="1"/>
    <n v="6.2595316147339999E-2"/>
    <n v="1.0828844352079999E-2"/>
    <n v="23.301722687853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9.239160300414799"/>
    <n v="1.8898396299999998E-2"/>
  </r>
  <r>
    <n v="260000"/>
    <n v="2500000"/>
    <n v="860000"/>
    <x v="0"/>
    <x v="0"/>
    <s v="IR-SouthCentral"/>
    <s v="C-25 and South Indian R"/>
    <n v="0.36"/>
    <n v="0.57999999999999996"/>
    <s v="City of Fort Pierce"/>
    <n v="1.7699374688070001E-2"/>
    <n v="3972.8446310796899"/>
    <n v="10.6722352256102"/>
    <n v="1.84627191393878"/>
    <n v="0.18889189001737999"/>
    <n v="3.2677858380869999E-2"/>
    <n v="70.316865702998498"/>
    <n v="1310"/>
    <s v="Fixed Single Family Units"/>
    <n v="1310"/>
    <s v="St. Lucie County Ft. Pierce--Paradise Park"/>
    <s v="City of Fort Pierce"/>
    <m/>
    <m/>
    <m/>
    <n v="0"/>
    <n v="1"/>
    <n v="0.18889189001737999"/>
    <n v="3.2677858380869999E-2"/>
    <n v="70.3168657029988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7.409032548771499"/>
    <n v="5.7029088200000001E-2"/>
  </r>
  <r>
    <n v="260000"/>
    <n v="2500000"/>
    <n v="860000"/>
    <x v="0"/>
    <x v="0"/>
    <s v="IR-SouthCentral"/>
    <s v="C-25 and South Indian R"/>
    <n v="0.36"/>
    <n v="0.57999999999999996"/>
    <s v="City of Fort Pierce"/>
    <n v="1.8327585564510002E-2"/>
    <n v="3972.8446310796899"/>
    <n v="10.6722352256102"/>
    <n v="1.84627191393878"/>
    <n v="0.19559630426196001"/>
    <n v="3.3837706478060003E-2"/>
    <n v="72.812649910621204"/>
    <n v="1310"/>
    <s v="Fixed Single Family Units"/>
    <n v="1310"/>
    <s v="St. Lucie County Ft. Pierce--Paradise Park"/>
    <s v="City of Fort Pierce"/>
    <m/>
    <m/>
    <m/>
    <n v="0"/>
    <n v="1"/>
    <n v="0.19559630426196001"/>
    <n v="3.3837706478060003E-2"/>
    <n v="72.8126499106199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7.753936859089102"/>
    <n v="5.9053243999999998E-2"/>
  </r>
  <r>
    <n v="260000"/>
    <n v="2500000"/>
    <n v="860000"/>
    <x v="0"/>
    <x v="0"/>
    <s v="IR-SouthCentral"/>
    <s v="C-25 and South Indian R"/>
    <n v="0.36"/>
    <n v="0.57999999999999996"/>
    <s v="City of Fort Pierce"/>
    <n v="0.20014480122072001"/>
    <n v="4004.6830633907798"/>
    <n v="9.9285946409138592"/>
    <n v="1.4583985805836499"/>
    <n v="1.9871566008068799"/>
    <n v="0.29189089401149998"/>
    <n v="801.51649567436004"/>
    <n v="1210"/>
    <s v="Fixed Single Family Units"/>
    <n v="1210"/>
    <s v="St. Lucie County Ft. Pierce--Paradise Park"/>
    <s v="City of Fort Pierce"/>
    <m/>
    <m/>
    <m/>
    <n v="0"/>
    <n v="1"/>
    <n v="1.9871566008068799"/>
    <n v="0.29189089401149998"/>
    <n v="801.516495674360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2.41114892485899"/>
    <n v="0.65005393"/>
  </r>
  <r>
    <n v="260000"/>
    <n v="2500000"/>
    <n v="860000"/>
    <x v="0"/>
    <x v="0"/>
    <s v="IR-SouthCentral"/>
    <s v="C-25 and South Indian R"/>
    <n v="0.36"/>
    <n v="0.57999999999999996"/>
    <s v="City of Fort Pierce"/>
    <n v="6.0924665260160001E-2"/>
    <n v="3946.9674108230802"/>
    <n v="9.9495421339929297"/>
    <n v="1.5149961302418899"/>
    <n v="0.60617252400538002"/>
    <n v="9.230063210542E-2"/>
    <n v="240.467668297161"/>
    <n v="1310"/>
    <s v="Fixed Single Family Units"/>
    <n v="1310"/>
    <s v="St. Lucie County Ft. Pierce--Paradise Park"/>
    <s v="City of Fort Pierce"/>
    <m/>
    <m/>
    <m/>
    <n v="0"/>
    <n v="1"/>
    <n v="0.60617252400538002"/>
    <n v="9.230063210542E-2"/>
    <n v="240.46766829716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1.227427412350195"/>
    <n v="0.19502649499999999"/>
  </r>
  <r>
    <n v="260000"/>
    <n v="2500000"/>
    <n v="860000"/>
    <x v="0"/>
    <x v="0"/>
    <s v="IR-SouthCentral"/>
    <s v="C-25 and South Indian R"/>
    <n v="0.36"/>
    <n v="0.57999999999999996"/>
    <s v="City of Fort Pierce"/>
    <n v="3.028608586802E-2"/>
    <n v="4006.77495719432"/>
    <n v="10.359907013858599"/>
    <n v="1.69940672202528"/>
    <n v="0.31376103340646"/>
    <n v="5.1468377907950003E-2"/>
    <n v="121.349530407435"/>
    <n v="1210"/>
    <s v="Fixed Single Family Units"/>
    <n v="1210"/>
    <s v="St. Lucie County Ft. Pierce--Paradise Park"/>
    <s v="City of Fort Pierce"/>
    <m/>
    <m/>
    <m/>
    <n v="0"/>
    <n v="1"/>
    <n v="0.31376103340646"/>
    <n v="5.1468377907950003E-2"/>
    <n v="121.34953040571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6.055303325893099"/>
    <n v="9.8418110599999997E-2"/>
  </r>
  <r>
    <n v="260000"/>
    <n v="2500000"/>
    <n v="860000"/>
    <x v="0"/>
    <x v="0"/>
    <s v="IR-SouthCentral"/>
    <s v="C-25 and South Indian R"/>
    <n v="0.36"/>
    <n v="0.57999999999999996"/>
    <s v="City of Fort Pierce"/>
    <n v="0.21499774765321"/>
    <n v="4006.77495719432"/>
    <n v="10.359907013858599"/>
    <n v="1.69940672202528"/>
    <n v="2.2273566738763702"/>
    <n v="0.36536861758216999"/>
    <n v="861.44759115009401"/>
    <n v="1310"/>
    <s v="Fixed Single Family Units"/>
    <n v="1310"/>
    <s v="St. Lucie County Ft. Pierce--Paradise Park"/>
    <s v="City of Fort Pierce"/>
    <m/>
    <m/>
    <m/>
    <n v="0"/>
    <n v="1"/>
    <n v="2.2273566738763702"/>
    <n v="0.36536861758216999"/>
    <n v="861.447591150094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3.31969213374001"/>
    <n v="0.69865984680000004"/>
  </r>
  <r>
    <n v="260000"/>
    <n v="2500000"/>
    <n v="860000"/>
    <x v="0"/>
    <x v="0"/>
    <s v="IR-SouthCentral"/>
    <s v="C-25 and South Indian R"/>
    <n v="0.36"/>
    <n v="0.57999999999999996"/>
    <s v="City of Fort Pierce"/>
    <n v="1.4254242268300001E-3"/>
    <n v="4006.77495719432"/>
    <n v="10.359907013858599"/>
    <n v="1.69940672202528"/>
    <n v="1.476726244533E-2"/>
    <n v="2.4223755128200001E-3"/>
    <n v="5.71135409546857"/>
    <n v="1750"/>
    <s v="Governmental"/>
    <n v="1750"/>
    <s v="St. Lucie County Ft. Pierce--Paradise Park"/>
    <s v="City of Fort Pierce"/>
    <m/>
    <m/>
    <m/>
    <n v="0"/>
    <n v="1"/>
    <n v="1.476726244533E-2"/>
    <n v="2.4223755128200001E-3"/>
    <n v="5.711354022459680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7.363540612262099"/>
    <n v="4.6320794999999996E-3"/>
  </r>
  <r>
    <n v="260000"/>
    <n v="2500000"/>
    <n v="860000"/>
    <x v="0"/>
    <x v="0"/>
    <s v="IR-SouthCentral"/>
    <s v="C-25 and South Indian R"/>
    <n v="0.36"/>
    <n v="0.57999999999999996"/>
    <s v="City of Fort Pierce"/>
    <n v="9.507402822805E-2"/>
    <n v="3984.4815038749002"/>
    <n v="10.7915898091236"/>
    <n v="1.8842966685867"/>
    <n v="1.0259999141381599"/>
    <n v="0.17914767465923001"/>
    <n v="378.82070697354902"/>
    <n v="1210"/>
    <s v="Fixed Single Family Units"/>
    <n v="1210"/>
    <s v="St. Lucie County Ft. Pierce--Paradise Park"/>
    <s v="City of Fort Pierce"/>
    <m/>
    <m/>
    <m/>
    <n v="0"/>
    <n v="1"/>
    <n v="1.0259999141381599"/>
    <n v="0.17914767465923001"/>
    <n v="378.820706906378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0.122607637247"/>
    <n v="0.30723496099999997"/>
  </r>
  <r>
    <n v="260000"/>
    <n v="2500000"/>
    <n v="860000"/>
    <x v="0"/>
    <x v="0"/>
    <s v="IR-SouthCentral"/>
    <s v="C-25 and South Indian R"/>
    <n v="0.36"/>
    <n v="0.57999999999999996"/>
    <s v="City of Fort Pierce"/>
    <n v="0.32214848230538001"/>
    <n v="3984.4815038749002"/>
    <n v="10.7915898091236"/>
    <n v="1.8842966685867"/>
    <n v="3.4764942786714599"/>
    <n v="0.60702331199829995"/>
    <n v="1283.59466924718"/>
    <n v="1310"/>
    <s v="Fixed Single Family Units"/>
    <n v="1310"/>
    <s v="St. Lucie County Ft. Pierce--Paradise Park"/>
    <s v="City of Fort Pierce"/>
    <m/>
    <m/>
    <m/>
    <n v="0"/>
    <n v="1"/>
    <n v="3.4764942786714599"/>
    <n v="0.60702331199829995"/>
    <n v="1283.59466931436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4.49483438195099"/>
    <n v="1.0410337950999999"/>
  </r>
  <r>
    <n v="260000"/>
    <n v="2500000"/>
    <n v="860000"/>
    <x v="0"/>
    <x v="0"/>
    <s v="IR-SouthCentral"/>
    <s v="C-25 and South Indian R"/>
    <n v="0.36"/>
    <n v="0.57999999999999996"/>
    <s v="City of Fort Pierce"/>
    <n v="1.7104275151099999E-2"/>
    <n v="3984.4815038749002"/>
    <n v="10.7915898091236"/>
    <n v="1.8842966685867"/>
    <n v="0.18458232141313999"/>
    <n v="3.2229528685819998E-2"/>
    <n v="68.151667976776906"/>
    <n v="1310"/>
    <s v="Fixed Single Family Units"/>
    <n v="1310"/>
    <s v="St. Lucie County Ft. Pierce--Paradise Park"/>
    <s v="City of Fort Pierce"/>
    <m/>
    <m/>
    <m/>
    <n v="0"/>
    <n v="1"/>
    <n v="0.18458232141313999"/>
    <n v="3.2229528685819998E-2"/>
    <n v="68.151667976775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5.130848001992007"/>
    <n v="5.5273047800000003E-2"/>
  </r>
  <r>
    <n v="260000"/>
    <n v="2500000"/>
    <n v="860000"/>
    <x v="0"/>
    <x v="0"/>
    <s v="IR-SouthCentral"/>
    <s v="C-25 and South Indian R"/>
    <n v="0.36"/>
    <n v="0.57999999999999996"/>
    <s v="City of Fort Pierce"/>
    <n v="2.7050873339019999E-2"/>
    <n v="4010.3879234125902"/>
    <n v="11.462981902291499"/>
    <n v="2.1835505371822301"/>
    <n v="0.31008367152636002"/>
    <n v="5.9066949010660001E-2"/>
    <n v="108.484495756569"/>
    <n v="1210"/>
    <s v="Fixed Single Family Units"/>
    <n v="1210"/>
    <s v="St. Lucie County Ft. Pierce--Paradise Park"/>
    <s v="City of Fort Pierce"/>
    <m/>
    <m/>
    <m/>
    <n v="0"/>
    <n v="1"/>
    <n v="0.31008367152636002"/>
    <n v="5.9066949010660001E-2"/>
    <n v="108.48449575656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788168140359303"/>
    <n v="8.7984181499999994E-2"/>
  </r>
  <r>
    <n v="260000"/>
    <n v="2500000"/>
    <n v="860000"/>
    <x v="0"/>
    <x v="0"/>
    <s v="IR-SouthCentral"/>
    <s v="C-25 and South Indian R"/>
    <n v="0.36"/>
    <n v="0.57999999999999996"/>
    <s v="City of Fort Pierce"/>
    <n v="0.28040928944301002"/>
    <n v="4010.3879234125902"/>
    <n v="11.462981902291499"/>
    <n v="2.1835505371822301"/>
    <n v="3.2143266101197301"/>
    <n v="0.61228785459418"/>
    <n v="1124.5500279949799"/>
    <n v="1310"/>
    <s v="Fixed Single Family Units"/>
    <n v="1310"/>
    <s v="St. Lucie County Ft. Pierce--Paradise Park"/>
    <s v="City of Fort Pierce"/>
    <m/>
    <m/>
    <m/>
    <n v="0"/>
    <n v="1"/>
    <n v="3.2143266101197301"/>
    <n v="0.61228785459418"/>
    <n v="1124.55002799497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5.185175926894"/>
    <n v="0.91204381830000003"/>
  </r>
  <r>
    <n v="260000"/>
    <n v="2500000"/>
    <n v="860000"/>
    <x v="0"/>
    <x v="0"/>
    <s v="IR-SouthCentral"/>
    <s v="C-25 and South Indian R"/>
    <n v="0.36"/>
    <n v="0.57999999999999996"/>
    <s v="City of Fort Pierce"/>
    <n v="0.19231648730924"/>
    <n v="4010.3879234125902"/>
    <n v="11.462981902291499"/>
    <n v="2.1835505371822301"/>
    <n v="2.2045204135382002"/>
    <n v="0.41993276917311001"/>
    <n v="771.26371817814299"/>
    <n v="1310"/>
    <s v="Fixed Single Family Units"/>
    <n v="1310"/>
    <s v="St. Lucie County Ft. Pierce--Paradise Park"/>
    <s v="City of Fort Pierce"/>
    <m/>
    <m/>
    <m/>
    <n v="0"/>
    <n v="1"/>
    <n v="2.2045204135382002"/>
    <n v="0.41993276917311001"/>
    <n v="771.263718178142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1.27886619202499"/>
    <n v="0.62551801959999997"/>
  </r>
  <r>
    <n v="260000"/>
    <n v="2500000"/>
    <n v="860000"/>
    <x v="0"/>
    <x v="0"/>
    <s v="IR-SouthCentral"/>
    <s v="C-25 and South Indian R"/>
    <n v="0.36"/>
    <n v="0.57999999999999996"/>
    <s v="City of Fort Pierce"/>
    <n v="0.11915496995281"/>
    <n v="4015.8369861384099"/>
    <n v="11.1716211602114"/>
    <n v="2.05453895844302"/>
    <n v="1.33115418366919"/>
    <n v="0.24480852786016"/>
    <n v="478.50693541871402"/>
    <n v="1210"/>
    <s v="Fixed Single Family Units"/>
    <n v="1210"/>
    <s v="St. Lucie County Ft. Pierce--Paradise Park"/>
    <s v="City of Fort Pierce"/>
    <m/>
    <m/>
    <m/>
    <n v="0"/>
    <n v="1"/>
    <n v="1.33115418366919"/>
    <n v="0.24480852786016"/>
    <n v="478.50693541846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0.139030059101"/>
    <n v="0.38808348370000001"/>
  </r>
  <r>
    <n v="260000"/>
    <n v="2500000"/>
    <n v="860000"/>
    <x v="0"/>
    <x v="0"/>
    <s v="IR-SouthCentral"/>
    <s v="C-25 and South Indian R"/>
    <n v="0.36"/>
    <n v="0.57999999999999996"/>
    <s v="City of Fort Pierce"/>
    <n v="8.3566269635379997E-2"/>
    <n v="4015.8369861384099"/>
    <n v="11.1716211602114"/>
    <n v="2.05453895844302"/>
    <n v="0.93357070613858995"/>
    <n v="0.17169015657764999"/>
    <n v="335.58851639539"/>
    <n v="1310"/>
    <s v="Fixed Single Family Units"/>
    <n v="1310"/>
    <s v="St. Lucie County Ft. Pierce--Paradise Park"/>
    <s v="City of Fort Pierce"/>
    <m/>
    <m/>
    <m/>
    <n v="0"/>
    <n v="1"/>
    <n v="0.93357070613858995"/>
    <n v="0.17169015657764999"/>
    <n v="335.5885163953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000894755669506"/>
    <n v="0.27217235719999999"/>
  </r>
  <r>
    <n v="260000"/>
    <n v="2500000"/>
    <n v="860000"/>
    <x v="0"/>
    <x v="0"/>
    <s v="IR-SouthCentral"/>
    <s v="C-25 and South Indian R"/>
    <n v="0.36"/>
    <n v="0.57999999999999996"/>
    <s v="City of Fort Pierce"/>
    <n v="4.7223837607600003E-3"/>
    <n v="4015.8369861384099"/>
    <n v="11.1716211602114"/>
    <n v="2.05453895844302"/>
    <n v="5.2756682348389997E-2"/>
    <n v="9.7023214132000001E-3"/>
    <n v="18.964323369215499"/>
    <n v="1310"/>
    <s v="Fixed Single Family Units"/>
    <n v="1310"/>
    <s v="St. Lucie County Ft. Pierce--Paradise Park"/>
    <s v="City of Fort Pierce"/>
    <m/>
    <m/>
    <m/>
    <n v="0"/>
    <n v="1"/>
    <n v="5.2756682348389997E-2"/>
    <n v="9.7023214132000001E-3"/>
    <n v="18.964323363973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3.20978238407"/>
    <n v="1.5380635300000001E-2"/>
  </r>
  <r>
    <n v="260000"/>
    <n v="2500000"/>
    <n v="860000"/>
    <x v="0"/>
    <x v="0"/>
    <s v="IR-SouthCentral"/>
    <s v="C-25 and South Indian R"/>
    <n v="0.36"/>
    <n v="0.57999999999999996"/>
    <s v="City of Fort Pierce"/>
    <n v="1.8146108469999999E-5"/>
    <n v="4015.8369861384099"/>
    <n v="11.1716211602114"/>
    <n v="2.05453895844302"/>
    <n v="2.0272144939999999E-4"/>
    <n v="3.7281886800000001E-5"/>
    <n v="7.2871813564359997E-2"/>
    <n v="1310"/>
    <s v="Fixed Single Family Units"/>
    <n v="1310"/>
    <s v="St. Lucie County Ft. Pierce--Paradise Park"/>
    <s v="City of Fort Pierce"/>
    <m/>
    <m/>
    <m/>
    <n v="0"/>
    <n v="1"/>
    <n v="2.0272144939999999E-4"/>
    <n v="3.7281886800000001E-5"/>
    <n v="7.2871813663010002E-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.1957676629045999"/>
    <n v="5.9101200000000003E-5"/>
  </r>
  <r>
    <n v="260000"/>
    <n v="2500000"/>
    <n v="860000"/>
    <x v="0"/>
    <x v="0"/>
    <s v="IR-SouthCentral"/>
    <s v="C-25 and South Indian R"/>
    <n v="0.36"/>
    <n v="0.57999999999999996"/>
    <s v="City of Fort Pierce"/>
    <n v="0.13464617322455999"/>
    <n v="4015.8369861384099"/>
    <n v="11.1716211602114"/>
    <n v="2.05453895844302"/>
    <n v="1.504216037937"/>
    <n v="0.27663580849511998"/>
    <n v="540.71708247719198"/>
    <n v="1310"/>
    <s v="Fixed Single Family Units"/>
    <n v="1310"/>
    <s v="St. Lucie County Ft. Pierce--Paradise Park"/>
    <s v="City of Fort Pierce"/>
    <m/>
    <m/>
    <m/>
    <n v="0"/>
    <n v="1"/>
    <n v="1.504216037937"/>
    <n v="0.27663580849511998"/>
    <n v="540.71708247719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6.513784821208105"/>
    <n v="0.43853777980000003"/>
  </r>
  <r>
    <n v="260000"/>
    <n v="2500000"/>
    <n v="860000"/>
    <x v="0"/>
    <x v="0"/>
    <s v="IR-SouthCentral"/>
    <s v="C-25 and South Indian R"/>
    <n v="0.36"/>
    <n v="0.57999999999999996"/>
    <s v="City of Fort Pierce"/>
    <n v="4.1137530737899997E-3"/>
    <n v="3988.37247534883"/>
    <n v="10.4192178955677"/>
    <n v="1.71046741160342"/>
    <n v="4.2862089644459998E-2"/>
    <n v="7.0364405721099997E-3"/>
    <n v="16.407179529917499"/>
    <n v="1210"/>
    <s v="Fixed Single Family Units"/>
    <n v="1210"/>
    <s v="St. Lucie County Ft. Pierce--Paradise Park"/>
    <s v="City of Fort Pierce"/>
    <m/>
    <m/>
    <m/>
    <n v="0"/>
    <n v="1"/>
    <n v="4.2862089644459998E-2"/>
    <n v="7.0364405721099997E-3"/>
    <n v="16.407179529916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8.49562123620399"/>
    <n v="1.3306714900000001E-2"/>
  </r>
  <r>
    <n v="260000"/>
    <n v="2500000"/>
    <n v="860000"/>
    <x v="0"/>
    <x v="0"/>
    <s v="IR-SouthCentral"/>
    <s v="C-25 and South Indian R"/>
    <n v="0.36"/>
    <n v="0.57999999999999996"/>
    <s v="City of Fort Pierce"/>
    <n v="8.3170729018369999E-2"/>
    <n v="3988.37247534883"/>
    <n v="10.4192178955677"/>
    <n v="1.71046741160342"/>
    <n v="0.86657394817566002"/>
    <n v="0.14226082158523001"/>
    <n v="331.71584637158298"/>
    <n v="1310"/>
    <s v="Fixed Single Family Units"/>
    <n v="1310"/>
    <s v="St. Lucie County Ft. Pierce--Paradise Park"/>
    <s v="City of Fort Pierce"/>
    <m/>
    <m/>
    <m/>
    <n v="0"/>
    <n v="1"/>
    <n v="0.86657394817566002"/>
    <n v="0.14226082158523001"/>
    <n v="331.71584637158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3.428402495520999"/>
    <n v="0.2690315056"/>
  </r>
  <r>
    <n v="260000"/>
    <n v="2500000"/>
    <n v="860000"/>
    <x v="0"/>
    <x v="0"/>
    <s v="IR-SouthCentral"/>
    <s v="C-25 and South Indian R"/>
    <n v="0.36"/>
    <n v="0.57999999999999996"/>
    <s v="City of Fort Pierce"/>
    <n v="8.2453401912700001E-3"/>
    <n v="3988.37247534883"/>
    <n v="10.4192178955677"/>
    <n v="1.71046741160342"/>
    <n v="8.5909996076E-2"/>
    <n v="1.4103385694760001E-2"/>
    <n v="32.885487868780601"/>
    <n v="1310"/>
    <s v="Fixed Single Family Units"/>
    <n v="1310"/>
    <s v="St. Lucie County Ft. Pierce--Paradise Park"/>
    <s v="City of Fort Pierce"/>
    <m/>
    <m/>
    <m/>
    <n v="0"/>
    <n v="1"/>
    <n v="8.5909996076E-2"/>
    <n v="1.4103385694760001E-2"/>
    <n v="32.8854878687798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8.104071000843199"/>
    <n v="2.6671117500000001E-2"/>
  </r>
  <r>
    <n v="260000"/>
    <n v="2500000"/>
    <n v="860000"/>
    <x v="0"/>
    <x v="0"/>
    <s v="IR-SouthCentral"/>
    <s v="C-25 and South Indian R"/>
    <n v="0.36"/>
    <n v="0.57999999999999996"/>
    <s v="City of Fort Pierce"/>
    <n v="0.12218869160376999"/>
    <n v="3988.37247534883"/>
    <n v="10.4192178955677"/>
    <n v="1.71046741160342"/>
    <n v="1.2731106021940699"/>
    <n v="0.20899977505472001"/>
    <n v="487.33401439138697"/>
    <n v="1310"/>
    <s v="Fixed Single Family Units"/>
    <n v="1310"/>
    <s v="St. Lucie County Ft. Pierce--Paradise Park"/>
    <s v="City of Fort Pierce"/>
    <m/>
    <m/>
    <m/>
    <n v="0"/>
    <n v="1"/>
    <n v="1.2731106021940699"/>
    <n v="0.20899977505472001"/>
    <n v="487.334014391386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0.658343506250901"/>
    <n v="0.39524250960000001"/>
  </r>
  <r>
    <n v="260000"/>
    <n v="2500000"/>
    <n v="860000"/>
    <x v="0"/>
    <x v="0"/>
    <s v="IR-SouthCentral"/>
    <s v="C-25 and South Indian R"/>
    <n v="0.36"/>
    <n v="0.57999999999999996"/>
    <s v="City of Fort Pierce"/>
    <n v="4.78801558032E-2"/>
    <n v="3952.7774520642902"/>
    <n v="9.8970806918015306"/>
    <n v="1.4849543019476901"/>
    <n v="0.47387376552033"/>
    <n v="7.1099843337890004E-2"/>
    <n v="189.25960026022599"/>
    <n v="1210"/>
    <s v="Fixed Single Family Units"/>
    <n v="1210"/>
    <s v="St. Lucie County Ft. Pierce--Paradise Park"/>
    <s v="City of Fort Pierce"/>
    <m/>
    <m/>
    <m/>
    <n v="0"/>
    <n v="1"/>
    <n v="0.47387376552033"/>
    <n v="7.1099843337890004E-2"/>
    <n v="189.25960022468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1.722739680396998"/>
    <n v="0.1534952151"/>
  </r>
  <r>
    <n v="260000"/>
    <n v="2500000"/>
    <n v="860000"/>
    <x v="0"/>
    <x v="0"/>
    <s v="IR-SouthCentral"/>
    <s v="C-25 and South Indian R"/>
    <n v="0.36"/>
    <n v="0.57999999999999996"/>
    <s v="City of Fort Pierce"/>
    <n v="3.6664175714500001E-2"/>
    <n v="3952.7774520642902"/>
    <n v="9.8970806918015306"/>
    <n v="1.4849543019476901"/>
    <n v="0.36286830554486998"/>
    <n v="5.4444625454619998E-2"/>
    <n v="144.92532706283001"/>
    <n v="1310"/>
    <s v="Fixed Single Family Units"/>
    <n v="1310"/>
    <s v="St. Lucie County Ft. Pierce--Paradise Park"/>
    <s v="City of Fort Pierce"/>
    <m/>
    <m/>
    <m/>
    <n v="0"/>
    <n v="1"/>
    <n v="0.36286830554486998"/>
    <n v="5.4444625454619998E-2"/>
    <n v="144.92532710052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5.834922646436702"/>
    <n v="0.11753878919999999"/>
  </r>
  <r>
    <n v="260000"/>
    <n v="2500000"/>
    <n v="860000"/>
    <x v="0"/>
    <x v="0"/>
    <s v="IR-SouthCentral"/>
    <s v="C-25 and South Indian R"/>
    <n v="0.36"/>
    <n v="0.57999999999999996"/>
    <s v="City of Fort Pierce"/>
    <n v="0.10561216791332"/>
    <n v="3958.77458193861"/>
    <n v="10.546880696608399"/>
    <n v="1.79652391323884"/>
    <n v="1.11387893509199"/>
    <n v="0.18973478518528"/>
    <n v="418.094765878695"/>
    <n v="1210"/>
    <s v="Fixed Single Family Units"/>
    <n v="1210"/>
    <s v="St. Lucie County Ft. Pierce--Paradise Park"/>
    <s v="City of Fort Pierce"/>
    <m/>
    <m/>
    <m/>
    <n v="0"/>
    <n v="1"/>
    <n v="1.11387893509199"/>
    <n v="0.18973478518528"/>
    <n v="418.094765927745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5.70782281791901"/>
    <n v="0.33908740139999999"/>
  </r>
  <r>
    <n v="260000"/>
    <n v="2500000"/>
    <n v="860000"/>
    <x v="0"/>
    <x v="0"/>
    <s v="IR-SouthCentral"/>
    <s v="C-25 and South Indian R"/>
    <n v="0.36"/>
    <n v="0.57999999999999996"/>
    <s v="City of Fort Pierce"/>
    <n v="3.754558767071E-2"/>
    <n v="3958.77458193861"/>
    <n v="10.546880696608399"/>
    <n v="1.79652391323884"/>
    <n v="0.39598883384710998"/>
    <n v="6.7451546087049993E-2"/>
    <n v="148.63451813478599"/>
    <n v="1310"/>
    <s v="Fixed Single Family Units"/>
    <n v="1310"/>
    <s v="St. Lucie County Ft. Pierce--Paradise Park"/>
    <s v="City of Fort Pierce"/>
    <m/>
    <m/>
    <m/>
    <n v="0"/>
    <n v="1"/>
    <n v="0.39598883384710998"/>
    <n v="6.7451546087049993E-2"/>
    <n v="148.634518134785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3.274728197306402"/>
    <n v="0.12054705440000001"/>
  </r>
  <r>
    <n v="260000"/>
    <n v="2500000"/>
    <n v="860000"/>
    <x v="0"/>
    <x v="0"/>
    <s v="IR-SouthCentral"/>
    <s v="C-25 and South Indian R"/>
    <n v="0.36"/>
    <n v="0.57999999999999996"/>
    <s v="City of Fort Pierce"/>
    <n v="0.14682774708780999"/>
    <n v="3958.77458193861"/>
    <n v="10.546880696608399"/>
    <n v="1.79652391323884"/>
    <n v="1.54857473148702"/>
    <n v="0.26377955877025"/>
    <n v="581.25795309456805"/>
    <n v="1310"/>
    <s v="Fixed Single Family Units"/>
    <n v="1310"/>
    <s v="St. Lucie County Ft. Pierce--Paradise Park"/>
    <s v="City of Fort Pierce"/>
    <m/>
    <m/>
    <m/>
    <n v="0"/>
    <n v="1"/>
    <n v="1.54857473148702"/>
    <n v="0.26377955877025"/>
    <n v="581.2579530945680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1.27891286687399"/>
    <n v="0.4714176424"/>
  </r>
  <r>
    <n v="260000"/>
    <n v="2500000"/>
    <n v="860000"/>
    <x v="0"/>
    <x v="0"/>
    <s v="IR-SouthCentral"/>
    <s v="C-25 and South Indian R"/>
    <n v="0.36"/>
    <n v="0.57999999999999996"/>
    <s v="City of Fort Pierce"/>
    <n v="9.374391349998E-2"/>
    <n v="3958.77458193861"/>
    <n v="10.546880696608399"/>
    <n v="1.79652391323884"/>
    <n v="0.98870587171748003"/>
    <n v="0.16841318232331001"/>
    <n v="371.11102197517999"/>
    <n v="1310"/>
    <s v="Fixed Single Family Units"/>
    <n v="1310"/>
    <s v="St. Lucie County Ft. Pierce--Paradise Park"/>
    <s v="City of Fort Pierce"/>
    <m/>
    <m/>
    <m/>
    <n v="0"/>
    <n v="1"/>
    <n v="0.98870587171748003"/>
    <n v="0.16841318232331001"/>
    <n v="371.11102192613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1.819960579495103"/>
    <n v="0.30098217510000003"/>
  </r>
  <r>
    <n v="260000"/>
    <n v="2500000"/>
    <n v="860000"/>
    <x v="0"/>
    <x v="0"/>
    <s v="IR-SouthCentral"/>
    <s v="C-25 and South Indian R"/>
    <n v="0.36"/>
    <n v="0.57999999999999996"/>
    <s v="City of Fort Pierce"/>
    <n v="1.6448438494510002E-2"/>
    <n v="3958.77458193861"/>
    <n v="10.546880696608399"/>
    <n v="1.79652391323884"/>
    <n v="0.17347971844719001"/>
    <n v="2.9550013090839999E-2"/>
    <n v="65.115660224682401"/>
    <n v="1310"/>
    <s v="Fixed Single Family Units"/>
    <n v="1310"/>
    <s v="St. Lucie County Ft. Pierce--Paradise Park"/>
    <s v="City of Fort Pierce"/>
    <m/>
    <m/>
    <m/>
    <n v="0"/>
    <n v="1"/>
    <n v="0.17347971844719001"/>
    <n v="2.9550013090839999E-2"/>
    <n v="65.11566022468200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8.992981738609899"/>
    <n v="5.28107544E-2"/>
  </r>
  <r>
    <n v="260000"/>
    <n v="2500000"/>
    <n v="860000"/>
    <x v="0"/>
    <x v="0"/>
    <s v="IR-SouthCentral"/>
    <s v="C-25 and South Indian R"/>
    <n v="0.36"/>
    <n v="0.57999999999999996"/>
    <s v="City of Fort Pierce"/>
    <n v="3.8674021685680002E-2"/>
    <n v="3990.1154388823602"/>
    <n v="10.793503958206101"/>
    <n v="1.89123863078862"/>
    <n v="0.41742820614415999"/>
    <n v="7.3141803819910006E-2"/>
    <n v="154.31381101171101"/>
    <n v="1210"/>
    <s v="Fixed Single Family Units"/>
    <n v="1210"/>
    <s v="St. Lucie County Ft. Pierce--Paradise Park"/>
    <s v="City of Fort Pierce"/>
    <m/>
    <m/>
    <m/>
    <n v="0"/>
    <n v="1"/>
    <n v="0.41742820614415999"/>
    <n v="7.3141803819910006E-2"/>
    <n v="154.31381109399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0.952264476623803"/>
    <n v="0.12515313149999999"/>
  </r>
  <r>
    <n v="260000"/>
    <n v="2500000"/>
    <n v="860000"/>
    <x v="0"/>
    <x v="0"/>
    <s v="IR-SouthCentral"/>
    <s v="C-25 and South Indian R"/>
    <n v="0.36"/>
    <n v="0.57999999999999996"/>
    <s v="City of Fort Pierce"/>
    <n v="0.12469107636872"/>
    <n v="3990.1154388823602"/>
    <n v="10.793503958206101"/>
    <n v="1.89123863078862"/>
    <n v="1.3458536263387799"/>
    <n v="0.23582058054314001"/>
    <n v="497.53178890969701"/>
    <n v="1310"/>
    <s v="Fixed Single Family Units"/>
    <n v="1310"/>
    <s v="St. Lucie County Ft. Pierce--Paradise Park"/>
    <s v="City of Fort Pierce"/>
    <m/>
    <m/>
    <m/>
    <n v="0"/>
    <n v="1"/>
    <n v="1.3458536263387799"/>
    <n v="0.23582058054314001"/>
    <n v="497.531788827412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9.213085422174402"/>
    <n v="0.40351321070000001"/>
  </r>
  <r>
    <n v="260000"/>
    <n v="2500000"/>
    <n v="860000"/>
    <x v="0"/>
    <x v="0"/>
    <s v="IR-SouthCentral"/>
    <s v="C-25 and South Indian R"/>
    <n v="0.36"/>
    <n v="0.57999999999999996"/>
    <s v="City of Fort Pierce"/>
    <n v="1.757700273542E-2"/>
    <n v="3990.1154388823602"/>
    <n v="10.793503958206101"/>
    <n v="1.89123863078862"/>
    <n v="0.18971744859820999"/>
    <n v="3.3242306586709999E-2"/>
    <n v="70.1342699838968"/>
    <n v="1310"/>
    <s v="Fixed Single Family Units"/>
    <n v="1310"/>
    <s v="St. Lucie County Ft. Pierce--Paradise Park"/>
    <s v="City of Fort Pierce"/>
    <m/>
    <m/>
    <m/>
    <n v="0"/>
    <n v="1"/>
    <n v="0.18971744859820999"/>
    <n v="3.3242306586709999E-2"/>
    <n v="70.13426998389519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1.4148801636724"/>
    <n v="5.6880997599999997E-2"/>
  </r>
  <r>
    <n v="260000"/>
    <n v="2500000"/>
    <n v="860000"/>
    <x v="0"/>
    <x v="0"/>
    <s v="IR-SouthCentral"/>
    <s v="C-25 and South Indian R"/>
    <n v="0.36"/>
    <n v="0.57999999999999996"/>
    <s v="City of Fort Pierce"/>
    <n v="1.9077662873000001E-4"/>
    <n v="3990.1154388823602"/>
    <n v="10.793503958206101"/>
    <n v="1.89123863078862"/>
    <n v="2.0591482973600001E-3"/>
    <n v="3.6080413010999997E-4"/>
    <n v="0.76122077168546998"/>
    <n v="1310"/>
    <s v="Fixed Single Family Units"/>
    <n v="1310"/>
    <s v="St. Lucie County Ft. Pierce--Paradise Park"/>
    <s v="City of Fort Pierce"/>
    <m/>
    <m/>
    <m/>
    <n v="0"/>
    <n v="1"/>
    <n v="2.0591482973600001E-3"/>
    <n v="3.6080413010999997E-4"/>
    <n v="0.761220771684649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.328870279248701"/>
    <n v="6.1737290000000002E-4"/>
  </r>
  <r>
    <n v="260000"/>
    <n v="2500000"/>
    <n v="860000"/>
    <x v="0"/>
    <x v="0"/>
    <s v="IR-SouthCentral"/>
    <s v="C-25 and South Indian R"/>
    <n v="0.36"/>
    <n v="0.57999999999999996"/>
    <s v="City of Fort Pierce"/>
    <n v="0.24634938049974001"/>
    <n v="4001.4548267160999"/>
    <n v="10.485941343216099"/>
    <n v="1.7323552023978801"/>
    <n v="2.5832051538579699"/>
    <n v="0.42676463091623001"/>
    <n v="985.755917659234"/>
    <n v="1210"/>
    <s v="Fixed Single Family Units"/>
    <n v="1210"/>
    <s v="St. Lucie County Ft. Pierce--Paradise Park"/>
    <s v="City of Fort Pierce"/>
    <m/>
    <m/>
    <m/>
    <n v="0"/>
    <n v="1"/>
    <n v="2.5832051538579699"/>
    <n v="0.42676463091623001"/>
    <n v="985.755917636129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6.53778104866899"/>
    <n v="0.79947762990000004"/>
  </r>
  <r>
    <n v="260000"/>
    <n v="2500000"/>
    <n v="860000"/>
    <x v="0"/>
    <x v="0"/>
    <s v="IR-SouthCentral"/>
    <s v="C-25 and South Indian R"/>
    <n v="0.36"/>
    <n v="0.57999999999999996"/>
    <s v="City of Fort Pierce"/>
    <n v="3.5948206412910001E-2"/>
    <n v="4001.4548267160999"/>
    <n v="10.485941343216099"/>
    <n v="1.7323552023978801"/>
    <n v="0.37695078383969"/>
    <n v="6.227506239629E-2"/>
    <n v="143.84512406276099"/>
    <n v="1310"/>
    <s v="Fixed Single Family Units"/>
    <n v="1310"/>
    <s v="St. Lucie County Ft. Pierce--Paradise Park"/>
    <s v="City of Fort Pierce"/>
    <m/>
    <m/>
    <m/>
    <n v="0"/>
    <n v="1"/>
    <n v="0.37695078383969"/>
    <n v="6.227506239629E-2"/>
    <n v="143.84512408477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8.249206005367199"/>
    <n v="0.1166627122"/>
  </r>
  <r>
    <n v="260000"/>
    <n v="2500000"/>
    <n v="860000"/>
    <x v="0"/>
    <x v="0"/>
    <s v="IR-SouthCentral"/>
    <s v="C-25 and South Indian R"/>
    <n v="0.36"/>
    <n v="0.57999999999999996"/>
    <s v="City of Fort Pierce"/>
    <n v="1.2897960713500001E-3"/>
    <n v="4001.4548267160999"/>
    <n v="10.485941343216099"/>
    <n v="1.7323552023978801"/>
    <n v="1.3524725948889999E-2"/>
    <n v="2.2343849342300001E-3"/>
    <n v="5.1610607151869203"/>
    <n v="1310"/>
    <s v="Fixed Single Family Units"/>
    <n v="1310"/>
    <s v="St. Lucie County Ft. Pierce--Paradise Park"/>
    <s v="City of Fort Pierce"/>
    <m/>
    <m/>
    <m/>
    <n v="0"/>
    <n v="1"/>
    <n v="1.3524725948889999E-2"/>
    <n v="2.2343849342300001E-3"/>
    <n v="5.16106071627160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4.7154069202779"/>
    <n v="4.1857750999999997E-3"/>
  </r>
  <r>
    <n v="260000"/>
    <n v="2500000"/>
    <n v="860000"/>
    <x v="0"/>
    <x v="0"/>
    <s v="IR-SouthCentral"/>
    <s v="C-25 and South Indian R"/>
    <n v="0.36"/>
    <n v="0.57999999999999996"/>
    <s v="City of Fort Pierce"/>
    <n v="8.5947189157389997E-2"/>
    <n v="4001.4548267160999"/>
    <n v="10.485941343216099"/>
    <n v="1.7323552023978801"/>
    <n v="0.90123718411871001"/>
    <n v="0.14889106026828"/>
    <n v="343.91379489652797"/>
    <n v="1310"/>
    <s v="Fixed Single Family Units"/>
    <n v="1310"/>
    <s v="St. Lucie County Ft. Pierce--Paradise Park"/>
    <s v="City of Fort Pierce"/>
    <m/>
    <m/>
    <m/>
    <n v="0"/>
    <n v="1"/>
    <n v="0.90123718411871001"/>
    <n v="0.14889106026828"/>
    <n v="343.91379489652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6.576619306476303"/>
    <n v="0.2789244079"/>
  </r>
  <r>
    <n v="260000"/>
    <n v="2500000"/>
    <n v="860000"/>
    <x v="0"/>
    <x v="0"/>
    <s v="IR-SouthCentral"/>
    <s v="C-25 and South Indian R"/>
    <n v="0.36"/>
    <n v="0.57999999999999996"/>
    <s v="City of Fort Pierce"/>
    <n v="0.24743514049205001"/>
    <n v="4006.5552692322299"/>
    <n v="10.733976896701201"/>
    <n v="1.8428108267987799"/>
    <n v="2.6559630814737099"/>
    <n v="0.45597615582923001"/>
    <n v="991.36256593164796"/>
    <n v="1210"/>
    <s v="Fixed Single Family Units"/>
    <n v="1210"/>
    <s v="St. Lucie County Ft. Pierce--Paradise Park"/>
    <s v="City of Fort Pierce"/>
    <m/>
    <m/>
    <m/>
    <n v="0"/>
    <n v="1"/>
    <n v="2.6559630814737099"/>
    <n v="0.45597615582923001"/>
    <n v="991.362565931471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00.24213231160499"/>
    <n v="0.80402478990000004"/>
  </r>
  <r>
    <n v="260000"/>
    <n v="2500000"/>
    <n v="860000"/>
    <x v="0"/>
    <x v="0"/>
    <s v="IR-SouthCentral"/>
    <s v="C-25 and South Indian R"/>
    <n v="0.36"/>
    <n v="0.57999999999999996"/>
    <s v="City of Fort Pierce"/>
    <n v="8.4459227979859997E-2"/>
    <n v="4006.5552692322299"/>
    <n v="10.733976896701201"/>
    <n v="1.8428108267987799"/>
    <n v="0.90658340184906006"/>
    <n v="0.15564237974435"/>
    <n v="338.39056489800203"/>
    <n v="1310"/>
    <s v="Fixed Single Family Units"/>
    <n v="1310"/>
    <s v="St. Lucie County Ft. Pierce--Paradise Park"/>
    <s v="City of Fort Pierce"/>
    <m/>
    <m/>
    <m/>
    <n v="0"/>
    <n v="1"/>
    <n v="0.90658340184906006"/>
    <n v="0.15564237974435"/>
    <n v="338.39056489800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7.106122113469894"/>
    <n v="0.27444490259999998"/>
  </r>
  <r>
    <n v="260000"/>
    <n v="2500000"/>
    <n v="860000"/>
    <x v="0"/>
    <x v="0"/>
    <s v="IR-SouthCentral"/>
    <s v="C-25 and South Indian R"/>
    <n v="0.36"/>
    <n v="0.57999999999999996"/>
    <s v="City of Fort Pierce"/>
    <n v="3.3404273273400001E-3"/>
    <n v="4006.5552692322299"/>
    <n v="10.733976896701201"/>
    <n v="1.8428108267987799"/>
    <n v="3.5856069756779997E-2"/>
    <n v="6.1557756449500001E-3"/>
    <n v="13.383606709845401"/>
    <n v="1310"/>
    <s v="Fixed Single Family Units"/>
    <n v="1310"/>
    <s v="St. Lucie County Ft. Pierce--Paradise Park"/>
    <s v="City of Fort Pierce"/>
    <m/>
    <m/>
    <m/>
    <n v="0"/>
    <n v="1"/>
    <n v="3.5856069756779997E-2"/>
    <n v="6.1557756449500001E-3"/>
    <n v="13.383606709843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0.896113842061496"/>
    <n v="1.0854506700000001E-2"/>
  </r>
  <r>
    <n v="260000"/>
    <n v="2500000"/>
    <n v="860000"/>
    <x v="0"/>
    <x v="0"/>
    <s v="IR-SouthCentral"/>
    <s v="C-25 and South Indian R"/>
    <n v="0.36"/>
    <n v="0.57999999999999996"/>
    <s v="City of Fort Pierce"/>
    <n v="5.6689082845540001E-2"/>
    <n v="4006.5552692322299"/>
    <n v="10.733976896701201"/>
    <n v="1.8428108267987799"/>
    <n v="0.60849930555923004"/>
    <n v="0.10446725562905"/>
    <n v="227.127943582748"/>
    <n v="1310"/>
    <s v="Fixed Single Family Units"/>
    <n v="1310"/>
    <s v="St. Lucie County Ft. Pierce--Paradise Park"/>
    <s v="City of Fort Pierce"/>
    <m/>
    <m/>
    <m/>
    <n v="0"/>
    <n v="1"/>
    <n v="0.60849930555923004"/>
    <n v="0.10446725562905"/>
    <n v="227.12794358193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827691413736204"/>
    <n v="0.1842075779"/>
  </r>
  <r>
    <n v="260000"/>
    <n v="2500000"/>
    <n v="860000"/>
    <x v="0"/>
    <x v="0"/>
    <s v="IR-SouthCentral"/>
    <s v="C-25 and South Indian R"/>
    <n v="0.36"/>
    <n v="0.57999999999999996"/>
    <s v="City of Fort Pierce"/>
    <n v="7.1173595497219994E-2"/>
    <n v="4006.5552692322299"/>
    <n v="10.733976896701201"/>
    <n v="1.8428108267987799"/>
    <n v="0.76397572972240002"/>
    <n v="0.13115947236448"/>
    <n v="285.16094406962202"/>
    <n v="1310"/>
    <s v="Fixed Single Family Units"/>
    <n v="1310"/>
    <s v="St. Lucie County Ft. Pierce--Paradise Park"/>
    <s v="City of Fort Pierce"/>
    <m/>
    <m/>
    <m/>
    <n v="0"/>
    <n v="1"/>
    <n v="0.76397572972240002"/>
    <n v="0.13115947236448"/>
    <n v="285.160944069622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8.285411530526602"/>
    <n v="0.2312740828"/>
  </r>
  <r>
    <n v="260000"/>
    <n v="2500000"/>
    <n v="860000"/>
    <x v="0"/>
    <x v="0"/>
    <s v="IR-SouthCentral"/>
    <s v="C-25 and South Indian R"/>
    <n v="0.36"/>
    <n v="0.57999999999999996"/>
    <s v="City of Fort Pierce"/>
    <n v="0.33646994328626001"/>
    <n v="3996.07257092178"/>
    <n v="10.386172638882799"/>
    <n v="1.6882545481198099"/>
    <n v="3.4946349187663102"/>
    <n v="0.56804691205865998"/>
    <n v="1344.5583113058599"/>
    <n v="1210"/>
    <s v="Fixed Single Family Units"/>
    <n v="1210"/>
    <s v="St. Lucie County Ft. Pierce--Paradise Park"/>
    <s v="City of Fort Pierce"/>
    <m/>
    <m/>
    <m/>
    <n v="0"/>
    <n v="1"/>
    <n v="3.4946349187663102"/>
    <n v="0.56804691205865998"/>
    <n v="1344.55831127962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98.495393169538"/>
    <n v="1.0904771381"/>
  </r>
  <r>
    <n v="260000"/>
    <n v="2500000"/>
    <n v="860000"/>
    <x v="0"/>
    <x v="0"/>
    <s v="IR-SouthCentral"/>
    <s v="C-25 and South Indian R"/>
    <n v="0.36"/>
    <n v="0.57999999999999996"/>
    <s v="City of Fort Pierce"/>
    <n v="0.19200832925952999"/>
    <n v="3996.07257092178"/>
    <n v="10.386172638882799"/>
    <n v="1.6882545481198099"/>
    <n v="1.99423165579303"/>
    <n v="0.3241589351493"/>
    <n v="767.27921794256201"/>
    <n v="1310"/>
    <s v="Fixed Single Family Units"/>
    <n v="1310"/>
    <s v="St. Lucie County Ft. Pierce--Paradise Park"/>
    <s v="City of Fort Pierce"/>
    <m/>
    <m/>
    <m/>
    <n v="0"/>
    <n v="1"/>
    <n v="1.99423165579303"/>
    <n v="0.3241589351493"/>
    <n v="767.279217969687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4.045322134839"/>
    <n v="0.62228647039999996"/>
  </r>
  <r>
    <n v="260000"/>
    <n v="2500000"/>
    <n v="860000"/>
    <x v="0"/>
    <x v="0"/>
    <s v="IR-SouthCentral"/>
    <s v="C-25 and South Indian R"/>
    <n v="0.36"/>
    <n v="0.57999999999999996"/>
    <s v="City of Fort Pierce"/>
    <n v="4.1144248406929998E-2"/>
    <n v="3965.7878604946"/>
    <n v="10.818736507255201"/>
    <n v="1.92326406480233"/>
    <n v="0.44512878230368003"/>
    <n v="7.9131254434349999E-2"/>
    <n v="163.169360861397"/>
    <n v="1210"/>
    <s v="Fixed Single Family Units"/>
    <n v="1210"/>
    <s v="St. Lucie County Ft. Pierce--Paradise Park"/>
    <s v="City of Fort Pierce"/>
    <m/>
    <m/>
    <m/>
    <n v="0"/>
    <n v="1"/>
    <n v="0.44512878230368003"/>
    <n v="7.9131254434349999E-2"/>
    <n v="166.096945666226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8.925716882183"/>
    <n v="0.1347096072"/>
  </r>
  <r>
    <n v="260000"/>
    <n v="2500000"/>
    <n v="860000"/>
    <x v="0"/>
    <x v="0"/>
    <s v="IR-SouthCentral"/>
    <s v="C-25 and South Indian R"/>
    <n v="0.36"/>
    <n v="0.57999999999999996"/>
    <s v="City of Fort Pierce"/>
    <n v="6.4620048042710002E-2"/>
    <n v="3965.7878604946"/>
    <n v="10.818736507255201"/>
    <n v="1.92326406480233"/>
    <n v="0.69910727286030006"/>
    <n v="0.12428141626635"/>
    <n v="256.269402072373"/>
    <n v="1310"/>
    <s v="Fixed Single Family Units"/>
    <n v="1310"/>
    <s v="St. Lucie County Ft. Pierce--Paradise Park"/>
    <s v="City of Fort Pierce"/>
    <m/>
    <m/>
    <m/>
    <n v="0"/>
    <n v="1"/>
    <n v="0.69910727286030006"/>
    <n v="0.12428141626635"/>
    <n v="256.26940207237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72.131922682989199"/>
    <n v="0.20784217520000001"/>
  </r>
  <r>
    <n v="260000"/>
    <n v="2500000"/>
    <n v="860000"/>
    <x v="0"/>
    <x v="0"/>
    <s v="IR-SouthCentral"/>
    <s v="C-25 and South Indian R"/>
    <n v="0.36"/>
    <n v="0.57999999999999996"/>
    <s v="City of Fort Pierce"/>
    <n v="0.23894406162897999"/>
    <n v="3965.7878604946"/>
    <n v="10.818736507255201"/>
    <n v="1.92326406480233"/>
    <n v="2.5850728427373202"/>
    <n v="0.45955252722892997"/>
    <n v="947.60145894548998"/>
    <n v="1310"/>
    <s v="Fixed Single Family Units"/>
    <n v="1310"/>
    <s v="St. Lucie County Ft. Pierce--Paradise Park"/>
    <s v="City of Fort Pierce"/>
    <m/>
    <m/>
    <m/>
    <n v="0"/>
    <n v="1"/>
    <n v="2.5850728427373202"/>
    <n v="0.45955252722892997"/>
    <n v="947.60145894548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5.985298887567"/>
    <n v="0.76853321890000004"/>
  </r>
  <r>
    <n v="260000"/>
    <n v="2500000"/>
    <n v="860000"/>
    <x v="0"/>
    <x v="0"/>
    <s v="IR-SouthCentral"/>
    <s v="C-25 and South Indian R"/>
    <n v="0.36"/>
    <n v="0.57999999999999996"/>
    <s v="City of Fort Pierce"/>
    <n v="2.5117573273890002E-2"/>
    <n v="3965.7878604946"/>
    <n v="10.818736507255201"/>
    <n v="1.92326406480233"/>
    <n v="0.27174040695190999"/>
    <n v="4.830772607271E-2"/>
    <n v="99.610967174684504"/>
    <n v="1310"/>
    <s v="Fixed Single Family Units"/>
    <n v="1310"/>
    <s v="St. Lucie County Ft. Pierce--Paradise Park"/>
    <s v="City of Fort Pierce"/>
    <m/>
    <m/>
    <m/>
    <n v="0"/>
    <n v="1"/>
    <n v="0.27174040695190999"/>
    <n v="4.830772607271E-2"/>
    <n v="99.61096715325379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0.743685114298998"/>
    <n v="8.0787483500000007E-2"/>
  </r>
  <r>
    <n v="260000"/>
    <n v="2500000"/>
    <n v="860000"/>
    <x v="0"/>
    <x v="0"/>
    <s v="IR-SouthCentral"/>
    <s v="C-25 and South Indian R"/>
    <n v="0.36"/>
    <n v="0.57999999999999996"/>
    <s v="City of Fort Pierce"/>
    <n v="0.20711477629347999"/>
    <n v="3988.4697846880399"/>
    <n v="10.963065878393101"/>
    <n v="1.9627995532379401"/>
    <n v="2.2706129368941199"/>
    <n v="0.40652479037782002"/>
    <n v="826.07102720898399"/>
    <n v="1210"/>
    <s v="Fixed Single Family Units"/>
    <n v="1210"/>
    <s v="St. Lucie County Ft. Pierce--Paradise Park"/>
    <s v="City of Fort Pierce"/>
    <m/>
    <m/>
    <m/>
    <n v="0"/>
    <n v="1"/>
    <n v="2.2706129368941199"/>
    <n v="0.40652479037782002"/>
    <n v="826.07102720898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4.36508555621299"/>
    <n v="0.66996839190000002"/>
  </r>
  <r>
    <n v="260000"/>
    <n v="2500000"/>
    <n v="860000"/>
    <x v="0"/>
    <x v="0"/>
    <s v="IR-SouthCentral"/>
    <s v="C-25 and South Indian R"/>
    <n v="0.36"/>
    <n v="0.57999999999999996"/>
    <s v="City of Fort Pierce"/>
    <n v="5.5828511085049999E-2"/>
    <n v="3988.4697846880399"/>
    <n v="10.963065878393101"/>
    <n v="1.9627995532379401"/>
    <n v="0.61205164491800002"/>
    <n v="0.10958017661567"/>
    <n v="222.670329586843"/>
    <n v="1310"/>
    <s v="Fixed Single Family Units"/>
    <n v="1310"/>
    <s v="St. Lucie County Ft. Pierce--Paradise Park"/>
    <s v="City of Fort Pierce"/>
    <m/>
    <m/>
    <m/>
    <n v="0"/>
    <n v="1"/>
    <n v="0.61205164491800002"/>
    <n v="0.10958017661567"/>
    <n v="222.670329586843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5.828788291953799"/>
    <n v="0.18059231919999999"/>
  </r>
  <r>
    <n v="260000"/>
    <n v="2500000"/>
    <n v="860000"/>
    <x v="0"/>
    <x v="0"/>
    <s v="IR-SouthCentral"/>
    <s v="C-25 and South Indian R"/>
    <n v="0.36"/>
    <n v="0.57999999999999996"/>
    <s v="City of Fort Pierce"/>
    <n v="2.5399001725500002E-3"/>
    <n v="3988.4697846880399"/>
    <n v="10.963065878393101"/>
    <n v="1.9627995532379401"/>
    <n v="2.78450929163E-2"/>
    <n v="4.9853149239599999E-3"/>
    <n v="10.130315094375501"/>
    <n v="1310"/>
    <s v="Fixed Single Family Units"/>
    <n v="1310"/>
    <s v="St. Lucie County Ft. Pierce--Paradise Park"/>
    <s v="City of Fort Pierce"/>
    <m/>
    <m/>
    <m/>
    <n v="0"/>
    <n v="1"/>
    <n v="2.78450929163E-2"/>
    <n v="4.9853149239599999E-3"/>
    <n v="10.1303150943743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4.906099259527"/>
    <n v="8.2159894999999997E-3"/>
  </r>
  <r>
    <n v="260000"/>
    <n v="2500000"/>
    <n v="860000"/>
    <x v="0"/>
    <x v="0"/>
    <s v="IR-SouthCentral"/>
    <s v="C-25 and South Indian R"/>
    <n v="0.36"/>
    <n v="0.57999999999999996"/>
    <s v="City of Fort Pierce"/>
    <n v="0.14097263109919"/>
    <n v="3988.4697846880399"/>
    <n v="10.963065878393101"/>
    <n v="1.9627995532379401"/>
    <n v="1.5454922417908901"/>
    <n v="0.27670101734028002"/>
    <n v="562.26507960711695"/>
    <n v="1310"/>
    <s v="Fixed Single Family Units"/>
    <n v="1310"/>
    <s v="St. Lucie County Ft. Pierce--Paradise Park"/>
    <s v="City of Fort Pierce"/>
    <m/>
    <m/>
    <m/>
    <n v="0"/>
    <n v="1"/>
    <n v="1.5454922417908901"/>
    <n v="0.27670101734028002"/>
    <n v="562.265079607116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97.273259521333799"/>
    <n v="0.45601385210000001"/>
  </r>
  <r>
    <n v="260000"/>
    <n v="2500000"/>
    <n v="860000"/>
    <x v="0"/>
    <x v="0"/>
    <s v="IR-SouthCentral"/>
    <s v="C-25 and South Indian R"/>
    <n v="0.36"/>
    <n v="0.57999999999999996"/>
    <s v="City of Fort Pierce"/>
    <n v="7.8574865814579994E-2"/>
    <n v="3988.4697846880399"/>
    <n v="10.963065878393101"/>
    <n v="1.9627995532379401"/>
    <n v="0.86142143031120999"/>
    <n v="0.1542267115166"/>
    <n v="313.39347813739698"/>
    <n v="1310"/>
    <s v="Fixed Single Family Units"/>
    <n v="1310"/>
    <s v="St. Lucie County Ft. Pierce--Paradise Park"/>
    <s v="City of Fort Pierce"/>
    <m/>
    <m/>
    <m/>
    <n v="0"/>
    <n v="1"/>
    <n v="0.86142143031120999"/>
    <n v="0.1542267115166"/>
    <n v="313.393478137396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5.79451480382201"/>
    <n v="0.25417151510000002"/>
  </r>
  <r>
    <n v="260000"/>
    <n v="2500000"/>
    <n v="860000"/>
    <x v="0"/>
    <x v="0"/>
    <s v="IR-SouthCentral"/>
    <s v="C-25 and South Indian R"/>
    <n v="0.36"/>
    <n v="0.57999999999999996"/>
    <s v="City of Fort Pierce"/>
    <n v="5.5266368478400002E-3"/>
    <n v="3993.1024692452902"/>
    <n v="10.7037531358857"/>
    <n v="1.83572656559486"/>
    <n v="5.9155756490959999E-2"/>
    <n v="1.014539407997E-2"/>
    <n v="22.0684272437319"/>
    <n v="1210"/>
    <s v="Fixed Single Family Units"/>
    <n v="1210"/>
    <s v="St. Lucie County Ft. Pierce--Paradise Park"/>
    <s v="City of Fort Pierce"/>
    <m/>
    <m/>
    <m/>
    <n v="0"/>
    <n v="1"/>
    <n v="5.9155756490959999E-2"/>
    <n v="1.014539407997E-2"/>
    <n v="22.0684272437325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33.488068119568197"/>
    <n v="1.7898156700000001E-2"/>
  </r>
  <r>
    <n v="260000"/>
    <n v="2500000"/>
    <n v="860000"/>
    <x v="0"/>
    <x v="0"/>
    <s v="IR-SouthCentral"/>
    <s v="C-25 and South Indian R"/>
    <n v="0.36"/>
    <n v="0.57999999999999996"/>
    <s v="City of Fort Pierce"/>
    <n v="3.8869218306040003E-2"/>
    <n v="3993.1024692452902"/>
    <n v="10.7037531358857"/>
    <n v="1.83572656559486"/>
    <n v="0.41604651733276998"/>
    <n v="7.1353256628310005E-2"/>
    <n v="155.20877159551"/>
    <n v="1310"/>
    <s v="Fixed Single Family Units"/>
    <n v="1310"/>
    <s v="St. Lucie County Ft. Pierce--Paradise Park"/>
    <s v="City of Fort Pierce"/>
    <m/>
    <m/>
    <m/>
    <n v="0"/>
    <n v="1"/>
    <n v="0.41604651733276998"/>
    <n v="7.1353256628310005E-2"/>
    <n v="155.2087715955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160361179898501"/>
    <n v="0.1258789713"/>
  </r>
  <r>
    <n v="260000"/>
    <n v="2500000"/>
    <n v="860000"/>
    <x v="0"/>
    <x v="0"/>
    <s v="IR-SouthCentral"/>
    <s v="C-25 and South Indian R"/>
    <n v="0.36"/>
    <n v="0.57999999999999996"/>
    <s v="City of Fort Pierce"/>
    <n v="1.668549580996E-2"/>
    <n v="3993.1024692452902"/>
    <n v="10.7037531358857"/>
    <n v="1.83572656559486"/>
    <n v="0.17859742809972001"/>
    <n v="3.0630007918469999E-2"/>
    <n v="66.626894519353101"/>
    <n v="1310"/>
    <s v="Fixed Single Family Units"/>
    <n v="1310"/>
    <s v="St. Lucie County Ft. Pierce--Paradise Park"/>
    <s v="City of Fort Pierce"/>
    <m/>
    <m/>
    <m/>
    <n v="0"/>
    <n v="1"/>
    <n v="0.17859742809972001"/>
    <n v="3.0630007918469999E-2"/>
    <n v="66.6268945193531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7.991977598324901"/>
    <n v="5.4036410799999997E-2"/>
  </r>
  <r>
    <n v="260000"/>
    <n v="2500000"/>
    <n v="860000"/>
    <x v="0"/>
    <x v="0"/>
    <s v="IR-SouthCentral"/>
    <s v="C-25 and South Indian R"/>
    <n v="0.36"/>
    <n v="0.57999999999999996"/>
    <s v="City of Fort Pierce"/>
    <n v="0.16064284513825"/>
    <n v="3979.7517128197601"/>
    <n v="10.5298459130347"/>
    <n v="1.7698111258264699"/>
    <n v="1.69154440633728"/>
    <n v="0.28430749461008997"/>
    <n v="639.31863809119295"/>
    <n v="1210"/>
    <s v="Fixed Single Family Units"/>
    <n v="1210"/>
    <s v="St. Lucie County Ft. Pierce--Paradise Park"/>
    <s v="City of Fort Pierce"/>
    <m/>
    <m/>
    <m/>
    <n v="0"/>
    <n v="1"/>
    <n v="1.69154440633728"/>
    <n v="0.28430749461008997"/>
    <n v="639.318638118362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16.82096069591901"/>
    <n v="0.51850660029999995"/>
  </r>
  <r>
    <n v="260000"/>
    <n v="2500000"/>
    <n v="860000"/>
    <x v="0"/>
    <x v="0"/>
    <s v="IR-SouthCentral"/>
    <s v="C-25 and South Indian R"/>
    <n v="0.36"/>
    <n v="0.57999999999999996"/>
    <s v="City of Fort Pierce"/>
    <n v="6.2238062321999998E-4"/>
    <n v="3979.7517128197601"/>
    <n v="10.5298459130347"/>
    <n v="1.7698111258264699"/>
    <n v="6.5535720618200002E-3"/>
    <n v="1.10149615148E-3"/>
    <n v="2.4769203513094999"/>
    <n v="1310"/>
    <s v="Fixed Single Family Units"/>
    <n v="1310"/>
    <s v="St. Lucie County Ft. Pierce--Paradise Park"/>
    <s v="City of Fort Pierce"/>
    <m/>
    <m/>
    <m/>
    <n v="0"/>
    <n v="1"/>
    <n v="6.5535720618200002E-3"/>
    <n v="1.10149615148E-3"/>
    <n v="2.4769203513107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25.752786795885299"/>
    <n v="2.0088567000000001E-3"/>
  </r>
  <r>
    <n v="260000"/>
    <n v="2500000"/>
    <n v="860000"/>
    <x v="0"/>
    <x v="0"/>
    <s v="IR-SouthCentral"/>
    <s v="C-25 and South Indian R"/>
    <n v="0.36"/>
    <n v="0.57999999999999996"/>
    <s v="City of Fort Pierce"/>
    <n v="8.9650115492170002E-2"/>
    <n v="3979.7517128197601"/>
    <n v="10.5298459130347"/>
    <n v="1.7698111258264699"/>
    <n v="0.94400190221839997"/>
    <n v="0.15866377182968"/>
    <n v="356.78520068448398"/>
    <n v="1310"/>
    <s v="Fixed Single Family Units"/>
    <n v="1310"/>
    <s v="St. Lucie County Ft. Pierce--Paradise Park"/>
    <s v="City of Fort Pierce"/>
    <m/>
    <m/>
    <m/>
    <n v="0"/>
    <n v="1"/>
    <n v="0.94400190221839997"/>
    <n v="0.15866377182968"/>
    <n v="356.785200684483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2.156968287622405"/>
    <n v="0.28936350420000001"/>
  </r>
  <r>
    <n v="260000"/>
    <n v="2500000"/>
    <n v="860000"/>
    <x v="0"/>
    <x v="0"/>
    <s v="IR-SouthCentral"/>
    <s v="C-25 and South Indian R"/>
    <n v="0.36"/>
    <n v="0.57999999999999996"/>
    <s v="City of Fort Pierce"/>
    <n v="0.10156706891764"/>
    <n v="3979.7517128197601"/>
    <n v="10.5298459130347"/>
    <n v="1.7698111258264699"/>
    <n v="1.0694855855413801"/>
    <n v="0.17975452858803001"/>
    <n v="404.21171649107998"/>
    <n v="1310"/>
    <s v="Fixed Single Family Units"/>
    <n v="1310"/>
    <s v="St. Lucie County Ft. Pierce--Paradise Park"/>
    <s v="City of Fort Pierce"/>
    <m/>
    <m/>
    <m/>
    <n v="0"/>
    <n v="1"/>
    <n v="1.0694855855413801"/>
    <n v="0.17975452858803001"/>
    <n v="404.2117164910799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2.053232987931807"/>
    <n v="0.32782783170000002"/>
  </r>
  <r>
    <n v="260000"/>
    <n v="2500000"/>
    <n v="860000"/>
    <x v="0"/>
    <x v="0"/>
    <s v="IR-SouthCentral"/>
    <s v="C-25 and South Indian R"/>
    <n v="0.36"/>
    <n v="0.57999999999999996"/>
    <s v="City of Fort Pierce"/>
    <n v="7.2254538826139997E-2"/>
    <n v="3979.7517128197601"/>
    <n v="10.5298459130347"/>
    <n v="1.7698111258264699"/>
    <n v="0.76082916035670001"/>
    <n v="0.12787688670597"/>
    <n v="287.55512465235603"/>
    <n v="1310"/>
    <s v="Fixed Single Family Units"/>
    <n v="1310"/>
    <s v="St. Lucie County Ft. Pierce--Paradise Park"/>
    <s v="City of Fort Pierce"/>
    <m/>
    <m/>
    <m/>
    <n v="0"/>
    <n v="1"/>
    <n v="0.76082916035670001"/>
    <n v="0.12787688670597"/>
    <n v="287.55512462518402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9.234004939206798"/>
    <n v="0.23321583509999999"/>
  </r>
  <r>
    <n v="260000"/>
    <n v="2500000"/>
    <n v="860000"/>
    <x v="0"/>
    <x v="0"/>
    <s v="IR-SouthCentral"/>
    <s v="C-25 and South Indian R"/>
    <n v="0.36"/>
    <n v="0.57999999999999996"/>
    <s v="City of Fort Pierce"/>
    <n v="3.3195467582199998E-3"/>
    <n v="3997.98320474094"/>
    <n v="10.0236995340544"/>
    <n v="1.57377720652718"/>
    <n v="3.327413929373E-2"/>
    <n v="5.2242270241000003E-3"/>
    <n v="13.271492186751701"/>
    <n v="1210"/>
    <s v="Fixed Single Family Units"/>
    <n v="1210"/>
    <s v="St. Lucie County Ft. Pierce--Paradise Park"/>
    <s v="City of Fort Pierce"/>
    <m/>
    <m/>
    <m/>
    <n v="0"/>
    <n v="1"/>
    <n v="3.327413929373E-2"/>
    <n v="5.2242270241000003E-3"/>
    <n v="13.271492186750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9.16111485612601"/>
    <n v="1.0763578399999999E-2"/>
  </r>
  <r>
    <n v="260000"/>
    <n v="2500000"/>
    <n v="860000"/>
    <x v="0"/>
    <x v="0"/>
    <s v="IR-SouthCentral"/>
    <s v="C-25 and South Indian R"/>
    <n v="0.36"/>
    <n v="0.57999999999999996"/>
    <s v="City of Fort Pierce"/>
    <n v="0.14090520020986"/>
    <n v="3997.98320474094"/>
    <n v="10.0236995340544"/>
    <n v="1.57377720652718"/>
    <n v="1.41239138968946"/>
    <n v="0.22175339237142999"/>
    <n v="563.33662389969595"/>
    <n v="1310"/>
    <s v="Fixed Single Family Units"/>
    <n v="1310"/>
    <s v="St. Lucie County Ft. Pierce--Paradise Park"/>
    <s v="City of Fort Pierce"/>
    <m/>
    <m/>
    <m/>
    <n v="0"/>
    <n v="1"/>
    <n v="1.41239138968946"/>
    <n v="0.22175339237142999"/>
    <n v="563.33662389969595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18.971972889377"/>
    <n v="0.45688290669999998"/>
  </r>
  <r>
    <n v="260000"/>
    <n v="2500000"/>
    <n v="860000"/>
    <x v="0"/>
    <x v="0"/>
    <s v="IR-SouthCentral"/>
    <s v="C-25 and South Indian R"/>
    <n v="0.36"/>
    <n v="0.57999999999999996"/>
    <s v="City of Fort Pierce"/>
    <n v="2.9908397068800002E-3"/>
    <n v="3963.3755489106902"/>
    <n v="9.3451276942880899"/>
    <n v="1.36164993399435"/>
    <n v="2.7949778973990001E-2"/>
    <n v="4.0724766894599997E-3"/>
    <n v="11.8538209649832"/>
    <n v="1700"/>
    <s v="Institutional (Educational,religious,health and military facilities)"/>
    <n v="1700"/>
    <s v="St. Lucie County Ft. Pierce--Paradise Park"/>
    <s v="City of Fort Pierce"/>
    <m/>
    <m/>
    <m/>
    <n v="0"/>
    <n v="1"/>
    <n v="2.7949778973990001E-2"/>
    <n v="4.0724766894599997E-3"/>
    <n v="11.8538209374386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47.411743980901498"/>
    <n v="9.6138044999999998E-3"/>
  </r>
  <r>
    <n v="260000"/>
    <n v="2500000"/>
    <n v="860000"/>
    <x v="0"/>
    <x v="0"/>
    <s v="IR-SouthCentral"/>
    <s v="C-25 and South Indian R"/>
    <n v="0.36"/>
    <n v="0.57999999999999996"/>
    <s v="City of Fort Pierce"/>
    <n v="9.1625141372779995E-2"/>
    <n v="3963.3755489106902"/>
    <n v="9.3451276942880899"/>
    <n v="1.36164993399435"/>
    <n v="0.85624864613589002"/>
    <n v="0.12476136770247"/>
    <n v="363.14484498238897"/>
    <n v="1750"/>
    <s v="Governmental"/>
    <n v="1750"/>
    <s v="St. Lucie County Ft. Pierce--Paradise Park"/>
    <s v="City of Fort Pierce"/>
    <m/>
    <m/>
    <m/>
    <n v="0"/>
    <n v="1"/>
    <n v="0.85624864613589002"/>
    <n v="0.12476136770247"/>
    <n v="363.14484503888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84.924095094527203"/>
    <n v="0.2945213666"/>
  </r>
  <r>
    <n v="260000"/>
    <n v="2500000"/>
    <n v="870000"/>
    <x v="0"/>
    <x v="0"/>
    <s v="IR-SouthCentral"/>
    <s v="C-25 and South Indian R"/>
    <n v="0.36"/>
    <n v="0.57999999999999996"/>
    <s v="City of Fort Pierce"/>
    <n v="3.6777601866850002E-2"/>
    <n v="4005.6310216135898"/>
    <n v="11.116073767647899"/>
    <n v="2.03582354505604"/>
    <n v="0.40882253534917001"/>
    <n v="7.4872707811240002E-2"/>
    <n v="147.31750293843601"/>
    <n v="1210"/>
    <s v="Fixed Single Family Units"/>
    <n v="1210"/>
    <s v="St. Lucie County Ft. Pierce--Paradise Park"/>
    <s v="City of Fort Pierce"/>
    <m/>
    <m/>
    <m/>
    <n v="0"/>
    <n v="1"/>
    <n v="0.40882253534917001"/>
    <n v="7.4872707811240002E-2"/>
    <n v="147.31750293843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84.05446912015799"/>
    <n v="0.1194789156"/>
  </r>
  <r>
    <n v="260000"/>
    <n v="2500000"/>
    <n v="870000"/>
    <x v="0"/>
    <x v="0"/>
    <s v="IR-SouthCentral"/>
    <s v="C-25 and South Indian R"/>
    <n v="0.36"/>
    <n v="0.57999999999999996"/>
    <s v="City of Fort Pierce"/>
    <n v="4.5508373043729997E-2"/>
    <n v="4005.6310216135898"/>
    <n v="11.116073767647899"/>
    <n v="2.03582354505604"/>
    <n v="0.50587443179975999"/>
    <n v="9.2647017339619997E-2"/>
    <n v="182.28975080713599"/>
    <n v="1310"/>
    <s v="Fixed Single Family Units"/>
    <n v="1310"/>
    <s v="St. Lucie County Ft. Pierce--Paradise Park"/>
    <s v="City of Fort Pierce"/>
    <m/>
    <m/>
    <m/>
    <n v="0"/>
    <n v="1"/>
    <n v="0.50587443179975999"/>
    <n v="9.2647017339619997E-2"/>
    <n v="182.289750807134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60.923793082325702"/>
    <n v="0.14784245809999999"/>
  </r>
  <r>
    <n v="260000"/>
    <n v="2500000"/>
    <n v="870000"/>
    <x v="0"/>
    <x v="0"/>
    <s v="IR-SouthCentral"/>
    <s v="C-25 and South Indian R"/>
    <n v="0.36"/>
    <n v="0.57999999999999996"/>
    <s v="City of Fort Pierce"/>
    <n v="0.17675977311884"/>
    <n v="4005.6310216135898"/>
    <n v="11.116073767647899"/>
    <n v="2.03582354505604"/>
    <n v="1.96487467714179"/>
    <n v="0.35985170793409998"/>
    <n v="708.03443057822199"/>
    <n v="1310"/>
    <s v="Fixed Single Family Units"/>
    <n v="1310"/>
    <s v="St. Lucie County Ft. Pierce--Paradise Park"/>
    <s v="City of Fort Pierce"/>
    <m/>
    <m/>
    <m/>
    <n v="0"/>
    <n v="1"/>
    <n v="1.96487467714179"/>
    <n v="0.35985170793409998"/>
    <n v="708.03443057822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09.36292540939399"/>
    <n v="0.57423716999999996"/>
  </r>
  <r>
    <n v="260000"/>
    <n v="2500000"/>
    <n v="870000"/>
    <x v="0"/>
    <x v="0"/>
    <s v="IR-SouthCentral"/>
    <s v="C-25 and South Indian R"/>
    <n v="0.36"/>
    <n v="0.57999999999999996"/>
    <s v="City of Fort Pierce"/>
    <n v="0.26050246985936998"/>
    <n v="4005.6310216135898"/>
    <n v="11.116073767647899"/>
    <n v="2.03582354505604"/>
    <n v="2.8957646716113001"/>
    <n v="0.53033706168495998"/>
    <n v="1043.47677447567"/>
    <n v="1310"/>
    <s v="Fixed Single Family Units"/>
    <n v="1310"/>
    <s v="St. Lucie County Ft. Pierce--Paradise Park"/>
    <s v="City of Fort Pierce"/>
    <m/>
    <m/>
    <m/>
    <n v="0"/>
    <n v="1"/>
    <n v="2.8957646716113001"/>
    <n v="0.53033706168495998"/>
    <n v="1043.4767744756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4.10551202626499"/>
    <n v="0.84629097689999999"/>
  </r>
  <r>
    <n v="260000"/>
    <n v="2500000"/>
    <n v="870000"/>
    <x v="0"/>
    <x v="0"/>
    <s v="IR-SouthCentral"/>
    <s v="C-25 and South Indian R"/>
    <n v="0.36"/>
    <n v="0.57999999999999996"/>
    <s v="City of Fort Pierce"/>
    <n v="4.0715153876019997E-2"/>
    <n v="3981.2095366349299"/>
    <n v="11.0026586256957"/>
    <n v="2.00041775402841"/>
    <n v="0.44797493899052998"/>
    <n v="8.1447316671589998E-2"/>
    <n v="162.09555889677301"/>
    <n v="1210"/>
    <s v="Fixed Single Family Units"/>
    <n v="1210"/>
    <s v="St. Lucie County Ft. Pierce--Paradise Park"/>
    <s v="City of Fort Pierce"/>
    <m/>
    <m/>
    <m/>
    <n v="0"/>
    <n v="1"/>
    <n v="0.44797493899052998"/>
    <n v="8.1447316671589998E-2"/>
    <n v="162.095558896774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72.174462981114"/>
    <n v="0.13146436240000001"/>
  </r>
  <r>
    <n v="260000"/>
    <n v="2500000"/>
    <n v="870000"/>
    <x v="0"/>
    <x v="0"/>
    <s v="IR-SouthCentral"/>
    <s v="C-25 and South Indian R"/>
    <n v="0.36"/>
    <n v="0.57999999999999996"/>
    <s v="City of Fort Pierce"/>
    <n v="0.29385371241767"/>
    <n v="3981.2095366349299"/>
    <n v="11.0026586256957"/>
    <n v="2.00041775402841"/>
    <n v="3.2331720836250502"/>
    <n v="0.58783018340746995"/>
    <n v="1169.8932022528199"/>
    <n v="1310"/>
    <s v="Fixed Single Family Units"/>
    <n v="1310"/>
    <s v="St. Lucie County Ft. Pierce--Paradise Park"/>
    <s v="City of Fort Pierce"/>
    <m/>
    <m/>
    <m/>
    <n v="0"/>
    <n v="1"/>
    <n v="3.2331720836250502"/>
    <n v="0.58783018340746995"/>
    <n v="1169.8932022528199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38.005839360387"/>
    <n v="0.94881849330000001"/>
  </r>
  <r>
    <n v="260000"/>
    <n v="2500000"/>
    <n v="870000"/>
    <x v="0"/>
    <x v="0"/>
    <s v="IR-SouthCentral"/>
    <s v="C-25 and South Indian R"/>
    <n v="0.36"/>
    <n v="0.57999999999999996"/>
    <s v="City of Fort Pierce"/>
    <n v="0.16850127285000999"/>
    <n v="3981.2095366349299"/>
    <n v="11.0026586256957"/>
    <n v="2.00041775402841"/>
    <n v="1.8539619831638701"/>
    <n v="0.33707293778553998"/>
    <n v="670.83887440558397"/>
    <n v="1310"/>
    <s v="Fixed Single Family Units"/>
    <n v="1310"/>
    <s v="St. Lucie County Ft. Pierce--Paradise Park"/>
    <s v="City of Fort Pierce"/>
    <m/>
    <m/>
    <m/>
    <n v="0"/>
    <n v="1"/>
    <n v="1.8539619831638701"/>
    <n v="0.33707293778553998"/>
    <n v="670.83887440558397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127.29415595945601"/>
    <n v="0.54407045769999995"/>
  </r>
  <r>
    <n v="260000"/>
    <n v="2500000"/>
    <n v="870000"/>
    <x v="0"/>
    <x v="0"/>
    <s v="IR-SouthCentral"/>
    <s v="C-25 and South Indian R"/>
    <n v="0.36"/>
    <n v="0.57999999999999996"/>
    <s v="City of Fort Pierce"/>
    <n v="2.97526912953E-3"/>
    <n v="3973.2514189117701"/>
    <n v="9.8584928885908898"/>
    <n v="1.44932132707646"/>
    <n v="2.9331669555110001E-2"/>
    <n v="4.3121210032200001E-3"/>
    <n v="11.821492290549401"/>
    <n v="1210"/>
    <s v="Fixed Single Family Units"/>
    <n v="1210"/>
    <s v="St. Lucie County Ft. Pierce--Paradise Park"/>
    <s v="City of Fort Pierce"/>
    <m/>
    <m/>
    <m/>
    <n v="0"/>
    <n v="1"/>
    <n v="2.9331669555110001E-2"/>
    <n v="4.3121210032200001E-3"/>
    <n v="11.8214922905508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6.397014199203099"/>
    <n v="9.5875849999999992E-3"/>
  </r>
  <r>
    <n v="260000"/>
    <n v="2500000"/>
    <n v="870000"/>
    <x v="0"/>
    <x v="0"/>
    <s v="IR-SouthCentral"/>
    <s v="C-25 and South Indian R"/>
    <n v="0.36"/>
    <n v="0.57999999999999996"/>
    <s v="City of Fort Pierce"/>
    <n v="1.2407729793299999E-3"/>
    <n v="3973.2514189117701"/>
    <n v="9.8584928885908898"/>
    <n v="1.44932132707646"/>
    <n v="1.2232151593090001E-2"/>
    <n v="1.798278741E-3"/>
    <n v="4.9299030006742797"/>
    <n v="1310"/>
    <s v="Fixed Single Family Units"/>
    <n v="1310"/>
    <s v="St. Lucie County Ft. Pierce--Paradise Park"/>
    <s v="City of Fort Pierce"/>
    <m/>
    <m/>
    <m/>
    <n v="0"/>
    <n v="1"/>
    <n v="1.2232151593090001E-2"/>
    <n v="1.798278741E-3"/>
    <n v="4.9299030006738001"/>
    <m/>
    <n v="-1"/>
    <n v="-1"/>
    <n v="-1"/>
    <n v="-1"/>
    <n v="0"/>
    <m/>
    <m/>
    <s v="Central IRL SIR"/>
    <s v="**"/>
    <m/>
    <m/>
    <n v="779"/>
    <x v="0"/>
    <s v="Paradise Park Stormwater Improvement"/>
    <x v="0"/>
    <m/>
    <n v="54.847137057449999"/>
    <n v="3.9982993E-3"/>
  </r>
  <r>
    <n v="130000"/>
    <n v="340000"/>
    <n v="340000"/>
    <x v="0"/>
    <x v="0"/>
    <s v="IR-SouthCentral"/>
    <s v="C-25 and South Indian R"/>
    <n v="0.36"/>
    <n v="0.57999999999999996"/>
    <s v="St. Lucie County"/>
    <n v="0.38068347178449002"/>
    <n v="3846.6564204903898"/>
    <n v="11.0809123201481"/>
    <n v="1.9072041180197199"/>
    <n v="4.2183201725735797"/>
    <n v="0.72604108504942999"/>
    <n v="1464.3585209144001"/>
    <n v="1210"/>
    <s v="Fixed Single Family Units"/>
    <n v="1210"/>
    <s v="St. Lucie County"/>
    <s v="St. Lucie County"/>
    <m/>
    <m/>
    <m/>
    <n v="0"/>
    <n v="1"/>
    <n v="4.2183201725735797"/>
    <n v="0.72604108504942999"/>
    <n v="1464.3585209144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89.44481464219399"/>
    <n v="1.1876387031"/>
  </r>
  <r>
    <n v="130000"/>
    <n v="340000"/>
    <n v="340000"/>
    <x v="0"/>
    <x v="0"/>
    <s v="IR-SouthCentral"/>
    <s v="C-25 and South Indian R"/>
    <n v="0.36"/>
    <n v="0.57999999999999996"/>
    <s v="St. Lucie County"/>
    <n v="4.571665753108E-2"/>
    <n v="3846.6564204903898"/>
    <n v="11.0809123201481"/>
    <n v="1.9072041180197199"/>
    <n v="0.50658227367219999"/>
    <n v="8.7190997505379994E-2"/>
    <n v="175.856274215312"/>
    <n v="1310"/>
    <s v="Fixed Single Family Units"/>
    <n v="1310"/>
    <s v="St. Lucie County"/>
    <s v="St. Lucie County"/>
    <m/>
    <m/>
    <m/>
    <n v="0"/>
    <n v="1"/>
    <n v="0.50658227367219999"/>
    <n v="8.7190997505379994E-2"/>
    <n v="175.85627421531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369538609059397"/>
    <n v="0.1426247155"/>
  </r>
  <r>
    <n v="130000"/>
    <n v="340000"/>
    <n v="340000"/>
    <x v="0"/>
    <x v="0"/>
    <s v="IR-SouthCentral"/>
    <s v="C-25 and South Indian R"/>
    <n v="0.36"/>
    <n v="0.57999999999999996"/>
    <s v="St. Lucie County"/>
    <n v="0.16159378516525999"/>
    <n v="3846.6564204903898"/>
    <n v="11.0809123201481"/>
    <n v="1.9072041180197199"/>
    <n v="1.7906065648971601"/>
    <n v="0.30819233251359002"/>
    <n v="621.59577121731604"/>
    <n v="1310"/>
    <s v="Fixed Single Family Units"/>
    <n v="1310"/>
    <s v="St. Lucie County"/>
    <s v="St. Lucie County"/>
    <m/>
    <m/>
    <m/>
    <n v="0"/>
    <n v="1"/>
    <n v="1.7906065648971601"/>
    <n v="0.30819233251359002"/>
    <n v="621.595771217316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525147249374"/>
    <n v="0.50413282339999999"/>
  </r>
  <r>
    <n v="130000"/>
    <n v="340000"/>
    <n v="340000"/>
    <x v="0"/>
    <x v="0"/>
    <s v="IR-SouthCentral"/>
    <s v="C-25 and South Indian R"/>
    <n v="0.36"/>
    <n v="0.57999999999999996"/>
    <s v="St. Lucie County"/>
    <n v="2.9769539025970002E-2"/>
    <n v="3846.6564204903898"/>
    <n v="11.0809123201481"/>
    <n v="1.9072041180197199"/>
    <n v="0.32987365175802003"/>
    <n v="5.677658742188E-2"/>
    <n v="114.513188429294"/>
    <n v="1310"/>
    <s v="Fixed Single Family Units"/>
    <n v="1310"/>
    <s v="St. Lucie County"/>
    <s v="St. Lucie County"/>
    <m/>
    <m/>
    <m/>
    <n v="0"/>
    <n v="1"/>
    <n v="0.32987365175802003"/>
    <n v="5.677658742188E-2"/>
    <n v="114.5131884292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964559885922903"/>
    <n v="9.2873632100000006E-2"/>
  </r>
  <r>
    <n v="140000"/>
    <n v="370000"/>
    <n v="370000"/>
    <x v="0"/>
    <x v="0"/>
    <s v="IR-SouthCentral"/>
    <s v="C-25 and South Indian R"/>
    <n v="0.36"/>
    <n v="0.57999999999999996"/>
    <s v="St. Lucie County"/>
    <n v="0.45842104911628001"/>
    <n v="3884.5578079770698"/>
    <n v="10.967509288911501"/>
    <n v="1.8103635143461601"/>
    <n v="5.0277371144154301"/>
    <n v="0.82990874152840999"/>
    <n v="1780.7630656857"/>
    <n v="1210"/>
    <s v="Fixed Single Family Units"/>
    <n v="1210"/>
    <s v="St. Lucie County"/>
    <s v="St. Lucie County"/>
    <m/>
    <m/>
    <m/>
    <n v="0"/>
    <n v="1"/>
    <n v="5.0277371144154301"/>
    <n v="0.82990874152840999"/>
    <n v="1780.76306568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6871236398201"/>
    <n v="1.4442522836"/>
  </r>
  <r>
    <n v="140000"/>
    <n v="370000"/>
    <n v="370000"/>
    <x v="0"/>
    <x v="0"/>
    <s v="IR-SouthCentral"/>
    <s v="C-25 and South Indian R"/>
    <n v="0.36"/>
    <n v="0.57999999999999996"/>
    <s v="St. Lucie County"/>
    <n v="9.0902759655779999E-2"/>
    <n v="3884.5578079770698"/>
    <n v="10.967509288911501"/>
    <n v="1.8103635143461601"/>
    <n v="0.99697686091249005"/>
    <n v="0.16456703943420001"/>
    <n v="353.11702478753398"/>
    <n v="1310"/>
    <s v="Fixed Single Family Units"/>
    <n v="1310"/>
    <s v="St. Lucie County"/>
    <s v="St. Lucie County"/>
    <m/>
    <m/>
    <m/>
    <n v="0"/>
    <n v="1"/>
    <n v="0.99697686091249005"/>
    <n v="0.16456703943420001"/>
    <n v="353.11702478753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721865126859498"/>
    <n v="0.2863885035"/>
  </r>
  <r>
    <n v="140000"/>
    <n v="370000"/>
    <n v="370000"/>
    <x v="0"/>
    <x v="0"/>
    <s v="IR-SouthCentral"/>
    <s v="C-25 and South Indian R"/>
    <n v="0.36"/>
    <n v="0.57999999999999996"/>
    <s v="St. Lucie County"/>
    <n v="6.8439645010910002E-2"/>
    <n v="3884.5578079770698"/>
    <n v="10.967509288911501"/>
    <n v="1.8103635143461601"/>
    <n v="0.75061244238697"/>
    <n v="0.12390063626255"/>
    <n v="265.85775740231298"/>
    <n v="1310"/>
    <s v="Fixed Single Family Units"/>
    <n v="1310"/>
    <s v="St. Lucie County"/>
    <s v="St. Lucie County"/>
    <m/>
    <m/>
    <m/>
    <n v="0"/>
    <n v="1"/>
    <n v="0.75061244238697"/>
    <n v="0.12390063626255"/>
    <n v="265.85775740231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697880240750806"/>
    <n v="0.21561861909999999"/>
  </r>
  <r>
    <n v="140000"/>
    <n v="380000"/>
    <n v="380000"/>
    <x v="0"/>
    <x v="0"/>
    <s v="IR-SouthCentral"/>
    <s v="C-25 and South Indian R"/>
    <n v="0.36"/>
    <n v="0.57999999999999996"/>
    <s v="St. Lucie County"/>
    <n v="6.2395373659540003E-2"/>
    <n v="3901.3621559066701"/>
    <n v="11.1086509635971"/>
    <n v="2.10043775048501"/>
    <n v="0.69312842772711003"/>
    <n v="0.13105759829012001"/>
    <n v="243.426949499008"/>
    <n v="1210"/>
    <s v="Fixed Single Family Units"/>
    <n v="1210"/>
    <s v="St. Lucie County"/>
    <s v="St. Lucie County"/>
    <m/>
    <m/>
    <m/>
    <n v="0"/>
    <n v="1"/>
    <n v="0.69312842772711003"/>
    <n v="0.13105759829012001"/>
    <n v="243.42694949900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0.11225006101699"/>
    <n v="0.19742656080000001"/>
  </r>
  <r>
    <n v="140000"/>
    <n v="380000"/>
    <n v="380000"/>
    <x v="0"/>
    <x v="0"/>
    <s v="IR-SouthCentral"/>
    <s v="C-25 and South Indian R"/>
    <n v="0.36"/>
    <n v="0.57999999999999996"/>
    <s v="St. Lucie County"/>
    <n v="0.14740092338284999"/>
    <n v="3901.3621559066701"/>
    <n v="11.1086509635971"/>
    <n v="2.10043775048501"/>
    <n v="1.637425409572"/>
    <n v="0.30960646392968"/>
    <n v="575.06438423154896"/>
    <n v="1310"/>
    <s v="Fixed Single Family Units"/>
    <n v="1310"/>
    <s v="St. Lucie County"/>
    <s v="St. Lucie County"/>
    <m/>
    <m/>
    <m/>
    <n v="0"/>
    <n v="1"/>
    <n v="1.637425409572"/>
    <n v="0.30960646392968"/>
    <n v="575.064384231548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881319984041"/>
    <n v="0.46639447220000002"/>
  </r>
  <r>
    <n v="140000"/>
    <n v="380000"/>
    <n v="380000"/>
    <x v="0"/>
    <x v="0"/>
    <s v="IR-SouthCentral"/>
    <s v="C-25 and South Indian R"/>
    <n v="0.36"/>
    <n v="0.57999999999999996"/>
    <s v="St. Lucie County"/>
    <n v="0.40796715655646998"/>
    <n v="3901.3621559066701"/>
    <n v="11.1086509635971"/>
    <n v="2.10043775048501"/>
    <n v="4.5319647467970796"/>
    <n v="0.85690961658925002"/>
    <n v="1591.6276254422801"/>
    <n v="1310"/>
    <s v="Fixed Single Family Units"/>
    <n v="1310"/>
    <s v="St. Lucie County"/>
    <s v="St. Lucie County"/>
    <m/>
    <m/>
    <m/>
    <n v="0"/>
    <n v="1"/>
    <n v="4.5319647467970796"/>
    <n v="0.85690961658925002"/>
    <n v="1591.6276254422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3.41992743737799"/>
    <n v="1.290857766"/>
  </r>
  <r>
    <n v="140000"/>
    <n v="390000"/>
    <n v="390000"/>
    <x v="0"/>
    <x v="0"/>
    <s v="IR-SouthCentral"/>
    <s v="C-25 and South Indian R"/>
    <n v="0.36"/>
    <n v="0.57999999999999996"/>
    <s v="St. Lucie County"/>
    <n v="0.35223194907736"/>
    <n v="3844.3521164489298"/>
    <n v="11.152074226579501"/>
    <n v="1.9472880217492099"/>
    <n v="3.92811684108361"/>
    <n v="0.68589705531572998"/>
    <n v="1354.1036389165099"/>
    <n v="1210"/>
    <s v="Fixed Single Family Units"/>
    <n v="1210"/>
    <s v="St. Lucie County"/>
    <s v="St. Lucie County"/>
    <m/>
    <m/>
    <m/>
    <n v="0"/>
    <n v="1"/>
    <n v="3.92811684108361"/>
    <n v="0.68589705531572998"/>
    <n v="1354.1036389165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5729543632501"/>
    <n v="1.0982186853"/>
  </r>
  <r>
    <n v="140000"/>
    <n v="390000"/>
    <n v="390000"/>
    <x v="0"/>
    <x v="0"/>
    <s v="IR-SouthCentral"/>
    <s v="C-25 and South Indian R"/>
    <n v="0.36"/>
    <n v="0.57999999999999996"/>
    <s v="St. Lucie County"/>
    <n v="0.21978156572474"/>
    <n v="3844.3521164489298"/>
    <n v="11.152074226579501"/>
    <n v="1.9472880217492099"/>
    <n v="2.4510203345962398"/>
    <n v="0.42797801033707999"/>
    <n v="844.91772735038796"/>
    <n v="1310"/>
    <s v="Fixed Single Family Units"/>
    <n v="1310"/>
    <s v="St. Lucie County"/>
    <s v="St. Lucie County"/>
    <m/>
    <m/>
    <m/>
    <n v="0"/>
    <n v="1"/>
    <n v="2.4510203345962398"/>
    <n v="0.42797801033707999"/>
    <n v="844.917727350387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232056679927"/>
    <n v="0.68525363130000005"/>
  </r>
  <r>
    <n v="140000"/>
    <n v="390000"/>
    <n v="390000"/>
    <x v="0"/>
    <x v="0"/>
    <s v="IR-SouthCentral"/>
    <s v="C-25 and South Indian R"/>
    <n v="0.36"/>
    <n v="0.57999999999999996"/>
    <s v="St. Lucie County"/>
    <n v="4.5749938980860001E-2"/>
    <n v="3844.3521164489298"/>
    <n v="11.152074226579501"/>
    <n v="1.9472880217492099"/>
    <n v="0.51020671537609996"/>
    <n v="8.9088308173189995E-2"/>
    <n v="175.878874748502"/>
    <n v="1310"/>
    <s v="Fixed Single Family Units"/>
    <n v="1310"/>
    <s v="St. Lucie County"/>
    <s v="St. Lucie County"/>
    <m/>
    <m/>
    <m/>
    <n v="0"/>
    <n v="1"/>
    <n v="0.51020671537609996"/>
    <n v="8.9088308173189995E-2"/>
    <n v="175.878874748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645781202063297"/>
    <n v="0.14264304520000001"/>
  </r>
  <r>
    <n v="140000"/>
    <n v="410000"/>
    <n v="410000"/>
    <x v="0"/>
    <x v="0"/>
    <s v="IR-SouthCentral"/>
    <s v="C-25 and South Indian R"/>
    <n v="0.36"/>
    <n v="0.57999999999999996"/>
    <s v="Natural Lands"/>
    <n v="0.16322404649889999"/>
    <n v="2589.7357440400901"/>
    <n v="5.7887593400757904"/>
    <n v="0.42868913840298001"/>
    <n v="0.94486472369548002"/>
    <n v="6.9972375860260005E-2"/>
    <n v="422.70714750506897"/>
    <n v="4110"/>
    <s v="Pine flatwoods"/>
    <n v="4110"/>
    <s v="St. Lucie County"/>
    <s v="St. Lucie County"/>
    <m/>
    <m/>
    <s v="Natural Lands"/>
    <n v="0"/>
    <n v="1"/>
    <n v="0.94486472369548002"/>
    <n v="6.9972375860260005E-2"/>
    <n v="1599.8440971466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6.439061219221"/>
    <n v="1.2975215711000001"/>
  </r>
  <r>
    <n v="140000"/>
    <n v="430000"/>
    <n v="430000"/>
    <x v="0"/>
    <x v="0"/>
    <s v="IR-SouthCentral"/>
    <s v="C-25 and South Indian R"/>
    <n v="0.36"/>
    <n v="0.57999999999999996"/>
    <s v="St. Lucie County"/>
    <n v="0.24218161721020001"/>
    <n v="3855.7367891675999"/>
    <n v="9.5554903980723704"/>
    <n v="1.3635937449401001"/>
    <n v="2.31416411784177"/>
    <n v="0.33023733836731001"/>
    <n v="933.788571137502"/>
    <n v="1210"/>
    <s v="Fixed Single Family Units"/>
    <n v="1210"/>
    <s v="St. Lucie County"/>
    <s v="St. Lucie County"/>
    <m/>
    <m/>
    <m/>
    <n v="0"/>
    <n v="1"/>
    <n v="2.31416411784177"/>
    <n v="0.33023733836731001"/>
    <n v="933.788571137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3.48663286852201"/>
    <n v="0.75733055240000002"/>
  </r>
  <r>
    <n v="140000"/>
    <n v="430000"/>
    <n v="430000"/>
    <x v="0"/>
    <x v="0"/>
    <s v="IR-SouthCentral"/>
    <s v="C-25 and South Indian R"/>
    <n v="0.36"/>
    <n v="0.57999999999999996"/>
    <s v="St. Lucie County"/>
    <n v="7.4609074306900003E-3"/>
    <n v="3855.7367891675999"/>
    <n v="9.5554903980723704"/>
    <n v="1.3635937449401001"/>
    <n v="7.1292629314909997E-2"/>
    <n v="1.017364670407E-2"/>
    <n v="28.7672952611046"/>
    <n v="1310"/>
    <s v="Fixed Single Family Units"/>
    <n v="1310"/>
    <s v="St. Lucie County"/>
    <s v="St. Lucie County"/>
    <m/>
    <m/>
    <m/>
    <n v="0"/>
    <n v="1"/>
    <n v="7.1292629314909997E-2"/>
    <n v="1.017364670407E-2"/>
    <n v="28.767295261103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.685150201294"/>
    <n v="2.33311397E-2"/>
  </r>
  <r>
    <n v="140000"/>
    <n v="430000"/>
    <n v="430000"/>
    <x v="0"/>
    <x v="0"/>
    <s v="IR-SouthCentral"/>
    <s v="C-25 and South Indian R"/>
    <n v="0.36"/>
    <n v="0.57999999999999996"/>
    <s v="St. Lucie County"/>
    <n v="1.3517103275099999E-2"/>
    <n v="3855.7367891675999"/>
    <n v="9.5554903980723704"/>
    <n v="1.3635937449401001"/>
    <n v="0.12916255055501999"/>
    <n v="1.8431837475639999E-2"/>
    <n v="52.118392380804103"/>
    <n v="1310"/>
    <s v="Fixed Single Family Units"/>
    <n v="1310"/>
    <s v="St. Lucie County"/>
    <s v="St. Lucie County"/>
    <m/>
    <m/>
    <m/>
    <n v="0"/>
    <n v="1"/>
    <n v="0.12916255055501999"/>
    <n v="1.8431837475639999E-2"/>
    <n v="52.118392380802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496090610277001"/>
    <n v="4.2269580199999997E-2"/>
  </r>
  <r>
    <n v="140000"/>
    <n v="430000"/>
    <n v="430000"/>
    <x v="0"/>
    <x v="0"/>
    <s v="IR-SouthCentral"/>
    <s v="C-25 and South Indian R"/>
    <n v="0.36"/>
    <n v="0.57999999999999996"/>
    <s v="St. Lucie County"/>
    <n v="3.39775901912E-3"/>
    <n v="3855.7367891675999"/>
    <n v="9.5554903980723704"/>
    <n v="1.3635937449401001"/>
    <n v="3.2467253682250001E-2"/>
    <n v="4.6331629452899996E-3"/>
    <n v="13.1008644507817"/>
    <n v="1310"/>
    <s v="Fixed Single Family Units"/>
    <n v="1310"/>
    <s v="St. Lucie County"/>
    <s v="St. Lucie County"/>
    <m/>
    <m/>
    <m/>
    <n v="0"/>
    <n v="1"/>
    <n v="3.2467253682250001E-2"/>
    <n v="4.6331629452899996E-3"/>
    <n v="13.100864450781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.5262158322254"/>
    <n v="1.06251942E-2"/>
  </r>
  <r>
    <n v="140000"/>
    <n v="430000"/>
    <n v="430000"/>
    <x v="0"/>
    <x v="0"/>
    <s v="IR-SouthCentral"/>
    <s v="C-25 and South Indian R"/>
    <n v="0.36"/>
    <n v="0.57999999999999996"/>
    <s v="St. Lucie County"/>
    <n v="5.7222750523260001E-2"/>
    <n v="3855.7367891675999"/>
    <n v="9.5554903980723704"/>
    <n v="1.3635937449401001"/>
    <n v="0.54679144317632999"/>
    <n v="7.8028584681780006E-2"/>
    <n v="220.63586436990499"/>
    <n v="1750"/>
    <s v="Governmental"/>
    <n v="1750"/>
    <s v="St. Lucie County"/>
    <s v="St. Lucie County"/>
    <m/>
    <m/>
    <m/>
    <n v="0"/>
    <n v="1"/>
    <n v="0.54679144317632999"/>
    <n v="7.8028584681780006E-2"/>
    <n v="220.63586436990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477085726574799"/>
    <n v="0.17894230689999999"/>
  </r>
  <r>
    <n v="140000"/>
    <n v="430000"/>
    <n v="430000"/>
    <x v="0"/>
    <x v="0"/>
    <s v="IR-SouthCentral"/>
    <s v="C-25 and South Indian R"/>
    <n v="0.36"/>
    <n v="0.57999999999999996"/>
    <s v="St. Lucie County"/>
    <n v="0.2939833178931"/>
    <n v="3855.7367891675999"/>
    <n v="9.5554903980723704"/>
    <n v="1.3635937449401001"/>
    <n v="2.8091547713210399"/>
    <n v="0.40087381339577"/>
    <n v="1133.522294202"/>
    <n v="1750"/>
    <s v="Governmental"/>
    <n v="1750"/>
    <s v="St. Lucie County"/>
    <s v="St. Lucie County"/>
    <m/>
    <m/>
    <m/>
    <n v="0"/>
    <n v="1"/>
    <n v="2.8091547713210399"/>
    <n v="0.40087381339577"/>
    <n v="1133.522294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0.47939633732099"/>
    <n v="0.9193205955"/>
  </r>
  <r>
    <n v="140000"/>
    <n v="440000"/>
    <n v="440000"/>
    <x v="0"/>
    <x v="0"/>
    <s v="IR-SouthCentral"/>
    <s v="C-25 and South Indian R"/>
    <n v="0.36"/>
    <n v="0.57999999999999996"/>
    <s v="St. Lucie County"/>
    <n v="0.61776345362188001"/>
    <n v="3831.1623430649502"/>
    <n v="9.5227382022232003"/>
    <n v="1.3996144962555499"/>
    <n v="5.88279963974247"/>
    <n v="0.86463068494607997"/>
    <n v="2366.7520804379201"/>
    <n v="1210"/>
    <s v="Fixed Single Family Units"/>
    <n v="1210"/>
    <s v="St. Lucie County"/>
    <s v="St. Lucie County"/>
    <m/>
    <m/>
    <m/>
    <n v="0"/>
    <n v="1"/>
    <n v="5.88279963974247"/>
    <n v="0.86463068494607997"/>
    <n v="2366.7520804379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9999999254899"/>
    <n v="1.919506959"/>
  </r>
  <r>
    <n v="140000"/>
    <n v="470000"/>
    <n v="470000"/>
    <x v="0"/>
    <x v="0"/>
    <s v="IR-SouthCentral"/>
    <s v="C-25 and South Indian R"/>
    <n v="0.36"/>
    <n v="0.57999999999999996"/>
    <s v="St. Lucie County"/>
    <n v="0.39854704102888999"/>
    <n v="3883.2149530963302"/>
    <n v="11.1282312576636"/>
    <n v="1.89710884016359"/>
    <n v="4.4351236396271103"/>
    <n v="0.75608711475696"/>
    <n v="1547.6438292357"/>
    <n v="1210"/>
    <s v="Fixed Single Family Units"/>
    <n v="1210"/>
    <s v="St. Lucie County"/>
    <s v="St. Lucie County"/>
    <m/>
    <m/>
    <m/>
    <n v="0"/>
    <n v="1"/>
    <n v="4.4351236396271103"/>
    <n v="0.75608711475696"/>
    <n v="1547.64382923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629820738337"/>
    <n v="1.2551855874"/>
  </r>
  <r>
    <n v="140000"/>
    <n v="470000"/>
    <n v="470000"/>
    <x v="0"/>
    <x v="0"/>
    <s v="IR-SouthCentral"/>
    <s v="C-25 and South Indian R"/>
    <n v="0.36"/>
    <n v="0.57999999999999996"/>
    <s v="St. Lucie County"/>
    <n v="4.921331032E-5"/>
    <n v="3883.2149530963302"/>
    <n v="11.1282312576636"/>
    <n v="1.89710884016359"/>
    <n v="5.4765709828999995E-4"/>
    <n v="9.3363006070000006E-5"/>
    <n v="0.19110586256094"/>
    <n v="1310"/>
    <s v="Fixed Single Family Units"/>
    <n v="1310"/>
    <s v="St. Lucie County"/>
    <s v="St. Lucie County"/>
    <m/>
    <m/>
    <m/>
    <n v="0"/>
    <n v="1"/>
    <n v="5.4765709828999995E-4"/>
    <n v="9.3363006070000006E-5"/>
    <n v="0.1911058625617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.536725247610599"/>
    <n v="1.549926E-4"/>
  </r>
  <r>
    <n v="140000"/>
    <n v="470000"/>
    <n v="470000"/>
    <x v="0"/>
    <x v="0"/>
    <s v="IR-SouthCentral"/>
    <s v="C-25 and South Indian R"/>
    <n v="0.36"/>
    <n v="0.57999999999999996"/>
    <s v="St. Lucie County"/>
    <n v="6.8862853731760001E-2"/>
    <n v="3883.2149530963302"/>
    <n v="11.1282312576636"/>
    <n v="1.89710884016359"/>
    <n v="0.76632176138968999"/>
    <n v="0.13064032857340999"/>
    <n v="267.40926332405598"/>
    <n v="1310"/>
    <s v="Fixed Single Family Units"/>
    <n v="1310"/>
    <s v="St. Lucie County"/>
    <s v="St. Lucie County"/>
    <m/>
    <m/>
    <m/>
    <n v="0"/>
    <n v="1"/>
    <n v="0.76632176138968999"/>
    <n v="0.13064032857340999"/>
    <n v="267.40926332405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732766326110195"/>
    <n v="0.21687693699999999"/>
  </r>
  <r>
    <n v="140000"/>
    <n v="470000"/>
    <n v="470000"/>
    <x v="0"/>
    <x v="0"/>
    <s v="IR-SouthCentral"/>
    <s v="C-25 and South Indian R"/>
    <n v="0.36"/>
    <n v="0.57999999999999996"/>
    <s v="St. Lucie County"/>
    <n v="7.8374735349019994E-2"/>
    <n v="3883.2149530963302"/>
    <n v="11.1282312576636"/>
    <n v="1.89710884016359"/>
    <n v="0.87217217972213001"/>
    <n v="0.14868540327610999"/>
    <n v="304.34594425230199"/>
    <n v="1310"/>
    <s v="Fixed Single Family Units"/>
    <n v="1310"/>
    <s v="St. Lucie County"/>
    <s v="St. Lucie County"/>
    <m/>
    <m/>
    <m/>
    <n v="0"/>
    <n v="1"/>
    <n v="0.87217217972213001"/>
    <n v="0.14868540327610999"/>
    <n v="304.34594425230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289972217620502"/>
    <n v="0.24683369359999999"/>
  </r>
  <r>
    <n v="140000"/>
    <n v="470000"/>
    <n v="470000"/>
    <x v="0"/>
    <x v="0"/>
    <s v="IR-SouthCentral"/>
    <s v="C-25 and South Indian R"/>
    <n v="0.36"/>
    <n v="0.57999999999999996"/>
    <s v="St. Lucie County"/>
    <n v="6.8974753799210003E-2"/>
    <n v="3883.2149530963302"/>
    <n v="11.1282312576636"/>
    <n v="1.89710884016359"/>
    <n v="0.76756701121811"/>
    <n v="0.13085261518060001"/>
    <n v="267.84379533926102"/>
    <n v="1310"/>
    <s v="Fixed Single Family Units"/>
    <n v="1310"/>
    <s v="St. Lucie County"/>
    <s v="St. Lucie County"/>
    <m/>
    <m/>
    <m/>
    <n v="0"/>
    <n v="1"/>
    <n v="0.76756701121811"/>
    <n v="0.13085261518060001"/>
    <n v="267.8437953392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955862396744294"/>
    <n v="0.2172293555"/>
  </r>
  <r>
    <n v="140000"/>
    <n v="470000"/>
    <n v="470000"/>
    <x v="0"/>
    <x v="0"/>
    <s v="IR-SouthCentral"/>
    <s v="C-25 and South Indian R"/>
    <n v="0.36"/>
    <n v="0.57999999999999996"/>
    <s v="St. Lucie County"/>
    <n v="2.9548564486799999E-3"/>
    <n v="3883.2149530963302"/>
    <n v="11.1282312576636"/>
    <n v="1.89710884016359"/>
    <n v="3.288232589416E-2"/>
    <n v="5.6056842902099998E-3"/>
    <n v="11.4743427457867"/>
    <n v="1310"/>
    <s v="Fixed Single Family Units"/>
    <n v="1310"/>
    <s v="St. Lucie County"/>
    <s v="St. Lucie County"/>
    <m/>
    <m/>
    <m/>
    <n v="0"/>
    <n v="1"/>
    <n v="3.288232589416E-2"/>
    <n v="5.6056842902099998E-3"/>
    <n v="11.474342745785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7.748952713383098"/>
    <n v="9.3060363000000007E-3"/>
  </r>
  <r>
    <n v="140000"/>
    <n v="470000"/>
    <n v="470000"/>
    <x v="0"/>
    <x v="0"/>
    <s v="IR-SouthCentral"/>
    <s v="C-25 and South Indian R"/>
    <n v="0.36"/>
    <n v="0.57999999999999996"/>
    <s v="St. Lucie County"/>
    <n v="0.34589127458872998"/>
    <n v="3863.29953936737"/>
    <n v="11.21983053219"/>
    <n v="1.96495412225338"/>
    <n v="3.88084148344887"/>
    <n v="0.67966048585462002"/>
    <n v="1336.2816017898599"/>
    <n v="1210"/>
    <s v="Fixed Single Family Units"/>
    <n v="1210"/>
    <s v="St. Lucie County"/>
    <s v="St. Lucie County"/>
    <m/>
    <m/>
    <m/>
    <n v="0"/>
    <n v="1"/>
    <n v="3.88084148344887"/>
    <n v="0.67966048585462002"/>
    <n v="1336.2816017898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29.89291555863201"/>
    <n v="1.0837644783"/>
  </r>
  <r>
    <n v="140000"/>
    <n v="470000"/>
    <n v="470000"/>
    <x v="0"/>
    <x v="0"/>
    <s v="IR-SouthCentral"/>
    <s v="C-25 and South Indian R"/>
    <n v="0.36"/>
    <n v="0.57999999999999996"/>
    <s v="St. Lucie County"/>
    <n v="6.6190042133120006E-2"/>
    <n v="3863.29953936737"/>
    <n v="11.21983053219"/>
    <n v="1.96495412225338"/>
    <n v="0.74264105565212002"/>
    <n v="0.13006039614159001"/>
    <n v="255.71195928358901"/>
    <n v="1310"/>
    <s v="Fixed Single Family Units"/>
    <n v="1310"/>
    <s v="St. Lucie County"/>
    <s v="St. Lucie County"/>
    <m/>
    <m/>
    <m/>
    <n v="0"/>
    <n v="1"/>
    <n v="0.74264105565212002"/>
    <n v="0.13006039614159001"/>
    <n v="255.71195928358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846997531973102"/>
    <n v="0.20739007239999999"/>
  </r>
  <r>
    <n v="140000"/>
    <n v="470000"/>
    <n v="470000"/>
    <x v="0"/>
    <x v="0"/>
    <s v="IR-SouthCentral"/>
    <s v="C-25 and South Indian R"/>
    <n v="0.36"/>
    <n v="0.57999999999999996"/>
    <s v="St. Lucie County"/>
    <n v="5.4152815888110002E-2"/>
    <n v="3863.29953936737"/>
    <n v="11.21983053219"/>
    <n v="1.96495412225338"/>
    <n v="0.60758541710554004"/>
    <n v="0.10640779881098"/>
    <n v="209.20854867599999"/>
    <n v="1310"/>
    <s v="Fixed Single Family Units"/>
    <n v="1310"/>
    <s v="St. Lucie County"/>
    <s v="St. Lucie County"/>
    <m/>
    <m/>
    <m/>
    <n v="0"/>
    <n v="1"/>
    <n v="0.60758541710554004"/>
    <n v="0.10640779881098"/>
    <n v="209.208548675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218470338044199"/>
    <n v="0.16967441089999999"/>
  </r>
  <r>
    <n v="140000"/>
    <n v="470000"/>
    <n v="470000"/>
    <x v="0"/>
    <x v="0"/>
    <s v="IR-SouthCentral"/>
    <s v="C-25 and South Indian R"/>
    <n v="0.36"/>
    <n v="0.57999999999999996"/>
    <s v="St. Lucie County"/>
    <n v="0.15152932121903001"/>
    <n v="3863.29953936737"/>
    <n v="11.21983053219"/>
    <n v="1.96495412225338"/>
    <n v="1.70013330473535"/>
    <n v="0.29774816437159002"/>
    <n v="585.40315686614497"/>
    <n v="1310"/>
    <s v="Fixed Single Family Units"/>
    <n v="1310"/>
    <s v="St. Lucie County"/>
    <s v="St. Lucie County"/>
    <m/>
    <m/>
    <m/>
    <n v="0"/>
    <n v="1"/>
    <n v="1.70013330473535"/>
    <n v="0.29774816437159002"/>
    <n v="585.40315686614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620369798176"/>
    <n v="0.47477952709999999"/>
  </r>
  <r>
    <n v="150000"/>
    <n v="500000"/>
    <n v="500000"/>
    <x v="0"/>
    <x v="0"/>
    <s v="IR-SouthCentral"/>
    <s v="C-25 and South Indian R"/>
    <n v="0.36"/>
    <n v="0.57999999999999996"/>
    <s v="St. Lucie County"/>
    <n v="0.32312574957961998"/>
    <n v="3861.01810405784"/>
    <n v="9.6569747402991499"/>
    <n v="1.3682063356093801"/>
    <n v="3.1204172016306799"/>
    <n v="0.44210269777337002"/>
    <n v="1247.5943690142001"/>
    <n v="1210"/>
    <s v="Fixed Single Family Units"/>
    <n v="1210"/>
    <s v="St. Lucie County"/>
    <s v="St. Lucie County"/>
    <m/>
    <m/>
    <m/>
    <n v="0"/>
    <n v="1"/>
    <n v="3.1204172016306799"/>
    <n v="0.44210269777337002"/>
    <n v="1247.5943690142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4.40900766568399"/>
    <n v="1.0118364712000001"/>
  </r>
  <r>
    <n v="150000"/>
    <n v="500000"/>
    <n v="500000"/>
    <x v="0"/>
    <x v="0"/>
    <s v="IR-SouthCentral"/>
    <s v="C-25 and South Indian R"/>
    <n v="0.36"/>
    <n v="0.57999999999999996"/>
    <s v="St. Lucie County"/>
    <n v="6.6769111583929994E-2"/>
    <n v="3861.01810405784"/>
    <n v="9.6569747402991499"/>
    <n v="1.3682063356093801"/>
    <n v="0.64478762399823997"/>
    <n v="9.135392149214E-2"/>
    <n v="257.79674861741898"/>
    <n v="1750"/>
    <s v="Governmental"/>
    <n v="1750"/>
    <s v="St. Lucie County"/>
    <s v="St. Lucie County"/>
    <m/>
    <m/>
    <m/>
    <n v="0"/>
    <n v="1"/>
    <n v="0.64478762399823997"/>
    <n v="9.135392149214E-2"/>
    <n v="257.79674861741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899976003235395"/>
    <n v="0.2090808991"/>
  </r>
  <r>
    <n v="150000"/>
    <n v="500000"/>
    <n v="500000"/>
    <x v="0"/>
    <x v="0"/>
    <s v="IR-SouthCentral"/>
    <s v="C-25 and South Indian R"/>
    <n v="0.36"/>
    <n v="0.57999999999999996"/>
    <s v="St. Lucie County"/>
    <n v="0.11089977187877"/>
    <n v="3861.01810405784"/>
    <n v="9.6569747402991499"/>
    <n v="1.3682063356093801"/>
    <n v="1.0709562957382399"/>
    <n v="0.15173377050216999"/>
    <n v="428.18602695982298"/>
    <n v="1750"/>
    <s v="Governmental"/>
    <n v="1750"/>
    <s v="St. Lucie County"/>
    <s v="St. Lucie County"/>
    <m/>
    <m/>
    <m/>
    <n v="0"/>
    <n v="1"/>
    <n v="1.0709562957382399"/>
    <n v="0.15173377050216999"/>
    <n v="428.18602695982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964400665433203"/>
    <n v="0.34727171690000003"/>
  </r>
  <r>
    <n v="150000"/>
    <n v="500000"/>
    <n v="500000"/>
    <x v="0"/>
    <x v="0"/>
    <s v="IR-SouthCentral"/>
    <s v="C-25 and South Indian R"/>
    <n v="0.36"/>
    <n v="0.57999999999999996"/>
    <s v="St. Lucie County"/>
    <n v="6.8157254078270002E-2"/>
    <n v="3861.01810405784"/>
    <n v="9.6569747402991499"/>
    <n v="1.3682063356093801"/>
    <n v="0.65819288100202"/>
    <n v="9.3253186847629996E-2"/>
    <n v="263.15639191907798"/>
    <n v="1750"/>
    <s v="Governmental"/>
    <n v="1750"/>
    <s v="St. Lucie County"/>
    <s v="St. Lucie County"/>
    <m/>
    <m/>
    <m/>
    <n v="0"/>
    <n v="1"/>
    <n v="0.65819288100202"/>
    <n v="9.3253186847629996E-2"/>
    <n v="263.15639191907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435475020004404"/>
    <n v="0.21342773070000001"/>
  </r>
  <r>
    <n v="150000"/>
    <n v="500000"/>
    <n v="500000"/>
    <x v="0"/>
    <x v="0"/>
    <s v="IR-SouthCentral"/>
    <s v="C-25 and South Indian R"/>
    <n v="0.36"/>
    <n v="0.57999999999999996"/>
    <s v="St. Lucie County"/>
    <n v="4.2691219220279998E-2"/>
    <n v="3861.01810405784"/>
    <n v="9.6569747402991499"/>
    <n v="1.3682063356093801"/>
    <n v="0.41226802564282999"/>
    <n v="5.8410396612070002E-2"/>
    <n v="164.83157029380999"/>
    <n v="1750"/>
    <s v="Governmental"/>
    <n v="1750"/>
    <s v="St. Lucie County"/>
    <s v="St. Lucie County"/>
    <m/>
    <m/>
    <m/>
    <n v="0"/>
    <n v="1"/>
    <n v="0.41226802564282999"/>
    <n v="5.8410396612070002E-2"/>
    <n v="164.83157029380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339474928474097"/>
    <n v="0.13368334979999999"/>
  </r>
  <r>
    <n v="150000"/>
    <n v="500000"/>
    <n v="500000"/>
    <x v="0"/>
    <x v="0"/>
    <s v="IR-SouthCentral"/>
    <s v="C-25 and South Indian R"/>
    <n v="0.36"/>
    <n v="0.57999999999999996"/>
    <s v="St. Lucie County"/>
    <n v="6.1203779871899996E-3"/>
    <n v="3861.01810405784"/>
    <n v="9.6569747402991499"/>
    <n v="1.3682063356093801"/>
    <n v="5.910433562339E-2"/>
    <n v="8.3739399384000004E-3"/>
    <n v="23.630890212225399"/>
    <n v="1750"/>
    <s v="Governmental"/>
    <n v="1750"/>
    <s v="St. Lucie County"/>
    <s v="St. Lucie County"/>
    <m/>
    <m/>
    <m/>
    <n v="0"/>
    <n v="1"/>
    <n v="5.910433562339E-2"/>
    <n v="8.3739399384000004E-3"/>
    <n v="23.630890212223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140905843386697"/>
    <n v="1.91653611E-2"/>
  </r>
  <r>
    <n v="150000"/>
    <n v="500000"/>
    <n v="500000"/>
    <x v="0"/>
    <x v="0"/>
    <s v="IR-SouthCentral"/>
    <s v="C-25 and South Indian R"/>
    <n v="0.36"/>
    <n v="0.57999999999999996"/>
    <s v="St. Lucie County"/>
    <n v="0.30139001595053999"/>
    <n v="3886.2047104513199"/>
    <n v="11.4021497193052"/>
    <n v="2.0398539562001501"/>
    <n v="3.4364940857719399"/>
    <n v="0.61479161639595004"/>
    <n v="1171.2632996700099"/>
    <n v="1210"/>
    <s v="Fixed Single Family Units"/>
    <n v="1210"/>
    <s v="St. Lucie County"/>
    <s v="St. Lucie County"/>
    <m/>
    <m/>
    <m/>
    <n v="0"/>
    <n v="1"/>
    <n v="3.4364940857719399"/>
    <n v="0.61479161639595004"/>
    <n v="1171.2632996700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7.733349054347"/>
    <n v="0.94992968339999995"/>
  </r>
  <r>
    <n v="150000"/>
    <n v="500000"/>
    <n v="500000"/>
    <x v="0"/>
    <x v="0"/>
    <s v="IR-SouthCentral"/>
    <s v="C-25 and South Indian R"/>
    <n v="0.36"/>
    <n v="0.57999999999999996"/>
    <s v="St. Lucie County"/>
    <n v="0.1057744494829"/>
    <n v="3886.2047104513199"/>
    <n v="11.4021497193052"/>
    <n v="2.0398539562001501"/>
    <n v="1.20605610948111"/>
    <n v="0.21576442924257999"/>
    <n v="411.06116382584099"/>
    <n v="1310"/>
    <s v="Fixed Single Family Units"/>
    <n v="1310"/>
    <s v="St. Lucie County"/>
    <s v="St. Lucie County"/>
    <m/>
    <m/>
    <m/>
    <n v="0"/>
    <n v="1"/>
    <n v="1.20605610948111"/>
    <n v="0.21576442924257999"/>
    <n v="411.06116382584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387241958241404"/>
    <n v="0.33338293899999999"/>
  </r>
  <r>
    <n v="150000"/>
    <n v="500000"/>
    <n v="500000"/>
    <x v="0"/>
    <x v="0"/>
    <s v="IR-SouthCentral"/>
    <s v="C-25 and South Indian R"/>
    <n v="0.36"/>
    <n v="0.57999999999999996"/>
    <s v="St. Lucie County"/>
    <n v="0.10546393012254"/>
    <n v="3886.2047104513199"/>
    <n v="11.4021497193052"/>
    <n v="2.0398539562001501"/>
    <n v="1.20251552124364"/>
    <n v="0.21513101509689"/>
    <n v="409.85442202495898"/>
    <n v="1310"/>
    <s v="Fixed Single Family Units"/>
    <n v="1310"/>
    <s v="St. Lucie County"/>
    <s v="St. Lucie County"/>
    <m/>
    <m/>
    <m/>
    <n v="0"/>
    <n v="1"/>
    <n v="1.20251552124364"/>
    <n v="0.21513101509689"/>
    <n v="409.85442202495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945332332585295"/>
    <n v="0.33240423520000001"/>
  </r>
  <r>
    <n v="150000"/>
    <n v="500000"/>
    <n v="500000"/>
    <x v="0"/>
    <x v="0"/>
    <s v="IR-SouthCentral"/>
    <s v="C-25 and South Indian R"/>
    <n v="0.36"/>
    <n v="0.57999999999999996"/>
    <s v="St. Lucie County"/>
    <n v="9.8875940030620002E-2"/>
    <n v="3886.2047104513199"/>
    <n v="11.4021497193052"/>
    <n v="2.0398539562001501"/>
    <n v="1.1273982718661799"/>
    <n v="0.20169247744447"/>
    <n v="384.25214389730201"/>
    <n v="1310"/>
    <s v="Fixed Single Family Units"/>
    <n v="1310"/>
    <s v="St. Lucie County"/>
    <s v="St. Lucie County"/>
    <m/>
    <m/>
    <m/>
    <n v="0"/>
    <n v="1"/>
    <n v="1.1273982718661799"/>
    <n v="0.20169247744447"/>
    <n v="384.252143897302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258155918198298"/>
    <n v="0.31164001940000002"/>
  </r>
  <r>
    <n v="150000"/>
    <n v="500000"/>
    <n v="500000"/>
    <x v="0"/>
    <x v="0"/>
    <s v="IR-SouthCentral"/>
    <s v="C-25 and South Indian R"/>
    <n v="0.36"/>
    <n v="0.57999999999999996"/>
    <s v="St. Lucie County"/>
    <n v="6.2591178051299998E-3"/>
    <n v="3886.2047104513199"/>
    <n v="11.4021497193052"/>
    <n v="2.0398539562001501"/>
    <n v="7.1367398324899994E-2"/>
    <n v="1.2767686217119999E-2"/>
    <n v="24.324213097581499"/>
    <n v="1310"/>
    <s v="Fixed Single Family Units"/>
    <n v="1310"/>
    <s v="St. Lucie County"/>
    <s v="St. Lucie County"/>
    <m/>
    <m/>
    <m/>
    <n v="0"/>
    <n v="1"/>
    <n v="7.1367398324899994E-2"/>
    <n v="1.2767686217119999E-2"/>
    <n v="24.324213097579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833765350399901"/>
    <n v="1.97276667E-2"/>
  </r>
  <r>
    <n v="150000"/>
    <n v="510000"/>
    <n v="510000"/>
    <x v="0"/>
    <x v="0"/>
    <s v="IR-SouthCentral"/>
    <s v="C-25 and South Indian R"/>
    <n v="0.36"/>
    <n v="0.57999999999999996"/>
    <s v="St. Lucie County"/>
    <n v="0.28690230621440999"/>
    <n v="3860.6411849473802"/>
    <n v="9.6445232500023508"/>
    <n v="1.4191670380669901"/>
    <n v="2.7670359627641901"/>
    <n v="0.40716229612489002"/>
    <n v="1107.6268594277401"/>
    <n v="1210"/>
    <s v="Fixed Single Family Units"/>
    <n v="1210"/>
    <s v="St. Lucie County"/>
    <s v="St. Lucie County"/>
    <m/>
    <m/>
    <m/>
    <n v="0"/>
    <n v="1"/>
    <n v="2.7670359627641901"/>
    <n v="0.40716229612489002"/>
    <n v="1107.6268594277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6.245554276804"/>
    <n v="0.89831862080000002"/>
  </r>
  <r>
    <n v="150000"/>
    <n v="510000"/>
    <n v="510000"/>
    <x v="0"/>
    <x v="0"/>
    <s v="IR-SouthCentral"/>
    <s v="C-25 and South Indian R"/>
    <n v="0.36"/>
    <n v="0.57999999999999996"/>
    <s v="St. Lucie County"/>
    <n v="0.26733577544724002"/>
    <n v="3854.5946952266399"/>
    <n v="11.4098962475445"/>
    <n v="2.0745232866068601"/>
    <n v="3.05027346110993"/>
    <n v="0.55459429150841"/>
    <n v="1030.4710618832401"/>
    <n v="1210"/>
    <s v="Fixed Single Family Units"/>
    <n v="1210"/>
    <s v="St. Lucie County"/>
    <s v="St. Lucie County"/>
    <m/>
    <m/>
    <m/>
    <n v="0"/>
    <n v="1"/>
    <n v="3.05027346110993"/>
    <n v="0.55459429150841"/>
    <n v="1030.4710618832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3.55051720537099"/>
    <n v="0.83574295369999996"/>
  </r>
  <r>
    <n v="150000"/>
    <n v="510000"/>
    <n v="510000"/>
    <x v="0"/>
    <x v="0"/>
    <s v="IR-SouthCentral"/>
    <s v="C-25 and South Indian R"/>
    <n v="0.36"/>
    <n v="0.57999999999999996"/>
    <s v="St. Lucie County"/>
    <n v="5.8913063712900003E-3"/>
    <n v="3854.5946952266399"/>
    <n v="11.4098962475445"/>
    <n v="2.0745232866068601"/>
    <n v="6.7219194458989995E-2"/>
    <n v="1.222165225579E-2"/>
    <n v="22.708598286756299"/>
    <n v="1310"/>
    <s v="Fixed Single Family Units"/>
    <n v="1310"/>
    <s v="St. Lucie County"/>
    <s v="St. Lucie County"/>
    <m/>
    <m/>
    <m/>
    <n v="0"/>
    <n v="1"/>
    <n v="6.7219194458989995E-2"/>
    <n v="1.222165225579E-2"/>
    <n v="22.708598286755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1.061035673086899"/>
    <n v="1.8417354699999999E-2"/>
  </r>
  <r>
    <n v="150000"/>
    <n v="510000"/>
    <n v="510000"/>
    <x v="0"/>
    <x v="0"/>
    <s v="IR-SouthCentral"/>
    <s v="C-25 and South Indian R"/>
    <n v="0.36"/>
    <n v="0.57999999999999996"/>
    <s v="St. Lucie County"/>
    <n v="2.82131528294E-3"/>
    <n v="3854.5946952266399"/>
    <n v="11.4098962475445"/>
    <n v="2.0745232866068601"/>
    <n v="3.2190914659949998E-2"/>
    <n v="5.8528842533099997E-3"/>
    <n v="10.8750269231823"/>
    <n v="1310"/>
    <s v="Fixed Single Family Units"/>
    <n v="1310"/>
    <s v="St. Lucie County"/>
    <s v="St. Lucie County"/>
    <m/>
    <m/>
    <m/>
    <n v="0"/>
    <n v="1"/>
    <n v="3.2190914659949998E-2"/>
    <n v="5.8528842533099997E-3"/>
    <n v="10.875026923183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.771727160628298"/>
    <n v="8.8199731999999992E-3"/>
  </r>
  <r>
    <n v="150000"/>
    <n v="510000"/>
    <n v="510000"/>
    <x v="0"/>
    <x v="0"/>
    <s v="IR-SouthCentral"/>
    <s v="C-25 and South Indian R"/>
    <n v="0.36"/>
    <n v="0.57999999999999996"/>
    <s v="St. Lucie County"/>
    <n v="2.9560080257999999E-4"/>
    <n v="3854.5946952266399"/>
    <n v="11.4098962475445"/>
    <n v="2.0745232866068601"/>
    <n v="3.3727744882300001E-3"/>
    <n v="6.1323074850999995E-4"/>
    <n v="1.13942128556429"/>
    <n v="1310"/>
    <s v="Fixed Single Family Units"/>
    <n v="1310"/>
    <s v="St. Lucie County"/>
    <s v="St. Lucie County"/>
    <m/>
    <m/>
    <m/>
    <n v="0"/>
    <n v="1"/>
    <n v="3.3727744882300001E-3"/>
    <n v="6.1323074850999995E-4"/>
    <n v="1.1394212855630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.972865043054501"/>
    <n v="9.2410490000000001E-4"/>
  </r>
  <r>
    <n v="150000"/>
    <n v="510000"/>
    <n v="510000"/>
    <x v="0"/>
    <x v="0"/>
    <s v="IR-SouthCentral"/>
    <s v="C-25 and South Indian R"/>
    <n v="0.36"/>
    <n v="0.57999999999999996"/>
    <s v="St. Lucie County"/>
    <n v="0.21450667824842001"/>
    <n v="3854.5946952266399"/>
    <n v="11.4098962475445"/>
    <n v="2.0745232866068601"/>
    <n v="2.4474989432199399"/>
    <n v="0.44499909915904001"/>
    <n v="826.83630406706402"/>
    <n v="1310"/>
    <s v="Fixed Single Family Units"/>
    <n v="1310"/>
    <s v="St. Lucie County"/>
    <s v="St. Lucie County"/>
    <m/>
    <m/>
    <m/>
    <n v="0"/>
    <n v="1"/>
    <n v="2.4474989432199399"/>
    <n v="0.44499909915904001"/>
    <n v="826.83630406706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918082180372"/>
    <n v="0.67058905440000005"/>
  </r>
  <r>
    <n v="150000"/>
    <n v="510000"/>
    <n v="510000"/>
    <x v="0"/>
    <x v="0"/>
    <s v="IR-SouthCentral"/>
    <s v="C-25 and South Indian R"/>
    <n v="0.36"/>
    <n v="0.57999999999999996"/>
    <s v="St. Lucie County"/>
    <n v="0.12691277723925001"/>
    <n v="3854.5946952266399"/>
    <n v="11.4098962475445"/>
    <n v="2.0745232866068601"/>
    <n v="1.44806162078767"/>
    <n v="0.26328351175079001"/>
    <n v="489.197317902924"/>
    <n v="1310"/>
    <s v="Fixed Single Family Units"/>
    <n v="1310"/>
    <s v="St. Lucie County"/>
    <s v="St. Lucie County"/>
    <m/>
    <m/>
    <m/>
    <n v="0"/>
    <n v="1"/>
    <n v="1.44806162078767"/>
    <n v="0.26328351175079001"/>
    <n v="489.19731790292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2.717451531328393"/>
    <n v="0.39675370469999999"/>
  </r>
  <r>
    <n v="150000"/>
    <n v="520000"/>
    <n v="520000"/>
    <x v="0"/>
    <x v="0"/>
    <s v="IR-SouthCentral"/>
    <s v="C-25 and South Indian R"/>
    <n v="0.36"/>
    <n v="0.57999999999999996"/>
    <s v="St. Lucie County"/>
    <n v="0.51731438211001002"/>
    <n v="3871.4746497905198"/>
    <n v="10.7721681201065"/>
    <n v="1.7191313152841401"/>
    <n v="5.5725974950380799"/>
    <n v="0.88933135413218001"/>
    <n v="2002.7695163109499"/>
    <n v="1210"/>
    <s v="Fixed Single Family Units"/>
    <n v="1210"/>
    <s v="St. Lucie County"/>
    <s v="St. Lucie County"/>
    <m/>
    <m/>
    <m/>
    <n v="0"/>
    <n v="1"/>
    <n v="5.5725974950380799"/>
    <n v="0.88933135413218001"/>
    <n v="2002.7695163109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4.646741349699"/>
    <n v="1.6243061771"/>
  </r>
  <r>
    <n v="150000"/>
    <n v="520000"/>
    <n v="520000"/>
    <x v="0"/>
    <x v="0"/>
    <s v="IR-SouthCentral"/>
    <s v="C-25 and South Indian R"/>
    <n v="0.36"/>
    <n v="0.57999999999999996"/>
    <s v="St. Lucie County"/>
    <n v="1.9230330091550001E-2"/>
    <n v="3871.4746497905198"/>
    <n v="10.7721681201065"/>
    <n v="1.7191313152841401"/>
    <n v="0.20715234875138999"/>
    <n v="3.3059462663640002E-2"/>
    <n v="74.449735456566899"/>
    <n v="1310"/>
    <s v="Fixed Single Family Units"/>
    <n v="1310"/>
    <s v="St. Lucie County"/>
    <s v="St. Lucie County"/>
    <m/>
    <m/>
    <m/>
    <n v="0"/>
    <n v="1"/>
    <n v="0.20715234875138999"/>
    <n v="3.3059462663640002E-2"/>
    <n v="74.449735456568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4018972965331"/>
    <n v="6.0380969600000001E-2"/>
  </r>
  <r>
    <n v="150000"/>
    <n v="520000"/>
    <n v="520000"/>
    <x v="0"/>
    <x v="0"/>
    <s v="IR-SouthCentral"/>
    <s v="C-25 and South Indian R"/>
    <n v="0.36"/>
    <n v="0.57999999999999996"/>
    <s v="St. Lucie County"/>
    <n v="1.5283890430519999E-2"/>
    <n v="3871.4746497905198"/>
    <n v="10.7721681201065"/>
    <n v="1.7191313152841401"/>
    <n v="0.16464063724687"/>
    <n v="2.6275014658479999E-2"/>
    <n v="59.171194351941899"/>
    <n v="1310"/>
    <s v="Fixed Single Family Units"/>
    <n v="1310"/>
    <s v="St. Lucie County"/>
    <s v="St. Lucie County"/>
    <m/>
    <m/>
    <m/>
    <n v="0"/>
    <n v="1"/>
    <n v="0.16464063724687"/>
    <n v="2.6275014658479999E-2"/>
    <n v="59.171194351940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741271422256801"/>
    <n v="4.7989614200000003E-2"/>
  </r>
  <r>
    <n v="150000"/>
    <n v="520000"/>
    <n v="520000"/>
    <x v="0"/>
    <x v="0"/>
    <s v="IR-SouthCentral"/>
    <s v="C-25 and South Indian R"/>
    <n v="0.36"/>
    <n v="0.57999999999999996"/>
    <s v="St. Lucie County"/>
    <n v="6.5934850874719994E-2"/>
    <n v="3871.4746497905198"/>
    <n v="10.7721681201065"/>
    <n v="1.7191313152841401"/>
    <n v="0.71026129859673004"/>
    <n v="0.11335066690733001"/>
    <n v="255.26510369923199"/>
    <n v="1310"/>
    <s v="Fixed Single Family Units"/>
    <n v="1310"/>
    <s v="St. Lucie County"/>
    <s v="St. Lucie County"/>
    <m/>
    <m/>
    <m/>
    <n v="0"/>
    <n v="1"/>
    <n v="0.71026129859673004"/>
    <n v="0.11335066690733001"/>
    <n v="255.26510369923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276866843899498"/>
    <n v="0.20702765910000001"/>
  </r>
  <r>
    <n v="150000"/>
    <n v="530000"/>
    <n v="530000"/>
    <x v="0"/>
    <x v="0"/>
    <s v="IR-SouthCentral"/>
    <s v="C-25 and South Indian R"/>
    <n v="0.36"/>
    <n v="0.57999999999999996"/>
    <s v="St. Lucie County"/>
    <n v="0.18792360598908001"/>
    <n v="3877.8557713840901"/>
    <n v="11.6893768286889"/>
    <n v="2.2005687662000302"/>
    <n v="2.1967098454124798"/>
    <n v="0.41353881777126"/>
    <n v="728.740640064084"/>
    <n v="1210"/>
    <s v="Fixed Single Family Units"/>
    <n v="1210"/>
    <s v="St. Lucie County"/>
    <s v="St. Lucie County"/>
    <m/>
    <m/>
    <m/>
    <n v="0"/>
    <n v="1"/>
    <n v="2.1967098454124798"/>
    <n v="0.41353881777126"/>
    <n v="728.7406400640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433979305337"/>
    <n v="0.59103052720000004"/>
  </r>
  <r>
    <n v="150000"/>
    <n v="530000"/>
    <n v="530000"/>
    <x v="0"/>
    <x v="0"/>
    <s v="IR-SouthCentral"/>
    <s v="C-25 and South Indian R"/>
    <n v="0.36"/>
    <n v="0.57999999999999996"/>
    <s v="St. Lucie County"/>
    <n v="7.8406686817249993E-2"/>
    <n v="3877.8557713840901"/>
    <n v="11.6893768286889"/>
    <n v="2.2005687662000302"/>
    <n v="0.91652530809587995"/>
    <n v="0.17253930607126999"/>
    <n v="304.04982298939302"/>
    <n v="1310"/>
    <s v="Fixed Single Family Units"/>
    <n v="1310"/>
    <s v="St. Lucie County"/>
    <s v="St. Lucie County"/>
    <m/>
    <m/>
    <m/>
    <n v="0"/>
    <n v="1"/>
    <n v="0.91652530809587995"/>
    <n v="0.17253930607126999"/>
    <n v="304.04982298939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395264753577607"/>
    <n v="0.24659353040000001"/>
  </r>
  <r>
    <n v="150000"/>
    <n v="530000"/>
    <n v="530000"/>
    <x v="0"/>
    <x v="0"/>
    <s v="IR-SouthCentral"/>
    <s v="C-25 and South Indian R"/>
    <n v="0.36"/>
    <n v="0.57999999999999996"/>
    <s v="St. Lucie County"/>
    <n v="0.12809884624835"/>
    <n v="3877.8557713840901"/>
    <n v="11.6893768286889"/>
    <n v="2.2005687662000302"/>
    <n v="1.49739568511735"/>
    <n v="0.28189032004039"/>
    <n v="496.74885023184299"/>
    <n v="1310"/>
    <s v="Fixed Single Family Units"/>
    <n v="1310"/>
    <s v="St. Lucie County"/>
    <s v="St. Lucie County"/>
    <m/>
    <m/>
    <m/>
    <n v="0"/>
    <n v="1"/>
    <n v="1.49739568511735"/>
    <n v="0.28189032004039"/>
    <n v="496.74885023184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897894393720307"/>
    <n v="0.40287822400000001"/>
  </r>
  <r>
    <n v="150000"/>
    <n v="530000"/>
    <n v="530000"/>
    <x v="0"/>
    <x v="0"/>
    <s v="IR-SouthCentral"/>
    <s v="C-25 and South Indian R"/>
    <n v="0.36"/>
    <n v="0.57999999999999996"/>
    <s v="St. Lucie County"/>
    <n v="6.7628594552199994E-2"/>
    <n v="3877.8557713840901"/>
    <n v="11.6893768286889"/>
    <n v="2.2005687662000302"/>
    <n v="0.7905361261153"/>
    <n v="0.14882137287357999"/>
    <n v="262.25393569485101"/>
    <n v="1310"/>
    <s v="Fixed Single Family Units"/>
    <n v="1310"/>
    <s v="St. Lucie County"/>
    <s v="St. Lucie County"/>
    <m/>
    <m/>
    <m/>
    <n v="0"/>
    <n v="1"/>
    <n v="0.7905361261153"/>
    <n v="0.14882137287357999"/>
    <n v="262.25393569485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674884696815894"/>
    <n v="0.21269581160000001"/>
  </r>
  <r>
    <n v="150000"/>
    <n v="530000"/>
    <n v="530000"/>
    <x v="0"/>
    <x v="0"/>
    <s v="IR-SouthCentral"/>
    <s v="C-25 and South Indian R"/>
    <n v="0.36"/>
    <n v="0.57999999999999996"/>
    <s v="St. Lucie County"/>
    <n v="8.4856460919130003E-2"/>
    <n v="3877.8557713840901"/>
    <n v="11.6893768286889"/>
    <n v="2.2005687662000302"/>
    <n v="0.99191914803262005"/>
    <n v="0.18673247750891001"/>
    <n v="329.06111671447701"/>
    <n v="1310"/>
    <s v="Fixed Single Family Units"/>
    <n v="1310"/>
    <s v="St. Lucie County"/>
    <s v="St. Lucie County"/>
    <m/>
    <m/>
    <m/>
    <n v="0"/>
    <n v="1"/>
    <n v="0.99191914803262005"/>
    <n v="0.18673247750891001"/>
    <n v="329.06111671447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1281977480715"/>
    <n v="0.26687844020000001"/>
  </r>
  <r>
    <n v="150000"/>
    <n v="530000"/>
    <n v="530000"/>
    <x v="0"/>
    <x v="0"/>
    <s v="IR-SouthCentral"/>
    <s v="C-25 and South Indian R"/>
    <n v="0.36"/>
    <n v="0.57999999999999996"/>
    <s v="St. Lucie County"/>
    <n v="7.0849259256950001E-2"/>
    <n v="3877.8557713840901"/>
    <n v="11.6893768286889"/>
    <n v="2.2005687662000302"/>
    <n v="0.82818368948795995"/>
    <n v="0.15590866702924999"/>
    <n v="274.743208907851"/>
    <n v="1310"/>
    <s v="Fixed Single Family Units"/>
    <n v="1310"/>
    <s v="St. Lucie County"/>
    <s v="St. Lucie County"/>
    <m/>
    <m/>
    <m/>
    <n v="0"/>
    <n v="1"/>
    <n v="0.82818368948795995"/>
    <n v="0.15590866702924999"/>
    <n v="274.7432089078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770935910557199"/>
    <n v="0.22282498689999999"/>
  </r>
  <r>
    <n v="150000"/>
    <n v="530000"/>
    <n v="530000"/>
    <x v="0"/>
    <x v="0"/>
    <s v="IR-SouthCentral"/>
    <s v="C-25 and South Indian R"/>
    <n v="0.36"/>
    <n v="0.57999999999999996"/>
    <s v="St. Lucie County"/>
    <n v="0.26847436199630997"/>
    <n v="3819.9444668843698"/>
    <n v="9.5645467016294301"/>
    <n v="1.42440374278616"/>
    <n v="2.56783557350392"/>
    <n v="0.38241588606966997"/>
    <n v="1025.55715360813"/>
    <n v="1210"/>
    <s v="Fixed Single Family Units"/>
    <n v="1210"/>
    <s v="St. Lucie County"/>
    <s v="St. Lucie County"/>
    <m/>
    <m/>
    <m/>
    <n v="0"/>
    <n v="1"/>
    <n v="2.56783557350392"/>
    <n v="0.38241588606966997"/>
    <n v="1041.8159744030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5.293243611561"/>
    <n v="0.84494401819999998"/>
  </r>
  <r>
    <n v="150000"/>
    <n v="530000"/>
    <n v="530000"/>
    <x v="0"/>
    <x v="0"/>
    <s v="IR-SouthCentral"/>
    <s v="C-25 and South Indian R"/>
    <n v="0.36"/>
    <n v="0.57999999999999996"/>
    <s v="Natural Lands"/>
    <n v="9.2628734346499996E-3"/>
    <n v="3819.9444668843698"/>
    <n v="9.5645467016294301"/>
    <n v="1.42440374278616"/>
    <n v="8.8595185557010001E-2"/>
    <n v="1.3194071589270001E-2"/>
    <n v="35.383662124149097"/>
    <n v="4110"/>
    <s v="Pine flatwoods"/>
    <n v="4110"/>
    <s v="St. Lucie County"/>
    <s v="St. Lucie County"/>
    <m/>
    <m/>
    <s v="Natural Lands"/>
    <n v="0"/>
    <n v="1"/>
    <n v="8.8595185557010001E-2"/>
    <n v="1.3194071589270001E-2"/>
    <n v="44.228664234835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9221629782161"/>
    <n v="3.58707739E-2"/>
  </r>
  <r>
    <n v="150000"/>
    <n v="530000"/>
    <n v="530000"/>
    <x v="0"/>
    <x v="0"/>
    <s v="IR-SouthCentral"/>
    <s v="C-25 and South Indian R"/>
    <n v="0.36"/>
    <n v="0.57999999999999996"/>
    <s v="St. Lucie County"/>
    <n v="2.2171082448600001E-3"/>
    <n v="3819.9444668843698"/>
    <n v="9.5645467016294301"/>
    <n v="1.42440374278616"/>
    <n v="2.120563535054E-2"/>
    <n v="3.1580572821399999E-3"/>
    <n v="8.46923037244051"/>
    <n v="1310"/>
    <s v="Fixed Single Family Units"/>
    <n v="1310"/>
    <s v="St. Lucie County"/>
    <s v="St. Lucie County"/>
    <m/>
    <m/>
    <m/>
    <n v="0"/>
    <n v="1"/>
    <n v="2.120563535054E-2"/>
    <n v="3.1580572821399999E-3"/>
    <n v="8.4692303724406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201080227705198"/>
    <n v="6.8688000000000004E-3"/>
  </r>
  <r>
    <n v="150000"/>
    <n v="530000"/>
    <n v="530000"/>
    <x v="0"/>
    <x v="0"/>
    <s v="IR-SouthCentral"/>
    <s v="C-25 and South Indian R"/>
    <n v="0.36"/>
    <n v="0.57999999999999996"/>
    <s v="St. Lucie County"/>
    <n v="1.2088456462629999E-2"/>
    <n v="3819.9444668843698"/>
    <n v="9.5645467016294301"/>
    <n v="1.42440374278616"/>
    <n v="0.11562060638747999"/>
    <n v="1.721884262988E-2"/>
    <n v="46.177232377615198"/>
    <n v="1310"/>
    <s v="Fixed Single Family Units"/>
    <n v="1310"/>
    <s v="St. Lucie County"/>
    <s v="St. Lucie County"/>
    <m/>
    <m/>
    <m/>
    <n v="0"/>
    <n v="1"/>
    <n v="0.11562060638747999"/>
    <n v="1.721884262988E-2"/>
    <n v="72.634036275428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5.226408778416598"/>
    <n v="5.8908383000000002E-2"/>
  </r>
  <r>
    <n v="150000"/>
    <n v="530000"/>
    <n v="530000"/>
    <x v="0"/>
    <x v="0"/>
    <s v="IR-SouthCentral"/>
    <s v="C-25 and South Indian R"/>
    <n v="0.36"/>
    <n v="0.57999999999999996"/>
    <s v="St. Lucie County"/>
    <n v="0.19880394373693"/>
    <n v="3882.6849572208598"/>
    <n v="11.6730673196748"/>
    <n v="2.1872018375899498"/>
    <n v="2.3206518186580598"/>
    <n v="0.43482435106154999"/>
    <n v="771.89308178357203"/>
    <n v="1210"/>
    <s v="Fixed Single Family Units"/>
    <n v="1210"/>
    <s v="St. Lucie County"/>
    <s v="St. Lucie County"/>
    <m/>
    <m/>
    <m/>
    <n v="0"/>
    <n v="1"/>
    <n v="2.3206518186580598"/>
    <n v="0.43482435106154999"/>
    <n v="771.89308178357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4.309819932419"/>
    <n v="0.62602845240000005"/>
  </r>
  <r>
    <n v="150000"/>
    <n v="530000"/>
    <n v="530000"/>
    <x v="0"/>
    <x v="0"/>
    <s v="IR-SouthCentral"/>
    <s v="C-25 and South Indian R"/>
    <n v="0.36"/>
    <n v="0.57999999999999996"/>
    <s v="St. Lucie County"/>
    <n v="9.8405288214330006E-2"/>
    <n v="3882.6849572208598"/>
    <n v="11.6730673196748"/>
    <n v="2.1872018375899498"/>
    <n v="1.1486915539379601"/>
    <n v="0.21523222721096"/>
    <n v="382.07673226079299"/>
    <n v="1310"/>
    <s v="Fixed Single Family Units"/>
    <n v="1310"/>
    <s v="St. Lucie County"/>
    <s v="St. Lucie County"/>
    <m/>
    <m/>
    <m/>
    <n v="0"/>
    <n v="1"/>
    <n v="1.1486915539379601"/>
    <n v="0.21523222721096"/>
    <n v="382.07673226079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445264471545002"/>
    <n v="0.30987569529999998"/>
  </r>
  <r>
    <n v="150000"/>
    <n v="530000"/>
    <n v="530000"/>
    <x v="0"/>
    <x v="0"/>
    <s v="IR-SouthCentral"/>
    <s v="C-25 and South Indian R"/>
    <n v="0.36"/>
    <n v="0.57999999999999996"/>
    <s v="St. Lucie County"/>
    <n v="8.9308710821330003E-2"/>
    <n v="3882.6849572208598"/>
    <n v="11.6730673196748"/>
    <n v="2.1872018375899498"/>
    <n v="1.04250659365084"/>
    <n v="0.19533617642122"/>
    <n v="346.757588054797"/>
    <n v="1310"/>
    <s v="Fixed Single Family Units"/>
    <n v="1310"/>
    <s v="St. Lucie County"/>
    <s v="St. Lucie County"/>
    <m/>
    <m/>
    <m/>
    <n v="0"/>
    <n v="1"/>
    <n v="1.04250659365084"/>
    <n v="0.19533617642122"/>
    <n v="346.7575880547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580115656740205"/>
    <n v="0.28123080950000001"/>
  </r>
  <r>
    <n v="150000"/>
    <n v="530000"/>
    <n v="530000"/>
    <x v="0"/>
    <x v="0"/>
    <s v="IR-SouthCentral"/>
    <s v="C-25 and South Indian R"/>
    <n v="0.36"/>
    <n v="0.57999999999999996"/>
    <s v="St. Lucie County"/>
    <n v="0.11632237413149001"/>
    <n v="3882.6849572208598"/>
    <n v="11.6730673196748"/>
    <n v="2.1872018375899498"/>
    <n v="1.3578389040213601"/>
    <n v="0.25442051045323"/>
    <n v="451.64313222857999"/>
    <n v="1310"/>
    <s v="Fixed Single Family Units"/>
    <n v="1310"/>
    <s v="St. Lucie County"/>
    <s v="St. Lucie County"/>
    <m/>
    <m/>
    <m/>
    <n v="0"/>
    <n v="1"/>
    <n v="1.3578389040213601"/>
    <n v="0.25442051045323"/>
    <n v="451.64313222857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7.564278874940896"/>
    <n v="0.36629613319999998"/>
  </r>
  <r>
    <n v="150000"/>
    <n v="530000"/>
    <n v="530000"/>
    <x v="0"/>
    <x v="0"/>
    <s v="IR-SouthCentral"/>
    <s v="C-25 and South Indian R"/>
    <n v="0.36"/>
    <n v="0.57999999999999996"/>
    <s v="St. Lucie County"/>
    <n v="0.1149231369249"/>
    <n v="3882.6849572208598"/>
    <n v="11.6730673196748"/>
    <n v="2.1872018375899498"/>
    <n v="1.34150551391258"/>
    <n v="0.25136009626374001"/>
    <n v="446.21033497495"/>
    <n v="1310"/>
    <s v="Fixed Single Family Units"/>
    <n v="1310"/>
    <s v="St. Lucie County"/>
    <s v="St. Lucie County"/>
    <m/>
    <m/>
    <m/>
    <n v="0"/>
    <n v="1"/>
    <n v="1.34150551391258"/>
    <n v="0.25136009626374001"/>
    <n v="446.210334974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7.318048483612998"/>
    <n v="0.36188997160000003"/>
  </r>
  <r>
    <n v="150000"/>
    <n v="540000"/>
    <n v="540000"/>
    <x v="0"/>
    <x v="0"/>
    <s v="IR-SouthCentral"/>
    <s v="C-25 and South Indian R"/>
    <n v="0.36"/>
    <n v="0.57999999999999996"/>
    <s v="St. Lucie County"/>
    <n v="0.61776345378298003"/>
    <n v="3871.6287018665898"/>
    <n v="10.322876494447"/>
    <n v="1.5410529317766299"/>
    <n v="6.3770958361847896"/>
    <n v="0.95200618159672001"/>
    <n v="2391.7507186304201"/>
    <n v="1210"/>
    <s v="Fixed Single Family Units"/>
    <n v="1210"/>
    <s v="St. Lucie County"/>
    <s v="St. Lucie County"/>
    <m/>
    <m/>
    <m/>
    <n v="0"/>
    <n v="1"/>
    <n v="6.3770958361847896"/>
    <n v="0.95200618159672001"/>
    <n v="2391.7507186304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00000018626"/>
    <n v="1.9397816047000001"/>
  </r>
  <r>
    <n v="150000"/>
    <n v="540000"/>
    <n v="540000"/>
    <x v="0"/>
    <x v="0"/>
    <s v="IR-SouthCentral"/>
    <s v="C-25 and South Indian R"/>
    <n v="0.36"/>
    <n v="0.57999999999999996"/>
    <s v="St. Lucie County"/>
    <n v="0.32999018527361001"/>
    <n v="3851.6984229259401"/>
    <n v="11.045836069726199"/>
    <n v="1.94870318600495"/>
    <n v="3.6450174911509299"/>
    <n v="0.64305292539306003"/>
    <n v="1271.0226761994199"/>
    <n v="1210"/>
    <s v="Fixed Single Family Units"/>
    <n v="1210"/>
    <s v="St. Lucie County"/>
    <s v="St. Lucie County"/>
    <m/>
    <m/>
    <m/>
    <n v="0"/>
    <n v="1"/>
    <n v="3.6450174911509299"/>
    <n v="0.64305292539306003"/>
    <n v="1271.0226761994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19315951428101"/>
    <n v="1.0308375314"/>
  </r>
  <r>
    <n v="150000"/>
    <n v="540000"/>
    <n v="540000"/>
    <x v="0"/>
    <x v="0"/>
    <s v="IR-SouthCentral"/>
    <s v="C-25 and South Indian R"/>
    <n v="0.36"/>
    <n v="0.57999999999999996"/>
    <s v="St. Lucie County"/>
    <n v="0.28738837237699999"/>
    <n v="3851.6984229259401"/>
    <n v="11.045836069726199"/>
    <n v="1.94870318600495"/>
    <n v="3.1744448496217701"/>
    <n v="0.56003463687182997"/>
    <n v="1106.9333406517401"/>
    <n v="1310"/>
    <s v="Fixed Single Family Units"/>
    <n v="1310"/>
    <s v="St. Lucie County"/>
    <s v="St. Lucie County"/>
    <m/>
    <m/>
    <m/>
    <n v="0"/>
    <n v="1"/>
    <n v="3.1744448496217701"/>
    <n v="0.56003463687182997"/>
    <n v="1106.9333406517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8.239970379109"/>
    <n v="0.89775615620000004"/>
  </r>
  <r>
    <n v="150000"/>
    <n v="540000"/>
    <n v="540000"/>
    <x v="0"/>
    <x v="0"/>
    <s v="IR-SouthCentral"/>
    <s v="C-25 and South Indian R"/>
    <n v="0.36"/>
    <n v="0.57999999999999996"/>
    <s v="St. Lucie County"/>
    <n v="3.8489599427999997E-4"/>
    <n v="3851.6984229259401"/>
    <n v="11.045836069726199"/>
    <n v="1.94870318600495"/>
    <n v="4.2514980567599997E-3"/>
    <n v="7.5004805033999998E-4"/>
    <n v="1.4825032941780401"/>
    <n v="1310"/>
    <s v="Fixed Single Family Units"/>
    <n v="1310"/>
    <s v="St. Lucie County"/>
    <s v="St. Lucie County"/>
    <m/>
    <m/>
    <m/>
    <n v="0"/>
    <n v="1"/>
    <n v="4.2514980567599997E-3"/>
    <n v="7.5004805033999998E-4"/>
    <n v="1.4825032941788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5.093936823882402"/>
    <n v="1.2023546999999999E-3"/>
  </r>
  <r>
    <n v="150000"/>
    <n v="550000"/>
    <n v="550000"/>
    <x v="0"/>
    <x v="0"/>
    <s v="IR-SouthCentral"/>
    <s v="C-25 and South Indian R"/>
    <n v="0.36"/>
    <n v="0.57999999999999996"/>
    <s v="Natural Lands"/>
    <n v="0.35565459157221002"/>
    <n v="3174.76018632158"/>
    <n v="8.3712756748886807"/>
    <n v="1.23816492420654"/>
    <n v="2.9772826310909699"/>
    <n v="0.44035904041772"/>
    <n v="1129.11803740593"/>
    <n v="4110"/>
    <s v="Pine flatwoods"/>
    <n v="4110"/>
    <s v="St. Lucie County"/>
    <s v="St. Lucie County"/>
    <m/>
    <m/>
    <s v="Natural Lands"/>
    <n v="0"/>
    <n v="1"/>
    <n v="2.9772826310909699"/>
    <n v="0.44035904041772"/>
    <n v="1129.118037405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4.87337243294999"/>
    <n v="0.91574861100000005"/>
  </r>
  <r>
    <n v="150000"/>
    <n v="550000"/>
    <n v="550000"/>
    <x v="0"/>
    <x v="0"/>
    <s v="IR-SouthCentral"/>
    <s v="C-25 and South Indian R"/>
    <n v="0.36"/>
    <n v="0.57999999999999996"/>
    <s v="St. Lucie County"/>
    <n v="5.9008026782750002E-2"/>
    <n v="3174.76018632158"/>
    <n v="8.3712756748886807"/>
    <n v="1.23816492420654"/>
    <n v="0.49397245922963001"/>
    <n v="7.3061669009040001E-2"/>
    <n v="187.33633410327801"/>
    <n v="1310"/>
    <s v="Fixed Single Family Units"/>
    <n v="1310"/>
    <s v="St. Lucie County"/>
    <s v="St. Lucie County"/>
    <m/>
    <m/>
    <m/>
    <n v="0"/>
    <n v="1"/>
    <n v="0.49397245922963001"/>
    <n v="7.3061669009040001E-2"/>
    <n v="187.33633410327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713948062057199"/>
    <n v="0.1519353886"/>
  </r>
  <r>
    <n v="150000"/>
    <n v="550000"/>
    <n v="550000"/>
    <x v="0"/>
    <x v="0"/>
    <s v="IR-SouthCentral"/>
    <s v="C-25 and South Indian R"/>
    <n v="0.36"/>
    <n v="0.57999999999999996"/>
    <s v="St. Lucie County"/>
    <n v="3.0054031689330001E-2"/>
    <n v="3174.76018632158"/>
    <n v="8.3712756748886807"/>
    <n v="1.23816492420654"/>
    <n v="0.25159058441328003"/>
    <n v="3.7211847868729997E-2"/>
    <n v="95.414343245757493"/>
    <n v="1310"/>
    <s v="Fixed Single Family Units"/>
    <n v="1310"/>
    <s v="St. Lucie County"/>
    <s v="St. Lucie County"/>
    <m/>
    <m/>
    <m/>
    <n v="0"/>
    <n v="1"/>
    <n v="0.25159058441328003"/>
    <n v="3.7211847868729997E-2"/>
    <n v="95.4143432457574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766817664248606"/>
    <n v="7.7383895600000002E-2"/>
  </r>
  <r>
    <n v="150000"/>
    <n v="550000"/>
    <n v="550000"/>
    <x v="0"/>
    <x v="0"/>
    <s v="IR-SouthCentral"/>
    <s v="C-25 and South Indian R"/>
    <n v="0.36"/>
    <n v="0.57999999999999996"/>
    <s v="St. Lucie County"/>
    <n v="4.7950962153100003E-3"/>
    <n v="3174.76018632158"/>
    <n v="8.3712756748886807"/>
    <n v="1.23816492420654"/>
    <n v="4.0141072305989997E-2"/>
    <n v="5.9371199419900001E-3"/>
    <n v="15.223280553953799"/>
    <n v="1310"/>
    <s v="Fixed Single Family Units"/>
    <n v="1310"/>
    <s v="St. Lucie County"/>
    <s v="St. Lucie County"/>
    <m/>
    <m/>
    <m/>
    <n v="0"/>
    <n v="1"/>
    <n v="4.0141072305989997E-2"/>
    <n v="5.9371199419900001E-3"/>
    <n v="15.223280553952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.901137376492301"/>
    <n v="1.23465374E-2"/>
  </r>
  <r>
    <n v="150000"/>
    <n v="550000"/>
    <n v="550000"/>
    <x v="0"/>
    <x v="0"/>
    <s v="IR-SouthCentral"/>
    <s v="C-25 and South Indian R"/>
    <n v="0.36"/>
    <n v="0.57999999999999996"/>
    <s v="St. Lucie County"/>
    <n v="0.16825170715514001"/>
    <n v="3174.76018632158"/>
    <n v="8.3712756748886807"/>
    <n v="1.23816492420654"/>
    <n v="1.4084814233663701"/>
    <n v="0.20832336223737"/>
    <n v="534.15882115679904"/>
    <n v="1310"/>
    <s v="Fixed Single Family Units"/>
    <n v="1310"/>
    <s v="St. Lucie County"/>
    <s v="St. Lucie County"/>
    <m/>
    <m/>
    <m/>
    <n v="0"/>
    <n v="1"/>
    <n v="1.4084814233663701"/>
    <n v="0.20832336223737"/>
    <n v="534.158821156799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86609664347201"/>
    <n v="0.43321883309999998"/>
  </r>
  <r>
    <n v="150000"/>
    <n v="550000"/>
    <n v="550000"/>
    <x v="0"/>
    <x v="0"/>
    <s v="IR-SouthCentral"/>
    <s v="C-25 and South Indian R"/>
    <n v="0.36"/>
    <n v="0.57999999999999996"/>
    <s v="St. Lucie County"/>
    <n v="0.29029761036250001"/>
    <n v="3878.4730185457001"/>
    <n v="10.7551050011116"/>
    <n v="1.7974294652598399"/>
    <n v="3.1221812810204801"/>
    <n v="0.52178947856007996"/>
    <n v="1125.91144913925"/>
    <n v="1210"/>
    <s v="Fixed Single Family Units"/>
    <n v="1210"/>
    <s v="St. Lucie County"/>
    <s v="St. Lucie County"/>
    <m/>
    <m/>
    <m/>
    <n v="0"/>
    <n v="1"/>
    <n v="3.1221812810204801"/>
    <n v="0.52178947856007996"/>
    <n v="1125.9114491392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3.49846573734601"/>
    <n v="0.91314797169999995"/>
  </r>
  <r>
    <n v="150000"/>
    <n v="550000"/>
    <n v="550000"/>
    <x v="0"/>
    <x v="0"/>
    <s v="IR-SouthCentral"/>
    <s v="C-25 and South Indian R"/>
    <n v="0.36"/>
    <n v="0.57999999999999996"/>
    <s v="St. Lucie County"/>
    <n v="0.10683440922418"/>
    <n v="3878.4730185457001"/>
    <n v="10.7551050011116"/>
    <n v="1.7974294652598399"/>
    <n v="1.14901528893778"/>
    <n v="0.19202731504316001"/>
    <n v="414.35437362825201"/>
    <n v="1750"/>
    <s v="Governmental"/>
    <n v="1750"/>
    <s v="St. Lucie County"/>
    <s v="St. Lucie County"/>
    <m/>
    <m/>
    <m/>
    <n v="0"/>
    <n v="1"/>
    <n v="1.14901528893778"/>
    <n v="0.19202731504316001"/>
    <n v="414.35437362825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611181271796994"/>
    <n v="0.33605383100000003"/>
  </r>
  <r>
    <n v="150000"/>
    <n v="550000"/>
    <n v="550000"/>
    <x v="0"/>
    <x v="0"/>
    <s v="IR-SouthCentral"/>
    <s v="C-25 and South Indian R"/>
    <n v="0.36"/>
    <n v="0.57999999999999996"/>
    <s v="St. Lucie County"/>
    <n v="1.2692337749610001E-2"/>
    <n v="3878.4730185457001"/>
    <n v="10.7551050011116"/>
    <n v="1.7974294652598399"/>
    <n v="0.13650742520666001"/>
    <n v="2.281358185418E-2"/>
    <n v="49.226889504143102"/>
    <n v="1750"/>
    <s v="Governmental"/>
    <n v="1750"/>
    <s v="St. Lucie County"/>
    <s v="St. Lucie County"/>
    <m/>
    <m/>
    <m/>
    <n v="0"/>
    <n v="1"/>
    <n v="0.13650742520666001"/>
    <n v="2.281358185418E-2"/>
    <n v="49.226889504143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073778459216399"/>
    <n v="3.9924484599999997E-2"/>
  </r>
  <r>
    <n v="150000"/>
    <n v="550000"/>
    <n v="550000"/>
    <x v="0"/>
    <x v="0"/>
    <s v="IR-SouthCentral"/>
    <s v="C-25 and South Indian R"/>
    <n v="0.36"/>
    <n v="0.57999999999999996"/>
    <s v="St. Lucie County"/>
    <n v="0.20793917783799001"/>
    <n v="3878.4730185457001"/>
    <n v="10.7551050011116"/>
    <n v="1.7974294652598399"/>
    <n v="2.2364076914924702"/>
    <n v="0.37375600522792002"/>
    <n v="806.48649074324805"/>
    <n v="1310"/>
    <s v="Fixed Single Family Units"/>
    <n v="1310"/>
    <s v="St. Lucie County"/>
    <s v="St. Lucie County"/>
    <m/>
    <m/>
    <m/>
    <n v="0"/>
    <n v="1"/>
    <n v="2.2364076914924702"/>
    <n v="0.37375600522792002"/>
    <n v="806.486490743248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475661614361"/>
    <n v="0.65408474510000003"/>
  </r>
  <r>
    <n v="150000"/>
    <n v="560000"/>
    <n v="560000"/>
    <x v="0"/>
    <x v="0"/>
    <s v="IR-SouthCentral"/>
    <s v="C-25 and South Indian R"/>
    <n v="0.36"/>
    <n v="0.57999999999999996"/>
    <s v="St. Lucie County"/>
    <n v="0.27009899097762002"/>
    <n v="3853.6825248751202"/>
    <n v="9.7978472044797495"/>
    <n v="1.4462019327267901"/>
    <n v="2.6463886436828998"/>
    <n v="0.39061768277939002"/>
    <n v="1040.8757615168599"/>
    <n v="1210"/>
    <s v="Fixed Single Family Units"/>
    <n v="1210"/>
    <s v="St. Lucie County"/>
    <s v="St. Lucie County"/>
    <m/>
    <m/>
    <m/>
    <n v="0"/>
    <n v="1"/>
    <n v="2.6463886436828998"/>
    <n v="0.39061768277939002"/>
    <n v="1040.8757615168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87653543930401"/>
    <n v="0.84418147730000004"/>
  </r>
  <r>
    <n v="150000"/>
    <n v="560000"/>
    <n v="560000"/>
    <x v="0"/>
    <x v="0"/>
    <s v="IR-SouthCentral"/>
    <s v="C-25 and South Indian R"/>
    <n v="0.36"/>
    <n v="0.57999999999999996"/>
    <s v="Natural Lands"/>
    <n v="8.8378818319E-4"/>
    <n v="3853.6825248751202"/>
    <n v="9.7978472044797495"/>
    <n v="1.4462019327267901"/>
    <n v="8.6592215800999992E-3"/>
    <n v="1.27813617866E-3"/>
    <n v="3.4058390772851199"/>
    <n v="4110"/>
    <s v="Pine flatwoods"/>
    <n v="4110"/>
    <s v="St. Lucie County"/>
    <s v="St. Lucie County"/>
    <m/>
    <m/>
    <s v="Natural Lands"/>
    <n v="0"/>
    <n v="1"/>
    <n v="8.6592215800999992E-3"/>
    <n v="1.27813617866E-3"/>
    <n v="3.4058390772856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.226926796942699"/>
    <n v="2.7622377000000001E-3"/>
  </r>
  <r>
    <n v="150000"/>
    <n v="560000"/>
    <n v="560000"/>
    <x v="0"/>
    <x v="0"/>
    <s v="IR-SouthCentral"/>
    <s v="C-25 and South Indian R"/>
    <n v="0.36"/>
    <n v="0.57999999999999996"/>
    <s v="St. Lucie County"/>
    <n v="0.18329675638505"/>
    <n v="3870.1878782973399"/>
    <n v="11.167155454205799"/>
    <n v="2.0615124900603599"/>
    <n v="2.0469033728036399"/>
    <n v="0.37786855267535002"/>
    <n v="709.39288469267501"/>
    <n v="1210"/>
    <s v="Fixed Single Family Units"/>
    <n v="1210"/>
    <s v="St. Lucie County"/>
    <s v="St. Lucie County"/>
    <m/>
    <m/>
    <m/>
    <n v="0"/>
    <n v="1"/>
    <n v="2.0469033728036399"/>
    <n v="0.37786855267535002"/>
    <n v="709.39288469267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8.073090074936"/>
    <n v="0.57533891699999995"/>
  </r>
  <r>
    <n v="150000"/>
    <n v="560000"/>
    <n v="560000"/>
    <x v="0"/>
    <x v="0"/>
    <s v="IR-SouthCentral"/>
    <s v="C-25 and South Indian R"/>
    <n v="0.36"/>
    <n v="0.57999999999999996"/>
    <s v="St. Lucie County"/>
    <n v="0.22335160352090999"/>
    <n v="3870.1878782973399"/>
    <n v="11.167155454205799"/>
    <n v="2.0615124900603599"/>
    <n v="2.4942020774642399"/>
    <n v="0.46044212033338"/>
    <n v="864.41266854493404"/>
    <n v="1310"/>
    <s v="Fixed Single Family Units"/>
    <n v="1310"/>
    <s v="St. Lucie County"/>
    <s v="St. Lucie County"/>
    <m/>
    <m/>
    <m/>
    <n v="0"/>
    <n v="1"/>
    <n v="2.4942020774642399"/>
    <n v="0.46044212033338"/>
    <n v="864.412668544934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533785043696"/>
    <n v="0.70106461360000005"/>
  </r>
  <r>
    <n v="150000"/>
    <n v="560000"/>
    <n v="560000"/>
    <x v="0"/>
    <x v="0"/>
    <s v="IR-SouthCentral"/>
    <s v="C-25 and South Indian R"/>
    <n v="0.36"/>
    <n v="0.57999999999999996"/>
    <s v="St. Lucie County"/>
    <n v="0.211115093877"/>
    <n v="3870.1878782973399"/>
    <n v="11.167155454205799"/>
    <n v="2.0615124900603599"/>
    <n v="2.3575550720537399"/>
    <n v="0.43521640286770003"/>
    <n v="817.05507724838196"/>
    <n v="1310"/>
    <s v="Fixed Single Family Units"/>
    <n v="1310"/>
    <s v="St. Lucie County"/>
    <s v="St. Lucie County"/>
    <m/>
    <m/>
    <m/>
    <n v="0"/>
    <n v="1"/>
    <n v="2.3575550720537399"/>
    <n v="0.43521640286770003"/>
    <n v="817.055077248381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092243806906"/>
    <n v="0.66265618589999997"/>
  </r>
  <r>
    <n v="150000"/>
    <n v="560000"/>
    <n v="560000"/>
    <x v="0"/>
    <x v="0"/>
    <s v="IR-SouthCentral"/>
    <s v="C-25 and South Indian R"/>
    <n v="0.36"/>
    <n v="0.57999999999999996"/>
    <s v="St. Lucie County"/>
    <n v="0.59693391643428995"/>
    <n v="3845.71819471753"/>
    <n v="10.489225367108"/>
    <n v="1.59334623352794"/>
    <n v="6.2613743787496796"/>
    <n v="0.95112240741565002"/>
    <n v="2295.6396234753402"/>
    <n v="1210"/>
    <s v="Fixed Single Family Units"/>
    <n v="1210"/>
    <s v="St. Lucie County"/>
    <s v="St. Lucie County"/>
    <m/>
    <m/>
    <m/>
    <n v="0"/>
    <n v="1"/>
    <n v="6.2613743787496796"/>
    <n v="0.95112240741565002"/>
    <n v="2295.6396234753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73461500214299"/>
    <n v="1.8618326223999999"/>
  </r>
  <r>
    <n v="150000"/>
    <n v="560000"/>
    <n v="560000"/>
    <x v="0"/>
    <x v="0"/>
    <s v="IR-SouthCentral"/>
    <s v="C-25 and South Indian R"/>
    <n v="0.36"/>
    <n v="0.57999999999999996"/>
    <s v="St. Lucie County"/>
    <n v="2.082953723362E-2"/>
    <n v="3845.71819471753"/>
    <n v="10.489225367108"/>
    <n v="1.59334623352794"/>
    <n v="0.21848571033604999"/>
    <n v="3.318866469732E-2"/>
    <n v="80.104530326894206"/>
    <n v="1310"/>
    <s v="Fixed Single Family Units"/>
    <n v="1310"/>
    <s v="St. Lucie County"/>
    <s v="St. Lucie County"/>
    <m/>
    <m/>
    <m/>
    <n v="0"/>
    <n v="1"/>
    <n v="0.21848571033604999"/>
    <n v="3.318866469732E-2"/>
    <n v="80.104530326892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0.947093289661701"/>
    <n v="6.4967177900000006E-2"/>
  </r>
  <r>
    <n v="150000"/>
    <n v="560000"/>
    <n v="560000"/>
    <x v="0"/>
    <x v="0"/>
    <s v="IR-SouthCentral"/>
    <s v="C-25 and South Indian R"/>
    <n v="0.36"/>
    <n v="0.57999999999999996"/>
    <s v="St. Lucie County"/>
    <n v="9.5061417438499999E-3"/>
    <n v="3896.3391856070598"/>
    <n v="11.22948524159"/>
    <n v="2.1619163538549699"/>
    <n v="0.10674907841711"/>
    <n v="2.0551483298110001E-2"/>
    <n v="37.039152580528899"/>
    <n v="1210"/>
    <s v="Fixed Single Family Units"/>
    <n v="1210"/>
    <s v="St. Lucie County"/>
    <s v="St. Lucie County"/>
    <m/>
    <m/>
    <m/>
    <n v="0"/>
    <n v="1"/>
    <n v="0.10674907841711"/>
    <n v="2.0551483298110001E-2"/>
    <n v="37.039152580530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717751077672801"/>
    <n v="3.0039864199999999E-2"/>
  </r>
  <r>
    <n v="150000"/>
    <n v="560000"/>
    <n v="560000"/>
    <x v="0"/>
    <x v="0"/>
    <s v="IR-SouthCentral"/>
    <s v="C-25 and South Indian R"/>
    <n v="0.36"/>
    <n v="0.57999999999999996"/>
    <s v="St. Lucie County"/>
    <n v="0.20298384294506"/>
    <n v="3896.3391856070598"/>
    <n v="11.22948524159"/>
    <n v="2.1619163538549699"/>
    <n v="2.2794040686328301"/>
    <n v="0.43883408963126003"/>
    <n v="790.89390131196205"/>
    <n v="1310"/>
    <s v="Fixed Single Family Units"/>
    <n v="1310"/>
    <s v="St. Lucie County"/>
    <s v="St. Lucie County"/>
    <m/>
    <m/>
    <m/>
    <n v="0"/>
    <n v="1"/>
    <n v="2.2794040686328301"/>
    <n v="0.43883408963126003"/>
    <n v="790.893901311962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70479514757599"/>
    <n v="0.64143868719999997"/>
  </r>
  <r>
    <n v="150000"/>
    <n v="560000"/>
    <n v="560000"/>
    <x v="0"/>
    <x v="0"/>
    <s v="IR-SouthCentral"/>
    <s v="C-25 and South Indian R"/>
    <n v="0.36"/>
    <n v="0.57999999999999996"/>
    <s v="St. Lucie County"/>
    <n v="0.11373896479852"/>
    <n v="3896.3391856070598"/>
    <n v="11.22948524159"/>
    <n v="2.1619163538549699"/>
    <n v="1.27723002659872"/>
    <n v="0.24589412806845001"/>
    <n v="443.16558547485897"/>
    <n v="1310"/>
    <s v="Fixed Single Family Units"/>
    <n v="1310"/>
    <s v="St. Lucie County"/>
    <s v="St. Lucie County"/>
    <m/>
    <m/>
    <m/>
    <n v="0"/>
    <n v="1"/>
    <n v="1.27723002659872"/>
    <n v="0.24589412806845001"/>
    <n v="443.165585474858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015903122600406"/>
    <n v="0.35942058840000002"/>
  </r>
  <r>
    <n v="150000"/>
    <n v="560000"/>
    <n v="560000"/>
    <x v="0"/>
    <x v="0"/>
    <s v="IR-SouthCentral"/>
    <s v="C-25 and South Indian R"/>
    <n v="0.36"/>
    <n v="0.57999999999999996"/>
    <s v="St. Lucie County"/>
    <n v="0.26385000536808001"/>
    <n v="3896.3391856070598"/>
    <n v="11.22948524159"/>
    <n v="2.1619163538549699"/>
    <n v="2.9628997412743701"/>
    <n v="0.57042164156997999"/>
    <n v="1028.0491150383"/>
    <n v="1310"/>
    <s v="Fixed Single Family Units"/>
    <n v="1310"/>
    <s v="St. Lucie County"/>
    <s v="St. Lucie County"/>
    <m/>
    <m/>
    <m/>
    <n v="0"/>
    <n v="1"/>
    <n v="2.9628997412743701"/>
    <n v="0.57042164156997999"/>
    <n v="1028.049115038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975619733185"/>
    <n v="0.83377868209999995"/>
  </r>
  <r>
    <n v="150000"/>
    <n v="560000"/>
    <n v="560000"/>
    <x v="0"/>
    <x v="0"/>
    <s v="IR-SouthCentral"/>
    <s v="C-25 and South Indian R"/>
    <n v="0.36"/>
    <n v="0.57999999999999996"/>
    <s v="St. Lucie County"/>
    <n v="2.7684498973470001E-2"/>
    <n v="3896.3391856070598"/>
    <n v="11.22948524159"/>
    <n v="2.1619163538549699"/>
    <n v="0.31088267264349001"/>
    <n v="5.9851571079040003E-2"/>
    <n v="107.868198184264"/>
    <n v="1310"/>
    <s v="Fixed Single Family Units"/>
    <n v="1310"/>
    <s v="St. Lucie County"/>
    <s v="St. Lucie County"/>
    <m/>
    <m/>
    <m/>
    <n v="0"/>
    <n v="1"/>
    <n v="0.31088267264349001"/>
    <n v="5.9851571079040003E-2"/>
    <n v="107.86819818426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0.819601626352402"/>
    <n v="8.7484345599999999E-2"/>
  </r>
  <r>
    <n v="150000"/>
    <n v="560000"/>
    <n v="560000"/>
    <x v="0"/>
    <x v="0"/>
    <s v="IR-SouthCentral"/>
    <s v="C-25 and South Indian R"/>
    <n v="0.36"/>
    <n v="0.57999999999999996"/>
    <s v="St. Lucie County"/>
    <n v="0.40060563127471999"/>
    <n v="3863.2688519124199"/>
    <n v="11.070574614810599"/>
    <n v="1.88559902863083"/>
    <n v="4.4349345321401499"/>
    <n v="0.75538158919566001"/>
    <n v="1547.6472572043499"/>
    <n v="1210"/>
    <s v="Fixed Single Family Units"/>
    <n v="1210"/>
    <s v="St. Lucie County"/>
    <s v="St. Lucie County"/>
    <m/>
    <m/>
    <m/>
    <n v="0"/>
    <n v="1"/>
    <n v="4.4349345321401499"/>
    <n v="0.75538158919566001"/>
    <n v="1547.6472572043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89637020744101"/>
    <n v="1.2551883676"/>
  </r>
  <r>
    <n v="150000"/>
    <n v="560000"/>
    <n v="560000"/>
    <x v="0"/>
    <x v="0"/>
    <s v="IR-SouthCentral"/>
    <s v="C-25 and South Indian R"/>
    <n v="0.36"/>
    <n v="0.57999999999999996"/>
    <s v="St. Lucie County"/>
    <n v="3.5580805431120001E-2"/>
    <n v="3863.2688519124199"/>
    <n v="11.070574614810599"/>
    <n v="1.88559902863083"/>
    <n v="0.39389996138032002"/>
    <n v="6.7091132158830002E-2"/>
    <n v="137.45821734802101"/>
    <n v="1310"/>
    <s v="Fixed Single Family Units"/>
    <n v="1310"/>
    <s v="St. Lucie County"/>
    <s v="St. Lucie County"/>
    <m/>
    <m/>
    <m/>
    <n v="0"/>
    <n v="1"/>
    <n v="0.39389996138032002"/>
    <n v="6.7091132158830002E-2"/>
    <n v="137.45821734801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222591561204297"/>
    <n v="0.11148273910000001"/>
  </r>
  <r>
    <n v="150000"/>
    <n v="560000"/>
    <n v="560000"/>
    <x v="0"/>
    <x v="0"/>
    <s v="IR-SouthCentral"/>
    <s v="C-25 and South Indian R"/>
    <n v="0.36"/>
    <n v="0.57999999999999996"/>
    <s v="St. Lucie County"/>
    <n v="0.11315851574931"/>
    <n v="3863.2688519124199"/>
    <n v="11.070574614810599"/>
    <n v="1.88559902863083"/>
    <n v="1.2527297919039999"/>
    <n v="0.21337158737820999"/>
    <n v="437.16176922296597"/>
    <n v="1310"/>
    <s v="Fixed Single Family Units"/>
    <n v="1310"/>
    <s v="St. Lucie County"/>
    <s v="St. Lucie County"/>
    <m/>
    <m/>
    <m/>
    <n v="0"/>
    <n v="1"/>
    <n v="1.2527297919039999"/>
    <n v="0.21337158737820999"/>
    <n v="437.16176922296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955798529853496"/>
    <n v="0.3545513132"/>
  </r>
  <r>
    <n v="150000"/>
    <n v="560000"/>
    <n v="560000"/>
    <x v="0"/>
    <x v="0"/>
    <s v="IR-SouthCentral"/>
    <s v="C-25 and South Indian R"/>
    <n v="0.36"/>
    <n v="0.57999999999999996"/>
    <s v="St. Lucie County"/>
    <n v="6.8418501143700003E-2"/>
    <n v="3863.2688519124199"/>
    <n v="11.070574614810599"/>
    <n v="1.88559902863083"/>
    <n v="0.75743212194493004"/>
    <n v="0.12900985929695"/>
    <n v="264.31906436302501"/>
    <n v="1310"/>
    <s v="Fixed Single Family Units"/>
    <n v="1310"/>
    <s v="St. Lucie County"/>
    <s v="St. Lucie County"/>
    <m/>
    <m/>
    <m/>
    <n v="0"/>
    <n v="1"/>
    <n v="0.75743212194493004"/>
    <n v="0.12900985929695"/>
    <n v="264.31906436302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560691268609702"/>
    <n v="0.21437069289999999"/>
  </r>
  <r>
    <n v="150000"/>
    <n v="570000"/>
    <n v="570000"/>
    <x v="0"/>
    <x v="0"/>
    <s v="IR-SouthCentral"/>
    <s v="C-25 and South Indian R"/>
    <n v="0.36"/>
    <n v="0.57999999999999996"/>
    <s v="St. Lucie County"/>
    <n v="0.10635934865479001"/>
    <n v="3819.7102137438901"/>
    <n v="9.3078993568013395"/>
    <n v="1.3214159368007099"/>
    <n v="0.98998211293372995"/>
    <n v="0.14054493834018"/>
    <n v="406.26189038384899"/>
    <n v="1750"/>
    <s v="Governmental"/>
    <n v="1750"/>
    <s v="St. Lucie County"/>
    <s v="St. Lucie County"/>
    <m/>
    <m/>
    <m/>
    <n v="0"/>
    <n v="1"/>
    <n v="0.98998211293372995"/>
    <n v="0.14054493834018"/>
    <n v="564.99249652945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4176380056483"/>
    <n v="0.45822586900000001"/>
  </r>
  <r>
    <n v="150000"/>
    <n v="570000"/>
    <n v="570000"/>
    <x v="0"/>
    <x v="0"/>
    <s v="IR-SouthCentral"/>
    <s v="C-25 and South Indian R"/>
    <n v="0.36"/>
    <n v="0.57999999999999996"/>
    <s v="St. Lucie County"/>
    <n v="5.5395969466040001E-2"/>
    <n v="3819.7102137438901"/>
    <n v="9.3078993568013395"/>
    <n v="1.3214159368007099"/>
    <n v="0.51562010856236995"/>
    <n v="7.3201116886949996E-2"/>
    <n v="211.59655036969301"/>
    <n v="1750"/>
    <s v="Governmental"/>
    <n v="1750"/>
    <s v="St. Lucie County"/>
    <s v="St. Lucie County"/>
    <m/>
    <m/>
    <m/>
    <n v="0"/>
    <n v="1"/>
    <n v="0.51562010856236995"/>
    <n v="7.3201116886949996E-2"/>
    <n v="553.630369277934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028294715379204"/>
    <n v="0.44901084289999998"/>
  </r>
  <r>
    <n v="150000"/>
    <n v="570000"/>
    <n v="570000"/>
    <x v="0"/>
    <x v="0"/>
    <s v="IR-SouthCentral"/>
    <s v="C-25 and South Indian R"/>
    <n v="0.36"/>
    <n v="0.57999999999999996"/>
    <s v="St. Lucie County"/>
    <n v="0.13137563106670999"/>
    <n v="3819.7102137438901"/>
    <n v="9.3078993568013395"/>
    <n v="1.3214159368007099"/>
    <n v="1.2228311519052499"/>
    <n v="0.17360185259881"/>
    <n v="501.81683982258397"/>
    <n v="1750"/>
    <s v="Governmental"/>
    <n v="1750"/>
    <s v="St. Lucie County"/>
    <s v="St. Lucie County"/>
    <m/>
    <m/>
    <m/>
    <n v="0"/>
    <n v="1"/>
    <n v="1.2228311519052499"/>
    <n v="0.17360185259881"/>
    <n v="501.816839822583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937575714667204"/>
    <n v="0.4069885157"/>
  </r>
  <r>
    <n v="150000"/>
    <n v="570000"/>
    <n v="570000"/>
    <x v="0"/>
    <x v="0"/>
    <s v="IR-SouthCentral"/>
    <s v="C-25 and South Indian R"/>
    <n v="0.36"/>
    <n v="0.57999999999999996"/>
    <s v="St. Lucie County"/>
    <n v="3.740860418967E-2"/>
    <n v="3819.7102137438901"/>
    <n v="9.3078993568013395"/>
    <n v="1.3214159368007099"/>
    <n v="0.34819552287588001"/>
    <n v="4.9432325749700003E-2"/>
    <n v="142.89002750519199"/>
    <n v="1310"/>
    <s v="Fixed Single Family Units"/>
    <n v="1310"/>
    <s v="St. Lucie County"/>
    <s v="St. Lucie County"/>
    <m/>
    <m/>
    <m/>
    <n v="0"/>
    <n v="1"/>
    <n v="0.34819552287588001"/>
    <n v="4.9432325749700003E-2"/>
    <n v="142.89002750519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018923203323297"/>
    <n v="0.1158881002"/>
  </r>
  <r>
    <n v="160000"/>
    <n v="570000"/>
    <n v="570000"/>
    <x v="0"/>
    <x v="0"/>
    <s v="IR-SouthCentral"/>
    <s v="C-25 and South Indian R"/>
    <n v="0.36"/>
    <n v="0.57999999999999996"/>
    <s v="FPFWCD"/>
    <n v="1.7033482915879999E-2"/>
    <n v="3833.9097651974898"/>
    <n v="10.204184541430701"/>
    <n v="1.7590706281233599"/>
    <n v="0.17381280305703001"/>
    <n v="2.9963099491979998E-2"/>
    <n v="65.304836486551494"/>
    <n v="1310"/>
    <s v="Fixed Single Family Units"/>
    <n v="1310"/>
    <s v="FPFWCD                                           St. Lucie County"/>
    <s v="FPFWCD"/>
    <m/>
    <m/>
    <m/>
    <n v="0"/>
    <n v="1"/>
    <n v="0.17381280305703001"/>
    <n v="2.9963099491979998E-2"/>
    <n v="136.67205842002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5.5056649173926"/>
    <n v="0.1108451406"/>
  </r>
  <r>
    <n v="160000"/>
    <n v="570000"/>
    <n v="570000"/>
    <x v="0"/>
    <x v="0"/>
    <s v="IR-SouthCentral"/>
    <s v="C-25 and South Indian R"/>
    <n v="0.36"/>
    <n v="0.57999999999999996"/>
    <s v="FPFWCD"/>
    <n v="9.151635342285E-2"/>
    <n v="3833.9097651974898"/>
    <n v="10.204184541430701"/>
    <n v="1.7590706281233599"/>
    <n v="0.93384975888558996"/>
    <n v="0.16098372929909999"/>
    <n v="350.865441063145"/>
    <n v="1310"/>
    <s v="Fixed Single Family Units"/>
    <n v="1310"/>
    <s v="FPFWCD                                           St. Lucie County"/>
    <s v="FPFWCD"/>
    <m/>
    <m/>
    <m/>
    <n v="0"/>
    <n v="1"/>
    <n v="0.93384975888558996"/>
    <n v="0.16098372929909999"/>
    <n v="734.878302748924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598481897024399"/>
    <n v="0.5960083558"/>
  </r>
  <r>
    <n v="160000"/>
    <n v="570000"/>
    <n v="570000"/>
    <x v="0"/>
    <x v="0"/>
    <s v="IR-SouthCentral"/>
    <s v="C-25 and South Indian R"/>
    <n v="0.36"/>
    <n v="0.57999999999999996"/>
    <s v="FPFWCD"/>
    <n v="4.548560749576E-2"/>
    <n v="3833.9097651974898"/>
    <n v="10.204184541430701"/>
    <n v="1.7590706281233599"/>
    <n v="0.46414353286588"/>
    <n v="8.0012396148150006E-2"/>
    <n v="174.387714753957"/>
    <n v="1310"/>
    <s v="Fixed Single Family Units"/>
    <n v="1310"/>
    <s v="FPFWCD                                           St. Lucie County"/>
    <s v="FPFWCD"/>
    <m/>
    <m/>
    <m/>
    <n v="0"/>
    <n v="1"/>
    <n v="0.46414353286588"/>
    <n v="8.0012396148150006E-2"/>
    <n v="360.93431461226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356855863340897"/>
    <n v="0.29272856009999998"/>
  </r>
  <r>
    <n v="160000"/>
    <n v="570000"/>
    <n v="570000"/>
    <x v="0"/>
    <x v="0"/>
    <s v="IR-SouthCentral"/>
    <s v="C-25 and South Indian R"/>
    <n v="0.36"/>
    <n v="0.57999999999999996"/>
    <s v="FPFWCD"/>
    <n v="0.19185771633050999"/>
    <n v="3819.4773010495301"/>
    <n v="9.2507190199748202"/>
    <n v="1.3395308922728699"/>
    <n v="1.77482182558766"/>
    <n v="0.25699933794565"/>
    <n v="732.79619255561795"/>
    <n v="1210"/>
    <s v="Fixed Single Family Units"/>
    <n v="1210"/>
    <s v="FPFWCD                                           St. Lucie County"/>
    <s v="FPFWCD"/>
    <m/>
    <m/>
    <m/>
    <n v="0"/>
    <n v="1"/>
    <n v="1.77482182558766"/>
    <n v="0.25699933794565"/>
    <n v="1924.6821788583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1.06723665641999"/>
    <n v="1.5609750031"/>
  </r>
  <r>
    <n v="160000"/>
    <n v="580000"/>
    <n v="580000"/>
    <x v="0"/>
    <x v="0"/>
    <s v="IR-SouthCentral"/>
    <s v="C-25 and South Indian R"/>
    <n v="0.36"/>
    <n v="0.57999999999999996"/>
    <s v="St. Lucie County"/>
    <n v="0.18919891999999"/>
    <n v="3685.0339748412398"/>
    <n v="9.66723443759264"/>
    <n v="1.5818518007559399"/>
    <n v="1.8290303149792599"/>
    <n v="0.29928465230306001"/>
    <n v="697.20444820324406"/>
    <n v="1210"/>
    <s v="Fixed Single Family Units"/>
    <n v="1210"/>
    <s v="St. Lucie County"/>
    <s v="St. Lucie County"/>
    <m/>
    <m/>
    <m/>
    <n v="0"/>
    <n v="1"/>
    <n v="1.8290303149792599"/>
    <n v="0.29928465230306001"/>
    <n v="697.204448203244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3.09725507550201"/>
    <n v="0.56545372930000004"/>
  </r>
  <r>
    <n v="160000"/>
    <n v="580000"/>
    <n v="580000"/>
    <x v="0"/>
    <x v="0"/>
    <s v="IR-SouthCentral"/>
    <s v="C-25 and South Indian R"/>
    <n v="0.36"/>
    <n v="0.57999999999999996"/>
    <s v="Natural Lands"/>
    <n v="0.1007978984344"/>
    <n v="3685.0339748412398"/>
    <n v="9.66723443759264"/>
    <n v="1.5818518007559399"/>
    <n v="0.97443691498200002"/>
    <n v="0.15944733715087001"/>
    <n v="371.44368032336399"/>
    <n v="4110"/>
    <s v="Pine flatwoods"/>
    <n v="4110"/>
    <s v="St. Lucie County"/>
    <s v="St. Lucie County"/>
    <m/>
    <m/>
    <s v="Natural Lands"/>
    <n v="0"/>
    <n v="1"/>
    <n v="0.97443691498200002"/>
    <n v="0.15944733715087001"/>
    <n v="371.44368032336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839547592409005"/>
    <n v="0.30125197110000002"/>
  </r>
  <r>
    <n v="160000"/>
    <n v="580000"/>
    <n v="580000"/>
    <x v="0"/>
    <x v="0"/>
    <s v="IR-SouthCentral"/>
    <s v="C-25 and South Indian R"/>
    <n v="0.36"/>
    <n v="0.57999999999999996"/>
    <s v="St. Lucie County"/>
    <n v="4.4801672809619997E-2"/>
    <n v="3685.0339748412398"/>
    <n v="9.66723443759264"/>
    <n v="1.5818518007559399"/>
    <n v="0.43310827424699"/>
    <n v="7.086960681078E-2"/>
    <n v="165.0956864332"/>
    <n v="1750"/>
    <s v="Governmental"/>
    <n v="1750"/>
    <s v="St. Lucie County"/>
    <s v="St. Lucie County"/>
    <m/>
    <m/>
    <m/>
    <n v="0"/>
    <n v="1"/>
    <n v="0.43310827424699"/>
    <n v="7.086960681078E-2"/>
    <n v="165.095686433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213808648097597"/>
    <n v="0.13389755589999999"/>
  </r>
  <r>
    <n v="160000"/>
    <n v="580000"/>
    <n v="580000"/>
    <x v="0"/>
    <x v="0"/>
    <s v="IR-SouthCentral"/>
    <s v="C-25 and South Indian R"/>
    <n v="0.36"/>
    <n v="0.57999999999999996"/>
    <s v="St. Lucie County"/>
    <n v="6.4039609200959996E-2"/>
    <n v="3685.0339748412398"/>
    <n v="9.66723443759264"/>
    <n v="1.5818518007559399"/>
    <n v="0.61908591543754998"/>
    <n v="0.10130117113425"/>
    <n v="235.98813564111501"/>
    <n v="1310"/>
    <s v="Fixed Single Family Units"/>
    <n v="1310"/>
    <s v="St. Lucie County"/>
    <s v="St. Lucie County"/>
    <m/>
    <m/>
    <m/>
    <n v="0"/>
    <n v="1"/>
    <n v="0.61908591543754998"/>
    <n v="0.10130117113425"/>
    <n v="235.98813564111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418635483484294"/>
    <n v="0.19139345960000001"/>
  </r>
  <r>
    <n v="160000"/>
    <n v="580000"/>
    <n v="580000"/>
    <x v="0"/>
    <x v="0"/>
    <s v="IR-SouthCentral"/>
    <s v="C-25 and South Indian R"/>
    <n v="0.36"/>
    <n v="0.57999999999999996"/>
    <s v="St. Lucie County"/>
    <n v="2.490467414743E-2"/>
    <n v="3685.0339748412398"/>
    <n v="9.66723443759264"/>
    <n v="1.5818518007559399"/>
    <n v="0.24075932357509"/>
    <n v="3.9395503647349998E-2"/>
    <n v="91.774570365644607"/>
    <n v="1310"/>
    <s v="Fixed Single Family Units"/>
    <n v="1310"/>
    <s v="St. Lucie County"/>
    <s v="St. Lucie County"/>
    <m/>
    <m/>
    <m/>
    <n v="0"/>
    <n v="1"/>
    <n v="0.24075932357509"/>
    <n v="3.9395503647349998E-2"/>
    <n v="91.774570365643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934233960731099"/>
    <n v="7.4431930499999993E-2"/>
  </r>
  <r>
    <n v="160000"/>
    <n v="580000"/>
    <n v="580000"/>
    <x v="0"/>
    <x v="0"/>
    <s v="IR-SouthCentral"/>
    <s v="C-25 and South Indian R"/>
    <n v="0.36"/>
    <n v="0.57999999999999996"/>
    <s v="St. Lucie County"/>
    <n v="0.19402080708910999"/>
    <n v="3685.0339748412398"/>
    <n v="9.66723443759264"/>
    <n v="1.5818518007559399"/>
    <n v="1.8756446279013601"/>
    <n v="0.30691216307802999"/>
    <n v="714.973265949488"/>
    <n v="1310"/>
    <s v="Fixed Single Family Units"/>
    <n v="1310"/>
    <s v="St. Lucie County"/>
    <s v="St. Lucie County"/>
    <m/>
    <m/>
    <m/>
    <n v="0"/>
    <n v="1"/>
    <n v="1.8756446279013601"/>
    <n v="0.30691216307802999"/>
    <n v="714.97326594948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2.147954684021"/>
    <n v="0.5798647737"/>
  </r>
  <r>
    <n v="160000"/>
    <n v="580000"/>
    <n v="580000"/>
    <x v="0"/>
    <x v="0"/>
    <s v="IR-SouthCentral"/>
    <s v="C-25 and South Indian R"/>
    <n v="0.36"/>
    <n v="0.57999999999999996"/>
    <s v="St. Lucie County"/>
    <n v="0.55846368296499005"/>
    <n v="3834.0343707532002"/>
    <n v="10.564577774237501"/>
    <n v="1.6447235982399799"/>
    <n v="5.8999330127708598"/>
    <n v="0.91851839813253999"/>
    <n v="2141.1689553052101"/>
    <n v="1210"/>
    <s v="Fixed Single Family Units"/>
    <n v="1210"/>
    <s v="St. Lucie County"/>
    <s v="St. Lucie County"/>
    <m/>
    <m/>
    <m/>
    <n v="0"/>
    <n v="1"/>
    <n v="5.8999330127708598"/>
    <n v="0.91851839813253999"/>
    <n v="2141.1689553052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704570898394"/>
    <n v="1.7365522752"/>
  </r>
  <r>
    <n v="160000"/>
    <n v="580000"/>
    <n v="580000"/>
    <x v="0"/>
    <x v="0"/>
    <s v="IR-SouthCentral"/>
    <s v="C-25 and South Indian R"/>
    <n v="0.36"/>
    <n v="0.57999999999999996"/>
    <s v="St. Lucie County"/>
    <n v="1.277663301311E-2"/>
    <n v="3834.0343707532002"/>
    <n v="10.564577774237501"/>
    <n v="1.6447235982399799"/>
    <n v="0.13497973315993"/>
    <n v="2.101402982272E-2"/>
    <n v="48.986050114779097"/>
    <n v="1310"/>
    <s v="Fixed Single Family Units"/>
    <n v="1310"/>
    <s v="St. Lucie County"/>
    <s v="St. Lucie County"/>
    <m/>
    <m/>
    <m/>
    <n v="0"/>
    <n v="1"/>
    <n v="0.13497973315993"/>
    <n v="2.101402982272E-2"/>
    <n v="48.9860501147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767023269981301"/>
    <n v="3.9729156600000003E-2"/>
  </r>
  <r>
    <n v="160000"/>
    <n v="580000"/>
    <n v="580000"/>
    <x v="0"/>
    <x v="0"/>
    <s v="IR-SouthCentral"/>
    <s v="C-25 and South Indian R"/>
    <n v="0.36"/>
    <n v="0.57999999999999996"/>
    <s v="St. Lucie County"/>
    <n v="4.0402716315049998E-2"/>
    <n v="3834.0343707532002"/>
    <n v="10.564577774237501"/>
    <n v="1.6447235982399799"/>
    <n v="0.42683763880088998"/>
    <n v="6.6451300956370002E-2"/>
    <n v="154.90540302372699"/>
    <n v="1310"/>
    <s v="Fixed Single Family Units"/>
    <n v="1310"/>
    <s v="St. Lucie County"/>
    <s v="St. Lucie County"/>
    <m/>
    <m/>
    <m/>
    <n v="0"/>
    <n v="1"/>
    <n v="0.42683763880088998"/>
    <n v="6.6451300956370002E-2"/>
    <n v="154.90540302372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910081232530501"/>
    <n v="0.1256329303"/>
  </r>
  <r>
    <n v="160000"/>
    <n v="580000"/>
    <n v="580000"/>
    <x v="0"/>
    <x v="0"/>
    <s v="IR-SouthCentral"/>
    <s v="C-25 and South Indian R"/>
    <n v="0.36"/>
    <n v="0.57999999999999996"/>
    <s v="St. Lucie County"/>
    <n v="4.6940255345300002E-3"/>
    <n v="3834.0343707532002"/>
    <n v="10.564577774237501"/>
    <n v="1.6447235982399799"/>
    <n v="4.9590397833839998E-2"/>
    <n v="7.7203745673800001E-3"/>
    <n v="17.997055236596498"/>
    <n v="1310"/>
    <s v="Fixed Single Family Units"/>
    <n v="1310"/>
    <s v="St. Lucie County"/>
    <s v="St. Lucie County"/>
    <m/>
    <m/>
    <m/>
    <n v="0"/>
    <n v="1"/>
    <n v="4.9590397833839998E-2"/>
    <n v="7.7203745673800001E-3"/>
    <n v="17.997055236594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.206171944062501"/>
    <n v="1.45961519E-2"/>
  </r>
  <r>
    <n v="160000"/>
    <n v="580000"/>
    <n v="580000"/>
    <x v="0"/>
    <x v="0"/>
    <s v="IR-SouthCentral"/>
    <s v="C-25 and South Indian R"/>
    <n v="0.36"/>
    <n v="0.57999999999999996"/>
    <s v="St. Lucie County"/>
    <n v="1.42639588623E-3"/>
    <n v="3834.0343707532002"/>
    <n v="10.564577774237501"/>
    <n v="1.6447235982399799"/>
    <n v="1.506927027699E-2"/>
    <n v="2.34602697452E-3"/>
    <n v="5.4688508541298004"/>
    <n v="1310"/>
    <s v="Fixed Single Family Units"/>
    <n v="1310"/>
    <s v="St. Lucie County"/>
    <s v="St. Lucie County"/>
    <m/>
    <m/>
    <m/>
    <n v="0"/>
    <n v="1"/>
    <n v="1.506927027699E-2"/>
    <n v="2.34602697452E-3"/>
    <n v="5.46885085412903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.9763414531596695"/>
    <n v="4.4354021999999998E-3"/>
  </r>
  <r>
    <n v="160000"/>
    <n v="590000"/>
    <n v="590000"/>
    <x v="0"/>
    <x v="0"/>
    <s v="IR-SouthCentral"/>
    <s v="C-25 and South Indian R"/>
    <n v="0.36"/>
    <n v="0.57999999999999996"/>
    <s v="St. Lucie County"/>
    <n v="0.31075927695182998"/>
    <n v="3885.5721238026999"/>
    <n v="11.3748267598708"/>
    <n v="2.0259391127352901"/>
    <n v="3.5348329393498199"/>
    <n v="0.62957937382204998"/>
    <n v="1207.4775837371201"/>
    <n v="1210"/>
    <s v="Fixed Single Family Units"/>
    <n v="1210"/>
    <s v="St. Lucie County"/>
    <s v="St. Lucie County"/>
    <m/>
    <m/>
    <m/>
    <n v="0"/>
    <n v="1"/>
    <n v="3.5348329393498199"/>
    <n v="0.62957937382204998"/>
    <n v="1207.4775837371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0.787750971322"/>
    <n v="0.97930055449999998"/>
  </r>
  <r>
    <n v="160000"/>
    <n v="590000"/>
    <n v="590000"/>
    <x v="0"/>
    <x v="0"/>
    <s v="IR-SouthCentral"/>
    <s v="C-25 and South Indian R"/>
    <n v="0.36"/>
    <n v="0.57999999999999996"/>
    <s v="St. Lucie County"/>
    <n v="0.12515262753813"/>
    <n v="3885.5721238026999"/>
    <n v="11.3748267598708"/>
    <n v="2.0259391127352901"/>
    <n v="1.4235894567889"/>
    <n v="0.25355160319108999"/>
    <n v="486.28956078283198"/>
    <n v="1310"/>
    <s v="Fixed Single Family Units"/>
    <n v="1310"/>
    <s v="St. Lucie County"/>
    <s v="St. Lucie County"/>
    <m/>
    <m/>
    <m/>
    <n v="0"/>
    <n v="1"/>
    <n v="1.4235894567889"/>
    <n v="0.25355160319108999"/>
    <n v="486.28956078283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771809283371795"/>
    <n v="0.39439542640000003"/>
  </r>
  <r>
    <n v="160000"/>
    <n v="590000"/>
    <n v="590000"/>
    <x v="0"/>
    <x v="0"/>
    <s v="IR-SouthCentral"/>
    <s v="C-25 and South Indian R"/>
    <n v="0.36"/>
    <n v="0.57999999999999996"/>
    <s v="St. Lucie County"/>
    <n v="8.9582756762409996E-2"/>
    <n v="3885.5721238026999"/>
    <n v="11.3748267598708"/>
    <n v="2.0259391127352901"/>
    <n v="1.0189883388440799"/>
    <n v="0.18148921075162"/>
    <n v="348.08026244942602"/>
    <n v="1310"/>
    <s v="Fixed Single Family Units"/>
    <n v="1310"/>
    <s v="St. Lucie County"/>
    <s v="St. Lucie County"/>
    <m/>
    <m/>
    <m/>
    <n v="0"/>
    <n v="1"/>
    <n v="1.0189883388440799"/>
    <n v="0.18148921075162"/>
    <n v="348.08026244942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020338259870201"/>
    <n v="0.28230353809999997"/>
  </r>
  <r>
    <n v="160000"/>
    <n v="590000"/>
    <n v="590000"/>
    <x v="0"/>
    <x v="0"/>
    <s v="IR-SouthCentral"/>
    <s v="C-25 and South Indian R"/>
    <n v="0.36"/>
    <n v="0.57999999999999996"/>
    <s v="St. Lucie County"/>
    <n v="9.2268792415530002E-2"/>
    <n v="3885.5721238026999"/>
    <n v="11.3748267598708"/>
    <n v="2.0259391127352901"/>
    <n v="1.0495415290692101"/>
    <n v="0.18693095543947999"/>
    <n v="358.51704770674502"/>
    <n v="1310"/>
    <s v="Fixed Single Family Units"/>
    <n v="1310"/>
    <s v="St. Lucie County"/>
    <s v="St. Lucie County"/>
    <m/>
    <m/>
    <m/>
    <n v="0"/>
    <n v="1"/>
    <n v="1.0495415290692101"/>
    <n v="0.18693095543947999"/>
    <n v="358.51704770674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861746394011007"/>
    <n v="0.29076808409999999"/>
  </r>
  <r>
    <n v="160000"/>
    <n v="590000"/>
    <n v="590000"/>
    <x v="0"/>
    <x v="0"/>
    <s v="IR-SouthCentral"/>
    <s v="C-25 and South Indian R"/>
    <n v="0.36"/>
    <n v="0.57999999999999996"/>
    <s v="St. Lucie County"/>
    <n v="0.27563410167659003"/>
    <n v="3859.7510499319801"/>
    <n v="11.401581570764201"/>
    <n v="2.0650287722818699"/>
    <n v="3.14266469395002"/>
    <n v="0.56919235058423001"/>
    <n v="1063.8790133432899"/>
    <n v="1210"/>
    <s v="Fixed Single Family Units"/>
    <n v="1210"/>
    <s v="St. Lucie County"/>
    <s v="St. Lucie County"/>
    <m/>
    <m/>
    <m/>
    <n v="0"/>
    <n v="1"/>
    <n v="3.14266469395002"/>
    <n v="0.56919235058423001"/>
    <n v="1063.8790133432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8.6334090899"/>
    <n v="0.86283780480000005"/>
  </r>
  <r>
    <n v="160000"/>
    <n v="590000"/>
    <n v="590000"/>
    <x v="0"/>
    <x v="0"/>
    <s v="IR-SouthCentral"/>
    <s v="C-25 and South Indian R"/>
    <n v="0.36"/>
    <n v="0.57999999999999996"/>
    <s v="St. Lucie County"/>
    <n v="8.1201496323570002E-2"/>
    <n v="3859.7510499319801"/>
    <n v="11.401581570764201"/>
    <n v="2.0650287722818699"/>
    <n v="0.92582548400133002"/>
    <n v="0.16768342626051"/>
    <n v="313.417560690958"/>
    <n v="1310"/>
    <s v="Fixed Single Family Units"/>
    <n v="1310"/>
    <s v="St. Lucie County"/>
    <s v="St. Lucie County"/>
    <m/>
    <m/>
    <m/>
    <n v="0"/>
    <n v="1"/>
    <n v="0.92582548400133002"/>
    <n v="0.16768342626051"/>
    <n v="313.41756069095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082141201878102"/>
    <n v="0.25419104679999999"/>
  </r>
  <r>
    <n v="160000"/>
    <n v="590000"/>
    <n v="590000"/>
    <x v="0"/>
    <x v="0"/>
    <s v="IR-SouthCentral"/>
    <s v="C-25 and South Indian R"/>
    <n v="0.36"/>
    <n v="0.57999999999999996"/>
    <s v="St. Lucie County"/>
    <n v="0.17716515259292001"/>
    <n v="3859.7510499319801"/>
    <n v="11.401581570764201"/>
    <n v="2.0650287722818699"/>
    <n v="2.0199629387850799"/>
    <n v="0.36585113755009002"/>
    <n v="683.81338373188601"/>
    <n v="1310"/>
    <s v="Fixed Single Family Units"/>
    <n v="1310"/>
    <s v="St. Lucie County"/>
    <s v="St. Lucie County"/>
    <m/>
    <m/>
    <m/>
    <n v="0"/>
    <n v="1"/>
    <n v="2.0199629387850799"/>
    <n v="0.36585113755009002"/>
    <n v="683.81338373188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7.57324939825401"/>
    <n v="0.55459317419999998"/>
  </r>
  <r>
    <n v="160000"/>
    <n v="590000"/>
    <n v="590000"/>
    <x v="0"/>
    <x v="0"/>
    <s v="IR-SouthCentral"/>
    <s v="C-25 and South Indian R"/>
    <n v="0.36"/>
    <n v="0.57999999999999996"/>
    <s v="St. Lucie County"/>
    <n v="8.3762702913730003E-2"/>
    <n v="3859.7510499319801"/>
    <n v="11.401581570764201"/>
    <n v="2.0650287722818699"/>
    <n v="0.95502728985857999"/>
    <n v="0.17297239156095001"/>
    <n v="323.30318051640899"/>
    <n v="1310"/>
    <s v="Fixed Single Family Units"/>
    <n v="1310"/>
    <s v="St. Lucie County"/>
    <s v="St. Lucie County"/>
    <m/>
    <m/>
    <m/>
    <n v="0"/>
    <n v="1"/>
    <n v="0.95502728985857999"/>
    <n v="0.17297239156095001"/>
    <n v="323.30318051640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366447274184495"/>
    <n v="0.2622085811"/>
  </r>
  <r>
    <n v="160000"/>
    <n v="610000"/>
    <n v="610000"/>
    <x v="0"/>
    <x v="0"/>
    <s v="IR-SouthCentral"/>
    <s v="C-25 and South Indian R"/>
    <n v="0.36"/>
    <n v="0.57999999999999996"/>
    <s v="St. Lucie County"/>
    <n v="7.9111346714800003E-3"/>
    <n v="3833.8590044590401"/>
    <n v="11.092712801283"/>
    <n v="1.9464329892863901"/>
    <n v="8.7755944843029995E-2"/>
    <n v="1.5398493507260001E-2"/>
    <n v="30.330174895753199"/>
    <n v="1210"/>
    <s v="Fixed Single Family Units"/>
    <n v="1210"/>
    <s v="St. Lucie County"/>
    <s v="St. Lucie County"/>
    <m/>
    <m/>
    <m/>
    <n v="0"/>
    <n v="1"/>
    <n v="8.7755944843029995E-2"/>
    <n v="1.5398493507260001E-2"/>
    <n v="30.330174895753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5.2085548525191"/>
    <n v="2.4598682E-2"/>
  </r>
  <r>
    <n v="160000"/>
    <n v="610000"/>
    <n v="610000"/>
    <x v="0"/>
    <x v="0"/>
    <s v="IR-SouthCentral"/>
    <s v="C-25 and South Indian R"/>
    <n v="0.36"/>
    <n v="0.57999999999999996"/>
    <s v="FPFWCD"/>
    <n v="7.7087292303310004E-2"/>
    <n v="3833.8590044590401"/>
    <n v="11.092712801283"/>
    <n v="1.9464329892863901"/>
    <n v="0.85510719414924996"/>
    <n v="0.15004524879393999"/>
    <n v="295.54180972643701"/>
    <n v="1210"/>
    <s v="Fixed Single Family Units"/>
    <n v="1210"/>
    <s v="FPFWCD                                           St. Lucie County"/>
    <s v="FPFWCD"/>
    <m/>
    <m/>
    <m/>
    <n v="0"/>
    <n v="1"/>
    <n v="0.85510719414924996"/>
    <n v="0.15004524879393999"/>
    <n v="1160.9213590671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317743662639998"/>
    <n v="0.94154205930000001"/>
  </r>
  <r>
    <n v="160000"/>
    <n v="610000"/>
    <n v="610000"/>
    <x v="0"/>
    <x v="0"/>
    <s v="IR-SouthCentral"/>
    <s v="C-25 and South Indian R"/>
    <n v="0.36"/>
    <n v="0.57999999999999996"/>
    <s v="FPFWCD"/>
    <n v="0.12471245916355"/>
    <n v="3833.8590044590401"/>
    <n v="11.092712801283"/>
    <n v="1.9464329892863901"/>
    <n v="1.3833994922430499"/>
    <n v="0.24274444469097001"/>
    <n v="478.129984532425"/>
    <n v="1310"/>
    <s v="Fixed Single Family Units"/>
    <n v="1310"/>
    <s v="FPFWCD                                           St. Lucie County"/>
    <s v="FPFWCD"/>
    <m/>
    <m/>
    <m/>
    <n v="0"/>
    <n v="1"/>
    <n v="1.3833994922430499"/>
    <n v="0.24274444469097001"/>
    <n v="805.47139946682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427063177228902"/>
    <n v="0.65326147560000003"/>
  </r>
  <r>
    <n v="160000"/>
    <n v="610000"/>
    <n v="610000"/>
    <x v="0"/>
    <x v="0"/>
    <s v="IR-SouthCentral"/>
    <s v="C-25 and South Indian R"/>
    <n v="0.36"/>
    <n v="0.57999999999999996"/>
    <s v="St. Lucie County"/>
    <n v="2.0970883530400001E-2"/>
    <n v="3833.8590044590401"/>
    <n v="11.092712801283"/>
    <n v="1.9464329892863901"/>
    <n v="0.23262398819193"/>
    <n v="4.0818419518059999E-2"/>
    <n v="80.399410654505004"/>
    <n v="1310"/>
    <s v="Fixed Single Family Units"/>
    <n v="1310"/>
    <s v="St. Lucie County"/>
    <s v="St. Lucie County"/>
    <m/>
    <m/>
    <m/>
    <n v="0"/>
    <n v="1"/>
    <n v="0.23262398819193"/>
    <n v="4.0818419518059999E-2"/>
    <n v="80.3994106545050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843274442046095"/>
    <n v="6.5206334699999993E-2"/>
  </r>
  <r>
    <n v="160000"/>
    <n v="610000"/>
    <n v="610000"/>
    <x v="0"/>
    <x v="0"/>
    <s v="IR-SouthCentral"/>
    <s v="C-25 and South Indian R"/>
    <n v="0.36"/>
    <n v="0.57999999999999996"/>
    <s v="FPFWCD"/>
    <n v="4.9427910196030003E-2"/>
    <n v="3833.8590044590401"/>
    <n v="11.092712801283"/>
    <n v="1.9464329892863901"/>
    <n v="0.54828961217218997"/>
    <n v="9.6208114997040003E-2"/>
    <n v="189.49963857665"/>
    <n v="1310"/>
    <s v="Fixed Single Family Units"/>
    <n v="1310"/>
    <s v="FPFWCD                                           St. Lucie County"/>
    <s v="FPFWCD"/>
    <m/>
    <m/>
    <m/>
    <n v="0"/>
    <n v="1"/>
    <n v="0.54828961217218997"/>
    <n v="9.6208114997040003E-2"/>
    <n v="189.4996385766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0.616441507969796"/>
    <n v="0.1536898934"/>
  </r>
  <r>
    <n v="160000"/>
    <n v="610000"/>
    <n v="610000"/>
    <x v="0"/>
    <x v="0"/>
    <s v="IR-SouthCentral"/>
    <s v="C-25 and South Indian R"/>
    <n v="0.36"/>
    <n v="0.57999999999999996"/>
    <s v="St. Lucie County"/>
    <n v="0.55806166764406995"/>
    <n v="3870.8385562077301"/>
    <n v="9.7685821575843406"/>
    <n v="1.48591820324283"/>
    <n v="5.4514712493796296"/>
    <n v="0.82923399048436996"/>
    <n v="2160.1666198582502"/>
    <n v="1210"/>
    <s v="Fixed Single Family Units"/>
    <n v="1210"/>
    <s v="St. Lucie County"/>
    <s v="St. Lucie County"/>
    <m/>
    <m/>
    <m/>
    <n v="0"/>
    <n v="1"/>
    <n v="5.4514712493796296"/>
    <n v="0.82923399048436996"/>
    <n v="2160.1666198582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18665055285"/>
    <n v="1.7519599511999999"/>
  </r>
  <r>
    <n v="160000"/>
    <n v="610000"/>
    <n v="610000"/>
    <x v="0"/>
    <x v="0"/>
    <s v="IR-SouthCentral"/>
    <s v="C-25 and South Indian R"/>
    <n v="0.36"/>
    <n v="0.57999999999999996"/>
    <s v="St. Lucie County"/>
    <n v="5.9701785747680002E-2"/>
    <n v="3870.8385562077301"/>
    <n v="9.7685821575843406"/>
    <n v="1.48591820324283"/>
    <n v="0.58320179903072"/>
    <n v="8.8711970208580002E-2"/>
    <n v="231.09597414657699"/>
    <n v="1310"/>
    <s v="Fixed Single Family Units"/>
    <n v="1310"/>
    <s v="St. Lucie County"/>
    <s v="St. Lucie County"/>
    <m/>
    <m/>
    <m/>
    <n v="0"/>
    <n v="1"/>
    <n v="0.58320179903072"/>
    <n v="8.8711970208580002E-2"/>
    <n v="231.09597414657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238624934207195"/>
    <n v="0.1874257698"/>
  </r>
  <r>
    <n v="160000"/>
    <n v="620000"/>
    <n v="620000"/>
    <x v="0"/>
    <x v="0"/>
    <s v="IR-SouthCentral"/>
    <s v="C-25 and South Indian R"/>
    <n v="0.36"/>
    <n v="0.57999999999999996"/>
    <s v="St. Lucie County"/>
    <n v="2.5142125031299999E-2"/>
    <n v="3898.1999989892802"/>
    <n v="11.1947469910815"/>
    <n v="2.1439269887195702"/>
    <n v="0.28145972854362999"/>
    <n v="5.3902880408379997E-2"/>
    <n v="98.009031771633303"/>
    <n v="1210"/>
    <s v="Fixed Single Family Units"/>
    <n v="1210"/>
    <s v="St. Lucie County"/>
    <s v="St. Lucie County"/>
    <m/>
    <m/>
    <m/>
    <n v="0"/>
    <n v="1"/>
    <n v="0.28145972854362999"/>
    <n v="5.3902880408379997E-2"/>
    <n v="98.0090317716329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390811778651"/>
    <n v="7.9488265799999999E-2"/>
  </r>
  <r>
    <n v="160000"/>
    <n v="620000"/>
    <n v="620000"/>
    <x v="0"/>
    <x v="0"/>
    <s v="IR-SouthCentral"/>
    <s v="C-25 and South Indian R"/>
    <n v="0.36"/>
    <n v="0.57999999999999996"/>
    <s v="St. Lucie County"/>
    <n v="0.24310308736422001"/>
    <n v="3898.1999989892802"/>
    <n v="11.1947469910815"/>
    <n v="2.1439269887195702"/>
    <n v="2.72147755579322"/>
    <n v="0.52119527004120003"/>
    <n v="947.66445491749505"/>
    <n v="1310"/>
    <s v="Fixed Single Family Units"/>
    <n v="1310"/>
    <s v="St. Lucie County"/>
    <s v="St. Lucie County"/>
    <m/>
    <m/>
    <m/>
    <n v="0"/>
    <n v="1"/>
    <n v="2.72147755579322"/>
    <n v="0.52119527004120003"/>
    <n v="947.664454917495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9.453679001224"/>
    <n v="0.76858431059999999"/>
  </r>
  <r>
    <n v="160000"/>
    <n v="620000"/>
    <n v="620000"/>
    <x v="0"/>
    <x v="0"/>
    <s v="IR-SouthCentral"/>
    <s v="C-25 and South Indian R"/>
    <n v="0.36"/>
    <n v="0.57999999999999996"/>
    <s v="St. Lucie County"/>
    <n v="1.8325591781210002E-2"/>
    <n v="3898.1999989892802"/>
    <n v="11.1947469910815"/>
    <n v="2.1439269887195702"/>
    <n v="0.20515036345251"/>
    <n v="3.928873080399E-2"/>
    <n v="71.436821862998698"/>
    <n v="1310"/>
    <s v="Fixed Single Family Units"/>
    <n v="1310"/>
    <s v="St. Lucie County"/>
    <s v="St. Lucie County"/>
    <m/>
    <m/>
    <m/>
    <n v="0"/>
    <n v="1"/>
    <n v="0.20515036345251"/>
    <n v="3.928873080399E-2"/>
    <n v="71.4368218630002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4.479527822435799"/>
    <n v="5.79374062E-2"/>
  </r>
  <r>
    <n v="160000"/>
    <n v="620000"/>
    <n v="620000"/>
    <x v="0"/>
    <x v="0"/>
    <s v="IR-SouthCentral"/>
    <s v="C-25 and South Indian R"/>
    <n v="0.36"/>
    <n v="0.57999999999999996"/>
    <s v="St. Lucie County"/>
    <n v="7.6413515860610001E-2"/>
    <n v="3898.1999989892802"/>
    <n v="11.1947469910815"/>
    <n v="2.1439269887195702"/>
    <n v="0.85542997675861998"/>
    <n v="0.16382499895652999"/>
    <n v="297.87516745063198"/>
    <n v="1310"/>
    <s v="Fixed Single Family Units"/>
    <n v="1310"/>
    <s v="St. Lucie County"/>
    <s v="St. Lucie County"/>
    <m/>
    <m/>
    <m/>
    <n v="0"/>
    <n v="1"/>
    <n v="0.85542997675861998"/>
    <n v="0.16382499895652999"/>
    <n v="297.87516745063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544274533054406"/>
    <n v="0.2415856995"/>
  </r>
  <r>
    <n v="160000"/>
    <n v="620000"/>
    <n v="620000"/>
    <x v="0"/>
    <x v="0"/>
    <s v="IR-SouthCentral"/>
    <s v="C-25 and South Indian R"/>
    <n v="0.36"/>
    <n v="0.57999999999999996"/>
    <s v="St. Lucie County"/>
    <n v="0.25477913379164002"/>
    <n v="3898.1999989892802"/>
    <n v="11.1947469910815"/>
    <n v="2.1439269887195702"/>
    <n v="2.8521879414044"/>
    <n v="0.54622786109850996"/>
    <n v="993.18001908909298"/>
    <n v="1310"/>
    <s v="Fixed Single Family Units"/>
    <n v="1310"/>
    <s v="St. Lucie County"/>
    <s v="St. Lucie County"/>
    <m/>
    <m/>
    <m/>
    <n v="0"/>
    <n v="1"/>
    <n v="2.8521879414044"/>
    <n v="0.54622786109850996"/>
    <n v="993.18001908909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1.614034341939"/>
    <n v="0.80549879889999998"/>
  </r>
  <r>
    <n v="160000"/>
    <n v="620000"/>
    <n v="620000"/>
    <x v="0"/>
    <x v="0"/>
    <s v="IR-SouthCentral"/>
    <s v="C-25 and South Indian R"/>
    <n v="0.36"/>
    <n v="0.57999999999999996"/>
    <s v="St. Lucie County"/>
    <n v="0.55986879173193005"/>
    <n v="3850.56188177167"/>
    <n v="9.7158062198466109"/>
    <n v="1.47654351144811"/>
    <n v="5.4395766890071"/>
    <n v="0.82667063169407995"/>
    <n v="2155.80942823653"/>
    <n v="1210"/>
    <s v="Fixed Single Family Units"/>
    <n v="1210"/>
    <s v="St. Lucie County"/>
    <s v="St. Lucie County"/>
    <m/>
    <m/>
    <m/>
    <n v="0"/>
    <n v="1"/>
    <n v="5.4395766890071"/>
    <n v="0.82667063169407995"/>
    <n v="2155.8094282365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82001204050101"/>
    <n v="1.7484261380999999"/>
  </r>
  <r>
    <n v="160000"/>
    <n v="620000"/>
    <n v="620000"/>
    <x v="0"/>
    <x v="0"/>
    <s v="IR-SouthCentral"/>
    <s v="C-25 and South Indian R"/>
    <n v="0.36"/>
    <n v="0.57999999999999996"/>
    <s v="St. Lucie County"/>
    <n v="5.5244593318559999E-2"/>
    <n v="3850.56188177167"/>
    <n v="9.7158062198466109"/>
    <n v="1.47654351144811"/>
    <n v="0.53674576337740998"/>
    <n v="8.1571045807109999E-2"/>
    <n v="212.72272520644401"/>
    <n v="1310"/>
    <s v="Fixed Single Family Units"/>
    <n v="1310"/>
    <s v="St. Lucie County"/>
    <s v="St. Lucie County"/>
    <m/>
    <m/>
    <m/>
    <n v="0"/>
    <n v="1"/>
    <n v="0.53674576337740998"/>
    <n v="8.1571045807109999E-2"/>
    <n v="212.72272520644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433815097933007"/>
    <n v="0.1725245135"/>
  </r>
  <r>
    <n v="160000"/>
    <n v="620000"/>
    <n v="620000"/>
    <x v="0"/>
    <x v="0"/>
    <s v="IR-SouthCentral"/>
    <s v="C-25 and South Indian R"/>
    <n v="0.36"/>
    <n v="0.57999999999999996"/>
    <s v="St. Lucie County"/>
    <n v="2.6500685943999999E-3"/>
    <n v="3850.56188177167"/>
    <n v="9.7158062198466109"/>
    <n v="1.47654351144811"/>
    <n v="2.5747552932530001E-2"/>
    <n v="3.9129415879599998E-3"/>
    <n v="10.2042531136922"/>
    <n v="1310"/>
    <s v="Fixed Single Family Units"/>
    <n v="1310"/>
    <s v="St. Lucie County"/>
    <s v="St. Lucie County"/>
    <m/>
    <m/>
    <m/>
    <n v="0"/>
    <n v="1"/>
    <n v="2.5747552932530001E-2"/>
    <n v="3.9129415879599998E-3"/>
    <n v="10.204253113690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.8917191154669"/>
    <n v="8.2759554999999995E-3"/>
  </r>
  <r>
    <n v="160000"/>
    <n v="620000"/>
    <n v="620000"/>
    <x v="0"/>
    <x v="0"/>
    <s v="IR-SouthCentral"/>
    <s v="C-25 and South Indian R"/>
    <n v="0.36"/>
    <n v="0.57999999999999996"/>
    <s v="St. Lucie County"/>
    <n v="0.31352957179417001"/>
    <n v="3847.0764316823902"/>
    <n v="11.2643394625761"/>
    <n v="2.0043743672844401"/>
    <n v="3.5317035282457598"/>
    <n v="0.62843063708990998"/>
    <n v="1206.17222628485"/>
    <n v="1210"/>
    <s v="Fixed Single Family Units"/>
    <n v="1210"/>
    <s v="St. Lucie County"/>
    <s v="St. Lucie County"/>
    <m/>
    <m/>
    <m/>
    <n v="0"/>
    <n v="1"/>
    <n v="3.5317035282457598"/>
    <n v="0.62843063708990998"/>
    <n v="1206.1722262848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5289531889801"/>
    <n v="0.9782418705"/>
  </r>
  <r>
    <n v="160000"/>
    <n v="620000"/>
    <n v="620000"/>
    <x v="0"/>
    <x v="0"/>
    <s v="IR-SouthCentral"/>
    <s v="C-25 and South Indian R"/>
    <n v="0.36"/>
    <n v="0.57999999999999996"/>
    <s v="St. Lucie County"/>
    <n v="8.3204896797779995E-2"/>
    <n v="3847.0764316823902"/>
    <n v="11.2643394625761"/>
    <n v="2.0043743672844401"/>
    <n v="0.93724820247881002"/>
    <n v="0.16677376237401001"/>
    <n v="320.09559747130498"/>
    <n v="1310"/>
    <s v="Fixed Single Family Units"/>
    <n v="1310"/>
    <s v="St. Lucie County"/>
    <s v="St. Lucie County"/>
    <m/>
    <m/>
    <m/>
    <n v="0"/>
    <n v="1"/>
    <n v="0.93724820247881002"/>
    <n v="0.16677376237401001"/>
    <n v="320.09559747130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286168362298"/>
    <n v="0.25960713499999999"/>
  </r>
  <r>
    <n v="160000"/>
    <n v="620000"/>
    <n v="620000"/>
    <x v="0"/>
    <x v="0"/>
    <s v="IR-SouthCentral"/>
    <s v="C-25 and South Indian R"/>
    <n v="0.36"/>
    <n v="0.57999999999999996"/>
    <s v="St. Lucie County"/>
    <n v="0.22102898514499"/>
    <n v="3847.0764316823902"/>
    <n v="11.2643394625761"/>
    <n v="2.0043743672844401"/>
    <n v="2.48974551974195"/>
    <n v="0.44302483225152001"/>
    <n v="850.31539946999703"/>
    <n v="1310"/>
    <s v="Fixed Single Family Units"/>
    <n v="1310"/>
    <s v="St. Lucie County"/>
    <s v="St. Lucie County"/>
    <m/>
    <m/>
    <m/>
    <n v="0"/>
    <n v="1"/>
    <n v="2.48974551974195"/>
    <n v="0.44302483225152001"/>
    <n v="850.315399469997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4.41762134389799"/>
    <n v="0.68963130530000005"/>
  </r>
  <r>
    <n v="160000"/>
    <n v="630000"/>
    <n v="630000"/>
    <x v="0"/>
    <x v="0"/>
    <s v="IR-SouthCentral"/>
    <s v="C-25 and South Indian R"/>
    <n v="0.36"/>
    <n v="0.57999999999999996"/>
    <s v="St. Lucie County"/>
    <n v="0.3537377916162"/>
    <n v="3880.7632183114902"/>
    <n v="10.314560222852499"/>
    <n v="1.7382716851028099"/>
    <n v="3.6486497547242198"/>
    <n v="0.61489238711725003"/>
    <n v="1372.7726106309001"/>
    <n v="1210"/>
    <s v="Fixed Single Family Units"/>
    <n v="1210"/>
    <s v="St. Lucie County"/>
    <s v="St. Lucie County"/>
    <m/>
    <m/>
    <m/>
    <n v="0"/>
    <n v="1"/>
    <n v="3.6486497547242198"/>
    <n v="0.61489238711725003"/>
    <n v="1372.7726106309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24303878145801"/>
    <n v="1.1133597815"/>
  </r>
  <r>
    <n v="160000"/>
    <n v="630000"/>
    <n v="630000"/>
    <x v="0"/>
    <x v="0"/>
    <s v="IR-SouthCentral"/>
    <s v="C-25 and South Indian R"/>
    <n v="0.36"/>
    <n v="0.57999999999999996"/>
    <s v="St. Lucie County"/>
    <n v="0.25951638869774002"/>
    <n v="3880.7632183114902"/>
    <n v="10.314560222852499"/>
    <n v="1.7382716851028099"/>
    <n v="2.6767974200400699"/>
    <n v="0.45110999029342003"/>
    <n v="1007.12165580722"/>
    <n v="1310"/>
    <s v="Fixed Single Family Units"/>
    <n v="1310"/>
    <s v="St. Lucie County"/>
    <s v="St. Lucie County"/>
    <m/>
    <m/>
    <m/>
    <n v="0"/>
    <n v="1"/>
    <n v="2.6767974200400699"/>
    <n v="0.45110999029342003"/>
    <n v="1007.121655807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9.76071483642201"/>
    <n v="0.81680588470000004"/>
  </r>
  <r>
    <n v="160000"/>
    <n v="630000"/>
    <n v="630000"/>
    <x v="0"/>
    <x v="0"/>
    <s v="IR-SouthCentral"/>
    <s v="C-25 and South Indian R"/>
    <n v="0.36"/>
    <n v="0.57999999999999996"/>
    <s v="St. Lucie County"/>
    <n v="4.5092731698499998E-3"/>
    <n v="3880.7632183114902"/>
    <n v="10.314560222852499"/>
    <n v="1.7382716851028099"/>
    <n v="4.6511169671779998E-2"/>
    <n v="7.8383418715499992E-3"/>
    <n v="17.499421458899899"/>
    <n v="1310"/>
    <s v="Fixed Single Family Units"/>
    <n v="1310"/>
    <s v="St. Lucie County"/>
    <s v="St. Lucie County"/>
    <m/>
    <m/>
    <m/>
    <n v="0"/>
    <n v="1"/>
    <n v="4.6511169671779998E-2"/>
    <n v="7.8383418715499992E-3"/>
    <n v="17.4994214588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347816657742101"/>
    <n v="1.4192555900000001E-2"/>
  </r>
  <r>
    <n v="160000"/>
    <n v="630000"/>
    <n v="630000"/>
    <x v="0"/>
    <x v="0"/>
    <s v="IR-SouthCentral"/>
    <s v="C-25 and South Indian R"/>
    <n v="0.36"/>
    <n v="0.57999999999999996"/>
    <s v="St. Lucie County"/>
    <n v="8.1800859452849997E-2"/>
    <n v="3863.18034137926"/>
    <n v="11.936133823943999"/>
    <n v="2.3461295005379399"/>
    <n v="0.97638600534293996"/>
    <n v="0.1919154095317"/>
    <n v="316.01147214620897"/>
    <n v="1210"/>
    <s v="Fixed Single Family Units"/>
    <n v="1210"/>
    <s v="St. Lucie County"/>
    <s v="St. Lucie County"/>
    <m/>
    <m/>
    <m/>
    <n v="0"/>
    <n v="1"/>
    <n v="0.97638600534293996"/>
    <n v="0.1919154095317"/>
    <n v="316.0114721462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779036630690001"/>
    <n v="0.25629478680000001"/>
  </r>
  <r>
    <n v="160000"/>
    <n v="630000"/>
    <n v="630000"/>
    <x v="0"/>
    <x v="0"/>
    <s v="IR-SouthCentral"/>
    <s v="C-25 and South Indian R"/>
    <n v="0.36"/>
    <n v="0.57999999999999996"/>
    <s v="St. Lucie County"/>
    <n v="4.3291470344539999E-2"/>
    <n v="3863.18034137926"/>
    <n v="11.936133823943999"/>
    <n v="2.3461295005379399"/>
    <n v="0.51673278346784002"/>
    <n v="0.10156739569701"/>
    <n v="167.24275718446501"/>
    <n v="1310"/>
    <s v="Fixed Single Family Units"/>
    <n v="1310"/>
    <s v="St. Lucie County"/>
    <s v="St. Lucie County"/>
    <m/>
    <m/>
    <m/>
    <n v="0"/>
    <n v="1"/>
    <n v="0.51673278346784002"/>
    <n v="0.10156739569701"/>
    <n v="167.24275718446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429428077823196"/>
    <n v="0.13563889470000001"/>
  </r>
  <r>
    <n v="160000"/>
    <n v="630000"/>
    <n v="630000"/>
    <x v="0"/>
    <x v="0"/>
    <s v="IR-SouthCentral"/>
    <s v="C-25 and South Indian R"/>
    <n v="0.36"/>
    <n v="0.57999999999999996"/>
    <s v="St. Lucie County"/>
    <n v="0.14260996104292001"/>
    <n v="3863.18034137926"/>
    <n v="11.936133823943999"/>
    <n v="2.3461295005379399"/>
    <n v="1.70221157963578"/>
    <n v="0.33458143667336998"/>
    <n v="550.92799798588601"/>
    <n v="1310"/>
    <s v="Fixed Single Family Units"/>
    <n v="1310"/>
    <s v="St. Lucie County"/>
    <s v="St. Lucie County"/>
    <m/>
    <m/>
    <m/>
    <n v="0"/>
    <n v="1"/>
    <n v="1.70221157963578"/>
    <n v="0.33458143667336998"/>
    <n v="550.92799798588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929389293559694"/>
    <n v="0.44681913870000001"/>
  </r>
  <r>
    <n v="160000"/>
    <n v="630000"/>
    <n v="630000"/>
    <x v="0"/>
    <x v="0"/>
    <s v="IR-SouthCentral"/>
    <s v="C-25 and South Indian R"/>
    <n v="0.36"/>
    <n v="0.57999999999999996"/>
    <s v="St. Lucie County"/>
    <n v="7.5376138640180002E-2"/>
    <n v="3863.18034137926"/>
    <n v="11.936133823943999"/>
    <n v="2.3461295005379399"/>
    <n v="0.89969967794144001"/>
    <n v="0.17684218250038"/>
    <n v="291.191617003852"/>
    <n v="1310"/>
    <s v="Fixed Single Family Units"/>
    <n v="1310"/>
    <s v="St. Lucie County"/>
    <s v="St. Lucie County"/>
    <m/>
    <m/>
    <m/>
    <n v="0"/>
    <n v="1"/>
    <n v="0.89969967794144001"/>
    <n v="0.17684218250038"/>
    <n v="291.19161700385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3.124567143389896"/>
    <n v="0.23616513950000001"/>
  </r>
  <r>
    <n v="160000"/>
    <n v="630000"/>
    <n v="630000"/>
    <x v="0"/>
    <x v="0"/>
    <s v="IR-SouthCentral"/>
    <s v="C-25 and South Indian R"/>
    <n v="0.36"/>
    <n v="0.57999999999999996"/>
    <s v="St. Lucie County"/>
    <n v="2.0508033961379998E-2"/>
    <n v="3863.18034137926"/>
    <n v="11.936133823943999"/>
    <n v="2.3461295005379399"/>
    <n v="0.24478663782911"/>
    <n v="4.8114503474839997E-2"/>
    <n v="79.226233639972406"/>
    <n v="1310"/>
    <s v="Fixed Single Family Units"/>
    <n v="1310"/>
    <s v="St. Lucie County"/>
    <s v="St. Lucie County"/>
    <m/>
    <m/>
    <m/>
    <n v="0"/>
    <n v="1"/>
    <n v="0.24478663782911"/>
    <n v="4.8114503474839997E-2"/>
    <n v="79.2262336399728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4401922950751"/>
    <n v="6.4254852900000006E-2"/>
  </r>
  <r>
    <n v="160000"/>
    <n v="630000"/>
    <n v="630000"/>
    <x v="0"/>
    <x v="0"/>
    <s v="IR-SouthCentral"/>
    <s v="C-25 and South Indian R"/>
    <n v="0.36"/>
    <n v="0.57999999999999996"/>
    <s v="St. Lucie County"/>
    <n v="0.25417699034107"/>
    <n v="3863.18034137926"/>
    <n v="11.936133823943999"/>
    <n v="2.3461295005379399"/>
    <n v="3.03389057167837"/>
    <n v="0.59633213539714003"/>
    <n v="981.93155231658"/>
    <n v="1310"/>
    <s v="Fixed Single Family Units"/>
    <n v="1310"/>
    <s v="St. Lucie County"/>
    <s v="St. Lucie County"/>
    <m/>
    <m/>
    <m/>
    <n v="0"/>
    <n v="1"/>
    <n v="3.03389057167837"/>
    <n v="0.59633213539714003"/>
    <n v="981.9315523165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05567456605201"/>
    <n v="0.79637595480000001"/>
  </r>
  <r>
    <n v="160000"/>
    <n v="630000"/>
    <n v="630000"/>
    <x v="0"/>
    <x v="0"/>
    <s v="IR-SouthCentral"/>
    <s v="C-25 and South Indian R"/>
    <n v="0.36"/>
    <n v="0.57999999999999996"/>
    <s v="St. Lucie County"/>
    <n v="8.2624126293590006E-2"/>
    <n v="3890.4860573113001"/>
    <n v="12.0111284353539"/>
    <n v="2.35939992649927"/>
    <n v="0.99240899277132"/>
    <n v="0.19494335750417999"/>
    <n v="321.44801134277498"/>
    <n v="1210"/>
    <s v="Fixed Single Family Units"/>
    <n v="1210"/>
    <s v="St. Lucie County"/>
    <s v="St. Lucie County"/>
    <m/>
    <m/>
    <m/>
    <n v="0"/>
    <n v="1"/>
    <n v="0.99240899277132"/>
    <n v="0.19494335750417999"/>
    <n v="321.44801134277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929205908756998"/>
    <n v="0.26070398319999999"/>
  </r>
  <r>
    <n v="160000"/>
    <n v="630000"/>
    <n v="630000"/>
    <x v="0"/>
    <x v="0"/>
    <s v="IR-SouthCentral"/>
    <s v="C-25 and South Indian R"/>
    <n v="0.36"/>
    <n v="0.57999999999999996"/>
    <s v="St. Lucie County"/>
    <n v="2.317358113783E-2"/>
    <n v="3890.4860573113001"/>
    <n v="12.0111284353539"/>
    <n v="2.35939992649927"/>
    <n v="0.27834085935364"/>
    <n v="5.4675745633329997E-2"/>
    <n v="90.156494314723204"/>
    <n v="1310"/>
    <s v="Fixed Single Family Units"/>
    <n v="1310"/>
    <s v="St. Lucie County"/>
    <s v="St. Lucie County"/>
    <m/>
    <m/>
    <m/>
    <n v="0"/>
    <n v="1"/>
    <n v="0.27834085935364"/>
    <n v="5.4675745633329997E-2"/>
    <n v="90.1564943147219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793741737026501"/>
    <n v="7.3119622300000006E-2"/>
  </r>
  <r>
    <n v="160000"/>
    <n v="630000"/>
    <n v="630000"/>
    <x v="0"/>
    <x v="0"/>
    <s v="IR-SouthCentral"/>
    <s v="C-25 and South Indian R"/>
    <n v="0.36"/>
    <n v="0.57999999999999996"/>
    <s v="St. Lucie County"/>
    <n v="0.26340677923619998"/>
    <n v="3890.4860573113001"/>
    <n v="12.0111284353539"/>
    <n v="2.35939992649927"/>
    <n v="3.1638126561490001"/>
    <n v="0.62148193556930997"/>
    <n v="1024.78040201974"/>
    <n v="1310"/>
    <s v="Fixed Single Family Units"/>
    <n v="1310"/>
    <s v="St. Lucie County"/>
    <s v="St. Lucie County"/>
    <m/>
    <m/>
    <m/>
    <n v="0"/>
    <n v="1"/>
    <n v="3.1638126561490001"/>
    <n v="0.62148193556930997"/>
    <n v="1024.7804020197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8.23927259840499"/>
    <n v="0.83112765779999997"/>
  </r>
  <r>
    <n v="160000"/>
    <n v="630000"/>
    <n v="630000"/>
    <x v="0"/>
    <x v="0"/>
    <s v="IR-SouthCentral"/>
    <s v="C-25 and South Indian R"/>
    <n v="0.36"/>
    <n v="0.57999999999999996"/>
    <s v="St. Lucie County"/>
    <n v="0.24855896693123"/>
    <n v="3890.4860573113001"/>
    <n v="12.0111284353539"/>
    <n v="2.35939992649927"/>
    <n v="2.9854736755699198"/>
    <n v="0.58645000830827998"/>
    <n v="967.01519526565903"/>
    <n v="1310"/>
    <s v="Fixed Single Family Units"/>
    <n v="1310"/>
    <s v="St. Lucie County"/>
    <s v="St. Lucie County"/>
    <m/>
    <m/>
    <m/>
    <n v="0"/>
    <n v="1"/>
    <n v="2.9854736755699198"/>
    <n v="0.58645000830827998"/>
    <n v="967.01519526565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8.758338292666"/>
    <n v="0.78427834169999999"/>
  </r>
  <r>
    <n v="160000"/>
    <n v="630000"/>
    <n v="630000"/>
    <x v="0"/>
    <x v="0"/>
    <s v="IR-SouthCentral"/>
    <s v="C-25 and South Indian R"/>
    <n v="0.36"/>
    <n v="0.57999999999999996"/>
    <s v="St. Lucie County"/>
    <n v="0.21532921232758001"/>
    <n v="3890.62756867281"/>
    <n v="10.691961260791301"/>
    <n v="1.9103466140590799"/>
    <n v="2.30229159652322"/>
    <n v="0.41135343167799998"/>
    <n v="837.76576982228801"/>
    <n v="1210"/>
    <s v="Fixed Single Family Units"/>
    <n v="1210"/>
    <s v="St. Lucie County"/>
    <s v="St. Lucie County"/>
    <m/>
    <m/>
    <m/>
    <n v="0"/>
    <n v="1"/>
    <n v="2.30229159652322"/>
    <n v="0.41135343167799998"/>
    <n v="837.76576982228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4.86817103764699"/>
    <n v="0.67945317910000003"/>
  </r>
  <r>
    <n v="160000"/>
    <n v="630000"/>
    <n v="630000"/>
    <x v="0"/>
    <x v="0"/>
    <s v="IR-SouthCentral"/>
    <s v="C-25 and South Indian R"/>
    <n v="0.36"/>
    <n v="0.57999999999999996"/>
    <s v="St. Lucie County"/>
    <n v="0.4024342412943"/>
    <n v="3890.62756867281"/>
    <n v="10.691961260791301"/>
    <n v="1.9103466140590799"/>
    <n v="4.3028113179346796"/>
    <n v="0.76878889023801"/>
    <n v="1565.72175375754"/>
    <n v="1310"/>
    <s v="Fixed Single Family Units"/>
    <n v="1310"/>
    <s v="St. Lucie County"/>
    <s v="St. Lucie County"/>
    <m/>
    <m/>
    <m/>
    <n v="0"/>
    <n v="1"/>
    <n v="4.3028113179346796"/>
    <n v="0.76878889023801"/>
    <n v="1565.7217537575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5.15565856314001"/>
    <n v="1.2698473266000001"/>
  </r>
  <r>
    <n v="160000"/>
    <n v="640000"/>
    <n v="640000"/>
    <x v="0"/>
    <x v="0"/>
    <s v="IR-SouthCentral"/>
    <s v="C-25 and South Indian R"/>
    <n v="0.36"/>
    <n v="0.57999999999999996"/>
    <s v="St. Lucie County"/>
    <n v="0.41399984864394002"/>
    <n v="3883.7881710563302"/>
    <n v="10.168277716614799"/>
    <n v="1.6662204297327099"/>
    <n v="4.2096654356481"/>
    <n v="0.68981500571678001"/>
    <n v="1607.88771498245"/>
    <n v="1210"/>
    <s v="Fixed Single Family Units"/>
    <n v="1210"/>
    <s v="St. Lucie County"/>
    <s v="St. Lucie County"/>
    <m/>
    <m/>
    <m/>
    <n v="0"/>
    <n v="1"/>
    <n v="4.2096654356481"/>
    <n v="0.68981500571678001"/>
    <n v="1607.8877149824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27.47075541391001"/>
    <n v="1.3040451865"/>
  </r>
  <r>
    <n v="160000"/>
    <n v="640000"/>
    <n v="640000"/>
    <x v="0"/>
    <x v="0"/>
    <s v="IR-SouthCentral"/>
    <s v="C-25 and South Indian R"/>
    <n v="0.36"/>
    <n v="0.57999999999999996"/>
    <s v="St. Lucie County"/>
    <n v="6.0438524474079998E-2"/>
    <n v="3883.7881710563302"/>
    <n v="10.168277716614799"/>
    <n v="1.6662204297327099"/>
    <n v="0.61455570163494999"/>
    <n v="0.10070390422162"/>
    <n v="234.73042642856501"/>
    <n v="1310"/>
    <s v="Fixed Single Family Units"/>
    <n v="1310"/>
    <s v="St. Lucie County"/>
    <s v="St. Lucie County"/>
    <m/>
    <m/>
    <m/>
    <n v="0"/>
    <n v="1"/>
    <n v="0.61455570163494999"/>
    <n v="0.10070390422162"/>
    <n v="234.73042642856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758896405928894"/>
    <n v="0.19037341969999999"/>
  </r>
  <r>
    <n v="160000"/>
    <n v="640000"/>
    <n v="640000"/>
    <x v="0"/>
    <x v="0"/>
    <s v="IR-SouthCentral"/>
    <s v="C-25 and South Indian R"/>
    <n v="0.36"/>
    <n v="0.57999999999999996"/>
    <s v="St. Lucie County"/>
    <n v="4.9394512458689997E-2"/>
    <n v="3883.7881710563302"/>
    <n v="10.168277716614799"/>
    <n v="1.6662204297327099"/>
    <n v="0.50225712035681003"/>
    <n v="8.2302145775360006E-2"/>
    <n v="191.83782320217799"/>
    <n v="1310"/>
    <s v="Fixed Single Family Units"/>
    <n v="1310"/>
    <s v="St. Lucie County"/>
    <s v="St. Lucie County"/>
    <m/>
    <m/>
    <m/>
    <n v="0"/>
    <n v="1"/>
    <n v="0.50225712035681003"/>
    <n v="8.2302145775360006E-2"/>
    <n v="191.83782320217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733423478768501"/>
    <n v="0.15558623129999999"/>
  </r>
  <r>
    <n v="160000"/>
    <n v="640000"/>
    <n v="640000"/>
    <x v="0"/>
    <x v="0"/>
    <s v="IR-SouthCentral"/>
    <s v="C-25 and South Indian R"/>
    <n v="0.36"/>
    <n v="0.57999999999999996"/>
    <s v="St. Lucie County"/>
    <n v="9.3930567838029999E-2"/>
    <n v="3883.7881710563302"/>
    <n v="10.168277716614799"/>
    <n v="1.6662204297327099"/>
    <n v="0.95511209985649004"/>
    <n v="0.15650903110813"/>
    <n v="364.80642826997598"/>
    <n v="1310"/>
    <s v="Fixed Single Family Units"/>
    <n v="1310"/>
    <s v="St. Lucie County"/>
    <s v="St. Lucie County"/>
    <m/>
    <m/>
    <m/>
    <n v="0"/>
    <n v="1"/>
    <n v="0.95511209985649004"/>
    <n v="0.15650903110813"/>
    <n v="364.80642826997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857140018815002"/>
    <n v="0.2958689605"/>
  </r>
  <r>
    <n v="160000"/>
    <n v="640000"/>
    <n v="640000"/>
    <x v="0"/>
    <x v="0"/>
    <s v="IR-SouthCentral"/>
    <s v="C-25 and South Indian R"/>
    <n v="0.36"/>
    <n v="0.57999999999999996"/>
    <s v="St. Lucie County"/>
    <n v="0.37610052365553998"/>
    <n v="3842.4374624287602"/>
    <n v="10.583939785397201"/>
    <n v="1.71831623636769"/>
    <n v="3.9806252956266199"/>
    <n v="0.64625963630370997"/>
    <n v="1445.1427417331299"/>
    <n v="1210"/>
    <s v="Fixed Single Family Units"/>
    <n v="1210"/>
    <s v="St. Lucie County"/>
    <s v="St. Lucie County"/>
    <m/>
    <m/>
    <m/>
    <n v="0"/>
    <n v="1"/>
    <n v="3.9806252956266199"/>
    <n v="0.64625963630370997"/>
    <n v="1445.1427417331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30048366546799"/>
    <n v="1.1720541295"/>
  </r>
  <r>
    <n v="160000"/>
    <n v="640000"/>
    <n v="640000"/>
    <x v="0"/>
    <x v="0"/>
    <s v="IR-SouthCentral"/>
    <s v="C-25 and South Indian R"/>
    <n v="0.36"/>
    <n v="0.57999999999999996"/>
    <s v="St. Lucie County"/>
    <n v="4.28745916196E-2"/>
    <n v="3842.4374624287602"/>
    <n v="10.583939785397201"/>
    <n v="1.71831623636769"/>
    <n v="0.45378209602533998"/>
    <n v="7.3672106907590004E-2"/>
    <n v="164.74293702548499"/>
    <n v="1310"/>
    <s v="Fixed Single Family Units"/>
    <n v="1310"/>
    <s v="St. Lucie County"/>
    <s v="St. Lucie County"/>
    <m/>
    <m/>
    <m/>
    <n v="0"/>
    <n v="1"/>
    <n v="0.45378209602533998"/>
    <n v="7.3672106907590004E-2"/>
    <n v="164.7429370254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7065400509914"/>
    <n v="0.13361146560000001"/>
  </r>
  <r>
    <n v="160000"/>
    <n v="640000"/>
    <n v="640000"/>
    <x v="0"/>
    <x v="0"/>
    <s v="IR-SouthCentral"/>
    <s v="C-25 and South Indian R"/>
    <n v="0.36"/>
    <n v="0.57999999999999996"/>
    <s v="St. Lucie County"/>
    <n v="9.1329275171899996E-2"/>
    <n v="3842.4374624287602"/>
    <n v="10.583939785397201"/>
    <n v="1.71831623636769"/>
    <n v="0.96662354906341996"/>
    <n v="0.15693257638357"/>
    <n v="350.92702833699701"/>
    <n v="1750"/>
    <s v="Governmental"/>
    <n v="1750"/>
    <s v="St. Lucie County"/>
    <s v="St. Lucie County"/>
    <m/>
    <m/>
    <m/>
    <n v="0"/>
    <n v="1"/>
    <n v="0.96662354906341996"/>
    <n v="0.15693257638357"/>
    <n v="350.92702833699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369209335003305"/>
    <n v="0.28461235060000001"/>
  </r>
  <r>
    <n v="160000"/>
    <n v="640000"/>
    <n v="640000"/>
    <x v="0"/>
    <x v="0"/>
    <s v="IR-SouthCentral"/>
    <s v="C-25 and South Indian R"/>
    <n v="0.36"/>
    <n v="0.57999999999999996"/>
    <s v="St. Lucie County"/>
    <n v="2.5435889923740001E-2"/>
    <n v="3842.4374624287602"/>
    <n v="10.583939785397201"/>
    <n v="1.71831623636769"/>
    <n v="0.26921192734089999"/>
    <n v="4.3706902642429997E-2"/>
    <n v="97.735816333212199"/>
    <n v="1310"/>
    <s v="Fixed Single Family Units"/>
    <n v="1310"/>
    <s v="St. Lucie County"/>
    <s v="St. Lucie County"/>
    <m/>
    <m/>
    <m/>
    <n v="0"/>
    <n v="1"/>
    <n v="0.26921192734089999"/>
    <n v="4.3706902642429997E-2"/>
    <n v="97.73581633321070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2434056930407"/>
    <n v="7.9266679899999998E-2"/>
  </r>
  <r>
    <n v="160000"/>
    <n v="640000"/>
    <n v="640000"/>
    <x v="0"/>
    <x v="0"/>
    <s v="IR-SouthCentral"/>
    <s v="C-25 and South Indian R"/>
    <n v="0.36"/>
    <n v="0.57999999999999996"/>
    <s v="St. Lucie County"/>
    <n v="1.3395435467549999E-2"/>
    <n v="3842.4374624287602"/>
    <n v="10.583939785397201"/>
    <n v="1.71831623636769"/>
    <n v="0.14177648238776999"/>
    <n v="2.3017594257109999E-2"/>
    <n v="51.471123066080303"/>
    <n v="1310"/>
    <s v="Fixed Single Family Units"/>
    <n v="1310"/>
    <s v="St. Lucie County"/>
    <s v="St. Lucie County"/>
    <m/>
    <m/>
    <m/>
    <n v="0"/>
    <n v="1"/>
    <n v="0.14177648238776999"/>
    <n v="2.3017594257109999E-2"/>
    <n v="51.471123066081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5.048801903599902"/>
    <n v="4.1744625399999999E-2"/>
  </r>
  <r>
    <n v="160000"/>
    <n v="640000"/>
    <n v="640000"/>
    <x v="0"/>
    <x v="0"/>
    <s v="IR-SouthCentral"/>
    <s v="C-25 and South Indian R"/>
    <n v="0.36"/>
    <n v="0.57999999999999996"/>
    <s v="St. Lucie County"/>
    <n v="6.8627772799309997E-2"/>
    <n v="3842.4374624287602"/>
    <n v="10.583939785397201"/>
    <n v="1.71831623636769"/>
    <n v="0.72635221491388002"/>
    <n v="0.11792421626681"/>
    <n v="263.69792516714102"/>
    <n v="1310"/>
    <s v="Fixed Single Family Units"/>
    <n v="1310"/>
    <s v="St. Lucie County"/>
    <s v="St. Lucie County"/>
    <m/>
    <m/>
    <m/>
    <n v="0"/>
    <n v="1"/>
    <n v="0.72635221491388002"/>
    <n v="0.11792421626681"/>
    <n v="263.6979251671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191624180762503"/>
    <n v="0.21386693039999999"/>
  </r>
  <r>
    <n v="160000"/>
    <n v="640000"/>
    <n v="640000"/>
    <x v="0"/>
    <x v="0"/>
    <s v="IR-SouthCentral"/>
    <s v="C-25 and South Indian R"/>
    <n v="0.36"/>
    <n v="0.57999999999999996"/>
    <s v="FPFWCD"/>
    <n v="1.326753120402E-2"/>
    <n v="3819.1151632624001"/>
    <n v="10.4707659222657"/>
    <n v="1.79586574358122"/>
    <n v="0.13892121360370999"/>
    <n v="2.3826704791199999E-2"/>
    <n v="50.670229600352798"/>
    <n v="1210"/>
    <s v="Fixed Single Family Units"/>
    <n v="1210"/>
    <s v="FPFWCD                                           St. Lucie County"/>
    <s v="FPFWCD"/>
    <m/>
    <m/>
    <m/>
    <n v="0"/>
    <n v="1"/>
    <n v="0.13892121360370999"/>
    <n v="2.3826704791199999E-2"/>
    <n v="699.947986058180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0.612132015043599"/>
    <n v="0.56767882079999998"/>
  </r>
  <r>
    <n v="160000"/>
    <n v="640000"/>
    <n v="640000"/>
    <x v="0"/>
    <x v="0"/>
    <s v="IR-SouthCentral"/>
    <s v="C-25 and South Indian R"/>
    <n v="0.36"/>
    <n v="0.57999999999999996"/>
    <s v="FPFWCD"/>
    <n v="0.10294564124663"/>
    <n v="3819.1151632624001"/>
    <n v="10.4707659222657"/>
    <n v="1.79586574358122"/>
    <n v="1.07791971221102"/>
    <n v="0.18487655056582"/>
    <n v="393.16125947678398"/>
    <n v="1310"/>
    <s v="Fixed Single Family Units"/>
    <n v="1310"/>
    <s v="FPFWCD                                           St. Lucie County"/>
    <s v="FPFWCD"/>
    <m/>
    <m/>
    <m/>
    <n v="0"/>
    <n v="1"/>
    <n v="1.07791971221102"/>
    <n v="0.18487655056582"/>
    <n v="984.22575602901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7.81953035490901"/>
    <n v="0.79823662289999997"/>
  </r>
  <r>
    <n v="160000"/>
    <n v="640000"/>
    <n v="640000"/>
    <x v="0"/>
    <x v="0"/>
    <s v="IR-SouthCentral"/>
    <s v="C-25 and South Indian R"/>
    <n v="0.36"/>
    <n v="0.57999999999999996"/>
    <s v="St. Lucie County"/>
    <n v="0.30099868559756998"/>
    <n v="3875.6570478213698"/>
    <n v="10.4361743561824"/>
    <n v="1.80016288531832"/>
    <n v="3.1412747638780201"/>
    <n v="0.54184666234235002"/>
    <n v="1166.5676772212"/>
    <n v="1210"/>
    <s v="Fixed Single Family Units"/>
    <n v="1210"/>
    <s v="St. Lucie County"/>
    <s v="St. Lucie County"/>
    <m/>
    <m/>
    <m/>
    <n v="0"/>
    <n v="1"/>
    <n v="3.1412747638780201"/>
    <n v="0.54184666234235002"/>
    <n v="1166.567677221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87781112656799"/>
    <n v="0.94612139269999995"/>
  </r>
  <r>
    <n v="160000"/>
    <n v="640000"/>
    <n v="640000"/>
    <x v="0"/>
    <x v="0"/>
    <s v="IR-SouthCentral"/>
    <s v="C-25 and South Indian R"/>
    <n v="0.36"/>
    <n v="0.57999999999999996"/>
    <s v="St. Lucie County"/>
    <n v="9.5543673494879994E-2"/>
    <n v="3875.6570478213698"/>
    <n v="10.4361743561824"/>
    <n v="1.80016288531832"/>
    <n v="0.99711043522275"/>
    <n v="0.17199417495245001"/>
    <n v="370.29451155518399"/>
    <n v="1310"/>
    <s v="Fixed Single Family Units"/>
    <n v="1310"/>
    <s v="St. Lucie County"/>
    <s v="St. Lucie County"/>
    <m/>
    <m/>
    <m/>
    <n v="0"/>
    <n v="1"/>
    <n v="0.99711043522275"/>
    <n v="0.17199417495245001"/>
    <n v="370.29451155518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813142250887495"/>
    <n v="0.3003199607"/>
  </r>
  <r>
    <n v="160000"/>
    <n v="640000"/>
    <n v="640000"/>
    <x v="0"/>
    <x v="0"/>
    <s v="IR-SouthCentral"/>
    <s v="C-25 and South Indian R"/>
    <n v="0.36"/>
    <n v="0.57999999999999996"/>
    <s v="St. Lucie County"/>
    <n v="5.5882799597109997E-2"/>
    <n v="3875.6570478213698"/>
    <n v="10.4361743561824"/>
    <n v="1.80016288531832"/>
    <n v="0.58320264010711997"/>
    <n v="0.10059814176241"/>
    <n v="216.58256611056001"/>
    <n v="1310"/>
    <s v="Fixed Single Family Units"/>
    <n v="1310"/>
    <s v="St. Lucie County"/>
    <s v="St. Lucie County"/>
    <m/>
    <m/>
    <m/>
    <n v="0"/>
    <n v="1"/>
    <n v="0.58320264010711997"/>
    <n v="0.10059814176241"/>
    <n v="216.58256611056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424717537047101"/>
    <n v="0.1756549603"/>
  </r>
  <r>
    <n v="160000"/>
    <n v="640000"/>
    <n v="640000"/>
    <x v="0"/>
    <x v="0"/>
    <s v="IR-SouthCentral"/>
    <s v="C-25 and South Indian R"/>
    <n v="0.36"/>
    <n v="0.57999999999999996"/>
    <s v="St. Lucie County"/>
    <n v="8.8004349689000002E-4"/>
    <n v="3875.6570478213698"/>
    <n v="10.4361743561824"/>
    <n v="1.80016288531832"/>
    <n v="9.1842873746400006E-3"/>
    <n v="1.5842216405800001E-3"/>
    <n v="3.4107467811382199"/>
    <n v="1310"/>
    <s v="Fixed Single Family Units"/>
    <n v="1310"/>
    <s v="St. Lucie County"/>
    <s v="St. Lucie County"/>
    <m/>
    <m/>
    <m/>
    <n v="0"/>
    <n v="1"/>
    <n v="9.1842873746400006E-3"/>
    <n v="1.5842216405800001E-3"/>
    <n v="3.4107467811378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.623203639348599"/>
    <n v="2.766218E-3"/>
  </r>
  <r>
    <n v="160000"/>
    <n v="640000"/>
    <n v="640000"/>
    <x v="0"/>
    <x v="0"/>
    <s v="IR-SouthCentral"/>
    <s v="C-25 and South Indian R"/>
    <n v="0.36"/>
    <n v="0.57999999999999996"/>
    <s v="St. Lucie County"/>
    <n v="0.16445825152747001"/>
    <n v="3875.6570478213698"/>
    <n v="10.4361743561824"/>
    <n v="1.80016288531832"/>
    <n v="1.7163149872535901"/>
    <n v="0.29605164058409"/>
    <n v="637.38378160482"/>
    <n v="1310"/>
    <s v="Fixed Single Family Units"/>
    <n v="1310"/>
    <s v="St. Lucie County"/>
    <s v="St. Lucie County"/>
    <m/>
    <m/>
    <m/>
    <n v="0"/>
    <n v="1"/>
    <n v="1.7163149872535901"/>
    <n v="0.29605164058409"/>
    <n v="637.383781604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4.961492474984"/>
    <n v="0.51693737360000003"/>
  </r>
  <r>
    <n v="160000"/>
    <n v="640000"/>
    <n v="640000"/>
    <x v="0"/>
    <x v="0"/>
    <s v="IR-SouthCentral"/>
    <s v="C-25 and South Indian R"/>
    <n v="0.36"/>
    <n v="0.57999999999999996"/>
    <s v="St. Lucie County"/>
    <n v="0.26423459114066999"/>
    <n v="3833.6838041538399"/>
    <n v="11.362007173006001"/>
    <n v="2.0692229292642099"/>
    <n v="3.00223531989666"/>
    <n v="0.54676027469304"/>
    <n v="1012.99187255321"/>
    <n v="1210"/>
    <s v="Fixed Single Family Units"/>
    <n v="1210"/>
    <s v="St. Lucie County"/>
    <s v="St. Lucie County"/>
    <m/>
    <m/>
    <m/>
    <n v="0"/>
    <n v="1"/>
    <n v="3.00223531989666"/>
    <n v="0.54676027469304"/>
    <n v="1012.9918725532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79767316867799"/>
    <n v="0.82156680660000003"/>
  </r>
  <r>
    <n v="160000"/>
    <n v="640000"/>
    <n v="640000"/>
    <x v="0"/>
    <x v="0"/>
    <s v="IR-SouthCentral"/>
    <s v="C-25 and South Indian R"/>
    <n v="0.36"/>
    <n v="0.57999999999999996"/>
    <s v="St. Lucie County"/>
    <n v="0.24017273271744999"/>
    <n v="3833.6838041538399"/>
    <n v="11.362007173006001"/>
    <n v="2.0692229292642099"/>
    <n v="2.7288443118961401"/>
    <n v="0.49697092552298999"/>
    <n v="920.74631561826197"/>
    <n v="1310"/>
    <s v="Fixed Single Family Units"/>
    <n v="1310"/>
    <s v="St. Lucie County"/>
    <s v="St. Lucie County"/>
    <m/>
    <m/>
    <m/>
    <n v="0"/>
    <n v="1"/>
    <n v="2.7288443118961401"/>
    <n v="0.49697092552298999"/>
    <n v="920.74631561826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6.747578901455"/>
    <n v="0.74675289180000004"/>
  </r>
  <r>
    <n v="160000"/>
    <n v="640000"/>
    <n v="640000"/>
    <x v="0"/>
    <x v="0"/>
    <s v="IR-SouthCentral"/>
    <s v="C-25 and South Indian R"/>
    <n v="0.36"/>
    <n v="0.57999999999999996"/>
    <s v="St. Lucie County"/>
    <n v="6.2014190536810003E-2"/>
    <n v="3833.6838041538399"/>
    <n v="11.362007173006001"/>
    <n v="2.0692229292642099"/>
    <n v="0.70460567770741001"/>
    <n v="0.12832118499851999"/>
    <n v="237.74279788868299"/>
    <n v="1310"/>
    <s v="Fixed Single Family Units"/>
    <n v="1310"/>
    <s v="St. Lucie County"/>
    <s v="St. Lucie County"/>
    <m/>
    <m/>
    <m/>
    <n v="0"/>
    <n v="1"/>
    <n v="0.70460567770741001"/>
    <n v="0.12832118499851999"/>
    <n v="237.74279788868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002937684275494"/>
    <n v="0.1928165433"/>
  </r>
  <r>
    <n v="160000"/>
    <n v="640000"/>
    <n v="640000"/>
    <x v="0"/>
    <x v="0"/>
    <s v="IR-SouthCentral"/>
    <s v="C-25 and South Indian R"/>
    <n v="0.36"/>
    <n v="0.57999999999999996"/>
    <s v="St. Lucie County"/>
    <n v="2.9516627831519999E-2"/>
    <n v="3833.6838041538399"/>
    <n v="11.362007173006001"/>
    <n v="2.0692229292642099"/>
    <n v="0.33536813714475"/>
    <n v="6.1076483103550003E-2"/>
    <n v="113.157418070961"/>
    <n v="1310"/>
    <s v="Fixed Single Family Units"/>
    <n v="1310"/>
    <s v="St. Lucie County"/>
    <s v="St. Lucie County"/>
    <m/>
    <m/>
    <m/>
    <n v="0"/>
    <n v="1"/>
    <n v="0.33536813714475"/>
    <n v="6.1076483103550003E-2"/>
    <n v="113.15741807096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0.813029239358"/>
    <n v="9.1774061700000006E-2"/>
  </r>
  <r>
    <n v="160000"/>
    <n v="640000"/>
    <n v="640000"/>
    <x v="0"/>
    <x v="0"/>
    <s v="IR-SouthCentral"/>
    <s v="C-25 and South Indian R"/>
    <n v="0.36"/>
    <n v="0.57999999999999996"/>
    <s v="St. Lucie County"/>
    <n v="2.024838978511E-2"/>
    <n v="3833.6838041538399"/>
    <n v="11.362007173006001"/>
    <n v="2.0692229292642099"/>
    <n v="0.23006234998031"/>
    <n v="4.1898432424039997E-2"/>
    <n v="77.625923979393406"/>
    <n v="1310"/>
    <s v="Fixed Single Family Units"/>
    <n v="1310"/>
    <s v="St. Lucie County"/>
    <s v="St. Lucie County"/>
    <m/>
    <m/>
    <m/>
    <n v="0"/>
    <n v="1"/>
    <n v="0.23006234998031"/>
    <n v="4.1898432424039997E-2"/>
    <n v="77.6259239793934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5606519943398"/>
    <n v="6.2956953800000007E-2"/>
  </r>
  <r>
    <n v="160000"/>
    <n v="640000"/>
    <n v="640000"/>
    <x v="0"/>
    <x v="0"/>
    <s v="IR-SouthCentral"/>
    <s v="C-25 and South Indian R"/>
    <n v="0.36"/>
    <n v="0.57999999999999996"/>
    <s v="St. Lucie County"/>
    <n v="1.57692131113E-3"/>
    <n v="3833.6838041538399"/>
    <n v="11.362007173006001"/>
    <n v="2.0692229292642099"/>
    <n v="1.7916991248329999E-2"/>
    <n v="3.2630017346299998E-3"/>
    <n v="6.0454176909079598"/>
    <n v="1310"/>
    <s v="Fixed Single Family Units"/>
    <n v="1310"/>
    <s v="St. Lucie County"/>
    <s v="St. Lucie County"/>
    <m/>
    <m/>
    <m/>
    <n v="0"/>
    <n v="1"/>
    <n v="1.7916991248329999E-2"/>
    <n v="3.2630017346299998E-3"/>
    <n v="6.0454176909074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.284725600560099"/>
    <n v="4.9030152000000002E-3"/>
  </r>
  <r>
    <n v="160000"/>
    <n v="640000"/>
    <n v="640000"/>
    <x v="0"/>
    <x v="0"/>
    <s v="IR-SouthCentral"/>
    <s v="C-25 and South Indian R"/>
    <n v="0.36"/>
    <n v="0.57999999999999996"/>
    <s v="St. Lucie County"/>
    <n v="7.5883012461430005E-2"/>
    <n v="3900.4225382055602"/>
    <n v="11.071916199480199"/>
    <n v="2.0836751814524299"/>
    <n v="0.84017035493714998"/>
    <n v="0.15811554975973999"/>
    <n v="295.97581207152598"/>
    <n v="1210"/>
    <s v="Fixed Single Family Units"/>
    <n v="1210"/>
    <s v="St. Lucie County"/>
    <s v="St. Lucie County"/>
    <m/>
    <m/>
    <m/>
    <n v="0"/>
    <n v="1"/>
    <n v="0.84017035493714998"/>
    <n v="0.15811554975973999"/>
    <n v="295.97581207152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2.295549495228"/>
    <n v="0.2400452653"/>
  </r>
  <r>
    <n v="160000"/>
    <n v="640000"/>
    <n v="640000"/>
    <x v="0"/>
    <x v="0"/>
    <s v="IR-SouthCentral"/>
    <s v="C-25 and South Indian R"/>
    <n v="0.36"/>
    <n v="0.57999999999999996"/>
    <s v="St. Lucie County"/>
    <n v="9.3553635450260006E-2"/>
    <n v="3900.4225382055602"/>
    <n v="11.071916199480199"/>
    <n v="2.0836751814524299"/>
    <n v="1.0358180118620399"/>
    <n v="0.19493538832235999"/>
    <n v="364.89870824127598"/>
    <n v="1310"/>
    <s v="Fixed Single Family Units"/>
    <n v="1310"/>
    <s v="St. Lucie County"/>
    <s v="St. Lucie County"/>
    <m/>
    <m/>
    <m/>
    <n v="0"/>
    <n v="1"/>
    <n v="1.0358180118620399"/>
    <n v="0.19493538832235999"/>
    <n v="364.89870824127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4.258607195689"/>
    <n v="0.2959438023"/>
  </r>
  <r>
    <n v="160000"/>
    <n v="640000"/>
    <n v="640000"/>
    <x v="0"/>
    <x v="0"/>
    <s v="IR-SouthCentral"/>
    <s v="C-25 and South Indian R"/>
    <n v="0.36"/>
    <n v="0.57999999999999996"/>
    <s v="St. Lucie County"/>
    <n v="0.19238438864992999"/>
    <n v="3900.4225382055602"/>
    <n v="11.071916199480199"/>
    <n v="2.0836751814524299"/>
    <n v="2.13006382922031"/>
    <n v="0.40086657592877001"/>
    <n v="750.38040548910396"/>
    <n v="1310"/>
    <s v="Fixed Single Family Units"/>
    <n v="1310"/>
    <s v="St. Lucie County"/>
    <s v="St. Lucie County"/>
    <m/>
    <m/>
    <m/>
    <n v="0"/>
    <n v="1"/>
    <n v="2.13006382922031"/>
    <n v="0.40086657592877001"/>
    <n v="750.380405489103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036568927369"/>
    <n v="0.60858102629999999"/>
  </r>
  <r>
    <n v="160000"/>
    <n v="640000"/>
    <n v="640000"/>
    <x v="0"/>
    <x v="0"/>
    <s v="IR-SouthCentral"/>
    <s v="C-25 and South Indian R"/>
    <n v="0.36"/>
    <n v="0.57999999999999996"/>
    <s v="St. Lucie County"/>
    <n v="0.25594241722133998"/>
    <n v="3900.4225382055602"/>
    <n v="11.071916199480199"/>
    <n v="2.0836751814524299"/>
    <n v="2.8337729953671098"/>
    <n v="0.53330086264504994"/>
    <n v="998.28357261293695"/>
    <n v="1310"/>
    <s v="Fixed Single Family Units"/>
    <n v="1310"/>
    <s v="St. Lucie County"/>
    <s v="St. Lucie County"/>
    <m/>
    <m/>
    <m/>
    <n v="0"/>
    <n v="1"/>
    <n v="2.8337729953671098"/>
    <n v="0.53330086264504994"/>
    <n v="998.283572612936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5.22988385269599"/>
    <n v="0.80963793399999995"/>
  </r>
  <r>
    <n v="160000"/>
    <n v="640000"/>
    <n v="640000"/>
    <x v="0"/>
    <x v="0"/>
    <s v="IR-SouthCentral"/>
    <s v="C-25 and South Indian R"/>
    <n v="0.36"/>
    <n v="0.57999999999999996"/>
    <s v="St. Lucie County"/>
    <n v="0.38247054252908003"/>
    <n v="3838.0092982993201"/>
    <n v="11.0533779830303"/>
    <n v="1.90087686918608"/>
    <n v="4.2275914739487099"/>
    <n v="0.72702940743859001"/>
    <n v="1467.92549855222"/>
    <n v="1210"/>
    <s v="Fixed Single Family Units"/>
    <n v="1210"/>
    <s v="St. Lucie County"/>
    <s v="St. Lucie County"/>
    <m/>
    <m/>
    <m/>
    <n v="0"/>
    <n v="1"/>
    <n v="4.2275914739487099"/>
    <n v="0.72702940743859001"/>
    <n v="1467.925498552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7.190880719993"/>
    <n v="1.1905316290000001"/>
  </r>
  <r>
    <n v="160000"/>
    <n v="640000"/>
    <n v="640000"/>
    <x v="0"/>
    <x v="0"/>
    <s v="IR-SouthCentral"/>
    <s v="C-25 and South Indian R"/>
    <n v="0.36"/>
    <n v="0.57999999999999996"/>
    <s v="St. Lucie County"/>
    <n v="0.21872983817601999"/>
    <n v="3838.0092982993201"/>
    <n v="11.0533779830303"/>
    <n v="1.90087686918608"/>
    <n v="2.41770357752663"/>
    <n v="0.41577848998960998"/>
    <n v="839.48715273507401"/>
    <n v="1310"/>
    <s v="Fixed Single Family Units"/>
    <n v="1310"/>
    <s v="St. Lucie County"/>
    <s v="St. Lucie County"/>
    <m/>
    <m/>
    <m/>
    <n v="0"/>
    <n v="1"/>
    <n v="2.41770357752663"/>
    <n v="0.41577848998960998"/>
    <n v="839.48715273507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9.380213240438"/>
    <n v="0.68084927230000003"/>
  </r>
  <r>
    <n v="160000"/>
    <n v="640000"/>
    <n v="640000"/>
    <x v="0"/>
    <x v="0"/>
    <s v="IR-SouthCentral"/>
    <s v="C-25 and South Indian R"/>
    <n v="0.36"/>
    <n v="0.57999999999999996"/>
    <s v="St. Lucie County"/>
    <n v="6.4412117807599997E-3"/>
    <n v="3838.0092982993201"/>
    <n v="11.0533779830303"/>
    <n v="1.90087686918608"/>
    <n v="7.1197148481569994E-2"/>
    <n v="1.224395048359E-2"/>
    <n v="24.721430706902702"/>
    <n v="1310"/>
    <s v="Fixed Single Family Units"/>
    <n v="1310"/>
    <s v="St. Lucie County"/>
    <s v="St. Lucie County"/>
    <m/>
    <m/>
    <m/>
    <n v="0"/>
    <n v="1"/>
    <n v="7.1197148481569994E-2"/>
    <n v="1.224395048359E-2"/>
    <n v="24.721430706902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022724185629201"/>
    <n v="2.00498221E-2"/>
  </r>
  <r>
    <n v="160000"/>
    <n v="640000"/>
    <n v="640000"/>
    <x v="0"/>
    <x v="0"/>
    <s v="IR-SouthCentral"/>
    <s v="C-25 and South Indian R"/>
    <n v="0.36"/>
    <n v="0.57999999999999996"/>
    <s v="St. Lucie County"/>
    <n v="1.0121861343129999E-2"/>
    <n v="3838.0092982993201"/>
    <n v="11.0533779830303"/>
    <n v="1.90087686918608"/>
    <n v="0.11188075931746"/>
    <n v="1.924041210026E-2"/>
    <n v="38.847797951037002"/>
    <n v="1310"/>
    <s v="Fixed Single Family Units"/>
    <n v="1310"/>
    <s v="St. Lucie County"/>
    <s v="St. Lucie County"/>
    <m/>
    <m/>
    <m/>
    <n v="0"/>
    <n v="1"/>
    <n v="0.11188075931746"/>
    <n v="1.924041210026E-2"/>
    <n v="38.847797951035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597314386222294"/>
    <n v="3.1506729900000002E-2"/>
  </r>
  <r>
    <n v="160000"/>
    <n v="640000"/>
    <n v="640000"/>
    <x v="0"/>
    <x v="0"/>
    <s v="IR-SouthCentral"/>
    <s v="C-25 and South Indian R"/>
    <n v="0.36"/>
    <n v="0.57999999999999996"/>
    <s v="St. Lucie County"/>
    <n v="0.50287653789758002"/>
    <n v="3873.41485074918"/>
    <n v="10.771234990988701"/>
    <n v="1.7327001373711699"/>
    <n v="5.4166013611497101"/>
    <n v="0.87133424629587997"/>
    <n v="1947.84944998583"/>
    <n v="1210"/>
    <s v="Fixed Single Family Units"/>
    <n v="1210"/>
    <s v="St. Lucie County"/>
    <s v="St. Lucie County"/>
    <m/>
    <m/>
    <m/>
    <n v="0"/>
    <n v="1"/>
    <n v="5.4166013611497101"/>
    <n v="0.87133424629587997"/>
    <n v="1947.8494499858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1.393202934632"/>
    <n v="1.5797643552"/>
  </r>
  <r>
    <n v="160000"/>
    <n v="640000"/>
    <n v="640000"/>
    <x v="0"/>
    <x v="0"/>
    <s v="IR-SouthCentral"/>
    <s v="C-25 and South Indian R"/>
    <n v="0.36"/>
    <n v="0.57999999999999996"/>
    <s v="St. Lucie County"/>
    <n v="0.11488691588539"/>
    <n v="3873.41485074918"/>
    <n v="10.771234990988701"/>
    <n v="1.7327001373711699"/>
    <n v="1.2374739683915701"/>
    <n v="0.19906457493678001"/>
    <n v="445.00468614727203"/>
    <n v="1310"/>
    <s v="Fixed Single Family Units"/>
    <n v="1310"/>
    <s v="St. Lucie County"/>
    <s v="St. Lucie County"/>
    <m/>
    <m/>
    <m/>
    <n v="0"/>
    <n v="1"/>
    <n v="1.2374739683915701"/>
    <n v="0.19906457493678001"/>
    <n v="445.00468614727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145831424960704"/>
    <n v="0.3609121542"/>
  </r>
  <r>
    <n v="160000"/>
    <n v="640000"/>
    <n v="640000"/>
    <x v="0"/>
    <x v="0"/>
    <s v="IR-SouthCentral"/>
    <s v="C-25 and South Indian R"/>
    <n v="0.36"/>
    <n v="0.57999999999999996"/>
    <s v="St. Lucie County"/>
    <n v="0.61776345378298003"/>
    <n v="3874.4989890776601"/>
    <n v="10.461722848826399"/>
    <n v="1.5659480925318401"/>
    <n v="6.4628700396113796"/>
    <n v="0.96738550208733998"/>
    <n v="2393.5238771712802"/>
    <n v="1210"/>
    <s v="Fixed Single Family Units"/>
    <n v="1210"/>
    <s v="St. Lucie County"/>
    <s v="St. Lucie County"/>
    <m/>
    <m/>
    <m/>
    <n v="0"/>
    <n v="1"/>
    <n v="6.4628700396113796"/>
    <n v="0.96738550208733998"/>
    <n v="2393.5238771712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00000018626"/>
    <n v="1.9412196895"/>
  </r>
  <r>
    <n v="160000"/>
    <n v="650000"/>
    <n v="650000"/>
    <x v="0"/>
    <x v="0"/>
    <s v="IR-SouthCentral"/>
    <s v="C-25 and South Indian R"/>
    <n v="0.36"/>
    <n v="0.57999999999999996"/>
    <s v="St. Lucie County"/>
    <n v="0.46109247654634"/>
    <n v="3884.3763357253301"/>
    <n v="10.9597046117998"/>
    <n v="1.80638948547496"/>
    <n v="5.0534373416712102"/>
    <n v="0.83291260146492996"/>
    <n v="1791.0567044776201"/>
    <n v="1210"/>
    <s v="Fixed Single Family Units"/>
    <n v="1210"/>
    <s v="St. Lucie County"/>
    <s v="St. Lucie County"/>
    <m/>
    <m/>
    <m/>
    <n v="0"/>
    <n v="1"/>
    <n v="5.0534373416712102"/>
    <n v="0.83291260146492996"/>
    <n v="1791.0567044776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9.31911567492199"/>
    <n v="1.4526007336"/>
  </r>
  <r>
    <n v="160000"/>
    <n v="650000"/>
    <n v="650000"/>
    <x v="0"/>
    <x v="0"/>
    <s v="IR-SouthCentral"/>
    <s v="C-25 and South Indian R"/>
    <n v="0.36"/>
    <n v="0.57999999999999996"/>
    <s v="St. Lucie County"/>
    <n v="9.0291388212159998E-2"/>
    <n v="3884.3763357253301"/>
    <n v="10.9597046117998"/>
    <n v="1.80638948547496"/>
    <n v="0.98956694379460997"/>
    <n v="0.16310141429538"/>
    <n v="350.72573169110302"/>
    <n v="1310"/>
    <s v="Fixed Single Family Units"/>
    <n v="1310"/>
    <s v="St. Lucie County"/>
    <s v="St. Lucie County"/>
    <m/>
    <m/>
    <m/>
    <n v="0"/>
    <n v="1"/>
    <n v="0.98956694379460997"/>
    <n v="0.16310141429538"/>
    <n v="350.72573169110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545491767225599"/>
    <n v="0.28444909299999999"/>
  </r>
  <r>
    <n v="160000"/>
    <n v="650000"/>
    <n v="650000"/>
    <x v="0"/>
    <x v="0"/>
    <s v="IR-SouthCentral"/>
    <s v="C-25 and South Indian R"/>
    <n v="0.36"/>
    <n v="0.57999999999999996"/>
    <s v="St. Lucie County"/>
    <n v="6.6379588840359993E-2"/>
    <n v="3884.3763357253301"/>
    <n v="10.9597046117998"/>
    <n v="1.80638948547496"/>
    <n v="0.72750068594310002"/>
    <n v="0.11990739133137999"/>
    <n v="257.843304066683"/>
    <n v="1310"/>
    <s v="Fixed Single Family Units"/>
    <n v="1310"/>
    <s v="St. Lucie County"/>
    <s v="St. Lucie County"/>
    <m/>
    <m/>
    <m/>
    <n v="0"/>
    <n v="1"/>
    <n v="0.72750068594310002"/>
    <n v="0.11990739133137999"/>
    <n v="257.843304066684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056915862244296"/>
    <n v="0.20911865700000001"/>
  </r>
  <r>
    <n v="170000"/>
    <n v="650000"/>
    <n v="650000"/>
    <x v="0"/>
    <x v="0"/>
    <s v="IR-SouthCentral"/>
    <s v="C-25 and South Indian R"/>
    <n v="0.36"/>
    <n v="0.57999999999999996"/>
    <s v="St. Lucie County"/>
    <n v="0.37846385875805999"/>
    <n v="3836.25494737801"/>
    <n v="9.5460943799662008"/>
    <n v="1.4755361442151"/>
    <n v="3.6128517151106601"/>
    <n v="0.55843710287663995"/>
    <n v="1451.8838505643901"/>
    <n v="1210"/>
    <s v="Fixed Single Family Units"/>
    <n v="1210"/>
    <s v="St. Lucie County"/>
    <s v="St. Lucie County"/>
    <m/>
    <m/>
    <m/>
    <n v="0"/>
    <n v="1"/>
    <n v="3.6128517151106601"/>
    <n v="0.55843710287663995"/>
    <n v="1451.8838505643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8.038311854737"/>
    <n v="1.1775213711000001"/>
  </r>
  <r>
    <n v="170000"/>
    <n v="650000"/>
    <n v="650000"/>
    <x v="0"/>
    <x v="0"/>
    <s v="IR-SouthCentral"/>
    <s v="C-25 and South Indian R"/>
    <n v="0.36"/>
    <n v="0.57999999999999996"/>
    <s v="St. Lucie County"/>
    <n v="5.0545847761230001E-2"/>
    <n v="3836.25494737801"/>
    <n v="9.5460943799662008"/>
    <n v="1.4755361442151"/>
    <n v="0.48251543324412"/>
    <n v="7.4582225311689995E-2"/>
    <n v="193.90675854344201"/>
    <n v="1750"/>
    <s v="Governmental"/>
    <n v="1750"/>
    <s v="St. Lucie County"/>
    <s v="St. Lucie County"/>
    <m/>
    <m/>
    <m/>
    <n v="0"/>
    <n v="1"/>
    <n v="0.48251543324412"/>
    <n v="7.4582225311689995E-2"/>
    <n v="193.90675854343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2122286620802"/>
    <n v="0.15726419999999999"/>
  </r>
  <r>
    <n v="170000"/>
    <n v="650000"/>
    <n v="650000"/>
    <x v="0"/>
    <x v="0"/>
    <s v="IR-SouthCentral"/>
    <s v="C-25 and South Indian R"/>
    <n v="0.36"/>
    <n v="0.57999999999999996"/>
    <s v="FPFWCD"/>
    <n v="6.9031765424600001E-3"/>
    <n v="3836.25494737801"/>
    <n v="9.5460943799662008"/>
    <n v="1.4755361442151"/>
    <n v="6.5898374795920006E-2"/>
    <n v="1.01858864983E-2"/>
    <n v="26.482345163647501"/>
    <n v="1750"/>
    <s v="Governmental"/>
    <n v="1750"/>
    <s v="FPFWCD                                           St. Lucie County"/>
    <s v="FPFWCD"/>
    <m/>
    <m/>
    <m/>
    <n v="0"/>
    <n v="1"/>
    <n v="6.5898374795920006E-2"/>
    <n v="1.01858864983E-2"/>
    <n v="26.482345163647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2.1175734434389"/>
    <n v="2.14779766E-2"/>
  </r>
  <r>
    <n v="170000"/>
    <n v="650000"/>
    <n v="650000"/>
    <x v="0"/>
    <x v="0"/>
    <s v="IR-SouthCentral"/>
    <s v="C-25 and South Indian R"/>
    <n v="0.36"/>
    <n v="0.57999999999999996"/>
    <s v="St. Lucie County"/>
    <n v="6.4673728729360003E-2"/>
    <n v="3836.25494737801"/>
    <n v="9.5460943799662008"/>
    <n v="1.4755361442151"/>
    <n v="0.61738151835480004"/>
    <n v="9.5428424321330002E-2"/>
    <n v="248.10491180339099"/>
    <n v="1750"/>
    <s v="Governmental"/>
    <n v="1750"/>
    <s v="St. Lucie County"/>
    <s v="St. Lucie County"/>
    <m/>
    <m/>
    <m/>
    <n v="0"/>
    <n v="1"/>
    <n v="0.61738151835480004"/>
    <n v="9.5428424321330002E-2"/>
    <n v="248.10491180339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184351214308805"/>
    <n v="0.2012205286"/>
  </r>
  <r>
    <n v="170000"/>
    <n v="650000"/>
    <n v="650000"/>
    <x v="0"/>
    <x v="0"/>
    <s v="IR-SouthCentral"/>
    <s v="C-25 and South Indian R"/>
    <n v="0.36"/>
    <n v="0.57999999999999996"/>
    <s v="FPFWCD"/>
    <n v="7.8060271118599997E-3"/>
    <n v="3836.25494737801"/>
    <n v="9.5460943799662008"/>
    <n v="1.4755361442151"/>
    <n v="7.4517071542450006E-2"/>
    <n v="1.1518075146279999E-2"/>
    <n v="29.9459101272667"/>
    <n v="1750"/>
    <s v="Governmental"/>
    <n v="1750"/>
    <s v="FPFWCD                                           St. Lucie County"/>
    <s v="FPFWCD"/>
    <m/>
    <m/>
    <m/>
    <n v="0"/>
    <n v="1"/>
    <n v="7.4517071542450006E-2"/>
    <n v="1.1518075146279999E-2"/>
    <n v="29.945910127266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102112226230801"/>
    <n v="2.42870317E-2"/>
  </r>
  <r>
    <n v="170000"/>
    <n v="650000"/>
    <n v="650000"/>
    <x v="0"/>
    <x v="0"/>
    <s v="IR-SouthCentral"/>
    <s v="C-25 and South Indian R"/>
    <n v="0.36"/>
    <n v="0.57999999999999996"/>
    <s v="St. Lucie County"/>
    <n v="6.1897673270710003E-2"/>
    <n v="3836.25494737801"/>
    <n v="9.5460943799662008"/>
    <n v="1.4755361442151"/>
    <n v="0.59088103094257005"/>
    <n v="9.1332254153760006E-2"/>
    <n v="237.45525531597599"/>
    <n v="1310"/>
    <s v="Fixed Single Family Units"/>
    <n v="1310"/>
    <s v="St. Lucie County"/>
    <s v="St. Lucie County"/>
    <m/>
    <m/>
    <m/>
    <n v="0"/>
    <n v="1"/>
    <n v="0.59088103094257005"/>
    <n v="9.1332254153760006E-2"/>
    <n v="237.45525531597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6476027320276"/>
    <n v="0.19258333759999999"/>
  </r>
  <r>
    <n v="170000"/>
    <n v="650000"/>
    <n v="650000"/>
    <x v="0"/>
    <x v="0"/>
    <s v="IR-SouthCentral"/>
    <s v="C-25 and South Indian R"/>
    <n v="0.36"/>
    <n v="0.57999999999999996"/>
    <s v="FPFWCD"/>
    <n v="6.2367926277599999E-3"/>
    <n v="3836.25494737801"/>
    <n v="9.5460943799662008"/>
    <n v="1.4755361442151"/>
    <n v="5.9537011052889999E-2"/>
    <n v="9.2026129462299995E-3"/>
    <n v="23.9259265740227"/>
    <n v="1310"/>
    <s v="Fixed Single Family Units"/>
    <n v="1310"/>
    <s v="FPFWCD                                           St. Lucie County"/>
    <s v="FPFWCD"/>
    <m/>
    <m/>
    <m/>
    <n v="0"/>
    <n v="1"/>
    <n v="5.9537011052889999E-2"/>
    <n v="9.2026129462299995E-3"/>
    <n v="23.925926574021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072426661707098"/>
    <n v="1.9404644400000001E-2"/>
  </r>
  <r>
    <n v="170000"/>
    <n v="650000"/>
    <n v="650000"/>
    <x v="0"/>
    <x v="0"/>
    <s v="IR-SouthCentral"/>
    <s v="C-25 and South Indian R"/>
    <n v="0.36"/>
    <n v="0.57999999999999996"/>
    <s v="St. Lucie County"/>
    <n v="4.1233962215740001E-2"/>
    <n v="3836.25494737801"/>
    <n v="9.5460943799662008"/>
    <n v="1.4755361442151"/>
    <n v="0.39362329497149001"/>
    <n v="6.0842201618529997E-2"/>
    <n v="158.18399155016101"/>
    <n v="1310"/>
    <s v="Fixed Single Family Units"/>
    <n v="1310"/>
    <s v="St. Lucie County"/>
    <s v="St. Lucie County"/>
    <m/>
    <m/>
    <m/>
    <n v="0"/>
    <n v="1"/>
    <n v="0.39362329497149001"/>
    <n v="6.0842201618529997E-2"/>
    <n v="158.18399155016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751262925900001"/>
    <n v="0.1282919639"/>
  </r>
  <r>
    <n v="170000"/>
    <n v="650000"/>
    <n v="650000"/>
    <x v="0"/>
    <x v="0"/>
    <s v="IR-SouthCentral"/>
    <s v="C-25 and South Indian R"/>
    <n v="0.36"/>
    <n v="0.57999999999999996"/>
    <s v="St. Lucie County"/>
    <n v="2.2505388450000001E-6"/>
    <n v="3836.25494737801"/>
    <n v="9.5460943799662008"/>
    <n v="1.4755361442151"/>
    <n v="2.1483856219999999E-5"/>
    <n v="3.3207514097579999E-6"/>
    <n v="8.6336407783899997E-3"/>
    <n v="1310"/>
    <s v="Fixed Single Family Units"/>
    <n v="1310"/>
    <s v="St. Lucie County"/>
    <s v="St. Lucie County"/>
    <m/>
    <m/>
    <m/>
    <n v="0"/>
    <n v="1"/>
    <n v="2.1483856219999999E-5"/>
    <n v="3.3207514097579999E-6"/>
    <n v="8.6336407793799995E-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.1267863964751599"/>
    <n v="7.0021418000000003E-6"/>
  </r>
  <r>
    <n v="170000"/>
    <n v="650000"/>
    <n v="650000"/>
    <x v="0"/>
    <x v="0"/>
    <s v="IR-SouthCentral"/>
    <s v="C-25 and South Indian R"/>
    <n v="0.36"/>
    <n v="0.57999999999999996"/>
    <s v="St. Lucie County"/>
    <n v="0.29054294061016001"/>
    <n v="3879.5976513983101"/>
    <n v="10.911928956693499"/>
    <n v="1.8576045100137799"/>
    <n v="3.1703839268069798"/>
    <n v="0.53971387683010996"/>
    <n v="1127.1897100215599"/>
    <n v="1210"/>
    <s v="Fixed Single Family Units"/>
    <n v="1210"/>
    <s v="St. Lucie County"/>
    <s v="St. Lucie County"/>
    <m/>
    <m/>
    <m/>
    <n v="0"/>
    <n v="1"/>
    <n v="3.1703839268069798"/>
    <n v="0.53971387683010996"/>
    <n v="1127.1897100215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8.003989069677"/>
    <n v="0.91418467969999995"/>
  </r>
  <r>
    <n v="170000"/>
    <n v="650000"/>
    <n v="650000"/>
    <x v="0"/>
    <x v="0"/>
    <s v="IR-SouthCentral"/>
    <s v="C-25 and South Indian R"/>
    <n v="0.36"/>
    <n v="0.57999999999999996"/>
    <s v="St. Lucie County"/>
    <n v="1.8357821783159999E-2"/>
    <n v="3879.5976513983101"/>
    <n v="10.911928956693499"/>
    <n v="1.8576045100137799"/>
    <n v="0.20031924709748999"/>
    <n v="3.410157253842E-2"/>
    <n v="71.220962274740202"/>
    <n v="1750"/>
    <s v="Governmental"/>
    <n v="1750"/>
    <s v="St. Lucie County"/>
    <s v="St. Lucie County"/>
    <m/>
    <m/>
    <m/>
    <n v="0"/>
    <n v="1"/>
    <n v="0.20031924709748999"/>
    <n v="3.410157253842E-2"/>
    <n v="71.2209622747389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952560230988603"/>
    <n v="5.7762337599999998E-2"/>
  </r>
  <r>
    <n v="170000"/>
    <n v="650000"/>
    <n v="650000"/>
    <x v="0"/>
    <x v="0"/>
    <s v="IR-SouthCentral"/>
    <s v="C-25 and South Indian R"/>
    <n v="0.36"/>
    <n v="0.57999999999999996"/>
    <s v="St. Lucie County"/>
    <n v="4.4545080969770001E-2"/>
    <n v="3879.5976513983101"/>
    <n v="10.911928956693499"/>
    <n v="1.8576045100137799"/>
    <n v="0.48607275891236001"/>
    <n v="8.2747143308379997E-2"/>
    <n v="172.816991511694"/>
    <n v="1310"/>
    <s v="Fixed Single Family Units"/>
    <n v="1310"/>
    <s v="St. Lucie County"/>
    <s v="St. Lucie County"/>
    <m/>
    <m/>
    <m/>
    <n v="0"/>
    <n v="1"/>
    <n v="0.48607275891236001"/>
    <n v="8.2747143308379997E-2"/>
    <n v="172.81699151169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6.379019276312398"/>
    <n v="0.14015976599999999"/>
  </r>
  <r>
    <n v="170000"/>
    <n v="650000"/>
    <n v="650000"/>
    <x v="0"/>
    <x v="0"/>
    <s v="IR-SouthCentral"/>
    <s v="C-25 and South Indian R"/>
    <n v="0.36"/>
    <n v="0.57999999999999996"/>
    <s v="St. Lucie County"/>
    <n v="3.4742457640730001E-2"/>
    <n v="3879.5976513983101"/>
    <n v="10.911928956693499"/>
    <n v="1.8576045100137799"/>
    <n v="0.37910722955658999"/>
    <n v="6.4537746002380006E-2"/>
    <n v="134.78675706678499"/>
    <n v="1310"/>
    <s v="Fixed Single Family Units"/>
    <n v="1310"/>
    <s v="St. Lucie County"/>
    <s v="St. Lucie County"/>
    <m/>
    <m/>
    <m/>
    <n v="0"/>
    <n v="1"/>
    <n v="0.37910722955658999"/>
    <n v="6.4537746002380006E-2"/>
    <n v="134.78675706678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9630088678134"/>
    <n v="0.1093161047"/>
  </r>
  <r>
    <n v="170000"/>
    <n v="650000"/>
    <n v="650000"/>
    <x v="0"/>
    <x v="0"/>
    <s v="IR-SouthCentral"/>
    <s v="C-25 and South Indian R"/>
    <n v="0.36"/>
    <n v="0.57999999999999996"/>
    <s v="St. Lucie County"/>
    <n v="8.3698278590329994E-2"/>
    <n v="3879.5976513983101"/>
    <n v="10.911928956693499"/>
    <n v="1.8576045100137799"/>
    <n v="0.91330966977532002"/>
    <n v="0.15547829978979999"/>
    <n v="324.71564504516101"/>
    <n v="1310"/>
    <s v="Fixed Single Family Units"/>
    <n v="1310"/>
    <s v="St. Lucie County"/>
    <s v="St. Lucie County"/>
    <m/>
    <m/>
    <m/>
    <n v="0"/>
    <n v="1"/>
    <n v="0.91330966977532002"/>
    <n v="0.15547829978979999"/>
    <n v="324.71564504516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621942297979601"/>
    <n v="0.26335413219999998"/>
  </r>
  <r>
    <n v="170000"/>
    <n v="650000"/>
    <n v="650000"/>
    <x v="0"/>
    <x v="0"/>
    <s v="IR-SouthCentral"/>
    <s v="C-25 and South Indian R"/>
    <n v="0.36"/>
    <n v="0.57999999999999996"/>
    <s v="St. Lucie County"/>
    <n v="7.2837528910619995E-2"/>
    <n v="3879.5976513983101"/>
    <n v="10.911928956693499"/>
    <n v="1.8576045100137799"/>
    <n v="0.79479794085383004"/>
    <n v="0.13530332220263"/>
    <n v="282.58030609530903"/>
    <n v="1310"/>
    <s v="Fixed Single Family Units"/>
    <n v="1310"/>
    <s v="St. Lucie County"/>
    <s v="St. Lucie County"/>
    <m/>
    <m/>
    <m/>
    <n v="0"/>
    <n v="1"/>
    <n v="0.79479794085383004"/>
    <n v="0.13530332220263"/>
    <n v="282.58030609530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787933171047101"/>
    <n v="0.22918110789999999"/>
  </r>
  <r>
    <n v="170000"/>
    <n v="650000"/>
    <n v="650000"/>
    <x v="0"/>
    <x v="0"/>
    <s v="IR-SouthCentral"/>
    <s v="C-25 and South Indian R"/>
    <n v="0.36"/>
    <n v="0.57999999999999996"/>
    <s v="St. Lucie County"/>
    <n v="7.3039494561669999E-2"/>
    <n v="3879.5976513983101"/>
    <n v="10.911928956693499"/>
    <n v="1.8576045100137799"/>
    <n v="0.79700177568977004"/>
    <n v="0.13567849450687999"/>
    <n v="283.363851560782"/>
    <n v="1750"/>
    <s v="Governmental"/>
    <n v="1750"/>
    <s v="St. Lucie County"/>
    <s v="St. Lucie County"/>
    <m/>
    <m/>
    <m/>
    <n v="0"/>
    <n v="1"/>
    <n v="0.79700177568977004"/>
    <n v="0.13567849450687999"/>
    <n v="283.36385156078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9686890164609"/>
    <n v="0.2298165868"/>
  </r>
  <r>
    <n v="170000"/>
    <n v="660000"/>
    <n v="660000"/>
    <x v="0"/>
    <x v="0"/>
    <s v="IR-SouthCentral"/>
    <s v="C-25 and South Indian R"/>
    <n v="0.36"/>
    <n v="0.57999999999999996"/>
    <s v="St. Lucie County"/>
    <n v="0.45411756337221998"/>
    <n v="3874.6220241874198"/>
    <n v="10.1560085493384"/>
    <n v="1.6344708911482999"/>
    <n v="4.6120218560130697"/>
    <n v="0.74224193849108999"/>
    <n v="1759.5339126123499"/>
    <n v="1210"/>
    <s v="Fixed Single Family Units"/>
    <n v="1210"/>
    <s v="St. Lucie County"/>
    <s v="St. Lucie County"/>
    <m/>
    <m/>
    <m/>
    <n v="0"/>
    <n v="1"/>
    <n v="4.6120218560130697"/>
    <n v="0.74224193849108999"/>
    <n v="1759.5339126123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35955561882901"/>
    <n v="1.4270348034"/>
  </r>
  <r>
    <n v="170000"/>
    <n v="660000"/>
    <n v="660000"/>
    <x v="0"/>
    <x v="0"/>
    <s v="IR-SouthCentral"/>
    <s v="C-25 and South Indian R"/>
    <n v="0.36"/>
    <n v="0.57999999999999996"/>
    <s v="St. Lucie County"/>
    <n v="9.6967364102619996E-2"/>
    <n v="3874.6220241874198"/>
    <n v="10.1560085493384"/>
    <n v="1.6344708911482999"/>
    <n v="0.98480137883309005"/>
    <n v="0.15849033401712001"/>
    <n v="375.71188457943902"/>
    <n v="1310"/>
    <s v="Fixed Single Family Units"/>
    <n v="1310"/>
    <s v="St. Lucie County"/>
    <s v="St. Lucie County"/>
    <m/>
    <m/>
    <m/>
    <n v="0"/>
    <n v="1"/>
    <n v="0.98480137883309005"/>
    <n v="0.15849033401712001"/>
    <n v="375.71188457943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327005521216606"/>
    <n v="0.30471361279999998"/>
  </r>
  <r>
    <n v="170000"/>
    <n v="660000"/>
    <n v="660000"/>
    <x v="0"/>
    <x v="0"/>
    <s v="IR-SouthCentral"/>
    <s v="C-25 and South Indian R"/>
    <n v="0.36"/>
    <n v="0.57999999999999996"/>
    <s v="St. Lucie County"/>
    <n v="6.6678526308120004E-2"/>
    <n v="3874.6220241874198"/>
    <n v="10.1560085493384"/>
    <n v="1.6344708911482999"/>
    <n v="0.67718768324264"/>
    <n v="0.1089841103153"/>
    <n v="258.35408657383698"/>
    <n v="1310"/>
    <s v="Fixed Single Family Units"/>
    <n v="1310"/>
    <s v="St. Lucie County"/>
    <s v="St. Lucie County"/>
    <m/>
    <m/>
    <m/>
    <n v="0"/>
    <n v="1"/>
    <n v="0.67718768324264"/>
    <n v="0.1089841103153"/>
    <n v="258.35408657383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3.180671916512395"/>
    <n v="0.2095329169"/>
  </r>
  <r>
    <n v="170000"/>
    <n v="660000"/>
    <n v="660000"/>
    <x v="0"/>
    <x v="0"/>
    <s v="IR-SouthCentral"/>
    <s v="C-25 and South Indian R"/>
    <n v="0.36"/>
    <n v="0.57999999999999996"/>
    <s v="St. Lucie County"/>
    <n v="0.38293316885887002"/>
    <n v="3847.92243095497"/>
    <n v="10.962541942761399"/>
    <n v="1.85951635706833"/>
    <n v="4.1979209248899299"/>
    <n v="0.71207049115707"/>
    <n v="1473.49713000871"/>
    <n v="1210"/>
    <s v="Fixed Single Family Units"/>
    <n v="1210"/>
    <s v="St. Lucie County"/>
    <s v="St. Lucie County"/>
    <m/>
    <m/>
    <m/>
    <n v="0"/>
    <n v="1"/>
    <n v="4.1979209248899299"/>
    <n v="0.71207049115707"/>
    <n v="1473.4971300087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3.93123556408102"/>
    <n v="1.1950503893"/>
  </r>
  <r>
    <n v="170000"/>
    <n v="660000"/>
    <n v="660000"/>
    <x v="0"/>
    <x v="0"/>
    <s v="IR-SouthCentral"/>
    <s v="C-25 and South Indian R"/>
    <n v="0.36"/>
    <n v="0.57999999999999996"/>
    <s v="St. Lucie County"/>
    <n v="8.5862894488449998E-2"/>
    <n v="3847.92243095497"/>
    <n v="10.962541942761399"/>
    <n v="1.85951635706833"/>
    <n v="0.94127558215659002"/>
    <n v="0.15966345676651"/>
    <n v="330.39375768884599"/>
    <n v="1310"/>
    <s v="Fixed Single Family Units"/>
    <n v="1310"/>
    <s v="St. Lucie County"/>
    <s v="St. Lucie County"/>
    <m/>
    <m/>
    <m/>
    <n v="0"/>
    <n v="1"/>
    <n v="0.94127558215659002"/>
    <n v="0.15966345676651"/>
    <n v="330.393757688845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139843998996895"/>
    <n v="0.26795925199999998"/>
  </r>
  <r>
    <n v="170000"/>
    <n v="660000"/>
    <n v="660000"/>
    <x v="0"/>
    <x v="0"/>
    <s v="IR-SouthCentral"/>
    <s v="C-25 and South Indian R"/>
    <n v="0.36"/>
    <n v="0.57999999999999996"/>
    <s v="St. Lucie County"/>
    <n v="2.125521963391E-2"/>
    <n v="3847.92243095497"/>
    <n v="10.962541942761399"/>
    <n v="1.85951635706833"/>
    <n v="0.23301123673933999"/>
    <n v="3.9524428582329997E-2"/>
    <n v="81.788436404196801"/>
    <n v="1750"/>
    <s v="Governmental"/>
    <n v="1750"/>
    <s v="St. Lucie County"/>
    <s v="St. Lucie County"/>
    <m/>
    <m/>
    <m/>
    <n v="0"/>
    <n v="1"/>
    <n v="0.23301123673933999"/>
    <n v="3.9524428582329997E-2"/>
    <n v="81.7884364041951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6.596840857872699"/>
    <n v="6.6332876200000002E-2"/>
  </r>
  <r>
    <n v="170000"/>
    <n v="660000"/>
    <n v="660000"/>
    <x v="0"/>
    <x v="0"/>
    <s v="IR-SouthCentral"/>
    <s v="C-25 and South Indian R"/>
    <n v="0.36"/>
    <n v="0.57999999999999996"/>
    <s v="St. Lucie County"/>
    <n v="0.12771215760351001"/>
    <n v="3847.92243095497"/>
    <n v="10.962541942761399"/>
    <n v="1.85951635706833"/>
    <n v="1.4000498843291"/>
    <n v="0.23748284606021999"/>
    <n v="491.42647594822199"/>
    <n v="1310"/>
    <s v="Fixed Single Family Units"/>
    <n v="1310"/>
    <s v="St. Lucie County"/>
    <s v="St. Lucie County"/>
    <m/>
    <m/>
    <m/>
    <n v="0"/>
    <n v="1"/>
    <n v="1.4000498843291"/>
    <n v="0.23748284606021999"/>
    <n v="491.42647594822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879953536459098"/>
    <n v="0.39856161880000002"/>
  </r>
  <r>
    <n v="170000"/>
    <n v="660000"/>
    <n v="660000"/>
    <x v="0"/>
    <x v="0"/>
    <s v="IR-SouthCentral"/>
    <s v="C-25 and South Indian R"/>
    <n v="0.36"/>
    <n v="0.57999999999999996"/>
    <s v="St. Lucie County"/>
    <n v="0.34222454948544001"/>
    <n v="3898.1524264534601"/>
    <n v="11.2583034634367"/>
    <n v="2.17424341430584"/>
    <n v="3.8528678307450601"/>
    <n v="0.74407947293250998"/>
    <n v="1334.04345796863"/>
    <n v="1310"/>
    <s v="Fixed Single Family Units"/>
    <n v="1310"/>
    <s v="St. Lucie County"/>
    <s v="St. Lucie County"/>
    <m/>
    <m/>
    <m/>
    <n v="0"/>
    <n v="1"/>
    <n v="3.8528678307450601"/>
    <n v="0.74407947293250998"/>
    <n v="1334.0434579686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5.39927409636499"/>
    <n v="1.0819492765000001"/>
  </r>
  <r>
    <n v="170000"/>
    <n v="660000"/>
    <n v="660000"/>
    <x v="0"/>
    <x v="0"/>
    <s v="IR-SouthCentral"/>
    <s v="C-25 and South Indian R"/>
    <n v="0.36"/>
    <n v="0.57999999999999996"/>
    <s v="St. Lucie County"/>
    <n v="0.27553890425150002"/>
    <n v="3898.1524264534601"/>
    <n v="11.2583034634367"/>
    <n v="2.17424341430584"/>
    <n v="3.10210060004633"/>
    <n v="0.59908864795389005"/>
    <n v="1074.09264819034"/>
    <n v="1310"/>
    <s v="Fixed Single Family Units"/>
    <n v="1310"/>
    <s v="St. Lucie County"/>
    <s v="St. Lucie County"/>
    <m/>
    <m/>
    <m/>
    <n v="0"/>
    <n v="1"/>
    <n v="3.10210060004633"/>
    <n v="0.59908864795389005"/>
    <n v="1074.0926481903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4.604584828491"/>
    <n v="0.87112136920000005"/>
  </r>
  <r>
    <n v="170000"/>
    <n v="660000"/>
    <n v="660000"/>
    <x v="0"/>
    <x v="0"/>
    <s v="IR-SouthCentral"/>
    <s v="C-25 and South Indian R"/>
    <n v="0.36"/>
    <n v="0.57999999999999996"/>
    <s v="St. Lucie County"/>
    <n v="0.47698687911129001"/>
    <n v="3869.0495950456898"/>
    <n v="10.5906890663762"/>
    <n v="1.7066414362748701"/>
    <n v="5.0516197254088597"/>
    <n v="0.81404557245076004"/>
    <n v="1845.4858914676399"/>
    <n v="1210"/>
    <s v="Fixed Single Family Units"/>
    <n v="1210"/>
    <s v="St. Lucie County"/>
    <s v="St. Lucie County"/>
    <m/>
    <m/>
    <m/>
    <n v="0"/>
    <n v="1"/>
    <n v="5.0516197254088597"/>
    <n v="0.81404557245076004"/>
    <n v="1845.4858914676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40.055227246264"/>
    <n v="1.4967444375000001"/>
  </r>
  <r>
    <n v="170000"/>
    <n v="660000"/>
    <n v="660000"/>
    <x v="0"/>
    <x v="0"/>
    <s v="IR-SouthCentral"/>
    <s v="C-25 and South Indian R"/>
    <n v="0.36"/>
    <n v="0.57999999999999996"/>
    <s v="St. Lucie County"/>
    <n v="8.6290325637600002E-2"/>
    <n v="3869.0495950456898"/>
    <n v="10.5906890663762"/>
    <n v="1.7066414362748701"/>
    <n v="0.91387400826420995"/>
    <n v="0.14726664528278"/>
    <n v="333.861549464532"/>
    <n v="1310"/>
    <s v="Fixed Single Family Units"/>
    <n v="1310"/>
    <s v="St. Lucie County"/>
    <s v="St. Lucie County"/>
    <m/>
    <m/>
    <m/>
    <n v="0"/>
    <n v="1"/>
    <n v="0.91387400826420995"/>
    <n v="0.14726664528278"/>
    <n v="333.86154946453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935996774423003"/>
    <n v="0.27077173519999997"/>
  </r>
  <r>
    <n v="170000"/>
    <n v="660000"/>
    <n v="660000"/>
    <x v="0"/>
    <x v="0"/>
    <s v="IR-SouthCentral"/>
    <s v="C-25 and South Indian R"/>
    <n v="0.36"/>
    <n v="0.57999999999999996"/>
    <s v="St. Lucie County"/>
    <n v="3.8312130656890001E-2"/>
    <n v="3869.0495950456898"/>
    <n v="10.5906890663762"/>
    <n v="1.7066414362748701"/>
    <n v="0.40575186325752999"/>
    <n v="6.5385069691030001E-2"/>
    <n v="148.23153360338901"/>
    <n v="1310"/>
    <s v="Fixed Single Family Units"/>
    <n v="1310"/>
    <s v="St. Lucie County"/>
    <s v="St. Lucie County"/>
    <m/>
    <m/>
    <m/>
    <n v="0"/>
    <n v="1"/>
    <n v="0.40575186325752999"/>
    <n v="6.5385069691030001E-2"/>
    <n v="148.23153360338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006505158370203"/>
    <n v="0.12022022189999999"/>
  </r>
  <r>
    <n v="170000"/>
    <n v="660000"/>
    <n v="660000"/>
    <x v="0"/>
    <x v="0"/>
    <s v="IR-SouthCentral"/>
    <s v="C-25 and South Indian R"/>
    <n v="0.36"/>
    <n v="0.57999999999999996"/>
    <s v="St. Lucie County"/>
    <n v="1.6174139071270001E-2"/>
    <n v="3869.0495950456898"/>
    <n v="10.5906890663762"/>
    <n v="1.7066414362748701"/>
    <n v="0.17129527782017001"/>
    <n v="2.76034559351E-2"/>
    <n v="62.5785462239214"/>
    <n v="1750"/>
    <s v="Governmental"/>
    <n v="1750"/>
    <s v="St. Lucie County"/>
    <s v="St. Lucie County"/>
    <m/>
    <m/>
    <m/>
    <n v="0"/>
    <n v="1"/>
    <n v="0.17129527782017001"/>
    <n v="2.76034559351E-2"/>
    <n v="62.578546223922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2.597677916016799"/>
    <n v="5.0753078899999998E-2"/>
  </r>
  <r>
    <n v="170000"/>
    <n v="660000"/>
    <n v="660000"/>
    <x v="0"/>
    <x v="0"/>
    <s v="IR-SouthCentral"/>
    <s v="C-25 and South Indian R"/>
    <n v="0.36"/>
    <n v="0.57999999999999996"/>
    <s v="St. Lucie County"/>
    <n v="0.42740395466823999"/>
    <n v="3819.64980627043"/>
    <n v="10.8836741806597"/>
    <n v="1.8282690887354001"/>
    <n v="4.6517253861346504"/>
    <n v="0.78140943872322"/>
    <n v="1632.53343264777"/>
    <n v="1210"/>
    <s v="Fixed Single Family Units"/>
    <n v="1210"/>
    <s v="St. Lucie County"/>
    <s v="St. Lucie County"/>
    <m/>
    <m/>
    <m/>
    <n v="0"/>
    <n v="1"/>
    <n v="4.6517253861346504"/>
    <n v="0.78140943872322"/>
    <n v="1632.5334326477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525767399096"/>
    <n v="1.3240336031"/>
  </r>
  <r>
    <n v="170000"/>
    <n v="660000"/>
    <n v="660000"/>
    <x v="0"/>
    <x v="0"/>
    <s v="IR-SouthCentral"/>
    <s v="C-25 and South Indian R"/>
    <n v="0.36"/>
    <n v="0.57999999999999996"/>
    <s v="St. Lucie County"/>
    <n v="0.18045172430674"/>
    <n v="3819.64980627043"/>
    <n v="10.8836741806597"/>
    <n v="1.8282690887354001"/>
    <n v="1.96397777269285"/>
    <n v="0.32991430955902001"/>
    <n v="689.26239378942"/>
    <n v="1310"/>
    <s v="Fixed Single Family Units"/>
    <n v="1310"/>
    <s v="St. Lucie County"/>
    <s v="St. Lucie County"/>
    <m/>
    <m/>
    <m/>
    <n v="0"/>
    <n v="1"/>
    <n v="1.96397777269285"/>
    <n v="0.32991430955902001"/>
    <n v="689.2623937894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8.09928344073001"/>
    <n v="0.55901248479999999"/>
  </r>
  <r>
    <n v="170000"/>
    <n v="660000"/>
    <n v="660000"/>
    <x v="0"/>
    <x v="0"/>
    <s v="IR-SouthCentral"/>
    <s v="C-25 and South Indian R"/>
    <n v="0.36"/>
    <n v="0.57999999999999996"/>
    <s v="St. Lucie County"/>
    <n v="3.3968656075500001E-3"/>
    <n v="3819.64980627043"/>
    <n v="10.8836741806597"/>
    <n v="1.8282690887354001"/>
    <n v="3.6970378508089999E-2"/>
    <n v="6.2103843888699998E-3"/>
    <n v="12.974837059816499"/>
    <n v="1310"/>
    <s v="Fixed Single Family Units"/>
    <n v="1310"/>
    <s v="St. Lucie County"/>
    <s v="St. Lucie County"/>
    <m/>
    <m/>
    <m/>
    <n v="0"/>
    <n v="1"/>
    <n v="3.6970378508089999E-2"/>
    <n v="6.2103843888699998E-3"/>
    <n v="12.974837059817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.392550078829501"/>
    <n v="1.0522982199999999E-2"/>
  </r>
  <r>
    <n v="170000"/>
    <n v="660000"/>
    <n v="660000"/>
    <x v="0"/>
    <x v="0"/>
    <s v="IR-SouthCentral"/>
    <s v="C-25 and South Indian R"/>
    <n v="0.36"/>
    <n v="0.57999999999999996"/>
    <s v="St. Lucie County"/>
    <n v="6.5109090623499998E-3"/>
    <n v="3819.64980627043"/>
    <n v="10.8836741806597"/>
    <n v="1.8282690887354001"/>
    <n v="7.0862612854620005E-2"/>
    <n v="1.190369377827E-2"/>
    <n v="24.869392538683901"/>
    <n v="1310"/>
    <s v="Fixed Single Family Units"/>
    <n v="1310"/>
    <s v="St. Lucie County"/>
    <s v="St. Lucie County"/>
    <m/>
    <m/>
    <m/>
    <n v="0"/>
    <n v="1"/>
    <n v="7.0862612854620005E-2"/>
    <n v="1.190369377827E-2"/>
    <n v="24.8693925386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638868840139899"/>
    <n v="2.0169823600000001E-2"/>
  </r>
  <r>
    <n v="170000"/>
    <n v="660000"/>
    <n v="660000"/>
    <x v="0"/>
    <x v="0"/>
    <s v="IR-SouthCentral"/>
    <s v="C-25 and South Indian R"/>
    <n v="0.36"/>
    <n v="0.57999999999999996"/>
    <s v="St. Lucie County"/>
    <n v="0.47097152999345998"/>
    <n v="3874.6626796517799"/>
    <n v="10.907430996438899"/>
    <n v="1.78797415946866"/>
    <n v="5.1370894646910301"/>
    <n v="0.84208492547374003"/>
    <n v="1824.85581044419"/>
    <n v="1210"/>
    <s v="Fixed Single Family Units"/>
    <n v="1210"/>
    <s v="St. Lucie County"/>
    <s v="St. Lucie County"/>
    <m/>
    <m/>
    <m/>
    <n v="0"/>
    <n v="1"/>
    <n v="5.1370894646910301"/>
    <n v="0.84208492547374003"/>
    <n v="1824.8558104441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0747135960901"/>
    <n v="1.4800128227"/>
  </r>
  <r>
    <n v="170000"/>
    <n v="660000"/>
    <n v="660000"/>
    <x v="0"/>
    <x v="0"/>
    <s v="IR-SouthCentral"/>
    <s v="C-25 and South Indian R"/>
    <n v="0.36"/>
    <n v="0.57999999999999996"/>
    <s v="St. Lucie County"/>
    <n v="6.278328535779E-2"/>
    <n v="3874.6626796517799"/>
    <n v="10.907430996438899"/>
    <n v="1.78797415946866"/>
    <n v="0.68480435276983997"/>
    <n v="0.11225489186627"/>
    <n v="243.26405268176001"/>
    <n v="1310"/>
    <s v="Fixed Single Family Units"/>
    <n v="1310"/>
    <s v="St. Lucie County"/>
    <s v="St. Lucie County"/>
    <m/>
    <m/>
    <m/>
    <n v="0"/>
    <n v="1"/>
    <n v="0.68480435276983997"/>
    <n v="0.11225489186627"/>
    <n v="243.26405268175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242031257380106"/>
    <n v="0.19729444660000001"/>
  </r>
  <r>
    <n v="170000"/>
    <n v="660000"/>
    <n v="660000"/>
    <x v="0"/>
    <x v="0"/>
    <s v="IR-SouthCentral"/>
    <s v="C-25 and South Indian R"/>
    <n v="0.36"/>
    <n v="0.57999999999999996"/>
    <s v="St. Lucie County"/>
    <n v="3.4366170629599999E-2"/>
    <n v="3874.6626796517799"/>
    <n v="10.907430996438899"/>
    <n v="1.78797415946866"/>
    <n v="0.37484663475430002"/>
    <n v="6.1445825045630002E-2"/>
    <n v="133.15731878109099"/>
    <n v="1310"/>
    <s v="Fixed Single Family Units"/>
    <n v="1310"/>
    <s v="St. Lucie County"/>
    <s v="St. Lucie County"/>
    <m/>
    <m/>
    <m/>
    <n v="0"/>
    <n v="1"/>
    <n v="0.37484663475430002"/>
    <n v="6.1445825045630002E-2"/>
    <n v="133.15731878109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7.205040468160803"/>
    <n v="0.1079945813"/>
  </r>
  <r>
    <n v="170000"/>
    <n v="660000"/>
    <n v="660000"/>
    <x v="0"/>
    <x v="0"/>
    <s v="IR-SouthCentral"/>
    <s v="C-25 and South Indian R"/>
    <n v="0.36"/>
    <n v="0.57999999999999996"/>
    <s v="St. Lucie County"/>
    <n v="4.9642467641009998E-2"/>
    <n v="3874.6626796517799"/>
    <n v="10.907430996438899"/>
    <n v="1.78797415946866"/>
    <n v="0.54147179028734005"/>
    <n v="8.8759449354389994E-2"/>
    <n v="192.347816694469"/>
    <n v="1310"/>
    <s v="Fixed Single Family Units"/>
    <n v="1310"/>
    <s v="St. Lucie County"/>
    <s v="St. Lucie County"/>
    <m/>
    <m/>
    <m/>
    <n v="0"/>
    <n v="1"/>
    <n v="0.54147179028734005"/>
    <n v="8.8759449354389994E-2"/>
    <n v="192.3478166944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791182388788101"/>
    <n v="0.15599985129999999"/>
  </r>
  <r>
    <n v="170000"/>
    <n v="670000"/>
    <n v="670000"/>
    <x v="0"/>
    <x v="0"/>
    <s v="IR-SouthCentral"/>
    <s v="C-25 and South Indian R"/>
    <n v="0.36"/>
    <n v="0.57999999999999996"/>
    <s v="St. Lucie County"/>
    <n v="0.52432817760577999"/>
    <n v="3829.04716715928"/>
    <n v="9.3106490673776303"/>
    <n v="1.35222116172439"/>
    <n v="4.8818356578251203"/>
    <n v="0.70900765744692995"/>
    <n v="2007.67732312322"/>
    <n v="1210"/>
    <s v="Fixed Single Family Units"/>
    <n v="1210"/>
    <s v="St. Lucie County"/>
    <s v="St. Lucie County"/>
    <m/>
    <m/>
    <m/>
    <n v="0"/>
    <n v="1"/>
    <n v="4.8818356578251203"/>
    <n v="0.70900765744692995"/>
    <n v="2007.677323123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14722385925199"/>
    <n v="1.6282865556999999"/>
  </r>
  <r>
    <n v="170000"/>
    <n v="670000"/>
    <n v="670000"/>
    <x v="0"/>
    <x v="0"/>
    <s v="IR-SouthCentral"/>
    <s v="C-25 and South Indian R"/>
    <n v="0.36"/>
    <n v="0.57999999999999996"/>
    <s v="St. Lucie County"/>
    <n v="9.3435500846309999E-2"/>
    <n v="3829.04716715928"/>
    <n v="9.3106490673776303"/>
    <n v="1.35222116172439"/>
    <n v="0.86994515881468004"/>
    <n v="0.1263454615007"/>
    <n v="357.76893982768303"/>
    <n v="1750"/>
    <s v="Governmental"/>
    <n v="1750"/>
    <s v="St. Lucie County"/>
    <s v="St. Lucie County"/>
    <m/>
    <m/>
    <m/>
    <n v="0"/>
    <n v="1"/>
    <n v="0.86994515881468004"/>
    <n v="0.1263454615007"/>
    <n v="357.7689398276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83143916212801"/>
    <n v="0.2901613462"/>
  </r>
  <r>
    <n v="170000"/>
    <n v="670000"/>
    <n v="670000"/>
    <x v="0"/>
    <x v="0"/>
    <s v="IR-SouthCentral"/>
    <s v="C-25 and South Indian R"/>
    <n v="0.36"/>
    <n v="0.57999999999999996"/>
    <s v="St. Lucie County"/>
    <n v="0.47031682669188002"/>
    <n v="3827.5784899957298"/>
    <n v="10.7878196103664"/>
    <n v="1.76966986701773"/>
    <n v="5.0736930860720202"/>
    <n v="0.83230551614802994"/>
    <n v="1800.1745693288999"/>
    <n v="1210"/>
    <s v="Fixed Single Family Units"/>
    <n v="1210"/>
    <s v="St. Lucie County"/>
    <s v="St. Lucie County"/>
    <m/>
    <m/>
    <m/>
    <n v="0"/>
    <n v="1"/>
    <n v="5.0736930860720202"/>
    <n v="0.83230551614802994"/>
    <n v="1800.1745693288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25457591705401"/>
    <n v="1.4599955955999999"/>
  </r>
  <r>
    <n v="170000"/>
    <n v="670000"/>
    <n v="670000"/>
    <x v="0"/>
    <x v="0"/>
    <s v="IR-SouthCentral"/>
    <s v="C-25 and South Indian R"/>
    <n v="0.36"/>
    <n v="0.57999999999999996"/>
    <s v="St. Lucie County"/>
    <n v="0.14744662704507"/>
    <n v="3827.5784899957298"/>
    <n v="10.7878196103664"/>
    <n v="1.76966986701773"/>
    <n v="1.59062761471919"/>
    <n v="0.26093185287505999"/>
    <n v="564.36353810013202"/>
    <n v="1310"/>
    <s v="Fixed Single Family Units"/>
    <n v="1310"/>
    <s v="St. Lucie County"/>
    <s v="St. Lucie County"/>
    <m/>
    <m/>
    <m/>
    <n v="0"/>
    <n v="1"/>
    <n v="1.59062761471919"/>
    <n v="0.26093185287505999"/>
    <n v="564.36353810013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73596784614401"/>
    <n v="0.45771576489999999"/>
  </r>
  <r>
    <n v="170000"/>
    <n v="670000"/>
    <n v="670000"/>
    <x v="0"/>
    <x v="0"/>
    <s v="IR-SouthCentral"/>
    <s v="C-25 and South Indian R"/>
    <n v="0.36"/>
    <n v="0.57999999999999996"/>
    <s v="Natural Lands"/>
    <n v="8.4875373642060006E-2"/>
    <n v="3647.6212958965298"/>
    <n v="10.2118705016434"/>
    <n v="1.6537531781088399"/>
    <n v="0.86673632441130999"/>
    <n v="0.14036291890373001"/>
    <n v="309.593220393953"/>
    <n v="4110"/>
    <s v="Pine flatwoods"/>
    <n v="4110"/>
    <s v="St. Lucie County"/>
    <s v="St. Lucie County"/>
    <m/>
    <m/>
    <s v="Natural Lands"/>
    <n v="0"/>
    <n v="1"/>
    <n v="0.86673632441130999"/>
    <n v="0.14036291890373001"/>
    <n v="309.59322039395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87059173241801"/>
    <n v="0.25108939200000002"/>
  </r>
  <r>
    <n v="170000"/>
    <n v="670000"/>
    <n v="670000"/>
    <x v="0"/>
    <x v="0"/>
    <s v="IR-SouthCentral"/>
    <s v="C-25 and South Indian R"/>
    <n v="0.36"/>
    <n v="0.57999999999999996"/>
    <s v="St. Lucie County"/>
    <n v="0.35550518709271001"/>
    <n v="3647.6212958965298"/>
    <n v="10.2118705016434"/>
    <n v="1.6537531781088399"/>
    <n v="3.6303729332533301"/>
    <n v="0.58791783298875"/>
    <n v="1296.7482912410701"/>
    <n v="1210"/>
    <s v="Fixed Single Family Units"/>
    <n v="1210"/>
    <s v="St. Lucie County"/>
    <s v="St. Lucie County"/>
    <m/>
    <m/>
    <m/>
    <n v="0"/>
    <n v="1"/>
    <n v="3.6303729332533301"/>
    <n v="0.58791783298875"/>
    <n v="1296.7482912410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5.82185481636202"/>
    <n v="1.0517017771999999"/>
  </r>
  <r>
    <n v="170000"/>
    <n v="670000"/>
    <n v="670000"/>
    <x v="0"/>
    <x v="0"/>
    <s v="IR-SouthCentral"/>
    <s v="C-25 and South Indian R"/>
    <n v="0.36"/>
    <n v="0.57999999999999996"/>
    <s v="St. Lucie County"/>
    <n v="0.16908927769172999"/>
    <n v="3647.6212958965298"/>
    <n v="10.2118705016434"/>
    <n v="1.6537531781088399"/>
    <n v="1.72671780700442"/>
    <n v="0.27963193036682998"/>
    <n v="616.77365021613502"/>
    <n v="1310"/>
    <s v="Fixed Single Family Units"/>
    <n v="1310"/>
    <s v="St. Lucie County"/>
    <s v="St. Lucie County"/>
    <m/>
    <m/>
    <m/>
    <n v="0"/>
    <n v="1"/>
    <n v="1.72671780700442"/>
    <n v="0.27963193036682998"/>
    <n v="616.77365021613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8.182108540587"/>
    <n v="0.50022193849999996"/>
  </r>
  <r>
    <n v="170000"/>
    <n v="670000"/>
    <n v="670000"/>
    <x v="0"/>
    <x v="0"/>
    <s v="IR-SouthCentral"/>
    <s v="C-25 and South Indian R"/>
    <n v="0.36"/>
    <n v="0.57999999999999996"/>
    <s v="St. Lucie County"/>
    <n v="8.2936154024900004E-3"/>
    <n v="3647.6212958965298"/>
    <n v="10.2118705016434"/>
    <n v="1.6537531781088399"/>
    <n v="8.4693326480720005E-2"/>
    <n v="1.3715592829889999E-2"/>
    <n v="30.251968162119901"/>
    <n v="1310"/>
    <s v="Fixed Single Family Units"/>
    <n v="1310"/>
    <s v="St. Lucie County"/>
    <s v="St. Lucie County"/>
    <m/>
    <m/>
    <m/>
    <n v="0"/>
    <n v="1"/>
    <n v="8.4693326480720005E-2"/>
    <n v="1.3715592829889999E-2"/>
    <n v="30.251968162120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850681292191993"/>
    <n v="2.4535253999999999E-2"/>
  </r>
  <r>
    <n v="170000"/>
    <n v="670000"/>
    <n v="670000"/>
    <x v="0"/>
    <x v="0"/>
    <s v="IR-SouthCentral"/>
    <s v="C-25 and South Indian R"/>
    <n v="0.36"/>
    <n v="0.57999999999999996"/>
    <s v="St. Lucie County"/>
    <n v="0.25564415678747998"/>
    <n v="3869.5169310618098"/>
    <n v="11.482273563644799"/>
    <n v="2.0985151530131101"/>
    <n v="2.9353761431812702"/>
    <n v="0.53647313679779995"/>
    <n v="989.21939301621001"/>
    <n v="1210"/>
    <s v="Fixed Single Family Units"/>
    <n v="1210"/>
    <s v="St. Lucie County"/>
    <s v="St. Lucie County"/>
    <m/>
    <m/>
    <m/>
    <n v="0"/>
    <n v="1"/>
    <n v="2.9353761431812702"/>
    <n v="0.53647313679779995"/>
    <n v="989.21939301621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1.57923393527599"/>
    <n v="0.80228661229999998"/>
  </r>
  <r>
    <n v="170000"/>
    <n v="670000"/>
    <n v="670000"/>
    <x v="0"/>
    <x v="0"/>
    <s v="IR-SouthCentral"/>
    <s v="C-25 and South Indian R"/>
    <n v="0.36"/>
    <n v="0.57999999999999996"/>
    <s v="St. Lucie County"/>
    <n v="8.1713924315459999E-2"/>
    <n v="3869.5169310618098"/>
    <n v="11.482273563644799"/>
    <n v="2.0985151530131101"/>
    <n v="0.93826163294912002"/>
    <n v="0.17147790838815999"/>
    <n v="316.19341364218798"/>
    <n v="1310"/>
    <s v="Fixed Single Family Units"/>
    <n v="1310"/>
    <s v="St. Lucie County"/>
    <s v="St. Lucie County"/>
    <m/>
    <m/>
    <m/>
    <n v="0"/>
    <n v="1"/>
    <n v="0.93826163294912002"/>
    <n v="0.17147790838815999"/>
    <n v="316.19341364218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340481728200601"/>
    <n v="0.2564423468"/>
  </r>
  <r>
    <n v="170000"/>
    <n v="670000"/>
    <n v="670000"/>
    <x v="0"/>
    <x v="0"/>
    <s v="IR-SouthCentral"/>
    <s v="C-25 and South Indian R"/>
    <n v="0.36"/>
    <n v="0.57999999999999996"/>
    <s v="St. Lucie County"/>
    <n v="0.16963089880314"/>
    <n v="3869.5169310618098"/>
    <n v="11.482273563644799"/>
    <n v="2.0985151530131101"/>
    <n v="1.9477483849047099"/>
    <n v="0.35597301155764"/>
    <n v="656.38963495001803"/>
    <n v="1310"/>
    <s v="Fixed Single Family Units"/>
    <n v="1310"/>
    <s v="St. Lucie County"/>
    <s v="St. Lucie County"/>
    <m/>
    <m/>
    <m/>
    <n v="0"/>
    <n v="1"/>
    <n v="1.9477483849047099"/>
    <n v="0.35597301155764"/>
    <n v="656.389634950018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7.559481344178"/>
    <n v="0.53235169100000002"/>
  </r>
  <r>
    <n v="170000"/>
    <n v="670000"/>
    <n v="670000"/>
    <x v="0"/>
    <x v="0"/>
    <s v="IR-SouthCentral"/>
    <s v="C-25 and South Indian R"/>
    <n v="0.36"/>
    <n v="0.57999999999999996"/>
    <s v="St. Lucie County"/>
    <n v="7.527659547078E-2"/>
    <n v="3869.5169310618098"/>
    <n v="11.482273563644799"/>
    <n v="2.0985151530131101"/>
    <n v="0.86434646213537003"/>
    <n v="0.15796907626267001"/>
    <n v="291.28406068688997"/>
    <n v="1310"/>
    <s v="Fixed Single Family Units"/>
    <n v="1310"/>
    <s v="St. Lucie County"/>
    <s v="St. Lucie County"/>
    <m/>
    <m/>
    <m/>
    <n v="0"/>
    <n v="1"/>
    <n v="0.86434646213537003"/>
    <n v="0.15796907626267001"/>
    <n v="291.28406068688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697763564134405"/>
    <n v="0.23624011410000001"/>
  </r>
  <r>
    <n v="170000"/>
    <n v="670000"/>
    <n v="670000"/>
    <x v="0"/>
    <x v="0"/>
    <s v="IR-SouthCentral"/>
    <s v="C-25 and South Indian R"/>
    <n v="0.36"/>
    <n v="0.57999999999999996"/>
    <s v="St. Lucie County"/>
    <n v="3.5497878360069998E-2"/>
    <n v="3869.5169310618098"/>
    <n v="11.482273563644799"/>
    <n v="2.0985151530131101"/>
    <n v="0.40759635025931001"/>
    <n v="7.4492835638420005E-2"/>
    <n v="137.35964133106299"/>
    <n v="1310"/>
    <s v="Fixed Single Family Units"/>
    <n v="1310"/>
    <s v="St. Lucie County"/>
    <s v="St. Lucie County"/>
    <m/>
    <m/>
    <m/>
    <n v="0"/>
    <n v="1"/>
    <n v="0.40759635025931001"/>
    <n v="7.4492835638420005E-2"/>
    <n v="137.35964133106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946907220041801"/>
    <n v="0.111402791"/>
  </r>
  <r>
    <n v="170000"/>
    <n v="670000"/>
    <n v="670000"/>
    <x v="0"/>
    <x v="0"/>
    <s v="IR-SouthCentral"/>
    <s v="C-25 and South Indian R"/>
    <n v="0.36"/>
    <n v="0.57999999999999996"/>
    <s v="St. Lucie County"/>
    <n v="0.20008557720327999"/>
    <n v="3864.6903986647199"/>
    <n v="12.1614982195055"/>
    <n v="2.4645263519487202"/>
    <n v="2.4333403909064599"/>
    <n v="0.49311617766235999"/>
    <n v="773.268809128817"/>
    <n v="1310"/>
    <s v="Fixed Single Family Units"/>
    <n v="1310"/>
    <s v="St. Lucie County"/>
    <s v="St. Lucie County"/>
    <m/>
    <m/>
    <m/>
    <n v="0"/>
    <n v="1"/>
    <n v="2.4333403909064599"/>
    <n v="0.49311617766235999"/>
    <n v="773.26880912881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2.39068340024099"/>
    <n v="0.62714420849999997"/>
  </r>
  <r>
    <n v="170000"/>
    <n v="670000"/>
    <n v="670000"/>
    <x v="0"/>
    <x v="0"/>
    <s v="IR-SouthCentral"/>
    <s v="C-25 and South Indian R"/>
    <n v="0.36"/>
    <n v="0.57999999999999996"/>
    <s v="St. Lucie County"/>
    <n v="0.41767787657969002"/>
    <n v="3864.6903986647199"/>
    <n v="12.1614982195055"/>
    <n v="2.4645263519487202"/>
    <n v="5.0795887523508503"/>
    <n v="1.0293781334566501"/>
    <n v="1614.1956793522199"/>
    <n v="1310"/>
    <s v="Fixed Single Family Units"/>
    <n v="1310"/>
    <s v="St. Lucie County"/>
    <s v="St. Lucie County"/>
    <m/>
    <m/>
    <m/>
    <n v="0"/>
    <n v="1"/>
    <n v="5.0795887523508503"/>
    <n v="1.0293781334566501"/>
    <n v="1614.1956793522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7.61327516546601"/>
    <n v="1.3091611349000001"/>
  </r>
  <r>
    <n v="170000"/>
    <n v="670000"/>
    <n v="670000"/>
    <x v="0"/>
    <x v="0"/>
    <s v="IR-SouthCentral"/>
    <s v="C-25 and South Indian R"/>
    <n v="0.36"/>
    <n v="0.57999999999999996"/>
    <s v="St. Lucie County"/>
    <n v="0.28785281833413001"/>
    <n v="3861.5652832922101"/>
    <n v="9.5925404757043804"/>
    <n v="1.4096772394933501"/>
    <n v="2.7612398109157898"/>
    <n v="0.40577956632964002"/>
    <n v="1111.5624499769201"/>
    <n v="1210"/>
    <s v="Fixed Single Family Units"/>
    <n v="1210"/>
    <s v="St. Lucie County"/>
    <s v="St. Lucie County"/>
    <m/>
    <m/>
    <m/>
    <n v="0"/>
    <n v="1"/>
    <n v="2.7612398109157898"/>
    <n v="0.40577956632964002"/>
    <n v="1111.5624499769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6.60080450107"/>
    <n v="0.9015105028"/>
  </r>
  <r>
    <n v="170000"/>
    <n v="670000"/>
    <n v="670000"/>
    <x v="0"/>
    <x v="0"/>
    <s v="IR-SouthCentral"/>
    <s v="C-25 and South Indian R"/>
    <n v="0.36"/>
    <n v="0.57999999999999996"/>
    <s v="St. Lucie County"/>
    <n v="0.36391386807505"/>
    <n v="3819.7786317632599"/>
    <n v="10.9469877350764"/>
    <n v="1.86183924549462"/>
    <n v="3.9837606504418299"/>
    <n v="0.67754912156187996"/>
    <n v="1390.0704170754"/>
    <n v="1210"/>
    <s v="Fixed Single Family Units"/>
    <n v="1210"/>
    <s v="St. Lucie County"/>
    <s v="St. Lucie County"/>
    <m/>
    <m/>
    <m/>
    <n v="0"/>
    <n v="1"/>
    <n v="3.9837606504418299"/>
    <n v="0.67754912156187996"/>
    <n v="1390.070417075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0.35393547787999"/>
    <n v="1.1273888216000001"/>
  </r>
  <r>
    <n v="170000"/>
    <n v="670000"/>
    <n v="670000"/>
    <x v="0"/>
    <x v="0"/>
    <s v="IR-SouthCentral"/>
    <s v="C-25 and South Indian R"/>
    <n v="0.36"/>
    <n v="0.57999999999999996"/>
    <s v="FPFWCD"/>
    <n v="4.0198900576489997E-2"/>
    <n v="3819.7786317632599"/>
    <n v="10.9469877350764"/>
    <n v="1.86183924549462"/>
    <n v="0.44005687157439"/>
    <n v="7.4843890719040004E-2"/>
    <n v="153.55090144245199"/>
    <n v="1210"/>
    <s v="Fixed Single Family Units"/>
    <n v="1210"/>
    <s v="FPFWCD                                           St. Lucie County"/>
    <s v="FPFWCD"/>
    <m/>
    <m/>
    <m/>
    <n v="0"/>
    <n v="1"/>
    <n v="0.44005687157439"/>
    <n v="7.4843890719040004E-2"/>
    <n v="153.55090144245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496035326512597"/>
    <n v="0.12453438880000001"/>
  </r>
  <r>
    <n v="170000"/>
    <n v="670000"/>
    <n v="670000"/>
    <x v="0"/>
    <x v="0"/>
    <s v="IR-SouthCentral"/>
    <s v="C-25 and South Indian R"/>
    <n v="0.36"/>
    <n v="0.57999999999999996"/>
    <s v="St. Lucie County"/>
    <n v="7.4829145339420006E-2"/>
    <n v="3819.7786317632599"/>
    <n v="10.9469877350764"/>
    <n v="1.86183924549462"/>
    <n v="0.81915373625694998"/>
    <n v="0.13931983949976001"/>
    <n v="285.83077040065098"/>
    <n v="1310"/>
    <s v="Fixed Single Family Units"/>
    <n v="1310"/>
    <s v="St. Lucie County"/>
    <s v="St. Lucie County"/>
    <m/>
    <m/>
    <m/>
    <n v="0"/>
    <n v="1"/>
    <n v="0.81915373625694998"/>
    <n v="0.13931983949976001"/>
    <n v="285.83077040065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825632333533505"/>
    <n v="0.23181733199999999"/>
  </r>
  <r>
    <n v="170000"/>
    <n v="670000"/>
    <n v="670000"/>
    <x v="0"/>
    <x v="0"/>
    <s v="IR-SouthCentral"/>
    <s v="C-25 and South Indian R"/>
    <n v="0.36"/>
    <n v="0.57999999999999996"/>
    <s v="FPFWCD"/>
    <n v="4.5499455687320001E-2"/>
    <n v="3819.7786317632599"/>
    <n v="10.9469877350764"/>
    <n v="1.86183924549462"/>
    <n v="0.49808198336177001"/>
    <n v="8.4712672247300003E-2"/>
    <n v="173.797848591296"/>
    <n v="1310"/>
    <s v="Fixed Single Family Units"/>
    <n v="1310"/>
    <s v="FPFWCD                                           St. Lucie County"/>
    <s v="FPFWCD"/>
    <m/>
    <m/>
    <m/>
    <n v="0"/>
    <n v="1"/>
    <n v="0.49808198336177001"/>
    <n v="8.4712672247300003E-2"/>
    <n v="173.7978485912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271245815481102"/>
    <n v="0.14095527059999999"/>
  </r>
  <r>
    <n v="170000"/>
    <n v="670000"/>
    <n v="670000"/>
    <x v="0"/>
    <x v="0"/>
    <s v="IR-SouthCentral"/>
    <s v="C-25 and South Indian R"/>
    <n v="0.36"/>
    <n v="0.57999999999999996"/>
    <s v="St. Lucie County"/>
    <n v="5.8418672935550003E-2"/>
    <n v="3819.7786317632599"/>
    <n v="10.9469877350764"/>
    <n v="1.86183924549462"/>
    <n v="0.63950849612493998"/>
    <n v="0.10876617794112001"/>
    <n v="223.14639857519199"/>
    <n v="1310"/>
    <s v="Fixed Single Family Units"/>
    <n v="1310"/>
    <s v="St. Lucie County"/>
    <s v="St. Lucie County"/>
    <m/>
    <m/>
    <m/>
    <n v="0"/>
    <n v="1"/>
    <n v="0.63950849612493998"/>
    <n v="0.10876617794112001"/>
    <n v="223.14639857519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557425109659"/>
    <n v="0.1809784254"/>
  </r>
  <r>
    <n v="170000"/>
    <n v="670000"/>
    <n v="670000"/>
    <x v="0"/>
    <x v="0"/>
    <s v="IR-SouthCentral"/>
    <s v="C-25 and South Indian R"/>
    <n v="0.36"/>
    <n v="0.57999999999999996"/>
    <s v="FPFWCD"/>
    <n v="3.4903411169129997E-2"/>
    <n v="3819.7786317632599"/>
    <n v="10.9469877350764"/>
    <n v="1.86183924549462"/>
    <n v="0.38208721398082002"/>
    <n v="6.4984540716319997E-2"/>
    <n v="133.32330415950099"/>
    <n v="1310"/>
    <s v="Fixed Single Family Units"/>
    <n v="1310"/>
    <s v="FPFWCD                                           St. Lucie County"/>
    <s v="FPFWCD"/>
    <m/>
    <m/>
    <m/>
    <n v="0"/>
    <n v="1"/>
    <n v="0.38208721398082002"/>
    <n v="6.4984540716319997E-2"/>
    <n v="133.32330415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763273014488497"/>
    <n v="0.10812920049999999"/>
  </r>
  <r>
    <n v="170000"/>
    <n v="680000"/>
    <n v="680000"/>
    <x v="0"/>
    <x v="0"/>
    <s v="IR-SouthCentral"/>
    <s v="C-25 and South Indian R"/>
    <n v="0.36"/>
    <n v="0.57999999999999996"/>
    <s v="St. Lucie County"/>
    <n v="0.18308247561044999"/>
    <n v="3875.8213155591102"/>
    <n v="10.735859617332"/>
    <n v="1.9428128023879401"/>
    <n v="1.9655477565474999"/>
    <n v="0.35569497750887002"/>
    <n v="709.59496147634798"/>
    <n v="1210"/>
    <s v="Fixed Single Family Units"/>
    <n v="1210"/>
    <s v="St. Lucie County"/>
    <s v="St. Lucie County"/>
    <m/>
    <m/>
    <m/>
    <n v="0"/>
    <n v="1"/>
    <n v="1.9655477565474999"/>
    <n v="0.35569497750887002"/>
    <n v="709.59496147634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9.64746614468299"/>
    <n v="0.57550280740000004"/>
  </r>
  <r>
    <n v="170000"/>
    <n v="680000"/>
    <n v="680000"/>
    <x v="0"/>
    <x v="0"/>
    <s v="IR-SouthCentral"/>
    <s v="C-25 and South Indian R"/>
    <n v="0.36"/>
    <n v="0.57999999999999996"/>
    <s v="St. Lucie County"/>
    <n v="0.22718815093712999"/>
    <n v="3875.8213155591102"/>
    <n v="10.735859617332"/>
    <n v="1.9428128023879401"/>
    <n v="2.4390600951823198"/>
    <n v="0.44138404819151"/>
    <n v="880.54067804460794"/>
    <n v="1310"/>
    <s v="Fixed Single Family Units"/>
    <n v="1310"/>
    <s v="St. Lucie County"/>
    <s v="St. Lucie County"/>
    <m/>
    <m/>
    <m/>
    <n v="0"/>
    <n v="1"/>
    <n v="2.4390600951823198"/>
    <n v="0.44138404819151"/>
    <n v="880.540678044607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79304754694499"/>
    <n v="0.71414491329999996"/>
  </r>
  <r>
    <n v="170000"/>
    <n v="680000"/>
    <n v="680000"/>
    <x v="0"/>
    <x v="0"/>
    <s v="IR-SouthCentral"/>
    <s v="C-25 and South Indian R"/>
    <n v="0.36"/>
    <n v="0.57999999999999996"/>
    <s v="St. Lucie County"/>
    <n v="0.20749282723538001"/>
    <n v="3875.8213155591102"/>
    <n v="10.735859617332"/>
    <n v="1.9428128023879401"/>
    <n v="2.2276138648024402"/>
    <n v="0.40311972115658001"/>
    <n v="804.20512262453701"/>
    <n v="1310"/>
    <s v="Fixed Single Family Units"/>
    <n v="1310"/>
    <s v="St. Lucie County"/>
    <s v="St. Lucie County"/>
    <m/>
    <m/>
    <m/>
    <n v="0"/>
    <n v="1"/>
    <n v="2.2276138648024402"/>
    <n v="0.40311972115658001"/>
    <n v="804.20512262453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3.593755212057"/>
    <n v="0.65223448709999998"/>
  </r>
  <r>
    <n v="170000"/>
    <n v="680000"/>
    <n v="680000"/>
    <x v="0"/>
    <x v="0"/>
    <s v="IR-SouthCentral"/>
    <s v="C-25 and South Indian R"/>
    <n v="0.36"/>
    <n v="0.57999999999999996"/>
    <s v="St. Lucie County"/>
    <n v="0.17975747297170999"/>
    <n v="3873.5147715422299"/>
    <n v="9.6889577435191097"/>
    <n v="1.5201825809704399"/>
    <n v="1.74166255970471"/>
    <n v="0.27326417921085999"/>
    <n v="696.29322685103796"/>
    <n v="1210"/>
    <s v="Fixed Single Family Units"/>
    <n v="1210"/>
    <s v="St. Lucie County"/>
    <s v="St. Lucie County"/>
    <m/>
    <m/>
    <m/>
    <n v="0"/>
    <n v="1"/>
    <n v="1.74166255970471"/>
    <n v="0.27326417921085999"/>
    <n v="696.293226851037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0.030333936722"/>
    <n v="0.56471470140000002"/>
  </r>
  <r>
    <n v="170000"/>
    <n v="680000"/>
    <n v="680000"/>
    <x v="0"/>
    <x v="0"/>
    <s v="IR-SouthCentral"/>
    <s v="C-25 and South Indian R"/>
    <n v="0.36"/>
    <n v="0.57999999999999996"/>
    <s v="St. Lucie County"/>
    <n v="6.7969878619599994E-2"/>
    <n v="3873.5147715422299"/>
    <n v="9.6889577435191097"/>
    <n v="1.5201825809704399"/>
    <n v="0.65855728177746997"/>
    <n v="0.10332662550819"/>
    <n v="263.282328852972"/>
    <n v="1310"/>
    <s v="Fixed Single Family Units"/>
    <n v="1310"/>
    <s v="St. Lucie County"/>
    <s v="St. Lucie County"/>
    <m/>
    <m/>
    <m/>
    <n v="0"/>
    <n v="1"/>
    <n v="0.65855728177746997"/>
    <n v="0.10332662550819"/>
    <n v="263.28232885297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023925574065899"/>
    <n v="0.21352986930000001"/>
  </r>
  <r>
    <n v="170000"/>
    <n v="680000"/>
    <n v="680000"/>
    <x v="0"/>
    <x v="0"/>
    <s v="IR-SouthCentral"/>
    <s v="C-25 and South Indian R"/>
    <n v="0.36"/>
    <n v="0.57999999999999996"/>
    <s v="St. Lucie County"/>
    <n v="5.4084668305619997E-2"/>
    <n v="3873.5147715422299"/>
    <n v="9.6889577435191097"/>
    <n v="1.5201825809704399"/>
    <n v="0.52402406578546001"/>
    <n v="8.2218570655769999E-2"/>
    <n v="209.49776159580799"/>
    <n v="1310"/>
    <s v="Fixed Single Family Units"/>
    <n v="1310"/>
    <s v="St. Lucie County"/>
    <s v="St. Lucie County"/>
    <m/>
    <m/>
    <m/>
    <n v="0"/>
    <n v="1"/>
    <n v="0.52402406578546001"/>
    <n v="8.2218570655769999E-2"/>
    <n v="209.4977615958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590261089164301"/>
    <n v="0.16990897129999999"/>
  </r>
  <r>
    <n v="170000"/>
    <n v="680000"/>
    <n v="680000"/>
    <x v="0"/>
    <x v="0"/>
    <s v="IR-SouthCentral"/>
    <s v="C-25 and South Indian R"/>
    <n v="0.36"/>
    <n v="0.57999999999999996"/>
    <s v="St. Lucie County"/>
    <n v="3.8993406734219999E-2"/>
    <n v="3873.5147715422299"/>
    <n v="9.6889577435191097"/>
    <n v="1.5201825809704399"/>
    <n v="0.37780547012371002"/>
    <n v="5.9277097690049997E-2"/>
    <n v="151.04153697775499"/>
    <n v="1310"/>
    <s v="Fixed Single Family Units"/>
    <n v="1310"/>
    <s v="St. Lucie County"/>
    <s v="St. Lucie County"/>
    <m/>
    <m/>
    <m/>
    <n v="0"/>
    <n v="1"/>
    <n v="0.37780547012371002"/>
    <n v="5.9277097690049997E-2"/>
    <n v="151.04153697775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0002427013643"/>
    <n v="0.12249921900000001"/>
  </r>
  <r>
    <n v="170000"/>
    <n v="680000"/>
    <n v="680000"/>
    <x v="0"/>
    <x v="0"/>
    <s v="IR-SouthCentral"/>
    <s v="C-25 and South Indian R"/>
    <n v="0.36"/>
    <n v="0.57999999999999996"/>
    <s v="St. Lucie County"/>
    <n v="0.10538164305109"/>
    <n v="3873.5147715422299"/>
    <n v="9.6889577435191097"/>
    <n v="1.5201825809704399"/>
    <n v="1.0210382864646901"/>
    <n v="0.16019933812032"/>
    <n v="408.19735100781497"/>
    <n v="1750"/>
    <s v="Governmental"/>
    <n v="1750"/>
    <s v="St. Lucie County"/>
    <s v="St. Lucie County"/>
    <m/>
    <m/>
    <m/>
    <n v="0"/>
    <n v="1"/>
    <n v="1.0210382864646901"/>
    <n v="0.16019933812032"/>
    <n v="408.19735100781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104775718036805"/>
    <n v="0.33106030089999999"/>
  </r>
  <r>
    <n v="170000"/>
    <n v="680000"/>
    <n v="680000"/>
    <x v="0"/>
    <x v="0"/>
    <s v="IR-SouthCentral"/>
    <s v="C-25 and South Indian R"/>
    <n v="0.36"/>
    <n v="0.57999999999999996"/>
    <s v="St. Lucie County"/>
    <n v="0.17157634208503"/>
    <n v="3873.5147715422299"/>
    <n v="9.6889577435191097"/>
    <n v="1.5201825809704399"/>
    <n v="1.66239592824947"/>
    <n v="0.26082736654429001"/>
    <n v="664.60349551356205"/>
    <n v="1750"/>
    <s v="Governmental"/>
    <n v="1750"/>
    <s v="St. Lucie County"/>
    <s v="St. Lucie County"/>
    <m/>
    <m/>
    <m/>
    <n v="0"/>
    <n v="1"/>
    <n v="1.66239592824947"/>
    <n v="0.26082736654429001"/>
    <n v="664.603495513562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591837402712"/>
    <n v="0.53901337839999997"/>
  </r>
  <r>
    <n v="170000"/>
    <n v="680000"/>
    <n v="680000"/>
    <x v="0"/>
    <x v="0"/>
    <s v="IR-SouthCentral"/>
    <s v="C-25 and South Indian R"/>
    <n v="0.36"/>
    <n v="0.57999999999999996"/>
    <s v="St. Lucie County"/>
    <n v="0.45040599888977001"/>
    <n v="3864.8153022028"/>
    <n v="10.029087343025701"/>
    <n v="1.6146791687294999"/>
    <n v="4.5171611026883101"/>
    <n v="0.72726118387812"/>
    <n v="1740.7359967131399"/>
    <n v="1210"/>
    <s v="Fixed Single Family Units"/>
    <n v="1210"/>
    <s v="St. Lucie County"/>
    <s v="St. Lucie County"/>
    <m/>
    <m/>
    <m/>
    <n v="0"/>
    <n v="1"/>
    <n v="4.5171611026883101"/>
    <n v="0.72726118387812"/>
    <n v="1740.7359967131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3.11688054651901"/>
    <n v="1.4117891295"/>
  </r>
  <r>
    <n v="170000"/>
    <n v="680000"/>
    <n v="680000"/>
    <x v="0"/>
    <x v="0"/>
    <s v="IR-SouthCentral"/>
    <s v="C-25 and South Indian R"/>
    <n v="0.36"/>
    <n v="0.57999999999999996"/>
    <s v="St. Lucie County"/>
    <n v="7.3068565167080005E-2"/>
    <n v="3864.8153022028"/>
    <n v="10.029087343025701"/>
    <n v="1.6146791687294999"/>
    <n v="0.73281102209024995"/>
    <n v="0.11798229006424001"/>
    <n v="282.39650876774903"/>
    <n v="1310"/>
    <s v="Fixed Single Family Units"/>
    <n v="1310"/>
    <s v="St. Lucie County"/>
    <s v="St. Lucie County"/>
    <m/>
    <m/>
    <m/>
    <n v="0"/>
    <n v="1"/>
    <n v="0.73281102209024995"/>
    <n v="0.11798229006424001"/>
    <n v="282.39650876774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3481740095974"/>
    <n v="0.2290320428"/>
  </r>
  <r>
    <n v="170000"/>
    <n v="680000"/>
    <n v="680000"/>
    <x v="0"/>
    <x v="0"/>
    <s v="IR-SouthCentral"/>
    <s v="C-25 and South Indian R"/>
    <n v="0.36"/>
    <n v="0.57999999999999996"/>
    <s v="St. Lucie County"/>
    <n v="3.033136932549E-2"/>
    <n v="3864.8153022028"/>
    <n v="10.029087343025701"/>
    <n v="1.6146791687294999"/>
    <n v="0.30419595219897999"/>
    <n v="4.897543020892E-2"/>
    <n v="117.225140305945"/>
    <n v="1310"/>
    <s v="Fixed Single Family Units"/>
    <n v="1310"/>
    <s v="St. Lucie County"/>
    <s v="St. Lucie County"/>
    <m/>
    <m/>
    <m/>
    <n v="0"/>
    <n v="1"/>
    <n v="0.30419595219897999"/>
    <n v="4.897543020892E-2"/>
    <n v="117.22514030594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580437791212503"/>
    <n v="9.5073106500000004E-2"/>
  </r>
  <r>
    <n v="170000"/>
    <n v="680000"/>
    <n v="680000"/>
    <x v="0"/>
    <x v="0"/>
    <s v="IR-SouthCentral"/>
    <s v="C-25 and South Indian R"/>
    <n v="0.36"/>
    <n v="0.57999999999999996"/>
    <s v="St. Lucie County"/>
    <n v="6.3957520285550004E-2"/>
    <n v="3864.8153022028"/>
    <n v="10.029087343025701"/>
    <n v="1.6146791687294999"/>
    <n v="0.64143555718718004"/>
    <n v="0.10327087568868"/>
    <n v="247.18400309056301"/>
    <n v="1310"/>
    <s v="Fixed Single Family Units"/>
    <n v="1310"/>
    <s v="St. Lucie County"/>
    <s v="St. Lucie County"/>
    <m/>
    <m/>
    <m/>
    <n v="0"/>
    <n v="1"/>
    <n v="0.64143555718718004"/>
    <n v="0.10327087568868"/>
    <n v="247.18400309056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795867387374201"/>
    <n v="0.20047364400000001"/>
  </r>
  <r>
    <n v="170000"/>
    <n v="680000"/>
    <n v="680000"/>
    <x v="0"/>
    <x v="0"/>
    <s v="IR-SouthCentral"/>
    <s v="C-25 and South Indian R"/>
    <n v="0.36"/>
    <n v="0.57999999999999996"/>
    <s v="St. Lucie County"/>
    <n v="0.31156263489219999"/>
    <n v="3874.8957363171698"/>
    <n v="10.407401167062901"/>
    <n v="1.7870494991036601"/>
    <n v="3.2425573299903498"/>
    <n v="0.55677785062353002"/>
    <n v="1207.27272553955"/>
    <n v="1210"/>
    <s v="Fixed Single Family Units"/>
    <n v="1210"/>
    <s v="St. Lucie County"/>
    <s v="St. Lucie County"/>
    <m/>
    <m/>
    <m/>
    <n v="0"/>
    <n v="1"/>
    <n v="3.2425573299903498"/>
    <n v="0.55677785062353002"/>
    <n v="1207.2727255395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1.052507329565"/>
    <n v="0.97913440839999999"/>
  </r>
  <r>
    <n v="170000"/>
    <n v="680000"/>
    <n v="680000"/>
    <x v="0"/>
    <x v="0"/>
    <s v="IR-SouthCentral"/>
    <s v="C-25 and South Indian R"/>
    <n v="0.36"/>
    <n v="0.57999999999999996"/>
    <s v="St. Lucie County"/>
    <n v="2.8231499570180001E-2"/>
    <n v="3874.8957363171698"/>
    <n v="10.407401167062901"/>
    <n v="1.7870494991036601"/>
    <n v="0.29381654157463999"/>
    <n v="5.0451087165830001E-2"/>
    <n v="109.394117314338"/>
    <n v="1310"/>
    <s v="Fixed Single Family Units"/>
    <n v="1310"/>
    <s v="St. Lucie County"/>
    <s v="St. Lucie County"/>
    <m/>
    <m/>
    <m/>
    <n v="0"/>
    <n v="1"/>
    <n v="0.29381654157463999"/>
    <n v="5.0451087165830001E-2"/>
    <n v="109.39411731433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304647743762096"/>
    <n v="8.8721911900000006E-2"/>
  </r>
  <r>
    <n v="170000"/>
    <n v="680000"/>
    <n v="680000"/>
    <x v="0"/>
    <x v="0"/>
    <s v="IR-SouthCentral"/>
    <s v="C-25 and South Indian R"/>
    <n v="0.36"/>
    <n v="0.57999999999999996"/>
    <s v="St. Lucie County"/>
    <n v="0.27796931915949002"/>
    <n v="3874.8957363171698"/>
    <n v="10.407401167062901"/>
    <n v="1.7870494991036601"/>
    <n v="2.8929382166282398"/>
    <n v="0.49674493257016"/>
    <n v="1077.10212963812"/>
    <n v="1310"/>
    <s v="Fixed Single Family Units"/>
    <n v="1310"/>
    <s v="St. Lucie County"/>
    <s v="St. Lucie County"/>
    <m/>
    <m/>
    <m/>
    <n v="0"/>
    <n v="1"/>
    <n v="2.8929382166282398"/>
    <n v="0.49674493257016"/>
    <n v="1077.1021296381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3.24455181114001"/>
    <n v="0.87356214889999995"/>
  </r>
  <r>
    <n v="170000"/>
    <n v="680000"/>
    <n v="680000"/>
    <x v="0"/>
    <x v="0"/>
    <s v="IR-SouthCentral"/>
    <s v="C-25 and South Indian R"/>
    <n v="0.36"/>
    <n v="0.57999999999999996"/>
    <s v="St. Lucie County"/>
    <n v="1.150443081038E-2"/>
    <n v="3436.6165136662999"/>
    <n v="8.7588464844121603"/>
    <n v="1.37310913167494"/>
    <n v="0.10076554335866"/>
    <n v="1.5796839000450001E-2"/>
    <n v="39.536316903286703"/>
    <n v="1110"/>
    <s v="Fixed Single Family Units"/>
    <n v="1110"/>
    <s v="St. Lucie County"/>
    <s v="St. Lucie County"/>
    <m/>
    <m/>
    <m/>
    <n v="0"/>
    <n v="1"/>
    <n v="0.10076554335866"/>
    <n v="1.5796839000450001E-2"/>
    <n v="362.40989884117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8.9107581135587"/>
    <n v="0.29392530319999999"/>
  </r>
  <r>
    <n v="170000"/>
    <n v="680000"/>
    <n v="680000"/>
    <x v="0"/>
    <x v="0"/>
    <s v="IR-SouthCentral"/>
    <s v="C-25 and South Indian R"/>
    <n v="0.36"/>
    <n v="0.57999999999999996"/>
    <s v="Natural Lands"/>
    <n v="1.924704113892E-2"/>
    <n v="3436.6165136662999"/>
    <n v="8.7588464844121603"/>
    <n v="1.37310913167494"/>
    <n v="0.16858187861502"/>
    <n v="2.6428287945580001E-2"/>
    <n v="66.144699417251203"/>
    <n v="4110"/>
    <s v="Pine flatwoods"/>
    <n v="4110"/>
    <s v="St. Lucie County"/>
    <s v="St. Lucie County"/>
    <m/>
    <m/>
    <s v="Natural Lands"/>
    <n v="0"/>
    <n v="1"/>
    <n v="0.16858187861502"/>
    <n v="2.6428287945580001E-2"/>
    <n v="765.22418613219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954431479942201"/>
    <n v="0.6206197779"/>
  </r>
  <r>
    <n v="170000"/>
    <n v="680000"/>
    <n v="680000"/>
    <x v="0"/>
    <x v="0"/>
    <s v="IR-SouthCentral"/>
    <s v="C-25 and South Indian R"/>
    <n v="0.36"/>
    <n v="0.57999999999999996"/>
    <s v="St. Lucie County"/>
    <n v="1.6503492515299999E-3"/>
    <n v="3436.6165136662999"/>
    <n v="8.7588464844121603"/>
    <n v="1.37310913167494"/>
    <n v="1.445515573986E-2"/>
    <n v="2.26610962773E-3"/>
    <n v="5.6716174911454402"/>
    <n v="1310"/>
    <s v="Fixed Single Family Units"/>
    <n v="1310"/>
    <s v="St. Lucie County"/>
    <s v="St. Lucie County"/>
    <m/>
    <m/>
    <m/>
    <n v="0"/>
    <n v="1"/>
    <n v="1.445515573986E-2"/>
    <n v="2.26610962773E-3"/>
    <n v="75.0014608330898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.668581072322599"/>
    <n v="6.0828435399999999E-2"/>
  </r>
  <r>
    <n v="170000"/>
    <n v="680000"/>
    <n v="680000"/>
    <x v="0"/>
    <x v="0"/>
    <s v="IR-SouthCentral"/>
    <s v="C-25 and South Indian R"/>
    <n v="0.36"/>
    <n v="0.57999999999999996"/>
    <s v="St. Lucie County"/>
    <n v="2.8467502018640001E-2"/>
    <n v="3436.6165136662999"/>
    <n v="8.7588464844121603"/>
    <n v="1.37310913167494"/>
    <n v="0.24934247997597001"/>
    <n v="3.9088986977770003E-2"/>
    <n v="97.831887540090506"/>
    <n v="1310"/>
    <s v="Fixed Single Family Units"/>
    <n v="1310"/>
    <s v="St. Lucie County"/>
    <s v="St. Lucie County"/>
    <m/>
    <m/>
    <m/>
    <n v="0"/>
    <n v="1"/>
    <n v="0.24934247997597001"/>
    <n v="3.9088986977770003E-2"/>
    <n v="920.380541003666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004661029618802"/>
    <n v="0.74645623760000002"/>
  </r>
  <r>
    <n v="170000"/>
    <n v="680000"/>
    <n v="680000"/>
    <x v="0"/>
    <x v="0"/>
    <s v="IR-SouthCentral"/>
    <s v="C-25 and South Indian R"/>
    <n v="0.36"/>
    <n v="0.57999999999999996"/>
    <s v="St. Lucie County"/>
    <n v="0.27955163218662998"/>
    <n v="3888.3721784540699"/>
    <n v="11.901191030397399"/>
    <n v="2.3761669011768101"/>
    <n v="3.3269973775125101"/>
    <n v="0.66426133557181999"/>
    <n v="1087.00078903592"/>
    <n v="1310"/>
    <s v="Fixed Single Family Units"/>
    <n v="1310"/>
    <s v="St. Lucie County"/>
    <s v="St. Lucie County"/>
    <m/>
    <m/>
    <m/>
    <n v="0"/>
    <n v="1"/>
    <n v="3.3269973775125101"/>
    <n v="0.66426133557181999"/>
    <n v="1087.0007890359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5.259357809031"/>
    <n v="0.88159025869999996"/>
  </r>
  <r>
    <n v="170000"/>
    <n v="680000"/>
    <n v="680000"/>
    <x v="0"/>
    <x v="0"/>
    <s v="IR-SouthCentral"/>
    <s v="C-25 and South Indian R"/>
    <n v="0.36"/>
    <n v="0.57999999999999996"/>
    <s v="St. Lucie County"/>
    <n v="0.24206004651134999"/>
    <n v="3888.3721784540699"/>
    <n v="11.901191030397399"/>
    <n v="2.3761669011768101"/>
    <n v="2.8808028543584698"/>
    <n v="0.57517507061758999"/>
    <n v="941.21955037003204"/>
    <n v="1310"/>
    <s v="Fixed Single Family Units"/>
    <n v="1310"/>
    <s v="St. Lucie County"/>
    <s v="St. Lucie County"/>
    <m/>
    <m/>
    <m/>
    <n v="0"/>
    <n v="1"/>
    <n v="2.8808028543584698"/>
    <n v="0.57517507061758999"/>
    <n v="941.21955037003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6.250372951938"/>
    <n v="0.76335729959999998"/>
  </r>
  <r>
    <n v="170000"/>
    <n v="680000"/>
    <n v="680000"/>
    <x v="0"/>
    <x v="0"/>
    <s v="IR-SouthCentral"/>
    <s v="C-25 and South Indian R"/>
    <n v="0.36"/>
    <n v="0.57999999999999996"/>
    <s v="St. Lucie County"/>
    <n v="9.6151774900889997E-2"/>
    <n v="3888.3721784540699"/>
    <n v="11.901191030397399"/>
    <n v="2.3761669011768101"/>
    <n v="1.1443206410072899"/>
    <n v="0.22847266500890001"/>
    <n v="373.87388643360703"/>
    <n v="1310"/>
    <s v="Fixed Single Family Units"/>
    <n v="1310"/>
    <s v="St. Lucie County"/>
    <s v="St. Lucie County"/>
    <m/>
    <m/>
    <m/>
    <n v="0"/>
    <n v="1"/>
    <n v="1.1443206410072899"/>
    <n v="0.22847266500890001"/>
    <n v="373.873886433607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893464572210206"/>
    <n v="0.30322294109999998"/>
  </r>
  <r>
    <n v="170000"/>
    <n v="680000"/>
    <n v="680000"/>
    <x v="0"/>
    <x v="0"/>
    <s v="IR-SouthCentral"/>
    <s v="C-25 and South Indian R"/>
    <n v="0.36"/>
    <n v="0.57999999999999996"/>
    <s v="St. Lucie County"/>
    <n v="0.26451954695252"/>
    <n v="3845.9188833534099"/>
    <n v="11.2561294756136"/>
    <n v="2.0384634468162401"/>
    <n v="2.9774662693282501"/>
    <n v="0.53921342743110001"/>
    <n v="1017.32072064079"/>
    <n v="1210"/>
    <s v="Fixed Single Family Units"/>
    <n v="1210"/>
    <s v="St. Lucie County"/>
    <s v="St. Lucie County"/>
    <m/>
    <m/>
    <m/>
    <n v="0"/>
    <n v="1"/>
    <n v="2.9774662693282501"/>
    <n v="0.53921342743110001"/>
    <n v="1017.3207206407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7.027750463438"/>
    <n v="0.82507763229999997"/>
  </r>
  <r>
    <n v="170000"/>
    <n v="680000"/>
    <n v="680000"/>
    <x v="0"/>
    <x v="0"/>
    <s v="IR-SouthCentral"/>
    <s v="C-25 and South Indian R"/>
    <n v="0.36"/>
    <n v="0.57999999999999996"/>
    <s v="St. Lucie County"/>
    <n v="3.3707419427900002E-3"/>
    <n v="3845.9188833534099"/>
    <n v="11.2561294756136"/>
    <n v="2.0384634468162401"/>
    <n v="3.7941507736959999E-2"/>
    <n v="6.8711342390299999E-3"/>
    <n v="12.9636000886989"/>
    <n v="1310"/>
    <s v="Fixed Single Family Units"/>
    <n v="1310"/>
    <s v="St. Lucie County"/>
    <s v="St. Lucie County"/>
    <m/>
    <m/>
    <m/>
    <n v="0"/>
    <n v="1"/>
    <n v="3.7941507736959999E-2"/>
    <n v="6.8711342390299999E-3"/>
    <n v="12.96360008869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0.4061435029775"/>
    <n v="1.05138687E-2"/>
  </r>
  <r>
    <n v="170000"/>
    <n v="680000"/>
    <n v="680000"/>
    <x v="0"/>
    <x v="0"/>
    <s v="IR-SouthCentral"/>
    <s v="C-25 and South Indian R"/>
    <n v="0.36"/>
    <n v="0.57999999999999996"/>
    <s v="FPFWCD"/>
    <n v="2.4743976340000002E-4"/>
    <n v="3845.9188833534099"/>
    <n v="11.2561294756136"/>
    <n v="2.0384634468162401"/>
    <n v="2.7852140142999998E-3"/>
    <n v="5.0439691298999995E-4"/>
    <n v="0.95163325857178005"/>
    <n v="1310"/>
    <s v="Fixed Single Family Units"/>
    <n v="1310"/>
    <s v="FPFWCD                                           St. Lucie County"/>
    <s v="FPFWCD"/>
    <m/>
    <m/>
    <m/>
    <n v="0"/>
    <n v="1"/>
    <n v="2.7852140142999998E-3"/>
    <n v="5.0439691298999995E-4"/>
    <n v="0.951633258573320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.12930007260909"/>
    <n v="7.7180309999999998E-4"/>
  </r>
  <r>
    <n v="170000"/>
    <n v="680000"/>
    <n v="680000"/>
    <x v="0"/>
    <x v="0"/>
    <s v="IR-SouthCentral"/>
    <s v="C-25 and South Indian R"/>
    <n v="0.36"/>
    <n v="0.57999999999999996"/>
    <s v="St. Lucie County"/>
    <n v="6.3394046399849996E-2"/>
    <n v="3845.9188833534099"/>
    <n v="11.2561294756136"/>
    <n v="2.0384634468162401"/>
    <n v="0.71357159425977001"/>
    <n v="0.12922644633186001"/>
    <n v="243.808360141365"/>
    <n v="1310"/>
    <s v="Fixed Single Family Units"/>
    <n v="1310"/>
    <s v="St. Lucie County"/>
    <s v="St. Lucie County"/>
    <m/>
    <m/>
    <m/>
    <n v="0"/>
    <n v="1"/>
    <n v="0.71357159425977001"/>
    <n v="0.12922644633186001"/>
    <n v="243.80836014136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527724600588598"/>
    <n v="0.19773589629999999"/>
  </r>
  <r>
    <n v="170000"/>
    <n v="680000"/>
    <n v="680000"/>
    <x v="0"/>
    <x v="0"/>
    <s v="IR-SouthCentral"/>
    <s v="C-25 and South Indian R"/>
    <n v="0.36"/>
    <n v="0.57999999999999996"/>
    <s v="FPFWCD"/>
    <n v="5.0676084462999999E-3"/>
    <n v="3845.9188833534099"/>
    <n v="11.2561294756136"/>
    <n v="2.0384634468162401"/>
    <n v="5.7041656803319997E-2"/>
    <n v="1.033013458057E-2"/>
    <n v="19.489611017085601"/>
    <n v="1310"/>
    <s v="Fixed Single Family Units"/>
    <n v="1310"/>
    <s v="FPFWCD                                           St. Lucie County"/>
    <s v="FPFWCD"/>
    <m/>
    <m/>
    <m/>
    <n v="0"/>
    <n v="1"/>
    <n v="5.7041656803319997E-2"/>
    <n v="1.033013458057E-2"/>
    <n v="19.489611017085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454122866596201"/>
    <n v="1.5806659399999999E-2"/>
  </r>
  <r>
    <n v="170000"/>
    <n v="680000"/>
    <n v="680000"/>
    <x v="0"/>
    <x v="0"/>
    <s v="IR-SouthCentral"/>
    <s v="C-25 and South Indian R"/>
    <n v="0.36"/>
    <n v="0.57999999999999996"/>
    <s v="St. Lucie County"/>
    <n v="0.10819146221836"/>
    <n v="3845.9188833534099"/>
    <n v="11.2561294756136"/>
    <n v="2.0384634468162401"/>
    <n v="1.2178171068858199"/>
    <n v="0.22054434098972001"/>
    <n v="416.095587563207"/>
    <n v="1310"/>
    <s v="Fixed Single Family Units"/>
    <n v="1310"/>
    <s v="St. Lucie County"/>
    <s v="St. Lucie County"/>
    <m/>
    <m/>
    <m/>
    <n v="0"/>
    <n v="1"/>
    <n v="1.2178171068858199"/>
    <n v="0.22054434098972001"/>
    <n v="416.09558756320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246909087070094"/>
    <n v="0.33746600780000002"/>
  </r>
  <r>
    <n v="170000"/>
    <n v="680000"/>
    <n v="680000"/>
    <x v="0"/>
    <x v="0"/>
    <s v="IR-SouthCentral"/>
    <s v="C-25 and South Indian R"/>
    <n v="0.36"/>
    <n v="0.57999999999999996"/>
    <s v="FPFWCD"/>
    <n v="5.6652610052200002E-3"/>
    <n v="3845.9188833534099"/>
    <n v="11.2561294756136"/>
    <n v="2.0384634468162401"/>
    <n v="6.3768911387900001E-2"/>
    <n v="1.1548427475810001E-2"/>
    <n v="21.7881342791013"/>
    <n v="1310"/>
    <s v="Fixed Single Family Units"/>
    <n v="1310"/>
    <s v="FPFWCD                                           St. Lucie County"/>
    <s v="FPFWCD"/>
    <m/>
    <m/>
    <m/>
    <n v="0"/>
    <n v="1"/>
    <n v="6.3768911387900001E-2"/>
    <n v="1.1548427475810001E-2"/>
    <n v="21.788134279101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734803022266597"/>
    <n v="1.7670830700000001E-2"/>
  </r>
  <r>
    <n v="170000"/>
    <n v="680000"/>
    <n v="680000"/>
    <x v="0"/>
    <x v="0"/>
    <s v="IR-SouthCentral"/>
    <s v="C-25 and South Indian R"/>
    <n v="0.36"/>
    <n v="0.57999999999999996"/>
    <s v="St. Lucie County"/>
    <n v="0.16730734687040999"/>
    <n v="3845.9188833534099"/>
    <n v="11.2561294756136"/>
    <n v="2.0384634468162401"/>
    <n v="1.8832331585948201"/>
    <n v="0.34104991097914999"/>
    <n v="643.45048465269599"/>
    <n v="1310"/>
    <s v="Fixed Single Family Units"/>
    <n v="1310"/>
    <s v="St. Lucie County"/>
    <s v="St. Lucie County"/>
    <m/>
    <m/>
    <m/>
    <n v="0"/>
    <n v="1"/>
    <n v="1.8832331585948201"/>
    <n v="0.34104991097914999"/>
    <n v="643.45048465269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6.94442493396799"/>
    <n v="0.52185765179999999"/>
  </r>
  <r>
    <n v="170000"/>
    <n v="680000"/>
    <n v="680000"/>
    <x v="0"/>
    <x v="0"/>
    <s v="IR-SouthCentral"/>
    <s v="C-25 and South Indian R"/>
    <n v="0.36"/>
    <n v="0.57999999999999996"/>
    <s v="St. Lucie County"/>
    <n v="0.55502385994605996"/>
    <n v="3838.3455778201401"/>
    <n v="10.3823623869706"/>
    <n v="1.61095225294276"/>
    <n v="5.7624588473753402"/>
    <n v="0.89411693761710997"/>
    <n v="2130.3733784086498"/>
    <n v="1210"/>
    <s v="Fixed Single Family Units"/>
    <n v="1210"/>
    <s v="St. Lucie County"/>
    <s v="St. Lucie County"/>
    <m/>
    <m/>
    <m/>
    <n v="0"/>
    <n v="1"/>
    <n v="5.7624588473753402"/>
    <n v="0.89411693761710997"/>
    <n v="2130.3733784086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557347204237"/>
    <n v="1.7277967383999999"/>
  </r>
  <r>
    <n v="170000"/>
    <n v="680000"/>
    <n v="680000"/>
    <x v="0"/>
    <x v="0"/>
    <s v="IR-SouthCentral"/>
    <s v="C-25 and South Indian R"/>
    <n v="0.36"/>
    <n v="0.57999999999999996"/>
    <s v="St. Lucie County"/>
    <n v="3.0972048242470001E-2"/>
    <n v="3838.3455778201401"/>
    <n v="10.3823623869706"/>
    <n v="1.61095225294276"/>
    <n v="0.32156302872009002"/>
    <n v="4.9894490894459999E-2"/>
    <n v="118.881424407528"/>
    <n v="1310"/>
    <s v="Fixed Single Family Units"/>
    <n v="1310"/>
    <s v="St. Lucie County"/>
    <s v="St. Lucie County"/>
    <m/>
    <m/>
    <m/>
    <n v="0"/>
    <n v="1"/>
    <n v="0.32156302872009002"/>
    <n v="4.9894490894459999E-2"/>
    <n v="118.88142440752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732628284462599"/>
    <n v="9.6416402600000006E-2"/>
  </r>
  <r>
    <n v="170000"/>
    <n v="680000"/>
    <n v="680000"/>
    <x v="0"/>
    <x v="0"/>
    <s v="IR-SouthCentral"/>
    <s v="C-25 and South Indian R"/>
    <n v="0.36"/>
    <n v="0.57999999999999996"/>
    <s v="St. Lucie County"/>
    <n v="3.1767545640459999E-2"/>
    <n v="3838.3455778201401"/>
    <n v="10.3823623869706"/>
    <n v="1.61095225294276"/>
    <n v="0.32982217098394001"/>
    <n v="5.117599921997E-2"/>
    <n v="121.934818327282"/>
    <n v="1310"/>
    <s v="Fixed Single Family Units"/>
    <n v="1310"/>
    <s v="St. Lucie County"/>
    <s v="St. Lucie County"/>
    <m/>
    <m/>
    <m/>
    <n v="0"/>
    <n v="1"/>
    <n v="0.32982217098394001"/>
    <n v="5.117599921997E-2"/>
    <n v="121.93481832728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428989888361002"/>
    <n v="9.8892796699999994E-2"/>
  </r>
  <r>
    <n v="170000"/>
    <n v="680000"/>
    <n v="680000"/>
    <x v="0"/>
    <x v="0"/>
    <s v="IR-SouthCentral"/>
    <s v="C-25 and South Indian R"/>
    <n v="0.36"/>
    <n v="0.57999999999999996"/>
    <s v="St. Lucie County"/>
    <n v="0.33820566457705997"/>
    <n v="3820.7921065963101"/>
    <n v="10.9875479090553"/>
    <n v="1.88244372129008"/>
    <n v="3.71605094265438"/>
    <n v="0.63665312978782995"/>
    <n v="1292.2135336222"/>
    <n v="1210"/>
    <s v="Fixed Single Family Units"/>
    <n v="1210"/>
    <s v="St. Lucie County"/>
    <s v="St. Lucie County"/>
    <m/>
    <m/>
    <m/>
    <n v="0"/>
    <n v="1"/>
    <n v="3.71605094265438"/>
    <n v="0.63665312978782995"/>
    <n v="1292.21353362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5.716991079644"/>
    <n v="1.0480239526999999"/>
  </r>
  <r>
    <n v="170000"/>
    <n v="680000"/>
    <n v="680000"/>
    <x v="0"/>
    <x v="0"/>
    <s v="IR-SouthCentral"/>
    <s v="C-25 and South Indian R"/>
    <n v="0.36"/>
    <n v="0.57999999999999996"/>
    <s v="FPFWCD"/>
    <n v="5.1888058396269997E-2"/>
    <n v="3820.7921065963101"/>
    <n v="10.9875479090553"/>
    <n v="1.88244372129008"/>
    <n v="0.57012252753693005"/>
    <n v="9.7676349738000004E-2"/>
    <n v="198.25348394709599"/>
    <n v="1210"/>
    <s v="Fixed Single Family Units"/>
    <n v="1210"/>
    <s v="FPFWCD                                           St. Lucie County"/>
    <s v="FPFWCD"/>
    <m/>
    <m/>
    <m/>
    <n v="0"/>
    <n v="1"/>
    <n v="0.57012252753693005"/>
    <n v="9.7676349738000004E-2"/>
    <n v="198.25348394709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445577793949397"/>
    <n v="0.16078952469999999"/>
  </r>
  <r>
    <n v="170000"/>
    <n v="680000"/>
    <n v="680000"/>
    <x v="0"/>
    <x v="0"/>
    <s v="IR-SouthCentral"/>
    <s v="C-25 and South Indian R"/>
    <n v="0.36"/>
    <n v="0.57999999999999996"/>
    <s v="St. Lucie County"/>
    <n v="1.701182175819E-2"/>
    <n v="3820.7921065963101"/>
    <n v="10.9875479090553"/>
    <n v="1.88244372129008"/>
    <n v="0.18691820658843999"/>
    <n v="3.2023797056410001E-2"/>
    <n v="64.998634292523505"/>
    <n v="1310"/>
    <s v="Fixed Single Family Units"/>
    <n v="1310"/>
    <s v="St. Lucie County"/>
    <s v="St. Lucie County"/>
    <m/>
    <m/>
    <m/>
    <n v="0"/>
    <n v="1"/>
    <n v="0.18691820658843999"/>
    <n v="3.2023797056410001E-2"/>
    <n v="64.9986342925235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1.365125506670502"/>
    <n v="5.2715842899999997E-2"/>
  </r>
  <r>
    <n v="170000"/>
    <n v="680000"/>
    <n v="680000"/>
    <x v="0"/>
    <x v="0"/>
    <s v="IR-SouthCentral"/>
    <s v="C-25 and South Indian R"/>
    <n v="0.36"/>
    <n v="0.57999999999999996"/>
    <s v="FPFWCD"/>
    <n v="1.19350269976E-2"/>
    <n v="3820.7921065963101"/>
    <n v="10.9875479090553"/>
    <n v="1.88244372129008"/>
    <n v="0.13113668093204001"/>
    <n v="2.246701663506E-2"/>
    <n v="45.601256944459301"/>
    <n v="1310"/>
    <s v="Fixed Single Family Units"/>
    <n v="1310"/>
    <s v="FPFWCD                                           St. Lucie County"/>
    <s v="FPFWCD"/>
    <m/>
    <m/>
    <m/>
    <n v="0"/>
    <n v="1"/>
    <n v="0.13113668093204001"/>
    <n v="2.246701663506E-2"/>
    <n v="45.601256944459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1.7141985428905"/>
    <n v="3.69839878E-2"/>
  </r>
  <r>
    <n v="170000"/>
    <n v="680000"/>
    <n v="680000"/>
    <x v="0"/>
    <x v="0"/>
    <s v="IR-SouthCentral"/>
    <s v="C-25 and South Indian R"/>
    <n v="0.36"/>
    <n v="0.57999999999999996"/>
    <s v="St. Lucie County"/>
    <n v="0.11204652313428"/>
    <n v="3820.7921065963101"/>
    <n v="10.9875479090553"/>
    <n v="1.88244372129008"/>
    <n v="1.2311165409810301"/>
    <n v="0.21092127396651"/>
    <n v="428.10647116303801"/>
    <n v="1310"/>
    <s v="Fixed Single Family Units"/>
    <n v="1310"/>
    <s v="St. Lucie County"/>
    <s v="St. Lucie County"/>
    <m/>
    <m/>
    <m/>
    <n v="0"/>
    <n v="1"/>
    <n v="1.2311165409810301"/>
    <n v="0.21092127396651"/>
    <n v="428.10647116303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112663587844594"/>
    <n v="0.34720719480000001"/>
  </r>
  <r>
    <n v="170000"/>
    <n v="680000"/>
    <n v="680000"/>
    <x v="0"/>
    <x v="0"/>
    <s v="IR-SouthCentral"/>
    <s v="C-25 and South Indian R"/>
    <n v="0.36"/>
    <n v="0.57999999999999996"/>
    <s v="FPFWCD"/>
    <n v="7.6709778682909999E-2"/>
    <n v="3820.7921065963101"/>
    <n v="10.9875479090553"/>
    <n v="1.88244372129008"/>
    <n v="0.84285236837152999"/>
    <n v="0.14440184124319999"/>
    <n v="293.09211689042399"/>
    <n v="1310"/>
    <s v="Fixed Single Family Units"/>
    <n v="1310"/>
    <s v="FPFWCD                                           St. Lucie County"/>
    <s v="FPFWCD"/>
    <m/>
    <m/>
    <m/>
    <n v="0"/>
    <n v="1"/>
    <n v="0.84285236837152999"/>
    <n v="0.14440184124319999"/>
    <n v="293.09211689042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853462377097401"/>
    <n v="0.23770650190000001"/>
  </r>
  <r>
    <n v="170000"/>
    <n v="680000"/>
    <n v="680000"/>
    <x v="0"/>
    <x v="0"/>
    <s v="IR-SouthCentral"/>
    <s v="C-25 and South Indian R"/>
    <n v="0.36"/>
    <n v="0.57999999999999996"/>
    <s v="St. Lucie County"/>
    <n v="7.6749989466699999E-3"/>
    <n v="3820.7921065963101"/>
    <n v="10.9875479090553"/>
    <n v="1.88244372129008"/>
    <n v="8.4329418628559999E-2"/>
    <n v="1.4447753578079999E-2"/>
    <n v="29.324575393598501"/>
    <n v="1310"/>
    <s v="Fixed Single Family Units"/>
    <n v="1310"/>
    <s v="St. Lucie County"/>
    <s v="St. Lucie County"/>
    <m/>
    <m/>
    <m/>
    <n v="0"/>
    <n v="1"/>
    <n v="8.4329418628559999E-2"/>
    <n v="1.4447753578079999E-2"/>
    <n v="29.324575393597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305195269521505"/>
    <n v="2.3783110600000001E-2"/>
  </r>
  <r>
    <n v="170000"/>
    <n v="680000"/>
    <n v="680000"/>
    <x v="0"/>
    <x v="0"/>
    <s v="IR-SouthCentral"/>
    <s v="C-25 and South Indian R"/>
    <n v="0.36"/>
    <n v="0.57999999999999996"/>
    <s v="St. Lucie County"/>
    <n v="2.29158110586E-3"/>
    <n v="3820.7921065963101"/>
    <n v="10.9875479090553"/>
    <n v="1.88244372129008"/>
    <n v="2.5178857188139999E-2"/>
    <n v="4.3137724645499996E-3"/>
    <n v="8.7556550009027898"/>
    <n v="1310"/>
    <s v="Fixed Single Family Units"/>
    <n v="1310"/>
    <s v="St. Lucie County"/>
    <s v="St. Lucie County"/>
    <m/>
    <m/>
    <m/>
    <n v="0"/>
    <n v="1"/>
    <n v="2.5178857188139999E-2"/>
    <n v="4.3137724645499996E-3"/>
    <n v="8.7556550009036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.614451144246299"/>
    <n v="7.1010989E-3"/>
  </r>
  <r>
    <n v="170000"/>
    <n v="690000"/>
    <n v="690000"/>
    <x v="0"/>
    <x v="0"/>
    <s v="IR-SouthCentral"/>
    <s v="C-25 and South Indian R"/>
    <n v="0.36"/>
    <n v="0.57999999999999996"/>
    <s v="St. Lucie County"/>
    <n v="8.6417315707440004E-2"/>
    <n v="3903.6942483245198"/>
    <n v="11.1000001633743"/>
    <n v="2.0867495092376398"/>
    <n v="0.95923221847095996"/>
    <n v="0.18033129114213001"/>
    <n v="337.34677828278097"/>
    <n v="1210"/>
    <s v="Fixed Single Family Units"/>
    <n v="1210"/>
    <s v="St. Lucie County"/>
    <s v="St. Lucie County"/>
    <m/>
    <m/>
    <m/>
    <n v="0"/>
    <n v="1"/>
    <n v="0.95923221847095996"/>
    <n v="0.18033129114213001"/>
    <n v="337.3467782827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096042614476303"/>
    <n v="0.27359836030000001"/>
  </r>
  <r>
    <n v="170000"/>
    <n v="690000"/>
    <n v="690000"/>
    <x v="0"/>
    <x v="0"/>
    <s v="IR-SouthCentral"/>
    <s v="C-25 and South Indian R"/>
    <n v="0.36"/>
    <n v="0.57999999999999996"/>
    <s v="St. Lucie County"/>
    <n v="0.12959365440911999"/>
    <n v="3903.6942483245198"/>
    <n v="11.1000001633743"/>
    <n v="2.0867495092376398"/>
    <n v="1.43848958511356"/>
    <n v="0.27042949473854999"/>
    <n v="505.89400333625701"/>
    <n v="1310"/>
    <s v="Fixed Single Family Units"/>
    <n v="1310"/>
    <s v="St. Lucie County"/>
    <s v="St. Lucie County"/>
    <m/>
    <m/>
    <m/>
    <n v="0"/>
    <n v="1"/>
    <n v="1.43848958511356"/>
    <n v="0.27042949473854999"/>
    <n v="505.89400333625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011653087879097"/>
    <n v="0.41029521759999998"/>
  </r>
  <r>
    <n v="170000"/>
    <n v="690000"/>
    <n v="690000"/>
    <x v="0"/>
    <x v="0"/>
    <s v="IR-SouthCentral"/>
    <s v="C-25 and South Indian R"/>
    <n v="0.36"/>
    <n v="0.57999999999999996"/>
    <s v="St. Lucie County"/>
    <n v="0.23804904471485999"/>
    <n v="3903.6942483245198"/>
    <n v="11.1000001633743"/>
    <n v="2.0867495092376398"/>
    <n v="2.6423444352260401"/>
    <n v="0.49674872723322"/>
    <n v="929.27068667254605"/>
    <n v="1310"/>
    <s v="Fixed Single Family Units"/>
    <n v="1310"/>
    <s v="St. Lucie County"/>
    <s v="St. Lucie County"/>
    <m/>
    <m/>
    <m/>
    <n v="0"/>
    <n v="1"/>
    <n v="2.6423444352260401"/>
    <n v="0.49674872723322"/>
    <n v="929.270686672546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297183455802"/>
    <n v="0.75366641249999999"/>
  </r>
  <r>
    <n v="170000"/>
    <n v="690000"/>
    <n v="690000"/>
    <x v="0"/>
    <x v="0"/>
    <s v="IR-SouthCentral"/>
    <s v="C-25 and South Indian R"/>
    <n v="0.36"/>
    <n v="0.57999999999999996"/>
    <s v="St. Lucie County"/>
    <n v="4.4430423059680001E-2"/>
    <n v="3903.6942483245198"/>
    <n v="11.1000001633743"/>
    <n v="2.0867495092376398"/>
    <n v="0.49317770322129001"/>
    <n v="9.2715163515009996E-2"/>
    <n v="173.44278694871701"/>
    <n v="1310"/>
    <s v="Fixed Single Family Units"/>
    <n v="1310"/>
    <s v="St. Lucie County"/>
    <s v="St. Lucie County"/>
    <m/>
    <m/>
    <m/>
    <n v="0"/>
    <n v="1"/>
    <n v="0.49317770322129001"/>
    <n v="9.2715163515009996E-2"/>
    <n v="173.44278694871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8371610226882"/>
    <n v="0.14066730490000001"/>
  </r>
  <r>
    <n v="170000"/>
    <n v="690000"/>
    <n v="690000"/>
    <x v="0"/>
    <x v="0"/>
    <s v="IR-SouthCentral"/>
    <s v="C-25 and South Indian R"/>
    <n v="0.36"/>
    <n v="0.57999999999999996"/>
    <s v="St. Lucie County"/>
    <n v="8.4931414895719995E-2"/>
    <n v="3903.6942483245198"/>
    <n v="11.1000001633743"/>
    <n v="2.0867495092376398"/>
    <n v="0.94273871921810004"/>
    <n v="0.1772305883525"/>
    <n v="331.546275830485"/>
    <n v="1310"/>
    <s v="Fixed Single Family Units"/>
    <n v="1310"/>
    <s v="St. Lucie County"/>
    <s v="St. Lucie County"/>
    <m/>
    <m/>
    <m/>
    <n v="0"/>
    <n v="1"/>
    <n v="0.94273871921810004"/>
    <n v="0.1772305883525"/>
    <n v="331.54627583048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405362764163399"/>
    <n v="0.26889397879999999"/>
  </r>
  <r>
    <n v="170000"/>
    <n v="690000"/>
    <n v="690000"/>
    <x v="0"/>
    <x v="0"/>
    <s v="IR-SouthCentral"/>
    <s v="C-25 and South Indian R"/>
    <n v="0.36"/>
    <n v="0.57999999999999996"/>
    <s v="St. Lucie County"/>
    <n v="3.4341600996139997E-2"/>
    <n v="3903.6942483245198"/>
    <n v="11.1000001633743"/>
    <n v="2.0867495092376398"/>
    <n v="0.38119177666777998"/>
    <n v="7.1662319025140003E-2"/>
    <n v="134.05911028692199"/>
    <n v="1310"/>
    <s v="Fixed Single Family Units"/>
    <n v="1310"/>
    <s v="St. Lucie County"/>
    <s v="St. Lucie County"/>
    <m/>
    <m/>
    <m/>
    <n v="0"/>
    <n v="1"/>
    <n v="0.38119177666777998"/>
    <n v="7.1662319025140003E-2"/>
    <n v="134.05911028692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749763631383999"/>
    <n v="0.10872596130000001"/>
  </r>
  <r>
    <n v="170000"/>
    <n v="690000"/>
    <n v="690000"/>
    <x v="0"/>
    <x v="0"/>
    <s v="IR-SouthCentral"/>
    <s v="C-25 and South Indian R"/>
    <n v="0.36"/>
    <n v="0.57999999999999996"/>
    <s v="St. Lucie County"/>
    <n v="0.53886898852609999"/>
    <n v="3855.7730271683099"/>
    <n v="10.2183789242968"/>
    <n v="1.50926105477511"/>
    <n v="5.5063675153123599"/>
    <n v="0.81329397800851"/>
    <n v="2077.7565111364402"/>
    <n v="1210"/>
    <s v="Fixed Single Family Units"/>
    <n v="1210"/>
    <s v="St. Lucie County"/>
    <s v="St. Lucie County"/>
    <m/>
    <m/>
    <m/>
    <n v="0"/>
    <n v="1"/>
    <n v="5.5063675153123599"/>
    <n v="0.81329397800851"/>
    <n v="2077.7565111364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34972199515201"/>
    <n v="1.6851228801"/>
  </r>
  <r>
    <n v="170000"/>
    <n v="690000"/>
    <n v="690000"/>
    <x v="0"/>
    <x v="0"/>
    <s v="IR-SouthCentral"/>
    <s v="C-25 and South Indian R"/>
    <n v="0.36"/>
    <n v="0.57999999999999996"/>
    <s v="St. Lucie County"/>
    <n v="7.8894383512980004E-2"/>
    <n v="3855.7730271683099"/>
    <n v="10.2183789242968"/>
    <n v="1.50926105477511"/>
    <n v="0.80617270573445998"/>
    <n v="0.11907222047663001"/>
    <n v="304.19883594443201"/>
    <n v="1750"/>
    <s v="Governmental"/>
    <n v="1750"/>
    <s v="St. Lucie County"/>
    <s v="St. Lucie County"/>
    <m/>
    <m/>
    <m/>
    <n v="0"/>
    <n v="1"/>
    <n v="0.80617270573445998"/>
    <n v="0.11907222047663001"/>
    <n v="304.19883594443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854539216480504"/>
    <n v="0.24671438439999999"/>
  </r>
  <r>
    <n v="170000"/>
    <n v="690000"/>
    <n v="690000"/>
    <x v="0"/>
    <x v="0"/>
    <s v="IR-SouthCentral"/>
    <s v="C-25 and South Indian R"/>
    <n v="0.36"/>
    <n v="0.57999999999999996"/>
    <s v="St. Lucie County"/>
    <n v="0.50123126941909002"/>
    <n v="3859.0469113251102"/>
    <n v="10.417325586044401"/>
    <n v="1.59497665288448"/>
    <n v="5.2214893274450702"/>
    <n v="0.79945217241911004"/>
    <n v="1934.27498211133"/>
    <n v="1210"/>
    <s v="Fixed Single Family Units"/>
    <n v="1210"/>
    <s v="St. Lucie County"/>
    <s v="St. Lucie County"/>
    <m/>
    <m/>
    <m/>
    <n v="0"/>
    <n v="1"/>
    <n v="5.2214893274450702"/>
    <n v="0.79945217241911004"/>
    <n v="1934.2749821113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1.41934578724201"/>
    <n v="1.5687550544"/>
  </r>
  <r>
    <n v="170000"/>
    <n v="690000"/>
    <n v="690000"/>
    <x v="0"/>
    <x v="0"/>
    <s v="IR-SouthCentral"/>
    <s v="C-25 and South Indian R"/>
    <n v="0.36"/>
    <n v="0.57999999999999996"/>
    <s v="St. Lucie County"/>
    <n v="2.1238007613950002E-2"/>
    <n v="3859.0469113251102"/>
    <n v="10.417325586044401"/>
    <n v="1.59497665288448"/>
    <n v="0.22124324011339999"/>
    <n v="3.3874126298030001E-2"/>
    <n v="81.958467685312897"/>
    <n v="1310"/>
    <s v="Fixed Single Family Units"/>
    <n v="1310"/>
    <s v="St. Lucie County"/>
    <s v="St. Lucie County"/>
    <m/>
    <m/>
    <m/>
    <n v="0"/>
    <n v="1"/>
    <n v="0.22124324011339999"/>
    <n v="3.3874126298030001E-2"/>
    <n v="81.9584676853117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6.285834127496798"/>
    <n v="6.6470776699999998E-2"/>
  </r>
  <r>
    <n v="170000"/>
    <n v="690000"/>
    <n v="690000"/>
    <x v="0"/>
    <x v="0"/>
    <s v="IR-SouthCentral"/>
    <s v="C-25 and South Indian R"/>
    <n v="0.36"/>
    <n v="0.57999999999999996"/>
    <s v="St. Lucie County"/>
    <n v="2.8477625881100001E-2"/>
    <n v="3859.0469113251102"/>
    <n v="10.417325586044401"/>
    <n v="1.59497665288448"/>
    <n v="0.29666070072098"/>
    <n v="4.5421148409930001E-2"/>
    <n v="109.896494198331"/>
    <n v="1310"/>
    <s v="Fixed Single Family Units"/>
    <n v="1310"/>
    <s v="St. Lucie County"/>
    <s v="St. Lucie County"/>
    <m/>
    <m/>
    <m/>
    <n v="0"/>
    <n v="1"/>
    <n v="0.29666070072098"/>
    <n v="4.5421148409930001E-2"/>
    <n v="109.89649419832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1559162327965"/>
    <n v="8.9129354600000002E-2"/>
  </r>
  <r>
    <n v="170000"/>
    <n v="690000"/>
    <n v="690000"/>
    <x v="0"/>
    <x v="0"/>
    <s v="IR-SouthCentral"/>
    <s v="C-25 and South Indian R"/>
    <n v="0.36"/>
    <n v="0.57999999999999996"/>
    <s v="St. Lucie County"/>
    <n v="6.6816704824489995E-2"/>
    <n v="3859.0469113251102"/>
    <n v="10.417325586044401"/>
    <n v="1.59497665288448"/>
    <n v="0.69605136874339002"/>
    <n v="0.10657108421774"/>
    <n v="257.84879837789202"/>
    <n v="1750"/>
    <s v="Governmental"/>
    <n v="1750"/>
    <s v="St. Lucie County"/>
    <s v="St. Lucie County"/>
    <m/>
    <m/>
    <m/>
    <n v="0"/>
    <n v="1"/>
    <n v="0.69605136874339002"/>
    <n v="0.10657108421774"/>
    <n v="257.84879837789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991812210150997"/>
    <n v="0.209123113"/>
  </r>
  <r>
    <n v="170000"/>
    <n v="690000"/>
    <n v="690000"/>
    <x v="0"/>
    <x v="0"/>
    <s v="IR-SouthCentral"/>
    <s v="C-25 and South Indian R"/>
    <n v="0.36"/>
    <n v="0.57999999999999996"/>
    <s v="St. Lucie County"/>
    <n v="0.52867386541868999"/>
    <n v="3848.4774925563602"/>
    <n v="12.115127012714099"/>
    <n v="2.4556235282554502"/>
    <n v="6.4049510278500801"/>
    <n v="1.2982239826959101"/>
    <n v="2034.5894719666201"/>
    <n v="1310"/>
    <s v="Fixed Single Family Units"/>
    <n v="1310"/>
    <s v="St. Lucie County"/>
    <s v="St. Lucie County"/>
    <m/>
    <m/>
    <m/>
    <n v="0"/>
    <n v="1"/>
    <n v="6.4049510278500801"/>
    <n v="1.2982239826959101"/>
    <n v="2034.5894719666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5.58460990800299"/>
    <n v="1.650113116"/>
  </r>
  <r>
    <n v="170000"/>
    <n v="690000"/>
    <n v="690000"/>
    <x v="0"/>
    <x v="0"/>
    <s v="IR-SouthCentral"/>
    <s v="C-25 and South Indian R"/>
    <n v="0.36"/>
    <n v="0.57999999999999996"/>
    <s v="St. Lucie County"/>
    <n v="5.0866217725920003E-2"/>
    <n v="3848.4774925563602"/>
    <n v="12.115127012714099"/>
    <n v="2.4556235282554502"/>
    <n v="0.61625068840591002"/>
    <n v="0.12490828104113"/>
    <n v="195.75749404968201"/>
    <n v="1310"/>
    <s v="Fixed Single Family Units"/>
    <n v="1310"/>
    <s v="St. Lucie County"/>
    <s v="St. Lucie County"/>
    <m/>
    <m/>
    <m/>
    <n v="0"/>
    <n v="1"/>
    <n v="0.61625068840591002"/>
    <n v="0.12490828104113"/>
    <n v="195.75749404968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585862489876305"/>
    <n v="0.15876520199999999"/>
  </r>
  <r>
    <n v="170000"/>
    <n v="690000"/>
    <n v="690000"/>
    <x v="0"/>
    <x v="0"/>
    <s v="IR-SouthCentral"/>
    <s v="C-25 and South Indian R"/>
    <n v="0.36"/>
    <n v="0.57999999999999996"/>
    <s v="St. Lucie County"/>
    <n v="3.8223370454249998E-2"/>
    <n v="3848.4774925563602"/>
    <n v="12.115127012714099"/>
    <n v="2.4556235282554502"/>
    <n v="0.46308098790730001"/>
    <n v="9.3862207816680004E-2"/>
    <n v="147.10178088283601"/>
    <n v="1310"/>
    <s v="Fixed Single Family Units"/>
    <n v="1310"/>
    <s v="St. Lucie County"/>
    <s v="St. Lucie County"/>
    <m/>
    <m/>
    <m/>
    <n v="0"/>
    <n v="1"/>
    <n v="0.46308098790730001"/>
    <n v="9.3862207816680004E-2"/>
    <n v="147.10178088283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175473298521297"/>
    <n v="0.1193039585"/>
  </r>
  <r>
    <n v="170000"/>
    <n v="690000"/>
    <n v="690000"/>
    <x v="0"/>
    <x v="0"/>
    <s v="IR-SouthCentral"/>
    <s v="C-25 and South Indian R"/>
    <n v="0.36"/>
    <n v="0.57999999999999996"/>
    <s v="St. Lucie County"/>
    <n v="4.0003136487729997E-2"/>
    <n v="3845.6841413868801"/>
    <n v="11.999584423290999"/>
    <n v="2.3968568882070098"/>
    <n v="0.48002101348100001"/>
    <n v="9.5881793240509994E-2"/>
    <n v="153.83942759661701"/>
    <n v="1210"/>
    <s v="Fixed Single Family Units"/>
    <n v="1210"/>
    <s v="St. Lucie County"/>
    <s v="St. Lucie County"/>
    <m/>
    <m/>
    <m/>
    <n v="0"/>
    <n v="1"/>
    <n v="0.48002101348100001"/>
    <n v="9.5881793240509994E-2"/>
    <n v="153.83942759661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6.481337495764"/>
    <n v="0.12476839219999999"/>
  </r>
  <r>
    <n v="170000"/>
    <n v="690000"/>
    <n v="690000"/>
    <x v="0"/>
    <x v="0"/>
    <s v="IR-SouthCentral"/>
    <s v="C-25 and South Indian R"/>
    <n v="0.36"/>
    <n v="0.57999999999999996"/>
    <s v="St. Lucie County"/>
    <n v="9.7338486286540002E-2"/>
    <n v="3845.6841413868801"/>
    <n v="11.999584423290999"/>
    <n v="2.3968568882070098"/>
    <n v="1.1680213838307201"/>
    <n v="0.23330642134353999"/>
    <n v="374.33307305876201"/>
    <n v="1310"/>
    <s v="Fixed Single Family Units"/>
    <n v="1310"/>
    <s v="St. Lucie County"/>
    <s v="St. Lucie County"/>
    <m/>
    <m/>
    <m/>
    <n v="0"/>
    <n v="1"/>
    <n v="1.1680213838307201"/>
    <n v="0.23330642134353999"/>
    <n v="374.33307305876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0.896281988987"/>
    <n v="0.30359535529999998"/>
  </r>
  <r>
    <n v="170000"/>
    <n v="690000"/>
    <n v="690000"/>
    <x v="0"/>
    <x v="0"/>
    <s v="IR-SouthCentral"/>
    <s v="C-25 and South Indian R"/>
    <n v="0.36"/>
    <n v="0.57999999999999996"/>
    <s v="St. Lucie County"/>
    <n v="5.9476473416300003E-2"/>
    <n v="3845.6841413868801"/>
    <n v="11.999584423290999"/>
    <n v="2.3968568882070098"/>
    <n v="0.71369296395855997"/>
    <n v="0.14255659499411999"/>
    <n v="228.72773060269799"/>
    <n v="1310"/>
    <s v="Fixed Single Family Units"/>
    <n v="1310"/>
    <s v="St. Lucie County"/>
    <s v="St. Lucie County"/>
    <m/>
    <m/>
    <m/>
    <n v="0"/>
    <n v="1"/>
    <n v="0.71369296395855997"/>
    <n v="0.14255659499411999"/>
    <n v="228.7277306026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206660633825"/>
    <n v="0.18550505319999999"/>
  </r>
  <r>
    <n v="170000"/>
    <n v="690000"/>
    <n v="690000"/>
    <x v="0"/>
    <x v="0"/>
    <s v="IR-SouthCentral"/>
    <s v="C-25 and South Indian R"/>
    <n v="0.36"/>
    <n v="0.57999999999999996"/>
    <s v="St. Lucie County"/>
    <n v="0.42094535743130002"/>
    <n v="3845.6841413868801"/>
    <n v="11.999584423290999"/>
    <n v="2.3968568882070098"/>
    <n v="5.0511693540893496"/>
    <n v="1.0089457795179799"/>
    <n v="1618.8228854639999"/>
    <n v="1310"/>
    <s v="Fixed Single Family Units"/>
    <n v="1310"/>
    <s v="St. Lucie County"/>
    <s v="St. Lucie County"/>
    <m/>
    <m/>
    <m/>
    <n v="0"/>
    <n v="1"/>
    <n v="5.0511693540893496"/>
    <n v="1.0089457795179799"/>
    <n v="1618.8228854639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6.37341246503499"/>
    <n v="1.3129139379000001"/>
  </r>
  <r>
    <n v="170000"/>
    <n v="690000"/>
    <n v="690000"/>
    <x v="0"/>
    <x v="0"/>
    <s v="IR-SouthCentral"/>
    <s v="C-25 and South Indian R"/>
    <n v="0.36"/>
    <n v="0.57999999999999996"/>
    <s v="St. Lucie County"/>
    <n v="4.9486172618180002E-2"/>
    <n v="3845.0204414396399"/>
    <n v="11.972191803163501"/>
    <n v="2.3829257121874301"/>
    <n v="0.59245795018932002"/>
    <n v="0.11792187312959999"/>
    <n v="190.27534528551601"/>
    <n v="1210"/>
    <s v="Fixed Single Family Units"/>
    <n v="1210"/>
    <s v="St. Lucie County"/>
    <s v="St. Lucie County"/>
    <m/>
    <m/>
    <m/>
    <n v="0"/>
    <n v="1"/>
    <n v="0.59245795018932002"/>
    <n v="0.11792187312959999"/>
    <n v="190.27534528551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8.016424095529"/>
    <n v="0.15431901479999999"/>
  </r>
  <r>
    <n v="170000"/>
    <n v="690000"/>
    <n v="690000"/>
    <x v="0"/>
    <x v="0"/>
    <s v="IR-SouthCentral"/>
    <s v="C-25 and South Indian R"/>
    <n v="0.36"/>
    <n v="0.57999999999999996"/>
    <s v="St. Lucie County"/>
    <n v="0.31170522980423998"/>
    <n v="3845.0204414396399"/>
    <n v="11.972191803163501"/>
    <n v="2.3829257121874301"/>
    <n v="3.7317947972655499"/>
    <n v="0.74277040672382"/>
    <n v="1198.5129803009499"/>
    <n v="1310"/>
    <s v="Fixed Single Family Units"/>
    <n v="1310"/>
    <s v="St. Lucie County"/>
    <s v="St. Lucie County"/>
    <m/>
    <m/>
    <m/>
    <n v="0"/>
    <n v="1"/>
    <n v="3.7317947972655499"/>
    <n v="0.74277040672382"/>
    <n v="1198.5129803009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6.70469530833"/>
    <n v="0.97202999209999996"/>
  </r>
  <r>
    <n v="170000"/>
    <n v="690000"/>
    <n v="690000"/>
    <x v="0"/>
    <x v="0"/>
    <s v="IR-SouthCentral"/>
    <s v="C-25 and South Indian R"/>
    <n v="0.36"/>
    <n v="0.57999999999999996"/>
    <s v="St. Lucie County"/>
    <n v="0.25657205131452998"/>
    <n v="3845.0204414396399"/>
    <n v="11.972191803163501"/>
    <n v="2.3829257121874301"/>
    <n v="3.07172980966868"/>
    <n v="0.61139213810605997"/>
    <n v="986.52478200647204"/>
    <n v="1310"/>
    <s v="Fixed Single Family Units"/>
    <n v="1310"/>
    <s v="St. Lucie County"/>
    <s v="St. Lucie County"/>
    <m/>
    <m/>
    <m/>
    <n v="0"/>
    <n v="1"/>
    <n v="3.07172980966868"/>
    <n v="0.61139213810605997"/>
    <n v="986.52478200647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35708932764601"/>
    <n v="0.80010120200000001"/>
  </r>
  <r>
    <n v="170000"/>
    <n v="690000"/>
    <n v="690000"/>
    <x v="0"/>
    <x v="0"/>
    <s v="IR-SouthCentral"/>
    <s v="C-25 and South Indian R"/>
    <n v="0.36"/>
    <n v="0.57999999999999996"/>
    <s v="St. Lucie County"/>
    <n v="0.18620086213984999"/>
    <n v="3601.693900965"/>
    <n v="9.5260228586717197"/>
    <n v="1.54346961932383"/>
    <n v="1.7737536690486799"/>
    <n v="0.28739537380476998"/>
    <n v="670.63850952355494"/>
    <n v="1210"/>
    <s v="Fixed Single Family Units"/>
    <n v="1210"/>
    <s v="St. Lucie County"/>
    <s v="St. Lucie County"/>
    <m/>
    <m/>
    <m/>
    <n v="0"/>
    <n v="1"/>
    <n v="1.7737536690486799"/>
    <n v="0.28739537380476998"/>
    <n v="670.638509523554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8.62352929629699"/>
    <n v="0.54390795579999995"/>
  </r>
  <r>
    <n v="170000"/>
    <n v="690000"/>
    <n v="690000"/>
    <x v="0"/>
    <x v="0"/>
    <s v="IR-SouthCentral"/>
    <s v="C-25 and South Indian R"/>
    <n v="0.36"/>
    <n v="0.57999999999999996"/>
    <s v="Natural Lands"/>
    <n v="0.14370690976635001"/>
    <n v="3601.693900965"/>
    <n v="9.5260228586717197"/>
    <n v="1.54346961932383"/>
    <n v="1.3689553073833201"/>
    <n v="0.22180724931126999"/>
    <n v="517.58830043198998"/>
    <n v="4110"/>
    <s v="Pine flatwoods"/>
    <n v="4110"/>
    <s v="St. Lucie County"/>
    <s v="St. Lucie County"/>
    <m/>
    <m/>
    <s v="Natural Lands"/>
    <n v="0"/>
    <n v="1"/>
    <n v="1.3689553073833201"/>
    <n v="0.22180724931126999"/>
    <n v="517.58830043198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565915071146804"/>
    <n v="0.41977964350000002"/>
  </r>
  <r>
    <n v="170000"/>
    <n v="690000"/>
    <n v="690000"/>
    <x v="0"/>
    <x v="0"/>
    <s v="IR-SouthCentral"/>
    <s v="C-25 and South Indian R"/>
    <n v="0.36"/>
    <n v="0.57999999999999996"/>
    <s v="St. Lucie County"/>
    <n v="9.1406693922249996E-2"/>
    <n v="3601.693900965"/>
    <n v="9.5260228586717197"/>
    <n v="1.54346961932383"/>
    <n v="0.87074225573903996"/>
    <n v="0.14108345507183001"/>
    <n v="329.218932007175"/>
    <n v="1310"/>
    <s v="Fixed Single Family Units"/>
    <n v="1310"/>
    <s v="St. Lucie County"/>
    <s v="St. Lucie County"/>
    <m/>
    <m/>
    <m/>
    <n v="0"/>
    <n v="1"/>
    <n v="0.87074225573903996"/>
    <n v="0.14108345507183001"/>
    <n v="329.21893200717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658370832030897"/>
    <n v="0.2670064331"/>
  </r>
  <r>
    <n v="170000"/>
    <n v="690000"/>
    <n v="690000"/>
    <x v="0"/>
    <x v="0"/>
    <s v="IR-SouthCentral"/>
    <s v="C-25 and South Indian R"/>
    <n v="0.36"/>
    <n v="0.57999999999999996"/>
    <s v="St. Lucie County"/>
    <n v="6.5743947982110001E-2"/>
    <n v="3601.693900965"/>
    <n v="9.5260228586717197"/>
    <n v="1.54346961932383"/>
    <n v="0.62627835129690002"/>
    <n v="0.10147378636479"/>
    <n v="236.78957647252599"/>
    <n v="1310"/>
    <s v="Fixed Single Family Units"/>
    <n v="1310"/>
    <s v="St. Lucie County"/>
    <s v="St. Lucie County"/>
    <m/>
    <m/>
    <m/>
    <n v="0"/>
    <n v="1"/>
    <n v="0.62627835129690002"/>
    <n v="0.10147378636479"/>
    <n v="236.78957647252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255750209701603"/>
    <n v="0.19204345210000001"/>
  </r>
  <r>
    <n v="170000"/>
    <n v="690000"/>
    <n v="690000"/>
    <x v="0"/>
    <x v="0"/>
    <s v="IR-SouthCentral"/>
    <s v="C-25 and South Indian R"/>
    <n v="0.36"/>
    <n v="0.57999999999999996"/>
    <s v="St. Lucie County"/>
    <n v="2.6631377561730001E-2"/>
    <n v="3601.693900965"/>
    <n v="9.5260228586717197"/>
    <n v="1.54346961932383"/>
    <n v="0.25369111141100997"/>
    <n v="4.110472218728E-2"/>
    <n v="95.918070138400694"/>
    <n v="1310"/>
    <s v="Fixed Single Family Units"/>
    <n v="1310"/>
    <s v="St. Lucie County"/>
    <s v="St. Lucie County"/>
    <m/>
    <m/>
    <m/>
    <n v="0"/>
    <n v="1"/>
    <n v="0.25369111141100997"/>
    <n v="4.110472218728E-2"/>
    <n v="95.9180701384006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778838031831299"/>
    <n v="7.7792433199999997E-2"/>
  </r>
  <r>
    <n v="170000"/>
    <n v="690000"/>
    <n v="690000"/>
    <x v="0"/>
    <x v="0"/>
    <s v="IR-SouthCentral"/>
    <s v="C-25 and South Indian R"/>
    <n v="0.36"/>
    <n v="0.57999999999999996"/>
    <s v="St. Lucie County"/>
    <n v="0.10407366227258"/>
    <n v="3601.693900965"/>
    <n v="9.5260228586717197"/>
    <n v="1.54346961932383"/>
    <n v="0.99140808579434003"/>
    <n v="0.1606345358895"/>
    <n v="374.841474658268"/>
    <n v="1310"/>
    <s v="Fixed Single Family Units"/>
    <n v="1310"/>
    <s v="St. Lucie County"/>
    <s v="St. Lucie County"/>
    <m/>
    <m/>
    <m/>
    <n v="0"/>
    <n v="1"/>
    <n v="0.99140808579434003"/>
    <n v="0.1606345358895"/>
    <n v="374.84147465826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588516044681199"/>
    <n v="0.30400768420000002"/>
  </r>
  <r>
    <n v="170000"/>
    <n v="690000"/>
    <n v="690000"/>
    <x v="0"/>
    <x v="0"/>
    <s v="IR-SouthCentral"/>
    <s v="C-25 and South Indian R"/>
    <n v="0.36"/>
    <n v="0.57999999999999996"/>
    <s v="St. Lucie County"/>
    <n v="0.28934114385524001"/>
    <n v="3848.7741485950401"/>
    <n v="11.334497951755001"/>
    <n v="2.0400532823809998"/>
    <n v="3.2795366023857899"/>
    <n v="0.59027135024976995"/>
    <n v="1113.608714595"/>
    <n v="1210"/>
    <s v="Fixed Single Family Units"/>
    <n v="1210"/>
    <s v="St. Lucie County"/>
    <s v="St. Lucie County"/>
    <m/>
    <m/>
    <m/>
    <n v="0"/>
    <n v="1"/>
    <n v="3.2795366023857899"/>
    <n v="0.59027135024976995"/>
    <n v="1113.6087145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99.45533753824702"/>
    <n v="0.90317008480000005"/>
  </r>
  <r>
    <n v="170000"/>
    <n v="690000"/>
    <n v="690000"/>
    <x v="0"/>
    <x v="0"/>
    <s v="IR-SouthCentral"/>
    <s v="C-25 and South Indian R"/>
    <n v="0.36"/>
    <n v="0.57999999999999996"/>
    <s v="St. Lucie County"/>
    <n v="0.32842230976663001"/>
    <n v="3848.7741485950401"/>
    <n v="11.334497951755001"/>
    <n v="2.0400532823809998"/>
    <n v="3.7225019973606099"/>
    <n v="0.66999901104657"/>
    <n v="1264.0232956517"/>
    <n v="1310"/>
    <s v="Fixed Single Family Units"/>
    <n v="1310"/>
    <s v="St. Lucie County"/>
    <s v="St. Lucie County"/>
    <m/>
    <m/>
    <m/>
    <n v="0"/>
    <n v="1"/>
    <n v="3.7225019973606099"/>
    <n v="0.66999901104657"/>
    <n v="1264.023295651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2.91686915872"/>
    <n v="1.0251608237000001"/>
  </r>
  <r>
    <n v="170000"/>
    <n v="690000"/>
    <n v="690000"/>
    <x v="0"/>
    <x v="0"/>
    <s v="IR-SouthCentral"/>
    <s v="C-25 and South Indian R"/>
    <n v="0.36"/>
    <n v="0.57999999999999996"/>
    <s v="St. Lucie County"/>
    <n v="0.32493974315425"/>
    <n v="3794.4700523546999"/>
    <n v="10.016729126653299"/>
    <n v="1.65285779816294"/>
    <n v="3.2548333896604902"/>
    <n v="0.53707918840557001"/>
    <n v="1232.9741242186501"/>
    <n v="1210"/>
    <s v="Fixed Single Family Units"/>
    <n v="1210"/>
    <s v="St. Lucie County"/>
    <s v="St. Lucie County"/>
    <m/>
    <m/>
    <m/>
    <n v="0"/>
    <n v="1"/>
    <n v="3.2548333896604902"/>
    <n v="0.53707918840557001"/>
    <n v="1232.9741242186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1.663477540054"/>
    <n v="0.999979014"/>
  </r>
  <r>
    <n v="170000"/>
    <n v="690000"/>
    <n v="690000"/>
    <x v="0"/>
    <x v="0"/>
    <s v="IR-SouthCentral"/>
    <s v="C-25 and South Indian R"/>
    <n v="0.36"/>
    <n v="0.57999999999999996"/>
    <s v="Natural Lands"/>
    <n v="4.296676276967E-2"/>
    <n v="3794.4700523546999"/>
    <n v="10.016729126653299"/>
    <n v="1.65285779816294"/>
    <n v="0.43038642411294997"/>
    <n v="7.1017948905660003E-2"/>
    <n v="163.03609457614101"/>
    <n v="4110"/>
    <s v="Pine flatwoods"/>
    <n v="4110"/>
    <s v="St. Lucie County"/>
    <s v="St. Lucie County"/>
    <m/>
    <m/>
    <s v="Natural Lands"/>
    <n v="0"/>
    <n v="1"/>
    <n v="0.43038642411294997"/>
    <n v="7.1017948905660003E-2"/>
    <n v="163.03609457613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932362722347399"/>
    <n v="0.13222716509999999"/>
  </r>
  <r>
    <n v="170000"/>
    <n v="690000"/>
    <n v="690000"/>
    <x v="0"/>
    <x v="0"/>
    <s v="IR-SouthCentral"/>
    <s v="C-25 and South Indian R"/>
    <n v="0.36"/>
    <n v="0.57999999999999996"/>
    <s v="St. Lucie County"/>
    <n v="0.24473703211676001"/>
    <n v="3794.4700523546999"/>
    <n v="10.016729126653299"/>
    <n v="1.65285779816294"/>
    <n v="2.4514645579746999"/>
    <n v="0.40451551203344999"/>
    <n v="928.64733906924005"/>
    <n v="1310"/>
    <s v="Fixed Single Family Units"/>
    <n v="1310"/>
    <s v="St. Lucie County"/>
    <s v="St. Lucie County"/>
    <m/>
    <m/>
    <m/>
    <n v="0"/>
    <n v="1"/>
    <n v="2.4514645579746999"/>
    <n v="0.40451551203344999"/>
    <n v="928.647339069240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6.847805068062"/>
    <n v="0.75316085889999995"/>
  </r>
  <r>
    <n v="170000"/>
    <n v="690000"/>
    <n v="690000"/>
    <x v="0"/>
    <x v="0"/>
    <s v="IR-SouthCentral"/>
    <s v="C-25 and South Indian R"/>
    <n v="0.36"/>
    <n v="0.57999999999999996"/>
    <s v="St. Lucie County"/>
    <n v="5.1199156732400003E-3"/>
    <n v="3794.4700523546999"/>
    <n v="10.016729126653299"/>
    <n v="1.65285779816294"/>
    <n v="5.128480845023E-2"/>
    <n v="8.4624925464600008E-3"/>
    <n v="19.427366692721002"/>
    <n v="1310"/>
    <s v="Fixed Single Family Units"/>
    <n v="1310"/>
    <s v="St. Lucie County"/>
    <s v="St. Lucie County"/>
    <m/>
    <m/>
    <m/>
    <n v="0"/>
    <n v="1"/>
    <n v="5.128480845023E-2"/>
    <n v="8.4624925464600008E-3"/>
    <n v="19.427366692722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672885620724699"/>
    <n v="1.5756177400000002E-2"/>
  </r>
  <r>
    <n v="170000"/>
    <n v="690000"/>
    <n v="690000"/>
    <x v="0"/>
    <x v="0"/>
    <s v="IR-SouthCentral"/>
    <s v="C-25 and South Indian R"/>
    <n v="0.36"/>
    <n v="0.57999999999999996"/>
    <s v="St. Lucie County"/>
    <n v="0.22697032685704999"/>
    <n v="3886.54170461488"/>
    <n v="11.6063714815492"/>
    <n v="2.1481150596772398"/>
    <n v="2.6343019287915999"/>
    <n v="0.48755837722148998"/>
    <n v="882.129641040004"/>
    <n v="1210"/>
    <s v="Fixed Single Family Units"/>
    <n v="1210"/>
    <s v="St. Lucie County"/>
    <s v="St. Lucie County"/>
    <m/>
    <m/>
    <m/>
    <n v="0"/>
    <n v="1"/>
    <n v="2.6343019287915999"/>
    <n v="0.48755837722148998"/>
    <n v="882.1296410400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74864250269599"/>
    <n v="0.71543360990000004"/>
  </r>
  <r>
    <n v="170000"/>
    <n v="690000"/>
    <n v="690000"/>
    <x v="0"/>
    <x v="0"/>
    <s v="IR-SouthCentral"/>
    <s v="C-25 and South Indian R"/>
    <n v="0.36"/>
    <n v="0.57999999999999996"/>
    <s v="St. Lucie County"/>
    <n v="9.7891384901790002E-2"/>
    <n v="3886.54170461488"/>
    <n v="11.6063714815492"/>
    <n v="2.1481150596772398"/>
    <n v="1.1361637780135201"/>
    <n v="0.21028195812020001"/>
    <n v="380.45894994332201"/>
    <n v="1310"/>
    <s v="Fixed Single Family Units"/>
    <n v="1310"/>
    <s v="St. Lucie County"/>
    <s v="St. Lucie County"/>
    <m/>
    <m/>
    <m/>
    <n v="0"/>
    <n v="1"/>
    <n v="1.1361637780135201"/>
    <n v="0.21028195812020001"/>
    <n v="380.45894994332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847527854007"/>
    <n v="0.30856362529999998"/>
  </r>
  <r>
    <n v="170000"/>
    <n v="690000"/>
    <n v="690000"/>
    <x v="0"/>
    <x v="0"/>
    <s v="IR-SouthCentral"/>
    <s v="C-25 and South Indian R"/>
    <n v="0.36"/>
    <n v="0.57999999999999996"/>
    <s v="St. Lucie County"/>
    <n v="0.22550186547494999"/>
    <n v="3886.54170461488"/>
    <n v="11.6063714815492"/>
    <n v="2.1481150596772398"/>
    <n v="2.61725842048472"/>
    <n v="0.48440395321207003"/>
    <n v="876.42240463688302"/>
    <n v="1310"/>
    <s v="Fixed Single Family Units"/>
    <n v="1310"/>
    <s v="St. Lucie County"/>
    <s v="St. Lucie County"/>
    <m/>
    <m/>
    <m/>
    <n v="0"/>
    <n v="1"/>
    <n v="2.61725842048472"/>
    <n v="0.48440395321207003"/>
    <n v="876.42240463688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516063336282"/>
    <n v="0.71080486990000002"/>
  </r>
  <r>
    <n v="170000"/>
    <n v="690000"/>
    <n v="690000"/>
    <x v="0"/>
    <x v="0"/>
    <s v="IR-SouthCentral"/>
    <s v="C-25 and South Indian R"/>
    <n v="0.36"/>
    <n v="0.57999999999999996"/>
    <s v="St. Lucie County"/>
    <n v="6.7399876365069999E-2"/>
    <n v="3886.54170461488"/>
    <n v="11.6063714815492"/>
    <n v="2.1481150596772398"/>
    <n v="0.78226800290349996"/>
    <n v="0.14478268944018999"/>
    <n v="261.95243037873502"/>
    <n v="1310"/>
    <s v="Fixed Single Family Units"/>
    <n v="1310"/>
    <s v="St. Lucie County"/>
    <s v="St. Lucie County"/>
    <m/>
    <m/>
    <m/>
    <n v="0"/>
    <n v="1"/>
    <n v="0.78226800290349996"/>
    <n v="0.14478268944018999"/>
    <n v="261.95243037873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0.916864497105"/>
    <n v="0.21245128169999999"/>
  </r>
  <r>
    <n v="170000"/>
    <n v="700000"/>
    <n v="700000"/>
    <x v="0"/>
    <x v="0"/>
    <s v="IR-SouthCentral"/>
    <s v="C-25 and South Indian R"/>
    <n v="0.36"/>
    <n v="0.57999999999999996"/>
    <s v="St. Lucie County"/>
    <n v="0.38261959519339001"/>
    <n v="3872.7225970941699"/>
    <n v="11.1443315769269"/>
    <n v="1.91576212025852"/>
    <n v="4.2640396366647897"/>
    <n v="0.73300812694016004"/>
    <n v="1481.7795523964901"/>
    <n v="1210"/>
    <s v="Fixed Single Family Units"/>
    <n v="1210"/>
    <s v="St. Lucie County"/>
    <s v="St. Lucie County"/>
    <m/>
    <m/>
    <m/>
    <n v="0"/>
    <n v="1"/>
    <n v="4.2640396366647897"/>
    <n v="0.73300812694016004"/>
    <n v="1481.7795523964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7.74546988921401"/>
    <n v="1.2017676824000001"/>
  </r>
  <r>
    <n v="170000"/>
    <n v="700000"/>
    <n v="700000"/>
    <x v="0"/>
    <x v="0"/>
    <s v="IR-SouthCentral"/>
    <s v="C-25 and South Indian R"/>
    <n v="0.36"/>
    <n v="0.57999999999999996"/>
    <s v="St. Lucie County"/>
    <n v="1.522154437144E-2"/>
    <n v="3872.7225970941699"/>
    <n v="11.1443315769269"/>
    <n v="1.91576212025852"/>
    <n v="0.16963393758833001"/>
    <n v="2.9160858118650001E-2"/>
    <n v="58.948818849982104"/>
    <n v="1310"/>
    <s v="Fixed Single Family Units"/>
    <n v="1310"/>
    <s v="St. Lucie County"/>
    <s v="St. Lucie County"/>
    <m/>
    <m/>
    <m/>
    <n v="0"/>
    <n v="1"/>
    <n v="0.16963393758833001"/>
    <n v="2.9160858118650001E-2"/>
    <n v="58.948818849980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319513919095201"/>
    <n v="4.7809260999999999E-2"/>
  </r>
  <r>
    <n v="170000"/>
    <n v="700000"/>
    <n v="700000"/>
    <x v="0"/>
    <x v="0"/>
    <s v="IR-SouthCentral"/>
    <s v="C-25 and South Indian R"/>
    <n v="0.36"/>
    <n v="0.57999999999999996"/>
    <s v="St. Lucie County"/>
    <n v="8.2705695894379996E-2"/>
    <n v="3872.7225970941699"/>
    <n v="11.1443315769269"/>
    <n v="1.91576212025852"/>
    <n v="0.92169969834748"/>
    <n v="0.15844443932407001"/>
    <n v="320.296217398571"/>
    <n v="1310"/>
    <s v="Fixed Single Family Units"/>
    <n v="1310"/>
    <s v="St. Lucie County"/>
    <s v="St. Lucie County"/>
    <m/>
    <m/>
    <m/>
    <n v="0"/>
    <n v="1"/>
    <n v="0.92169969834748"/>
    <n v="0.15844443932407001"/>
    <n v="320.29621739857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292972492082299"/>
    <n v="0.25976984380000001"/>
  </r>
  <r>
    <n v="170000"/>
    <n v="700000"/>
    <n v="700000"/>
    <x v="0"/>
    <x v="0"/>
    <s v="IR-SouthCentral"/>
    <s v="C-25 and South Indian R"/>
    <n v="0.36"/>
    <n v="0.57999999999999996"/>
    <s v="St. Lucie County"/>
    <n v="0.13721661827772"/>
    <n v="3872.7225970941699"/>
    <n v="11.1443315769269"/>
    <n v="1.91576212025852"/>
    <n v="1.52918749195159"/>
    <n v="0.26287439956643999"/>
    <n v="531.40189830099405"/>
    <n v="1310"/>
    <s v="Fixed Single Family Units"/>
    <n v="1310"/>
    <s v="St. Lucie County"/>
    <s v="St. Lucie County"/>
    <m/>
    <m/>
    <m/>
    <n v="0"/>
    <n v="1"/>
    <n v="1.52918749195159"/>
    <n v="0.26287439956643999"/>
    <n v="531.40189830099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218390083942"/>
    <n v="0.4309828859"/>
  </r>
  <r>
    <n v="170000"/>
    <n v="700000"/>
    <n v="700000"/>
    <x v="0"/>
    <x v="0"/>
    <s v="IR-SouthCentral"/>
    <s v="C-25 and South Indian R"/>
    <n v="0.36"/>
    <n v="0.57999999999999996"/>
    <s v="St. Lucie County"/>
    <n v="0.27394538672615998"/>
    <n v="3858.45004926622"/>
    <n v="9.6518670873748"/>
    <n v="1.4200427617501401"/>
    <n v="2.64408446188044"/>
    <n v="0.38901416353533003"/>
    <n v="1057.0045909098301"/>
    <n v="1210"/>
    <s v="Fixed Single Family Units"/>
    <n v="1210"/>
    <s v="St. Lucie County"/>
    <s v="St. Lucie County"/>
    <m/>
    <m/>
    <m/>
    <n v="0"/>
    <n v="1"/>
    <n v="2.64408446188044"/>
    <n v="0.38901416353533003"/>
    <n v="1057.0045909098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5.07438766626899"/>
    <n v="0.85726244190000001"/>
  </r>
  <r>
    <n v="170000"/>
    <n v="700000"/>
    <n v="700000"/>
    <x v="0"/>
    <x v="0"/>
    <s v="IR-SouthCentral"/>
    <s v="C-25 and South Indian R"/>
    <n v="0.36"/>
    <n v="0.57999999999999996"/>
    <s v="Natural Lands"/>
    <n v="4.4853826909999999E-4"/>
    <n v="3858.45004926622"/>
    <n v="9.6518670873748"/>
    <n v="1.4200427617501401"/>
    <n v="4.3292317570199999E-3"/>
    <n v="6.3694352240999997E-4"/>
    <n v="1.73066250653369"/>
    <n v="4110"/>
    <s v="Pine flatwoods"/>
    <n v="4110"/>
    <s v="St. Lucie County"/>
    <s v="St. Lucie County"/>
    <m/>
    <m/>
    <s v="Natural Lands"/>
    <n v="0"/>
    <n v="1"/>
    <n v="4.3292317570199999E-3"/>
    <n v="6.3694352240999997E-4"/>
    <n v="1.7306625065336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.4318212334532801"/>
    <n v="1.4036191999999999E-3"/>
  </r>
  <r>
    <n v="170000"/>
    <n v="700000"/>
    <n v="700000"/>
    <x v="0"/>
    <x v="0"/>
    <s v="IR-SouthCentral"/>
    <s v="C-25 and South Indian R"/>
    <n v="0.36"/>
    <n v="0.57999999999999996"/>
    <s v="St. Lucie County"/>
    <n v="1.12748516E-5"/>
    <n v="3858.45004926622"/>
    <n v="9.6518670873748"/>
    <n v="1.4200427617501401"/>
    <n v="1.0882336908E-4"/>
    <n v="1.60107714E-5"/>
    <n v="4.3503451715340001E-2"/>
    <n v="1310"/>
    <s v="Fixed Single Family Units"/>
    <n v="1310"/>
    <s v="St. Lucie County"/>
    <s v="St. Lucie County"/>
    <m/>
    <m/>
    <m/>
    <n v="0"/>
    <n v="1"/>
    <n v="1.0882336908E-4"/>
    <n v="1.60107714E-5"/>
    <n v="4.350345171594E-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.9903889555925098"/>
    <n v="3.52826E-5"/>
  </r>
  <r>
    <n v="170000"/>
    <n v="700000"/>
    <n v="700000"/>
    <x v="0"/>
    <x v="0"/>
    <s v="IR-SouthCentral"/>
    <s v="C-25 and South Indian R"/>
    <n v="0.36"/>
    <n v="0.57999999999999996"/>
    <s v="St. Lucie County"/>
    <n v="0.39152547901009999"/>
    <n v="3878.0459334176899"/>
    <n v="10.211476552354201"/>
    <n v="1.6912860007944599"/>
    <n v="3.9980532485609399"/>
    <n v="0.66218156160413"/>
    <n v="1518.3537917045501"/>
    <n v="1210"/>
    <s v="Fixed Single Family Units"/>
    <n v="1210"/>
    <s v="St. Lucie County"/>
    <s v="St. Lucie County"/>
    <m/>
    <m/>
    <m/>
    <n v="0"/>
    <n v="1"/>
    <n v="3.9980532485609399"/>
    <n v="0.66218156160413"/>
    <n v="1518.3537917045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53188743952501"/>
    <n v="1.231430488"/>
  </r>
  <r>
    <n v="170000"/>
    <n v="700000"/>
    <n v="700000"/>
    <x v="0"/>
    <x v="0"/>
    <s v="IR-SouthCentral"/>
    <s v="C-25 and South Indian R"/>
    <n v="0.36"/>
    <n v="0.57999999999999996"/>
    <s v="St. Lucie County"/>
    <n v="2.1857505957440002E-2"/>
    <n v="3878.0459334176899"/>
    <n v="10.211476552354201"/>
    <n v="1.6912860007944599"/>
    <n v="0.22319740957739001"/>
    <n v="3.6967293838099997E-2"/>
    <n v="84.764412092922598"/>
    <n v="1310"/>
    <s v="Fixed Single Family Units"/>
    <n v="1310"/>
    <s v="St. Lucie County"/>
    <s v="St. Lucie County"/>
    <m/>
    <m/>
    <m/>
    <n v="0"/>
    <n v="1"/>
    <n v="0.22319740957739001"/>
    <n v="3.6967293838099997E-2"/>
    <n v="84.76441209292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520177217444697"/>
    <n v="6.8746481799999995E-2"/>
  </r>
  <r>
    <n v="170000"/>
    <n v="700000"/>
    <n v="700000"/>
    <x v="0"/>
    <x v="0"/>
    <s v="IR-SouthCentral"/>
    <s v="C-25 and South Indian R"/>
    <n v="0.36"/>
    <n v="0.57999999999999996"/>
    <s v="St. Lucie County"/>
    <n v="0.20438046870036"/>
    <n v="3878.0459334176899"/>
    <n v="10.211476552354201"/>
    <n v="1.6912860007944599"/>
    <n v="2.0870263638929201"/>
    <n v="0.34566582554872999"/>
    <n v="792.59684551344503"/>
    <n v="1310"/>
    <s v="Fixed Single Family Units"/>
    <n v="1310"/>
    <s v="St. Lucie County"/>
    <s v="St. Lucie County"/>
    <m/>
    <m/>
    <m/>
    <n v="0"/>
    <n v="1"/>
    <n v="2.0870263638929201"/>
    <n v="0.34566582554872999"/>
    <n v="792.596845513445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655061624214"/>
    <n v="0.64281982599999998"/>
  </r>
  <r>
    <n v="170000"/>
    <n v="700000"/>
    <n v="700000"/>
    <x v="0"/>
    <x v="0"/>
    <s v="IR-SouthCentral"/>
    <s v="C-25 and South Indian R"/>
    <n v="0.36"/>
    <n v="0.57999999999999996"/>
    <s v="St. Lucie County"/>
    <n v="0.31016332168650002"/>
    <n v="3877.67542322078"/>
    <n v="11.3554385058868"/>
    <n v="2.0232278369774299"/>
    <n v="3.5220405261926699"/>
    <n v="0.62753106644551004"/>
    <n v="1202.7126896882701"/>
    <n v="1210"/>
    <s v="Fixed Single Family Units"/>
    <n v="1210"/>
    <s v="St. Lucie County"/>
    <s v="St. Lucie County"/>
    <m/>
    <m/>
    <m/>
    <n v="0"/>
    <n v="1"/>
    <n v="3.5220405261926699"/>
    <n v="0.62753106644551004"/>
    <n v="1202.7126896882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31270695882401"/>
    <n v="0.97543608250000002"/>
  </r>
  <r>
    <n v="170000"/>
    <n v="700000"/>
    <n v="700000"/>
    <x v="0"/>
    <x v="0"/>
    <s v="IR-SouthCentral"/>
    <s v="C-25 and South Indian R"/>
    <n v="0.36"/>
    <n v="0.57999999999999996"/>
    <s v="St. Lucie County"/>
    <n v="0.11144599618794999"/>
    <n v="3877.67542322078"/>
    <n v="11.3554385058868"/>
    <n v="2.0232278369774299"/>
    <n v="1.2655181564395801"/>
    <n v="0.22548064180714"/>
    <n v="432.15140043437901"/>
    <n v="1310"/>
    <s v="Fixed Single Family Units"/>
    <n v="1310"/>
    <s v="St. Lucie County"/>
    <s v="St. Lucie County"/>
    <m/>
    <m/>
    <m/>
    <n v="0"/>
    <n v="1"/>
    <n v="1.2655181564395801"/>
    <n v="0.22548064180714"/>
    <n v="432.15140043437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317100079316702"/>
    <n v="0.35048775380000002"/>
  </r>
  <r>
    <n v="170000"/>
    <n v="700000"/>
    <n v="700000"/>
    <x v="0"/>
    <x v="0"/>
    <s v="IR-SouthCentral"/>
    <s v="C-25 and South Indian R"/>
    <n v="0.36"/>
    <n v="0.57999999999999996"/>
    <s v="St. Lucie County"/>
    <n v="0.19615413563236"/>
    <n v="3877.67542322078"/>
    <n v="11.3554385058868"/>
    <n v="2.0232278369774299"/>
    <n v="2.2274162248486999"/>
    <n v="0.39686450754963998"/>
    <n v="760.62207090473896"/>
    <n v="1310"/>
    <s v="Fixed Single Family Units"/>
    <n v="1310"/>
    <s v="St. Lucie County"/>
    <s v="St. Lucie County"/>
    <m/>
    <m/>
    <m/>
    <n v="0"/>
    <n v="1"/>
    <n v="2.2274162248486999"/>
    <n v="0.39686450754963998"/>
    <n v="760.622070904738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45520142298901"/>
    <n v="0.61688732430000004"/>
  </r>
  <r>
    <n v="170000"/>
    <n v="700000"/>
    <n v="700000"/>
    <x v="0"/>
    <x v="0"/>
    <s v="IR-SouthCentral"/>
    <s v="C-25 and South Indian R"/>
    <n v="0.36"/>
    <n v="0.57999999999999996"/>
    <s v="Natural Lands"/>
    <n v="0.14697652125273"/>
    <n v="2603.4158188347101"/>
    <n v="5.8169486659159801"/>
    <n v="0.43183151015894"/>
    <n v="0.85495487922208002"/>
    <n v="6.346909313047E-2"/>
    <n v="382.64100042667098"/>
    <n v="4110"/>
    <s v="Pine flatwoods"/>
    <n v="4110"/>
    <s v="St. Lucie County"/>
    <s v="St. Lucie County"/>
    <m/>
    <m/>
    <s v="Natural Lands"/>
    <n v="0"/>
    <n v="1"/>
    <n v="0.85495487922208002"/>
    <n v="6.346909313047E-2"/>
    <n v="1608.2951478765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809005165228"/>
    <n v="1.3043756268"/>
  </r>
  <r>
    <n v="170000"/>
    <n v="700000"/>
    <n v="700000"/>
    <x v="0"/>
    <x v="0"/>
    <s v="IR-SouthCentral"/>
    <s v="C-25 and South Indian R"/>
    <n v="0.36"/>
    <n v="0.57999999999999996"/>
    <s v="St. Lucie County"/>
    <n v="5.213034505782E-2"/>
    <n v="3831.01206627694"/>
    <n v="9.23144346699865"/>
    <n v="1.3145281526022601"/>
    <n v="0.48123833331639998"/>
    <n v="6.8526806183369995E-2"/>
    <n v="199.71198093569299"/>
    <n v="1210"/>
    <s v="Fixed Single Family Units"/>
    <n v="1210"/>
    <s v="St. Lucie County"/>
    <s v="St. Lucie County"/>
    <m/>
    <m/>
    <m/>
    <n v="0"/>
    <n v="1"/>
    <n v="0.48123833331639998"/>
    <n v="6.8526806183369995E-2"/>
    <n v="633.42372977869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446651434191097"/>
    <n v="0.51372565270000004"/>
  </r>
  <r>
    <n v="170000"/>
    <n v="700000"/>
    <n v="700000"/>
    <x v="0"/>
    <x v="0"/>
    <s v="IR-SouthCentral"/>
    <s v="C-25 and South Indian R"/>
    <n v="0.36"/>
    <n v="0.57999999999999996"/>
    <s v="St. Lucie County"/>
    <n v="1.832388102716E-2"/>
    <n v="3831.01206627694"/>
    <n v="9.23144346699865"/>
    <n v="1.3145281526022601"/>
    <n v="0.16915587179826999"/>
    <n v="2.4087257475140001E-2"/>
    <n v="70.199009316088393"/>
    <n v="1750"/>
    <s v="Governmental"/>
    <n v="1750"/>
    <s v="St. Lucie County"/>
    <s v="St. Lucie County"/>
    <m/>
    <m/>
    <m/>
    <n v="0"/>
    <n v="1"/>
    <n v="0.16915587179826999"/>
    <n v="2.4087257475140001E-2"/>
    <n v="180.48701119085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5.4881814941686"/>
    <n v="0.14638038210000001"/>
  </r>
  <r>
    <n v="170000"/>
    <n v="700000"/>
    <n v="700000"/>
    <x v="0"/>
    <x v="0"/>
    <s v="IR-SouthCentral"/>
    <s v="C-25 and South Indian R"/>
    <n v="0.36"/>
    <n v="0.57999999999999996"/>
    <s v="St. Lucie County"/>
    <n v="4.3444259065880002E-2"/>
    <n v="3831.01206627694"/>
    <n v="9.23144346699865"/>
    <n v="1.3145281526022601"/>
    <n v="0.40105322153237999"/>
    <n v="5.710870161105E-2"/>
    <n v="166.43548069187401"/>
    <n v="1750"/>
    <s v="Governmental"/>
    <n v="1750"/>
    <s v="St. Lucie County"/>
    <s v="St. Lucie County"/>
    <m/>
    <m/>
    <m/>
    <n v="0"/>
    <n v="1"/>
    <n v="0.40105322153237999"/>
    <n v="5.710870161105E-2"/>
    <n v="166.43548069187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8142254257289"/>
    <n v="0.13498416930000001"/>
  </r>
  <r>
    <n v="170000"/>
    <n v="700000"/>
    <n v="700000"/>
    <x v="0"/>
    <x v="0"/>
    <s v="IR-SouthCentral"/>
    <s v="C-25 and South Indian R"/>
    <n v="0.36"/>
    <n v="0.57999999999999996"/>
    <s v="St. Lucie County"/>
    <n v="1.375565834523E-2"/>
    <n v="3831.01206627694"/>
    <n v="9.23144346699865"/>
    <n v="1.3145281526022601"/>
    <n v="0.12698458236533"/>
    <n v="1.8082200152380001E-2"/>
    <n v="52.698093100159298"/>
    <n v="1310"/>
    <s v="Fixed Single Family Units"/>
    <n v="1310"/>
    <s v="St. Lucie County"/>
    <s v="St. Lucie County"/>
    <m/>
    <m/>
    <m/>
    <n v="0"/>
    <n v="1"/>
    <n v="0.12698458236533"/>
    <n v="1.8082200152380001E-2"/>
    <n v="52.6980931001580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2.496434977103704"/>
    <n v="4.27397349E-2"/>
  </r>
  <r>
    <n v="170000"/>
    <n v="700000"/>
    <n v="700000"/>
    <x v="0"/>
    <x v="0"/>
    <s v="IR-SouthCentral"/>
    <s v="C-25 and South Indian R"/>
    <n v="0.36"/>
    <n v="0.57999999999999996"/>
    <s v="St. Lucie County"/>
    <n v="8.3082689797099995E-3"/>
    <n v="3865.9769221776701"/>
    <n v="10.6936068775082"/>
    <n v="1.8909365160989"/>
    <n v="8.8845362301710001E-2"/>
    <n v="1.571040919932E-2"/>
    <n v="32.119576138838198"/>
    <n v="1210"/>
    <s v="Fixed Single Family Units"/>
    <n v="1210"/>
    <s v="St. Lucie County"/>
    <s v="St. Lucie County"/>
    <m/>
    <m/>
    <m/>
    <n v="0"/>
    <n v="1"/>
    <n v="8.8845362301710001E-2"/>
    <n v="1.571040919932E-2"/>
    <n v="32.119576138837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1975154789911"/>
    <n v="2.6049940099999998E-2"/>
  </r>
  <r>
    <n v="170000"/>
    <n v="700000"/>
    <n v="700000"/>
    <x v="0"/>
    <x v="0"/>
    <s v="IR-SouthCentral"/>
    <s v="C-25 and South Indian R"/>
    <n v="0.36"/>
    <n v="0.57999999999999996"/>
    <s v="St. Lucie County"/>
    <n v="7.2652701656490001E-2"/>
    <n v="3865.9769221776701"/>
    <n v="10.6936068775082"/>
    <n v="1.8909365160989"/>
    <n v="0.77691943010345998"/>
    <n v="0.1373816465555"/>
    <n v="280.87366793787299"/>
    <n v="1750"/>
    <s v="Governmental"/>
    <n v="1750"/>
    <s v="St. Lucie County"/>
    <s v="St. Lucie County"/>
    <m/>
    <m/>
    <m/>
    <n v="0"/>
    <n v="1"/>
    <n v="0.77691943010345998"/>
    <n v="0.1373816465555"/>
    <n v="280.87366793787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595682582799697"/>
    <n v="0.2277969732"/>
  </r>
  <r>
    <n v="170000"/>
    <n v="700000"/>
    <n v="700000"/>
    <x v="0"/>
    <x v="0"/>
    <s v="IR-SouthCentral"/>
    <s v="C-25 and South Indian R"/>
    <n v="0.36"/>
    <n v="0.57999999999999996"/>
    <s v="St. Lucie County"/>
    <n v="8.9064807442159999E-2"/>
    <n v="3865.9769221776701"/>
    <n v="10.6936068775082"/>
    <n v="1.8909365160989"/>
    <n v="0.95242403740749004"/>
    <n v="0.16841589669171"/>
    <n v="344.32249014961099"/>
    <n v="1310"/>
    <s v="Fixed Single Family Units"/>
    <n v="1310"/>
    <s v="St. Lucie County"/>
    <s v="St. Lucie County"/>
    <m/>
    <m/>
    <m/>
    <n v="0"/>
    <n v="1"/>
    <n v="0.95242403740749004"/>
    <n v="0.16841589669171"/>
    <n v="344.32249014961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951036898417399"/>
    <n v="0.27925587200000002"/>
  </r>
  <r>
    <n v="170000"/>
    <n v="700000"/>
    <n v="700000"/>
    <x v="0"/>
    <x v="0"/>
    <s v="IR-SouthCentral"/>
    <s v="C-25 and South Indian R"/>
    <n v="0.36"/>
    <n v="0.57999999999999996"/>
    <s v="St. Lucie County"/>
    <n v="0.18570747405217999"/>
    <n v="3865.9769221776701"/>
    <n v="10.6936068775082"/>
    <n v="1.8909365160989"/>
    <n v="1.98588272172911"/>
    <n v="0.35116104399775999"/>
    <n v="717.94080896165201"/>
    <n v="1310"/>
    <s v="Fixed Single Family Units"/>
    <n v="1310"/>
    <s v="St. Lucie County"/>
    <s v="St. Lucie County"/>
    <m/>
    <m/>
    <m/>
    <n v="0"/>
    <n v="1"/>
    <n v="1.98588272172911"/>
    <n v="0.35116104399775999"/>
    <n v="717.94080896165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677274759409"/>
    <n v="0.58227154010000004"/>
  </r>
  <r>
    <n v="170000"/>
    <n v="700000"/>
    <n v="700000"/>
    <x v="0"/>
    <x v="0"/>
    <s v="IR-SouthCentral"/>
    <s v="C-25 and South Indian R"/>
    <n v="0.36"/>
    <n v="0.57999999999999996"/>
    <s v="St. Lucie County"/>
    <n v="0.19284768029822999"/>
    <n v="3865.9769221776701"/>
    <n v="10.6936068775082"/>
    <n v="1.8909365160989"/>
    <n v="2.0622372803487301"/>
    <n v="0.3646627207209"/>
    <n v="745.54468152848096"/>
    <n v="1750"/>
    <s v="Governmental"/>
    <n v="1750"/>
    <s v="St. Lucie County"/>
    <s v="St. Lucie County"/>
    <m/>
    <m/>
    <m/>
    <n v="0"/>
    <n v="1"/>
    <n v="2.0622372803487301"/>
    <n v="0.3646627207209"/>
    <n v="745.544681528480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633093165362"/>
    <n v="0.60465910909999998"/>
  </r>
  <r>
    <n v="170000"/>
    <n v="700000"/>
    <n v="700000"/>
    <x v="0"/>
    <x v="0"/>
    <s v="IR-SouthCentral"/>
    <s v="C-25 and South Indian R"/>
    <n v="0.36"/>
    <n v="0.57999999999999996"/>
    <s v="St. Lucie County"/>
    <n v="6.9182361948729995E-2"/>
    <n v="3865.9769221776701"/>
    <n v="10.6936068775082"/>
    <n v="1.8909365160989"/>
    <n v="0.73980898153720998"/>
    <n v="0.13081945447882001"/>
    <n v="267.457414715536"/>
    <n v="1310"/>
    <s v="Fixed Single Family Units"/>
    <n v="1310"/>
    <s v="St. Lucie County"/>
    <s v="St. Lucie County"/>
    <m/>
    <m/>
    <m/>
    <n v="0"/>
    <n v="1"/>
    <n v="0.73980898153720998"/>
    <n v="0.13081945447882001"/>
    <n v="267.45741471553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325640398210993"/>
    <n v="0.21691598919999999"/>
  </r>
  <r>
    <n v="170000"/>
    <n v="700000"/>
    <n v="700000"/>
    <x v="0"/>
    <x v="0"/>
    <s v="IR-SouthCentral"/>
    <s v="C-25 and South Indian R"/>
    <n v="0.36"/>
    <n v="0.57999999999999996"/>
    <s v="St. Lucie County"/>
    <n v="0.14409655291189999"/>
    <n v="3878.3353856225799"/>
    <n v="11.8100507554031"/>
    <n v="2.26424263036537"/>
    <n v="1.7017876035682"/>
    <n v="0.32626955799182999"/>
    <n v="558.85476010446996"/>
    <n v="1210"/>
    <s v="Fixed Single Family Units"/>
    <n v="1210"/>
    <s v="St. Lucie County"/>
    <s v="St. Lucie County"/>
    <m/>
    <m/>
    <m/>
    <n v="0"/>
    <n v="1"/>
    <n v="1.7017876035682"/>
    <n v="0.32626955799182999"/>
    <n v="558.854760104469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391708037349701"/>
    <n v="0.45324798059999999"/>
  </r>
  <r>
    <n v="170000"/>
    <n v="700000"/>
    <n v="700000"/>
    <x v="0"/>
    <x v="0"/>
    <s v="IR-SouthCentral"/>
    <s v="C-25 and South Indian R"/>
    <n v="0.36"/>
    <n v="0.57999999999999996"/>
    <s v="St. Lucie County"/>
    <n v="7.2443498787780003E-2"/>
    <n v="3878.3353856225799"/>
    <n v="11.8100507554031"/>
    <n v="2.26424263036537"/>
    <n v="0.85556139758272998"/>
    <n v="0.16402965824811999"/>
    <n v="280.960184806977"/>
    <n v="1310"/>
    <s v="Fixed Single Family Units"/>
    <n v="1310"/>
    <s v="St. Lucie County"/>
    <s v="St. Lucie County"/>
    <m/>
    <m/>
    <m/>
    <n v="0"/>
    <n v="1"/>
    <n v="0.85556139758272998"/>
    <n v="0.16402965824811999"/>
    <n v="280.96018480697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032616191510201"/>
    <n v="0.227867141"/>
  </r>
  <r>
    <n v="170000"/>
    <n v="700000"/>
    <n v="700000"/>
    <x v="0"/>
    <x v="0"/>
    <s v="IR-SouthCentral"/>
    <s v="C-25 and South Indian R"/>
    <n v="0.36"/>
    <n v="0.57999999999999996"/>
    <s v="St. Lucie County"/>
    <n v="0.15973038222503"/>
    <n v="3878.3353856225799"/>
    <n v="11.8100507554031"/>
    <n v="2.26424263036537"/>
    <n v="1.88642392125755"/>
    <n v="0.36166834079846999"/>
    <n v="619.48799354235803"/>
    <n v="1310"/>
    <s v="Fixed Single Family Units"/>
    <n v="1310"/>
    <s v="St. Lucie County"/>
    <s v="St. Lucie County"/>
    <m/>
    <m/>
    <m/>
    <n v="0"/>
    <n v="1"/>
    <n v="1.88642392125755"/>
    <n v="0.36166834079846999"/>
    <n v="619.487993542358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703295897671"/>
    <n v="0.50242335240000002"/>
  </r>
  <r>
    <n v="170000"/>
    <n v="700000"/>
    <n v="700000"/>
    <x v="0"/>
    <x v="0"/>
    <s v="IR-SouthCentral"/>
    <s v="C-25 and South Indian R"/>
    <n v="0.36"/>
    <n v="0.57999999999999996"/>
    <s v="St. Lucie County"/>
    <n v="0.12584437155784001"/>
    <n v="3878.3353856225799"/>
    <n v="11.8100507554031"/>
    <n v="2.26424263036537"/>
    <n v="1.4862284153799501"/>
    <n v="0.28494219087280998"/>
    <n v="488.06667929422599"/>
    <n v="1310"/>
    <s v="Fixed Single Family Units"/>
    <n v="1310"/>
    <s v="St. Lucie County"/>
    <s v="St. Lucie County"/>
    <m/>
    <m/>
    <m/>
    <n v="0"/>
    <n v="1"/>
    <n v="1.4862284153799501"/>
    <n v="0.28494219087280998"/>
    <n v="488.06667929422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2.250711981355806"/>
    <n v="0.39583672289999999"/>
  </r>
  <r>
    <n v="170000"/>
    <n v="700000"/>
    <n v="700000"/>
    <x v="0"/>
    <x v="0"/>
    <s v="IR-SouthCentral"/>
    <s v="C-25 and South Indian R"/>
    <n v="0.36"/>
    <n v="0.57999999999999996"/>
    <s v="St. Lucie County"/>
    <n v="0.1156486481163"/>
    <n v="3878.3353856225799"/>
    <n v="11.8100507554031"/>
    <n v="2.26424263036537"/>
    <n v="1.3658164040473599"/>
    <n v="0.26185659920907001"/>
    <n v="448.52424428889498"/>
    <n v="1310"/>
    <s v="Fixed Single Family Units"/>
    <n v="1310"/>
    <s v="St. Lucie County"/>
    <s v="St. Lucie County"/>
    <m/>
    <m/>
    <m/>
    <n v="0"/>
    <n v="1"/>
    <n v="1.3658164040473599"/>
    <n v="0.26185659920907001"/>
    <n v="448.52424428889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613165676894099"/>
    <n v="0.3637666215"/>
  </r>
  <r>
    <n v="170000"/>
    <n v="700000"/>
    <n v="700000"/>
    <x v="0"/>
    <x v="0"/>
    <s v="IR-SouthCentral"/>
    <s v="C-25 and South Indian R"/>
    <n v="0.36"/>
    <n v="0.57999999999999996"/>
    <s v="St. Lucie County"/>
    <n v="0.16959826229083999"/>
    <n v="3883.7071655160998"/>
    <n v="10.869262258418701"/>
    <n v="1.9835740797447901"/>
    <n v="1.8434079914113"/>
    <n v="0.33641071704988001"/>
    <n v="658.66998651803794"/>
    <n v="1210"/>
    <s v="Fixed Single Family Units"/>
    <n v="1210"/>
    <s v="St. Lucie County"/>
    <s v="St. Lucie County"/>
    <m/>
    <m/>
    <m/>
    <n v="0"/>
    <n v="1"/>
    <n v="1.8434079914113"/>
    <n v="0.33641071704988001"/>
    <n v="658.669986518037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5.50980895084899"/>
    <n v="0.53420112450000001"/>
  </r>
  <r>
    <n v="170000"/>
    <n v="700000"/>
    <n v="700000"/>
    <x v="0"/>
    <x v="0"/>
    <s v="IR-SouthCentral"/>
    <s v="C-25 and South Indian R"/>
    <n v="0.36"/>
    <n v="0.57999999999999996"/>
    <s v="St. Lucie County"/>
    <n v="0.28954933465544003"/>
    <n v="3883.7071655160998"/>
    <n v="10.869262258418701"/>
    <n v="1.9835740797447901"/>
    <n v="3.1471876551207001"/>
    <n v="0.57434255502988996"/>
    <n v="1124.5248257717701"/>
    <n v="1310"/>
    <s v="Fixed Single Family Units"/>
    <n v="1310"/>
    <s v="St. Lucie County"/>
    <s v="St. Lucie County"/>
    <m/>
    <m/>
    <m/>
    <n v="0"/>
    <n v="1"/>
    <n v="3.1471876551207001"/>
    <n v="0.57434255502988996"/>
    <n v="1124.5248257717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27497597777599"/>
    <n v="0.91202337860000005"/>
  </r>
  <r>
    <n v="170000"/>
    <n v="700000"/>
    <n v="700000"/>
    <x v="0"/>
    <x v="0"/>
    <s v="IR-SouthCentral"/>
    <s v="C-25 and South Indian R"/>
    <n v="0.36"/>
    <n v="0.57999999999999996"/>
    <s v="St. Lucie County"/>
    <n v="9.8371428027840005E-2"/>
    <n v="3883.7071655160998"/>
    <n v="10.869262258418701"/>
    <n v="1.9835740797447901"/>
    <n v="1.0692248499697901"/>
    <n v="0.19512701482351"/>
    <n v="382.04581991378501"/>
    <n v="1310"/>
    <s v="Fixed Single Family Units"/>
    <n v="1310"/>
    <s v="St. Lucie County"/>
    <s v="St. Lucie County"/>
    <m/>
    <m/>
    <m/>
    <n v="0"/>
    <n v="1"/>
    <n v="1.0692248499697901"/>
    <n v="0.19512701482351"/>
    <n v="382.04581991378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214815186434905"/>
    <n v="0.3098506244"/>
  </r>
  <r>
    <n v="170000"/>
    <n v="700000"/>
    <n v="700000"/>
    <x v="0"/>
    <x v="0"/>
    <s v="IR-SouthCentral"/>
    <s v="C-25 and South Indian R"/>
    <n v="0.36"/>
    <n v="0.57999999999999996"/>
    <s v="St. Lucie County"/>
    <n v="4.4774566823700002E-3"/>
    <n v="3883.7071655160998"/>
    <n v="10.869262258418701"/>
    <n v="1.9835740797447901"/>
    <n v="4.8666650931409997E-2"/>
    <n v="8.8813670183300001E-3"/>
    <n v="17.389130600616099"/>
    <n v="1310"/>
    <s v="Fixed Single Family Units"/>
    <n v="1310"/>
    <s v="St. Lucie County"/>
    <s v="St. Lucie County"/>
    <m/>
    <m/>
    <m/>
    <n v="0"/>
    <n v="1"/>
    <n v="4.8666650931409997E-2"/>
    <n v="8.8813670183300001E-3"/>
    <n v="17.389130600616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7.611257610284802"/>
    <n v="1.41031067E-2"/>
  </r>
  <r>
    <n v="170000"/>
    <n v="700000"/>
    <n v="700000"/>
    <x v="0"/>
    <x v="0"/>
    <s v="IR-SouthCentral"/>
    <s v="C-25 and South Indian R"/>
    <n v="0.36"/>
    <n v="0.57999999999999996"/>
    <s v="St. Lucie County"/>
    <n v="5.5766971942360001E-2"/>
    <n v="3883.7071655160998"/>
    <n v="10.869262258418701"/>
    <n v="1.9835740797447901"/>
    <n v="0.60614584339944999"/>
    <n v="0.11061792005073"/>
    <n v="216.58258853170199"/>
    <n v="1310"/>
    <s v="Fixed Single Family Units"/>
    <n v="1310"/>
    <s v="St. Lucie County"/>
    <s v="St. Lucie County"/>
    <m/>
    <m/>
    <m/>
    <n v="0"/>
    <n v="1"/>
    <n v="0.60614584339944999"/>
    <n v="0.11061792005073"/>
    <n v="216.582588531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439806652765398"/>
    <n v="0.1756549785"/>
  </r>
  <r>
    <n v="170000"/>
    <n v="700000"/>
    <n v="700000"/>
    <x v="0"/>
    <x v="0"/>
    <s v="IR-SouthCentral"/>
    <s v="C-25 and South Indian R"/>
    <n v="0.36"/>
    <n v="0.57999999999999996"/>
    <s v="FPFWCD"/>
    <n v="3.7262662710869997E-2"/>
    <n v="3815.5971587539002"/>
    <n v="10.3726692752653"/>
    <n v="1.7357510443583299"/>
    <n v="0.38651327661564999"/>
    <n v="6.4678705715969995E-2"/>
    <n v="142.17930996721199"/>
    <n v="1210"/>
    <s v="Fixed Single Family Units"/>
    <n v="1210"/>
    <s v="FPFWCD                                           St. Lucie County"/>
    <s v="FPFWCD"/>
    <m/>
    <m/>
    <m/>
    <n v="0"/>
    <n v="1"/>
    <n v="0.38651327661564999"/>
    <n v="6.4678705715969995E-2"/>
    <n v="915.38352842203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592926174488397"/>
    <n v="0.74240351049999997"/>
  </r>
  <r>
    <n v="170000"/>
    <n v="700000"/>
    <n v="700000"/>
    <x v="0"/>
    <x v="0"/>
    <s v="IR-SouthCentral"/>
    <s v="C-25 and South Indian R"/>
    <n v="0.36"/>
    <n v="0.57999999999999996"/>
    <s v="FPFWCD"/>
    <n v="9.1557933149269993E-2"/>
    <n v="3815.5971587539002"/>
    <n v="10.3726692752653"/>
    <n v="1.7357510443583299"/>
    <n v="0.94970016008431002"/>
    <n v="0.15892177808315"/>
    <n v="349.348189585765"/>
    <n v="1310"/>
    <s v="Fixed Single Family Units"/>
    <n v="1310"/>
    <s v="FPFWCD                                           St. Lucie County"/>
    <s v="FPFWCD"/>
    <m/>
    <m/>
    <m/>
    <n v="0"/>
    <n v="1"/>
    <n v="0.94970016008431002"/>
    <n v="0.15892177808315"/>
    <n v="807.25621063088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413145126045904"/>
    <n v="0.65470901110000002"/>
  </r>
  <r>
    <n v="170000"/>
    <n v="710000"/>
    <n v="710000"/>
    <x v="0"/>
    <x v="0"/>
    <s v="IR-SouthCentral"/>
    <s v="C-25 and South Indian R"/>
    <n v="0.36"/>
    <n v="0.57999999999999996"/>
    <s v="St. Lucie County"/>
    <n v="0.31925680640329002"/>
    <n v="3883.2223372728299"/>
    <n v="10.6135552062592"/>
    <n v="1.72836287204105"/>
    <n v="3.3884497397354099"/>
    <n v="0.55179161083384998"/>
    <n v="1239.7451619516701"/>
    <n v="1210"/>
    <s v="Fixed Single Family Units"/>
    <n v="1210"/>
    <s v="St. Lucie County"/>
    <s v="St. Lucie County"/>
    <m/>
    <m/>
    <m/>
    <n v="0"/>
    <n v="1"/>
    <n v="3.3884497397354099"/>
    <n v="0.55179161083384998"/>
    <n v="1239.7451619516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37113451663"/>
    <n v="1.0054705288000001"/>
  </r>
  <r>
    <n v="170000"/>
    <n v="710000"/>
    <n v="710000"/>
    <x v="0"/>
    <x v="0"/>
    <s v="IR-SouthCentral"/>
    <s v="C-25 and South Indian R"/>
    <n v="0.36"/>
    <n v="0.57999999999999996"/>
    <s v="St. Lucie County"/>
    <n v="7.1379440685339995E-2"/>
    <n v="3883.2223372728299"/>
    <n v="10.6135552062592"/>
    <n v="1.72836287204105"/>
    <n v="0.75758963430576998"/>
    <n v="0.12336957510759999"/>
    <n v="277.182238491357"/>
    <n v="1750"/>
    <s v="Governmental"/>
    <n v="1750"/>
    <s v="St. Lucie County"/>
    <s v="St. Lucie County"/>
    <m/>
    <m/>
    <m/>
    <n v="0"/>
    <n v="1"/>
    <n v="0.75758963430576998"/>
    <n v="0.12336957510759999"/>
    <n v="277.1822384913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185591415850297"/>
    <n v="0.22480311310000001"/>
  </r>
  <r>
    <n v="170000"/>
    <n v="710000"/>
    <n v="710000"/>
    <x v="0"/>
    <x v="0"/>
    <s v="IR-SouthCentral"/>
    <s v="C-25 and South Indian R"/>
    <n v="0.36"/>
    <n v="0.57999999999999996"/>
    <s v="St. Lucie County"/>
    <n v="6.15654379231E-2"/>
    <n v="3883.2223372728299"/>
    <n v="10.6135552062592"/>
    <n v="1.72836287204105"/>
    <n v="0.65342817419441002"/>
    <n v="0.10640741710724"/>
    <n v="239.072283746989"/>
    <n v="1750"/>
    <s v="Governmental"/>
    <n v="1750"/>
    <s v="St. Lucie County"/>
    <s v="St. Lucie County"/>
    <m/>
    <m/>
    <m/>
    <n v="0"/>
    <n v="1"/>
    <n v="0.65342817419441002"/>
    <n v="0.10640741710724"/>
    <n v="239.07228374698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192932757349602"/>
    <n v="0.1938947962"/>
  </r>
  <r>
    <n v="170000"/>
    <n v="710000"/>
    <n v="710000"/>
    <x v="0"/>
    <x v="0"/>
    <s v="IR-SouthCentral"/>
    <s v="C-25 and South Indian R"/>
    <n v="0.36"/>
    <n v="0.57999999999999996"/>
    <s v="St. Lucie County"/>
    <n v="8.8464649302269993E-2"/>
    <n v="3883.2223372728299"/>
    <n v="10.6135552062592"/>
    <n v="1.72836287204105"/>
    <n v="0.93892443917205004"/>
    <n v="0.15289901534218001"/>
    <n v="343.52790222960101"/>
    <n v="1310"/>
    <s v="Fixed Single Family Units"/>
    <n v="1310"/>
    <s v="St. Lucie County"/>
    <s v="St. Lucie County"/>
    <m/>
    <m/>
    <m/>
    <n v="0"/>
    <n v="1"/>
    <n v="0.93892443917205004"/>
    <n v="0.15289901534218001"/>
    <n v="343.52790222960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687116602019501"/>
    <n v="0.27861143729999999"/>
  </r>
  <r>
    <n v="170000"/>
    <n v="710000"/>
    <n v="710000"/>
    <x v="0"/>
    <x v="0"/>
    <s v="IR-SouthCentral"/>
    <s v="C-25 and South Indian R"/>
    <n v="0.36"/>
    <n v="0.57999999999999996"/>
    <s v="St. Lucie County"/>
    <n v="7.7096985449239999E-2"/>
    <n v="3883.2223372728299"/>
    <n v="10.6135552062592"/>
    <n v="1.72836287204105"/>
    <n v="0.8182731113017"/>
    <n v="0.13325156719676001"/>
    <n v="299.38473603289799"/>
    <n v="1310"/>
    <s v="Fixed Single Family Units"/>
    <n v="1310"/>
    <s v="St. Lucie County"/>
    <s v="St. Lucie County"/>
    <m/>
    <m/>
    <m/>
    <n v="0"/>
    <n v="1"/>
    <n v="0.8182731113017"/>
    <n v="0.13325156719676001"/>
    <n v="299.38473603289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031152944628502"/>
    <n v="0.24281000489999999"/>
  </r>
  <r>
    <n v="170000"/>
    <n v="710000"/>
    <n v="710000"/>
    <x v="0"/>
    <x v="0"/>
    <s v="IR-SouthCentral"/>
    <s v="C-25 and South Indian R"/>
    <n v="0.36"/>
    <n v="0.57999999999999996"/>
    <s v="St. Lucie County"/>
    <n v="0.42350814234123002"/>
    <n v="3845.73377363594"/>
    <n v="10.0508609021254"/>
    <n v="1.63992323566439"/>
    <n v="4.2566214295893197"/>
    <n v="0.69452084311844997"/>
    <n v="1628.69956641151"/>
    <n v="1210"/>
    <s v="Fixed Single Family Units"/>
    <n v="1210"/>
    <s v="St. Lucie County"/>
    <s v="St. Lucie County"/>
    <m/>
    <m/>
    <m/>
    <n v="0"/>
    <n v="1"/>
    <n v="4.2566214295893197"/>
    <n v="0.69452084311844997"/>
    <n v="1628.699566411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74287246264799"/>
    <n v="1.3209242226"/>
  </r>
  <r>
    <n v="170000"/>
    <n v="710000"/>
    <n v="710000"/>
    <x v="0"/>
    <x v="0"/>
    <s v="IR-SouthCentral"/>
    <s v="C-25 and South Indian R"/>
    <n v="0.36"/>
    <n v="0.57999999999999996"/>
    <s v="St. Lucie County"/>
    <n v="8.6252934949990007E-2"/>
    <n v="3845.73377363594"/>
    <n v="10.0508609021254"/>
    <n v="1.63992323566439"/>
    <n v="0.86691625158245"/>
    <n v="0.14144819216873999"/>
    <n v="331.70582501241103"/>
    <n v="1310"/>
    <s v="Fixed Single Family Units"/>
    <n v="1310"/>
    <s v="St. Lucie County"/>
    <s v="St. Lucie County"/>
    <m/>
    <m/>
    <m/>
    <n v="0"/>
    <n v="1"/>
    <n v="0.86691625158245"/>
    <n v="0.14144819216873999"/>
    <n v="331.70582501241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422442489595596"/>
    <n v="0.26902337799999998"/>
  </r>
  <r>
    <n v="170000"/>
    <n v="710000"/>
    <n v="710000"/>
    <x v="0"/>
    <x v="0"/>
    <s v="IR-SouthCentral"/>
    <s v="C-25 and South Indian R"/>
    <n v="0.36"/>
    <n v="0.57999999999999996"/>
    <s v="St. Lucie County"/>
    <n v="0.10800237637668"/>
    <n v="3845.73377363594"/>
    <n v="10.0508609021254"/>
    <n v="1.63992323566439"/>
    <n v="1.08551686206104"/>
    <n v="0.17711560652708999"/>
    <n v="415.34838646474998"/>
    <n v="1310"/>
    <s v="Fixed Single Family Units"/>
    <n v="1310"/>
    <s v="St. Lucie County"/>
    <s v="St. Lucie County"/>
    <m/>
    <m/>
    <m/>
    <n v="0"/>
    <n v="1"/>
    <n v="1.08551686206104"/>
    <n v="0.17711560652708999"/>
    <n v="415.34838646474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017994656907803"/>
    <n v="0.33686000519999998"/>
  </r>
  <r>
    <n v="170000"/>
    <n v="710000"/>
    <n v="710000"/>
    <x v="0"/>
    <x v="0"/>
    <s v="IR-SouthCentral"/>
    <s v="C-25 and South Indian R"/>
    <n v="0.36"/>
    <n v="0.57999999999999996"/>
    <s v="St. Lucie County"/>
    <n v="0.50029713116432994"/>
    <n v="3836.9383170164401"/>
    <n v="9.7310221096623408"/>
    <n v="1.4943696235588699"/>
    <n v="4.8684024447608101"/>
    <n v="0.74762883556562998"/>
    <n v="1919.6092324578501"/>
    <n v="1210"/>
    <s v="Fixed Single Family Units"/>
    <n v="1210"/>
    <s v="St. Lucie County"/>
    <s v="St. Lucie County"/>
    <m/>
    <m/>
    <m/>
    <n v="0"/>
    <n v="1"/>
    <n v="4.8684024447608101"/>
    <n v="0.74762883556562998"/>
    <n v="1919.6092324578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2.92710713315699"/>
    <n v="1.5568606914000001"/>
  </r>
  <r>
    <n v="170000"/>
    <n v="710000"/>
    <n v="710000"/>
    <x v="0"/>
    <x v="0"/>
    <s v="IR-SouthCentral"/>
    <s v="C-25 and South Indian R"/>
    <n v="0.36"/>
    <n v="0.57999999999999996"/>
    <s v="FPFWCD"/>
    <n v="4.0877380821390003E-2"/>
    <n v="3836.9383170164401"/>
    <n v="9.7310221096623408"/>
    <n v="1.4943696235588699"/>
    <n v="0.39777869655803"/>
    <n v="6.1085916190129999E-2"/>
    <n v="156.84398877286401"/>
    <n v="1210"/>
    <s v="Fixed Single Family Units"/>
    <n v="1210"/>
    <s v="FPFWCD                                           St. Lucie County"/>
    <s v="FPFWCD"/>
    <m/>
    <m/>
    <m/>
    <n v="0"/>
    <n v="1"/>
    <n v="0.39777869655803"/>
    <n v="6.1085916190129999E-2"/>
    <n v="156.84398877286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6.62350098725101"/>
    <n v="0.12720518149999999"/>
  </r>
  <r>
    <n v="170000"/>
    <n v="710000"/>
    <n v="710000"/>
    <x v="0"/>
    <x v="0"/>
    <s v="IR-SouthCentral"/>
    <s v="C-25 and South Indian R"/>
    <n v="0.36"/>
    <n v="0.57999999999999996"/>
    <s v="St. Lucie County"/>
    <n v="5.8146424724299997E-3"/>
    <n v="3836.9383170164401"/>
    <n v="9.7310221096623408"/>
    <n v="1.4943696235588699"/>
    <n v="5.6582414459080001E-2"/>
    <n v="8.6892250826600004E-3"/>
    <n v="22.310424502252399"/>
    <n v="1310"/>
    <s v="Fixed Single Family Units"/>
    <n v="1310"/>
    <s v="St. Lucie County"/>
    <s v="St. Lucie County"/>
    <m/>
    <m/>
    <m/>
    <n v="0"/>
    <n v="1"/>
    <n v="5.6582414459080001E-2"/>
    <n v="8.6892250826600004E-3"/>
    <n v="22.310424502250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4.941080077184299"/>
    <n v="1.8094423799999999E-2"/>
  </r>
  <r>
    <n v="170000"/>
    <n v="710000"/>
    <n v="710000"/>
    <x v="0"/>
    <x v="0"/>
    <s v="IR-SouthCentral"/>
    <s v="C-25 and South Indian R"/>
    <n v="0.36"/>
    <n v="0.57999999999999996"/>
    <s v="St. Lucie County"/>
    <n v="7.0774299324809997E-2"/>
    <n v="3836.9383170164401"/>
    <n v="9.7310221096623408"/>
    <n v="1.4943696235588699"/>
    <n v="0.68870627152562003"/>
    <n v="0.10576296303966"/>
    <n v="271.556620939369"/>
    <n v="1310"/>
    <s v="Fixed Single Family Units"/>
    <n v="1310"/>
    <s v="St. Lucie County"/>
    <s v="St. Lucie County"/>
    <m/>
    <m/>
    <m/>
    <n v="0"/>
    <n v="1"/>
    <n v="0.68870627152562003"/>
    <n v="0.10576296303966"/>
    <n v="271.55662093937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493010716770698"/>
    <n v="0.22024056850000001"/>
  </r>
  <r>
    <n v="170000"/>
    <n v="710000"/>
    <n v="710000"/>
    <x v="0"/>
    <x v="0"/>
    <s v="IR-SouthCentral"/>
    <s v="C-25 and South Indian R"/>
    <n v="0.36"/>
    <n v="0.57999999999999996"/>
    <s v="St. Lucie County"/>
    <n v="0.30671444096821998"/>
    <n v="3874.7170856738098"/>
    <n v="11.3133632991239"/>
    <n v="2.00992540189214"/>
    <n v="3.4699718997612301"/>
    <n v="0.61647314602918002"/>
    <n v="1188.4316848424701"/>
    <n v="1210"/>
    <s v="Fixed Single Family Units"/>
    <n v="1210"/>
    <s v="St. Lucie County"/>
    <s v="St. Lucie County"/>
    <m/>
    <m/>
    <m/>
    <n v="0"/>
    <n v="1"/>
    <n v="3.4699718997612301"/>
    <n v="0.61647314602918002"/>
    <n v="1188.4316848424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648705036096"/>
    <n v="0.96385375900000003"/>
  </r>
  <r>
    <n v="170000"/>
    <n v="710000"/>
    <n v="710000"/>
    <x v="0"/>
    <x v="0"/>
    <s v="IR-SouthCentral"/>
    <s v="C-25 and South Indian R"/>
    <n v="0.36"/>
    <n v="0.57999999999999996"/>
    <s v="St. Lucie County"/>
    <n v="4.6965339218850002E-2"/>
    <n v="3874.7170856738098"/>
    <n v="11.3133632991239"/>
    <n v="2.00992540189214"/>
    <n v="0.53133594504944004"/>
    <n v="9.4396828304440003E-2"/>
    <n v="181.97740230574399"/>
    <n v="1310"/>
    <s v="Fixed Single Family Units"/>
    <n v="1310"/>
    <s v="St. Lucie County"/>
    <s v="St. Lucie County"/>
    <m/>
    <m/>
    <m/>
    <n v="0"/>
    <n v="1"/>
    <n v="0.53133594504944004"/>
    <n v="9.4396828304440003E-2"/>
    <n v="181.97740230574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152562552814302"/>
    <n v="0.14758913409999999"/>
  </r>
  <r>
    <n v="170000"/>
    <n v="710000"/>
    <n v="710000"/>
    <x v="0"/>
    <x v="0"/>
    <s v="IR-SouthCentral"/>
    <s v="C-25 and South Indian R"/>
    <n v="0.36"/>
    <n v="0.57999999999999996"/>
    <s v="St. Lucie County"/>
    <n v="0.15817323269976999"/>
    <n v="3874.7170856738098"/>
    <n v="11.3133632991239"/>
    <n v="2.00992540189214"/>
    <n v="1.78947124572937"/>
    <n v="0.31791639830266"/>
    <n v="612.87652723806195"/>
    <n v="1310"/>
    <s v="Fixed Single Family Units"/>
    <n v="1310"/>
    <s v="St. Lucie County"/>
    <s v="St. Lucie County"/>
    <m/>
    <m/>
    <m/>
    <n v="0"/>
    <n v="1"/>
    <n v="1.78947124572937"/>
    <n v="0.31791639830266"/>
    <n v="612.876527238061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206711506666"/>
    <n v="0.49706125490000003"/>
  </r>
  <r>
    <n v="170000"/>
    <n v="710000"/>
    <n v="710000"/>
    <x v="0"/>
    <x v="0"/>
    <s v="IR-SouthCentral"/>
    <s v="C-25 and South Indian R"/>
    <n v="0.36"/>
    <n v="0.57999999999999996"/>
    <s v="St. Lucie County"/>
    <n v="9.7917673056899995E-2"/>
    <n v="3874.7170856738098"/>
    <n v="11.3133632991239"/>
    <n v="2.00992540189214"/>
    <n v="1.10777820869762"/>
    <n v="0.19680721837123999"/>
    <n v="379.403280783019"/>
    <n v="1310"/>
    <s v="Fixed Single Family Units"/>
    <n v="1310"/>
    <s v="St. Lucie County"/>
    <s v="St. Lucie County"/>
    <m/>
    <m/>
    <m/>
    <n v="0"/>
    <n v="1"/>
    <n v="1.10777820869762"/>
    <n v="0.19680721837123999"/>
    <n v="379.40328078302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410775242621895"/>
    <n v="0.30770744589999999"/>
  </r>
  <r>
    <n v="170000"/>
    <n v="710000"/>
    <n v="710000"/>
    <x v="0"/>
    <x v="0"/>
    <s v="IR-SouthCentral"/>
    <s v="C-25 and South Indian R"/>
    <n v="0.36"/>
    <n v="0.57999999999999996"/>
    <s v="St. Lucie County"/>
    <n v="7.9928901800199997E-3"/>
    <n v="3874.7170856738098"/>
    <n v="11.3133632991239"/>
    <n v="2.00992540189214"/>
    <n v="9.0426470416560004E-2"/>
    <n v="1.6065113007350001E-2"/>
    <n v="30.970188144437898"/>
    <n v="1750"/>
    <s v="Governmental"/>
    <n v="1750"/>
    <s v="St. Lucie County"/>
    <s v="St. Lucie County"/>
    <m/>
    <m/>
    <m/>
    <n v="0"/>
    <n v="1"/>
    <n v="9.0426470416560004E-2"/>
    <n v="1.6065113007350001E-2"/>
    <n v="30.97018814443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6015043598304"/>
    <n v="2.5117751899999999E-2"/>
  </r>
  <r>
    <n v="170000"/>
    <n v="710000"/>
    <n v="710000"/>
    <x v="0"/>
    <x v="0"/>
    <s v="IR-SouthCentral"/>
    <s v="C-25 and South Indian R"/>
    <n v="0.36"/>
    <n v="0.57999999999999996"/>
    <s v="St. Lucie County"/>
    <n v="0.17551835710531999"/>
    <n v="3079.0657914033"/>
    <n v="7.6717150160642502"/>
    <n v="0.91669786105213003"/>
    <n v="1.34652681579982"/>
    <n v="0.16089730253383"/>
    <n v="540.432569126305"/>
    <n v="1210"/>
    <s v="Fixed Single Family Units"/>
    <n v="1210"/>
    <s v="St. Lucie County"/>
    <s v="St. Lucie County"/>
    <m/>
    <m/>
    <m/>
    <n v="0"/>
    <n v="1"/>
    <n v="1.34652681579982"/>
    <n v="0.16089730253383"/>
    <n v="540.4325691263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010627308202"/>
    <n v="0.43830703090000001"/>
  </r>
  <r>
    <n v="170000"/>
    <n v="710000"/>
    <n v="710000"/>
    <x v="0"/>
    <x v="0"/>
    <s v="IR-SouthCentral"/>
    <s v="C-25 and South Indian R"/>
    <n v="0.36"/>
    <n v="0.57999999999999996"/>
    <s v="Natural Lands"/>
    <n v="0.39449205089713002"/>
    <n v="3079.0657914033"/>
    <n v="7.6717150160642502"/>
    <n v="0.91669786105213003"/>
    <n v="3.0264305905855"/>
    <n v="0.36163001925945998"/>
    <n v="1214.66697889788"/>
    <n v="4110"/>
    <s v="Pine flatwoods"/>
    <n v="4110"/>
    <s v="St. Lucie County"/>
    <s v="St. Lucie County"/>
    <m/>
    <m/>
    <s v="Natural Lands"/>
    <n v="0"/>
    <n v="1"/>
    <n v="3.0264305905855"/>
    <n v="0.36163001925945998"/>
    <n v="1214.6669788978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8.87033160719699"/>
    <n v="0.98513136970000004"/>
  </r>
  <r>
    <n v="170000"/>
    <n v="710000"/>
    <n v="710000"/>
    <x v="0"/>
    <x v="0"/>
    <s v="IR-SouthCentral"/>
    <s v="C-25 and South Indian R"/>
    <n v="0.36"/>
    <n v="0.57999999999999996"/>
    <s v="St. Lucie County"/>
    <n v="4.7753045596409999E-2"/>
    <n v="3079.0657914033"/>
    <n v="7.6717150160642502"/>
    <n v="0.91669786105213003"/>
    <n v="0.36634775696484001"/>
    <n v="4.3775114756959999E-2"/>
    <n v="147.03476913125499"/>
    <n v="1310"/>
    <s v="Fixed Single Family Units"/>
    <n v="1310"/>
    <s v="St. Lucie County"/>
    <s v="St. Lucie County"/>
    <m/>
    <m/>
    <m/>
    <n v="0"/>
    <n v="1"/>
    <n v="0.36634775696484001"/>
    <n v="4.3775114756959999E-2"/>
    <n v="147.03476913125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56614892008101"/>
    <n v="0.11924961000000001"/>
  </r>
  <r>
    <n v="170000"/>
    <n v="710000"/>
    <n v="710000"/>
    <x v="0"/>
    <x v="0"/>
    <s v="IR-SouthCentral"/>
    <s v="C-25 and South Indian R"/>
    <n v="0.36"/>
    <n v="0.57999999999999996"/>
    <s v="St. Lucie County"/>
    <n v="0.12469448106253"/>
    <n v="3092.96407240706"/>
    <n v="7.5151458749988898"/>
    <n v="0.91811444502698003"/>
    <n v="0.93709721499222998"/>
    <n v="0.11448380427865"/>
    <n v="385.67554995386303"/>
    <n v="1210"/>
    <s v="Fixed Single Family Units"/>
    <n v="1210"/>
    <s v="St. Lucie County"/>
    <s v="St. Lucie County"/>
    <m/>
    <m/>
    <m/>
    <n v="0"/>
    <n v="1"/>
    <n v="0.93709721499222998"/>
    <n v="0.11448380427865"/>
    <n v="385.675549953863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376186886394"/>
    <n v="0.31279444439999998"/>
  </r>
  <r>
    <n v="170000"/>
    <n v="710000"/>
    <n v="710000"/>
    <x v="0"/>
    <x v="0"/>
    <s v="IR-SouthCentral"/>
    <s v="C-25 and South Indian R"/>
    <n v="0.36"/>
    <n v="0.57999999999999996"/>
    <s v="Natural Lands"/>
    <n v="0.39288164348957999"/>
    <n v="3092.96407240706"/>
    <n v="7.5151458749988898"/>
    <n v="0.91811444502698003"/>
    <n v="2.9525628624335698"/>
    <n v="0.36071031207373"/>
    <n v="1215.1688080215299"/>
    <n v="4110"/>
    <s v="Pine flatwoods"/>
    <n v="4110"/>
    <s v="St. Lucie County"/>
    <s v="St. Lucie County"/>
    <m/>
    <m/>
    <s v="Natural Lands"/>
    <n v="0"/>
    <n v="1"/>
    <n v="2.9525628624335698"/>
    <n v="0.36071031207373"/>
    <n v="1215.1688080215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29509986626499"/>
    <n v="0.98553836819999996"/>
  </r>
  <r>
    <n v="170000"/>
    <n v="710000"/>
    <n v="710000"/>
    <x v="0"/>
    <x v="0"/>
    <s v="IR-SouthCentral"/>
    <s v="C-25 and South Indian R"/>
    <n v="0.36"/>
    <n v="0.57999999999999996"/>
    <s v="St. Lucie County"/>
    <n v="0.10018732904674001"/>
    <n v="3092.96407240706"/>
    <n v="7.5151458749988898"/>
    <n v="0.91811444502698003"/>
    <n v="0.75292239261283"/>
    <n v="9.1983434006490006E-2"/>
    <n v="309.875809252019"/>
    <n v="1310"/>
    <s v="Fixed Single Family Units"/>
    <n v="1310"/>
    <s v="St. Lucie County"/>
    <s v="St. Lucie County"/>
    <m/>
    <m/>
    <m/>
    <n v="0"/>
    <n v="1"/>
    <n v="0.75292239261283"/>
    <n v="9.1983434006490006E-2"/>
    <n v="309.87580925201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116156429887297"/>
    <n v="0.25131858010000002"/>
  </r>
  <r>
    <n v="170000"/>
    <n v="710000"/>
    <n v="710000"/>
    <x v="0"/>
    <x v="0"/>
    <s v="IR-SouthCentral"/>
    <s v="C-25 and South Indian R"/>
    <n v="0.36"/>
    <n v="0.57999999999999996"/>
    <s v="St. Lucie County"/>
    <n v="0.18872601767958999"/>
    <n v="3895.0406997322002"/>
    <n v="11.1981070785003"/>
    <n v="1.99973974633493"/>
    <n v="2.11337415447503"/>
    <n v="0.37740291872138998"/>
    <n v="735.09551996039795"/>
    <n v="1210"/>
    <s v="Fixed Single Family Units"/>
    <n v="1210"/>
    <s v="St. Lucie County"/>
    <s v="St. Lucie County"/>
    <m/>
    <m/>
    <m/>
    <n v="0"/>
    <n v="1"/>
    <n v="2.11337415447503"/>
    <n v="0.37740291872138998"/>
    <n v="735.095519960397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56657588075299"/>
    <n v="0.59618452550000001"/>
  </r>
  <r>
    <n v="170000"/>
    <n v="710000"/>
    <n v="710000"/>
    <x v="0"/>
    <x v="0"/>
    <s v="IR-SouthCentral"/>
    <s v="C-25 and South Indian R"/>
    <n v="0.36"/>
    <n v="0.57999999999999996"/>
    <s v="St. Lucie County"/>
    <n v="9.7461104422130004E-2"/>
    <n v="3895.0406997322002"/>
    <n v="11.1981070785003"/>
    <n v="1.99973974633493"/>
    <n v="1.09137988330791"/>
    <n v="0.19489684423463"/>
    <n v="379.61496836504602"/>
    <n v="1750"/>
    <s v="Governmental"/>
    <n v="1750"/>
    <s v="St. Lucie County"/>
    <s v="St. Lucie County"/>
    <m/>
    <m/>
    <m/>
    <n v="0"/>
    <n v="1"/>
    <n v="1.09137988330791"/>
    <n v="0.19489684423463"/>
    <n v="379.61496836504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970802427931702"/>
    <n v="0.30787913090000002"/>
  </r>
  <r>
    <n v="170000"/>
    <n v="710000"/>
    <n v="710000"/>
    <x v="0"/>
    <x v="0"/>
    <s v="IR-SouthCentral"/>
    <s v="C-25 and South Indian R"/>
    <n v="0.36"/>
    <n v="0.57999999999999996"/>
    <s v="St. Lucie County"/>
    <n v="0.13380785315397001"/>
    <n v="3895.0406997322002"/>
    <n v="11.1981070785003"/>
    <n v="1.99973974633493"/>
    <n v="1.49839466756245"/>
    <n v="0.26758088232374999"/>
    <n v="521.187033978523"/>
    <n v="1310"/>
    <s v="Fixed Single Family Units"/>
    <n v="1310"/>
    <s v="St. Lucie County"/>
    <s v="St. Lucie County"/>
    <m/>
    <m/>
    <m/>
    <n v="0"/>
    <n v="1"/>
    <n v="1.49839466756245"/>
    <n v="0.26758088232374999"/>
    <n v="521.18703397852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174723408590495"/>
    <n v="0.42269832439999999"/>
  </r>
  <r>
    <n v="170000"/>
    <n v="710000"/>
    <n v="710000"/>
    <x v="0"/>
    <x v="0"/>
    <s v="IR-SouthCentral"/>
    <s v="C-25 and South Indian R"/>
    <n v="0.36"/>
    <n v="0.57999999999999996"/>
    <s v="St. Lucie County"/>
    <n v="0.11550957141425"/>
    <n v="3895.0406997322002"/>
    <n v="11.1981070785003"/>
    <n v="1.99973974633493"/>
    <n v="1.29348854928849"/>
    <n v="0.23098908103919"/>
    <n v="449.91448186714302"/>
    <n v="1310"/>
    <s v="Fixed Single Family Units"/>
    <n v="1310"/>
    <s v="St. Lucie County"/>
    <s v="St. Lucie County"/>
    <m/>
    <m/>
    <m/>
    <n v="0"/>
    <n v="1"/>
    <n v="1.29348854928849"/>
    <n v="0.23098908103919"/>
    <n v="449.91448186714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625313407911406"/>
    <n v="0.36489414590000002"/>
  </r>
  <r>
    <n v="170000"/>
    <n v="710000"/>
    <n v="710000"/>
    <x v="0"/>
    <x v="0"/>
    <s v="IR-SouthCentral"/>
    <s v="C-25 and South Indian R"/>
    <n v="0.36"/>
    <n v="0.57999999999999996"/>
    <s v="St. Lucie County"/>
    <n v="8.2258776617170001E-2"/>
    <n v="3895.0406997322002"/>
    <n v="11.1981070785003"/>
    <n v="1.99973974633493"/>
    <n v="0.92114258870551002"/>
    <n v="0.16449614508624"/>
    <n v="320.40128283406102"/>
    <n v="1310"/>
    <s v="Fixed Single Family Units"/>
    <n v="1310"/>
    <s v="St. Lucie County"/>
    <s v="St. Lucie County"/>
    <m/>
    <m/>
    <m/>
    <n v="0"/>
    <n v="1"/>
    <n v="0.92114258870551002"/>
    <n v="0.16449614508624"/>
    <n v="320.40128283406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157943144764104"/>
    <n v="0.259855055"/>
  </r>
  <r>
    <n v="170000"/>
    <n v="710000"/>
    <n v="710000"/>
    <x v="0"/>
    <x v="0"/>
    <s v="IR-SouthCentral"/>
    <s v="C-25 and South Indian R"/>
    <n v="0.36"/>
    <n v="0.57999999999999996"/>
    <s v="St. Lucie County"/>
    <n v="0.41029530829595001"/>
    <n v="3867.64597032859"/>
    <n v="11.0151595805933"/>
    <n v="1.8576948423452899"/>
    <n v="4.5194682960486601"/>
    <n v="0.76220347805985"/>
    <n v="1586.8769957755601"/>
    <n v="1210"/>
    <s v="Fixed Single Family Units"/>
    <n v="1210"/>
    <s v="St. Lucie County"/>
    <s v="St. Lucie County"/>
    <m/>
    <m/>
    <m/>
    <n v="0"/>
    <n v="1"/>
    <n v="4.5194682960486601"/>
    <n v="0.76220347805985"/>
    <n v="1586.8769957755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5.12260815076101"/>
    <n v="1.2870048627999999"/>
  </r>
  <r>
    <n v="170000"/>
    <n v="710000"/>
    <n v="710000"/>
    <x v="0"/>
    <x v="0"/>
    <s v="IR-SouthCentral"/>
    <s v="C-25 and South Indian R"/>
    <n v="0.36"/>
    <n v="0.57999999999999996"/>
    <s v="St. Lucie County"/>
    <n v="6.1521210880550001E-2"/>
    <n v="3867.64597032859"/>
    <n v="11.0151595805933"/>
    <n v="1.8576948423452899"/>
    <n v="0.67766595544066999"/>
    <n v="0.11428763614764"/>
    <n v="237.94226335192101"/>
    <n v="1310"/>
    <s v="Fixed Single Family Units"/>
    <n v="1310"/>
    <s v="St. Lucie County"/>
    <s v="St. Lucie County"/>
    <m/>
    <m/>
    <m/>
    <n v="0"/>
    <n v="1"/>
    <n v="0.67766595544066999"/>
    <n v="0.11428763614764"/>
    <n v="237.94226335192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6722947311629"/>
    <n v="0.19297831579999999"/>
  </r>
  <r>
    <n v="170000"/>
    <n v="710000"/>
    <n v="710000"/>
    <x v="0"/>
    <x v="0"/>
    <s v="IR-SouthCentral"/>
    <s v="C-25 and South Indian R"/>
    <n v="0.36"/>
    <n v="0.57999999999999996"/>
    <s v="St. Lucie County"/>
    <n v="6.8952867804160003E-2"/>
    <n v="3867.64597032859"/>
    <n v="11.0151595805933"/>
    <n v="1.8576948423452899"/>
    <n v="0.75952684240246005"/>
    <n v="0.12809338688471"/>
    <n v="266.68528130538601"/>
    <n v="1310"/>
    <s v="Fixed Single Family Units"/>
    <n v="1310"/>
    <s v="St. Lucie County"/>
    <s v="St. Lucie County"/>
    <m/>
    <m/>
    <m/>
    <n v="0"/>
    <n v="1"/>
    <n v="0.75952684240246005"/>
    <n v="0.12809338688471"/>
    <n v="266.68528130538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861366430140507"/>
    <n v="0.21628976589999999"/>
  </r>
  <r>
    <n v="170000"/>
    <n v="710000"/>
    <n v="710000"/>
    <x v="0"/>
    <x v="0"/>
    <s v="IR-SouthCentral"/>
    <s v="C-25 and South Indian R"/>
    <n v="0.36"/>
    <n v="0.57999999999999996"/>
    <s v="St. Lucie County"/>
    <n v="6.9618747649669993E-2"/>
    <n v="3867.64597032859"/>
    <n v="11.0151595805933"/>
    <n v="1.8576948423452899"/>
    <n v="0.76686161516222995"/>
    <n v="0.12933038843934"/>
    <n v="269.260668806588"/>
    <n v="1310"/>
    <s v="Fixed Single Family Units"/>
    <n v="1310"/>
    <s v="St. Lucie County"/>
    <s v="St. Lucie County"/>
    <m/>
    <m/>
    <m/>
    <n v="0"/>
    <n v="1"/>
    <n v="0.76686161516222995"/>
    <n v="0.12933038843934"/>
    <n v="269.26066880658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201437154633695"/>
    <n v="0.21837848239999999"/>
  </r>
  <r>
    <n v="170000"/>
    <n v="710000"/>
    <n v="710000"/>
    <x v="0"/>
    <x v="0"/>
    <s v="IR-SouthCentral"/>
    <s v="C-25 and South Indian R"/>
    <n v="0.36"/>
    <n v="0.57999999999999996"/>
    <s v="St. Lucie County"/>
    <n v="7.3754370495700003E-3"/>
    <n v="3867.64597032859"/>
    <n v="11.0151595805933"/>
    <n v="1.8576948423452899"/>
    <n v="8.1241616077700002E-2"/>
    <n v="1.370131136704E-2"/>
    <n v="28.5255793842048"/>
    <n v="1750"/>
    <s v="Governmental"/>
    <n v="1750"/>
    <s v="St. Lucie County"/>
    <s v="St. Lucie County"/>
    <m/>
    <m/>
    <m/>
    <n v="0"/>
    <n v="1"/>
    <n v="8.1241616077700002E-2"/>
    <n v="1.370131136704E-2"/>
    <n v="28.525579384203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288840878082297"/>
    <n v="2.31351009E-2"/>
  </r>
  <r>
    <n v="170000"/>
    <n v="710000"/>
    <n v="710000"/>
    <x v="0"/>
    <x v="0"/>
    <s v="IR-SouthCentral"/>
    <s v="C-25 and South Indian R"/>
    <n v="0.36"/>
    <n v="0.57999999999999996"/>
    <s v="St. Lucie County"/>
    <n v="9.2462605124180003E-2"/>
    <n v="3855.0560869403098"/>
    <n v="10.9033956332181"/>
    <n v="1.9456693537752301"/>
    <n v="1.00815636494697"/>
    <n v="0.17990165716034001"/>
    <n v="356.44852869833602"/>
    <n v="1210"/>
    <s v="Fixed Single Family Units"/>
    <n v="1210"/>
    <s v="St. Lucie County"/>
    <s v="St. Lucie County"/>
    <m/>
    <m/>
    <m/>
    <n v="0"/>
    <n v="1"/>
    <n v="1.00815636494697"/>
    <n v="0.17990165716034001"/>
    <n v="356.44852869833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268620260648206"/>
    <n v="0.28909045309999998"/>
  </r>
  <r>
    <n v="170000"/>
    <n v="710000"/>
    <n v="710000"/>
    <x v="0"/>
    <x v="0"/>
    <s v="IR-SouthCentral"/>
    <s v="C-25 and South Indian R"/>
    <n v="0.36"/>
    <n v="0.57999999999999996"/>
    <s v="St. Lucie County"/>
    <n v="5.8250424789580001E-2"/>
    <n v="3855.0560869403098"/>
    <n v="10.9033956332181"/>
    <n v="1.9456693537752301"/>
    <n v="0.63512742728381999"/>
    <n v="0.11333606635747"/>
    <n v="224.55865465193699"/>
    <n v="1750"/>
    <s v="Governmental"/>
    <n v="1750"/>
    <s v="St. Lucie County"/>
    <s v="St. Lucie County"/>
    <m/>
    <m/>
    <m/>
    <n v="0"/>
    <n v="1"/>
    <n v="0.63512742728381999"/>
    <n v="0.11333606635747"/>
    <n v="224.55865465193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749157946478803"/>
    <n v="0.18212380750000001"/>
  </r>
  <r>
    <n v="170000"/>
    <n v="710000"/>
    <n v="710000"/>
    <x v="0"/>
    <x v="0"/>
    <s v="IR-SouthCentral"/>
    <s v="C-25 and South Indian R"/>
    <n v="0.36"/>
    <n v="0.57999999999999996"/>
    <s v="St. Lucie County"/>
    <n v="0.12648111539538001"/>
    <n v="3855.0560869403098"/>
    <n v="10.9033956332181"/>
    <n v="1.9456693537752301"/>
    <n v="1.3790736412865801"/>
    <n v="0.24609043005610001"/>
    <n v="487.59179378797501"/>
    <n v="1310"/>
    <s v="Fixed Single Family Units"/>
    <n v="1310"/>
    <s v="St. Lucie County"/>
    <s v="St. Lucie County"/>
    <m/>
    <m/>
    <m/>
    <n v="0"/>
    <n v="1"/>
    <n v="1.3790736412865801"/>
    <n v="0.24609043005610001"/>
    <n v="487.59179378797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8048625649879"/>
    <n v="0.39545157650000001"/>
  </r>
  <r>
    <n v="170000"/>
    <n v="710000"/>
    <n v="710000"/>
    <x v="0"/>
    <x v="0"/>
    <s v="IR-SouthCentral"/>
    <s v="C-25 and South Indian R"/>
    <n v="0.36"/>
    <n v="0.57999999999999996"/>
    <s v="St. Lucie County"/>
    <n v="0.15972137146529"/>
    <n v="3855.0560869403098"/>
    <n v="10.9033956332181"/>
    <n v="1.9456693537752301"/>
    <n v="1.74150530416626"/>
    <n v="0.31076497760296001"/>
    <n v="615.73484528172503"/>
    <n v="1310"/>
    <s v="Fixed Single Family Units"/>
    <n v="1310"/>
    <s v="St. Lucie County"/>
    <s v="St. Lucie County"/>
    <m/>
    <m/>
    <m/>
    <n v="0"/>
    <n v="1"/>
    <n v="1.74150530416626"/>
    <n v="0.31076497760296001"/>
    <n v="615.734845281725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27552709705201"/>
    <n v="0.4993794366"/>
  </r>
  <r>
    <n v="170000"/>
    <n v="710000"/>
    <n v="710000"/>
    <x v="0"/>
    <x v="0"/>
    <s v="IR-SouthCentral"/>
    <s v="C-25 and South Indian R"/>
    <n v="0.36"/>
    <n v="0.57999999999999996"/>
    <s v="St. Lucie County"/>
    <n v="5.896899444453E-2"/>
    <n v="3855.0560869403098"/>
    <n v="10.9033956332181"/>
    <n v="1.9456693537752301"/>
    <n v="0.64296227652180005"/>
    <n v="0.11473416531367001"/>
    <n v="227.328780974154"/>
    <n v="1310"/>
    <s v="Fixed Single Family Units"/>
    <n v="1310"/>
    <s v="St. Lucie County"/>
    <s v="St. Lucie County"/>
    <m/>
    <m/>
    <m/>
    <n v="0"/>
    <n v="1"/>
    <n v="0.64296227652180005"/>
    <n v="0.11473416531367001"/>
    <n v="227.32878097415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712523166059398"/>
    <n v="0.18437046309999999"/>
  </r>
  <r>
    <n v="170000"/>
    <n v="710000"/>
    <n v="710000"/>
    <x v="0"/>
    <x v="0"/>
    <s v="IR-SouthCentral"/>
    <s v="C-25 and South Indian R"/>
    <n v="0.36"/>
    <n v="0.57999999999999996"/>
    <s v="St. Lucie County"/>
    <n v="0.12187880118277"/>
    <n v="3855.0560869403098"/>
    <n v="10.9033956332181"/>
    <n v="1.9456693537752301"/>
    <n v="1.3288927885981101"/>
    <n v="0.23713584833618001"/>
    <n v="469.84961436864103"/>
    <n v="1750"/>
    <s v="Governmental"/>
    <n v="1750"/>
    <s v="St. Lucie County"/>
    <s v="St. Lucie County"/>
    <m/>
    <m/>
    <m/>
    <n v="0"/>
    <n v="1"/>
    <n v="1.3288927885981101"/>
    <n v="0.23713584833618001"/>
    <n v="469.849614368641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680220423104501"/>
    <n v="0.38106213659999999"/>
  </r>
  <r>
    <n v="180000"/>
    <n v="710000"/>
    <n v="710000"/>
    <x v="0"/>
    <x v="0"/>
    <s v="IR-SouthCentral"/>
    <s v="C-25 and South Indian R"/>
    <n v="0.36"/>
    <n v="0.57999999999999996"/>
    <s v="St. Lucie County"/>
    <n v="0.61459939389822005"/>
    <n v="3822.97642470654"/>
    <n v="10.384291989926099"/>
    <n v="1.5593158719382101"/>
    <n v="6.3821795630708396"/>
    <n v="0.95835458978911003"/>
    <n v="2349.59899351185"/>
    <n v="1210"/>
    <s v="Fixed Single Family Units"/>
    <n v="1210"/>
    <s v="St. Lucie County"/>
    <s v="St. Lucie County"/>
    <m/>
    <m/>
    <m/>
    <n v="0"/>
    <n v="1"/>
    <n v="6.3821795630708396"/>
    <n v="0.95835458978911003"/>
    <n v="2349.5989935118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821051077107"/>
    <n v="1.9055952908"/>
  </r>
  <r>
    <n v="180000"/>
    <n v="710000"/>
    <n v="710000"/>
    <x v="0"/>
    <x v="0"/>
    <s v="IR-SouthCentral"/>
    <s v="C-25 and South Indian R"/>
    <n v="0.36"/>
    <n v="0.57999999999999996"/>
    <s v="St. Lucie County"/>
    <n v="3.16405993077E-3"/>
    <n v="3822.97642470654"/>
    <n v="10.384291989926099"/>
    <n v="1.5593158719382101"/>
    <n v="3.2856522194829998E-2"/>
    <n v="4.9337688698199997E-3"/>
    <n v="12.096126521726701"/>
    <n v="1310"/>
    <s v="Fixed Single Family Units"/>
    <n v="1310"/>
    <s v="St. Lucie County"/>
    <s v="St. Lucie County"/>
    <m/>
    <m/>
    <m/>
    <n v="0"/>
    <n v="1"/>
    <n v="3.2856522194829998E-2"/>
    <n v="4.9337688698199997E-3"/>
    <n v="12.096126521728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.300542147019801"/>
    <n v="9.8103215999999997E-3"/>
  </r>
  <r>
    <n v="180000"/>
    <n v="720000"/>
    <n v="720000"/>
    <x v="0"/>
    <x v="0"/>
    <s v="IR-SouthCentral"/>
    <s v="C-25 and South Indian R"/>
    <n v="0.36"/>
    <n v="0.57999999999999996"/>
    <s v="Natural Lands"/>
    <n v="0.12691833515664999"/>
    <n v="3594.0092136365301"/>
    <n v="10.1253626182435"/>
    <n v="1.6922159923223199"/>
    <n v="1.28509416636494"/>
    <n v="0.21477323647102001"/>
    <n v="456.145665932442"/>
    <n v="4110"/>
    <s v="Pine flatwoods"/>
    <n v="4110"/>
    <s v="St. Lucie County"/>
    <s v="St. Lucie County"/>
    <m/>
    <m/>
    <s v="Natural Lands"/>
    <n v="0"/>
    <n v="1"/>
    <n v="1.28509416636494"/>
    <n v="0.21477323647102001"/>
    <n v="456.14566593244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495628568906"/>
    <n v="0.36994782310000002"/>
  </r>
  <r>
    <n v="180000"/>
    <n v="720000"/>
    <n v="720000"/>
    <x v="0"/>
    <x v="0"/>
    <s v="IR-SouthCentral"/>
    <s v="C-25 and South Indian R"/>
    <n v="0.36"/>
    <n v="0.57999999999999996"/>
    <s v="St. Lucie County"/>
    <n v="0.20997420602176001"/>
    <n v="3594.0092136365301"/>
    <n v="10.1253626182435"/>
    <n v="1.6922159923223199"/>
    <n v="2.1260649764481498"/>
    <n v="0.35532170940521002"/>
    <n v="754.64923106824301"/>
    <n v="1210"/>
    <s v="Fixed Single Family Units"/>
    <n v="1210"/>
    <s v="St. Lucie County"/>
    <s v="St. Lucie County"/>
    <m/>
    <m/>
    <m/>
    <n v="0"/>
    <n v="1"/>
    <n v="2.1260649764481498"/>
    <n v="0.35532170940521002"/>
    <n v="754.64923106824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7.00221042115899"/>
    <n v="0.61204317200000002"/>
  </r>
  <r>
    <n v="180000"/>
    <n v="720000"/>
    <n v="720000"/>
    <x v="0"/>
    <x v="0"/>
    <s v="IR-SouthCentral"/>
    <s v="C-25 and South Indian R"/>
    <n v="0.36"/>
    <n v="0.57999999999999996"/>
    <s v="St. Lucie County"/>
    <n v="2.1044758680330001E-2"/>
    <n v="3594.0092136365301"/>
    <n v="10.1253626182435"/>
    <n v="1.6922159923223199"/>
    <n v="0.2130858128518"/>
    <n v="3.561227719342E-2"/>
    <n v="75.635056595874204"/>
    <n v="1110"/>
    <s v="Fixed Single Family Units"/>
    <n v="1110"/>
    <s v="St. Lucie County"/>
    <s v="St. Lucie County"/>
    <m/>
    <m/>
    <m/>
    <n v="0"/>
    <n v="1"/>
    <n v="0.2130858128518"/>
    <n v="3.561227719342E-2"/>
    <n v="75.635056595874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110360846513402"/>
    <n v="6.1342300600000003E-2"/>
  </r>
  <r>
    <n v="180000"/>
    <n v="720000"/>
    <n v="720000"/>
    <x v="0"/>
    <x v="0"/>
    <s v="IR-SouthCentral"/>
    <s v="C-25 and South Indian R"/>
    <n v="0.36"/>
    <n v="0.57999999999999996"/>
    <s v="St. Lucie County"/>
    <n v="0.22713864006869999"/>
    <n v="3594.0092136365301"/>
    <n v="10.1253626182435"/>
    <n v="1.6922159923223199"/>
    <n v="2.29986109531032"/>
    <n v="0.38436763919860001"/>
    <n v="816.33836517979103"/>
    <n v="1310"/>
    <s v="Fixed Single Family Units"/>
    <n v="1310"/>
    <s v="St. Lucie County"/>
    <s v="St. Lucie County"/>
    <m/>
    <m/>
    <m/>
    <n v="0"/>
    <n v="1"/>
    <n v="2.29986109531032"/>
    <n v="0.38436763919860001"/>
    <n v="816.338365179791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21165015614601"/>
    <n v="0.66207491090000004"/>
  </r>
  <r>
    <n v="180000"/>
    <n v="720000"/>
    <n v="720000"/>
    <x v="0"/>
    <x v="0"/>
    <s v="IR-SouthCentral"/>
    <s v="C-25 and South Indian R"/>
    <n v="0.36"/>
    <n v="0.57999999999999996"/>
    <s v="St. Lucie County"/>
    <n v="3.2687513786480001E-2"/>
    <n v="3594.0092136365301"/>
    <n v="10.1253626182435"/>
    <n v="1.6922159923223199"/>
    <n v="0.33097293017694002"/>
    <n v="5.5314333578730002E-2"/>
    <n v="117.47922571948"/>
    <n v="1310"/>
    <s v="Fixed Single Family Units"/>
    <n v="1310"/>
    <s v="St. Lucie County"/>
    <s v="St. Lucie County"/>
    <m/>
    <m/>
    <m/>
    <n v="0"/>
    <n v="1"/>
    <n v="0.33097293017694002"/>
    <n v="5.5314333578730002E-2"/>
    <n v="117.47922571947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805243353672097"/>
    <n v="9.5279177399999998E-2"/>
  </r>
  <r>
    <n v="180000"/>
    <n v="720000"/>
    <n v="720000"/>
    <x v="0"/>
    <x v="0"/>
    <s v="IR-SouthCentral"/>
    <s v="C-25 and South Indian R"/>
    <n v="0.36"/>
    <n v="0.57999999999999996"/>
    <s v="St. Lucie County"/>
    <n v="0.33210430091814003"/>
    <n v="3879.82786269393"/>
    <n v="11.3012668474818"/>
    <n v="1.9923365988017301"/>
    <n v="3.7531993258724001"/>
    <n v="0.66166355333868998"/>
    <n v="1288.50752002272"/>
    <n v="1210"/>
    <s v="Fixed Single Family Units"/>
    <n v="1210"/>
    <s v="St. Lucie County"/>
    <s v="St. Lucie County"/>
    <m/>
    <m/>
    <m/>
    <n v="0"/>
    <n v="1"/>
    <n v="3.7531993258724001"/>
    <n v="0.66166355333868998"/>
    <n v="1288.5075200227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35858238496499"/>
    <n v="1.0450182643999999"/>
  </r>
  <r>
    <n v="180000"/>
    <n v="720000"/>
    <n v="720000"/>
    <x v="0"/>
    <x v="0"/>
    <s v="IR-SouthCentral"/>
    <s v="C-25 and South Indian R"/>
    <n v="0.36"/>
    <n v="0.57999999999999996"/>
    <s v="St. Lucie County"/>
    <n v="7.6410484064240003E-2"/>
    <n v="3879.82786269393"/>
    <n v="11.3012668474818"/>
    <n v="1.9923365988017301"/>
    <n v="0.86353527035526001"/>
    <n v="0.15223540393334001"/>
    <n v="296.45952507438"/>
    <n v="1310"/>
    <s v="Fixed Single Family Units"/>
    <n v="1310"/>
    <s v="St. Lucie County"/>
    <s v="St. Lucie County"/>
    <m/>
    <m/>
    <m/>
    <n v="0"/>
    <n v="1"/>
    <n v="0.86353527035526001"/>
    <n v="0.15223540393334001"/>
    <n v="296.4595250743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341259436013601"/>
    <n v="0.24043757099999999"/>
  </r>
  <r>
    <n v="180000"/>
    <n v="720000"/>
    <n v="720000"/>
    <x v="0"/>
    <x v="0"/>
    <s v="IR-SouthCentral"/>
    <s v="C-25 and South Indian R"/>
    <n v="0.36"/>
    <n v="0.57999999999999996"/>
    <s v="St. Lucie County"/>
    <n v="6.7207938721649998E-2"/>
    <n v="3879.82786269393"/>
    <n v="11.3012668474818"/>
    <n v="1.9923365988017301"/>
    <n v="0.75953484976261998"/>
    <n v="0.13390083604517"/>
    <n v="260.75523324649902"/>
    <n v="1310"/>
    <s v="Fixed Single Family Units"/>
    <n v="1310"/>
    <s v="St. Lucie County"/>
    <s v="St. Lucie County"/>
    <m/>
    <m/>
    <m/>
    <n v="0"/>
    <n v="1"/>
    <n v="0.75953484976261998"/>
    <n v="0.13390083604517"/>
    <n v="260.75523324649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923868686783194"/>
    <n v="0.21148031889999999"/>
  </r>
  <r>
    <n v="180000"/>
    <n v="720000"/>
    <n v="720000"/>
    <x v="0"/>
    <x v="0"/>
    <s v="IR-SouthCentral"/>
    <s v="C-25 and South Indian R"/>
    <n v="0.36"/>
    <n v="0.57999999999999996"/>
    <s v="St. Lucie County"/>
    <n v="2.3164648491E-4"/>
    <n v="3879.82786269393"/>
    <n v="11.3012668474818"/>
    <n v="1.9923365988017301"/>
    <n v="2.6178987403500001E-3"/>
    <n v="4.6151776988000002E-4"/>
    <n v="0.89874848648383998"/>
    <n v="1310"/>
    <s v="Fixed Single Family Units"/>
    <n v="1310"/>
    <s v="St. Lucie County"/>
    <s v="St. Lucie County"/>
    <m/>
    <m/>
    <m/>
    <n v="0"/>
    <n v="1"/>
    <n v="2.6178987403500001E-3"/>
    <n v="4.6151776988000002E-4"/>
    <n v="0.89874848648547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2.8600492790762"/>
    <n v="7.2891199999999996E-4"/>
  </r>
  <r>
    <n v="180000"/>
    <n v="720000"/>
    <n v="720000"/>
    <x v="0"/>
    <x v="0"/>
    <s v="IR-SouthCentral"/>
    <s v="C-25 and South Indian R"/>
    <n v="0.36"/>
    <n v="0.57999999999999996"/>
    <s v="St. Lucie County"/>
    <n v="0.14180908359401001"/>
    <n v="3879.82786269393"/>
    <n v="11.3012668474818"/>
    <n v="1.9923365988017301"/>
    <n v="1.6026222950928299"/>
    <n v="0.28253142728689001"/>
    <n v="550.19483371115598"/>
    <n v="1310"/>
    <s v="Fixed Single Family Units"/>
    <n v="1310"/>
    <s v="St. Lucie County"/>
    <s v="St. Lucie County"/>
    <m/>
    <m/>
    <m/>
    <n v="0"/>
    <n v="1"/>
    <n v="1.6026222950928299"/>
    <n v="0.28253142728689001"/>
    <n v="550.19483371115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858477309109105"/>
    <n v="0.44622452039999999"/>
  </r>
  <r>
    <n v="180000"/>
    <n v="720000"/>
    <n v="720000"/>
    <x v="0"/>
    <x v="0"/>
    <s v="IR-SouthCentral"/>
    <s v="C-25 and South Indian R"/>
    <n v="0.36"/>
    <n v="0.57999999999999996"/>
    <s v="St. Lucie County"/>
    <n v="0.35947302711448997"/>
    <n v="3845.6903325864"/>
    <n v="10.7691130787336"/>
    <n v="1.79483412640646"/>
    <n v="3.8712056777506101"/>
    <n v="0.64519445658772001"/>
    <n v="1382.4219451997601"/>
    <n v="1210"/>
    <s v="Fixed Single Family Units"/>
    <n v="1210"/>
    <s v="St. Lucie County"/>
    <s v="St. Lucie County"/>
    <m/>
    <m/>
    <m/>
    <n v="0"/>
    <n v="1"/>
    <n v="3.8712056777506101"/>
    <n v="0.64519445658772001"/>
    <n v="1382.4219451997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9.879756483949"/>
    <n v="1.1211856814000001"/>
  </r>
  <r>
    <n v="180000"/>
    <n v="720000"/>
    <n v="720000"/>
    <x v="0"/>
    <x v="0"/>
    <s v="IR-SouthCentral"/>
    <s v="C-25 and South Indian R"/>
    <n v="0.36"/>
    <n v="0.57999999999999996"/>
    <s v="St. Lucie County"/>
    <n v="6.7270033414399993E-2"/>
    <n v="3845.6903325864"/>
    <n v="10.7691130787336"/>
    <n v="1.79483412640646"/>
    <n v="0.72443859664995003"/>
    <n v="0.12073855165668"/>
    <n v="258.69971717455701"/>
    <n v="1750"/>
    <s v="Governmental"/>
    <n v="1750"/>
    <s v="St. Lucie County"/>
    <s v="St. Lucie County"/>
    <m/>
    <m/>
    <m/>
    <n v="0"/>
    <n v="1"/>
    <n v="0.72443859664995003"/>
    <n v="0.12073855165668"/>
    <n v="258.699717174557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989706165102405"/>
    <n v="0.20981323369999999"/>
  </r>
  <r>
    <n v="180000"/>
    <n v="720000"/>
    <n v="720000"/>
    <x v="0"/>
    <x v="0"/>
    <s v="IR-SouthCentral"/>
    <s v="C-25 and South Indian R"/>
    <n v="0.36"/>
    <n v="0.57999999999999996"/>
    <s v="St. Lucie County"/>
    <n v="3.1070372961019999E-2"/>
    <n v="3845.6903325864"/>
    <n v="10.7691130787336"/>
    <n v="1.79483412640646"/>
    <n v="0.33460035981571001"/>
    <n v="5.576616571062E-2"/>
    <n v="119.487032926071"/>
    <n v="1310"/>
    <s v="Fixed Single Family Units"/>
    <n v="1310"/>
    <s v="St. Lucie County"/>
    <s v="St. Lucie County"/>
    <m/>
    <m/>
    <m/>
    <n v="0"/>
    <n v="1"/>
    <n v="0.33460035981571001"/>
    <n v="5.576616571062E-2"/>
    <n v="119.4870329260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948409306792499"/>
    <n v="9.6907569299999996E-2"/>
  </r>
  <r>
    <n v="180000"/>
    <n v="720000"/>
    <n v="720000"/>
    <x v="0"/>
    <x v="0"/>
    <s v="IR-SouthCentral"/>
    <s v="C-25 and South Indian R"/>
    <n v="0.36"/>
    <n v="0.57999999999999996"/>
    <s v="St. Lucie County"/>
    <n v="5.064669412996E-2"/>
    <n v="3845.6903325864"/>
    <n v="10.7691130787336"/>
    <n v="1.79483412640646"/>
    <n v="0.54541997614964"/>
    <n v="9.0902415014130003E-2"/>
    <n v="194.771501993074"/>
    <n v="1310"/>
    <s v="Fixed Single Family Units"/>
    <n v="1310"/>
    <s v="St. Lucie County"/>
    <s v="St. Lucie County"/>
    <m/>
    <m/>
    <m/>
    <n v="0"/>
    <n v="1"/>
    <n v="0.54541997614964"/>
    <n v="9.0902415014130003E-2"/>
    <n v="194.77150199307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282204702716697"/>
    <n v="0.1579655328"/>
  </r>
  <r>
    <n v="180000"/>
    <n v="720000"/>
    <n v="720000"/>
    <x v="0"/>
    <x v="0"/>
    <s v="IR-SouthCentral"/>
    <s v="C-25 and South Indian R"/>
    <n v="0.36"/>
    <n v="0.57999999999999996"/>
    <s v="St. Lucie County"/>
    <n v="0.10930328831495"/>
    <n v="3845.6903325864"/>
    <n v="10.7691130787336"/>
    <n v="1.79483412640646"/>
    <n v="1.17709947174117"/>
    <n v="0.19618127199612001"/>
    <n v="420.34659919272701"/>
    <n v="1310"/>
    <s v="Fixed Single Family Units"/>
    <n v="1310"/>
    <s v="St. Lucie County"/>
    <s v="St. Lucie County"/>
    <m/>
    <m/>
    <m/>
    <n v="0"/>
    <n v="1"/>
    <n v="1.17709947174117"/>
    <n v="0.19618127199612001"/>
    <n v="420.34659919272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7816126845768"/>
    <n v="0.34091370580000002"/>
  </r>
  <r>
    <n v="180000"/>
    <n v="720000"/>
    <n v="720000"/>
    <x v="0"/>
    <x v="0"/>
    <s v="IR-SouthCentral"/>
    <s v="C-25 and South Indian R"/>
    <n v="0.36"/>
    <n v="0.57999999999999996"/>
    <s v="St. Lucie County"/>
    <n v="0.14516050649032"/>
    <n v="3886.2272298392299"/>
    <n v="10.0173559091279"/>
    <n v="1.6526432991139901"/>
    <n v="1.45412445746283"/>
    <n v="0.23989853834722"/>
    <n v="564.12671301994396"/>
    <n v="1210"/>
    <s v="Fixed Single Family Units"/>
    <n v="1210"/>
    <s v="St. Lucie County"/>
    <s v="St. Lucie County"/>
    <m/>
    <m/>
    <m/>
    <n v="0"/>
    <n v="1"/>
    <n v="1.45412445746283"/>
    <n v="0.23989853834722"/>
    <n v="915.733002757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9.70271260227699"/>
    <n v="0.74268694469999996"/>
  </r>
  <r>
    <n v="180000"/>
    <n v="720000"/>
    <n v="720000"/>
    <x v="0"/>
    <x v="0"/>
    <s v="IR-SouthCentral"/>
    <s v="C-25 and South Indian R"/>
    <n v="0.36"/>
    <n v="0.57999999999999996"/>
    <s v="St. Lucie County"/>
    <n v="2.7319805096189999E-2"/>
    <n v="3886.2272298392299"/>
    <n v="10.0173559091279"/>
    <n v="1.6526432991139901"/>
    <n v="0.27367221101661998"/>
    <n v="4.5149892825330003E-2"/>
    <n v="106.17097047874501"/>
    <n v="1310"/>
    <s v="Fixed Single Family Units"/>
    <n v="1310"/>
    <s v="St. Lucie County"/>
    <s v="St. Lucie County"/>
    <m/>
    <m/>
    <m/>
    <n v="0"/>
    <n v="1"/>
    <n v="0.27367221101661998"/>
    <n v="4.5149892825330003E-2"/>
    <n v="106.17097047874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2139294731736"/>
    <n v="8.6107843000000003E-2"/>
  </r>
  <r>
    <n v="180000"/>
    <n v="720000"/>
    <n v="720000"/>
    <x v="0"/>
    <x v="0"/>
    <s v="IR-SouthCentral"/>
    <s v="C-25 and South Indian R"/>
    <n v="0.36"/>
    <n v="0.57999999999999996"/>
    <s v="St. Lucie County"/>
    <n v="7.4052650507270001E-2"/>
    <n v="3886.2272298392299"/>
    <n v="10.0173559091279"/>
    <n v="1.6526432991139901"/>
    <n v="0.74181175614561001"/>
    <n v="0.12238261664246999"/>
    <n v="287.78542684313197"/>
    <n v="1310"/>
    <s v="Fixed Single Family Units"/>
    <n v="1310"/>
    <s v="St. Lucie County"/>
    <s v="St. Lucie County"/>
    <m/>
    <m/>
    <m/>
    <n v="0"/>
    <n v="1"/>
    <n v="0.74181175614561001"/>
    <n v="0.12238261664246999"/>
    <n v="287.78542684313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052178613120205"/>
    <n v="0.23340261709999999"/>
  </r>
  <r>
    <n v="180000"/>
    <n v="720000"/>
    <n v="720000"/>
    <x v="0"/>
    <x v="0"/>
    <s v="IR-SouthCentral"/>
    <s v="C-25 and South Indian R"/>
    <n v="0.36"/>
    <n v="0.57999999999999996"/>
    <s v="St. Lucie County"/>
    <n v="0.28511196652380999"/>
    <n v="3859.0937390457598"/>
    <n v="11.3740560557621"/>
    <n v="2.0510240832682398"/>
    <n v="3.2428794894105102"/>
    <n v="0.58477150976832004"/>
    <n v="1100.27380493909"/>
    <n v="1210"/>
    <s v="Fixed Single Family Units"/>
    <n v="1210"/>
    <s v="St. Lucie County"/>
    <s v="St. Lucie County"/>
    <m/>
    <m/>
    <m/>
    <n v="0"/>
    <n v="1"/>
    <n v="3.2428794894105102"/>
    <n v="0.58477150976832004"/>
    <n v="1100.2738049390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4.924180572784"/>
    <n v="0.89235507290000005"/>
  </r>
  <r>
    <n v="180000"/>
    <n v="720000"/>
    <n v="720000"/>
    <x v="0"/>
    <x v="0"/>
    <s v="IR-SouthCentral"/>
    <s v="C-25 and South Indian R"/>
    <n v="0.36"/>
    <n v="0.57999999999999996"/>
    <s v="St. Lucie County"/>
    <n v="9.1789083530209994E-2"/>
    <n v="3859.0937390457598"/>
    <n v="11.3740560557621"/>
    <n v="2.0510240832682398"/>
    <n v="1.0440141813796899"/>
    <n v="0.18826162090158"/>
    <n v="354.222677564197"/>
    <n v="1310"/>
    <s v="Fixed Single Family Units"/>
    <n v="1310"/>
    <s v="St. Lucie County"/>
    <s v="St. Lucie County"/>
    <m/>
    <m/>
    <m/>
    <n v="0"/>
    <n v="1"/>
    <n v="1.0440141813796899"/>
    <n v="0.18826162090158"/>
    <n v="354.22267756419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966457270790599"/>
    <n v="0.28728522109999999"/>
  </r>
  <r>
    <n v="180000"/>
    <n v="720000"/>
    <n v="720000"/>
    <x v="0"/>
    <x v="0"/>
    <s v="IR-SouthCentral"/>
    <s v="C-25 and South Indian R"/>
    <n v="0.36"/>
    <n v="0.57999999999999996"/>
    <s v="St. Lucie County"/>
    <n v="2.6355792912899998E-3"/>
    <n v="3859.0937390457598"/>
    <n v="11.3740560557621"/>
    <n v="2.0510240832682398"/>
    <n v="2.997722659855E-2"/>
    <n v="5.4056365997999997E-3"/>
    <n v="10.1709475417797"/>
    <n v="1310"/>
    <s v="Fixed Single Family Units"/>
    <n v="1310"/>
    <s v="St. Lucie County"/>
    <s v="St. Lucie County"/>
    <m/>
    <m/>
    <m/>
    <n v="0"/>
    <n v="1"/>
    <n v="2.997722659855E-2"/>
    <n v="5.4056365997999997E-3"/>
    <n v="10.1709475417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.3024007859532"/>
    <n v="8.2489437000000006E-3"/>
  </r>
  <r>
    <n v="180000"/>
    <n v="720000"/>
    <n v="720000"/>
    <x v="0"/>
    <x v="0"/>
    <s v="IR-SouthCentral"/>
    <s v="C-25 and South Indian R"/>
    <n v="0.36"/>
    <n v="0.57999999999999996"/>
    <s v="St. Lucie County"/>
    <n v="5.0173627530549998E-2"/>
    <n v="3859.0937390457598"/>
    <n v="11.3740560557621"/>
    <n v="2.0510240832682398"/>
    <n v="0.57067765205346999"/>
    <n v="0.10290731841009999"/>
    <n v="193.62473186838201"/>
    <n v="1310"/>
    <s v="Fixed Single Family Units"/>
    <n v="1310"/>
    <s v="St. Lucie County"/>
    <s v="St. Lucie County"/>
    <m/>
    <m/>
    <m/>
    <n v="0"/>
    <n v="1"/>
    <n v="0.57067765205346999"/>
    <n v="0.10290731841009999"/>
    <n v="193.62473186838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547843999546998"/>
    <n v="0.1570354679"/>
  </r>
  <r>
    <n v="180000"/>
    <n v="720000"/>
    <n v="720000"/>
    <x v="0"/>
    <x v="0"/>
    <s v="IR-SouthCentral"/>
    <s v="C-25 and South Indian R"/>
    <n v="0.36"/>
    <n v="0.57999999999999996"/>
    <s v="St. Lucie County"/>
    <n v="5.5955798313670001E-2"/>
    <n v="3859.0937390457598"/>
    <n v="11.3740560557621"/>
    <n v="2.0510240832682398"/>
    <n v="0.63644438666460001"/>
    <n v="0.11476668993983"/>
    <n v="215.93867093559101"/>
    <n v="1310"/>
    <s v="Fixed Single Family Units"/>
    <n v="1310"/>
    <s v="St. Lucie County"/>
    <s v="St. Lucie County"/>
    <m/>
    <m/>
    <m/>
    <n v="0"/>
    <n v="1"/>
    <n v="0.63644438666460001"/>
    <n v="0.11476668993983"/>
    <n v="215.9386709355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091576377472201"/>
    <n v="0.17513274200000001"/>
  </r>
  <r>
    <n v="180000"/>
    <n v="720000"/>
    <n v="720000"/>
    <x v="0"/>
    <x v="0"/>
    <s v="IR-SouthCentral"/>
    <s v="C-25 and South Indian R"/>
    <n v="0.36"/>
    <n v="0.57999999999999996"/>
    <s v="St. Lucie County"/>
    <n v="4.7554998992459997E-2"/>
    <n v="3859.0937390457598"/>
    <n v="11.3740560557621"/>
    <n v="2.0510240832682398"/>
    <n v="0.54089322427204001"/>
    <n v="9.7536448213339996E-2"/>
    <n v="183.51919887215999"/>
    <n v="1310"/>
    <s v="Fixed Single Family Units"/>
    <n v="1310"/>
    <s v="St. Lucie County"/>
    <s v="St. Lucie County"/>
    <m/>
    <m/>
    <m/>
    <n v="0"/>
    <n v="1"/>
    <n v="0.54089322427204001"/>
    <n v="9.7536448213339996E-2"/>
    <n v="183.51919887215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635982611120802"/>
    <n v="0.1488395773"/>
  </r>
  <r>
    <n v="180000"/>
    <n v="720000"/>
    <n v="720000"/>
    <x v="0"/>
    <x v="0"/>
    <s v="IR-SouthCentral"/>
    <s v="C-25 and South Indian R"/>
    <n v="0.36"/>
    <n v="0.57999999999999996"/>
    <s v="St. Lucie County"/>
    <n v="8.4542399646989994E-2"/>
    <n v="3859.0937390457598"/>
    <n v="11.3740560557621"/>
    <n v="2.0510240832682398"/>
    <n v="0.96158999267350997"/>
    <n v="0.17339849773325999"/>
    <n v="326.25704516160403"/>
    <n v="1310"/>
    <s v="Fixed Single Family Units"/>
    <n v="1310"/>
    <s v="St. Lucie County"/>
    <s v="St. Lucie County"/>
    <m/>
    <m/>
    <m/>
    <n v="0"/>
    <n v="1"/>
    <n v="0.96158999267350997"/>
    <n v="0.17339849773325999"/>
    <n v="326.257045161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035114413169694"/>
    <n v="0.26460425399999998"/>
  </r>
  <r>
    <n v="180000"/>
    <n v="720000"/>
    <n v="720000"/>
    <x v="0"/>
    <x v="0"/>
    <s v="IR-SouthCentral"/>
    <s v="C-25 and South Indian R"/>
    <n v="0.36"/>
    <n v="0.57999999999999996"/>
    <s v="St. Lucie County"/>
    <n v="0.41599612373563"/>
    <n v="3822.2993473409101"/>
    <n v="10.7457356879983"/>
    <n v="1.7811000593290101"/>
    <n v="4.4701843928949998"/>
    <n v="0.74093072066618004"/>
    <n v="1590.06171225107"/>
    <n v="1210"/>
    <s v="Fixed Single Family Units"/>
    <n v="1210"/>
    <s v="St. Lucie County"/>
    <s v="St. Lucie County"/>
    <m/>
    <m/>
    <m/>
    <n v="0"/>
    <n v="1"/>
    <n v="4.4701843928949998"/>
    <n v="0.74093072066618004"/>
    <n v="1590.0617122510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6.880393561575"/>
    <n v="1.2895877633999999"/>
  </r>
  <r>
    <n v="180000"/>
    <n v="720000"/>
    <n v="720000"/>
    <x v="0"/>
    <x v="0"/>
    <s v="IR-SouthCentral"/>
    <s v="C-25 and South Indian R"/>
    <n v="0.36"/>
    <n v="0.57999999999999996"/>
    <s v="FPFWCD"/>
    <n v="3.2474666766999997E-2"/>
    <n v="3822.2993473409101"/>
    <n v="10.7457356879983"/>
    <n v="1.7811000593290101"/>
    <n v="0.34896418563409998"/>
    <n v="5.7840630905410001E-2"/>
    <n v="124.127897588652"/>
    <n v="1210"/>
    <s v="Fixed Single Family Units"/>
    <n v="1210"/>
    <s v="FPFWCD                                           St. Lucie County"/>
    <s v="FPFWCD"/>
    <m/>
    <m/>
    <m/>
    <n v="0"/>
    <n v="1"/>
    <n v="0.34896418563409998"/>
    <n v="5.7840630905410001E-2"/>
    <n v="124.12789758865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322747869892602"/>
    <n v="0.10067144980000001"/>
  </r>
  <r>
    <n v="180000"/>
    <n v="720000"/>
    <n v="720000"/>
    <x v="0"/>
    <x v="0"/>
    <s v="IR-SouthCentral"/>
    <s v="C-25 and South Indian R"/>
    <n v="0.36"/>
    <n v="0.57999999999999996"/>
    <s v="St. Lucie County"/>
    <n v="0.11553801051029999"/>
    <n v="3822.2993473409101"/>
    <n v="10.7457356879983"/>
    <n v="1.7811000593290101"/>
    <n v="1.24154092286087"/>
    <n v="0.20578475737464999"/>
    <n v="441.62086216659497"/>
    <n v="1310"/>
    <s v="Fixed Single Family Units"/>
    <n v="1310"/>
    <s v="St. Lucie County"/>
    <s v="St. Lucie County"/>
    <m/>
    <m/>
    <m/>
    <n v="0"/>
    <n v="1"/>
    <n v="1.24154092286087"/>
    <n v="0.20578475737464999"/>
    <n v="441.62086216659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627741347199205"/>
    <n v="0.3581677714"/>
  </r>
  <r>
    <n v="180000"/>
    <n v="720000"/>
    <n v="720000"/>
    <x v="0"/>
    <x v="0"/>
    <s v="IR-SouthCentral"/>
    <s v="C-25 and South Indian R"/>
    <n v="0.36"/>
    <n v="0.57999999999999996"/>
    <s v="FPFWCD"/>
    <n v="4.8264907357159999E-2"/>
    <n v="3822.2993473409101"/>
    <n v="10.7457356879983"/>
    <n v="1.7811000593290101"/>
    <n v="0.51864193746582998"/>
    <n v="8.5964629357349998E-2"/>
    <n v="184.48292389076499"/>
    <n v="1310"/>
    <s v="Fixed Single Family Units"/>
    <n v="1310"/>
    <s v="FPFWCD                                           St. Lucie County"/>
    <s v="FPFWCD"/>
    <m/>
    <m/>
    <m/>
    <n v="0"/>
    <n v="1"/>
    <n v="0.51864193746582998"/>
    <n v="8.5964629357349998E-2"/>
    <n v="184.48292389076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004307703843097"/>
    <n v="0.14962118730000001"/>
  </r>
  <r>
    <n v="180000"/>
    <n v="720000"/>
    <n v="720000"/>
    <x v="0"/>
    <x v="0"/>
    <s v="IR-SouthCentral"/>
    <s v="C-25 and South Indian R"/>
    <n v="0.36"/>
    <n v="0.57999999999999996"/>
    <s v="St. Lucie County"/>
    <n v="5.4897454588899997E-3"/>
    <n v="3822.2993473409101"/>
    <n v="10.7457356879983"/>
    <n v="1.7811000593290101"/>
    <n v="5.8991353695649999E-2"/>
    <n v="9.7777859625300008E-3"/>
    <n v="20.9834504845944"/>
    <n v="1310"/>
    <s v="Fixed Single Family Units"/>
    <n v="1310"/>
    <s v="St. Lucie County"/>
    <s v="St. Lucie County"/>
    <m/>
    <m/>
    <m/>
    <n v="0"/>
    <n v="1"/>
    <n v="5.8991353695649999E-2"/>
    <n v="9.7777859625300008E-3"/>
    <n v="20.983450484595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.520521380727502"/>
    <n v="1.7018208E-2"/>
  </r>
  <r>
    <n v="180000"/>
    <n v="720000"/>
    <n v="720000"/>
    <x v="0"/>
    <x v="0"/>
    <s v="IR-SouthCentral"/>
    <s v="C-25 and South Indian R"/>
    <n v="0.36"/>
    <n v="0.57999999999999996"/>
    <s v="St. Lucie County"/>
    <n v="1.086505737111E-2"/>
    <n v="3515.2701189728"/>
    <n v="9.1923822437696607"/>
    <n v="1.4416013240411201"/>
    <n v="9.9875760455730003E-2"/>
    <n v="1.566308109197E-2"/>
    <n v="38.193611517588202"/>
    <n v="1210"/>
    <s v="Fixed Single Family Units"/>
    <n v="1210"/>
    <s v="St. Lucie County"/>
    <s v="St. Lucie County"/>
    <m/>
    <m/>
    <m/>
    <n v="0"/>
    <n v="1"/>
    <n v="9.9875760455730003E-2"/>
    <n v="1.566308109197E-2"/>
    <n v="602.386215512422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473552574074098"/>
    <n v="0.48855329730000002"/>
  </r>
  <r>
    <n v="180000"/>
    <n v="720000"/>
    <n v="720000"/>
    <x v="0"/>
    <x v="0"/>
    <s v="IR-SouthCentral"/>
    <s v="C-25 and South Indian R"/>
    <n v="0.36"/>
    <n v="0.57999999999999996"/>
    <s v="Natural Lands"/>
    <n v="1.422508634769E-2"/>
    <n v="3515.2701189728"/>
    <n v="9.1923822437696607"/>
    <n v="1.4416013240411201"/>
    <n v="0.13076243115865999"/>
    <n v="2.050690331344E-2"/>
    <n v="50.005020977870799"/>
    <n v="4110"/>
    <s v="Pine flatwoods"/>
    <n v="4110"/>
    <s v="St. Lucie County"/>
    <s v="St. Lucie County"/>
    <m/>
    <m/>
    <s v="Natural Lands"/>
    <n v="0"/>
    <n v="1"/>
    <n v="0.13076243115865999"/>
    <n v="2.050690331344E-2"/>
    <n v="654.69016981262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962150609693097"/>
    <n v="0.53097337369999997"/>
  </r>
  <r>
    <n v="180000"/>
    <n v="720000"/>
    <n v="720000"/>
    <x v="0"/>
    <x v="0"/>
    <s v="IR-SouthCentral"/>
    <s v="C-25 and South Indian R"/>
    <n v="0.36"/>
    <n v="0.57999999999999996"/>
    <s v="St. Lucie County"/>
    <n v="1.7404169646479999E-2"/>
    <n v="3515.2701189728"/>
    <n v="9.1923822437696607"/>
    <n v="1.4416013240411201"/>
    <n v="0.15998578002593999"/>
    <n v="2.5089874006209999E-2"/>
    <n v="61.180357503836298"/>
    <n v="1310"/>
    <s v="Fixed Single Family Units"/>
    <n v="1310"/>
    <s v="St. Lucie County"/>
    <s v="St. Lucie County"/>
    <m/>
    <m/>
    <m/>
    <n v="0"/>
    <n v="1"/>
    <n v="0.15998578002593999"/>
    <n v="2.5089874006209999E-2"/>
    <n v="784.25381138079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474530992951003"/>
    <n v="0.63605337500000003"/>
  </r>
  <r>
    <n v="180000"/>
    <n v="720000"/>
    <n v="720000"/>
    <x v="0"/>
    <x v="0"/>
    <s v="IR-SouthCentral"/>
    <s v="C-25 and South Indian R"/>
    <n v="0.36"/>
    <n v="0.57999999999999996"/>
    <s v="St. Lucie County"/>
    <n v="0.29338009728577003"/>
    <n v="3884.45056710162"/>
    <n v="10.477641992224999"/>
    <n v="1.8130662937568101"/>
    <n v="3.0739316270044799"/>
    <n v="0.53191756564792003"/>
    <n v="1139.62048527805"/>
    <n v="1210"/>
    <s v="Fixed Single Family Units"/>
    <n v="1210"/>
    <s v="St. Lucie County"/>
    <s v="St. Lucie County"/>
    <m/>
    <m/>
    <m/>
    <n v="0"/>
    <n v="1"/>
    <n v="3.0739316270044799"/>
    <n v="0.53191756564792003"/>
    <n v="1139.620485278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84536073999899"/>
    <n v="0.92426641139999999"/>
  </r>
  <r>
    <n v="180000"/>
    <n v="720000"/>
    <n v="720000"/>
    <x v="0"/>
    <x v="0"/>
    <s v="IR-SouthCentral"/>
    <s v="C-25 and South Indian R"/>
    <n v="0.36"/>
    <n v="0.57999999999999996"/>
    <s v="St. Lucie County"/>
    <n v="3.1104335091099999E-2"/>
    <n v="3884.45056710162"/>
    <n v="10.477641992224999"/>
    <n v="1.8130662937568101"/>
    <n v="0.32590008749082"/>
    <n v="5.63942215434E-2"/>
    <n v="120.823252083969"/>
    <n v="1310"/>
    <s v="Fixed Single Family Units"/>
    <n v="1310"/>
    <s v="St. Lucie County"/>
    <s v="St. Lucie County"/>
    <m/>
    <m/>
    <m/>
    <n v="0"/>
    <n v="1"/>
    <n v="0.32590008749082"/>
    <n v="5.63942215434E-2"/>
    <n v="120.82325208397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7.155909848365297"/>
    <n v="9.7991283100000007E-2"/>
  </r>
  <r>
    <n v="180000"/>
    <n v="720000"/>
    <n v="720000"/>
    <x v="0"/>
    <x v="0"/>
    <s v="IR-SouthCentral"/>
    <s v="C-25 and South Indian R"/>
    <n v="0.36"/>
    <n v="0.57999999999999996"/>
    <s v="St. Lucie County"/>
    <n v="6.6133905685189995E-2"/>
    <n v="3884.45056710162"/>
    <n v="10.477641992224999"/>
    <n v="1.8130662937568101"/>
    <n v="0.69292738731709003"/>
    <n v="0.11990515527232"/>
    <n v="256.89388744351601"/>
    <n v="1310"/>
    <s v="Fixed Single Family Units"/>
    <n v="1310"/>
    <s v="St. Lucie County"/>
    <s v="St. Lucie County"/>
    <m/>
    <m/>
    <m/>
    <n v="0"/>
    <n v="1"/>
    <n v="0.69292738731709003"/>
    <n v="0.11990515527232"/>
    <n v="256.89388744351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841598754415998"/>
    <n v="0.20834865159999999"/>
  </r>
  <r>
    <n v="180000"/>
    <n v="720000"/>
    <n v="720000"/>
    <x v="0"/>
    <x v="0"/>
    <s v="IR-SouthCentral"/>
    <s v="C-25 and South Indian R"/>
    <n v="0.36"/>
    <n v="0.57999999999999996"/>
    <s v="St. Lucie County"/>
    <n v="7.2526830486900007E-2"/>
    <n v="3884.45056710162"/>
    <n v="10.477641992224999"/>
    <n v="1.8130662937568101"/>
    <n v="0.75991016467260997"/>
    <n v="0.13149595174882001"/>
    <n v="281.72688781495299"/>
    <n v="1310"/>
    <s v="Fixed Single Family Units"/>
    <n v="1310"/>
    <s v="St. Lucie County"/>
    <s v="St. Lucie County"/>
    <m/>
    <m/>
    <m/>
    <n v="0"/>
    <n v="1"/>
    <n v="0.75991016467260997"/>
    <n v="0.13149595174882001"/>
    <n v="281.7268878149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157681450624906"/>
    <n v="0.2284889601"/>
  </r>
  <r>
    <n v="180000"/>
    <n v="720000"/>
    <n v="720000"/>
    <x v="0"/>
    <x v="0"/>
    <s v="IR-SouthCentral"/>
    <s v="C-25 and South Indian R"/>
    <n v="0.36"/>
    <n v="0.57999999999999996"/>
    <s v="St. Lucie County"/>
    <n v="2.8554543478719999E-2"/>
    <n v="3884.45056710162"/>
    <n v="10.477641992224999"/>
    <n v="1.8130662937568101"/>
    <n v="0.29918428382153001"/>
    <n v="5.1771280314889999E-2"/>
    <n v="110.91871260927201"/>
    <n v="1310"/>
    <s v="Fixed Single Family Units"/>
    <n v="1310"/>
    <s v="St. Lucie County"/>
    <s v="St. Lucie County"/>
    <m/>
    <m/>
    <m/>
    <n v="0"/>
    <n v="1"/>
    <n v="0.29918428382153001"/>
    <n v="5.1771280314889999E-2"/>
    <n v="110.91871260927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079214811652001"/>
    <n v="8.9958404399999997E-2"/>
  </r>
  <r>
    <n v="180000"/>
    <n v="720000"/>
    <n v="720000"/>
    <x v="0"/>
    <x v="0"/>
    <s v="IR-SouthCentral"/>
    <s v="C-25 and South Indian R"/>
    <n v="0.36"/>
    <n v="0.57999999999999996"/>
    <s v="St. Lucie County"/>
    <n v="0.12606374157115"/>
    <n v="3884.45056710162"/>
    <n v="10.477641992224999"/>
    <n v="1.8130662937568101"/>
    <n v="1.32085075238297"/>
    <n v="0.22856192070753001"/>
    <n v="489.688372437037"/>
    <n v="1310"/>
    <s v="Fixed Single Family Units"/>
    <n v="1310"/>
    <s v="St. Lucie County"/>
    <s v="St. Lucie County"/>
    <m/>
    <m/>
    <m/>
    <n v="0"/>
    <n v="1"/>
    <n v="1.32085075238297"/>
    <n v="0.22856192070753001"/>
    <n v="489.68837243703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952291073438005"/>
    <n v="0.39715196470000003"/>
  </r>
  <r>
    <n v="180000"/>
    <n v="720000"/>
    <n v="720000"/>
    <x v="0"/>
    <x v="0"/>
    <s v="IR-SouthCentral"/>
    <s v="C-25 and South Indian R"/>
    <n v="0.36"/>
    <n v="0.57999999999999996"/>
    <s v="St. Lucie County"/>
    <n v="9.5013707819770005E-2"/>
    <n v="3841.82588863093"/>
    <n v="11.8406656286845"/>
    <n v="2.3160408321161401"/>
    <n v="1.12502554443545"/>
    <n v="0.22005562692134001"/>
    <n v="365.02612247681901"/>
    <n v="1210"/>
    <s v="Fixed Single Family Units"/>
    <n v="1210"/>
    <s v="St. Lucie County"/>
    <s v="St. Lucie County"/>
    <m/>
    <m/>
    <m/>
    <n v="0"/>
    <n v="1"/>
    <n v="1.12502554443545"/>
    <n v="0.22005562692134001"/>
    <n v="365.02612247681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490182307065098"/>
    <n v="0.29604713910000002"/>
  </r>
  <r>
    <n v="180000"/>
    <n v="720000"/>
    <n v="720000"/>
    <x v="0"/>
    <x v="0"/>
    <s v="IR-SouthCentral"/>
    <s v="C-25 and South Indian R"/>
    <n v="0.36"/>
    <n v="0.57999999999999996"/>
    <s v="St. Lucie County"/>
    <n v="7.7276486079779994E-2"/>
    <n v="3841.82588863093"/>
    <n v="11.8406656286845"/>
    <n v="2.3160408321161401"/>
    <n v="0.91500503263041"/>
    <n v="0.17897549712322999"/>
    <n v="296.88280480374198"/>
    <n v="1310"/>
    <s v="Fixed Single Family Units"/>
    <n v="1310"/>
    <s v="St. Lucie County"/>
    <s v="St. Lucie County"/>
    <m/>
    <m/>
    <m/>
    <n v="0"/>
    <n v="1"/>
    <n v="0.91500503263041"/>
    <n v="0.17897549712322999"/>
    <n v="296.88280480374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791200320845306"/>
    <n v="0.24078086360000001"/>
  </r>
  <r>
    <n v="180000"/>
    <n v="720000"/>
    <n v="720000"/>
    <x v="0"/>
    <x v="0"/>
    <s v="IR-SouthCentral"/>
    <s v="C-25 and South Indian R"/>
    <n v="0.36"/>
    <n v="0.57999999999999996"/>
    <s v="St. Lucie County"/>
    <n v="0.12750656577177"/>
    <n v="3841.82588863093"/>
    <n v="11.8406656286845"/>
    <n v="2.3160408321161401"/>
    <n v="1.50976261076548"/>
    <n v="0.29531041269032998"/>
    <n v="489.85802535243602"/>
    <n v="1310"/>
    <s v="Fixed Single Family Units"/>
    <n v="1310"/>
    <s v="St. Lucie County"/>
    <s v="St. Lucie County"/>
    <m/>
    <m/>
    <m/>
    <n v="0"/>
    <n v="1"/>
    <n v="1.50976261076548"/>
    <n v="0.29531041269032998"/>
    <n v="489.85802535243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603863237214597"/>
    <n v="0.39728955830000001"/>
  </r>
  <r>
    <n v="180000"/>
    <n v="720000"/>
    <n v="720000"/>
    <x v="0"/>
    <x v="0"/>
    <s v="IR-SouthCentral"/>
    <s v="C-25 and South Indian R"/>
    <n v="0.36"/>
    <n v="0.57999999999999996"/>
    <s v="St. Lucie County"/>
    <n v="0.24314696510009001"/>
    <n v="3841.82588863093"/>
    <n v="11.8406656286845"/>
    <n v="2.3160408321161401"/>
    <n v="2.8790219123796801"/>
    <n v="0.56313829937694004"/>
    <n v="934.12830526359903"/>
    <n v="1310"/>
    <s v="Fixed Single Family Units"/>
    <n v="1310"/>
    <s v="St. Lucie County"/>
    <s v="St. Lucie County"/>
    <m/>
    <m/>
    <m/>
    <n v="0"/>
    <n v="1"/>
    <n v="2.8790219123796801"/>
    <n v="0.56313829937694004"/>
    <n v="934.12830526359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67238045619401"/>
    <n v="0.75760608699999998"/>
  </r>
  <r>
    <n v="180000"/>
    <n v="720000"/>
    <n v="720000"/>
    <x v="0"/>
    <x v="0"/>
    <s v="IR-SouthCentral"/>
    <s v="C-25 and South Indian R"/>
    <n v="0.36"/>
    <n v="0.57999999999999996"/>
    <s v="St. Lucie County"/>
    <n v="4.7985321980660002E-2"/>
    <n v="3841.82588863093"/>
    <n v="11.8406656286845"/>
    <n v="2.3160408321161401"/>
    <n v="0.56817815265784"/>
    <n v="0.11113596504945999"/>
    <n v="184.35125225961701"/>
    <n v="1310"/>
    <s v="Fixed Single Family Units"/>
    <n v="1310"/>
    <s v="St. Lucie County"/>
    <s v="St. Lucie County"/>
    <m/>
    <m/>
    <m/>
    <n v="0"/>
    <n v="1"/>
    <n v="0.56817815265784"/>
    <n v="0.11113596504945999"/>
    <n v="184.35125225961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6.599999408077302"/>
    <n v="0.14951439759999999"/>
  </r>
  <r>
    <n v="180000"/>
    <n v="720000"/>
    <n v="720000"/>
    <x v="0"/>
    <x v="0"/>
    <s v="IR-SouthCentral"/>
    <s v="C-25 and South Indian R"/>
    <n v="0.36"/>
    <n v="0.57999999999999996"/>
    <s v="St. Lucie County"/>
    <n v="2.6834406915809999E-2"/>
    <n v="3841.82588863093"/>
    <n v="11.8406656286845"/>
    <n v="2.3160408321161401"/>
    <n v="0.31773723963421002"/>
    <n v="6.2149582122639997E-2"/>
    <n v="103.093119195231"/>
    <n v="1310"/>
    <s v="Fixed Single Family Units"/>
    <n v="1310"/>
    <s v="St. Lucie County"/>
    <s v="St. Lucie County"/>
    <m/>
    <m/>
    <m/>
    <n v="0"/>
    <n v="1"/>
    <n v="0.31773723963421002"/>
    <n v="6.2149582122639997E-2"/>
    <n v="103.09311919523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6222771734056"/>
    <n v="8.3611613299999998E-2"/>
  </r>
  <r>
    <n v="180000"/>
    <n v="720000"/>
    <n v="720000"/>
    <x v="0"/>
    <x v="0"/>
    <s v="IR-SouthCentral"/>
    <s v="C-25 and South Indian R"/>
    <n v="0.36"/>
    <n v="0.57999999999999996"/>
    <s v="St. Lucie County"/>
    <n v="0.26341390493881001"/>
    <n v="3864.18134385645"/>
    <n v="9.7351017797352508"/>
    <n v="1.43526652753224"/>
    <n v="2.5643611747769"/>
    <n v="0.37806916064523999"/>
    <n v="1017.87909717695"/>
    <n v="1210"/>
    <s v="Fixed Single Family Units"/>
    <n v="1210"/>
    <s v="St. Lucie County"/>
    <s v="St. Lucie County"/>
    <m/>
    <m/>
    <m/>
    <n v="0"/>
    <n v="1"/>
    <n v="2.5643611747769"/>
    <n v="0.37806916064523999"/>
    <n v="1017.879097176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643349773273"/>
    <n v="0.82553049239999998"/>
  </r>
  <r>
    <n v="180000"/>
    <n v="720000"/>
    <n v="720000"/>
    <x v="0"/>
    <x v="0"/>
    <s v="IR-SouthCentral"/>
    <s v="C-25 and South Indian R"/>
    <n v="0.36"/>
    <n v="0.57999999999999996"/>
    <s v="St. Lucie County"/>
    <n v="0.33508997047052003"/>
    <n v="3842.9714727865298"/>
    <n v="11.195336375951101"/>
    <n v="1.97151303477534"/>
    <n v="3.7514449356250901"/>
    <n v="0.66063424460511999"/>
    <n v="1287.74119733511"/>
    <n v="1210"/>
    <s v="Fixed Single Family Units"/>
    <n v="1210"/>
    <s v="St. Lucie County"/>
    <s v="St. Lucie County"/>
    <m/>
    <m/>
    <m/>
    <n v="0"/>
    <n v="1"/>
    <n v="3.7514449356250901"/>
    <n v="0.66063424460511999"/>
    <n v="1287.7411973351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8.79510313733101"/>
    <n v="1.0443967537000001"/>
  </r>
  <r>
    <n v="180000"/>
    <n v="720000"/>
    <n v="720000"/>
    <x v="0"/>
    <x v="0"/>
    <s v="IR-SouthCentral"/>
    <s v="C-25 and South Indian R"/>
    <n v="0.36"/>
    <n v="0.57999999999999996"/>
    <s v="St. Lucie County"/>
    <n v="5.8760874926280002E-2"/>
    <n v="3842.9714727865298"/>
    <n v="11.195336375951101"/>
    <n v="1.97151303477534"/>
    <n v="0.65784776054495997"/>
    <n v="0.11584783085196999"/>
    <n v="225.81636605769401"/>
    <n v="1310"/>
    <s v="Fixed Single Family Units"/>
    <n v="1310"/>
    <s v="St. Lucie County"/>
    <s v="St. Lucie County"/>
    <m/>
    <m/>
    <m/>
    <n v="0"/>
    <n v="1"/>
    <n v="0.65784776054495997"/>
    <n v="0.11584783085196999"/>
    <n v="225.8163660576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004148211156703"/>
    <n v="0.18314384919999999"/>
  </r>
  <r>
    <n v="180000"/>
    <n v="720000"/>
    <n v="720000"/>
    <x v="0"/>
    <x v="0"/>
    <s v="IR-SouthCentral"/>
    <s v="C-25 and South Indian R"/>
    <n v="0.36"/>
    <n v="0.57999999999999996"/>
    <s v="St. Lucie County"/>
    <n v="8.9978013579999997E-5"/>
    <n v="3842.9714727865298"/>
    <n v="11.195336375951101"/>
    <n v="1.97151303477534"/>
    <n v="1.0073341284599999E-3"/>
    <n v="1.7739282661E-4"/>
    <n v="0.34578293936593002"/>
    <n v="1310"/>
    <s v="Fixed Single Family Units"/>
    <n v="1310"/>
    <s v="St. Lucie County"/>
    <s v="St. Lucie County"/>
    <m/>
    <m/>
    <m/>
    <n v="0"/>
    <n v="1"/>
    <n v="1.0073341284599999E-3"/>
    <n v="1.7739282661E-4"/>
    <n v="0.34578293936780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.0442363413958"/>
    <n v="2.8044030000000001E-4"/>
  </r>
  <r>
    <n v="180000"/>
    <n v="720000"/>
    <n v="720000"/>
    <x v="0"/>
    <x v="0"/>
    <s v="IR-SouthCentral"/>
    <s v="C-25 and South Indian R"/>
    <n v="0.36"/>
    <n v="0.57999999999999996"/>
    <s v="St. Lucie County"/>
    <n v="0.11229254084069"/>
    <n v="3842.9714727865298"/>
    <n v="11.195336375951101"/>
    <n v="1.97151303477534"/>
    <n v="1.2571527672218199"/>
    <n v="0.22138620797547001"/>
    <n v="431.53703105751202"/>
    <n v="1310"/>
    <s v="Fixed Single Family Units"/>
    <n v="1310"/>
    <s v="St. Lucie County"/>
    <s v="St. Lucie County"/>
    <m/>
    <m/>
    <m/>
    <n v="0"/>
    <n v="1"/>
    <n v="1.2571527672218199"/>
    <n v="0.22138620797547001"/>
    <n v="431.53703105751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538047003268602"/>
    <n v="0.3499894818"/>
  </r>
  <r>
    <n v="180000"/>
    <n v="720000"/>
    <n v="720000"/>
    <x v="0"/>
    <x v="0"/>
    <s v="IR-SouthCentral"/>
    <s v="C-25 and South Indian R"/>
    <n v="0.36"/>
    <n v="0.57999999999999996"/>
    <s v="St. Lucie County"/>
    <n v="0.11153008914066"/>
    <n v="3842.9714727865298"/>
    <n v="11.195336375951101"/>
    <n v="1.97151303477534"/>
    <n v="1.2486168639695201"/>
    <n v="0.21988302451047001"/>
    <n v="428.606950924903"/>
    <n v="1310"/>
    <s v="Fixed Single Family Units"/>
    <n v="1310"/>
    <s v="St. Lucie County"/>
    <s v="St. Lucie County"/>
    <m/>
    <m/>
    <m/>
    <n v="0"/>
    <n v="1"/>
    <n v="1.2486168639695201"/>
    <n v="0.21988302451047001"/>
    <n v="428.606950924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873393947052804"/>
    <n v="0.34761309889999997"/>
  </r>
  <r>
    <n v="180000"/>
    <n v="720000"/>
    <n v="720000"/>
    <x v="0"/>
    <x v="0"/>
    <s v="IR-SouthCentral"/>
    <s v="C-25 and South Indian R"/>
    <n v="0.36"/>
    <n v="0.57999999999999996"/>
    <s v="St. Lucie County"/>
    <n v="0.32440822564771998"/>
    <n v="3864.7845106838099"/>
    <n v="11.282312644558999"/>
    <n v="1.99674856042378"/>
    <n v="3.6600750262242401"/>
    <n v="0.64776165755171999"/>
    <n v="1253.7678856217301"/>
    <n v="1210"/>
    <s v="Fixed Single Family Units"/>
    <n v="1210"/>
    <s v="St. Lucie County"/>
    <s v="St. Lucie County"/>
    <m/>
    <m/>
    <m/>
    <n v="0"/>
    <n v="1"/>
    <n v="3.6600750262242401"/>
    <n v="0.64776165755171999"/>
    <n v="1253.7678856217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1.14207606001301"/>
    <n v="1.0168433783999999"/>
  </r>
  <r>
    <n v="180000"/>
    <n v="720000"/>
    <n v="720000"/>
    <x v="0"/>
    <x v="0"/>
    <s v="IR-SouthCentral"/>
    <s v="C-25 and South Indian R"/>
    <n v="0.36"/>
    <n v="0.57999999999999996"/>
    <s v="St. Lucie County"/>
    <n v="8.0451039184930004E-2"/>
    <n v="3864.7845106838099"/>
    <n v="11.282312644558999"/>
    <n v="1.99674856042378"/>
    <n v="0.90767377666411997"/>
    <n v="0.16064049667711999"/>
    <n v="310.92593011036098"/>
    <n v="1310"/>
    <s v="Fixed Single Family Units"/>
    <n v="1310"/>
    <s v="St. Lucie County"/>
    <s v="St. Lucie County"/>
    <m/>
    <m/>
    <m/>
    <n v="0"/>
    <n v="1"/>
    <n v="0.90767377666411997"/>
    <n v="0.16064049667711999"/>
    <n v="310.925930110363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857436106667194"/>
    <n v="0.2521702596"/>
  </r>
  <r>
    <n v="180000"/>
    <n v="720000"/>
    <n v="720000"/>
    <x v="0"/>
    <x v="0"/>
    <s v="IR-SouthCentral"/>
    <s v="C-25 and South Indian R"/>
    <n v="0.36"/>
    <n v="0.57999999999999996"/>
    <s v="St. Lucie County"/>
    <n v="0.11608237082913"/>
    <n v="3864.7845106838099"/>
    <n v="11.282312644558999"/>
    <n v="1.99674856042378"/>
    <n v="1.30967760021596"/>
    <n v="0.23178730684366"/>
    <n v="448.63334874390301"/>
    <n v="1310"/>
    <s v="Fixed Single Family Units"/>
    <n v="1310"/>
    <s v="St. Lucie County"/>
    <s v="St. Lucie County"/>
    <m/>
    <m/>
    <m/>
    <n v="0"/>
    <n v="1"/>
    <n v="1.30967760021596"/>
    <n v="0.23178730684366"/>
    <n v="448.63334874390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664692168188793"/>
    <n v="0.36385510850000002"/>
  </r>
  <r>
    <n v="180000"/>
    <n v="720000"/>
    <n v="720000"/>
    <x v="0"/>
    <x v="0"/>
    <s v="IR-SouthCentral"/>
    <s v="C-25 and South Indian R"/>
    <n v="0.36"/>
    <n v="0.57999999999999996"/>
    <s v="St. Lucie County"/>
    <n v="6.2511614442999997E-4"/>
    <n v="3864.7845106838099"/>
    <n v="11.282312644558999"/>
    <n v="1.99674856042378"/>
    <n v="7.0527557807100001E-3"/>
    <n v="1.2481997615E-3"/>
    <n v="2.4159391924023699"/>
    <n v="1310"/>
    <s v="Fixed Single Family Units"/>
    <n v="1310"/>
    <s v="St. Lucie County"/>
    <s v="St. Lucie County"/>
    <m/>
    <m/>
    <m/>
    <n v="0"/>
    <n v="1"/>
    <n v="7.0527557807100001E-3"/>
    <n v="1.2481997615E-3"/>
    <n v="2.4159391924017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546103253054497"/>
    <n v="1.9593992000000002E-3"/>
  </r>
  <r>
    <n v="180000"/>
    <n v="720000"/>
    <n v="720000"/>
    <x v="0"/>
    <x v="0"/>
    <s v="IR-SouthCentral"/>
    <s v="C-25 and South Indian R"/>
    <n v="0.36"/>
    <n v="0.57999999999999996"/>
    <s v="St. Lucie County"/>
    <n v="9.6196701585509997E-2"/>
    <n v="3864.7845106838099"/>
    <n v="11.282312644558999"/>
    <n v="1.99674856042378"/>
    <n v="1.0853212626631401"/>
    <n v="0.19208062540838999"/>
    <n v="371.77952226657902"/>
    <n v="1310"/>
    <s v="Fixed Single Family Units"/>
    <n v="1310"/>
    <s v="St. Lucie County"/>
    <s v="St. Lucie County"/>
    <m/>
    <m/>
    <m/>
    <n v="0"/>
    <n v="1"/>
    <n v="1.0853212626631401"/>
    <n v="0.19208062540838999"/>
    <n v="371.77952226658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3.435857632872398"/>
    <n v="0.30152434900000002"/>
  </r>
  <r>
    <n v="180000"/>
    <n v="720000"/>
    <n v="720000"/>
    <x v="0"/>
    <x v="0"/>
    <s v="IR-SouthCentral"/>
    <s v="C-25 and South Indian R"/>
    <n v="0.36"/>
    <n v="0.57999999999999996"/>
    <s v="St. Lucie County"/>
    <n v="0.22275452326213999"/>
    <n v="3900.3774161423498"/>
    <n v="11.6557477016266"/>
    <n v="2.1609437831435199"/>
    <n v="2.5963705225396301"/>
    <n v="0.48136000221042002"/>
    <n v="868.82671187520805"/>
    <n v="1210"/>
    <s v="Fixed Single Family Units"/>
    <n v="1210"/>
    <s v="St. Lucie County"/>
    <s v="St. Lucie County"/>
    <m/>
    <m/>
    <m/>
    <n v="0"/>
    <n v="1"/>
    <n v="2.5963705225396301"/>
    <n v="0.48136000221042002"/>
    <n v="868.826711875208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495882037633"/>
    <n v="0.70464453520000003"/>
  </r>
  <r>
    <n v="180000"/>
    <n v="720000"/>
    <n v="720000"/>
    <x v="0"/>
    <x v="0"/>
    <s v="IR-SouthCentral"/>
    <s v="C-25 and South Indian R"/>
    <n v="0.36"/>
    <n v="0.57999999999999996"/>
    <s v="St. Lucie County"/>
    <n v="0.11786652816216001"/>
    <n v="3900.3774161423498"/>
    <n v="11.6557477016266"/>
    <n v="2.1609437831435199"/>
    <n v="1.3738225147248799"/>
    <n v="0.25470294127274001"/>
    <n v="459.72394456281899"/>
    <n v="1310"/>
    <s v="Fixed Single Family Units"/>
    <n v="1310"/>
    <s v="St. Lucie County"/>
    <s v="St. Lucie County"/>
    <m/>
    <m/>
    <m/>
    <n v="0"/>
    <n v="1"/>
    <n v="1.3738225147248799"/>
    <n v="0.25470294127274001"/>
    <n v="459.72394456281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587622105813296"/>
    <n v="0.37284991449999999"/>
  </r>
  <r>
    <n v="180000"/>
    <n v="720000"/>
    <n v="720000"/>
    <x v="0"/>
    <x v="0"/>
    <s v="IR-SouthCentral"/>
    <s v="C-25 and South Indian R"/>
    <n v="0.36"/>
    <n v="0.57999999999999996"/>
    <s v="St. Lucie County"/>
    <n v="9.5817298056739997E-2"/>
    <n v="3900.3774161423498"/>
    <n v="11.6557477016266"/>
    <n v="2.1609437831435199"/>
    <n v="1.11682225160098"/>
    <n v="0.20705579455333001"/>
    <n v="373.72362541630901"/>
    <n v="1310"/>
    <s v="Fixed Single Family Units"/>
    <n v="1310"/>
    <s v="St. Lucie County"/>
    <s v="St. Lucie County"/>
    <m/>
    <m/>
    <m/>
    <n v="0"/>
    <n v="1"/>
    <n v="1.11682225160098"/>
    <n v="0.20705579455333001"/>
    <n v="373.723625416310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537569889093604"/>
    <n v="0.303101075"/>
  </r>
  <r>
    <n v="180000"/>
    <n v="720000"/>
    <n v="720000"/>
    <x v="0"/>
    <x v="0"/>
    <s v="IR-SouthCentral"/>
    <s v="C-25 and South Indian R"/>
    <n v="0.36"/>
    <n v="0.57999999999999996"/>
    <s v="St. Lucie County"/>
    <n v="0.10532203160009"/>
    <n v="3900.3774161423498"/>
    <n v="11.6557477016266"/>
    <n v="2.1609437831435199"/>
    <n v="1.2276070277533999"/>
    <n v="0.22759498941426001"/>
    <n v="410.79567347522197"/>
    <n v="1310"/>
    <s v="Fixed Single Family Units"/>
    <n v="1310"/>
    <s v="St. Lucie County"/>
    <s v="St. Lucie County"/>
    <m/>
    <m/>
    <m/>
    <n v="0"/>
    <n v="1"/>
    <n v="1.2276070277533999"/>
    <n v="0.22759498941426001"/>
    <n v="410.79567347522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859769410817904"/>
    <n v="0.33316761839999998"/>
  </r>
  <r>
    <n v="180000"/>
    <n v="720000"/>
    <n v="720000"/>
    <x v="0"/>
    <x v="0"/>
    <s v="IR-SouthCentral"/>
    <s v="C-25 and South Indian R"/>
    <n v="0.36"/>
    <n v="0.57999999999999996"/>
    <s v="St. Lucie County"/>
    <n v="7.6003072517730003E-2"/>
    <n v="3900.3774161423498"/>
    <n v="11.6557477016266"/>
    <n v="2.1609437831435199"/>
    <n v="0.88587263781509995"/>
    <n v="0.16423836705698999"/>
    <n v="296.44066760558701"/>
    <n v="1310"/>
    <s v="Fixed Single Family Units"/>
    <n v="1310"/>
    <s v="St. Lucie County"/>
    <s v="St. Lucie County"/>
    <m/>
    <m/>
    <m/>
    <n v="0"/>
    <n v="1"/>
    <n v="0.88587263781509995"/>
    <n v="0.16423836705698999"/>
    <n v="296.44066760558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107960194669104"/>
    <n v="0.2404222771"/>
  </r>
  <r>
    <n v="180000"/>
    <n v="730000"/>
    <n v="730000"/>
    <x v="0"/>
    <x v="0"/>
    <s v="IR-SouthCentral"/>
    <s v="C-25 and South Indian R"/>
    <n v="0.36"/>
    <n v="0.57999999999999996"/>
    <s v="St. Lucie County"/>
    <n v="2.17507349994E-3"/>
    <n v="3864.9441775919299"/>
    <n v="12.144100993276799"/>
    <n v="2.4584863149635101"/>
    <n v="2.641431225107E-2"/>
    <n v="5.3473884336399996E-3"/>
    <n v="8.4065376594276096"/>
    <n v="1110"/>
    <s v="Fixed Single Family Units"/>
    <n v="1110"/>
    <s v="St. Lucie County"/>
    <s v="St. Lucie County"/>
    <m/>
    <m/>
    <m/>
    <n v="0"/>
    <n v="1"/>
    <n v="2.641431225107E-2"/>
    <n v="5.3473884336399996E-3"/>
    <n v="8.40653765942698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231338409996297"/>
    <n v="6.8179542999999999E-3"/>
  </r>
  <r>
    <n v="180000"/>
    <n v="730000"/>
    <n v="730000"/>
    <x v="0"/>
    <x v="0"/>
    <s v="IR-SouthCentral"/>
    <s v="C-25 and South Indian R"/>
    <n v="0.36"/>
    <n v="0.57999999999999996"/>
    <s v="St. Lucie County"/>
    <n v="4.7924113362309999E-2"/>
    <n v="3864.9441775919299"/>
    <n v="12.144100993276799"/>
    <n v="2.4584863149635101"/>
    <n v="0.58199527268519002"/>
    <n v="0.11782077685800001"/>
    <n v="185.22402290593101"/>
    <n v="1310"/>
    <s v="Fixed Single Family Units"/>
    <n v="1310"/>
    <s v="St. Lucie County"/>
    <s v="St. Lucie County"/>
    <m/>
    <m/>
    <m/>
    <n v="0"/>
    <n v="1"/>
    <n v="0.58199527268519002"/>
    <n v="0.11782077685800001"/>
    <n v="1454.2574702425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174687249911997"/>
    <n v="1.1794464479"/>
  </r>
  <r>
    <n v="180000"/>
    <n v="730000"/>
    <n v="730000"/>
    <x v="0"/>
    <x v="0"/>
    <s v="IR-SouthCentral"/>
    <s v="C-25 and South Indian R"/>
    <n v="0.36"/>
    <n v="0.57999999999999996"/>
    <s v="St. Lucie County"/>
    <n v="2.9145146235299998E-2"/>
    <n v="3864.9441775919299"/>
    <n v="12.144100993276799"/>
    <n v="2.4584863149635101"/>
    <n v="0.35394159934532998"/>
    <n v="7.1652943167099997E-2"/>
    <n v="112.644363247195"/>
    <n v="1310"/>
    <s v="Fixed Single Family Units"/>
    <n v="1310"/>
    <s v="St. Lucie County"/>
    <s v="St. Lucie County"/>
    <m/>
    <m/>
    <m/>
    <n v="0"/>
    <n v="1"/>
    <n v="0.35394159934532998"/>
    <n v="7.1652943167099997E-2"/>
    <n v="924.957255214083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5397151147546"/>
    <n v="0.75016809019999997"/>
  </r>
  <r>
    <n v="180000"/>
    <n v="730000"/>
    <n v="730000"/>
    <x v="0"/>
    <x v="0"/>
    <s v="IR-SouthCentral"/>
    <s v="C-25 and South Indian R"/>
    <n v="0.36"/>
    <n v="0.57999999999999996"/>
    <s v="St. Lucie County"/>
    <n v="0.21176620536770999"/>
    <n v="3868.6663257620198"/>
    <n v="9.9603482791054905"/>
    <n v="1.52527113970675"/>
    <n v="2.10926515920697"/>
    <n v="0.32300088141257999"/>
    <n v="819.25278764046402"/>
    <n v="1210"/>
    <s v="Fixed Single Family Units"/>
    <n v="1210"/>
    <s v="St. Lucie County"/>
    <s v="St. Lucie County"/>
    <m/>
    <m/>
    <m/>
    <n v="0"/>
    <n v="1"/>
    <n v="2.10926515920697"/>
    <n v="0.32300088141257999"/>
    <n v="819.25278764046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075301178679"/>
    <n v="0.66443859500000002"/>
  </r>
  <r>
    <n v="180000"/>
    <n v="730000"/>
    <n v="730000"/>
    <x v="0"/>
    <x v="0"/>
    <s v="IR-SouthCentral"/>
    <s v="C-25 and South Indian R"/>
    <n v="0.36"/>
    <n v="0.57999999999999996"/>
    <s v="St. Lucie County"/>
    <n v="9.5659984491709996E-2"/>
    <n v="3868.6663257620198"/>
    <n v="9.9603482791054905"/>
    <n v="1.52527113970675"/>
    <n v="0.95280676191128"/>
    <n v="0.14590741357000001"/>
    <n v="370.07656072600298"/>
    <n v="1750"/>
    <s v="Governmental"/>
    <n v="1750"/>
    <s v="St. Lucie County"/>
    <s v="St. Lucie County"/>
    <m/>
    <m/>
    <m/>
    <n v="0"/>
    <n v="1"/>
    <n v="0.95280676191128"/>
    <n v="0.14590741357000001"/>
    <n v="370.076560726005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0.516996767744203"/>
    <n v="0.300143196"/>
  </r>
  <r>
    <n v="180000"/>
    <n v="730000"/>
    <n v="730000"/>
    <x v="0"/>
    <x v="0"/>
    <s v="IR-SouthCentral"/>
    <s v="C-25 and South Indian R"/>
    <n v="0.36"/>
    <n v="0.57999999999999996"/>
    <s v="St. Lucie County"/>
    <n v="0.14817351230379"/>
    <n v="3868.6663257620198"/>
    <n v="9.9603482791054905"/>
    <n v="1.52527113970675"/>
    <n v="1.47585978828416"/>
    <n v="0.22600478198596"/>
    <n v="573.23387741959198"/>
    <n v="1750"/>
    <s v="Governmental"/>
    <n v="1750"/>
    <s v="St. Lucie County"/>
    <s v="St. Lucie County"/>
    <m/>
    <m/>
    <m/>
    <n v="0"/>
    <n v="1"/>
    <n v="1.47585978828416"/>
    <n v="0.22600478198596"/>
    <n v="573.23387741959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965995431225707"/>
    <n v="0.46490987630000002"/>
  </r>
  <r>
    <n v="180000"/>
    <n v="730000"/>
    <n v="730000"/>
    <x v="0"/>
    <x v="0"/>
    <s v="IR-SouthCentral"/>
    <s v="C-25 and South Indian R"/>
    <n v="0.36"/>
    <n v="0.57999999999999996"/>
    <s v="St. Lucie County"/>
    <n v="0.10515519340273"/>
    <n v="3868.6663257620198"/>
    <n v="9.9603482791054905"/>
    <n v="1.52527113970675"/>
    <n v="1.04738234964789"/>
    <n v="0.16039018168746"/>
    <n v="406.810355696138"/>
    <n v="1310"/>
    <s v="Fixed Single Family Units"/>
    <n v="1310"/>
    <s v="St. Lucie County"/>
    <s v="St. Lucie County"/>
    <m/>
    <m/>
    <m/>
    <n v="0"/>
    <n v="1"/>
    <n v="1.04738234964789"/>
    <n v="0.16039018168746"/>
    <n v="406.81035569613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766128994969904"/>
    <n v="0.32993540609999999"/>
  </r>
  <r>
    <n v="180000"/>
    <n v="730000"/>
    <n v="730000"/>
    <x v="0"/>
    <x v="0"/>
    <s v="IR-SouthCentral"/>
    <s v="C-25 and South Indian R"/>
    <n v="0.36"/>
    <n v="0.57999999999999996"/>
    <s v="St. Lucie County"/>
    <n v="5.471172934297E-2"/>
    <n v="3868.6663257620198"/>
    <n v="9.9603482791054905"/>
    <n v="1.52527113970675"/>
    <n v="0.54494787920818"/>
    <n v="8.3450221770279998E-2"/>
    <n v="211.66142493337301"/>
    <n v="1750"/>
    <s v="Governmental"/>
    <n v="1750"/>
    <s v="St. Lucie County"/>
    <s v="St. Lucie County"/>
    <m/>
    <m/>
    <m/>
    <n v="0"/>
    <n v="1"/>
    <n v="0.54494787920818"/>
    <n v="8.3450221770279998E-2"/>
    <n v="211.66142493337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344611321721104"/>
    <n v="0.17166376720000001"/>
  </r>
  <r>
    <n v="180000"/>
    <n v="730000"/>
    <n v="730000"/>
    <x v="0"/>
    <x v="0"/>
    <s v="IR-SouthCentral"/>
    <s v="C-25 and South Indian R"/>
    <n v="0.36"/>
    <n v="0.57999999999999996"/>
    <s v="St. Lucie County"/>
    <n v="2.2968290351400001E-3"/>
    <n v="3868.6663257620198"/>
    <n v="9.9603482791054905"/>
    <n v="1.52527113970675"/>
    <n v="2.287721712762E-2"/>
    <n v="3.50328704015E-3"/>
    <n v="8.8856651443056691"/>
    <n v="1310"/>
    <s v="Fixed Single Family Units"/>
    <n v="1310"/>
    <s v="St. Lucie County"/>
    <s v="St. Lucie County"/>
    <m/>
    <m/>
    <m/>
    <n v="0"/>
    <n v="1"/>
    <n v="2.287721712762E-2"/>
    <n v="3.50328704015E-3"/>
    <n v="8.8856651443064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995084033568403"/>
    <n v="7.2065410999999999E-3"/>
  </r>
  <r>
    <n v="180000"/>
    <n v="730000"/>
    <n v="730000"/>
    <x v="0"/>
    <x v="0"/>
    <s v="IR-SouthCentral"/>
    <s v="C-25 and South Indian R"/>
    <n v="0.36"/>
    <n v="0.57999999999999996"/>
    <s v="St. Lucie County"/>
    <n v="0.47803391485329"/>
    <n v="3835.4282441570699"/>
    <n v="10.787015848054899"/>
    <n v="1.76170704205503"/>
    <n v="5.1565594154302401"/>
    <n v="0.84215571413818002"/>
    <n v="1833.4647786933001"/>
    <n v="1210"/>
    <s v="Fixed Single Family Units"/>
    <n v="1210"/>
    <s v="St. Lucie County"/>
    <s v="St. Lucie County"/>
    <m/>
    <m/>
    <m/>
    <n v="0"/>
    <n v="1"/>
    <n v="5.1565594154302401"/>
    <n v="0.84215571413818002"/>
    <n v="1833.4647786933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03949193773"/>
    <n v="1.4869949543000001"/>
  </r>
  <r>
    <n v="180000"/>
    <n v="730000"/>
    <n v="730000"/>
    <x v="0"/>
    <x v="0"/>
    <s v="IR-SouthCentral"/>
    <s v="C-25 and South Indian R"/>
    <n v="0.36"/>
    <n v="0.57999999999999996"/>
    <s v="St. Lucie County"/>
    <n v="7.2775899008600004E-3"/>
    <n v="3835.4282441570699"/>
    <n v="10.787015848054899"/>
    <n v="1.76170704205503"/>
    <n v="7.850347759628E-2"/>
    <n v="1.282098137754E-2"/>
    <n v="27.912673855173701"/>
    <n v="1310"/>
    <s v="Fixed Single Family Units"/>
    <n v="1310"/>
    <s v="St. Lucie County"/>
    <s v="St. Lucie County"/>
    <m/>
    <m/>
    <m/>
    <n v="0"/>
    <n v="1"/>
    <n v="7.850347759628E-2"/>
    <n v="1.282098137754E-2"/>
    <n v="27.912673855173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469218966677801"/>
    <n v="2.2638016100000002E-2"/>
  </r>
  <r>
    <n v="180000"/>
    <n v="730000"/>
    <n v="730000"/>
    <x v="0"/>
    <x v="0"/>
    <s v="IR-SouthCentral"/>
    <s v="C-25 and South Indian R"/>
    <n v="0.36"/>
    <n v="0.57999999999999996"/>
    <s v="St. Lucie County"/>
    <n v="2.4919475726729999E-2"/>
    <n v="3835.4282441570699"/>
    <n v="10.787015848054899"/>
    <n v="1.76170704205503"/>
    <n v="0.26880677958955002"/>
    <n v="4.3900815872109998E-2"/>
    <n v="95.576861031921297"/>
    <n v="1310"/>
    <s v="Fixed Single Family Units"/>
    <n v="1310"/>
    <s v="St. Lucie County"/>
    <s v="St. Lucie County"/>
    <m/>
    <m/>
    <m/>
    <n v="0"/>
    <n v="1"/>
    <n v="0.26880677958955002"/>
    <n v="4.3900815872109998E-2"/>
    <n v="95.5768610319228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237482495369399"/>
    <n v="7.7515702399999997E-2"/>
  </r>
  <r>
    <n v="180000"/>
    <n v="730000"/>
    <n v="730000"/>
    <x v="0"/>
    <x v="0"/>
    <s v="IR-SouthCentral"/>
    <s v="C-25 and South Indian R"/>
    <n v="0.36"/>
    <n v="0.57999999999999996"/>
    <s v="St. Lucie County"/>
    <n v="0.10753247330208"/>
    <n v="3835.4282441570699"/>
    <n v="10.787015848054899"/>
    <n v="1.76170704205503"/>
    <n v="1.1599544936900901"/>
    <n v="0.18944071546586999"/>
    <n v="412.43308526686701"/>
    <n v="1310"/>
    <s v="Fixed Single Family Units"/>
    <n v="1310"/>
    <s v="St. Lucie County"/>
    <s v="St. Lucie County"/>
    <m/>
    <m/>
    <m/>
    <n v="0"/>
    <n v="1"/>
    <n v="1.1599544936900901"/>
    <n v="0.18944071546586999"/>
    <n v="412.43308526686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0.55630980813"/>
    <n v="0.33449560849999999"/>
  </r>
  <r>
    <n v="180000"/>
    <n v="730000"/>
    <n v="730000"/>
    <x v="0"/>
    <x v="0"/>
    <s v="IR-SouthCentral"/>
    <s v="C-25 and South Indian R"/>
    <n v="0.36"/>
    <n v="0.57999999999999996"/>
    <s v="St. Lucie County"/>
    <n v="0.26423203717192001"/>
    <n v="3891.95260059461"/>
    <n v="10.570841633154"/>
    <n v="1.8516099774888799"/>
    <n v="2.79315501935011"/>
    <n v="0.48925467639975001"/>
    <n v="1028.37856423169"/>
    <n v="1210"/>
    <s v="Fixed Single Family Units"/>
    <n v="1210"/>
    <s v="St. Lucie County"/>
    <s v="St. Lucie County"/>
    <m/>
    <m/>
    <m/>
    <n v="0"/>
    <n v="1"/>
    <n v="2.79315501935011"/>
    <n v="0.48925467639975001"/>
    <n v="1028.3785642316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794201320566"/>
    <n v="0.83404587529999996"/>
  </r>
  <r>
    <n v="180000"/>
    <n v="730000"/>
    <n v="730000"/>
    <x v="0"/>
    <x v="0"/>
    <s v="IR-SouthCentral"/>
    <s v="C-25 and South Indian R"/>
    <n v="0.36"/>
    <n v="0.57999999999999996"/>
    <s v="St. Lucie County"/>
    <n v="1.7783635562709999E-2"/>
    <n v="3891.95260059461"/>
    <n v="10.570841633154"/>
    <n v="1.8516099774888799"/>
    <n v="0.18798799519515"/>
    <n v="3.2928357043940003E-2"/>
    <n v="69.213066676323805"/>
    <n v="1310"/>
    <s v="Fixed Single Family Units"/>
    <n v="1310"/>
    <s v="St. Lucie County"/>
    <s v="St. Lucie County"/>
    <m/>
    <m/>
    <m/>
    <n v="0"/>
    <n v="1"/>
    <n v="0.18798799519515"/>
    <n v="3.2928357043940003E-2"/>
    <n v="69.21306667632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096806291821899"/>
    <n v="5.6133874E-2"/>
  </r>
  <r>
    <n v="180000"/>
    <n v="730000"/>
    <n v="730000"/>
    <x v="0"/>
    <x v="0"/>
    <s v="IR-SouthCentral"/>
    <s v="C-25 and South Indian R"/>
    <n v="0.36"/>
    <n v="0.57999999999999996"/>
    <s v="St. Lucie County"/>
    <n v="3.7475206307019997E-2"/>
    <n v="3891.95260059461"/>
    <n v="10.570841633154"/>
    <n v="1.8516099774888799"/>
    <n v="0.39614447104132"/>
    <n v="6.9389465906539993E-2"/>
    <n v="145.85172664444099"/>
    <n v="1310"/>
    <s v="Fixed Single Family Units"/>
    <n v="1310"/>
    <s v="St. Lucie County"/>
    <s v="St. Lucie County"/>
    <m/>
    <m/>
    <m/>
    <n v="0"/>
    <n v="1"/>
    <n v="0.39614447104132"/>
    <n v="6.9389465906539993E-2"/>
    <n v="145.85172664444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487514466863701"/>
    <n v="0.11829012699999999"/>
  </r>
  <r>
    <n v="180000"/>
    <n v="730000"/>
    <n v="730000"/>
    <x v="0"/>
    <x v="0"/>
    <s v="IR-SouthCentral"/>
    <s v="C-25 and South Indian R"/>
    <n v="0.36"/>
    <n v="0.57999999999999996"/>
    <s v="St. Lucie County"/>
    <n v="0.25152915696800998"/>
    <n v="3891.95260059461"/>
    <n v="10.570841633154"/>
    <n v="1.8516099774888799"/>
    <n v="2.6588748844296601"/>
    <n v="0.46573389667135001"/>
    <n v="978.93955658705204"/>
    <n v="1310"/>
    <s v="Fixed Single Family Units"/>
    <n v="1310"/>
    <s v="St. Lucie County"/>
    <s v="St. Lucie County"/>
    <m/>
    <m/>
    <m/>
    <n v="0"/>
    <n v="1"/>
    <n v="2.6588748844296601"/>
    <n v="0.46573389667135001"/>
    <n v="978.93955658705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2.496245684912"/>
    <n v="0.79394935649999998"/>
  </r>
  <r>
    <n v="180000"/>
    <n v="730000"/>
    <n v="730000"/>
    <x v="0"/>
    <x v="0"/>
    <s v="IR-SouthCentral"/>
    <s v="C-25 and South Indian R"/>
    <n v="0.36"/>
    <n v="0.57999999999999996"/>
    <s v="St. Lucie County"/>
    <n v="4.6743417658230001E-2"/>
    <n v="3891.95260059461"/>
    <n v="10.570841633154"/>
    <n v="1.8516099774888799"/>
    <n v="0.49411726545752999"/>
    <n v="8.6550578517909996E-2"/>
    <n v="181.92316591563201"/>
    <n v="1310"/>
    <s v="Fixed Single Family Units"/>
    <n v="1310"/>
    <s v="St. Lucie County"/>
    <s v="St. Lucie County"/>
    <m/>
    <m/>
    <m/>
    <n v="0"/>
    <n v="1"/>
    <n v="0.49411726545752999"/>
    <n v="8.6550578517909996E-2"/>
    <n v="181.92316591563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368527293686803"/>
    <n v="0.14754514669999999"/>
  </r>
  <r>
    <n v="180000"/>
    <n v="730000"/>
    <n v="730000"/>
    <x v="0"/>
    <x v="0"/>
    <s v="IR-SouthCentral"/>
    <s v="C-25 and South Indian R"/>
    <n v="0.36"/>
    <n v="0.57999999999999996"/>
    <s v="St. Lucie County"/>
    <n v="0.18235126646093999"/>
    <n v="3871.2656655270398"/>
    <n v="9.8731044748061301"/>
    <n v="1.57527197820076"/>
    <n v="1.8003731048821601"/>
    <n v="0.28725284024535003"/>
    <n v="705.93019691564405"/>
    <n v="1210"/>
    <s v="Fixed Single Family Units"/>
    <n v="1210"/>
    <s v="St. Lucie County"/>
    <s v="St. Lucie County"/>
    <m/>
    <m/>
    <m/>
    <n v="0"/>
    <n v="1"/>
    <n v="1.8003731048821601"/>
    <n v="0.28725284024535003"/>
    <n v="1510.9578959837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8.135429267392"/>
    <n v="1.2254321946"/>
  </r>
  <r>
    <n v="180000"/>
    <n v="730000"/>
    <n v="730000"/>
    <x v="0"/>
    <x v="0"/>
    <s v="IR-SouthCentral"/>
    <s v="C-25 and South Indian R"/>
    <n v="0.36"/>
    <n v="0.57999999999999996"/>
    <s v="St. Lucie County"/>
    <n v="3.115974368386E-2"/>
    <n v="3871.2656655270398"/>
    <n v="9.8731044748061301"/>
    <n v="1.57527197820076"/>
    <n v="0.30764340479895003"/>
    <n v="4.9085071073099999E-2"/>
    <n v="120.627645869958"/>
    <n v="1310"/>
    <s v="Fixed Single Family Units"/>
    <n v="1310"/>
    <s v="St. Lucie County"/>
    <s v="St. Lucie County"/>
    <m/>
    <m/>
    <m/>
    <n v="0"/>
    <n v="1"/>
    <n v="0.30764340479895003"/>
    <n v="4.9085071073099999E-2"/>
    <n v="120.62764586995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081815912796202"/>
    <n v="9.7832640600000007E-2"/>
  </r>
  <r>
    <n v="180000"/>
    <n v="730000"/>
    <n v="730000"/>
    <x v="0"/>
    <x v="0"/>
    <s v="IR-SouthCentral"/>
    <s v="C-25 and South Indian R"/>
    <n v="0.36"/>
    <n v="0.57999999999999996"/>
    <s v="St. Lucie County"/>
    <n v="5.1123985391019998E-2"/>
    <n v="3871.2656655270398"/>
    <n v="9.8731044748061301"/>
    <n v="1.57527197820076"/>
    <n v="0.50475244893399995"/>
    <n v="8.0534181600409996E-2"/>
    <n v="197.91452932916101"/>
    <n v="1310"/>
    <s v="Fixed Single Family Units"/>
    <n v="1310"/>
    <s v="St. Lucie County"/>
    <s v="St. Lucie County"/>
    <m/>
    <m/>
    <m/>
    <n v="0"/>
    <n v="1"/>
    <n v="0.50475244893399995"/>
    <n v="8.0534181600409996E-2"/>
    <n v="197.91452932915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980473525959198"/>
    <n v="0.16051462229999999"/>
  </r>
  <r>
    <n v="180000"/>
    <n v="730000"/>
    <n v="730000"/>
    <x v="0"/>
    <x v="0"/>
    <s v="IR-SouthCentral"/>
    <s v="C-25 and South Indian R"/>
    <n v="0.36"/>
    <n v="0.57999999999999996"/>
    <s v="St. Lucie County"/>
    <n v="0.25709784501791999"/>
    <n v="3874.10363460997"/>
    <n v="10.4744750402624"/>
    <n v="1.70403552515315"/>
    <n v="2.6929649605455599"/>
    <n v="0.43810386135086998"/>
    <n v="996.02369583435097"/>
    <n v="1210"/>
    <s v="Fixed Single Family Units"/>
    <n v="1210"/>
    <s v="St. Lucie County"/>
    <s v="St. Lucie County"/>
    <m/>
    <m/>
    <m/>
    <n v="0"/>
    <n v="1"/>
    <n v="2.6929649605455599"/>
    <n v="0.43810386135086998"/>
    <n v="996.023695834350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6.60897080475399"/>
    <n v="0.8078051061"/>
  </r>
  <r>
    <n v="180000"/>
    <n v="730000"/>
    <n v="730000"/>
    <x v="0"/>
    <x v="0"/>
    <s v="IR-SouthCentral"/>
    <s v="C-25 and South Indian R"/>
    <n v="0.36"/>
    <n v="0.57999999999999996"/>
    <s v="St. Lucie County"/>
    <n v="3.3583404732469999E-2"/>
    <n v="3874.10363460997"/>
    <n v="10.4744750402624"/>
    <n v="1.70403552515315"/>
    <n v="0.35176853463729002"/>
    <n v="5.722731471972E-2"/>
    <n v="130.10559033664001"/>
    <n v="1750"/>
    <s v="Governmental"/>
    <n v="1750"/>
    <s v="St. Lucie County"/>
    <s v="St. Lucie County"/>
    <m/>
    <m/>
    <m/>
    <n v="0"/>
    <n v="1"/>
    <n v="0.35176853463729002"/>
    <n v="5.722731471972E-2"/>
    <n v="130.10559033664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176439239443894"/>
    <n v="0.105519538"/>
  </r>
  <r>
    <n v="180000"/>
    <n v="730000"/>
    <n v="730000"/>
    <x v="0"/>
    <x v="0"/>
    <s v="IR-SouthCentral"/>
    <s v="C-25 and South Indian R"/>
    <n v="0.36"/>
    <n v="0.57999999999999996"/>
    <s v="St. Lucie County"/>
    <n v="2.866299503878E-2"/>
    <n v="3874.10363460997"/>
    <n v="10.4744750402624"/>
    <n v="1.70403552515315"/>
    <n v="0.30022982611287002"/>
    <n v="4.8842761803370001E-2"/>
    <n v="111.04341325854899"/>
    <n v="1750"/>
    <s v="Governmental"/>
    <n v="1750"/>
    <s v="St. Lucie County"/>
    <s v="St. Lucie County"/>
    <m/>
    <m/>
    <m/>
    <n v="0"/>
    <n v="1"/>
    <n v="0.30022982611287002"/>
    <n v="4.8842761803370001E-2"/>
    <n v="111.0434132585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934102180976801"/>
    <n v="9.0059540399999999E-2"/>
  </r>
  <r>
    <n v="180000"/>
    <n v="730000"/>
    <n v="730000"/>
    <x v="0"/>
    <x v="0"/>
    <s v="IR-SouthCentral"/>
    <s v="C-25 and South Indian R"/>
    <n v="0.36"/>
    <n v="0.57999999999999996"/>
    <s v="St. Lucie County"/>
    <n v="5.5807978880410003E-2"/>
    <n v="3874.10363460997"/>
    <n v="10.4744750402624"/>
    <n v="1.70403552515315"/>
    <n v="0.58455928183043004"/>
    <n v="9.5098778599220002E-2"/>
    <n v="216.20589382086399"/>
    <n v="1310"/>
    <s v="Fixed Single Family Units"/>
    <n v="1310"/>
    <s v="St. Lucie County"/>
    <s v="St. Lucie County"/>
    <m/>
    <m/>
    <m/>
    <n v="0"/>
    <n v="1"/>
    <n v="0.58455928183043004"/>
    <n v="9.5098778599220002E-2"/>
    <n v="216.20589382086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305573229942496"/>
    <n v="0.17534946779999999"/>
  </r>
  <r>
    <n v="180000"/>
    <n v="730000"/>
    <n v="730000"/>
    <x v="0"/>
    <x v="0"/>
    <s v="IR-SouthCentral"/>
    <s v="C-25 and South Indian R"/>
    <n v="0.36"/>
    <n v="0.57999999999999996"/>
    <s v="St. Lucie County"/>
    <n v="0.11984229517833001"/>
    <n v="3874.10363460997"/>
    <n v="10.4744750402624"/>
    <n v="1.70403552515315"/>
    <n v="1.2552851296132801"/>
    <n v="0.20421552839977999"/>
    <n v="464.281471330405"/>
    <n v="1310"/>
    <s v="Fixed Single Family Units"/>
    <n v="1310"/>
    <s v="St. Lucie County"/>
    <s v="St. Lucie County"/>
    <m/>
    <m/>
    <m/>
    <n v="0"/>
    <n v="1"/>
    <n v="1.2552851296132801"/>
    <n v="0.20421552839977999"/>
    <n v="464.281471330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797491679132904"/>
    <n v="0.37654620550000001"/>
  </r>
  <r>
    <n v="180000"/>
    <n v="730000"/>
    <n v="730000"/>
    <x v="0"/>
    <x v="0"/>
    <s v="IR-SouthCentral"/>
    <s v="C-25 and South Indian R"/>
    <n v="0.36"/>
    <n v="0.57999999999999996"/>
    <s v="St. Lucie County"/>
    <n v="0.12276896800445"/>
    <n v="3874.10363460997"/>
    <n v="10.4744750402624"/>
    <n v="1.70403552515315"/>
    <n v="1.28594049108147"/>
    <n v="0.20920268286598001"/>
    <n v="475.61970516338698"/>
    <n v="1750"/>
    <s v="Governmental"/>
    <n v="1750"/>
    <s v="St. Lucie County"/>
    <s v="St. Lucie County"/>
    <m/>
    <m/>
    <m/>
    <n v="0"/>
    <n v="1"/>
    <n v="1.28594049108147"/>
    <n v="0.20920268286598001"/>
    <n v="475.61970516338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781461693568701"/>
    <n v="0.38574185329999999"/>
  </r>
  <r>
    <n v="180000"/>
    <n v="730000"/>
    <n v="730000"/>
    <x v="0"/>
    <x v="0"/>
    <s v="IR-SouthCentral"/>
    <s v="C-25 and South Indian R"/>
    <n v="0.36"/>
    <n v="0.57999999999999996"/>
    <s v="St. Lucie County"/>
    <n v="0.26423319634309"/>
    <n v="3833.6838844433"/>
    <n v="11.3620105024927"/>
    <n v="2.0692246232779499"/>
    <n v="3.0022203519575301"/>
    <n v="0.54675783616057005"/>
    <n v="1012.98654655548"/>
    <n v="1210"/>
    <s v="Fixed Single Family Units"/>
    <n v="1210"/>
    <s v="St. Lucie County"/>
    <s v="St. Lucie County"/>
    <m/>
    <m/>
    <m/>
    <n v="0"/>
    <n v="1"/>
    <n v="3.0022203519575301"/>
    <n v="0.54675783616057005"/>
    <n v="1012.9865465554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79730342406799"/>
    <n v="0.82156248710000002"/>
  </r>
  <r>
    <n v="180000"/>
    <n v="730000"/>
    <n v="730000"/>
    <x v="0"/>
    <x v="0"/>
    <s v="IR-SouthCentral"/>
    <s v="C-25 and South Indian R"/>
    <n v="0.36"/>
    <n v="0.57999999999999996"/>
    <s v="St. Lucie County"/>
    <n v="0.30869170206206997"/>
    <n v="3833.6838844433"/>
    <n v="11.3620105024927"/>
    <n v="2.0692246232779499"/>
    <n v="3.5073583608616699"/>
    <n v="0.63875247090842002"/>
    <n v="1183.42640345675"/>
    <n v="1310"/>
    <s v="Fixed Single Family Units"/>
    <n v="1310"/>
    <s v="St. Lucie County"/>
    <s v="St. Lucie County"/>
    <m/>
    <m/>
    <m/>
    <n v="0"/>
    <n v="1"/>
    <n v="3.5073583608616699"/>
    <n v="0.63875247090842002"/>
    <n v="1183.4264034567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9.98161586083401"/>
    <n v="0.9597943256"/>
  </r>
  <r>
    <n v="180000"/>
    <n v="730000"/>
    <n v="730000"/>
    <x v="0"/>
    <x v="0"/>
    <s v="IR-SouthCentral"/>
    <s v="C-25 and South Indian R"/>
    <n v="0.36"/>
    <n v="0.57999999999999996"/>
    <s v="St. Lucie County"/>
    <n v="4.4838555193689997E-2"/>
    <n v="3833.6838844433"/>
    <n v="11.3620105024927"/>
    <n v="2.0692246232779499"/>
    <n v="0.50945613502738996"/>
    <n v="9.2781042479E-2"/>
    <n v="171.89684644780101"/>
    <n v="1310"/>
    <s v="Fixed Single Family Units"/>
    <n v="1310"/>
    <s v="St. Lucie County"/>
    <s v="St. Lucie County"/>
    <m/>
    <m/>
    <m/>
    <n v="0"/>
    <n v="1"/>
    <n v="0.50945613502738996"/>
    <n v="9.2781042479E-2"/>
    <n v="171.8968464478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7.270582947843"/>
    <n v="0.13941350080000001"/>
  </r>
  <r>
    <n v="180000"/>
    <n v="730000"/>
    <n v="740000"/>
    <x v="0"/>
    <x v="0"/>
    <s v="IR-SouthCentral"/>
    <s v="C-25 and South Indian R"/>
    <n v="0.36"/>
    <n v="0.57999999999999996"/>
    <s v="St. Lucie County"/>
    <n v="0.18689485429948999"/>
    <n v="3852.7008228281002"/>
    <n v="9.2473329378209694"/>
    <n v="1.2702474052477299"/>
    <n v="1.7282789420729401"/>
    <n v="0.23740270372808001"/>
    <n v="720.04995894199101"/>
    <n v="1210"/>
    <s v="Fixed Single Family Units"/>
    <n v="1210"/>
    <s v="St. Lucie County"/>
    <s v="St. Lucie County"/>
    <m/>
    <m/>
    <m/>
    <n v="0"/>
    <n v="1"/>
    <n v="1.7282789420729401"/>
    <n v="0.23740270372808001"/>
    <n v="720.04995894199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261796927706"/>
    <n v="0.58398212400000005"/>
  </r>
  <r>
    <n v="180000"/>
    <n v="730000"/>
    <n v="740000"/>
    <x v="0"/>
    <x v="0"/>
    <s v="IR-SouthCentral"/>
    <s v="C-25 and South Indian R"/>
    <n v="0.36"/>
    <n v="0.57999999999999996"/>
    <s v="St. Lucie County"/>
    <n v="7.5310330889540006E-2"/>
    <n v="3852.7008228281002"/>
    <n v="9.2473329378209694"/>
    <n v="1.2702474052477299"/>
    <n v="0.69641970339306003"/>
    <n v="9.5662752400790002E-2"/>
    <n v="290.14817378559798"/>
    <n v="1750"/>
    <s v="Governmental"/>
    <n v="1750"/>
    <s v="St. Lucie County"/>
    <s v="St. Lucie County"/>
    <m/>
    <m/>
    <m/>
    <n v="0"/>
    <n v="1"/>
    <n v="0.69641970339306003"/>
    <n v="9.5662752400790002E-2"/>
    <n v="290.148173785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7.789773366284194"/>
    <n v="0.23531887570000001"/>
  </r>
  <r>
    <n v="180000"/>
    <n v="730000"/>
    <n v="740000"/>
    <x v="0"/>
    <x v="0"/>
    <s v="IR-SouthCentral"/>
    <s v="C-25 and South Indian R"/>
    <n v="0.36"/>
    <n v="0.57999999999999996"/>
    <s v="St. Lucie County"/>
    <n v="0.35555826926133"/>
    <n v="3852.7008228281002"/>
    <n v="9.2473329378209694"/>
    <n v="1.2702474052477299"/>
    <n v="3.28796569465498"/>
    <n v="0.45164696894359002"/>
    <n v="1369.85963654648"/>
    <n v="1750"/>
    <s v="Governmental"/>
    <n v="1750"/>
    <s v="St. Lucie County"/>
    <s v="St. Lucie County"/>
    <m/>
    <m/>
    <m/>
    <n v="0"/>
    <n v="1"/>
    <n v="3.28796569465498"/>
    <n v="0.45164696894359002"/>
    <n v="1369.8596365464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2.30242212289099"/>
    <n v="1.1109972721000001"/>
  </r>
  <r>
    <n v="180000"/>
    <n v="740000"/>
    <n v="740000"/>
    <x v="0"/>
    <x v="0"/>
    <s v="IR-SouthCentral"/>
    <s v="C-25 and South Indian R"/>
    <n v="0.36"/>
    <n v="0.57999999999999996"/>
    <s v="St. Lucie County"/>
    <n v="0.24429509597219001"/>
    <n v="3890.0465232157198"/>
    <n v="11.5686227443141"/>
    <n v="2.1246435948886799"/>
    <n v="2.8261578035882802"/>
    <n v="0.51904001092003005"/>
    <n v="950.31928872526805"/>
    <n v="1210"/>
    <s v="Fixed Single Family Units"/>
    <n v="1210"/>
    <s v="St. Lucie County"/>
    <s v="St. Lucie County"/>
    <m/>
    <m/>
    <m/>
    <n v="0"/>
    <n v="1"/>
    <n v="2.8261578035882802"/>
    <n v="0.51904001092003005"/>
    <n v="950.319288725268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9.558093392221"/>
    <n v="0.77073746040000002"/>
  </r>
  <r>
    <n v="180000"/>
    <n v="740000"/>
    <n v="740000"/>
    <x v="0"/>
    <x v="0"/>
    <s v="IR-SouthCentral"/>
    <s v="C-25 and South Indian R"/>
    <n v="0.36"/>
    <n v="0.57999999999999996"/>
    <s v="St. Lucie County"/>
    <n v="0.10170948959067"/>
    <n v="3890.0465232157198"/>
    <n v="11.5686227443141"/>
    <n v="2.1246435948886799"/>
    <n v="1.1766387145912001"/>
    <n v="0.21609641559821"/>
    <n v="395.65464636023103"/>
    <n v="1310"/>
    <s v="Fixed Single Family Units"/>
    <n v="1310"/>
    <s v="St. Lucie County"/>
    <s v="St. Lucie County"/>
    <m/>
    <m/>
    <m/>
    <n v="0"/>
    <n v="1"/>
    <n v="1.1766387145912001"/>
    <n v="0.21609641559821"/>
    <n v="395.654646360231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899261830312099"/>
    <n v="0.32088779099999998"/>
  </r>
  <r>
    <n v="180000"/>
    <n v="740000"/>
    <n v="740000"/>
    <x v="0"/>
    <x v="0"/>
    <s v="IR-SouthCentral"/>
    <s v="C-25 and South Indian R"/>
    <n v="0.36"/>
    <n v="0.57999999999999996"/>
    <s v="St. Lucie County"/>
    <n v="0.15721984713383"/>
    <n v="3890.0465232157198"/>
    <n v="11.5686227443141"/>
    <n v="2.1246435948886799"/>
    <n v="1.8188170994100801"/>
    <n v="0.33403614120227998"/>
    <n v="611.592519723485"/>
    <n v="1310"/>
    <s v="Fixed Single Family Units"/>
    <n v="1310"/>
    <s v="St. Lucie County"/>
    <s v="St. Lucie County"/>
    <m/>
    <m/>
    <m/>
    <n v="0"/>
    <n v="1"/>
    <n v="1.8188170994100801"/>
    <n v="0.33403614120227998"/>
    <n v="611.59251972348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456401845638"/>
    <n v="0.49601988619999998"/>
  </r>
  <r>
    <n v="180000"/>
    <n v="740000"/>
    <n v="740000"/>
    <x v="0"/>
    <x v="0"/>
    <s v="IR-SouthCentral"/>
    <s v="C-25 and South Indian R"/>
    <n v="0.36"/>
    <n v="0.57999999999999996"/>
    <s v="St. Lucie County"/>
    <n v="8.1780909472879998E-2"/>
    <n v="3890.0465232157198"/>
    <n v="11.5686227443141"/>
    <n v="2.1246435948886799"/>
    <n v="0.94609248937871004"/>
    <n v="0.17375528549572999"/>
    <n v="318.13154256041503"/>
    <n v="1310"/>
    <s v="Fixed Single Family Units"/>
    <n v="1310"/>
    <s v="St. Lucie County"/>
    <s v="St. Lucie County"/>
    <m/>
    <m/>
    <m/>
    <n v="0"/>
    <n v="1"/>
    <n v="0.94609248937871004"/>
    <n v="0.17375528549572999"/>
    <n v="318.13154256041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847338635710102"/>
    <n v="0.25801422750000003"/>
  </r>
  <r>
    <n v="180000"/>
    <n v="740000"/>
    <n v="740000"/>
    <x v="0"/>
    <x v="0"/>
    <s v="IR-SouthCentral"/>
    <s v="C-25 and South Indian R"/>
    <n v="0.36"/>
    <n v="0.57999999999999996"/>
    <s v="St. Lucie County"/>
    <n v="3.2758111567369998E-2"/>
    <n v="3890.0465232157198"/>
    <n v="11.5686227443141"/>
    <n v="2.1246435948886799"/>
    <n v="0.37896623453909001"/>
    <n v="6.9599311922260002E-2"/>
    <n v="127.43057800977201"/>
    <n v="1310"/>
    <s v="Fixed Single Family Units"/>
    <n v="1310"/>
    <s v="St. Lucie County"/>
    <s v="St. Lucie County"/>
    <m/>
    <m/>
    <m/>
    <n v="0"/>
    <n v="1"/>
    <n v="0.37896623453909001"/>
    <n v="6.9599311922260002E-2"/>
    <n v="127.43057800977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772220182921401"/>
    <n v="0.1033500227"/>
  </r>
  <r>
    <n v="180000"/>
    <n v="740000"/>
    <n v="740000"/>
    <x v="0"/>
    <x v="0"/>
    <s v="IR-SouthCentral"/>
    <s v="C-25 and South Indian R"/>
    <n v="0.36"/>
    <n v="0.57999999999999996"/>
    <s v="St. Lucie County"/>
    <n v="6.9569684429130002E-2"/>
    <n v="3861.4882697984699"/>
    <n v="11.964856988298999"/>
    <n v="2.3629522559102498"/>
    <n v="0.83239132491567003"/>
    <n v="0.16438984276478"/>
    <n v="268.64252035667801"/>
    <n v="1210"/>
    <s v="Fixed Single Family Units"/>
    <n v="1210"/>
    <s v="St. Lucie County"/>
    <s v="St. Lucie County"/>
    <m/>
    <m/>
    <m/>
    <n v="0"/>
    <n v="1"/>
    <n v="0.83239132491567003"/>
    <n v="0.16438984276478"/>
    <n v="268.64252035667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2.35423521518399"/>
    <n v="0.21787714550000001"/>
  </r>
  <r>
    <n v="180000"/>
    <n v="740000"/>
    <n v="740000"/>
    <x v="0"/>
    <x v="0"/>
    <s v="IR-SouthCentral"/>
    <s v="C-25 and South Indian R"/>
    <n v="0.36"/>
    <n v="0.57999999999999996"/>
    <s v="St. Lucie County"/>
    <n v="0.11870310400741001"/>
    <n v="3861.4882697984699"/>
    <n v="11.964856988298999"/>
    <n v="2.3629522559102498"/>
    <n v="1.4202656635158499"/>
    <n v="0.28048976739784998"/>
    <n v="458.37064371328199"/>
    <n v="1310"/>
    <s v="Fixed Single Family Units"/>
    <n v="1310"/>
    <s v="St. Lucie County"/>
    <s v="St. Lucie County"/>
    <m/>
    <m/>
    <m/>
    <n v="0"/>
    <n v="1"/>
    <n v="1.4202656635158499"/>
    <n v="0.28048976739784998"/>
    <n v="458.37064371328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908321578065994"/>
    <n v="0.37175234689999997"/>
  </r>
  <r>
    <n v="180000"/>
    <n v="740000"/>
    <n v="740000"/>
    <x v="0"/>
    <x v="0"/>
    <s v="IR-SouthCentral"/>
    <s v="C-25 and South Indian R"/>
    <n v="0.36"/>
    <n v="0.57999999999999996"/>
    <s v="St. Lucie County"/>
    <n v="0.28211073764606998"/>
    <n v="3861.4882697984699"/>
    <n v="11.964856988298999"/>
    <n v="2.3629522559102498"/>
    <n v="3.3754146307988901"/>
    <n v="0.66661420393729998"/>
    <n v="1089.36730420453"/>
    <n v="1310"/>
    <s v="Fixed Single Family Units"/>
    <n v="1310"/>
    <s v="St. Lucie County"/>
    <s v="St. Lucie County"/>
    <m/>
    <m/>
    <m/>
    <n v="0"/>
    <n v="1"/>
    <n v="3.3754146307988901"/>
    <n v="0.66661420393729998"/>
    <n v="1089.3673042045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5.17443021343101"/>
    <n v="0.88350957360000004"/>
  </r>
  <r>
    <n v="180000"/>
    <n v="740000"/>
    <n v="740000"/>
    <x v="0"/>
    <x v="0"/>
    <s v="IR-SouthCentral"/>
    <s v="C-25 and South Indian R"/>
    <n v="0.36"/>
    <n v="0.57999999999999996"/>
    <s v="St. Lucie County"/>
    <n v="0.14737992770034999"/>
    <n v="3861.4882697984699"/>
    <n v="11.964856988298999"/>
    <n v="2.3629522559102498"/>
    <n v="1.76337975788065"/>
    <n v="0.34825173263545001"/>
    <n v="569.10586201868398"/>
    <n v="1310"/>
    <s v="Fixed Single Family Units"/>
    <n v="1310"/>
    <s v="St. Lucie County"/>
    <s v="St. Lucie County"/>
    <m/>
    <m/>
    <m/>
    <n v="0"/>
    <n v="1"/>
    <n v="1.76337975788065"/>
    <n v="0.34825173263545001"/>
    <n v="569.10586201868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4.807882579607"/>
    <n v="0.4615619319"/>
  </r>
  <r>
    <n v="180000"/>
    <n v="740000"/>
    <n v="740000"/>
    <x v="0"/>
    <x v="0"/>
    <s v="IR-SouthCentral"/>
    <s v="C-25 and South Indian R"/>
    <n v="0.36"/>
    <n v="0.57999999999999996"/>
    <s v="Natural Lands"/>
    <n v="0.13072899598094001"/>
    <n v="2612.5334395341301"/>
    <n v="5.8357368042856903"/>
    <n v="0.43392577113364"/>
    <n v="0.76290001323328005"/>
    <n v="5.6726680390549997E-2"/>
    <n v="341.53387351692902"/>
    <n v="4110"/>
    <s v="Pine flatwoods"/>
    <n v="4110"/>
    <s v="St. Lucie County"/>
    <s v="St. Lucie County"/>
    <m/>
    <m/>
    <s v="Natural Lands"/>
    <n v="0"/>
    <n v="1"/>
    <n v="0.76290001323328005"/>
    <n v="5.6726680390549997E-2"/>
    <n v="1613.9276807301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178949086241"/>
    <n v="1.3089437799999999"/>
  </r>
  <r>
    <n v="180000"/>
    <n v="740000"/>
    <n v="740000"/>
    <x v="0"/>
    <x v="0"/>
    <s v="IR-SouthCentral"/>
    <s v="C-25 and South Indian R"/>
    <n v="0.36"/>
    <n v="0.57999999999999996"/>
    <s v="St. Lucie County"/>
    <n v="0.22647278634054999"/>
    <n v="3880.8135310938401"/>
    <n v="11.5925303036245"/>
    <n v="2.1461885712562401"/>
    <n v="2.6253926385991502"/>
    <n v="0.48605330574465"/>
    <n v="878.89865365494302"/>
    <n v="1210"/>
    <s v="Fixed Single Family Units"/>
    <n v="1210"/>
    <s v="St. Lucie County"/>
    <s v="St. Lucie County"/>
    <m/>
    <m/>
    <m/>
    <n v="0"/>
    <n v="1"/>
    <n v="2.6253926385991502"/>
    <n v="0.48605330574465"/>
    <n v="878.89865365494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676581548397"/>
    <n v="0.71281318220000001"/>
  </r>
  <r>
    <n v="180000"/>
    <n v="740000"/>
    <n v="740000"/>
    <x v="0"/>
    <x v="0"/>
    <s v="IR-SouthCentral"/>
    <s v="C-25 and South Indian R"/>
    <n v="0.36"/>
    <n v="0.57999999999999996"/>
    <s v="St. Lucie County"/>
    <n v="6.3924661540279995E-2"/>
    <n v="3880.8135310938401"/>
    <n v="11.5925303036245"/>
    <n v="2.1461885712562401"/>
    <n v="0.74104857605464003"/>
    <n v="0.13719437801917"/>
    <n v="248.079691476112"/>
    <n v="1310"/>
    <s v="Fixed Single Family Units"/>
    <n v="1310"/>
    <s v="St. Lucie County"/>
    <s v="St. Lucie County"/>
    <m/>
    <m/>
    <m/>
    <n v="0"/>
    <n v="1"/>
    <n v="0.74104857605464003"/>
    <n v="0.13719437801917"/>
    <n v="248.07969147611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283203511250704"/>
    <n v="0.2012000742"/>
  </r>
  <r>
    <n v="180000"/>
    <n v="740000"/>
    <n v="740000"/>
    <x v="0"/>
    <x v="0"/>
    <s v="IR-SouthCentral"/>
    <s v="C-25 and South Indian R"/>
    <n v="0.36"/>
    <n v="0.57999999999999996"/>
    <s v="St. Lucie County"/>
    <n v="6.7728952114240001E-2"/>
    <n v="3880.8135310938401"/>
    <n v="11.5925303036245"/>
    <n v="2.1461885712562401"/>
    <n v="0.78514992981707998"/>
    <n v="0.14535910297074001"/>
    <n v="262.843433811757"/>
    <n v="1310"/>
    <s v="Fixed Single Family Units"/>
    <n v="1310"/>
    <s v="St. Lucie County"/>
    <s v="St. Lucie County"/>
    <m/>
    <m/>
    <m/>
    <n v="0"/>
    <n v="1"/>
    <n v="0.78514992981707998"/>
    <n v="0.14535910297074001"/>
    <n v="262.84343381175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393433305004507"/>
    <n v="0.21317391229999999"/>
  </r>
  <r>
    <n v="180000"/>
    <n v="740000"/>
    <n v="740000"/>
    <x v="0"/>
    <x v="0"/>
    <s v="IR-SouthCentral"/>
    <s v="C-25 and South Indian R"/>
    <n v="0.36"/>
    <n v="0.57999999999999996"/>
    <s v="St. Lucie County"/>
    <n v="0.23686839680543001"/>
    <n v="3880.8135310938401"/>
    <n v="11.5925303036245"/>
    <n v="2.1461885712562401"/>
    <n v="2.7459040679379201"/>
    <n v="0.50836424611560005"/>
    <n v="919.24207941102202"/>
    <n v="1310"/>
    <s v="Fixed Single Family Units"/>
    <n v="1310"/>
    <s v="St. Lucie County"/>
    <s v="St. Lucie County"/>
    <m/>
    <m/>
    <m/>
    <n v="0"/>
    <n v="1"/>
    <n v="2.7459040679379201"/>
    <n v="0.50836424611560005"/>
    <n v="919.24207941102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480534666338"/>
    <n v="0.74553291109999997"/>
  </r>
  <r>
    <n v="180000"/>
    <n v="740000"/>
    <n v="740000"/>
    <x v="0"/>
    <x v="0"/>
    <s v="IR-SouthCentral"/>
    <s v="C-25 and South Indian R"/>
    <n v="0.36"/>
    <n v="0.57999999999999996"/>
    <s v="St. Lucie County"/>
    <n v="2.2768656683300002E-2"/>
    <n v="3880.8135310938401"/>
    <n v="11.5925303036245"/>
    <n v="2.1461885712562401"/>
    <n v="0.26394634257396998"/>
    <n v="4.8865830756550002E-2"/>
    <n v="88.360910941380894"/>
    <n v="1310"/>
    <s v="Fixed Single Family Units"/>
    <n v="1310"/>
    <s v="St. Lucie County"/>
    <s v="St. Lucie County"/>
    <m/>
    <m/>
    <m/>
    <n v="0"/>
    <n v="1"/>
    <n v="0.26394634257396998"/>
    <n v="4.8865830756550002E-2"/>
    <n v="88.3609109413808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6.356161962716001"/>
    <n v="7.1663350299999998E-2"/>
  </r>
  <r>
    <n v="180000"/>
    <n v="740000"/>
    <n v="740000"/>
    <x v="0"/>
    <x v="0"/>
    <s v="IR-SouthCentral"/>
    <s v="C-25 and South Indian R"/>
    <n v="0.36"/>
    <n v="0.57999999999999996"/>
    <s v="St. Lucie County"/>
    <n v="0.52614719617154004"/>
    <n v="3839.3071285480401"/>
    <n v="10.3050905328681"/>
    <n v="1.62609864689594"/>
    <n v="5.4219944901625698"/>
    <n v="0.85556724376265003"/>
    <n v="2020.04068092699"/>
    <n v="1210"/>
    <s v="Fixed Single Family Units"/>
    <n v="1210"/>
    <s v="St. Lucie County"/>
    <s v="St. Lucie County"/>
    <m/>
    <m/>
    <m/>
    <n v="0"/>
    <n v="1"/>
    <n v="5.4219944901625698"/>
    <n v="0.85556724376265003"/>
    <n v="2020.04068092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6.90331121340401"/>
    <n v="1.6383136098"/>
  </r>
  <r>
    <n v="180000"/>
    <n v="740000"/>
    <n v="740000"/>
    <x v="0"/>
    <x v="0"/>
    <s v="IR-SouthCentral"/>
    <s v="C-25 and South Indian R"/>
    <n v="0.36"/>
    <n v="0.57999999999999996"/>
    <s v="St. Lucie County"/>
    <n v="7.0251447312899996E-3"/>
    <n v="3839.3071285480401"/>
    <n v="10.3050905328681"/>
    <n v="1.62609864689594"/>
    <n v="7.2394752462509995E-2"/>
    <n v="1.1423578341810001E-2"/>
    <n v="26.9716882459503"/>
    <n v="1310"/>
    <s v="Fixed Single Family Units"/>
    <n v="1310"/>
    <s v="St. Lucie County"/>
    <s v="St. Lucie County"/>
    <m/>
    <m/>
    <m/>
    <n v="0"/>
    <n v="1"/>
    <n v="7.2394752462509995E-2"/>
    <n v="1.1423578341810001E-2"/>
    <n v="26.971688245949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0.921662406003698"/>
    <n v="2.1874848499999999E-2"/>
  </r>
  <r>
    <n v="180000"/>
    <n v="740000"/>
    <n v="740000"/>
    <x v="0"/>
    <x v="0"/>
    <s v="IR-SouthCentral"/>
    <s v="C-25 and South Indian R"/>
    <n v="0.36"/>
    <n v="0.57999999999999996"/>
    <s v="St. Lucie County"/>
    <n v="9.8747799293499999E-3"/>
    <n v="3839.3071285480401"/>
    <n v="10.3050905328681"/>
    <n v="1.62609864689594"/>
    <n v="0.1017605011641"/>
    <n v="1.6057366281509999E-2"/>
    <n v="37.9123129755965"/>
    <n v="1310"/>
    <s v="Fixed Single Family Units"/>
    <n v="1310"/>
    <s v="St. Lucie County"/>
    <s v="St. Lucie County"/>
    <m/>
    <m/>
    <m/>
    <n v="0"/>
    <n v="1"/>
    <n v="0.1017605011641"/>
    <n v="1.6057366281509999E-2"/>
    <n v="37.912312975596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533645145257097"/>
    <n v="3.0748023499999999E-2"/>
  </r>
  <r>
    <n v="180000"/>
    <n v="740000"/>
    <n v="740000"/>
    <x v="0"/>
    <x v="0"/>
    <s v="IR-SouthCentral"/>
    <s v="C-25 and South Indian R"/>
    <n v="0.36"/>
    <n v="0.57999999999999996"/>
    <s v="St. Lucie County"/>
    <n v="7.4716332766670002E-2"/>
    <n v="3839.3071285480401"/>
    <n v="10.3050905328681"/>
    <n v="1.62609864689594"/>
    <n v="0.76995857344451002"/>
    <n v="0.12149612761292"/>
    <n v="286.85894901006998"/>
    <n v="1310"/>
    <s v="Fixed Single Family Units"/>
    <n v="1310"/>
    <s v="St. Lucie County"/>
    <s v="St. Lucie County"/>
    <m/>
    <m/>
    <m/>
    <n v="0"/>
    <n v="1"/>
    <n v="0.76995857344451002"/>
    <n v="0.12149612761292"/>
    <n v="286.85894901007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470251274136899"/>
    <n v="0.2326512157"/>
  </r>
  <r>
    <n v="180000"/>
    <n v="740000"/>
    <n v="740000"/>
    <x v="0"/>
    <x v="0"/>
    <s v="IR-SouthCentral"/>
    <s v="C-25 and South Indian R"/>
    <n v="0.36"/>
    <n v="0.57999999999999996"/>
    <s v="St. Lucie County"/>
    <n v="0.22762843856309001"/>
    <n v="3891.1638173492502"/>
    <n v="11.6172114803145"/>
    <n v="2.1493943337925301"/>
    <n v="2.6444077097212801"/>
    <n v="0.48926327605755998"/>
    <n v="885.73954393642998"/>
    <n v="1210"/>
    <s v="Fixed Single Family Units"/>
    <n v="1210"/>
    <s v="St. Lucie County"/>
    <s v="St. Lucie County"/>
    <m/>
    <m/>
    <m/>
    <n v="0"/>
    <n v="1"/>
    <n v="2.6444077097212801"/>
    <n v="0.48926327605755998"/>
    <n v="885.73954393642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10756026567699"/>
    <n v="0.71836134949999997"/>
  </r>
  <r>
    <n v="180000"/>
    <n v="740000"/>
    <n v="740000"/>
    <x v="0"/>
    <x v="0"/>
    <s v="IR-SouthCentral"/>
    <s v="C-25 and South Indian R"/>
    <n v="0.36"/>
    <n v="0.57999999999999996"/>
    <s v="St. Lucie County"/>
    <n v="0.14401223138746"/>
    <n v="3891.1638173492502"/>
    <n v="11.6172114803145"/>
    <n v="2.1493943337925301"/>
    <n v="1.67302054778021"/>
    <n v="0.30953907414103998"/>
    <n v="560.37518403064303"/>
    <n v="1310"/>
    <s v="Fixed Single Family Units"/>
    <n v="1310"/>
    <s v="St. Lucie County"/>
    <s v="St. Lucie County"/>
    <m/>
    <m/>
    <m/>
    <n v="0"/>
    <n v="1"/>
    <n v="1.67302054778021"/>
    <n v="0.30953907414103998"/>
    <n v="560.375184030643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666044824026798"/>
    <n v="0.45448108999999998"/>
  </r>
  <r>
    <n v="180000"/>
    <n v="740000"/>
    <n v="740000"/>
    <x v="0"/>
    <x v="0"/>
    <s v="IR-SouthCentral"/>
    <s v="C-25 and South Indian R"/>
    <n v="0.36"/>
    <n v="0.57999999999999996"/>
    <s v="St. Lucie County"/>
    <n v="2.4585900563470001E-2"/>
    <n v="3891.1638173492502"/>
    <n v="11.6172114803145"/>
    <n v="2.1493943337925301"/>
    <n v="0.28561960627989003"/>
    <n v="5.284479536232E-2"/>
    <n v="95.667766689548301"/>
    <n v="1310"/>
    <s v="Fixed Single Family Units"/>
    <n v="1310"/>
    <s v="St. Lucie County"/>
    <s v="St. Lucie County"/>
    <m/>
    <m/>
    <m/>
    <n v="0"/>
    <n v="1"/>
    <n v="0.28561960627989003"/>
    <n v="5.284479536232E-2"/>
    <n v="95.6677666895479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725642827351201"/>
    <n v="7.7589429599999996E-2"/>
  </r>
  <r>
    <n v="180000"/>
    <n v="740000"/>
    <n v="740000"/>
    <x v="0"/>
    <x v="0"/>
    <s v="IR-SouthCentral"/>
    <s v="C-25 and South Indian R"/>
    <n v="0.36"/>
    <n v="0.57999999999999996"/>
    <s v="St. Lucie County"/>
    <n v="0.11884358548786"/>
    <n v="3891.1638173492502"/>
    <n v="11.6172114803145"/>
    <n v="2.1493943337925301"/>
    <n v="1.3806310656913501"/>
    <n v="0.25544172925519998"/>
    <n v="462.43985977442901"/>
    <n v="1310"/>
    <s v="Fixed Single Family Units"/>
    <n v="1310"/>
    <s v="St. Lucie County"/>
    <s v="St. Lucie County"/>
    <m/>
    <m/>
    <m/>
    <n v="0"/>
    <n v="1"/>
    <n v="1.3806310656913501"/>
    <n v="0.25544172925519998"/>
    <n v="462.43985977442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742961575513903"/>
    <n v="0.3750526032"/>
  </r>
  <r>
    <n v="180000"/>
    <n v="740000"/>
    <n v="740000"/>
    <x v="0"/>
    <x v="0"/>
    <s v="IR-SouthCentral"/>
    <s v="C-25 and South Indian R"/>
    <n v="0.36"/>
    <n v="0.57999999999999996"/>
    <s v="St. Lucie County"/>
    <n v="5.1463671731399999E-2"/>
    <n v="3891.1638173492502"/>
    <n v="11.6172114803145"/>
    <n v="2.1493943337925301"/>
    <n v="0.59786435805725002"/>
    <n v="0.11061572441563999"/>
    <n v="200.25357734919399"/>
    <n v="1310"/>
    <s v="Fixed Single Family Units"/>
    <n v="1310"/>
    <s v="St. Lucie County"/>
    <s v="St. Lucie County"/>
    <m/>
    <m/>
    <m/>
    <n v="0"/>
    <n v="1"/>
    <n v="0.59786435805725002"/>
    <n v="0.11061572441563999"/>
    <n v="200.25357734919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628296344313398"/>
    <n v="0.1624116605"/>
  </r>
  <r>
    <n v="180000"/>
    <n v="740000"/>
    <n v="740000"/>
    <x v="0"/>
    <x v="0"/>
    <s v="IR-SouthCentral"/>
    <s v="C-25 and South Indian R"/>
    <n v="0.36"/>
    <n v="0.57999999999999996"/>
    <s v="St. Lucie County"/>
    <n v="5.1229626049659999E-2"/>
    <n v="3891.1638173492502"/>
    <n v="11.6172114803145"/>
    <n v="2.1493943337925301"/>
    <n v="0.59514539987641002"/>
    <n v="0.11011266795346"/>
    <n v="199.34286726079699"/>
    <n v="1310"/>
    <s v="Fixed Single Family Units"/>
    <n v="1310"/>
    <s v="St. Lucie County"/>
    <s v="St. Lucie County"/>
    <m/>
    <m/>
    <m/>
    <n v="0"/>
    <n v="1"/>
    <n v="0.59514539987641002"/>
    <n v="0.11011266795346"/>
    <n v="199.34286726079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6505066728635"/>
    <n v="0.16167304730000001"/>
  </r>
  <r>
    <n v="180000"/>
    <n v="740000"/>
    <n v="740000"/>
    <x v="0"/>
    <x v="0"/>
    <s v="IR-SouthCentral"/>
    <s v="C-25 and South Indian R"/>
    <n v="0.36"/>
    <n v="0.57999999999999996"/>
    <s v="Natural Lands"/>
    <n v="2.2162335390269999E-2"/>
    <n v="3759.4554584030602"/>
    <n v="10.9949569187536"/>
    <n v="1.96007071995037"/>
    <n v="0.243673922835"/>
    <n v="4.3439744684189999E-2"/>
    <n v="83.318312753917397"/>
    <n v="4110"/>
    <s v="Pine flatwoods"/>
    <n v="4110"/>
    <s v="St. Lucie County"/>
    <s v="St. Lucie County"/>
    <m/>
    <m/>
    <s v="Natural Lands"/>
    <n v="0"/>
    <n v="1"/>
    <n v="0.243673922835"/>
    <n v="4.3439744684189999E-2"/>
    <n v="83.3183127539185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872314296455997"/>
    <n v="6.7573651900000004E-2"/>
  </r>
  <r>
    <n v="180000"/>
    <n v="740000"/>
    <n v="740000"/>
    <x v="0"/>
    <x v="0"/>
    <s v="IR-SouthCentral"/>
    <s v="C-25 and South Indian R"/>
    <n v="0.36"/>
    <n v="0.57999999999999996"/>
    <s v="FPFWCD"/>
    <n v="1.18695858971E-2"/>
    <n v="3759.4554584030602"/>
    <n v="10.9949569187536"/>
    <n v="1.96007071995037"/>
    <n v="0.13050558558211001"/>
    <n v="2.326522777485E-2"/>
    <n v="44.623179489855303"/>
    <n v="4110"/>
    <s v="Pine flatwoods"/>
    <n v="4110"/>
    <s v="FPFWCD                                           St. Lucie County"/>
    <s v="FPFWCD"/>
    <m/>
    <m/>
    <s v="Natural Lands"/>
    <n v="0"/>
    <n v="1"/>
    <n v="0.13050558558211001"/>
    <n v="2.326522777485E-2"/>
    <n v="44.623179489856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3.914140404321401"/>
    <n v="3.6190737600000002E-2"/>
  </r>
  <r>
    <n v="180000"/>
    <n v="740000"/>
    <n v="740000"/>
    <x v="0"/>
    <x v="0"/>
    <s v="IR-SouthCentral"/>
    <s v="C-25 and South Indian R"/>
    <n v="0.36"/>
    <n v="0.57999999999999996"/>
    <s v="St. Lucie County"/>
    <n v="0.24938194975082001"/>
    <n v="3759.4554584030602"/>
    <n v="10.9949569187536"/>
    <n v="1.96007071995037"/>
    <n v="2.7419437938250799"/>
    <n v="0.48880625779072001"/>
    <n v="937.54033221793304"/>
    <n v="1210"/>
    <s v="Fixed Single Family Units"/>
    <n v="1210"/>
    <s v="St. Lucie County"/>
    <s v="St. Lucie County"/>
    <m/>
    <m/>
    <m/>
    <n v="0"/>
    <n v="1"/>
    <n v="2.7419437938250799"/>
    <n v="0.48880625779072001"/>
    <n v="937.540332217933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0.07230690026199"/>
    <n v="0.76037334320000005"/>
  </r>
  <r>
    <n v="180000"/>
    <n v="740000"/>
    <n v="740000"/>
    <x v="0"/>
    <x v="0"/>
    <s v="IR-SouthCentral"/>
    <s v="C-25 and South Indian R"/>
    <n v="0.36"/>
    <n v="0.57999999999999996"/>
    <s v="FPFWCD"/>
    <n v="5.2857268483499998E-3"/>
    <n v="3759.4554584030602"/>
    <n v="10.9949569187536"/>
    <n v="1.96007071995037"/>
    <n v="5.8116338981949997E-2"/>
    <n v="1.0360398429110001E-2"/>
    <n v="19.871454651672"/>
    <n v="1210"/>
    <s v="Fixed Single Family Units"/>
    <n v="1210"/>
    <s v="FPFWCD                                           St. Lucie County"/>
    <s v="FPFWCD"/>
    <m/>
    <m/>
    <m/>
    <n v="0"/>
    <n v="1"/>
    <n v="5.8116338981949997E-2"/>
    <n v="1.0360398429110001E-2"/>
    <n v="19.871454651673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040869974059497"/>
    <n v="1.6116346E-2"/>
  </r>
  <r>
    <n v="180000"/>
    <n v="740000"/>
    <n v="740000"/>
    <x v="0"/>
    <x v="0"/>
    <s v="IR-SouthCentral"/>
    <s v="C-25 and South Indian R"/>
    <n v="0.36"/>
    <n v="0.57999999999999996"/>
    <s v="St. Lucie County"/>
    <n v="0.18575520784947999"/>
    <n v="3759.4554584030602"/>
    <n v="10.9949569187536"/>
    <n v="1.96007071995037"/>
    <n v="2.0423705077391698"/>
    <n v="0.36409334398406001"/>
    <n v="698.33843007653002"/>
    <n v="1310"/>
    <s v="Fixed Single Family Units"/>
    <n v="1310"/>
    <s v="St. Lucie County"/>
    <s v="St. Lucie County"/>
    <m/>
    <m/>
    <m/>
    <n v="0"/>
    <n v="1"/>
    <n v="2.0423705077391698"/>
    <n v="0.36409334398406001"/>
    <n v="698.33843007653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19054058118699"/>
    <n v="0.56637342260000001"/>
  </r>
  <r>
    <n v="180000"/>
    <n v="740000"/>
    <n v="740000"/>
    <x v="0"/>
    <x v="0"/>
    <s v="IR-SouthCentral"/>
    <s v="C-25 and South Indian R"/>
    <n v="0.36"/>
    <n v="0.57999999999999996"/>
    <s v="FPFWCD"/>
    <n v="0.14330864809296001"/>
    <n v="3759.4554584030602"/>
    <n v="10.9949569187536"/>
    <n v="1.96007071995037"/>
    <n v="1.57567241186701"/>
    <n v="0.2808950850427"/>
    <n v="538.762479309475"/>
    <n v="1310"/>
    <s v="Fixed Single Family Units"/>
    <n v="1310"/>
    <s v="FPFWCD                                           St. Lucie County"/>
    <s v="FPFWCD"/>
    <m/>
    <m/>
    <m/>
    <n v="0"/>
    <n v="1"/>
    <n v="1.57567241186701"/>
    <n v="0.2808950850427"/>
    <n v="538.76247930947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48377837553301"/>
    <n v="0.436952538"/>
  </r>
  <r>
    <n v="180000"/>
    <n v="740000"/>
    <n v="740000"/>
    <x v="0"/>
    <x v="0"/>
    <s v="IR-SouthCentral"/>
    <s v="C-25 and South Indian R"/>
    <n v="0.36"/>
    <n v="0.57999999999999996"/>
    <s v="St. Lucie County"/>
    <n v="0.26102709202282998"/>
    <n v="3834.4612586472699"/>
    <n v="11.3432464462645"/>
    <n v="2.0650916180168699"/>
    <n v="2.9608946339667601"/>
    <n v="0.53904485981167005"/>
    <n v="1000.89827181891"/>
    <n v="1210"/>
    <s v="Fixed Single Family Units"/>
    <n v="1210"/>
    <s v="St. Lucie County"/>
    <s v="St. Lucie County"/>
    <m/>
    <m/>
    <m/>
    <n v="0"/>
    <n v="1"/>
    <n v="2.9608946339667601"/>
    <n v="0.53904485981167005"/>
    <n v="1000.8982718189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09978838416399"/>
    <n v="0.81175853350000005"/>
  </r>
  <r>
    <n v="180000"/>
    <n v="740000"/>
    <n v="740000"/>
    <x v="0"/>
    <x v="0"/>
    <s v="IR-SouthCentral"/>
    <s v="C-25 and South Indian R"/>
    <n v="0.36"/>
    <n v="0.57999999999999996"/>
    <s v="St. Lucie County"/>
    <n v="9.5644360574030002E-2"/>
    <n v="3834.4612586472699"/>
    <n v="11.3432464462645"/>
    <n v="2.0650916180168699"/>
    <n v="1.0849175531866899"/>
    <n v="0.19751436733203001"/>
    <n v="366.744595229239"/>
    <n v="1310"/>
    <s v="Fixed Single Family Units"/>
    <n v="1310"/>
    <s v="St. Lucie County"/>
    <s v="St. Lucie County"/>
    <m/>
    <m/>
    <m/>
    <n v="0"/>
    <n v="1"/>
    <n v="1.0849175531866899"/>
    <n v="0.19751436733203001"/>
    <n v="366.74459522924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232960185801701"/>
    <n v="0.29744087200000002"/>
  </r>
  <r>
    <n v="180000"/>
    <n v="740000"/>
    <n v="740000"/>
    <x v="0"/>
    <x v="0"/>
    <s v="IR-SouthCentral"/>
    <s v="C-25 and South Indian R"/>
    <n v="0.36"/>
    <n v="0.57999999999999996"/>
    <s v="St. Lucie County"/>
    <n v="2.4054911880000001E-5"/>
    <n v="3834.4612586472699"/>
    <n v="11.3432464462645"/>
    <n v="2.0650916180168699"/>
    <n v="2.7286079373999998E-4"/>
    <n v="4.9675596900000003E-5"/>
    <n v="9.2237627699369995E-2"/>
    <n v="1310"/>
    <s v="Fixed Single Family Units"/>
    <n v="1310"/>
    <s v="St. Lucie County"/>
    <s v="St. Lucie County"/>
    <m/>
    <m/>
    <m/>
    <n v="0"/>
    <n v="1"/>
    <n v="2.7286079373999998E-4"/>
    <n v="4.9675596900000003E-5"/>
    <n v="9.2237627700040001E-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.3403672796159301"/>
    <n v="7.4807499999999998E-5"/>
  </r>
  <r>
    <n v="180000"/>
    <n v="740000"/>
    <n v="740000"/>
    <x v="0"/>
    <x v="0"/>
    <s v="IR-SouthCentral"/>
    <s v="C-25 and South Indian R"/>
    <n v="0.36"/>
    <n v="0.57999999999999996"/>
    <s v="St. Lucie County"/>
    <n v="0.26061148322258998"/>
    <n v="3834.4612586472699"/>
    <n v="11.3432464462645"/>
    <n v="2.0650916180168699"/>
    <n v="2.9561802809204201"/>
    <n v="0.53818658956192"/>
    <n v="999.30463597564506"/>
    <n v="1310"/>
    <s v="Fixed Single Family Units"/>
    <n v="1310"/>
    <s v="St. Lucie County"/>
    <s v="St. Lucie County"/>
    <m/>
    <m/>
    <m/>
    <n v="0"/>
    <n v="1"/>
    <n v="2.9561802809204201"/>
    <n v="0.53818658956192"/>
    <n v="999.304635975645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772140938457"/>
    <n v="0.81046604700000002"/>
  </r>
  <r>
    <n v="180000"/>
    <n v="740000"/>
    <n v="740000"/>
    <x v="0"/>
    <x v="0"/>
    <s v="IR-SouthCentral"/>
    <s v="C-25 and South Indian R"/>
    <n v="0.36"/>
    <n v="0.57999999999999996"/>
    <s v="St. Lucie County"/>
    <n v="4.5646298259000001E-4"/>
    <n v="3834.4612586472699"/>
    <n v="11.3432464462645"/>
    <n v="2.0650916180168699"/>
    <n v="5.1777721051100003E-3"/>
    <n v="9.4263787928000001E-4"/>
    <n v="1.7502896227479401"/>
    <n v="1310"/>
    <s v="Fixed Single Family Units"/>
    <n v="1310"/>
    <s v="St. Lucie County"/>
    <s v="St. Lucie County"/>
    <m/>
    <m/>
    <m/>
    <n v="0"/>
    <n v="1"/>
    <n v="5.1777721051100003E-3"/>
    <n v="9.4263787928000001E-4"/>
    <n v="1.750289622749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5.558935828698999"/>
    <n v="1.4195373999999999E-3"/>
  </r>
  <r>
    <n v="180000"/>
    <n v="740000"/>
    <n v="740000"/>
    <x v="0"/>
    <x v="0"/>
    <s v="IR-SouthCentral"/>
    <s v="C-25 and South Indian R"/>
    <n v="0.36"/>
    <n v="0.57999999999999996"/>
    <s v="St. Lucie County"/>
    <n v="0.30990936555294002"/>
    <n v="3845.8405070678"/>
    <n v="10.6885746881955"/>
    <n v="1.78279202095431"/>
    <n v="3.31248940028398"/>
    <n v="0.55250394412680004"/>
    <n v="1191.86199156321"/>
    <n v="1210"/>
    <s v="Fixed Single Family Units"/>
    <n v="1210"/>
    <s v="St. Lucie County"/>
    <s v="St. Lucie County"/>
    <m/>
    <m/>
    <m/>
    <n v="0"/>
    <n v="1"/>
    <n v="3.31248940028398"/>
    <n v="0.55250394412680004"/>
    <n v="1191.8619915632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4.641188992753"/>
    <n v="0.96663584069999997"/>
  </r>
  <r>
    <n v="180000"/>
    <n v="740000"/>
    <n v="740000"/>
    <x v="0"/>
    <x v="0"/>
    <s v="IR-SouthCentral"/>
    <s v="C-25 and South Indian R"/>
    <n v="0.36"/>
    <n v="0.57999999999999996"/>
    <s v="St. Lucie County"/>
    <n v="7.4635336474710004E-2"/>
    <n v="3845.8405070678"/>
    <n v="10.6885746881955"/>
    <n v="1.78279202095431"/>
    <n v="0.79774536828855003"/>
    <n v="0.13305928234834999"/>
    <n v="287.03560027307901"/>
    <n v="1310"/>
    <s v="Fixed Single Family Units"/>
    <n v="1310"/>
    <s v="St. Lucie County"/>
    <s v="St. Lucie County"/>
    <m/>
    <m/>
    <m/>
    <n v="0"/>
    <n v="1"/>
    <n v="0.79774536828855003"/>
    <n v="0.13305928234834999"/>
    <n v="287.03560027307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544257480495702"/>
    <n v="0.23279448520000001"/>
  </r>
  <r>
    <n v="180000"/>
    <n v="740000"/>
    <n v="740000"/>
    <x v="0"/>
    <x v="0"/>
    <s v="IR-SouthCentral"/>
    <s v="C-25 and South Indian R"/>
    <n v="0.36"/>
    <n v="0.57999999999999996"/>
    <s v="St. Lucie County"/>
    <n v="0.10174862694528"/>
    <n v="3845.8405070678"/>
    <n v="10.6885746881955"/>
    <n v="1.78279202095431"/>
    <n v="1.0875477985259701"/>
    <n v="0.1813966402611"/>
    <n v="391.30899104468898"/>
    <n v="1310"/>
    <s v="Fixed Single Family Units"/>
    <n v="1310"/>
    <s v="St. Lucie County"/>
    <s v="St. Lucie County"/>
    <m/>
    <m/>
    <m/>
    <n v="0"/>
    <n v="1"/>
    <n v="1.0875477985259701"/>
    <n v="0.1813966402611"/>
    <n v="391.30899104468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795524340374499"/>
    <n v="0.31736333420000001"/>
  </r>
  <r>
    <n v="180000"/>
    <n v="740000"/>
    <n v="740000"/>
    <x v="0"/>
    <x v="0"/>
    <s v="IR-SouthCentral"/>
    <s v="C-25 and South Indian R"/>
    <n v="0.36"/>
    <n v="0.57999999999999996"/>
    <s v="St. Lucie County"/>
    <n v="0.10676363685497001"/>
    <n v="3845.8405070678"/>
    <n v="10.6885746881955"/>
    <n v="1.78279202095431"/>
    <n v="1.14115110650774"/>
    <n v="0.1903373599131"/>
    <n v="410.59591929872499"/>
    <n v="1750"/>
    <s v="Governmental"/>
    <n v="1750"/>
    <s v="St. Lucie County"/>
    <s v="St. Lucie County"/>
    <m/>
    <m/>
    <m/>
    <n v="0"/>
    <n v="1"/>
    <n v="1.14115110650774"/>
    <n v="0.1903373599131"/>
    <n v="410.59591929872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3.197911812598903"/>
    <n v="0.33300561179999999"/>
  </r>
  <r>
    <n v="180000"/>
    <n v="740000"/>
    <n v="740000"/>
    <x v="0"/>
    <x v="0"/>
    <s v="IR-SouthCentral"/>
    <s v="C-25 and South Indian R"/>
    <n v="0.36"/>
    <n v="0.57999999999999996"/>
    <s v="St. Lucie County"/>
    <n v="2.470653639219E-2"/>
    <n v="3845.8405070678"/>
    <n v="10.6885746881955"/>
    <n v="1.78279202095431"/>
    <n v="0.26407765951459"/>
    <n v="4.4046615945420003E-2"/>
    <n v="95.017398446448496"/>
    <n v="1310"/>
    <s v="Fixed Single Family Units"/>
    <n v="1310"/>
    <s v="St. Lucie County"/>
    <s v="St. Lucie County"/>
    <m/>
    <m/>
    <m/>
    <n v="0"/>
    <n v="1"/>
    <n v="0.26407765951459"/>
    <n v="4.4046615945420003E-2"/>
    <n v="95.0173984464487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7310636510922"/>
    <n v="7.7061961400000004E-2"/>
  </r>
  <r>
    <n v="180000"/>
    <n v="740000"/>
    <n v="740000"/>
    <x v="0"/>
    <x v="0"/>
    <s v="IR-SouthCentral"/>
    <s v="C-25 and South Indian R"/>
    <n v="0.36"/>
    <n v="0.57999999999999996"/>
    <s v="Natural Lands"/>
    <n v="0.11454477361962"/>
    <n v="3595.62033780927"/>
    <n v="10.2258546043048"/>
    <n v="1.7174396753218399"/>
    <n v="1.17131820071728"/>
    <n v="0.1967237388151"/>
    <n v="411.85951761647902"/>
    <n v="4110"/>
    <s v="Pine flatwoods"/>
    <n v="4110"/>
    <s v="St. Lucie County"/>
    <s v="St. Lucie County"/>
    <m/>
    <m/>
    <s v="Natural Lands"/>
    <n v="0"/>
    <n v="1"/>
    <n v="1.17131820071728"/>
    <n v="0.1967237388151"/>
    <n v="411.859517616479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563574782852"/>
    <n v="0.33403042789999998"/>
  </r>
  <r>
    <n v="180000"/>
    <n v="740000"/>
    <n v="740000"/>
    <x v="0"/>
    <x v="0"/>
    <s v="IR-SouthCentral"/>
    <s v="C-25 and South Indian R"/>
    <n v="0.36"/>
    <n v="0.57999999999999996"/>
    <s v="St. Lucie County"/>
    <n v="0.24600525508929999"/>
    <n v="3595.62033780927"/>
    <n v="10.2258546043048"/>
    <n v="1.7174396753218399"/>
    <n v="2.5156139704381899"/>
    <n v="0.42249918542804998"/>
    <n v="884.54149840707896"/>
    <n v="1210"/>
    <s v="Fixed Single Family Units"/>
    <n v="1210"/>
    <s v="St. Lucie County"/>
    <s v="St. Lucie County"/>
    <m/>
    <m/>
    <m/>
    <n v="0"/>
    <n v="1"/>
    <n v="2.5156139704381899"/>
    <n v="0.42249918542804998"/>
    <n v="884.541498407078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1.56525202080201"/>
    <n v="0.71738969860000001"/>
  </r>
  <r>
    <n v="180000"/>
    <n v="740000"/>
    <n v="740000"/>
    <x v="0"/>
    <x v="0"/>
    <s v="IR-SouthCentral"/>
    <s v="C-25 and South Indian R"/>
    <n v="0.36"/>
    <n v="0.57999999999999996"/>
    <s v="St. Lucie County"/>
    <n v="0.21647067392096001"/>
    <n v="3595.62033780927"/>
    <n v="10.2258546043048"/>
    <n v="1.7174396753218399"/>
    <n v="2.21359763761166"/>
    <n v="0.37177532393551999"/>
    <n v="778.34635768950204"/>
    <n v="1310"/>
    <s v="Fixed Single Family Units"/>
    <n v="1310"/>
    <s v="St. Lucie County"/>
    <s v="St. Lucie County"/>
    <m/>
    <m/>
    <m/>
    <n v="0"/>
    <n v="1"/>
    <n v="2.21359763761166"/>
    <n v="0.37177532393551999"/>
    <n v="778.34635768950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9.19757970756901"/>
    <n v="0.63126225280000003"/>
  </r>
  <r>
    <n v="180000"/>
    <n v="740000"/>
    <n v="740000"/>
    <x v="0"/>
    <x v="0"/>
    <s v="IR-SouthCentral"/>
    <s v="C-25 and South Indian R"/>
    <n v="0.36"/>
    <n v="0.57999999999999996"/>
    <s v="St. Lucie County"/>
    <n v="4.0742751084039998E-2"/>
    <n v="3595.62033780927"/>
    <n v="10.2258546043048"/>
    <n v="1.7174396753218399"/>
    <n v="0.41662944876480001"/>
    <n v="6.9973217193490006E-2"/>
    <n v="146.49546441608601"/>
    <n v="1310"/>
    <s v="Fixed Single Family Units"/>
    <n v="1310"/>
    <s v="St. Lucie County"/>
    <s v="St. Lucie County"/>
    <m/>
    <m/>
    <m/>
    <n v="0"/>
    <n v="1"/>
    <n v="0.41662944876480001"/>
    <n v="6.9973217193490006E-2"/>
    <n v="146.49546441608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682591629163298"/>
    <n v="0.1188122177"/>
  </r>
  <r>
    <n v="180000"/>
    <n v="740000"/>
    <n v="740000"/>
    <x v="0"/>
    <x v="0"/>
    <s v="IR-SouthCentral"/>
    <s v="C-25 and South Indian R"/>
    <n v="0.36"/>
    <n v="0.57999999999999996"/>
    <s v="St. Lucie County"/>
    <n v="0.34552487081043998"/>
    <n v="3867.07588736564"/>
    <n v="11.230890811078799"/>
    <n v="1.9671785825108901"/>
    <n v="3.8805520965842"/>
    <n v="0.67970912558314001"/>
    <n v="1336.1708963961801"/>
    <n v="1210"/>
    <s v="Fixed Single Family Units"/>
    <n v="1210"/>
    <s v="St. Lucie County"/>
    <s v="St. Lucie County"/>
    <m/>
    <m/>
    <m/>
    <n v="0"/>
    <n v="1"/>
    <n v="3.8805520965842"/>
    <n v="0.67970912558314001"/>
    <n v="1336.1708963961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4062318170301"/>
    <n v="1.0836746929000001"/>
  </r>
  <r>
    <n v="180000"/>
    <n v="740000"/>
    <n v="740000"/>
    <x v="0"/>
    <x v="0"/>
    <s v="IR-SouthCentral"/>
    <s v="C-25 and South Indian R"/>
    <n v="0.36"/>
    <n v="0.57999999999999996"/>
    <s v="St. Lucie County"/>
    <n v="6.4289006442690005E-2"/>
    <n v="3867.07588736564"/>
    <n v="11.230890811078799"/>
    <n v="1.9671785825108901"/>
    <n v="0.72202281171059002"/>
    <n v="0.12646795656495999"/>
    <n v="248.61046663721999"/>
    <n v="1310"/>
    <s v="Fixed Single Family Units"/>
    <n v="1310"/>
    <s v="St. Lucie County"/>
    <s v="St. Lucie County"/>
    <m/>
    <m/>
    <m/>
    <n v="0"/>
    <n v="1"/>
    <n v="0.72202281171059002"/>
    <n v="0.12646795656495999"/>
    <n v="248.61046663721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910773761377101"/>
    <n v="0.2016305488"/>
  </r>
  <r>
    <n v="180000"/>
    <n v="740000"/>
    <n v="740000"/>
    <x v="0"/>
    <x v="0"/>
    <s v="IR-SouthCentral"/>
    <s v="C-25 and South Indian R"/>
    <n v="0.36"/>
    <n v="0.57999999999999996"/>
    <s v="St. Lucie County"/>
    <n v="6.7748965813860001E-2"/>
    <n v="3867.07588736564"/>
    <n v="11.230890811078799"/>
    <n v="1.9671785825108901"/>
    <n v="0.76088123761903004"/>
    <n v="0.13327431453628999"/>
    <n v="261.990392092756"/>
    <n v="1310"/>
    <s v="Fixed Single Family Units"/>
    <n v="1310"/>
    <s v="St. Lucie County"/>
    <s v="St. Lucie County"/>
    <m/>
    <m/>
    <m/>
    <n v="0"/>
    <n v="1"/>
    <n v="0.76088123761903004"/>
    <n v="0.13327431453628999"/>
    <n v="261.99039209275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371729078226707"/>
    <n v="0.21248206980000001"/>
  </r>
  <r>
    <n v="180000"/>
    <n v="740000"/>
    <n v="740000"/>
    <x v="0"/>
    <x v="0"/>
    <s v="IR-SouthCentral"/>
    <s v="C-25 and South Indian R"/>
    <n v="0.36"/>
    <n v="0.57999999999999996"/>
    <s v="St. Lucie County"/>
    <n v="8.8368912153209994E-2"/>
    <n v="3867.07588736564"/>
    <n v="11.230890811078799"/>
    <n v="1.9671785825108901"/>
    <n v="0.99246160348655998"/>
    <n v="0.17383743134759"/>
    <n v="341.729289380426"/>
    <n v="1310"/>
    <s v="Fixed Single Family Units"/>
    <n v="1310"/>
    <s v="St. Lucie County"/>
    <s v="St. Lucie County"/>
    <m/>
    <m/>
    <m/>
    <n v="0"/>
    <n v="1"/>
    <n v="0.99246160348655998"/>
    <n v="0.17383743134759"/>
    <n v="341.72928938042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658998261688296"/>
    <n v="0.27715270829999999"/>
  </r>
  <r>
    <n v="180000"/>
    <n v="740000"/>
    <n v="740000"/>
    <x v="0"/>
    <x v="0"/>
    <s v="IR-SouthCentral"/>
    <s v="C-25 and South Indian R"/>
    <n v="0.36"/>
    <n v="0.57999999999999996"/>
    <s v="St. Lucie County"/>
    <n v="1.1974572998900001E-3"/>
    <n v="3867.07588736564"/>
    <n v="11.230890811078799"/>
    <n v="1.9671785825108901"/>
    <n v="1.344851218603E-2"/>
    <n v="2.3556123538200002E-3"/>
    <n v="4.6306582505700504"/>
    <n v="1310"/>
    <s v="Fixed Single Family Units"/>
    <n v="1310"/>
    <s v="St. Lucie County"/>
    <s v="St. Lucie County"/>
    <m/>
    <m/>
    <m/>
    <n v="0"/>
    <n v="1"/>
    <n v="1.344851218603E-2"/>
    <n v="2.3556123538200002E-3"/>
    <n v="4.63065825057094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1.973313351440101"/>
    <n v="3.7556028000000001E-3"/>
  </r>
  <r>
    <n v="180000"/>
    <n v="740000"/>
    <n v="740000"/>
    <x v="0"/>
    <x v="0"/>
    <s v="IR-SouthCentral"/>
    <s v="C-25 and South Indian R"/>
    <n v="0.36"/>
    <n v="0.57999999999999996"/>
    <s v="St. Lucie County"/>
    <n v="5.0634241147809997E-2"/>
    <n v="3867.07588736564"/>
    <n v="11.230890811078799"/>
    <n v="1.9671785825108901"/>
    <n v="0.56866763363288997"/>
    <n v="9.9606594727659994E-2"/>
    <n v="195.806453017753"/>
    <n v="1310"/>
    <s v="Fixed Single Family Units"/>
    <n v="1310"/>
    <s v="St. Lucie County"/>
    <s v="St. Lucie County"/>
    <m/>
    <m/>
    <m/>
    <n v="0"/>
    <n v="1"/>
    <n v="0.56866763363288997"/>
    <n v="9.9606594727659994E-2"/>
    <n v="195.80645301775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315032856037703"/>
    <n v="0.15880490920000001"/>
  </r>
  <r>
    <n v="180000"/>
    <n v="740000"/>
    <n v="740000"/>
    <x v="0"/>
    <x v="0"/>
    <s v="IR-SouthCentral"/>
    <s v="C-25 and South Indian R"/>
    <n v="0.36"/>
    <n v="0.57999999999999996"/>
    <s v="St. Lucie County"/>
    <n v="0.32289156606066"/>
    <n v="3850.24077402478"/>
    <n v="10.6645785838215"/>
    <n v="1.8484028946816899"/>
    <n v="3.4435024803071501"/>
    <n v="0.59683370537483005"/>
    <n v="1243.2102732354799"/>
    <n v="1210"/>
    <s v="Fixed Single Family Units"/>
    <n v="1210"/>
    <s v="St. Lucie County"/>
    <s v="St. Lucie County"/>
    <m/>
    <m/>
    <m/>
    <n v="0"/>
    <n v="1"/>
    <n v="3.4435024803071501"/>
    <n v="0.59683370537483005"/>
    <n v="1243.2102732354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5.22568566295999"/>
    <n v="1.0082808379999999"/>
  </r>
  <r>
    <n v="180000"/>
    <n v="740000"/>
    <n v="740000"/>
    <x v="0"/>
    <x v="0"/>
    <s v="IR-SouthCentral"/>
    <s v="C-25 and South Indian R"/>
    <n v="0.36"/>
    <n v="0.57999999999999996"/>
    <s v="St. Lucie County"/>
    <n v="8.2298584450219994E-2"/>
    <n v="3850.24077402478"/>
    <n v="10.6645785838215"/>
    <n v="1.8484028946816899"/>
    <n v="0.87767972120663995"/>
    <n v="0.15212094172599"/>
    <n v="316.86936549475899"/>
    <n v="1310"/>
    <s v="Fixed Single Family Units"/>
    <n v="1310"/>
    <s v="St. Lucie County"/>
    <s v="St. Lucie County"/>
    <m/>
    <m/>
    <m/>
    <n v="0"/>
    <n v="1"/>
    <n v="0.87767972120663995"/>
    <n v="0.15212094172599"/>
    <n v="316.86936549475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0.588904283745094"/>
    <n v="0.25699056409999999"/>
  </r>
  <r>
    <n v="180000"/>
    <n v="740000"/>
    <n v="740000"/>
    <x v="0"/>
    <x v="0"/>
    <s v="IR-SouthCentral"/>
    <s v="C-25 and South Indian R"/>
    <n v="0.36"/>
    <n v="0.57999999999999996"/>
    <s v="St. Lucie County"/>
    <n v="0.12417600420322"/>
    <n v="3850.24077402478"/>
    <n v="10.6645785838215"/>
    <n v="1.8484028946816899"/>
    <n v="1.3242847550501899"/>
    <n v="0.22952728561923"/>
    <n v="478.10751453871001"/>
    <n v="1310"/>
    <s v="Fixed Single Family Units"/>
    <n v="1310"/>
    <s v="St. Lucie County"/>
    <s v="St. Lucie County"/>
    <m/>
    <m/>
    <m/>
    <n v="0"/>
    <n v="1"/>
    <n v="1.3242847550501899"/>
    <n v="0.22952728561923"/>
    <n v="478.10751453871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111337315551694"/>
    <n v="0.38775954140000002"/>
  </r>
  <r>
    <n v="180000"/>
    <n v="740000"/>
    <n v="740000"/>
    <x v="0"/>
    <x v="0"/>
    <s v="IR-SouthCentral"/>
    <s v="C-25 and South Indian R"/>
    <n v="0.36"/>
    <n v="0.57999999999999996"/>
    <s v="St. Lucie County"/>
    <n v="8.8397298700660001E-2"/>
    <n v="3850.24077402478"/>
    <n v="10.6645785838215"/>
    <n v="1.8484028946816899"/>
    <n v="0.94271993859073"/>
    <n v="0.16339382280034001"/>
    <n v="340.35088377092899"/>
    <n v="1310"/>
    <s v="Fixed Single Family Units"/>
    <n v="1310"/>
    <s v="St. Lucie County"/>
    <s v="St. Lucie County"/>
    <m/>
    <m/>
    <m/>
    <n v="0"/>
    <n v="1"/>
    <n v="0.94271993859073"/>
    <n v="0.16339382280034001"/>
    <n v="340.35088377092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891461768703607"/>
    <n v="0.27603477999999998"/>
  </r>
  <r>
    <n v="180000"/>
    <n v="740000"/>
    <n v="740000"/>
    <x v="0"/>
    <x v="0"/>
    <s v="IR-SouthCentral"/>
    <s v="C-25 and South Indian R"/>
    <n v="0.36"/>
    <n v="0.57999999999999996"/>
    <s v="Natural Lands"/>
    <n v="6.1386576138900001E-2"/>
    <n v="3722.1966877724399"/>
    <n v="9.6004180682700699"/>
    <n v="1.3518087594830701"/>
    <n v="0.58933679471317002"/>
    <n v="8.2982911339240004E-2"/>
    <n v="228.492910377919"/>
    <n v="4110"/>
    <s v="Pine flatwoods"/>
    <n v="4110"/>
    <s v="St. Lucie County"/>
    <s v="St. Lucie County"/>
    <m/>
    <m/>
    <s v="Natural Lands"/>
    <n v="0"/>
    <n v="1"/>
    <n v="0.58933679471317002"/>
    <n v="8.2982911339240004E-2"/>
    <n v="277.86340950204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723519204103"/>
    <n v="0.22535556330000001"/>
  </r>
  <r>
    <n v="180000"/>
    <n v="740000"/>
    <n v="740000"/>
    <x v="0"/>
    <x v="0"/>
    <s v="IR-SouthCentral"/>
    <s v="C-25 and South Indian R"/>
    <n v="0.36"/>
    <n v="0.57999999999999996"/>
    <s v="St. Lucie County"/>
    <n v="0.42047281878831999"/>
    <n v="3722.1966877724399"/>
    <n v="9.6004180682700699"/>
    <n v="1.3518087594830701"/>
    <n v="4.0367148467118303"/>
    <n v="0.56839883956258996"/>
    <n v="1565.0825333922201"/>
    <n v="1210"/>
    <s v="Fixed Single Family Units"/>
    <n v="1210"/>
    <s v="St. Lucie County"/>
    <s v="St. Lucie County"/>
    <m/>
    <m/>
    <m/>
    <n v="0"/>
    <n v="1"/>
    <n v="4.0367148467118303"/>
    <n v="0.56839883956258996"/>
    <n v="1565.0825333922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8.44393442419599"/>
    <n v="1.2693288998000001"/>
  </r>
  <r>
    <n v="180000"/>
    <n v="740000"/>
    <n v="740000"/>
    <x v="0"/>
    <x v="0"/>
    <s v="IR-SouthCentral"/>
    <s v="C-25 and South Indian R"/>
    <n v="0.36"/>
    <n v="0.57999999999999996"/>
    <s v="St. Lucie County"/>
    <n v="0.23193396439756001"/>
    <n v="3853.5528779924498"/>
    <n v="10.5550525747283"/>
    <n v="1.87408888661319"/>
    <n v="2.44807518808144"/>
    <n v="0.43466486510559998"/>
    <n v="893.76979600842105"/>
    <n v="1210"/>
    <s v="Fixed Single Family Units"/>
    <n v="1210"/>
    <s v="St. Lucie County"/>
    <s v="St. Lucie County"/>
    <m/>
    <m/>
    <m/>
    <n v="0"/>
    <n v="1"/>
    <n v="2.44807518808144"/>
    <n v="0.43466486510559998"/>
    <n v="893.769796008421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555867380123"/>
    <n v="0.72487412490000003"/>
  </r>
  <r>
    <n v="180000"/>
    <n v="740000"/>
    <n v="740000"/>
    <x v="0"/>
    <x v="0"/>
    <s v="IR-SouthCentral"/>
    <s v="C-25 and South Indian R"/>
    <n v="0.36"/>
    <n v="0.57999999999999996"/>
    <s v="St. Lucie County"/>
    <n v="8.3771139974609998E-2"/>
    <n v="3853.5528779924498"/>
    <n v="10.5550525747283"/>
    <n v="1.87408888661319"/>
    <n v="0.88420878667696001"/>
    <n v="0.15699456244533"/>
    <n v="322.81651754187499"/>
    <n v="1310"/>
    <s v="Fixed Single Family Units"/>
    <n v="1310"/>
    <s v="St. Lucie County"/>
    <s v="St. Lucie County"/>
    <m/>
    <m/>
    <m/>
    <n v="0"/>
    <n v="1"/>
    <n v="0.88420878667696001"/>
    <n v="0.15699456244533"/>
    <n v="322.81651754187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568251513345"/>
    <n v="0.26181388280000001"/>
  </r>
  <r>
    <n v="180000"/>
    <n v="740000"/>
    <n v="740000"/>
    <x v="0"/>
    <x v="0"/>
    <s v="IR-SouthCentral"/>
    <s v="C-25 and South Indian R"/>
    <n v="0.36"/>
    <n v="0.57999999999999996"/>
    <s v="St. Lucie County"/>
    <n v="0.18284445714889999"/>
    <n v="3853.5528779924498"/>
    <n v="10.5550525747283"/>
    <n v="1.87408888661319"/>
    <n v="1.92993285820435"/>
    <n v="0.34266676512158001"/>
    <n v="704.60078407112701"/>
    <n v="1310"/>
    <s v="Fixed Single Family Units"/>
    <n v="1310"/>
    <s v="St. Lucie County"/>
    <s v="St. Lucie County"/>
    <m/>
    <m/>
    <m/>
    <n v="0"/>
    <n v="1"/>
    <n v="1.92993285820435"/>
    <n v="0.34266676512158001"/>
    <n v="704.60078407112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495351374862"/>
    <n v="0.57145237959999995"/>
  </r>
  <r>
    <n v="180000"/>
    <n v="740000"/>
    <n v="740000"/>
    <x v="0"/>
    <x v="0"/>
    <s v="IR-SouthCentral"/>
    <s v="C-25 and South Indian R"/>
    <n v="0.36"/>
    <n v="0.57999999999999996"/>
    <s v="St. Lucie County"/>
    <n v="0.1192138922619"/>
    <n v="3853.5528779924498"/>
    <n v="10.5550525747283"/>
    <n v="1.87408888661319"/>
    <n v="1.2583089004624"/>
    <n v="0.22341743061793001"/>
    <n v="459.39703762254197"/>
    <n v="1310"/>
    <s v="Fixed Single Family Units"/>
    <n v="1310"/>
    <s v="St. Lucie County"/>
    <s v="St. Lucie County"/>
    <m/>
    <m/>
    <m/>
    <n v="0"/>
    <n v="1"/>
    <n v="1.2583089004624"/>
    <n v="0.22341743061793001"/>
    <n v="459.39703762254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445413828516706"/>
    <n v="0.37258478309999998"/>
  </r>
  <r>
    <n v="180000"/>
    <n v="740000"/>
    <n v="740000"/>
    <x v="0"/>
    <x v="0"/>
    <s v="IR-SouthCentral"/>
    <s v="C-25 and South Indian R"/>
    <n v="0.36"/>
    <n v="0.57999999999999996"/>
    <s v="St. Lucie County"/>
    <n v="0.38157994796490002"/>
    <n v="3860.8257063046799"/>
    <n v="11.1160152659087"/>
    <n v="1.91213199354256"/>
    <n v="4.2416485267426101"/>
    <n v="0.72963122659801005"/>
    <n v="1473.2136721133199"/>
    <n v="1210"/>
    <s v="Fixed Single Family Units"/>
    <n v="1210"/>
    <s v="St. Lucie County"/>
    <s v="St. Lucie County"/>
    <m/>
    <m/>
    <m/>
    <n v="0"/>
    <n v="1"/>
    <n v="4.2416485267426101"/>
    <n v="0.72963122659801005"/>
    <n v="1473.2136721133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504167379981"/>
    <n v="1.1948204964"/>
  </r>
  <r>
    <n v="180000"/>
    <n v="740000"/>
    <n v="740000"/>
    <x v="0"/>
    <x v="0"/>
    <s v="IR-SouthCentral"/>
    <s v="C-25 and South Indian R"/>
    <n v="0.36"/>
    <n v="0.57999999999999996"/>
    <s v="St. Lucie County"/>
    <n v="3.3582794520349998E-2"/>
    <n v="3860.8257063046799"/>
    <n v="11.1160152659087"/>
    <n v="1.91213199354256"/>
    <n v="0.37330685656010998"/>
    <n v="6.4214735834929995E-2"/>
    <n v="129.65731637372301"/>
    <n v="1310"/>
    <s v="Fixed Single Family Units"/>
    <n v="1310"/>
    <s v="St. Lucie County"/>
    <s v="St. Lucie County"/>
    <m/>
    <m/>
    <m/>
    <n v="0"/>
    <n v="1"/>
    <n v="0.37330685656010998"/>
    <n v="6.4214735834929995E-2"/>
    <n v="129.65731637372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021363590935103"/>
    <n v="0.1051559744"/>
  </r>
  <r>
    <n v="180000"/>
    <n v="740000"/>
    <n v="740000"/>
    <x v="0"/>
    <x v="0"/>
    <s v="IR-SouthCentral"/>
    <s v="C-25 and South Indian R"/>
    <n v="0.36"/>
    <n v="0.57999999999999996"/>
    <s v="St. Lucie County"/>
    <n v="6.2197684317869997E-2"/>
    <n v="3860.8257063046799"/>
    <n v="11.1160152659087"/>
    <n v="1.91213199354256"/>
    <n v="0.69139040838164001"/>
    <n v="0.11893018210846"/>
    <n v="240.13441848706401"/>
    <n v="1310"/>
    <s v="Fixed Single Family Units"/>
    <n v="1310"/>
    <s v="St. Lucie County"/>
    <s v="St. Lucie County"/>
    <m/>
    <m/>
    <m/>
    <n v="0"/>
    <n v="1"/>
    <n v="0.69139040838164001"/>
    <n v="0.11893018210846"/>
    <n v="240.13441848706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564402184861905"/>
    <n v="0.19475621940000001"/>
  </r>
  <r>
    <n v="180000"/>
    <n v="740000"/>
    <n v="740000"/>
    <x v="0"/>
    <x v="0"/>
    <s v="IR-SouthCentral"/>
    <s v="C-25 and South Indian R"/>
    <n v="0.36"/>
    <n v="0.57999999999999996"/>
    <s v="St. Lucie County"/>
    <n v="6.2234452829600002E-3"/>
    <n v="3860.8257063046799"/>
    <n v="11.1160152659087"/>
    <n v="1.91213199354256"/>
    <n v="6.917991277202E-2"/>
    <n v="1.190004883562E-2"/>
    <n v="24.027637530263501"/>
    <n v="1310"/>
    <s v="Fixed Single Family Units"/>
    <n v="1310"/>
    <s v="St. Lucie County"/>
    <s v="St. Lucie County"/>
    <m/>
    <m/>
    <m/>
    <n v="0"/>
    <n v="1"/>
    <n v="6.917991277202E-2"/>
    <n v="1.190004883562E-2"/>
    <n v="24.027637530263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821329323635602"/>
    <n v="1.9487135100000001E-2"/>
  </r>
  <r>
    <n v="180000"/>
    <n v="740000"/>
    <n v="740000"/>
    <x v="0"/>
    <x v="0"/>
    <s v="IR-SouthCentral"/>
    <s v="C-25 and South Indian R"/>
    <n v="0.36"/>
    <n v="0.57999999999999996"/>
    <s v="St. Lucie County"/>
    <n v="0.13417958174290001"/>
    <n v="3860.8257063046799"/>
    <n v="11.1160152659087"/>
    <n v="1.91213199354256"/>
    <n v="1.49154227902741"/>
    <n v="0.25656907113076999"/>
    <n v="518.04397845422602"/>
    <n v="1310"/>
    <s v="Fixed Single Family Units"/>
    <n v="1310"/>
    <s v="St. Lucie County"/>
    <s v="St. Lucie County"/>
    <m/>
    <m/>
    <m/>
    <n v="0"/>
    <n v="1"/>
    <n v="1.49154227902741"/>
    <n v="0.25656907113076999"/>
    <n v="518.04397845422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591137235475301"/>
    <n v="0.42014921199999999"/>
  </r>
  <r>
    <n v="180000"/>
    <n v="740000"/>
    <n v="740000"/>
    <x v="0"/>
    <x v="0"/>
    <s v="IR-SouthCentral"/>
    <s v="C-25 and South Indian R"/>
    <n v="0.36"/>
    <n v="0.57999999999999996"/>
    <s v="St. Lucie County"/>
    <n v="0.35356473238070002"/>
    <n v="3871.8607832028601"/>
    <n v="10.292983401544401"/>
    <n v="1.7349085399719699"/>
    <n v="3.6392359217661099"/>
    <n v="0.61340247364018996"/>
    <n v="1368.9534216284601"/>
    <n v="1210"/>
    <s v="Fixed Single Family Units"/>
    <n v="1210"/>
    <s v="St. Lucie County"/>
    <s v="St. Lucie County"/>
    <m/>
    <m/>
    <m/>
    <n v="0"/>
    <n v="1"/>
    <n v="3.6392359217661099"/>
    <n v="0.61340247364018996"/>
    <n v="1368.9534216284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80969920825899"/>
    <n v="1.1102623046"/>
  </r>
  <r>
    <n v="180000"/>
    <n v="740000"/>
    <n v="740000"/>
    <x v="0"/>
    <x v="0"/>
    <s v="IR-SouthCentral"/>
    <s v="C-25 and South Indian R"/>
    <n v="0.36"/>
    <n v="0.57999999999999996"/>
    <s v="St. Lucie County"/>
    <n v="9.6384695102469997E-2"/>
    <n v="3871.8607832028601"/>
    <n v="10.292983401544401"/>
    <n v="1.7349085399719699"/>
    <n v="0.99208606685270995"/>
    <n v="0.16721863065588"/>
    <n v="373.188121068241"/>
    <n v="1310"/>
    <s v="Fixed Single Family Units"/>
    <n v="1310"/>
    <s v="St. Lucie County"/>
    <s v="St. Lucie County"/>
    <m/>
    <m/>
    <m/>
    <n v="0"/>
    <n v="1"/>
    <n v="0.99208606685270995"/>
    <n v="0.16721863065588"/>
    <n v="373.18812106823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7.984272669266204"/>
    <n v="0.3026667649"/>
  </r>
  <r>
    <n v="180000"/>
    <n v="740000"/>
    <n v="740000"/>
    <x v="0"/>
    <x v="0"/>
    <s v="IR-SouthCentral"/>
    <s v="C-25 and South Indian R"/>
    <n v="0.36"/>
    <n v="0.57999999999999996"/>
    <s v="St. Lucie County"/>
    <n v="1.2894656874200001E-3"/>
    <n v="3871.8607832028601"/>
    <n v="10.292983401544401"/>
    <n v="1.7349085399719699"/>
    <n v="1.3272448917530001E-2"/>
    <n v="2.2371050331100001E-3"/>
    <n v="4.9926316264304402"/>
    <n v="1310"/>
    <s v="Fixed Single Family Units"/>
    <n v="1310"/>
    <s v="St. Lucie County"/>
    <s v="St. Lucie County"/>
    <m/>
    <m/>
    <m/>
    <n v="0"/>
    <n v="1"/>
    <n v="1.3272448917530001E-2"/>
    <n v="2.2371050331100001E-3"/>
    <n v="4.99263162643013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293789180231499"/>
    <n v="4.0491740999999996E-3"/>
  </r>
  <r>
    <n v="180000"/>
    <n v="740000"/>
    <n v="740000"/>
    <x v="0"/>
    <x v="0"/>
    <s v="IR-SouthCentral"/>
    <s v="C-25 and South Indian R"/>
    <n v="0.36"/>
    <n v="0.57999999999999996"/>
    <s v="St. Lucie County"/>
    <n v="0.14046686407841999"/>
    <n v="3871.8607832028601"/>
    <n v="10.292983401544401"/>
    <n v="1.7349085399719699"/>
    <n v="1.4458231004262601"/>
    <n v="0.24369716207274"/>
    <n v="543.86814236475198"/>
    <n v="1310"/>
    <s v="Fixed Single Family Units"/>
    <n v="1310"/>
    <s v="St. Lucie County"/>
    <s v="St. Lucie County"/>
    <m/>
    <m/>
    <m/>
    <n v="0"/>
    <n v="1"/>
    <n v="1.4458231004262601"/>
    <n v="0.24369716207274"/>
    <n v="543.86814236475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434353128396495"/>
    <n v="0.44109338390000002"/>
  </r>
  <r>
    <n v="180000"/>
    <n v="740000"/>
    <n v="740000"/>
    <x v="0"/>
    <x v="0"/>
    <s v="IR-SouthCentral"/>
    <s v="C-25 and South Indian R"/>
    <n v="0.36"/>
    <n v="0.57999999999999996"/>
    <s v="St. Lucie County"/>
    <n v="2.6057696579970001E-2"/>
    <n v="3871.8607832028601"/>
    <n v="10.292983401544401"/>
    <n v="1.7349085399719699"/>
    <n v="0.26821143838014"/>
    <n v="4.5207720328590002E-2"/>
    <n v="100.891773488596"/>
    <n v="1310"/>
    <s v="Fixed Single Family Units"/>
    <n v="1310"/>
    <s v="St. Lucie County"/>
    <s v="St. Lucie County"/>
    <m/>
    <m/>
    <m/>
    <n v="0"/>
    <n v="1"/>
    <n v="0.26821143838014"/>
    <n v="4.5207720328590002E-2"/>
    <n v="100.89177348859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085611622098"/>
    <n v="8.1826255900000006E-2"/>
  </r>
  <r>
    <n v="180000"/>
    <n v="750000"/>
    <n v="750000"/>
    <x v="0"/>
    <x v="0"/>
    <s v="IR-SouthCentral"/>
    <s v="C-25 and South Indian R"/>
    <n v="0.36"/>
    <n v="0.57999999999999996"/>
    <s v="St. Lucie County"/>
    <n v="0.18792473322124001"/>
    <n v="3875.3593588261101"/>
    <n v="11.682652022865801"/>
    <n v="2.1993746163485599"/>
    <n v="2.1954592647136599"/>
    <n v="0.41331688803087002"/>
    <n v="728.27587364383601"/>
    <n v="1210"/>
    <s v="Fixed Single Family Units"/>
    <n v="1210"/>
    <s v="St. Lucie County"/>
    <s v="St. Lucie County"/>
    <m/>
    <m/>
    <m/>
    <n v="0"/>
    <n v="1"/>
    <n v="2.1954592647136599"/>
    <n v="0.41331688803087002"/>
    <n v="728.27587364383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43221174897201"/>
    <n v="0.59065358769999998"/>
  </r>
  <r>
    <n v="180000"/>
    <n v="750000"/>
    <n v="750000"/>
    <x v="0"/>
    <x v="0"/>
    <s v="IR-SouthCentral"/>
    <s v="C-25 and South Indian R"/>
    <n v="0.36"/>
    <n v="0.57999999999999996"/>
    <s v="St. Lucie County"/>
    <n v="0.15409526447949001"/>
    <n v="3875.3593588261101"/>
    <n v="11.682652022865801"/>
    <n v="2.1993746163485599"/>
    <n v="1.80024135328541"/>
    <n v="0.33891321319570999"/>
    <n v="597.17452535139103"/>
    <n v="1310"/>
    <s v="Fixed Single Family Units"/>
    <n v="1310"/>
    <s v="St. Lucie County"/>
    <s v="St. Lucie County"/>
    <m/>
    <m/>
    <m/>
    <n v="0"/>
    <n v="1"/>
    <n v="1.80024135328541"/>
    <n v="0.33891321319570999"/>
    <n v="597.174525351391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382077654444"/>
    <n v="0.48432646010000002"/>
  </r>
  <r>
    <n v="180000"/>
    <n v="750000"/>
    <n v="750000"/>
    <x v="0"/>
    <x v="0"/>
    <s v="IR-SouthCentral"/>
    <s v="C-25 and South Indian R"/>
    <n v="0.36"/>
    <n v="0.57999999999999996"/>
    <s v="St. Lucie County"/>
    <n v="4.1168039556120001E-2"/>
    <n v="3875.3593588261101"/>
    <n v="11.682652022865801"/>
    <n v="2.1993746163485599"/>
    <n v="0.48095188059777999"/>
    <n v="9.0543941204570003E-2"/>
    <n v="159.540947378352"/>
    <n v="1310"/>
    <s v="Fixed Single Family Units"/>
    <n v="1310"/>
    <s v="St. Lucie County"/>
    <s v="St. Lucie County"/>
    <m/>
    <m/>
    <m/>
    <n v="0"/>
    <n v="1"/>
    <n v="0.48095188059777999"/>
    <n v="9.0543941204570003E-2"/>
    <n v="159.54094737835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711652157407698"/>
    <n v="0.12939249580000001"/>
  </r>
  <r>
    <n v="180000"/>
    <n v="750000"/>
    <n v="750000"/>
    <x v="0"/>
    <x v="0"/>
    <s v="IR-SouthCentral"/>
    <s v="C-25 and South Indian R"/>
    <n v="0.36"/>
    <n v="0.57999999999999996"/>
    <s v="St. Lucie County"/>
    <n v="9.3431181276660002E-2"/>
    <n v="3875.3593588261101"/>
    <n v="11.682652022865801"/>
    <n v="2.1993746163485599"/>
    <n v="1.0915239789405999"/>
    <n v="0.20549016847536"/>
    <n v="362.07940276671002"/>
    <n v="1310"/>
    <s v="Fixed Single Family Units"/>
    <n v="1310"/>
    <s v="St. Lucie County"/>
    <s v="St. Lucie County"/>
    <m/>
    <m/>
    <m/>
    <n v="0"/>
    <n v="1"/>
    <n v="1.0915239789405999"/>
    <n v="0.20549016847536"/>
    <n v="362.07940276670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124360244087796"/>
    <n v="0.293657261"/>
  </r>
  <r>
    <n v="180000"/>
    <n v="750000"/>
    <n v="750000"/>
    <x v="0"/>
    <x v="0"/>
    <s v="IR-SouthCentral"/>
    <s v="C-25 and South Indian R"/>
    <n v="0.36"/>
    <n v="0.57999999999999996"/>
    <s v="St. Lucie County"/>
    <n v="3.7546341585129997E-2"/>
    <n v="3875.3593588261101"/>
    <n v="11.682652022865801"/>
    <n v="2.1993746163485599"/>
    <n v="0.43864084347075"/>
    <n v="8.2578470619090003E-2"/>
    <n v="145.50556625162301"/>
    <n v="1310"/>
    <s v="Fixed Single Family Units"/>
    <n v="1310"/>
    <s v="St. Lucie County"/>
    <s v="St. Lucie County"/>
    <m/>
    <m/>
    <m/>
    <n v="0"/>
    <n v="1"/>
    <n v="0.43864084347075"/>
    <n v="8.2578470619090003E-2"/>
    <n v="145.50556625162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822966466226802"/>
    <n v="0.11800938060000001"/>
  </r>
  <r>
    <n v="180000"/>
    <n v="750000"/>
    <n v="750000"/>
    <x v="0"/>
    <x v="0"/>
    <s v="IR-SouthCentral"/>
    <s v="C-25 and South Indian R"/>
    <n v="0.36"/>
    <n v="0.57999999999999996"/>
    <s v="St. Lucie County"/>
    <n v="0.10359789366432"/>
    <n v="3875.3593588261101"/>
    <n v="11.682652022865801"/>
    <n v="2.1993746163485599"/>
    <n v="1.2102981419821399"/>
    <n v="0.22785057763248001"/>
    <n v="401.47906676670601"/>
    <n v="1310"/>
    <s v="Fixed Single Family Units"/>
    <n v="1310"/>
    <s v="St. Lucie County"/>
    <s v="St. Lucie County"/>
    <m/>
    <m/>
    <m/>
    <n v="0"/>
    <n v="1"/>
    <n v="1.2102981419821399"/>
    <n v="0.22785057763248001"/>
    <n v="401.47906676670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907552778049407"/>
    <n v="0.32561157080000003"/>
  </r>
  <r>
    <n v="180000"/>
    <n v="750000"/>
    <n v="750000"/>
    <x v="0"/>
    <x v="0"/>
    <s v="IR-SouthCentral"/>
    <s v="C-25 and South Indian R"/>
    <n v="0.36"/>
    <n v="0.57999999999999996"/>
    <s v="St. Lucie County"/>
    <n v="3.9730177684829997E-2"/>
    <n v="3895.9543561569799"/>
    <n v="12.142860835954099"/>
    <n v="2.4242392008126399"/>
    <n v="0.48243801861468"/>
    <n v="9.6315454198819997E-2"/>
    <n v="154.78695882212301"/>
    <n v="1210"/>
    <s v="Fixed Single Family Units"/>
    <n v="1210"/>
    <s v="St. Lucie County"/>
    <s v="St. Lucie County"/>
    <m/>
    <m/>
    <m/>
    <n v="0"/>
    <n v="1"/>
    <n v="0.48243801861468"/>
    <n v="9.6315454198819997E-2"/>
    <n v="154.78695882212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6.43512184744699"/>
    <n v="0.12553686850000001"/>
  </r>
  <r>
    <n v="180000"/>
    <n v="750000"/>
    <n v="750000"/>
    <x v="0"/>
    <x v="0"/>
    <s v="IR-SouthCentral"/>
    <s v="C-25 and South Indian R"/>
    <n v="0.36"/>
    <n v="0.57999999999999996"/>
    <s v="St. Lucie County"/>
    <n v="0.22852605655961999"/>
    <n v="3895.9543561569799"/>
    <n v="12.142860835954099"/>
    <n v="2.4242392008126399"/>
    <n v="2.7749601021929302"/>
    <n v="0.55400182471896997"/>
    <n v="890.32708554885096"/>
    <n v="1310"/>
    <s v="Fixed Single Family Units"/>
    <n v="1310"/>
    <s v="St. Lucie County"/>
    <s v="St. Lucie County"/>
    <m/>
    <m/>
    <m/>
    <n v="0"/>
    <n v="1"/>
    <n v="2.7749601021929302"/>
    <n v="0.55400182471896997"/>
    <n v="890.327085548850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000137492851"/>
    <n v="0.72208198339999996"/>
  </r>
  <r>
    <n v="180000"/>
    <n v="750000"/>
    <n v="750000"/>
    <x v="0"/>
    <x v="0"/>
    <s v="IR-SouthCentral"/>
    <s v="C-25 and South Indian R"/>
    <n v="0.36"/>
    <n v="0.57999999999999996"/>
    <s v="St. Lucie County"/>
    <n v="0.34950721953851999"/>
    <n v="3895.9543561569799"/>
    <n v="12.142860835954099"/>
    <n v="2.4242392008126399"/>
    <n v="4.2440175280175296"/>
    <n v="0.84728910257231005"/>
    <n v="1361.66417446941"/>
    <n v="1310"/>
    <s v="Fixed Single Family Units"/>
    <n v="1310"/>
    <s v="St. Lucie County"/>
    <s v="St. Lucie County"/>
    <m/>
    <m/>
    <m/>
    <n v="0"/>
    <n v="1"/>
    <n v="4.2440175280175296"/>
    <n v="0.84728910257231005"/>
    <n v="1361.6641744694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6.58004449837199"/>
    <n v="1.1043505065000001"/>
  </r>
  <r>
    <n v="180000"/>
    <n v="750000"/>
    <n v="750000"/>
    <x v="0"/>
    <x v="0"/>
    <s v="IR-SouthCentral"/>
    <s v="C-25 and South Indian R"/>
    <n v="0.36"/>
    <n v="0.57999999999999996"/>
    <s v="St. Lucie County"/>
    <n v="0.29944199495190998"/>
    <n v="3886.57185327875"/>
    <n v="10.4674919944694"/>
    <n v="1.8065856956552699"/>
    <n v="3.1344066849671299"/>
    <n v="0.54096762475860005"/>
    <n v="1163.80282926974"/>
    <n v="1210"/>
    <s v="Fixed Single Family Units"/>
    <n v="1210"/>
    <s v="St. Lucie County"/>
    <s v="St. Lucie County"/>
    <m/>
    <m/>
    <m/>
    <n v="0"/>
    <n v="1"/>
    <n v="3.1344066849671299"/>
    <n v="0.54096762475860005"/>
    <n v="1163.8028292697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50359957083"/>
    <n v="0.94387901809999997"/>
  </r>
  <r>
    <n v="180000"/>
    <n v="750000"/>
    <n v="750000"/>
    <x v="0"/>
    <x v="0"/>
    <s v="IR-SouthCentral"/>
    <s v="C-25 and South Indian R"/>
    <n v="0.36"/>
    <n v="0.57999999999999996"/>
    <s v="St. Lucie County"/>
    <n v="6.5184405449400004E-2"/>
    <n v="3886.57185327875"/>
    <n v="10.4674919944694"/>
    <n v="1.8065856956552699"/>
    <n v="0.68231724220584999"/>
    <n v="0.11776121446468001"/>
    <n v="253.343875492352"/>
    <n v="1310"/>
    <s v="Fixed Single Family Units"/>
    <n v="1310"/>
    <s v="St. Lucie County"/>
    <s v="St. Lucie County"/>
    <m/>
    <m/>
    <m/>
    <n v="0"/>
    <n v="1"/>
    <n v="0.68231724220584999"/>
    <n v="0.11776121446468001"/>
    <n v="253.3438754923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739992004316207"/>
    <n v="0.20546948540000001"/>
  </r>
  <r>
    <n v="180000"/>
    <n v="750000"/>
    <n v="750000"/>
    <x v="0"/>
    <x v="0"/>
    <s v="IR-SouthCentral"/>
    <s v="C-25 and South Indian R"/>
    <n v="0.36"/>
    <n v="0.57999999999999996"/>
    <s v="St. Lucie County"/>
    <n v="0.25313705331261999"/>
    <n v="3886.57185327875"/>
    <n v="10.4674919944694"/>
    <n v="1.8065856956552699"/>
    <n v="2.6497100790535"/>
    <n v="0.45731377955490998"/>
    <n v="983.83534642677603"/>
    <n v="1310"/>
    <s v="Fixed Single Family Units"/>
    <n v="1310"/>
    <s v="St. Lucie County"/>
    <s v="St. Lucie County"/>
    <m/>
    <m/>
    <m/>
    <n v="0"/>
    <n v="1"/>
    <n v="2.6497100790535"/>
    <n v="0.45731377955490998"/>
    <n v="983.83534642677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8.09340121091799"/>
    <n v="0.79791998900000005"/>
  </r>
  <r>
    <n v="180000"/>
    <n v="750000"/>
    <n v="750000"/>
    <x v="0"/>
    <x v="0"/>
    <s v="IR-SouthCentral"/>
    <s v="C-25 and South Indian R"/>
    <n v="0.36"/>
    <n v="0.57999999999999996"/>
    <s v="St. Lucie County"/>
    <n v="4.6193183318149998E-2"/>
    <n v="3876.1016868715101"/>
    <n v="12.1946791830756"/>
    <n v="2.47096031857247"/>
    <n v="0.56331105100985002"/>
    <n v="0.11414152296769001"/>
    <n v="179.04947578145001"/>
    <n v="1310"/>
    <s v="Fixed Single Family Units"/>
    <n v="1310"/>
    <s v="St. Lucie County"/>
    <s v="St. Lucie County"/>
    <m/>
    <m/>
    <m/>
    <n v="0"/>
    <n v="1"/>
    <n v="0.56331105100985002"/>
    <n v="0.11414152296769001"/>
    <n v="179.04947578145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053111974637801"/>
    <n v="0.14521449780000001"/>
  </r>
  <r>
    <n v="180000"/>
    <n v="750000"/>
    <n v="750000"/>
    <x v="0"/>
    <x v="0"/>
    <s v="IR-SouthCentral"/>
    <s v="C-25 and South Indian R"/>
    <n v="0.36"/>
    <n v="0.57999999999999996"/>
    <s v="St. Lucie County"/>
    <n v="1.526198410432E-2"/>
    <n v="3876.1016868715101"/>
    <n v="12.1946791830756"/>
    <n v="2.47096031857247"/>
    <n v="0.18611499984940999"/>
    <n v="3.7711757104460002E-2"/>
    <n v="59.157002331772503"/>
    <n v="1310"/>
    <s v="Fixed Single Family Units"/>
    <n v="1310"/>
    <s v="St. Lucie County"/>
    <s v="St. Lucie County"/>
    <m/>
    <m/>
    <m/>
    <n v="0"/>
    <n v="1"/>
    <n v="0.18611499984940999"/>
    <n v="3.7711757104460002E-2"/>
    <n v="59.157002331774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345878151446499"/>
    <n v="4.7978104100000002E-2"/>
  </r>
  <r>
    <n v="180000"/>
    <n v="750000"/>
    <n v="750000"/>
    <x v="0"/>
    <x v="0"/>
    <s v="IR-SouthCentral"/>
    <s v="C-25 and South Indian R"/>
    <n v="0.36"/>
    <n v="0.57999999999999996"/>
    <s v="St. Lucie County"/>
    <n v="7.0619708527310004E-2"/>
    <n v="3876.1016868715101"/>
    <n v="12.1946791830756"/>
    <n v="2.47096031857247"/>
    <n v="0.86118468949292004"/>
    <n v="0.17449849748015001"/>
    <n v="273.72917134910398"/>
    <n v="1310"/>
    <s v="Fixed Single Family Units"/>
    <n v="1310"/>
    <s v="St. Lucie County"/>
    <s v="St. Lucie County"/>
    <m/>
    <m/>
    <m/>
    <n v="0"/>
    <n v="1"/>
    <n v="0.86118468949292004"/>
    <n v="0.17449849748015001"/>
    <n v="273.72917134910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262223136345"/>
    <n v="0.22200257209999999"/>
  </r>
  <r>
    <n v="180000"/>
    <n v="750000"/>
    <n v="750000"/>
    <x v="0"/>
    <x v="0"/>
    <s v="IR-SouthCentral"/>
    <s v="C-25 and South Indian R"/>
    <n v="0.36"/>
    <n v="0.57999999999999996"/>
    <s v="St. Lucie County"/>
    <n v="0.35757820394423001"/>
    <n v="3876.1016868715101"/>
    <n v="12.1946791830756"/>
    <n v="2.47096031857247"/>
    <n v="4.3605514799603"/>
    <n v="0.88356155273260994"/>
    <n v="1386.0094794967199"/>
    <n v="1310"/>
    <s v="Fixed Single Family Units"/>
    <n v="1310"/>
    <s v="St. Lucie County"/>
    <s v="St. Lucie County"/>
    <m/>
    <m/>
    <m/>
    <n v="0"/>
    <n v="1"/>
    <n v="4.3605514799603"/>
    <n v="0.88356155273260994"/>
    <n v="1386.0094794967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6.251113315103"/>
    <n v="1.1240952794000001"/>
  </r>
  <r>
    <n v="180000"/>
    <n v="750000"/>
    <n v="750000"/>
    <x v="0"/>
    <x v="0"/>
    <s v="IR-SouthCentral"/>
    <s v="C-25 and South Indian R"/>
    <n v="0.36"/>
    <n v="0.57999999999999996"/>
    <s v="St. Lucie County"/>
    <n v="0.12811037381991"/>
    <n v="3876.1016868715101"/>
    <n v="12.1946791830756"/>
    <n v="2.47096031857247"/>
    <n v="1.56226490875777"/>
    <n v="0.3165556501065"/>
    <n v="496.56883606911998"/>
    <n v="1310"/>
    <s v="Fixed Single Family Units"/>
    <n v="1310"/>
    <s v="St. Lucie County"/>
    <s v="St. Lucie County"/>
    <m/>
    <m/>
    <m/>
    <n v="0"/>
    <n v="1"/>
    <n v="1.56226490875777"/>
    <n v="0.3165556501065"/>
    <n v="496.56883606911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919145857674394"/>
    <n v="0.40273222710000001"/>
  </r>
  <r>
    <n v="180000"/>
    <n v="750000"/>
    <n v="750000"/>
    <x v="0"/>
    <x v="0"/>
    <s v="IR-SouthCentral"/>
    <s v="C-25 and South Indian R"/>
    <n v="0.36"/>
    <n v="0.57999999999999996"/>
    <s v="St. Lucie County"/>
    <n v="2.0623510690700002E-3"/>
    <n v="3852.1134445918701"/>
    <n v="12.120036282455301"/>
    <n v="2.4546853478163801"/>
    <n v="2.4995769784379999E-2"/>
    <n v="5.06242295131E-3"/>
    <n v="7.9444102806637904"/>
    <n v="1210"/>
    <s v="Fixed Single Family Units"/>
    <n v="1210"/>
    <s v="St. Lucie County"/>
    <s v="St. Lucie County"/>
    <m/>
    <m/>
    <m/>
    <n v="0"/>
    <n v="1"/>
    <n v="2.4995769784379999E-2"/>
    <n v="5.06242295131E-3"/>
    <n v="7.94441028066397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947158323573603"/>
    <n v="6.4431551000000004E-3"/>
  </r>
  <r>
    <n v="180000"/>
    <n v="750000"/>
    <n v="750000"/>
    <x v="0"/>
    <x v="0"/>
    <s v="IR-SouthCentral"/>
    <s v="C-25 and South Indian R"/>
    <n v="0.36"/>
    <n v="0.57999999999999996"/>
    <s v="St. Lucie County"/>
    <n v="0.22840417961789"/>
    <n v="3852.1134445918701"/>
    <n v="12.120036282455301"/>
    <n v="2.4546853478163801"/>
    <n v="2.7682669440333698"/>
    <n v="0.56066039308808002"/>
    <n v="879.83881110708603"/>
    <n v="1310"/>
    <s v="Fixed Single Family Units"/>
    <n v="1310"/>
    <s v="St. Lucie County"/>
    <s v="St. Lucie County"/>
    <m/>
    <m/>
    <m/>
    <n v="0"/>
    <n v="1"/>
    <n v="2.7682669440333698"/>
    <n v="0.56066039308808002"/>
    <n v="879.83881110708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83288219673099"/>
    <n v="0.7135756781"/>
  </r>
  <r>
    <n v="180000"/>
    <n v="750000"/>
    <n v="750000"/>
    <x v="0"/>
    <x v="0"/>
    <s v="IR-SouthCentral"/>
    <s v="C-25 and South Indian R"/>
    <n v="0.36"/>
    <n v="0.57999999999999996"/>
    <s v="St. Lucie County"/>
    <n v="0.15038193904969999"/>
    <n v="3852.1134445918701"/>
    <n v="12.120036282455301"/>
    <n v="2.4546853478163801"/>
    <n v="1.82263455750839"/>
    <n v="0.36914034236151999"/>
    <n v="579.28828923716003"/>
    <n v="1310"/>
    <s v="Fixed Single Family Units"/>
    <n v="1310"/>
    <s v="St. Lucie County"/>
    <s v="St. Lucie County"/>
    <m/>
    <m/>
    <m/>
    <n v="0"/>
    <n v="1"/>
    <n v="1.82263455750839"/>
    <n v="0.36914034236151999"/>
    <n v="579.288289237160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351449366304"/>
    <n v="0.46982018590000002"/>
  </r>
  <r>
    <n v="180000"/>
    <n v="750000"/>
    <n v="750000"/>
    <x v="0"/>
    <x v="0"/>
    <s v="IR-SouthCentral"/>
    <s v="C-25 and South Indian R"/>
    <n v="0.36"/>
    <n v="0.57999999999999996"/>
    <s v="St. Lucie County"/>
    <n v="0.23691498393123001"/>
    <n v="3852.1134445918701"/>
    <n v="12.120036282455301"/>
    <n v="2.4546853478163801"/>
    <n v="2.8714182011038498"/>
    <n v="0.58155173973414998"/>
    <n v="912.623394826771"/>
    <n v="1310"/>
    <s v="Fixed Single Family Units"/>
    <n v="1310"/>
    <s v="St. Lucie County"/>
    <s v="St. Lucie County"/>
    <m/>
    <m/>
    <m/>
    <n v="0"/>
    <n v="1"/>
    <n v="2.8714182011038498"/>
    <n v="0.58155173973414998"/>
    <n v="912.62339482677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91941714431999"/>
    <n v="0.74016495930000004"/>
  </r>
  <r>
    <n v="180000"/>
    <n v="750000"/>
    <n v="750000"/>
    <x v="0"/>
    <x v="0"/>
    <s v="IR-SouthCentral"/>
    <s v="C-25 and South Indian R"/>
    <n v="0.36"/>
    <n v="0.57999999999999996"/>
    <s v="St. Lucie County"/>
    <n v="0.21618624845682999"/>
    <n v="3872.8656623618999"/>
    <n v="9.6180608791792697"/>
    <n v="1.4133406294653099"/>
    <n v="2.0792924988991701"/>
    <n v="0.30554480847572002"/>
    <n v="837.26029832330005"/>
    <n v="1210"/>
    <s v="Fixed Single Family Units"/>
    <n v="1210"/>
    <s v="St. Lucie County"/>
    <s v="St. Lucie County"/>
    <m/>
    <m/>
    <m/>
    <n v="0"/>
    <n v="1"/>
    <n v="2.0792924988991701"/>
    <n v="0.30554480847572002"/>
    <n v="837.260298323300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3.15743272312099"/>
    <n v="0.67904322650000004"/>
  </r>
  <r>
    <n v="180000"/>
    <n v="750000"/>
    <n v="750000"/>
    <x v="0"/>
    <x v="0"/>
    <s v="IR-SouthCentral"/>
    <s v="C-25 and South Indian R"/>
    <n v="0.36"/>
    <n v="0.57999999999999996"/>
    <s v="St. Lucie County"/>
    <n v="6.2686897748400004E-3"/>
    <n v="3889.3620713627101"/>
    <n v="12.061651407677401"/>
    <n v="2.4215185455265602"/>
    <n v="7.5610750847009994E-2"/>
    <n v="1.5179748545930001E-2"/>
    <n v="24.381204247409698"/>
    <n v="1210"/>
    <s v="Fixed Single Family Units"/>
    <n v="1210"/>
    <s v="St. Lucie County"/>
    <s v="St. Lucie County"/>
    <m/>
    <m/>
    <m/>
    <n v="0"/>
    <n v="1"/>
    <n v="7.5610750847009994E-2"/>
    <n v="1.5179748545930001E-2"/>
    <n v="24.381204247410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091418412208199"/>
    <n v="1.97738883E-2"/>
  </r>
  <r>
    <n v="180000"/>
    <n v="750000"/>
    <n v="750000"/>
    <x v="0"/>
    <x v="0"/>
    <s v="IR-SouthCentral"/>
    <s v="C-25 and South Indian R"/>
    <n v="0.36"/>
    <n v="0.57999999999999996"/>
    <s v="Natural Lands"/>
    <n v="4.2068792724E-4"/>
    <n v="3889.3620713627101"/>
    <n v="12.061651407677401"/>
    <n v="2.4215185455265602"/>
    <n v="5.0741911298299996E-3"/>
    <n v="1.0187036177E-3"/>
    <n v="1.63620766810301"/>
    <n v="4110"/>
    <s v="Pine flatwoods"/>
    <n v="4110"/>
    <s v="St. Lucie County"/>
    <s v="St. Lucie County"/>
    <m/>
    <m/>
    <s v="Natural Lands"/>
    <n v="0"/>
    <n v="1"/>
    <n v="5.0741911298299996E-3"/>
    <n v="1.0187036177E-3"/>
    <n v="1.6362076681029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.2888522239755797"/>
    <n v="1.3270135000000001E-3"/>
  </r>
  <r>
    <n v="180000"/>
    <n v="750000"/>
    <n v="750000"/>
    <x v="0"/>
    <x v="0"/>
    <s v="IR-SouthCentral"/>
    <s v="C-25 and South Indian R"/>
    <n v="0.36"/>
    <n v="0.57999999999999996"/>
    <s v="St. Lucie County"/>
    <n v="0.61107407608089004"/>
    <n v="3889.3620713627101"/>
    <n v="12.061651407677401"/>
    <n v="2.4215185455265602"/>
    <n v="7.3705624899563098"/>
    <n v="1.4797272079204"/>
    <n v="2376.6883343020399"/>
    <n v="1310"/>
    <s v="Fixed Single Family Units"/>
    <n v="1310"/>
    <s v="St. Lucie County"/>
    <s v="St. Lucie County"/>
    <m/>
    <m/>
    <m/>
    <n v="0"/>
    <n v="1"/>
    <n v="7.3705624899563098"/>
    <n v="1.4797272079204"/>
    <n v="2376.6883343020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8.885930132261"/>
    <n v="1.927565559"/>
  </r>
  <r>
    <n v="180000"/>
    <n v="750000"/>
    <n v="750000"/>
    <x v="0"/>
    <x v="0"/>
    <s v="IR-SouthCentral"/>
    <s v="C-25 and South Indian R"/>
    <n v="0.36"/>
    <n v="0.57999999999999996"/>
    <s v="St. Lucie County"/>
    <n v="8.3906784810080001E-2"/>
    <n v="3871.6287018665898"/>
    <n v="10.322876494447"/>
    <n v="1.5410529317766299"/>
    <n v="0.86615937664064002"/>
    <n v="0.12930479672753001"/>
    <n v="324.85591635206498"/>
    <n v="1210"/>
    <s v="Fixed Single Family Units"/>
    <n v="1210"/>
    <s v="St. Lucie County"/>
    <s v="St. Lucie County"/>
    <m/>
    <m/>
    <m/>
    <n v="0"/>
    <n v="1"/>
    <n v="0.86615937664064002"/>
    <n v="0.12930479672753001"/>
    <n v="324.85591635206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858951984741"/>
    <n v="0.26346789650000002"/>
  </r>
  <r>
    <n v="180000"/>
    <n v="750000"/>
    <n v="750000"/>
    <x v="0"/>
    <x v="0"/>
    <s v="IR-SouthCentral"/>
    <s v="C-25 and South Indian R"/>
    <n v="0.36"/>
    <n v="0.57999999999999996"/>
    <s v="St. Lucie County"/>
    <n v="0.17911673546053999"/>
    <n v="3853.90544700807"/>
    <n v="11.647482423286901"/>
    <n v="2.2014692436566001"/>
    <n v="2.0862590279931901"/>
    <n v="0.39431998414054997"/>
    <n v="690.29896244168594"/>
    <n v="1210"/>
    <s v="Fixed Single Family Units"/>
    <n v="1210"/>
    <s v="St. Lucie County"/>
    <s v="St. Lucie County"/>
    <m/>
    <m/>
    <m/>
    <n v="0"/>
    <n v="1"/>
    <n v="2.0862590279931901"/>
    <n v="0.39431998414054997"/>
    <n v="690.298962441685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3.421192178192"/>
    <n v="0.55985317310000005"/>
  </r>
  <r>
    <n v="180000"/>
    <n v="750000"/>
    <n v="750000"/>
    <x v="0"/>
    <x v="0"/>
    <s v="IR-SouthCentral"/>
    <s v="C-25 and South Indian R"/>
    <n v="0.36"/>
    <n v="0.57999999999999996"/>
    <s v="St. Lucie County"/>
    <n v="1.313921734389E-2"/>
    <n v="3853.90544700807"/>
    <n v="11.647482423286901"/>
    <n v="2.2014692436566001"/>
    <n v="0.15303880306871001"/>
    <n v="2.8925582868290001E-2"/>
    <n v="50.637301291044402"/>
    <n v="1310"/>
    <s v="Fixed Single Family Units"/>
    <n v="1310"/>
    <s v="St. Lucie County"/>
    <s v="St. Lucie County"/>
    <m/>
    <m/>
    <m/>
    <n v="0"/>
    <n v="1"/>
    <n v="0.15303880306871001"/>
    <n v="2.8925582868290001E-2"/>
    <n v="50.6373012910455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574780360199995"/>
    <n v="4.1068370899999998E-2"/>
  </r>
  <r>
    <n v="180000"/>
    <n v="750000"/>
    <n v="750000"/>
    <x v="0"/>
    <x v="0"/>
    <s v="IR-SouthCentral"/>
    <s v="C-25 and South Indian R"/>
    <n v="0.36"/>
    <n v="0.57999999999999996"/>
    <s v="St. Lucie County"/>
    <n v="0.11240589230723"/>
    <n v="3853.90544700807"/>
    <n v="11.647482423286901"/>
    <n v="2.2014692436566001"/>
    <n v="1.3092456549223399"/>
    <n v="0.24745811472014001"/>
    <n v="433.20168063863599"/>
    <n v="1310"/>
    <s v="Fixed Single Family Units"/>
    <n v="1310"/>
    <s v="St. Lucie County"/>
    <s v="St. Lucie County"/>
    <m/>
    <m/>
    <m/>
    <n v="0"/>
    <n v="1"/>
    <n v="1.3092456549223399"/>
    <n v="0.24745811472014001"/>
    <n v="433.20168063863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884020825999599"/>
    <n v="0.35133956259999999"/>
  </r>
  <r>
    <n v="180000"/>
    <n v="750000"/>
    <n v="750000"/>
    <x v="0"/>
    <x v="0"/>
    <s v="IR-SouthCentral"/>
    <s v="C-25 and South Indian R"/>
    <n v="0.36"/>
    <n v="0.57999999999999996"/>
    <s v="St. Lucie County"/>
    <n v="0.27213653387078002"/>
    <n v="3853.90544700807"/>
    <n v="11.647482423286901"/>
    <n v="2.2014692436566001"/>
    <n v="3.1697054949941799"/>
    <n v="0.59910020939184006"/>
    <n v="1048.78847021451"/>
    <n v="1310"/>
    <s v="Fixed Single Family Units"/>
    <n v="1310"/>
    <s v="St. Lucie County"/>
    <s v="St. Lucie County"/>
    <m/>
    <m/>
    <m/>
    <n v="0"/>
    <n v="1"/>
    <n v="3.1697054949941799"/>
    <n v="0.59910020939184006"/>
    <n v="1048.788470214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2.79558737453999"/>
    <n v="0.85059892150000005"/>
  </r>
  <r>
    <n v="180000"/>
    <n v="750000"/>
    <n v="750000"/>
    <x v="0"/>
    <x v="0"/>
    <s v="IR-SouthCentral"/>
    <s v="C-25 and South Indian R"/>
    <n v="0.36"/>
    <n v="0.57999999999999996"/>
    <s v="St. Lucie County"/>
    <n v="4.0965074685459998E-2"/>
    <n v="3853.90544700807"/>
    <n v="11.647482423286901"/>
    <n v="2.2014692436566001"/>
    <n v="0.47713998736760999"/>
    <n v="9.0183351984150006E-2"/>
    <n v="157.87552446741299"/>
    <n v="1310"/>
    <s v="Fixed Single Family Units"/>
    <n v="1310"/>
    <s v="St. Lucie County"/>
    <s v="St. Lucie County"/>
    <m/>
    <m/>
    <m/>
    <n v="0"/>
    <n v="1"/>
    <n v="0.47713998736760999"/>
    <n v="9.0183351984150006E-2"/>
    <n v="157.87552446741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612667151125002"/>
    <n v="0.12804178790000001"/>
  </r>
  <r>
    <n v="180000"/>
    <n v="750000"/>
    <n v="750000"/>
    <x v="0"/>
    <x v="0"/>
    <s v="IR-SouthCentral"/>
    <s v="C-25 and South Indian R"/>
    <n v="0.36"/>
    <n v="0.57999999999999996"/>
    <s v="St. Lucie County"/>
    <n v="0.21709066989285"/>
    <n v="3861.2537367984801"/>
    <n v="11.5648771622451"/>
    <n v="2.1503669701407699"/>
    <n v="2.5106269303804098"/>
    <n v="0.46682460606332998"/>
    <n v="838.24216034788401"/>
    <n v="1210"/>
    <s v="Fixed Single Family Units"/>
    <n v="1210"/>
    <s v="St. Lucie County"/>
    <s v="St. Lucie County"/>
    <m/>
    <m/>
    <m/>
    <n v="0"/>
    <n v="1"/>
    <n v="2.5106269303804098"/>
    <n v="0.46682460606332998"/>
    <n v="838.24216034788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1.90256449655399"/>
    <n v="0.67983954609999997"/>
  </r>
  <r>
    <n v="180000"/>
    <n v="750000"/>
    <n v="750000"/>
    <x v="0"/>
    <x v="0"/>
    <s v="IR-SouthCentral"/>
    <s v="C-25 and South Indian R"/>
    <n v="0.36"/>
    <n v="0.57999999999999996"/>
    <s v="St. Lucie County"/>
    <n v="5.3862962296169999E-2"/>
    <n v="3861.2537367984801"/>
    <n v="11.5648771622451"/>
    <n v="2.1503669701407699"/>
    <n v="0.62291854254993995"/>
    <n v="0.11582513503562999"/>
    <n v="207.978564441153"/>
    <n v="1310"/>
    <s v="Fixed Single Family Units"/>
    <n v="1310"/>
    <s v="St. Lucie County"/>
    <s v="St. Lucie County"/>
    <m/>
    <m/>
    <m/>
    <n v="0"/>
    <n v="1"/>
    <n v="0.62291854254993995"/>
    <n v="0.11582513503562999"/>
    <n v="207.97856444115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519559713692402"/>
    <n v="0.1686768568"/>
  </r>
  <r>
    <n v="180000"/>
    <n v="750000"/>
    <n v="750000"/>
    <x v="0"/>
    <x v="0"/>
    <s v="IR-SouthCentral"/>
    <s v="C-25 and South Indian R"/>
    <n v="0.36"/>
    <n v="0.57999999999999996"/>
    <s v="St. Lucie County"/>
    <n v="0.10247882811276"/>
    <n v="3861.2537367984801"/>
    <n v="11.5648771622451"/>
    <n v="2.1503669701407699"/>
    <n v="1.18515505885496"/>
    <n v="0.22036708711242001"/>
    <n v="395.69675799314302"/>
    <n v="1310"/>
    <s v="Fixed Single Family Units"/>
    <n v="1310"/>
    <s v="St. Lucie County"/>
    <s v="St. Lucie County"/>
    <m/>
    <m/>
    <m/>
    <n v="0"/>
    <n v="1"/>
    <n v="1.18515505885496"/>
    <n v="0.22036708711242001"/>
    <n v="395.69675799314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490047439132098"/>
    <n v="0.32092194480000003"/>
  </r>
  <r>
    <n v="180000"/>
    <n v="750000"/>
    <n v="750000"/>
    <x v="0"/>
    <x v="0"/>
    <s v="IR-SouthCentral"/>
    <s v="C-25 and South Indian R"/>
    <n v="0.36"/>
    <n v="0.57999999999999996"/>
    <s v="St. Lucie County"/>
    <n v="0.14949783414456999"/>
    <n v="3861.2537367984801"/>
    <n v="11.5648771622451"/>
    <n v="2.1503669701407699"/>
    <n v="1.72892408790366"/>
    <n v="0.32147520465207002"/>
    <n v="577.24907073400402"/>
    <n v="1310"/>
    <s v="Fixed Single Family Units"/>
    <n v="1310"/>
    <s v="St. Lucie County"/>
    <s v="St. Lucie County"/>
    <m/>
    <m/>
    <m/>
    <n v="0"/>
    <n v="1"/>
    <n v="1.72892408790366"/>
    <n v="0.32147520465207002"/>
    <n v="577.24907073400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119056775598"/>
    <n v="0.46816631850000001"/>
  </r>
  <r>
    <n v="180000"/>
    <n v="750000"/>
    <n v="750000"/>
    <x v="0"/>
    <x v="0"/>
    <s v="IR-SouthCentral"/>
    <s v="C-25 and South Indian R"/>
    <n v="0.36"/>
    <n v="0.57999999999999996"/>
    <s v="St. Lucie County"/>
    <n v="9.4833159382629997E-2"/>
    <n v="3861.2537367984801"/>
    <n v="11.5648771622451"/>
    <n v="2.1503669701407699"/>
    <n v="1.0967338391678001"/>
    <n v="0.20392609361051001"/>
    <n v="366.17489103860902"/>
    <n v="1310"/>
    <s v="Fixed Single Family Units"/>
    <n v="1310"/>
    <s v="St. Lucie County"/>
    <s v="St. Lucie County"/>
    <m/>
    <m/>
    <m/>
    <n v="0"/>
    <n v="1"/>
    <n v="1.0967338391678001"/>
    <n v="0.20392609361051001"/>
    <n v="366.17489103860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775943620025899"/>
    <n v="0.29697882479999999"/>
  </r>
  <r>
    <n v="180000"/>
    <n v="750000"/>
    <n v="750000"/>
    <x v="0"/>
    <x v="0"/>
    <s v="IR-SouthCentral"/>
    <s v="C-25 and South Indian R"/>
    <n v="0.36"/>
    <n v="0.57999999999999996"/>
    <s v="St. Lucie County"/>
    <n v="0.28801915824879998"/>
    <n v="3846.2882282934702"/>
    <n v="11.3318224624132"/>
    <n v="2.04091595123045"/>
    <n v="3.2637819670492001"/>
    <n v="0.58782289432996004"/>
    <n v="1107.8046978953901"/>
    <n v="1210"/>
    <s v="Fixed Single Family Units"/>
    <n v="1210"/>
    <s v="St. Lucie County"/>
    <s v="St. Lucie County"/>
    <m/>
    <m/>
    <m/>
    <n v="0"/>
    <n v="1"/>
    <n v="3.2637819670492001"/>
    <n v="0.58782289432996004"/>
    <n v="1107.8046978953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457746975232"/>
    <n v="0.89846285309999996"/>
  </r>
  <r>
    <n v="180000"/>
    <n v="750000"/>
    <n v="750000"/>
    <x v="0"/>
    <x v="0"/>
    <s v="IR-SouthCentral"/>
    <s v="C-25 and South Indian R"/>
    <n v="0.36"/>
    <n v="0.57999999999999996"/>
    <s v="St. Lucie County"/>
    <n v="0.20293993343541"/>
    <n v="3846.2882282934702"/>
    <n v="11.3318224624132"/>
    <n v="2.04091595123045"/>
    <n v="2.29967929622403"/>
    <n v="0.41418334728997003"/>
    <n v="780.56547702328305"/>
    <n v="1310"/>
    <s v="Fixed Single Family Units"/>
    <n v="1310"/>
    <s v="St. Lucie County"/>
    <s v="St. Lucie County"/>
    <m/>
    <m/>
    <m/>
    <n v="0"/>
    <n v="1"/>
    <n v="2.29967929622403"/>
    <n v="0.41418334728997003"/>
    <n v="780.565477023283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6.216093713425"/>
    <n v="0.63306202519999999"/>
  </r>
  <r>
    <n v="180000"/>
    <n v="750000"/>
    <n v="750000"/>
    <x v="0"/>
    <x v="0"/>
    <s v="IR-SouthCentral"/>
    <s v="C-25 and South Indian R"/>
    <n v="0.36"/>
    <n v="0.57999999999999996"/>
    <s v="St. Lucie County"/>
    <n v="3.9293469063890002E-2"/>
    <n v="3846.2882282934702"/>
    <n v="11.3318224624132"/>
    <n v="2.04091595123045"/>
    <n v="0.44526661536437001"/>
    <n v="8.0194667791679997E-2"/>
    <n v="151.134007509269"/>
    <n v="1310"/>
    <s v="Fixed Single Family Units"/>
    <n v="1310"/>
    <s v="St. Lucie County"/>
    <s v="St. Lucie County"/>
    <m/>
    <m/>
    <m/>
    <n v="0"/>
    <n v="1"/>
    <n v="0.44526661536437001"/>
    <n v="8.0194667791679997E-2"/>
    <n v="151.13400750926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1601967799931"/>
    <n v="0.1225742153"/>
  </r>
  <r>
    <n v="180000"/>
    <n v="750000"/>
    <n v="750000"/>
    <x v="0"/>
    <x v="0"/>
    <s v="IR-SouthCentral"/>
    <s v="C-25 and South Indian R"/>
    <n v="0.36"/>
    <n v="0.57999999999999996"/>
    <s v="St. Lucie County"/>
    <n v="8.7510893080889995E-2"/>
    <n v="3846.2882282934702"/>
    <n v="11.3318224624132"/>
    <n v="2.04091595123045"/>
    <n v="0.99165790391991004"/>
    <n v="0.17860237759521999"/>
    <n v="336.59211790449098"/>
    <n v="1310"/>
    <s v="Fixed Single Family Units"/>
    <n v="1310"/>
    <s v="St. Lucie County"/>
    <s v="St. Lucie County"/>
    <m/>
    <m/>
    <m/>
    <n v="0"/>
    <n v="1"/>
    <n v="0.99165790391991004"/>
    <n v="0.17860237759521999"/>
    <n v="336.59211790449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456197345939302"/>
    <n v="0.27298630810000002"/>
  </r>
  <r>
    <n v="180000"/>
    <n v="750000"/>
    <n v="750000"/>
    <x v="0"/>
    <x v="0"/>
    <s v="IR-SouthCentral"/>
    <s v="C-25 and South Indian R"/>
    <n v="0.36"/>
    <n v="0.57999999999999996"/>
    <s v="FPFWCD"/>
    <n v="2.7893672953910001E-2"/>
    <n v="3810.7289368862698"/>
    <n v="10.1486958893643"/>
    <n v="1.6684489377316001"/>
    <n v="0.28308440404663998"/>
    <n v="4.6539169009380002E-2"/>
    <n v="106.295226681514"/>
    <n v="1210"/>
    <s v="Fixed Single Family Units"/>
    <n v="1210"/>
    <s v="FPFWCD                                           St. Lucie County"/>
    <s v="FPFWCD"/>
    <m/>
    <m/>
    <m/>
    <n v="0"/>
    <n v="1"/>
    <n v="0.28308440404663998"/>
    <n v="4.6539169009380002E-2"/>
    <n v="898.478768801512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6.205563562963597"/>
    <n v="0.72869324310000005"/>
  </r>
  <r>
    <n v="180000"/>
    <n v="750000"/>
    <n v="750000"/>
    <x v="0"/>
    <x v="0"/>
    <s v="IR-SouthCentral"/>
    <s v="C-25 and South Indian R"/>
    <n v="0.36"/>
    <n v="0.57999999999999996"/>
    <s v="FPFWCD"/>
    <n v="3.4479028509779998E-2"/>
    <n v="3810.7289368862698"/>
    <n v="10.1486958893643"/>
    <n v="1.6684489377316001"/>
    <n v="0.34991717490648999"/>
    <n v="5.7526498491159997E-2"/>
    <n v="131.39023165794899"/>
    <n v="1310"/>
    <s v="Fixed Single Family Units"/>
    <n v="1310"/>
    <s v="FPFWCD                                           St. Lucie County"/>
    <s v="FPFWCD"/>
    <m/>
    <m/>
    <m/>
    <n v="0"/>
    <n v="1"/>
    <n v="0.34991717490648999"/>
    <n v="5.7526498491159997E-2"/>
    <n v="388.57814166457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588698284308897"/>
    <n v="0.31514853339999999"/>
  </r>
  <r>
    <n v="180000"/>
    <n v="750000"/>
    <n v="750000"/>
    <x v="0"/>
    <x v="0"/>
    <s v="IR-SouthCentral"/>
    <s v="C-25 and South Indian R"/>
    <n v="0.36"/>
    <n v="0.57999999999999996"/>
    <s v="FPFWCD"/>
    <n v="2.8625618722420001E-2"/>
    <n v="3810.7289368862698"/>
    <n v="10.1486958893643"/>
    <n v="1.6684489377316001"/>
    <n v="0.29051269905880001"/>
    <n v="4.7760383149340002E-2"/>
    <n v="109.08447360182601"/>
    <n v="1310"/>
    <s v="Fixed Single Family Units"/>
    <n v="1310"/>
    <s v="FPFWCD                                           St. Lucie County"/>
    <s v="FPFWCD"/>
    <m/>
    <m/>
    <m/>
    <n v="0"/>
    <n v="1"/>
    <n v="0.29051269905880001"/>
    <n v="4.7760383149340002E-2"/>
    <n v="313.48561525912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449790713937297"/>
    <n v="0.25424624109999999"/>
  </r>
  <r>
    <n v="180000"/>
    <n v="750000"/>
    <n v="750000"/>
    <x v="0"/>
    <x v="0"/>
    <s v="IR-SouthCentral"/>
    <s v="C-25 and South Indian R"/>
    <n v="0.36"/>
    <n v="0.57999999999999996"/>
    <s v="St. Lucie County"/>
    <n v="0.31338485145690997"/>
    <n v="3874.90124218341"/>
    <n v="11.339485376671201"/>
    <n v="2.01735067854294"/>
    <n v="3.5536229403659898"/>
    <n v="0.63220714273168999"/>
    <n v="1214.33535019187"/>
    <n v="1210"/>
    <s v="Fixed Single Family Units"/>
    <n v="1210"/>
    <s v="St. Lucie County"/>
    <s v="St. Lucie County"/>
    <m/>
    <m/>
    <m/>
    <n v="0"/>
    <n v="1"/>
    <n v="3.5536229403659898"/>
    <n v="0.63220714273168999"/>
    <n v="1214.3353501918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6.05248228432899"/>
    <n v="0.98486240889999999"/>
  </r>
  <r>
    <n v="180000"/>
    <n v="750000"/>
    <n v="750000"/>
    <x v="0"/>
    <x v="0"/>
    <s v="IR-SouthCentral"/>
    <s v="C-25 and South Indian R"/>
    <n v="0.36"/>
    <n v="0.57999999999999996"/>
    <s v="St. Lucie County"/>
    <n v="7.5615780794510007E-2"/>
    <n v="3874.90124218341"/>
    <n v="11.339485376671201"/>
    <n v="2.01735067854294"/>
    <n v="0.85744404056501999"/>
    <n v="0.15254354669437001"/>
    <n v="293.00368292935002"/>
    <n v="1310"/>
    <s v="Fixed Single Family Units"/>
    <n v="1310"/>
    <s v="St. Lucie County"/>
    <s v="St. Lucie County"/>
    <m/>
    <m/>
    <m/>
    <n v="0"/>
    <n v="1"/>
    <n v="0.85744404056501999"/>
    <n v="0.15254354669437001"/>
    <n v="293.00368292935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093099448745903"/>
    <n v="0.23763477929999999"/>
  </r>
  <r>
    <n v="180000"/>
    <n v="750000"/>
    <n v="750000"/>
    <x v="0"/>
    <x v="0"/>
    <s v="IR-SouthCentral"/>
    <s v="C-25 and South Indian R"/>
    <n v="0.36"/>
    <n v="0.57999999999999996"/>
    <s v="St. Lucie County"/>
    <n v="9.0592887717430001E-2"/>
    <n v="3874.90124218341"/>
    <n v="11.339485376671201"/>
    <n v="2.01735067854294"/>
    <n v="1.0272767255023001"/>
    <n v="0.18275762350793001"/>
    <n v="351.038493149283"/>
    <n v="1310"/>
    <s v="Fixed Single Family Units"/>
    <n v="1310"/>
    <s v="St. Lucie County"/>
    <s v="St. Lucie County"/>
    <m/>
    <m/>
    <m/>
    <n v="0"/>
    <n v="1"/>
    <n v="1.0272767255023001"/>
    <n v="0.18275762350793001"/>
    <n v="351.03849314928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672817142424805"/>
    <n v="0.2847027519"/>
  </r>
  <r>
    <n v="180000"/>
    <n v="750000"/>
    <n v="750000"/>
    <x v="0"/>
    <x v="0"/>
    <s v="IR-SouthCentral"/>
    <s v="C-25 and South Indian R"/>
    <n v="0.36"/>
    <n v="0.57999999999999996"/>
    <s v="St. Lucie County"/>
    <n v="0.1381699338141"/>
    <n v="3874.90124218341"/>
    <n v="11.339485376671201"/>
    <n v="2.01735067854294"/>
    <n v="1.5667759439807101"/>
    <n v="0.27873720973411997"/>
    <n v="535.39484816868696"/>
    <n v="1310"/>
    <s v="Fixed Single Family Units"/>
    <n v="1310"/>
    <s v="St. Lucie County"/>
    <s v="St. Lucie County"/>
    <m/>
    <m/>
    <m/>
    <n v="0"/>
    <n v="1"/>
    <n v="1.5667759439807101"/>
    <n v="0.27873720973411997"/>
    <n v="535.394848168686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239569808487204"/>
    <n v="0.43422128809999999"/>
  </r>
  <r>
    <n v="180000"/>
    <n v="750000"/>
    <n v="750000"/>
    <x v="0"/>
    <x v="0"/>
    <s v="IR-SouthCentral"/>
    <s v="C-25 and South Indian R"/>
    <n v="0.36"/>
    <n v="0.57999999999999996"/>
    <s v="St. Lucie County"/>
    <n v="0.38836151440472"/>
    <n v="3872.4440353576801"/>
    <n v="11.1277306939068"/>
    <n v="1.90725651901327"/>
    <n v="4.3215823441735601"/>
    <n v="0.74070503008226996"/>
    <n v="1503.90823001904"/>
    <n v="1210"/>
    <s v="Fixed Single Family Units"/>
    <n v="1210"/>
    <s v="St. Lucie County"/>
    <s v="St. Lucie County"/>
    <m/>
    <m/>
    <m/>
    <n v="0"/>
    <n v="1"/>
    <n v="4.3215823441735601"/>
    <n v="0.74070503008226996"/>
    <n v="1503.908230019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43866783510299"/>
    <n v="1.219714704"/>
  </r>
  <r>
    <n v="180000"/>
    <n v="750000"/>
    <n v="750000"/>
    <x v="0"/>
    <x v="0"/>
    <s v="IR-SouthCentral"/>
    <s v="C-25 and South Indian R"/>
    <n v="0.36"/>
    <n v="0.57999999999999996"/>
    <s v="St. Lucie County"/>
    <n v="0.21631492934804"/>
    <n v="3872.4440353576801"/>
    <n v="11.1277306939068"/>
    <n v="1.90725651901327"/>
    <n v="2.4070942788564702"/>
    <n v="0.41256805915894001"/>
    <n v="837.667457912636"/>
    <n v="1310"/>
    <s v="Fixed Single Family Units"/>
    <n v="1310"/>
    <s v="St. Lucie County"/>
    <s v="St. Lucie County"/>
    <m/>
    <m/>
    <m/>
    <n v="0"/>
    <n v="1"/>
    <n v="2.4070942788564702"/>
    <n v="0.41256805915894001"/>
    <n v="837.66745791263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440835441613"/>
    <n v="0.67937344519999998"/>
  </r>
  <r>
    <n v="180000"/>
    <n v="750000"/>
    <n v="750000"/>
    <x v="0"/>
    <x v="0"/>
    <s v="IR-SouthCentral"/>
    <s v="C-25 and South Indian R"/>
    <n v="0.36"/>
    <n v="0.57999999999999996"/>
    <s v="St. Lucie County"/>
    <n v="1.308700989213E-2"/>
    <n v="3872.4440353576801"/>
    <n v="11.1277306939068"/>
    <n v="1.90725651901327"/>
    <n v="0.14562872166820001"/>
    <n v="2.4960284931170001E-2"/>
    <n v="50.678713397476798"/>
    <n v="1310"/>
    <s v="Fixed Single Family Units"/>
    <n v="1310"/>
    <s v="St. Lucie County"/>
    <s v="St. Lucie County"/>
    <m/>
    <m/>
    <m/>
    <n v="0"/>
    <n v="1"/>
    <n v="0.14562872166820001"/>
    <n v="2.4960284931170001E-2"/>
    <n v="50.678713397475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702715772444904"/>
    <n v="4.1101957299999999E-2"/>
  </r>
  <r>
    <n v="180000"/>
    <n v="750000"/>
    <n v="750000"/>
    <x v="0"/>
    <x v="0"/>
    <s v="IR-SouthCentral"/>
    <s v="C-25 and South Indian R"/>
    <n v="0.36"/>
    <n v="0.57999999999999996"/>
    <s v="St. Lucie County"/>
    <n v="0.38097714688460999"/>
    <n v="3860.86756764334"/>
    <n v="11.1177691330721"/>
    <n v="1.9130243247708101"/>
    <n v="4.2356159640396003"/>
    <n v="0.72881854917204003"/>
    <n v="1470.9023104200801"/>
    <n v="1210"/>
    <s v="Fixed Single Family Units"/>
    <n v="1210"/>
    <s v="St. Lucie County"/>
    <s v="St. Lucie County"/>
    <m/>
    <m/>
    <m/>
    <n v="0"/>
    <n v="1"/>
    <n v="4.2356159640396003"/>
    <n v="0.72881854917204003"/>
    <n v="1470.9023104200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1.16789093152599"/>
    <n v="1.1929459126999999"/>
  </r>
  <r>
    <n v="180000"/>
    <n v="750000"/>
    <n v="750000"/>
    <x v="0"/>
    <x v="0"/>
    <s v="IR-SouthCentral"/>
    <s v="C-25 and South Indian R"/>
    <n v="0.36"/>
    <n v="0.57999999999999996"/>
    <s v="St. Lucie County"/>
    <n v="8.4008903176900004E-3"/>
    <n v="3860.86756764334"/>
    <n v="11.1177691330721"/>
    <n v="1.9130243247708101"/>
    <n v="9.3399159064350007E-2"/>
    <n v="1.6071107527469999E-2"/>
    <n v="32.434724966902102"/>
    <n v="1310"/>
    <s v="Fixed Single Family Units"/>
    <n v="1310"/>
    <s v="St. Lucie County"/>
    <s v="St. Lucie County"/>
    <m/>
    <m/>
    <m/>
    <n v="0"/>
    <n v="1"/>
    <n v="9.3399159064350007E-2"/>
    <n v="1.6071107527469999E-2"/>
    <n v="32.4347249669016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460691908057498"/>
    <n v="2.6305535299999998E-2"/>
  </r>
  <r>
    <n v="180000"/>
    <n v="750000"/>
    <n v="750000"/>
    <x v="0"/>
    <x v="0"/>
    <s v="IR-SouthCentral"/>
    <s v="C-25 and South Indian R"/>
    <n v="0.36"/>
    <n v="0.57999999999999996"/>
    <s v="St. Lucie County"/>
    <n v="0.15936624353850001"/>
    <n v="3860.86756764334"/>
    <n v="11.1177691330721"/>
    <n v="1.9130243247708101"/>
    <n v="1.77179710326603"/>
    <n v="0.30487150043650002"/>
    <n v="615.29196105495998"/>
    <n v="1310"/>
    <s v="Fixed Single Family Units"/>
    <n v="1310"/>
    <s v="St. Lucie County"/>
    <s v="St. Lucie County"/>
    <m/>
    <m/>
    <m/>
    <n v="0"/>
    <n v="1"/>
    <n v="1.77179710326603"/>
    <n v="0.30487150043650002"/>
    <n v="615.29196105495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555490069782"/>
    <n v="0.49902024420000002"/>
  </r>
  <r>
    <n v="180000"/>
    <n v="750000"/>
    <n v="750000"/>
    <x v="0"/>
    <x v="0"/>
    <s v="IR-SouthCentral"/>
    <s v="C-25 and South Indian R"/>
    <n v="0.36"/>
    <n v="0.57999999999999996"/>
    <s v="St. Lucie County"/>
    <n v="6.9019172904090001E-2"/>
    <n v="3860.86756764334"/>
    <n v="11.1177691330721"/>
    <n v="1.9130243247708101"/>
    <n v="0.76733923010329996"/>
    <n v="0.13203535664109001"/>
    <n v="266.47388621098401"/>
    <n v="1310"/>
    <s v="Fixed Single Family Units"/>
    <n v="1310"/>
    <s v="St. Lucie County"/>
    <s v="St. Lucie County"/>
    <m/>
    <m/>
    <m/>
    <n v="0"/>
    <n v="1"/>
    <n v="0.76733923010329996"/>
    <n v="0.13203535664109001"/>
    <n v="266.47388621098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981771750134698"/>
    <n v="0.21611831810000001"/>
  </r>
  <r>
    <n v="180000"/>
    <n v="760000"/>
    <n v="760000"/>
    <x v="0"/>
    <x v="0"/>
    <s v="IR-SouthCentral"/>
    <s v="C-25 and South Indian R"/>
    <n v="0.36"/>
    <n v="0.57999999999999996"/>
    <s v="St. Lucie County"/>
    <n v="0.23013400805258999"/>
    <n v="3886.4852277997102"/>
    <n v="10.6437313643475"/>
    <n v="1.89060251881637"/>
    <n v="2.44948455951236"/>
    <n v="0.43509193528953"/>
    <n v="894.41242271073202"/>
    <n v="1210"/>
    <s v="Fixed Single Family Units"/>
    <n v="1210"/>
    <s v="St. Lucie County"/>
    <s v="St. Lucie County"/>
    <m/>
    <m/>
    <m/>
    <n v="0"/>
    <n v="1"/>
    <n v="2.44948455951236"/>
    <n v="0.43509193528953"/>
    <n v="894.41242271073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4.25120772713601"/>
    <n v="0.72539531440000005"/>
  </r>
  <r>
    <n v="180000"/>
    <n v="760000"/>
    <n v="760000"/>
    <x v="0"/>
    <x v="0"/>
    <s v="IR-SouthCentral"/>
    <s v="C-25 and South Indian R"/>
    <n v="0.36"/>
    <n v="0.57999999999999996"/>
    <s v="St. Lucie County"/>
    <n v="7.7112455950590006E-2"/>
    <n v="3886.4852277997102"/>
    <n v="10.6437313643475"/>
    <n v="1.89060251881637"/>
    <n v="0.82076426598315999"/>
    <n v="0.1457890034523"/>
    <n v="299.69642093132398"/>
    <n v="1310"/>
    <s v="Fixed Single Family Units"/>
    <n v="1310"/>
    <s v="St. Lucie County"/>
    <s v="St. Lucie County"/>
    <m/>
    <m/>
    <m/>
    <n v="0"/>
    <n v="1"/>
    <n v="0.82076426598315999"/>
    <n v="0.1457890034523"/>
    <n v="299.69642093132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932664890986501"/>
    <n v="0.2430627907"/>
  </r>
  <r>
    <n v="180000"/>
    <n v="760000"/>
    <n v="760000"/>
    <x v="0"/>
    <x v="0"/>
    <s v="IR-SouthCentral"/>
    <s v="C-25 and South Indian R"/>
    <n v="0.36"/>
    <n v="0.57999999999999996"/>
    <s v="St. Lucie County"/>
    <n v="0.24203366580862001"/>
    <n v="3886.4852277997102"/>
    <n v="10.6437313643475"/>
    <n v="1.89060251881637"/>
    <n v="2.5761413199952199"/>
    <n v="0.45758945821613001"/>
    <n v="940.66026679541505"/>
    <n v="1310"/>
    <s v="Fixed Single Family Units"/>
    <n v="1310"/>
    <s v="St. Lucie County"/>
    <s v="St. Lucie County"/>
    <m/>
    <m/>
    <m/>
    <n v="0"/>
    <n v="1"/>
    <n v="2.5761413199952199"/>
    <n v="0.45758945821613001"/>
    <n v="940.660266795415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7.73220774154601"/>
    <n v="0.76290370380000005"/>
  </r>
  <r>
    <n v="180000"/>
    <n v="760000"/>
    <n v="760000"/>
    <x v="0"/>
    <x v="0"/>
    <s v="IR-SouthCentral"/>
    <s v="C-25 and South Indian R"/>
    <n v="0.36"/>
    <n v="0.57999999999999996"/>
    <s v="St. Lucie County"/>
    <n v="2.237791324384E-2"/>
    <n v="3886.4852277997102"/>
    <n v="10.6437313643475"/>
    <n v="1.89060251881637"/>
    <n v="0.23818449706215999"/>
    <n v="4.2307739144660003E-2"/>
    <n v="86.971429251187203"/>
    <n v="1310"/>
    <s v="Fixed Single Family Units"/>
    <n v="1310"/>
    <s v="St. Lucie County"/>
    <s v="St. Lucie County"/>
    <m/>
    <m/>
    <m/>
    <n v="0"/>
    <n v="1"/>
    <n v="0.23818449706215999"/>
    <n v="4.2307739144660003E-2"/>
    <n v="86.971429251185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490214470762801"/>
    <n v="7.0536439000000006E-2"/>
  </r>
  <r>
    <n v="180000"/>
    <n v="760000"/>
    <n v="760000"/>
    <x v="0"/>
    <x v="0"/>
    <s v="IR-SouthCentral"/>
    <s v="C-25 and South Indian R"/>
    <n v="0.36"/>
    <n v="0.57999999999999996"/>
    <s v="St. Lucie County"/>
    <n v="4.6105410727330001E-2"/>
    <n v="3886.4852277997102"/>
    <n v="10.6437313643475"/>
    <n v="1.89060251881637"/>
    <n v="0.49073360622466999"/>
    <n v="8.7167005652159998E-2"/>
    <n v="179.18799771343001"/>
    <n v="1310"/>
    <s v="Fixed Single Family Units"/>
    <n v="1310"/>
    <s v="St. Lucie County"/>
    <s v="St. Lucie County"/>
    <m/>
    <m/>
    <m/>
    <n v="0"/>
    <n v="1"/>
    <n v="0.49073360622466999"/>
    <n v="8.7167005652159998E-2"/>
    <n v="179.18799771343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624998262099197"/>
    <n v="0.1453268432"/>
  </r>
  <r>
    <n v="180000"/>
    <n v="760000"/>
    <n v="760000"/>
    <x v="0"/>
    <x v="0"/>
    <s v="IR-SouthCentral"/>
    <s v="C-25 and South Indian R"/>
    <n v="0.36"/>
    <n v="0.57999999999999996"/>
    <s v="St. Lucie County"/>
    <n v="0.30026277986267003"/>
    <n v="3828.7997470002001"/>
    <n v="11.251533538692099"/>
    <n v="2.0151718846284301"/>
    <n v="3.3784167380458698"/>
    <n v="0.60508111197963999"/>
    <n v="1149.6460555717899"/>
    <n v="1210"/>
    <s v="Fixed Single Family Units"/>
    <n v="1210"/>
    <s v="St. Lucie County"/>
    <s v="St. Lucie County"/>
    <m/>
    <m/>
    <m/>
    <n v="0"/>
    <n v="1"/>
    <n v="3.3784167380458698"/>
    <n v="0.60508111197963999"/>
    <n v="1149.6460555717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0.138925087621"/>
    <n v="0.93239744980000006"/>
  </r>
  <r>
    <n v="180000"/>
    <n v="760000"/>
    <n v="760000"/>
    <x v="0"/>
    <x v="0"/>
    <s v="IR-SouthCentral"/>
    <s v="C-25 and South Indian R"/>
    <n v="0.36"/>
    <n v="0.57999999999999996"/>
    <s v="St. Lucie County"/>
    <n v="8.2650091494699998E-2"/>
    <n v="3828.7997470002001"/>
    <n v="11.251533538692099"/>
    <n v="2.0151718846284301"/>
    <n v="0.92994027642859001"/>
    <n v="0.16655414064207999"/>
    <n v="316.45064940445099"/>
    <n v="1310"/>
    <s v="Fixed Single Family Units"/>
    <n v="1310"/>
    <s v="St. Lucie County"/>
    <s v="St. Lucie County"/>
    <m/>
    <m/>
    <m/>
    <n v="0"/>
    <n v="1"/>
    <n v="0.92994027642859001"/>
    <n v="0.16655414064207999"/>
    <n v="316.45064940444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842609799362194"/>
    <n v="0.25665097279999999"/>
  </r>
  <r>
    <n v="180000"/>
    <n v="760000"/>
    <n v="760000"/>
    <x v="0"/>
    <x v="0"/>
    <s v="IR-SouthCentral"/>
    <s v="C-25 and South Indian R"/>
    <n v="0.36"/>
    <n v="0.57999999999999996"/>
    <s v="FPFWCD"/>
    <n v="4.7727828253810001E-2"/>
    <n v="3828.7997470002001"/>
    <n v="11.251533538692099"/>
    <n v="2.0151718846284301"/>
    <n v="0.53701126032673996"/>
    <n v="9.6179777611460002E-2"/>
    <n v="182.74029674307599"/>
    <n v="1310"/>
    <s v="Fixed Single Family Units"/>
    <n v="1310"/>
    <s v="FPFWCD                                           St. Lucie County"/>
    <s v="FPFWCD"/>
    <m/>
    <m/>
    <m/>
    <n v="0"/>
    <n v="1"/>
    <n v="0.53701126032673996"/>
    <n v="9.6179777611460002E-2"/>
    <n v="182.74029674307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421863060273203"/>
    <n v="0.14820786429999999"/>
  </r>
  <r>
    <n v="180000"/>
    <n v="760000"/>
    <n v="760000"/>
    <x v="0"/>
    <x v="0"/>
    <s v="IR-SouthCentral"/>
    <s v="C-25 and South Indian R"/>
    <n v="0.36"/>
    <n v="0.57999999999999996"/>
    <s v="St. Lucie County"/>
    <n v="7.2480868124359998E-2"/>
    <n v="3828.7997470002001"/>
    <n v="11.251533538692099"/>
    <n v="2.0151718846284301"/>
    <n v="0.81552091861478004"/>
    <n v="0.14606140761767"/>
    <n v="277.514729536912"/>
    <n v="1310"/>
    <s v="Fixed Single Family Units"/>
    <n v="1310"/>
    <s v="St. Lucie County"/>
    <s v="St. Lucie County"/>
    <m/>
    <m/>
    <m/>
    <n v="0"/>
    <n v="1"/>
    <n v="0.81552091861478004"/>
    <n v="0.14606140761767"/>
    <n v="277.51472953691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706575396333093"/>
    <n v="0.2250727733"/>
  </r>
  <r>
    <n v="180000"/>
    <n v="760000"/>
    <n v="760000"/>
    <x v="0"/>
    <x v="0"/>
    <s v="IR-SouthCentral"/>
    <s v="C-25 and South Indian R"/>
    <n v="0.36"/>
    <n v="0.57999999999999996"/>
    <s v="FPFWCD"/>
    <n v="4.0358809689880003E-2"/>
    <n v="3828.7997470002001"/>
    <n v="11.251533538692099"/>
    <n v="2.0151718846284301"/>
    <n v="0.45409850080741998"/>
    <n v="8.1329938584120007E-2"/>
    <n v="154.52580032985699"/>
    <n v="1310"/>
    <s v="Fixed Single Family Units"/>
    <n v="1310"/>
    <s v="FPFWCD                                           St. Lucie County"/>
    <s v="FPFWCD"/>
    <m/>
    <m/>
    <m/>
    <n v="0"/>
    <n v="1"/>
    <n v="0.45409850080741998"/>
    <n v="8.1329938584120007E-2"/>
    <n v="154.52580032985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569132124419902"/>
    <n v="0.1253250611"/>
  </r>
  <r>
    <n v="180000"/>
    <n v="760000"/>
    <n v="760000"/>
    <x v="0"/>
    <x v="0"/>
    <s v="IR-SouthCentral"/>
    <s v="C-25 and South Indian R"/>
    <n v="0.36"/>
    <n v="0.57999999999999996"/>
    <s v="St. Lucie County"/>
    <n v="1.030659549183E-2"/>
    <n v="3828.7997470002001"/>
    <n v="11.251533538692099"/>
    <n v="2.0151718846284301"/>
    <n v="0.11596500484614"/>
    <n v="2.0769561461390001E-2"/>
    <n v="39.461890211582698"/>
    <n v="1310"/>
    <s v="Fixed Single Family Units"/>
    <n v="1310"/>
    <s v="St. Lucie County"/>
    <s v="St. Lucie County"/>
    <m/>
    <m/>
    <m/>
    <n v="0"/>
    <n v="1"/>
    <n v="0.11596500484614"/>
    <n v="2.0769561461390001E-2"/>
    <n v="39.461890211581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8.4234052284434"/>
    <n v="3.2004777099999999E-2"/>
  </r>
  <r>
    <n v="180000"/>
    <n v="760000"/>
    <n v="760000"/>
    <x v="0"/>
    <x v="0"/>
    <s v="IR-SouthCentral"/>
    <s v="C-25 and South Indian R"/>
    <n v="0.36"/>
    <n v="0.57999999999999996"/>
    <s v="St. Lucie County"/>
    <n v="4.1426899827139999E-2"/>
    <n v="3828.7997470002001"/>
    <n v="11.251533538692099"/>
    <n v="2.0151718846284301"/>
    <n v="0.46611615280913998"/>
    <n v="8.3482323798969998E-2"/>
    <n v="158.615303577167"/>
    <n v="1310"/>
    <s v="Fixed Single Family Units"/>
    <n v="1310"/>
    <s v="St. Lucie County"/>
    <s v="St. Lucie County"/>
    <m/>
    <m/>
    <m/>
    <n v="0"/>
    <n v="1"/>
    <n v="0.46611615280913998"/>
    <n v="8.3482323798969998E-2"/>
    <n v="158.61530357716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851574758408901"/>
    <n v="0.12864177090000001"/>
  </r>
  <r>
    <n v="180000"/>
    <n v="760000"/>
    <n v="760000"/>
    <x v="0"/>
    <x v="0"/>
    <s v="IR-SouthCentral"/>
    <s v="C-25 and South Indian R"/>
    <n v="0.36"/>
    <n v="0.57999999999999996"/>
    <s v="FPFWCD"/>
    <n v="2.2549581084579998E-2"/>
    <n v="3828.7997470002001"/>
    <n v="11.251533538692099"/>
    <n v="2.0151718846284301"/>
    <n v="0.25371736785671001"/>
    <n v="4.5441281811810001E-2"/>
    <n v="86.337830351634906"/>
    <n v="1310"/>
    <s v="Fixed Single Family Units"/>
    <n v="1310"/>
    <s v="FPFWCD                                           St. Lucie County"/>
    <s v="FPFWCD"/>
    <m/>
    <m/>
    <m/>
    <n v="0"/>
    <n v="1"/>
    <n v="0.25371736785671001"/>
    <n v="4.5441281811810001E-2"/>
    <n v="86.337830351633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406865125461898"/>
    <n v="7.0022571300000003E-2"/>
  </r>
  <r>
    <n v="180000"/>
    <n v="760000"/>
    <n v="760000"/>
    <x v="0"/>
    <x v="0"/>
    <s v="IR-SouthCentral"/>
    <s v="C-25 and South Indian R"/>
    <n v="0.36"/>
    <n v="0.57999999999999996"/>
    <s v="FPFWCD"/>
    <n v="2.3920299990800001E-3"/>
    <n v="3766.48408258774"/>
    <n v="9.7290207589531406"/>
    <n v="1.5857234242329701"/>
    <n v="2.3272109517160001E-2"/>
    <n v="3.79309800102E-3"/>
    <n v="9.0095429166373293"/>
    <n v="4110"/>
    <s v="Pine flatwoods"/>
    <n v="4110"/>
    <s v="FPFWCD                                           St. Lucie County"/>
    <s v="FPFWCD"/>
    <m/>
    <m/>
    <s v="Natural Lands"/>
    <n v="0"/>
    <n v="1"/>
    <n v="2.3272109517160001E-2"/>
    <n v="3.79309800102E-3"/>
    <n v="89.225209170425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.5111772627088"/>
    <n v="7.2364322100000003E-2"/>
  </r>
  <r>
    <n v="180000"/>
    <n v="760000"/>
    <n v="760000"/>
    <x v="0"/>
    <x v="0"/>
    <s v="IR-SouthCentral"/>
    <s v="C-25 and South Indian R"/>
    <n v="0.36"/>
    <n v="0.57999999999999996"/>
    <s v="FPFWCD"/>
    <n v="1.2907184201700001E-3"/>
    <n v="3766.48408258774"/>
    <n v="9.7290207589531406"/>
    <n v="1.5857234242329701"/>
    <n v="1.2557426303879999E-2"/>
    <n v="2.0467224329599998E-3"/>
    <n v="4.8614703847070002"/>
    <n v="1210"/>
    <s v="Fixed Single Family Units"/>
    <n v="1210"/>
    <s v="FPFWCD                                           St. Lucie County"/>
    <s v="FPFWCD"/>
    <m/>
    <m/>
    <m/>
    <n v="0"/>
    <n v="1"/>
    <n v="1.2557426303879999E-2"/>
    <n v="2.0467224329599998E-3"/>
    <n v="566.200329756876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.8540343658231"/>
    <n v="0.45920545800000001"/>
  </r>
  <r>
    <n v="180000"/>
    <n v="760000"/>
    <n v="760000"/>
    <x v="0"/>
    <x v="0"/>
    <s v="IR-SouthCentral"/>
    <s v="C-25 and South Indian R"/>
    <n v="0.36"/>
    <n v="0.57999999999999996"/>
    <s v="FPFWCD"/>
    <n v="3.6885879238259998E-2"/>
    <n v="3766.48408258774"/>
    <n v="9.7290207589531406"/>
    <n v="1.5857234242329701"/>
    <n v="0.35886348482130997"/>
    <n v="5.8490802731539997E-2"/>
    <n v="138.930077023178"/>
    <n v="1310"/>
    <s v="Fixed Single Family Units"/>
    <n v="1310"/>
    <s v="FPFWCD                                           St. Lucie County"/>
    <s v="FPFWCD"/>
    <m/>
    <m/>
    <m/>
    <n v="0"/>
    <n v="1"/>
    <n v="0.35886348482130997"/>
    <n v="5.8490802731539997E-2"/>
    <n v="760.23022174341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233532049145694"/>
    <n v="0.6165695229"/>
  </r>
  <r>
    <n v="180000"/>
    <n v="760000"/>
    <n v="760000"/>
    <x v="0"/>
    <x v="0"/>
    <s v="IR-SouthCentral"/>
    <s v="C-25 and South Indian R"/>
    <n v="0.36"/>
    <n v="0.57999999999999996"/>
    <s v="St. Lucie County"/>
    <n v="0.25618850049108"/>
    <n v="3864.6533451051"/>
    <n v="9.7082880735397694"/>
    <n v="1.43037190369501"/>
    <n v="2.4871517638956302"/>
    <n v="0.3664448331522"/>
    <n v="990.07974540033103"/>
    <n v="1210"/>
    <s v="Fixed Single Family Units"/>
    <n v="1210"/>
    <s v="St. Lucie County"/>
    <s v="St. Lucie County"/>
    <m/>
    <m/>
    <m/>
    <n v="0"/>
    <n v="1"/>
    <n v="2.4871517638956302"/>
    <n v="0.3664448331522"/>
    <n v="990.079745400331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1.47374279338101"/>
    <n v="0.80298438390000004"/>
  </r>
  <r>
    <n v="180000"/>
    <n v="760000"/>
    <n v="760000"/>
    <x v="0"/>
    <x v="0"/>
    <s v="IR-SouthCentral"/>
    <s v="C-25 and South Indian R"/>
    <n v="0.36"/>
    <n v="0.57999999999999996"/>
    <s v="St. Lucie County"/>
    <n v="0.26910469145539001"/>
    <n v="3858.34420601579"/>
    <n v="11.283711785419101"/>
    <n v="2.0497486448178099"/>
    <n v="3.0364997784868399"/>
    <n v="0.55159697662481"/>
    <n v="1038.2985270885899"/>
    <n v="1210"/>
    <s v="Fixed Single Family Units"/>
    <n v="1210"/>
    <s v="St. Lucie County"/>
    <s v="St. Lucie County"/>
    <m/>
    <m/>
    <m/>
    <n v="0"/>
    <n v="1"/>
    <n v="3.0364997784868399"/>
    <n v="0.55159697662481"/>
    <n v="1038.2985270885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3.566638349036"/>
    <n v="0.84209126280000002"/>
  </r>
  <r>
    <n v="180000"/>
    <n v="760000"/>
    <n v="760000"/>
    <x v="0"/>
    <x v="0"/>
    <s v="IR-SouthCentral"/>
    <s v="C-25 and South Indian R"/>
    <n v="0.36"/>
    <n v="0.57999999999999996"/>
    <s v="St. Lucie County"/>
    <n v="0.15075650692806999"/>
    <n v="3858.34420601579"/>
    <n v="11.283711785419101"/>
    <n v="2.0497486448178099"/>
    <n v="1.7010929739529701"/>
    <n v="0.30901294577329003"/>
    <n v="581.67049502512896"/>
    <n v="1310"/>
    <s v="Fixed Single Family Units"/>
    <n v="1310"/>
    <s v="St. Lucie County"/>
    <s v="St. Lucie County"/>
    <m/>
    <m/>
    <m/>
    <n v="0"/>
    <n v="1"/>
    <n v="1.7010929739529701"/>
    <n v="0.30901294577329003"/>
    <n v="581.670495025128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783622441490493"/>
    <n v="0.47175222630000002"/>
  </r>
  <r>
    <n v="180000"/>
    <n v="760000"/>
    <n v="760000"/>
    <x v="0"/>
    <x v="0"/>
    <s v="IR-SouthCentral"/>
    <s v="C-25 and South Indian R"/>
    <n v="0.36"/>
    <n v="0.57999999999999996"/>
    <s v="St. Lucie County"/>
    <n v="0.19790225521539001"/>
    <n v="3858.34420601579"/>
    <n v="11.283711785419101"/>
    <n v="2.0497486448178099"/>
    <n v="2.2330720095350101"/>
    <n v="0.40564987943414998"/>
    <n v="763.57501976778997"/>
    <n v="1310"/>
    <s v="Fixed Single Family Units"/>
    <n v="1310"/>
    <s v="St. Lucie County"/>
    <s v="St. Lucie County"/>
    <m/>
    <m/>
    <m/>
    <n v="0"/>
    <n v="1"/>
    <n v="2.2330720095350101"/>
    <n v="0.40564987943414998"/>
    <n v="763.57501976778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207683574572"/>
    <n v="0.61928225449999996"/>
  </r>
  <r>
    <n v="180000"/>
    <n v="760000"/>
    <n v="760000"/>
    <x v="0"/>
    <x v="0"/>
    <s v="IR-SouthCentral"/>
    <s v="C-25 and South Indian R"/>
    <n v="0.36"/>
    <n v="0.57999999999999996"/>
    <s v="St. Lucie County"/>
    <n v="0.20751102949476"/>
    <n v="3835.4082807307"/>
    <n v="11.5197673588131"/>
    <n v="2.1515049155915"/>
    <n v="2.39047878416747"/>
    <n v="0.44646099999743"/>
    <n v="795.88952086716301"/>
    <n v="1210"/>
    <s v="Fixed Single Family Units"/>
    <n v="1210"/>
    <s v="St. Lucie County"/>
    <s v="St. Lucie County"/>
    <m/>
    <m/>
    <m/>
    <n v="0"/>
    <n v="1"/>
    <n v="2.39047878416747"/>
    <n v="0.44646099999743"/>
    <n v="795.88952086716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8.98649982406101"/>
    <n v="0.64549028460000002"/>
  </r>
  <r>
    <n v="180000"/>
    <n v="760000"/>
    <n v="760000"/>
    <x v="0"/>
    <x v="0"/>
    <s v="IR-SouthCentral"/>
    <s v="C-25 and South Indian R"/>
    <n v="0.36"/>
    <n v="0.57999999999999996"/>
    <s v="St. Lucie County"/>
    <n v="2.1407353147009998E-2"/>
    <n v="3835.4082807307"/>
    <n v="11.5197673588131"/>
    <n v="2.1515049155915"/>
    <n v="0.24660772802159001"/>
    <n v="4.6058025525610002E-2"/>
    <n v="82.1059395285954"/>
    <n v="1310"/>
    <s v="Fixed Single Family Units"/>
    <n v="1310"/>
    <s v="St. Lucie County"/>
    <s v="St. Lucie County"/>
    <m/>
    <m/>
    <m/>
    <n v="0"/>
    <n v="1"/>
    <n v="0.24660772802159001"/>
    <n v="4.6058025525610002E-2"/>
    <n v="82.105939528595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661980566327898"/>
    <n v="6.6590380800000001E-2"/>
  </r>
  <r>
    <n v="180000"/>
    <n v="760000"/>
    <n v="760000"/>
    <x v="0"/>
    <x v="0"/>
    <s v="IR-SouthCentral"/>
    <s v="C-25 and South Indian R"/>
    <n v="0.36"/>
    <n v="0.57999999999999996"/>
    <s v="St. Lucie County"/>
    <n v="0.10359143519344"/>
    <n v="3835.4082807307"/>
    <n v="11.5197673588131"/>
    <n v="2.1515049155915"/>
    <n v="1.1933492337940601"/>
    <n v="0.22287748203186999"/>
    <n v="397.31544835372"/>
    <n v="1310"/>
    <s v="Fixed Single Family Units"/>
    <n v="1310"/>
    <s v="St. Lucie County"/>
    <s v="St. Lucie County"/>
    <m/>
    <m/>
    <m/>
    <n v="0"/>
    <n v="1"/>
    <n v="1.1933492337940601"/>
    <n v="0.22287748203186999"/>
    <n v="397.3154483537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217119538376494"/>
    <n v="0.32223475130000001"/>
  </r>
  <r>
    <n v="180000"/>
    <n v="760000"/>
    <n v="760000"/>
    <x v="0"/>
    <x v="0"/>
    <s v="IR-SouthCentral"/>
    <s v="C-25 and South Indian R"/>
    <n v="0.36"/>
    <n v="0.57999999999999996"/>
    <s v="St. Lucie County"/>
    <n v="2.8118409847760002E-2"/>
    <n v="3835.4082807307"/>
    <n v="11.5197673588131"/>
    <n v="2.1515049155915"/>
    <n v="0.32391753994602002"/>
    <n v="6.0496897006079998E-2"/>
    <n v="107.845581971101"/>
    <n v="1310"/>
    <s v="Fixed Single Family Units"/>
    <n v="1310"/>
    <s v="St. Lucie County"/>
    <s v="St. Lucie County"/>
    <m/>
    <m/>
    <m/>
    <n v="0"/>
    <n v="1"/>
    <n v="0.32391753994602002"/>
    <n v="6.0496897006079998E-2"/>
    <n v="107.845581971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057152905413297"/>
    <n v="8.7466003200000003E-2"/>
  </r>
  <r>
    <n v="180000"/>
    <n v="760000"/>
    <n v="760000"/>
    <x v="0"/>
    <x v="0"/>
    <s v="IR-SouthCentral"/>
    <s v="C-25 and South Indian R"/>
    <n v="0.36"/>
    <n v="0.57999999999999996"/>
    <s v="St. Lucie County"/>
    <n v="0.25713522603094002"/>
    <n v="3835.4082807307"/>
    <n v="11.5197673588131"/>
    <n v="2.1515049155915"/>
    <n v="2.9621379836323598"/>
    <n v="0.55322770277731004"/>
    <n v="986.21857518666195"/>
    <n v="1310"/>
    <s v="Fixed Single Family Units"/>
    <n v="1310"/>
    <s v="St. Lucie County"/>
    <s v="St. Lucie County"/>
    <m/>
    <m/>
    <m/>
    <n v="0"/>
    <n v="1"/>
    <n v="2.9621379836323598"/>
    <n v="0.55322770277731004"/>
    <n v="986.218575186661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58162172002099"/>
    <n v="0.79985285900000003"/>
  </r>
  <r>
    <n v="190000"/>
    <n v="760000"/>
    <n v="760000"/>
    <x v="0"/>
    <x v="0"/>
    <s v="IR-SouthCentral"/>
    <s v="C-25 and South Indian R"/>
    <n v="0.36"/>
    <n v="0.57999999999999996"/>
    <s v="St. Lucie County"/>
    <n v="0.28251633128926001"/>
    <n v="3841.14626245505"/>
    <n v="9.9316474668165107"/>
    <n v="1.5022249224206301"/>
    <n v="2.80585260598333"/>
    <n v="0.42440307385358"/>
    <n v="1085.1865500142701"/>
    <n v="1210"/>
    <s v="Fixed Single Family Units"/>
    <n v="1210"/>
    <s v="St. Lucie County"/>
    <s v="St. Lucie County"/>
    <m/>
    <m/>
    <m/>
    <n v="0"/>
    <n v="1"/>
    <n v="2.80585260598333"/>
    <n v="0.42440307385358"/>
    <n v="1085.1865500142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62169020864599"/>
    <n v="0.88011885649999999"/>
  </r>
  <r>
    <n v="190000"/>
    <n v="760000"/>
    <n v="760000"/>
    <x v="0"/>
    <x v="0"/>
    <s v="IR-SouthCentral"/>
    <s v="C-25 and South Indian R"/>
    <n v="0.36"/>
    <n v="0.57999999999999996"/>
    <s v="St. Lucie County"/>
    <n v="7.4815457157259999E-2"/>
    <n v="3841.14626245505"/>
    <n v="9.9316474668165107"/>
    <n v="1.5022249224206301"/>
    <n v="0.74304074555468003"/>
    <n v="0.11238964432393"/>
    <n v="287.37711363349803"/>
    <n v="1750"/>
    <s v="Governmental"/>
    <n v="1750"/>
    <s v="St. Lucie County"/>
    <s v="St. Lucie County"/>
    <m/>
    <m/>
    <m/>
    <n v="0"/>
    <n v="1"/>
    <n v="0.74304074555468003"/>
    <n v="0.11238964432393"/>
    <n v="287.377113633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185337601211202"/>
    <n v="0.23307146279999999"/>
  </r>
  <r>
    <n v="190000"/>
    <n v="760000"/>
    <n v="760000"/>
    <x v="0"/>
    <x v="0"/>
    <s v="IR-SouthCentral"/>
    <s v="C-25 and South Indian R"/>
    <n v="0.36"/>
    <n v="0.57999999999999996"/>
    <s v="St. Lucie County"/>
    <n v="7.8776884924940005E-2"/>
    <n v="3841.14626245505"/>
    <n v="9.9316474668165107"/>
    <n v="1.5022249224206301"/>
    <n v="0.78238424960855002"/>
    <n v="0.11834059984490999"/>
    <n v="302.59353709731499"/>
    <n v="1310"/>
    <s v="Fixed Single Family Units"/>
    <n v="1310"/>
    <s v="St. Lucie County"/>
    <s v="St. Lucie County"/>
    <m/>
    <m/>
    <m/>
    <n v="0"/>
    <n v="1"/>
    <n v="0.78238424960855002"/>
    <n v="0.11834059984490999"/>
    <n v="302.593537097314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465720846994103"/>
    <n v="0.24541243879999999"/>
  </r>
  <r>
    <n v="190000"/>
    <n v="760000"/>
    <n v="760000"/>
    <x v="0"/>
    <x v="0"/>
    <s v="IR-SouthCentral"/>
    <s v="C-25 and South Indian R"/>
    <n v="0.36"/>
    <n v="0.57999999999999996"/>
    <s v="St. Lucie County"/>
    <n v="0.18165471928188001"/>
    <n v="3841.14626245505"/>
    <n v="9.9316474668165107"/>
    <n v="1.5022249224206301"/>
    <n v="1.8041306325912001"/>
    <n v="0.27288624658056998"/>
    <n v="697.76234602693796"/>
    <n v="1750"/>
    <s v="Governmental"/>
    <n v="1750"/>
    <s v="St. Lucie County"/>
    <s v="St. Lucie County"/>
    <m/>
    <m/>
    <m/>
    <n v="0"/>
    <n v="1"/>
    <n v="1.8041306325912001"/>
    <n v="0.27288624658056998"/>
    <n v="697.762346026937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87548762223101"/>
    <n v="0.56590620120000001"/>
  </r>
  <r>
    <n v="190000"/>
    <n v="760000"/>
    <n v="760000"/>
    <x v="0"/>
    <x v="0"/>
    <s v="IR-SouthCentral"/>
    <s v="C-25 and South Indian R"/>
    <n v="0.36"/>
    <n v="0.57999999999999996"/>
    <s v="St. Lucie County"/>
    <n v="0.38942595179450001"/>
    <n v="3875.5176214282301"/>
    <n v="11.1329255726162"/>
    <n v="1.9070467077703199"/>
    <n v="4.3354501373734102"/>
    <n v="0.74265347929002001"/>
    <n v="1509.2271384210401"/>
    <n v="1210"/>
    <s v="Fixed Single Family Units"/>
    <n v="1210"/>
    <s v="St. Lucie County"/>
    <s v="St. Lucie County"/>
    <m/>
    <m/>
    <m/>
    <n v="0"/>
    <n v="1"/>
    <n v="4.3354501373734102"/>
    <n v="0.74265347929002001"/>
    <n v="1509.2271384210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26567312458999"/>
    <n v="1.2240284983"/>
  </r>
  <r>
    <n v="190000"/>
    <n v="760000"/>
    <n v="760000"/>
    <x v="0"/>
    <x v="0"/>
    <s v="IR-SouthCentral"/>
    <s v="C-25 and South Indian R"/>
    <n v="0.36"/>
    <n v="0.57999999999999996"/>
    <s v="St. Lucie County"/>
    <n v="3.36564254918E-2"/>
    <n v="3875.5176214282301"/>
    <n v="11.1329255726162"/>
    <n v="1.9070467077703199"/>
    <n v="0.37469448004056"/>
    <n v="6.4184375429459997E-2"/>
    <n v="130.436070067776"/>
    <n v="1310"/>
    <s v="Fixed Single Family Units"/>
    <n v="1310"/>
    <s v="St. Lucie County"/>
    <s v="St. Lucie County"/>
    <m/>
    <m/>
    <m/>
    <n v="0"/>
    <n v="1"/>
    <n v="0.37469448004056"/>
    <n v="6.4184375429459997E-2"/>
    <n v="130.43607006777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525271851567702"/>
    <n v="0.105787567"/>
  </r>
  <r>
    <n v="190000"/>
    <n v="760000"/>
    <n v="760000"/>
    <x v="0"/>
    <x v="0"/>
    <s v="IR-SouthCentral"/>
    <s v="C-25 and South Indian R"/>
    <n v="0.36"/>
    <n v="0.57999999999999996"/>
    <s v="St. Lucie County"/>
    <n v="1.9556071475889999E-2"/>
    <n v="3875.5176214282301"/>
    <n v="11.1329255726162"/>
    <n v="1.9070467077703199"/>
    <n v="0.21771628823392"/>
    <n v="3.7294341725030003E-2"/>
    <n v="75.789899610748705"/>
    <n v="1310"/>
    <s v="Fixed Single Family Units"/>
    <n v="1310"/>
    <s v="St. Lucie County"/>
    <s v="St. Lucie County"/>
    <m/>
    <m/>
    <m/>
    <n v="0"/>
    <n v="1"/>
    <n v="0.21771628823392"/>
    <n v="3.7294341725030003E-2"/>
    <n v="75.789899610746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5.960800926795997"/>
    <n v="6.14678829E-2"/>
  </r>
  <r>
    <n v="190000"/>
    <n v="760000"/>
    <n v="760000"/>
    <x v="0"/>
    <x v="0"/>
    <s v="IR-SouthCentral"/>
    <s v="C-25 and South Indian R"/>
    <n v="0.36"/>
    <n v="0.57999999999999996"/>
    <s v="St. Lucie County"/>
    <n v="4.929916043891E-2"/>
    <n v="3875.5176214282301"/>
    <n v="11.1329255726162"/>
    <n v="1.9070467077703199"/>
    <n v="0.54884388395893002"/>
    <n v="9.4015801610870003E-2"/>
    <n v="191.05976500264001"/>
    <n v="1310"/>
    <s v="Fixed Single Family Units"/>
    <n v="1310"/>
    <s v="St. Lucie County"/>
    <s v="St. Lucie County"/>
    <m/>
    <m/>
    <m/>
    <n v="0"/>
    <n v="1"/>
    <n v="0.54884388395893002"/>
    <n v="9.4015801610870003E-2"/>
    <n v="191.05976500263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365507104844298"/>
    <n v="0.1549552028"/>
  </r>
  <r>
    <n v="190000"/>
    <n v="760000"/>
    <n v="760000"/>
    <x v="0"/>
    <x v="0"/>
    <s v="IR-SouthCentral"/>
    <s v="C-25 and South Indian R"/>
    <n v="0.36"/>
    <n v="0.57999999999999996"/>
    <s v="St. Lucie County"/>
    <n v="1.64454416156E-2"/>
    <n v="3875.5176214282301"/>
    <n v="11.1329255726162"/>
    <n v="1.9070467077703199"/>
    <n v="0.18308587751531"/>
    <n v="3.1362225290860003E-2"/>
    <n v="63.734598773438499"/>
    <n v="1310"/>
    <s v="Fixed Single Family Units"/>
    <n v="1310"/>
    <s v="St. Lucie County"/>
    <s v="St. Lucie County"/>
    <m/>
    <m/>
    <m/>
    <n v="0"/>
    <n v="1"/>
    <n v="0.18308587751531"/>
    <n v="3.1362225290860003E-2"/>
    <n v="63.73459877343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4.271057277140798"/>
    <n v="5.1690672200000003E-2"/>
  </r>
  <r>
    <n v="190000"/>
    <n v="760000"/>
    <n v="760000"/>
    <x v="0"/>
    <x v="0"/>
    <s v="IR-SouthCentral"/>
    <s v="C-25 and South Indian R"/>
    <n v="0.36"/>
    <n v="0.57999999999999996"/>
    <s v="St. Lucie County"/>
    <n v="0.10938040266708"/>
    <n v="3875.5176214282301"/>
    <n v="11.1329255726162"/>
    <n v="1.9070467077703199"/>
    <n v="1.2177238819954199"/>
    <n v="0.20859353680084999"/>
    <n v="423.90567797519498"/>
    <n v="1310"/>
    <s v="Fixed Single Family Units"/>
    <n v="1310"/>
    <s v="St. Lucie County"/>
    <s v="St. Lucie County"/>
    <m/>
    <m/>
    <m/>
    <n v="0"/>
    <n v="1"/>
    <n v="1.2177238819954199"/>
    <n v="0.20859353680084999"/>
    <n v="423.90567797519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481201456046307"/>
    <n v="0.34380022539999999"/>
  </r>
  <r>
    <n v="190000"/>
    <n v="760000"/>
    <n v="760000"/>
    <x v="0"/>
    <x v="0"/>
    <s v="IR-SouthCentral"/>
    <s v="C-25 and South Indian R"/>
    <n v="0.36"/>
    <n v="0.57999999999999996"/>
    <s v="St. Lucie County"/>
    <n v="0.22756964677885"/>
    <n v="3880.9264536774099"/>
    <n v="10.6361324688834"/>
    <n v="1.8913077859985801"/>
    <n v="2.42046090903691"/>
    <n v="0.43040424480979"/>
    <n v="883.18106223807797"/>
    <n v="1210"/>
    <s v="Fixed Single Family Units"/>
    <n v="1210"/>
    <s v="St. Lucie County"/>
    <s v="St. Lucie County"/>
    <m/>
    <m/>
    <m/>
    <n v="0"/>
    <n v="1"/>
    <n v="2.42046090903691"/>
    <n v="0.43040424480979"/>
    <n v="883.181062238077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19407339563899"/>
    <n v="0.71628634410000003"/>
  </r>
  <r>
    <n v="190000"/>
    <n v="760000"/>
    <n v="760000"/>
    <x v="0"/>
    <x v="0"/>
    <s v="IR-SouthCentral"/>
    <s v="C-25 and South Indian R"/>
    <n v="0.36"/>
    <n v="0.57999999999999996"/>
    <s v="St. Lucie County"/>
    <n v="0.19524412454050999"/>
    <n v="3880.9264536774099"/>
    <n v="10.6361324688834"/>
    <n v="1.8913077859985801"/>
    <n v="2.0766423723840899"/>
    <n v="0.36926673291395001"/>
    <n v="757.72808785437098"/>
    <n v="1310"/>
    <s v="Fixed Single Family Units"/>
    <n v="1310"/>
    <s v="St. Lucie County"/>
    <s v="St. Lucie County"/>
    <m/>
    <m/>
    <m/>
    <n v="0"/>
    <n v="1"/>
    <n v="2.0766423723840899"/>
    <n v="0.36926673291395001"/>
    <n v="757.72808785437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762879360797"/>
    <n v="0.61454021719999996"/>
  </r>
  <r>
    <n v="190000"/>
    <n v="760000"/>
    <n v="760000"/>
    <x v="0"/>
    <x v="0"/>
    <s v="IR-SouthCentral"/>
    <s v="C-25 and South Indian R"/>
    <n v="0.36"/>
    <n v="0.57999999999999996"/>
    <s v="St. Lucie County"/>
    <n v="5.903692155668E-2"/>
    <n v="3880.9264536774099"/>
    <n v="10.6361324688834"/>
    <n v="1.8913077859985801"/>
    <n v="0.62792451823200002"/>
    <n v="0.11165698940155"/>
    <n v="229.11795061302399"/>
    <n v="1310"/>
    <s v="Fixed Single Family Units"/>
    <n v="1310"/>
    <s v="St. Lucie County"/>
    <s v="St. Lucie County"/>
    <m/>
    <m/>
    <m/>
    <n v="0"/>
    <n v="1"/>
    <n v="0.62792451823200002"/>
    <n v="0.11165698940155"/>
    <n v="229.11795061302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831025820429097"/>
    <n v="0.18582153330000001"/>
  </r>
  <r>
    <n v="190000"/>
    <n v="760000"/>
    <n v="760000"/>
    <x v="0"/>
    <x v="0"/>
    <s v="IR-SouthCentral"/>
    <s v="C-25 and South Indian R"/>
    <n v="0.36"/>
    <n v="0.57999999999999996"/>
    <s v="St. Lucie County"/>
    <n v="0.13591276086088999"/>
    <n v="3880.9264536774099"/>
    <n v="10.6361324688834"/>
    <n v="1.8913077859985801"/>
    <n v="1.4455861287281899"/>
    <n v="0.25705286283278"/>
    <n v="527.46742901739003"/>
    <n v="1310"/>
    <s v="Fixed Single Family Units"/>
    <n v="1310"/>
    <s v="St. Lucie County"/>
    <s v="St. Lucie County"/>
    <m/>
    <m/>
    <m/>
    <n v="0"/>
    <n v="1"/>
    <n v="1.4455861287281899"/>
    <n v="0.25705286283278"/>
    <n v="527.467429017390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0.99159378368201"/>
    <n v="0.42779191319999998"/>
  </r>
  <r>
    <n v="190000"/>
    <n v="760000"/>
    <n v="760000"/>
    <x v="0"/>
    <x v="0"/>
    <s v="IR-SouthCentral"/>
    <s v="C-25 and South Indian R"/>
    <n v="0.36"/>
    <n v="0.57999999999999996"/>
    <s v="St. Lucie County"/>
    <n v="0.21544596212013001"/>
    <n v="3872.8296335843602"/>
    <n v="9.6201224520679904"/>
    <n v="1.4137169307069399"/>
    <n v="2.0726165373992602"/>
    <n v="0.30457960430167003"/>
    <n v="834.38550653493701"/>
    <n v="1210"/>
    <s v="Fixed Single Family Units"/>
    <n v="1210"/>
    <s v="St. Lucie County"/>
    <s v="St. Lucie County"/>
    <m/>
    <m/>
    <m/>
    <n v="0"/>
    <n v="1"/>
    <n v="2.0726165373992602"/>
    <n v="0.30457960430167003"/>
    <n v="834.38550653493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5.01180210208"/>
    <n v="0.67671168410000004"/>
  </r>
  <r>
    <n v="190000"/>
    <n v="760000"/>
    <n v="760000"/>
    <x v="0"/>
    <x v="0"/>
    <s v="IR-SouthCentral"/>
    <s v="C-25 and South Indian R"/>
    <n v="0.36"/>
    <n v="0.57999999999999996"/>
    <s v="St. Lucie County"/>
    <n v="0.30294323737883"/>
    <n v="3883.0997849608002"/>
    <n v="11.438188290764201"/>
    <n v="2.2348647846442802"/>
    <n v="3.4651217905528"/>
    <n v="0.67703717296409005"/>
    <n v="1176.3588199210801"/>
    <n v="1310"/>
    <s v="Fixed Single Family Units"/>
    <n v="1310"/>
    <s v="St. Lucie County"/>
    <s v="St. Lucie County"/>
    <m/>
    <m/>
    <m/>
    <n v="0"/>
    <n v="1"/>
    <n v="3.4651217905528"/>
    <n v="0.67703717296409005"/>
    <n v="1176.3588199210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9.040724344935"/>
    <n v="0.95406230329999997"/>
  </r>
  <r>
    <n v="190000"/>
    <n v="760000"/>
    <n v="760000"/>
    <x v="0"/>
    <x v="0"/>
    <s v="IR-SouthCentral"/>
    <s v="C-25 and South Indian R"/>
    <n v="0.36"/>
    <n v="0.57999999999999996"/>
    <s v="St. Lucie County"/>
    <n v="0.31482021617401001"/>
    <n v="3883.0997849608002"/>
    <n v="11.438188290764201"/>
    <n v="2.2348647846442802"/>
    <n v="3.6009729103374202"/>
    <n v="0.70358061462138999"/>
    <n v="1222.4783137266099"/>
    <n v="1310"/>
    <s v="Fixed Single Family Units"/>
    <n v="1310"/>
    <s v="St. Lucie County"/>
    <s v="St. Lucie County"/>
    <m/>
    <m/>
    <m/>
    <n v="0"/>
    <n v="1"/>
    <n v="3.6009729103374202"/>
    <n v="0.70358061462138999"/>
    <n v="1222.4783137266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0.963301461573"/>
    <n v="0.99146659670000004"/>
  </r>
  <r>
    <n v="190000"/>
    <n v="760000"/>
    <n v="760000"/>
    <x v="0"/>
    <x v="0"/>
    <s v="IR-SouthCentral"/>
    <s v="C-25 and South Indian R"/>
    <n v="0.36"/>
    <n v="0.57999999999999996"/>
    <s v="St. Lucie County"/>
    <n v="0.33415780529681"/>
    <n v="3820.9273511032202"/>
    <n v="10.992964196966501"/>
    <n v="1.8851952531518801"/>
    <n v="3.67338478976481"/>
    <n v="0.62995270834921002"/>
    <n v="1276.7926978432299"/>
    <n v="1210"/>
    <s v="Fixed Single Family Units"/>
    <n v="1210"/>
    <s v="St. Lucie County"/>
    <s v="St. Lucie County"/>
    <m/>
    <m/>
    <m/>
    <n v="0"/>
    <n v="1"/>
    <n v="3.67338478976481"/>
    <n v="0.62995270834921002"/>
    <n v="1276.7926978432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5.35916818317801"/>
    <n v="1.0355171920999999"/>
  </r>
  <r>
    <n v="190000"/>
    <n v="760000"/>
    <n v="760000"/>
    <x v="0"/>
    <x v="0"/>
    <s v="IR-SouthCentral"/>
    <s v="C-25 and South Indian R"/>
    <n v="0.36"/>
    <n v="0.57999999999999996"/>
    <s v="FPFWCD"/>
    <n v="5.4063474073289999E-2"/>
    <n v="3820.9273511032202"/>
    <n v="10.992964196966501"/>
    <n v="1.8851952531518801"/>
    <n v="0.59431783485136003"/>
    <n v="0.10192020469187001"/>
    <n v="206.57260678231199"/>
    <n v="1210"/>
    <s v="Fixed Single Family Units"/>
    <n v="1210"/>
    <s v="FPFWCD                                           St. Lucie County"/>
    <s v="FPFWCD"/>
    <m/>
    <m/>
    <m/>
    <n v="0"/>
    <n v="1"/>
    <n v="0.59431783485136003"/>
    <n v="0.10192020469187001"/>
    <n v="206.57260678231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054758346342197"/>
    <n v="0.16753658299999999"/>
  </r>
  <r>
    <n v="190000"/>
    <n v="760000"/>
    <n v="760000"/>
    <x v="0"/>
    <x v="0"/>
    <s v="IR-SouthCentral"/>
    <s v="C-25 and South Indian R"/>
    <n v="0.36"/>
    <n v="0.57999999999999996"/>
    <s v="St. Lucie County"/>
    <n v="0.13247843008602"/>
    <n v="3820.9273511032202"/>
    <n v="10.992964196966501"/>
    <n v="1.8851952531518801"/>
    <n v="1.45633063880595"/>
    <n v="0.24974770754316999"/>
    <n v="506.19045694688901"/>
    <n v="1310"/>
    <s v="Fixed Single Family Units"/>
    <n v="1310"/>
    <s v="St. Lucie County"/>
    <s v="St. Lucie County"/>
    <m/>
    <m/>
    <m/>
    <n v="0"/>
    <n v="1"/>
    <n v="1.45633063880595"/>
    <n v="0.24974770754316999"/>
    <n v="506.19045694688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845301889116598"/>
    <n v="0.41053565040000001"/>
  </r>
  <r>
    <n v="190000"/>
    <n v="760000"/>
    <n v="760000"/>
    <x v="0"/>
    <x v="0"/>
    <s v="IR-SouthCentral"/>
    <s v="C-25 and South Indian R"/>
    <n v="0.36"/>
    <n v="0.57999999999999996"/>
    <s v="FPFWCD"/>
    <n v="9.6434938368439999E-2"/>
    <n v="3820.9273511032202"/>
    <n v="10.992964196966501"/>
    <n v="1.8851952531518801"/>
    <n v="1.06010582482098"/>
    <n v="0.18179868805018001"/>
    <n v="368.47089361394399"/>
    <n v="1310"/>
    <s v="Fixed Single Family Units"/>
    <n v="1310"/>
    <s v="FPFWCD                                           St. Lucie County"/>
    <s v="FPFWCD"/>
    <m/>
    <m/>
    <m/>
    <n v="0"/>
    <n v="1"/>
    <n v="1.06010582482098"/>
    <n v="0.18179868805018001"/>
    <n v="368.47089361394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913949554310804"/>
    <n v="0.29884095179999998"/>
  </r>
  <r>
    <n v="190000"/>
    <n v="760000"/>
    <n v="760000"/>
    <x v="0"/>
    <x v="0"/>
    <s v="IR-SouthCentral"/>
    <s v="C-25 and South Indian R"/>
    <n v="0.36"/>
    <n v="0.57999999999999996"/>
    <s v="St. Lucie County"/>
    <n v="3.4482350860000002E-5"/>
    <n v="3820.9273511032202"/>
    <n v="10.992964196966501"/>
    <n v="1.8851952531518801"/>
    <n v="3.7906324847999999E-4"/>
    <n v="6.5005964159999999E-5"/>
    <n v="0.13175455755040999"/>
    <n v="1310"/>
    <s v="Fixed Single Family Units"/>
    <n v="1310"/>
    <s v="St. Lucie County"/>
    <s v="St. Lucie County"/>
    <m/>
    <m/>
    <m/>
    <n v="0"/>
    <n v="1"/>
    <n v="3.7906324847999999E-4"/>
    <n v="6.5005964159999999E-5"/>
    <n v="0.13175455755105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.6119522393153396"/>
    <n v="1.068569E-4"/>
  </r>
  <r>
    <n v="190000"/>
    <n v="760000"/>
    <n v="760000"/>
    <x v="0"/>
    <x v="0"/>
    <s v="IR-SouthCentral"/>
    <s v="C-25 and South Indian R"/>
    <n v="0.36"/>
    <n v="0.57999999999999996"/>
    <s v="St. Lucie County"/>
    <n v="5.9432360752999995E-4"/>
    <n v="3820.9273511032202"/>
    <n v="10.992964196966501"/>
    <n v="1.8851952531518801"/>
    <n v="6.5333781390800004E-3"/>
    <n v="1.1204160437599999E-3"/>
    <n v="2.2708673274521001"/>
    <n v="1310"/>
    <s v="Fixed Single Family Units"/>
    <n v="1310"/>
    <s v="St. Lucie County"/>
    <s v="St. Lucie County"/>
    <m/>
    <m/>
    <m/>
    <n v="0"/>
    <n v="1"/>
    <n v="6.5333781390800004E-3"/>
    <n v="1.1204160437599999E-3"/>
    <n v="2.2708673274511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5.057744297840902"/>
    <n v="1.8417415E-3"/>
  </r>
  <r>
    <n v="190000"/>
    <n v="760000"/>
    <n v="760000"/>
    <x v="0"/>
    <x v="0"/>
    <s v="IR-SouthCentral"/>
    <s v="C-25 and South Indian R"/>
    <n v="0.36"/>
    <n v="0.57999999999999996"/>
    <s v="St. Lucie County"/>
    <n v="0.32292196518423"/>
    <n v="3876.9201206191201"/>
    <n v="11.318399132603499"/>
    <n v="2.0043138277158299"/>
    <n v="3.6549596906398598"/>
    <n v="0.64723696009192999"/>
    <n v="1251.94266421262"/>
    <n v="1210"/>
    <s v="Fixed Single Family Units"/>
    <n v="1210"/>
    <s v="St. Lucie County"/>
    <s v="St. Lucie County"/>
    <m/>
    <m/>
    <m/>
    <n v="0"/>
    <n v="1"/>
    <n v="3.6549596906398598"/>
    <n v="0.64723696009192999"/>
    <n v="1251.9426642126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4.06842358893601"/>
    <n v="1.0153630691"/>
  </r>
  <r>
    <n v="190000"/>
    <n v="760000"/>
    <n v="760000"/>
    <x v="0"/>
    <x v="0"/>
    <s v="IR-SouthCentral"/>
    <s v="C-25 and South Indian R"/>
    <n v="0.36"/>
    <n v="0.57999999999999996"/>
    <s v="St. Lucie County"/>
    <n v="7.8278461761910001E-2"/>
    <n v="3876.9201206191201"/>
    <n v="11.318399132603499"/>
    <n v="2.0043138277158299"/>
    <n v="0.88598687370758"/>
    <n v="0.15689460332173"/>
    <n v="303.47934341587899"/>
    <n v="1310"/>
    <s v="Fixed Single Family Units"/>
    <n v="1310"/>
    <s v="St. Lucie County"/>
    <s v="St. Lucie County"/>
    <m/>
    <m/>
    <m/>
    <n v="0"/>
    <n v="1"/>
    <n v="0.88598687370758"/>
    <n v="0.15689460332173"/>
    <n v="303.47934341588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53409844798"/>
    <n v="0.24613085439999999"/>
  </r>
  <r>
    <n v="190000"/>
    <n v="760000"/>
    <n v="760000"/>
    <x v="0"/>
    <x v="0"/>
    <s v="IR-SouthCentral"/>
    <s v="C-25 and South Indian R"/>
    <n v="0.36"/>
    <n v="0.57999999999999996"/>
    <s v="St. Lucie County"/>
    <n v="0.14394520924776"/>
    <n v="3876.9201206191201"/>
    <n v="11.318399132603499"/>
    <n v="2.0043138277158299"/>
    <n v="1.6292293314923501"/>
    <n v="0.28851137332874"/>
    <n v="558.06407799939802"/>
    <n v="1310"/>
    <s v="Fixed Single Family Units"/>
    <n v="1310"/>
    <s v="St. Lucie County"/>
    <s v="St. Lucie County"/>
    <m/>
    <m/>
    <m/>
    <n v="0"/>
    <n v="1"/>
    <n v="1.6292293314923501"/>
    <n v="0.28851137332874"/>
    <n v="558.06407799939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14845376587201"/>
    <n v="0.4526067137"/>
  </r>
  <r>
    <n v="190000"/>
    <n v="760000"/>
    <n v="760000"/>
    <x v="0"/>
    <x v="0"/>
    <s v="IR-SouthCentral"/>
    <s v="C-25 and South Indian R"/>
    <n v="0.36"/>
    <n v="0.57999999999999996"/>
    <s v="St. Lucie County"/>
    <n v="7.261781752002E-2"/>
    <n v="3876.9201206191201"/>
    <n v="11.318399132603499"/>
    <n v="2.0043138277158299"/>
    <n v="0.82191744283019996"/>
    <n v="0.14554889579392"/>
    <n v="281.53347785882897"/>
    <n v="1310"/>
    <s v="Fixed Single Family Units"/>
    <n v="1310"/>
    <s v="St. Lucie County"/>
    <s v="St. Lucie County"/>
    <m/>
    <m/>
    <m/>
    <n v="0"/>
    <n v="1"/>
    <n v="0.82191744283019996"/>
    <n v="0.14554889579392"/>
    <n v="281.533477858828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266216375612103"/>
    <n v="0.22833209879999999"/>
  </r>
  <r>
    <n v="190000"/>
    <n v="760000"/>
    <n v="760000"/>
    <x v="0"/>
    <x v="0"/>
    <s v="IR-SouthCentral"/>
    <s v="C-25 and South Indian R"/>
    <n v="0.36"/>
    <n v="0.57999999999999996"/>
    <s v="FPFWCD"/>
    <n v="9.4617137778129995E-2"/>
    <n v="3829.5253787960801"/>
    <n v="10.7795815877982"/>
    <n v="1.82622157190683"/>
    <n v="1.01993315628332"/>
    <n v="0.1727918580825"/>
    <n v="362.33873039040202"/>
    <n v="1210"/>
    <s v="Fixed Single Family Units"/>
    <n v="1210"/>
    <s v="FPFWCD                                           St. Lucie County"/>
    <s v="FPFWCD"/>
    <m/>
    <m/>
    <m/>
    <n v="0"/>
    <n v="1"/>
    <n v="1.01993315628332"/>
    <n v="0.1727918580825"/>
    <n v="1251.5742737498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278320993037994"/>
    <n v="1.0150642934"/>
  </r>
  <r>
    <n v="190000"/>
    <n v="760000"/>
    <n v="760000"/>
    <x v="0"/>
    <x v="0"/>
    <s v="IR-SouthCentral"/>
    <s v="C-25 and South Indian R"/>
    <n v="0.36"/>
    <n v="0.57999999999999996"/>
    <s v="FPFWCD"/>
    <n v="1.541678928356E-2"/>
    <n v="3829.5253787960801"/>
    <n v="10.7795815877982"/>
    <n v="1.82622157190683"/>
    <n v="0.16618653790412"/>
    <n v="2.8154473159190001E-2"/>
    <n v="59.038985820978901"/>
    <n v="1310"/>
    <s v="Fixed Single Family Units"/>
    <n v="1310"/>
    <s v="FPFWCD                                           St. Lucie County"/>
    <s v="FPFWCD"/>
    <m/>
    <m/>
    <m/>
    <n v="0"/>
    <n v="1"/>
    <n v="0.16618653790412"/>
    <n v="2.8154473159190001E-2"/>
    <n v="94.3916660349470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787878404611"/>
    <n v="7.65544737E-2"/>
  </r>
  <r>
    <n v="190000"/>
    <n v="760000"/>
    <n v="760000"/>
    <x v="0"/>
    <x v="0"/>
    <s v="IR-SouthCentral"/>
    <s v="C-25 and South Indian R"/>
    <n v="0.36"/>
    <n v="0.57999999999999996"/>
    <s v="St. Lucie County"/>
    <n v="7.8999544086000002E-4"/>
    <n v="3829.5253787960801"/>
    <n v="10.7795815877982"/>
    <n v="1.82622157190683"/>
    <n v="8.5158203087900008E-3"/>
    <n v="1.44270671581E-3"/>
    <n v="3.0253075899257098"/>
    <n v="1310"/>
    <s v="Fixed Single Family Units"/>
    <n v="1310"/>
    <s v="St. Lucie County"/>
    <s v="St. Lucie County"/>
    <m/>
    <m/>
    <m/>
    <n v="0"/>
    <n v="1"/>
    <n v="8.5158203087900008E-3"/>
    <n v="1.44270671581E-3"/>
    <n v="3.0253075899251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141434848417298"/>
    <n v="2.4536152000000002E-3"/>
  </r>
  <r>
    <n v="190000"/>
    <n v="760000"/>
    <n v="760000"/>
    <x v="0"/>
    <x v="0"/>
    <s v="IR-SouthCentral"/>
    <s v="C-25 and South Indian R"/>
    <n v="0.36"/>
    <n v="0.57999999999999996"/>
    <s v="FPFWCD"/>
    <n v="0.13146348955682999"/>
    <n v="3829.5253787960801"/>
    <n v="10.7795815877982"/>
    <n v="1.82622157190683"/>
    <n v="1.41712141149458"/>
    <n v="0.24008146054683999"/>
    <n v="503.44276964300099"/>
    <n v="1310"/>
    <s v="Fixed Single Family Units"/>
    <n v="1310"/>
    <s v="FPFWCD                                           St. Lucie County"/>
    <s v="FPFWCD"/>
    <m/>
    <m/>
    <m/>
    <n v="0"/>
    <n v="1"/>
    <n v="1.41712141149458"/>
    <n v="0.24008146054683999"/>
    <n v="745.73155277090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315573680419206"/>
    <n v="0.60481066729999999"/>
  </r>
  <r>
    <n v="190000"/>
    <n v="760000"/>
    <n v="760000"/>
    <x v="0"/>
    <x v="0"/>
    <s v="IR-SouthCentral"/>
    <s v="C-25 and South Indian R"/>
    <n v="0.36"/>
    <n v="0.57999999999999996"/>
    <s v="St. Lucie County"/>
    <n v="6.7633935905099998E-3"/>
    <n v="3872.3735644148001"/>
    <n v="11.1720890061964"/>
    <n v="2.1533776542613401"/>
    <n v="7.5561235177120004E-2"/>
    <n v="1.456414062478E-2"/>
    <n v="26.190386545627302"/>
    <n v="1210"/>
    <s v="Fixed Single Family Units"/>
    <n v="1210"/>
    <s v="St. Lucie County"/>
    <s v="St. Lucie County"/>
    <m/>
    <m/>
    <m/>
    <n v="0"/>
    <n v="1"/>
    <n v="7.5561235177120004E-2"/>
    <n v="1.456414062478E-2"/>
    <n v="26.190386545625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487956225439397"/>
    <n v="2.1241189399999999E-2"/>
  </r>
  <r>
    <n v="190000"/>
    <n v="760000"/>
    <n v="760000"/>
    <x v="0"/>
    <x v="0"/>
    <s v="IR-SouthCentral"/>
    <s v="C-25 and South Indian R"/>
    <n v="0.36"/>
    <n v="0.57999999999999996"/>
    <s v="St. Lucie County"/>
    <n v="0.36628711518334001"/>
    <n v="3872.3735644148001"/>
    <n v="11.1720890061964"/>
    <n v="2.1533776542613401"/>
    <n v="4.0921922526512802"/>
    <n v="0.78875448887966004"/>
    <n v="1418.40054182174"/>
    <n v="1310"/>
    <s v="Fixed Single Family Units"/>
    <n v="1310"/>
    <s v="St. Lucie County"/>
    <s v="St. Lucie County"/>
    <m/>
    <m/>
    <m/>
    <n v="0"/>
    <n v="1"/>
    <n v="4.0921922526512802"/>
    <n v="0.78875448887966004"/>
    <n v="1418.4005418217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9.29590316648799"/>
    <n v="1.1503654028999999"/>
  </r>
  <r>
    <n v="190000"/>
    <n v="760000"/>
    <n v="760000"/>
    <x v="0"/>
    <x v="0"/>
    <s v="IR-SouthCentral"/>
    <s v="C-25 and South Indian R"/>
    <n v="0.36"/>
    <n v="0.57999999999999996"/>
    <s v="St. Lucie County"/>
    <n v="0.23390545338248001"/>
    <n v="3872.3735644148001"/>
    <n v="11.1720890061964"/>
    <n v="2.1533776542613401"/>
    <n v="2.6132125442238499"/>
    <n v="0.50368677652370997"/>
    <n v="905.76929425079095"/>
    <n v="1310"/>
    <s v="Fixed Single Family Units"/>
    <n v="1310"/>
    <s v="St. Lucie County"/>
    <s v="St. Lucie County"/>
    <m/>
    <m/>
    <m/>
    <n v="0"/>
    <n v="1"/>
    <n v="2.6132125442238499"/>
    <n v="0.50368677652370997"/>
    <n v="905.769294250790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86951738140701"/>
    <n v="0.7346060781"/>
  </r>
  <r>
    <n v="190000"/>
    <n v="760000"/>
    <n v="760000"/>
    <x v="0"/>
    <x v="0"/>
    <s v="IR-SouthCentral"/>
    <s v="C-25 and South Indian R"/>
    <n v="0.36"/>
    <n v="0.57999999999999996"/>
    <s v="St. Lucie County"/>
    <n v="1.0807491442529999E-2"/>
    <n v="3872.3735644148001"/>
    <n v="11.1720890061964"/>
    <n v="2.1533776542613401"/>
    <n v="0.12074225632968"/>
    <n v="2.327261057097E-2"/>
    <n v="41.850644159703997"/>
    <n v="1310"/>
    <s v="Fixed Single Family Units"/>
    <n v="1310"/>
    <s v="St. Lucie County"/>
    <s v="St. Lucie County"/>
    <m/>
    <m/>
    <m/>
    <n v="0"/>
    <n v="1"/>
    <n v="0.12074225632968"/>
    <n v="2.327261057097E-2"/>
    <n v="41.850644159703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130431841325198"/>
    <n v="3.3942128299999999E-2"/>
  </r>
  <r>
    <n v="190000"/>
    <n v="760000"/>
    <n v="760000"/>
    <x v="0"/>
    <x v="0"/>
    <s v="IR-SouthCentral"/>
    <s v="C-25 and South Indian R"/>
    <n v="0.36"/>
    <n v="0.57999999999999996"/>
    <s v="St. Lucie County"/>
    <n v="0.26995584734455003"/>
    <n v="3879.0671357565002"/>
    <n v="10.5235838375499"/>
    <n v="1.83916785925444"/>
    <n v="2.8409029919673001"/>
    <n v="0.49649411785391001"/>
    <n v="1047.1768555395699"/>
    <n v="1210"/>
    <s v="Fixed Single Family Units"/>
    <n v="1210"/>
    <s v="St. Lucie County"/>
    <s v="St. Lucie County"/>
    <m/>
    <m/>
    <m/>
    <n v="0"/>
    <n v="1"/>
    <n v="2.8409029919673001"/>
    <n v="0.49649411785391001"/>
    <n v="1047.1768555395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5.949124044455"/>
    <n v="0.84929185360000004"/>
  </r>
  <r>
    <n v="190000"/>
    <n v="760000"/>
    <n v="760000"/>
    <x v="0"/>
    <x v="0"/>
    <s v="IR-SouthCentral"/>
    <s v="C-25 and South Indian R"/>
    <n v="0.36"/>
    <n v="0.57999999999999996"/>
    <s v="St. Lucie County"/>
    <n v="1.332078262368E-2"/>
    <n v="3879.0671357565002"/>
    <n v="10.5235838375499"/>
    <n v="1.83916785925444"/>
    <n v="0.14018237272211001"/>
    <n v="2.4499155261590001E-2"/>
    <n v="51.672210098088897"/>
    <n v="1310"/>
    <s v="Fixed Single Family Units"/>
    <n v="1310"/>
    <s v="St. Lucie County"/>
    <s v="St. Lucie County"/>
    <m/>
    <m/>
    <m/>
    <n v="0"/>
    <n v="1"/>
    <n v="0.14018237272211001"/>
    <n v="2.4499155261590001E-2"/>
    <n v="51.672210098089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867049764322303"/>
    <n v="4.1907712999999999E-2"/>
  </r>
  <r>
    <n v="190000"/>
    <n v="760000"/>
    <n v="760000"/>
    <x v="0"/>
    <x v="0"/>
    <s v="IR-SouthCentral"/>
    <s v="C-25 and South Indian R"/>
    <n v="0.36"/>
    <n v="0.57999999999999996"/>
    <s v="St. Lucie County"/>
    <n v="0.26542556590559002"/>
    <n v="3879.0671357565002"/>
    <n v="10.5235838375499"/>
    <n v="1.83916785925444"/>
    <n v="2.7932281954366598"/>
    <n v="0.48816216983798999"/>
    <n v="1029.60358969396"/>
    <n v="1310"/>
    <s v="Fixed Single Family Units"/>
    <n v="1310"/>
    <s v="St. Lucie County"/>
    <s v="St. Lucie County"/>
    <m/>
    <m/>
    <m/>
    <n v="0"/>
    <n v="1"/>
    <n v="2.7932281954366598"/>
    <n v="0.48816216983798999"/>
    <n v="1029.603589693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3.94003022285801"/>
    <n v="0.83503940769999996"/>
  </r>
  <r>
    <n v="190000"/>
    <n v="760000"/>
    <n v="760000"/>
    <x v="0"/>
    <x v="0"/>
    <s v="IR-SouthCentral"/>
    <s v="C-25 and South Indian R"/>
    <n v="0.36"/>
    <n v="0.57999999999999996"/>
    <s v="St. Lucie County"/>
    <n v="1.306330149237E-2"/>
    <n v="3879.0671357565002"/>
    <n v="10.5235838375499"/>
    <n v="1.83916785925444"/>
    <n v="0.13747274845020999"/>
    <n v="2.4025604240519999E-2"/>
    <n v="50.673423503554602"/>
    <n v="1310"/>
    <s v="Fixed Single Family Units"/>
    <n v="1310"/>
    <s v="St. Lucie County"/>
    <s v="St. Lucie County"/>
    <m/>
    <m/>
    <m/>
    <n v="0"/>
    <n v="1"/>
    <n v="0.13747274845020999"/>
    <n v="2.4025604240519999E-2"/>
    <n v="50.673423503553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756228999285298"/>
    <n v="4.1097667099999999E-2"/>
  </r>
  <r>
    <n v="190000"/>
    <n v="760000"/>
    <n v="760000"/>
    <x v="0"/>
    <x v="0"/>
    <s v="IR-SouthCentral"/>
    <s v="C-25 and South Indian R"/>
    <n v="0.36"/>
    <n v="0.57999999999999996"/>
    <s v="St. Lucie County"/>
    <n v="5.5997956416760003E-2"/>
    <n v="3879.0671357565002"/>
    <n v="10.5235838375499"/>
    <n v="1.83916785925444"/>
    <n v="0.58929918908331003"/>
    <n v="0.10298964162564"/>
    <n v="217.21983240580599"/>
    <n v="1310"/>
    <s v="Fixed Single Family Units"/>
    <n v="1310"/>
    <s v="St. Lucie County"/>
    <s v="St. Lucie County"/>
    <m/>
    <m/>
    <m/>
    <n v="0"/>
    <n v="1"/>
    <n v="0.58929918908331003"/>
    <n v="0.10298964162564"/>
    <n v="217.21983240580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772770065930601"/>
    <n v="0.17617180239999999"/>
  </r>
  <r>
    <n v="190000"/>
    <n v="770000"/>
    <n v="770000"/>
    <x v="0"/>
    <x v="0"/>
    <s v="IR-SouthCentral"/>
    <s v="C-25 and South Indian R"/>
    <n v="0.36"/>
    <n v="0.57999999999999996"/>
    <s v="St. Lucie County"/>
    <n v="0.34024418050208999"/>
    <n v="3842.85786687772"/>
    <n v="11.1672800128026"/>
    <n v="1.9597786922740601"/>
    <n v="3.79960203639344"/>
    <n v="0.66680329511824998"/>
    <n v="1307.51002570183"/>
    <n v="1210"/>
    <s v="Fixed Single Family Units"/>
    <n v="1210"/>
    <s v="St. Lucie County"/>
    <s v="St. Lucie County"/>
    <m/>
    <m/>
    <m/>
    <n v="0"/>
    <n v="1"/>
    <n v="3.79960203639344"/>
    <n v="0.66680329511824998"/>
    <n v="1307.5100257018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8.40409570125999"/>
    <n v="1.0604298667000001"/>
  </r>
  <r>
    <n v="190000"/>
    <n v="770000"/>
    <n v="770000"/>
    <x v="0"/>
    <x v="0"/>
    <s v="IR-SouthCentral"/>
    <s v="C-25 and South Indian R"/>
    <n v="0.36"/>
    <n v="0.57999999999999996"/>
    <s v="St. Lucie County"/>
    <n v="2.62590860011E-3"/>
    <n v="3842.85786687772"/>
    <n v="11.1672800128026"/>
    <n v="1.9597786922740601"/>
    <n v="2.9324256625529999E-2"/>
    <n v="5.1461997223599997E-3"/>
    <n v="10.090993521661501"/>
    <n v="1310"/>
    <s v="Fixed Single Family Units"/>
    <n v="1310"/>
    <s v="St. Lucie County"/>
    <s v="St. Lucie County"/>
    <m/>
    <m/>
    <m/>
    <n v="0"/>
    <n v="1"/>
    <n v="2.9324256625529999E-2"/>
    <n v="5.1461997223599997E-3"/>
    <n v="10.0909935216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.3111351366683"/>
    <n v="8.1840986000000001E-3"/>
  </r>
  <r>
    <n v="190000"/>
    <n v="770000"/>
    <n v="770000"/>
    <x v="0"/>
    <x v="0"/>
    <s v="IR-SouthCentral"/>
    <s v="C-25 and South Indian R"/>
    <n v="0.36"/>
    <n v="0.57999999999999996"/>
    <s v="St. Lucie County"/>
    <n v="6.4582194848399999E-2"/>
    <n v="3842.85786687772"/>
    <n v="11.1672800128026"/>
    <n v="1.9597786922740601"/>
    <n v="0.72120745371348005"/>
    <n v="0.12656680936419001"/>
    <n v="248.18019553341199"/>
    <n v="1310"/>
    <s v="Fixed Single Family Units"/>
    <n v="1310"/>
    <s v="St. Lucie County"/>
    <s v="St. Lucie County"/>
    <m/>
    <m/>
    <m/>
    <n v="0"/>
    <n v="1"/>
    <n v="0.72120745371348005"/>
    <n v="0.12656680936419001"/>
    <n v="248.18019553341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6.71260656989899"/>
    <n v="0.20128158600000001"/>
  </r>
  <r>
    <n v="190000"/>
    <n v="770000"/>
    <n v="770000"/>
    <x v="0"/>
    <x v="0"/>
    <s v="IR-SouthCentral"/>
    <s v="C-25 and South Indian R"/>
    <n v="0.36"/>
    <n v="0.57999999999999996"/>
    <s v="St. Lucie County"/>
    <n v="0.15786402715435"/>
    <n v="3842.85786687772"/>
    <n v="11.1672800128026"/>
    <n v="1.9597786922740601"/>
    <n v="1.76291179518138"/>
    <n v="0.30937855669367997"/>
    <n v="606.64901864711999"/>
    <n v="1310"/>
    <s v="Fixed Single Family Units"/>
    <n v="1310"/>
    <s v="St. Lucie County"/>
    <s v="St. Lucie County"/>
    <m/>
    <m/>
    <m/>
    <n v="0"/>
    <n v="1"/>
    <n v="1.76291179518138"/>
    <n v="0.30937855669367997"/>
    <n v="606.64901864711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114656601774"/>
    <n v="0.49201055849999997"/>
  </r>
  <r>
    <n v="190000"/>
    <n v="770000"/>
    <n v="770000"/>
    <x v="0"/>
    <x v="0"/>
    <s v="IR-SouthCentral"/>
    <s v="C-25 and South Indian R"/>
    <n v="0.36"/>
    <n v="0.57999999999999996"/>
    <s v="St. Lucie County"/>
    <n v="5.2447142516910003E-2"/>
    <n v="3842.85786687772"/>
    <n v="11.1672800128026"/>
    <n v="1.9597786922740601"/>
    <n v="0.58569192635778"/>
    <n v="0.10278479237531001"/>
    <n v="201.546914216391"/>
    <n v="1310"/>
    <s v="Fixed Single Family Units"/>
    <n v="1310"/>
    <s v="St. Lucie County"/>
    <s v="St. Lucie County"/>
    <m/>
    <m/>
    <m/>
    <n v="0"/>
    <n v="1"/>
    <n v="0.58569192635778"/>
    <n v="0.10278479237531001"/>
    <n v="201.54691421639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268115329218901"/>
    <n v="0.1634605955"/>
  </r>
  <r>
    <n v="190000"/>
    <n v="770000"/>
    <n v="770000"/>
    <x v="0"/>
    <x v="0"/>
    <s v="IR-SouthCentral"/>
    <s v="C-25 and South Indian R"/>
    <n v="0.36"/>
    <n v="0.57999999999999996"/>
    <s v="St. Lucie County"/>
    <n v="0.43156231177461002"/>
    <n v="3845.13477879634"/>
    <n v="10.0289735107708"/>
    <n v="1.6299607267338501"/>
    <n v="4.3281269930345898"/>
    <n v="0.70342961933107995"/>
    <n v="1659.4152542223001"/>
    <n v="1210"/>
    <s v="Fixed Single Family Units"/>
    <n v="1210"/>
    <s v="St. Lucie County"/>
    <s v="St. Lucie County"/>
    <m/>
    <m/>
    <m/>
    <n v="0"/>
    <n v="1"/>
    <n v="4.3281269930345898"/>
    <n v="0.70342961933107995"/>
    <n v="1659.4152542223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47188903929799"/>
    <n v="1.3458355671"/>
  </r>
  <r>
    <n v="190000"/>
    <n v="770000"/>
    <n v="770000"/>
    <x v="0"/>
    <x v="0"/>
    <s v="IR-SouthCentral"/>
    <s v="C-25 and South Indian R"/>
    <n v="0.36"/>
    <n v="0.57999999999999996"/>
    <s v="St. Lucie County"/>
    <n v="0.13668034453771999"/>
    <n v="3845.13477879634"/>
    <n v="10.0289735107708"/>
    <n v="1.6299607267338501"/>
    <n v="1.37076355481185"/>
    <n v="0.22278359371293999"/>
    <n v="525.55434635986501"/>
    <n v="1310"/>
    <s v="Fixed Single Family Units"/>
    <n v="1310"/>
    <s v="St. Lucie County"/>
    <s v="St. Lucie County"/>
    <m/>
    <m/>
    <m/>
    <n v="0"/>
    <n v="1"/>
    <n v="1.37076355481185"/>
    <n v="0.22278359371293999"/>
    <n v="525.55434635986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903799375356101"/>
    <n v="0.42624034579999998"/>
  </r>
  <r>
    <n v="190000"/>
    <n v="770000"/>
    <n v="770000"/>
    <x v="0"/>
    <x v="0"/>
    <s v="IR-SouthCentral"/>
    <s v="C-25 and South Indian R"/>
    <n v="0.36"/>
    <n v="0.57999999999999996"/>
    <s v="St. Lucie County"/>
    <n v="4.9520797332559999E-2"/>
    <n v="3845.13477879634"/>
    <n v="10.0289735107708"/>
    <n v="1.6299607267338501"/>
    <n v="0.49664276468056001"/>
    <n v="8.0716954808630004E-2"/>
    <n v="190.41414009717801"/>
    <n v="1310"/>
    <s v="Fixed Single Family Units"/>
    <n v="1310"/>
    <s v="St. Lucie County"/>
    <s v="St. Lucie County"/>
    <m/>
    <m/>
    <m/>
    <n v="0"/>
    <n v="1"/>
    <n v="0.49664276468056001"/>
    <n v="8.0716954808630004E-2"/>
    <n v="190.41414009717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544584765990301"/>
    <n v="0.15443158160000001"/>
  </r>
  <r>
    <n v="190000"/>
    <n v="770000"/>
    <n v="770000"/>
    <x v="0"/>
    <x v="0"/>
    <s v="IR-SouthCentral"/>
    <s v="C-25 and South Indian R"/>
    <n v="0.36"/>
    <n v="0.57999999999999996"/>
    <s v="St. Lucie County"/>
    <n v="0.26308347903654"/>
    <n v="3878.3828209295798"/>
    <n v="10.5394321952715"/>
    <n v="1.8472268130929901"/>
    <n v="2.7727504890018002"/>
    <n v="0.48597485655808997"/>
    <n v="1020.33844556571"/>
    <n v="1210"/>
    <s v="Fixed Single Family Units"/>
    <n v="1210"/>
    <s v="St. Lucie County"/>
    <s v="St. Lucie County"/>
    <m/>
    <m/>
    <m/>
    <n v="0"/>
    <n v="1"/>
    <n v="2.7727504890018002"/>
    <n v="0.48597485655808997"/>
    <n v="1020.3384455657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59595147026999"/>
    <n v="0.82752509780000005"/>
  </r>
  <r>
    <n v="190000"/>
    <n v="770000"/>
    <n v="770000"/>
    <x v="0"/>
    <x v="0"/>
    <s v="IR-SouthCentral"/>
    <s v="C-25 and South Indian R"/>
    <n v="0.36"/>
    <n v="0.57999999999999996"/>
    <s v="St. Lucie County"/>
    <n v="2.1834258115230001E-2"/>
    <n v="3878.3828209295798"/>
    <n v="10.5394321952715"/>
    <n v="1.8472268130929901"/>
    <n v="0.23012068293953999"/>
    <n v="4.033282703445E-2"/>
    <n v="84.681611581858206"/>
    <n v="1310"/>
    <s v="Fixed Single Family Units"/>
    <n v="1310"/>
    <s v="St. Lucie County"/>
    <s v="St. Lucie County"/>
    <m/>
    <m/>
    <m/>
    <n v="0"/>
    <n v="1"/>
    <n v="0.23012068293953999"/>
    <n v="4.033282703445E-2"/>
    <n v="84.6816115818577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311508575652098"/>
    <n v="6.8679328100000006E-2"/>
  </r>
  <r>
    <n v="190000"/>
    <n v="770000"/>
    <n v="770000"/>
    <x v="0"/>
    <x v="0"/>
    <s v="IR-SouthCentral"/>
    <s v="C-25 and South Indian R"/>
    <n v="0.36"/>
    <n v="0.57999999999999996"/>
    <s v="St. Lucie County"/>
    <n v="9.078447978727E-2"/>
    <n v="3878.3828209295798"/>
    <n v="10.5394321952715"/>
    <n v="1.8472268130929901"/>
    <n v="0.95681686910101005"/>
    <n v="0.16769952527574999"/>
    <n v="352.09696681400402"/>
    <n v="1310"/>
    <s v="Fixed Single Family Units"/>
    <n v="1310"/>
    <s v="St. Lucie County"/>
    <s v="St. Lucie County"/>
    <m/>
    <m/>
    <m/>
    <n v="0"/>
    <n v="1"/>
    <n v="0.95681686910101005"/>
    <n v="0.16769952527574999"/>
    <n v="352.0969668140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268758591132894"/>
    <n v="0.2855612059"/>
  </r>
  <r>
    <n v="190000"/>
    <n v="770000"/>
    <n v="770000"/>
    <x v="0"/>
    <x v="0"/>
    <s v="IR-SouthCentral"/>
    <s v="C-25 and South Indian R"/>
    <n v="0.36"/>
    <n v="0.57999999999999996"/>
    <s v="St. Lucie County"/>
    <n v="0.19667158914326999"/>
    <n v="3878.3828209295798"/>
    <n v="10.5394321952715"/>
    <n v="1.8472268130929901"/>
    <n v="2.0728068785118801"/>
    <n v="0.36329703283907"/>
    <n v="762.76771269820699"/>
    <n v="1310"/>
    <s v="Fixed Single Family Units"/>
    <n v="1310"/>
    <s v="St. Lucie County"/>
    <s v="St. Lucie County"/>
    <m/>
    <m/>
    <m/>
    <n v="0"/>
    <n v="1"/>
    <n v="2.0728068785118801"/>
    <n v="0.36329703283907"/>
    <n v="762.76771269820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054513274985"/>
    <n v="0.61862750420000001"/>
  </r>
  <r>
    <n v="190000"/>
    <n v="770000"/>
    <n v="770000"/>
    <x v="0"/>
    <x v="0"/>
    <s v="IR-SouthCentral"/>
    <s v="C-25 and South Indian R"/>
    <n v="0.36"/>
    <n v="0.57999999999999996"/>
    <s v="St. Lucie County"/>
    <n v="4.5389647700650002E-2"/>
    <n v="3878.3828209295798"/>
    <n v="10.5394321952715"/>
    <n v="1.8472268130929901"/>
    <n v="0.47838111430828001"/>
    <n v="8.3844974269479997E-2"/>
    <n v="176.03842989025401"/>
    <n v="1310"/>
    <s v="Fixed Single Family Units"/>
    <n v="1310"/>
    <s v="St. Lucie County"/>
    <s v="St. Lucie County"/>
    <m/>
    <m/>
    <m/>
    <n v="0"/>
    <n v="1"/>
    <n v="0.47838111430828001"/>
    <n v="8.3844974269479997E-2"/>
    <n v="176.03842989025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2377573719331"/>
    <n v="0.14277244920000001"/>
  </r>
  <r>
    <n v="190000"/>
    <n v="770000"/>
    <n v="770000"/>
    <x v="0"/>
    <x v="0"/>
    <s v="IR-SouthCentral"/>
    <s v="C-25 and South Indian R"/>
    <n v="0.36"/>
    <n v="0.57999999999999996"/>
    <s v="St. Lucie County"/>
    <n v="0.33736361637114998"/>
    <n v="3842.8109135835002"/>
    <n v="11.1887439009117"/>
    <n v="1.96816104422274"/>
    <n v="3.7746751050622902"/>
    <n v="0.66398592747981"/>
    <n v="1296.4245868370699"/>
    <n v="1210"/>
    <s v="Fixed Single Family Units"/>
    <n v="1210"/>
    <s v="St. Lucie County"/>
    <s v="St. Lucie County"/>
    <m/>
    <m/>
    <m/>
    <n v="0"/>
    <n v="1"/>
    <n v="3.7746751050622902"/>
    <n v="0.66398592747981"/>
    <n v="1296.4245868370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9.08975844779101"/>
    <n v="1.0514392431999999"/>
  </r>
  <r>
    <n v="190000"/>
    <n v="770000"/>
    <n v="770000"/>
    <x v="0"/>
    <x v="0"/>
    <s v="IR-SouthCentral"/>
    <s v="C-25 and South Indian R"/>
    <n v="0.36"/>
    <n v="0.57999999999999996"/>
    <s v="St. Lucie County"/>
    <n v="0.11850981747845001"/>
    <n v="3842.8109135835002"/>
    <n v="11.1887439009117"/>
    <n v="1.96816104422274"/>
    <n v="1.3259759975102401"/>
    <n v="0.23324640611903999"/>
    <n v="455.41081997300302"/>
    <n v="1310"/>
    <s v="Fixed Single Family Units"/>
    <n v="1310"/>
    <s v="St. Lucie County"/>
    <s v="St. Lucie County"/>
    <m/>
    <m/>
    <m/>
    <n v="0"/>
    <n v="1"/>
    <n v="1.3259759975102401"/>
    <n v="0.23324640611903999"/>
    <n v="455.41081997300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2.574200657446895"/>
    <n v="0.36935184100000001"/>
  </r>
  <r>
    <n v="190000"/>
    <n v="770000"/>
    <n v="770000"/>
    <x v="0"/>
    <x v="0"/>
    <s v="IR-SouthCentral"/>
    <s v="C-25 and South Indian R"/>
    <n v="0.36"/>
    <n v="0.57999999999999996"/>
    <s v="St. Lucie County"/>
    <n v="7.1997720855760006E-2"/>
    <n v="3842.8109135835002"/>
    <n v="11.1887439009117"/>
    <n v="1.96816104422274"/>
    <n v="0.80556406010448001"/>
    <n v="0.14170310946114001"/>
    <n v="276.67362745767201"/>
    <n v="1310"/>
    <s v="Fixed Single Family Units"/>
    <n v="1310"/>
    <s v="St. Lucie County"/>
    <s v="St. Lucie County"/>
    <m/>
    <m/>
    <m/>
    <n v="0"/>
    <n v="1"/>
    <n v="0.80556406010448001"/>
    <n v="0.14170310946114001"/>
    <n v="276.67362745767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833943389818899"/>
    <n v="0.22439061430000001"/>
  </r>
  <r>
    <n v="190000"/>
    <n v="770000"/>
    <n v="770000"/>
    <x v="0"/>
    <x v="0"/>
    <s v="IR-SouthCentral"/>
    <s v="C-25 and South Indian R"/>
    <n v="0.36"/>
    <n v="0.57999999999999996"/>
    <s v="St. Lucie County"/>
    <n v="8.989229889349E-2"/>
    <n v="3842.8109135835002"/>
    <n v="11.1887439009117"/>
    <n v="1.96816104422274"/>
    <n v="1.00578191098353"/>
    <n v="0.1769225208578"/>
    <n v="345.43910723503598"/>
    <n v="1310"/>
    <s v="Fixed Single Family Units"/>
    <n v="1310"/>
    <s v="St. Lucie County"/>
    <s v="St. Lucie County"/>
    <m/>
    <m/>
    <m/>
    <n v="0"/>
    <n v="1"/>
    <n v="1.00578191098353"/>
    <n v="0.1769225208578"/>
    <n v="345.43910723503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336895642342597"/>
    <n v="0.28016148190000001"/>
  </r>
  <r>
    <n v="190000"/>
    <n v="770000"/>
    <n v="770000"/>
    <x v="0"/>
    <x v="0"/>
    <s v="IR-SouthCentral"/>
    <s v="C-25 and South Indian R"/>
    <n v="0.36"/>
    <n v="0.57999999999999996"/>
    <s v="St. Lucie County"/>
    <n v="0.26072132375387003"/>
    <n v="3886.5219734348002"/>
    <n v="10.899793235738199"/>
    <n v="1.9375800032003101"/>
    <n v="2.84180852106523"/>
    <n v="0.50516842331343004"/>
    <n v="1013.29915371245"/>
    <n v="1210"/>
    <s v="Fixed Single Family Units"/>
    <n v="1210"/>
    <s v="St. Lucie County"/>
    <s v="St. Lucie County"/>
    <m/>
    <m/>
    <m/>
    <n v="0"/>
    <n v="1"/>
    <n v="2.84180852106523"/>
    <n v="0.50516842331343004"/>
    <n v="1013.2991537124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2.820079831263"/>
    <n v="0.82181602090000005"/>
  </r>
  <r>
    <n v="190000"/>
    <n v="770000"/>
    <n v="770000"/>
    <x v="0"/>
    <x v="0"/>
    <s v="IR-SouthCentral"/>
    <s v="C-25 and South Indian R"/>
    <n v="0.36"/>
    <n v="0.57999999999999996"/>
    <s v="St. Lucie County"/>
    <n v="9.1799934897310004E-2"/>
    <n v="3886.5219734348002"/>
    <n v="10.899793235738199"/>
    <n v="1.9375800032003101"/>
    <n v="1.000600309435"/>
    <n v="0.17786971815213001"/>
    <n v="356.78246413831499"/>
    <n v="1310"/>
    <s v="Fixed Single Family Units"/>
    <n v="1310"/>
    <s v="St. Lucie County"/>
    <s v="St. Lucie County"/>
    <m/>
    <m/>
    <m/>
    <n v="0"/>
    <n v="1"/>
    <n v="1.000600309435"/>
    <n v="0.17786971815213001"/>
    <n v="356.782464138314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0.832681693488595"/>
    <n v="0.28936128480000001"/>
  </r>
  <r>
    <n v="190000"/>
    <n v="770000"/>
    <n v="770000"/>
    <x v="0"/>
    <x v="0"/>
    <s v="IR-SouthCentral"/>
    <s v="C-25 and South Indian R"/>
    <n v="0.36"/>
    <n v="0.57999999999999996"/>
    <s v="St. Lucie County"/>
    <n v="8.0086950600810003E-2"/>
    <n v="3886.5219734348002"/>
    <n v="10.899793235738199"/>
    <n v="1.9375800032003101"/>
    <n v="0.87293120242965005"/>
    <n v="0.15517487400141999"/>
    <n v="311.25969329545097"/>
    <n v="1310"/>
    <s v="Fixed Single Family Units"/>
    <n v="1310"/>
    <s v="St. Lucie County"/>
    <s v="St. Lucie County"/>
    <m/>
    <m/>
    <m/>
    <n v="0"/>
    <n v="1"/>
    <n v="0.87293120242965005"/>
    <n v="0.15517487400141999"/>
    <n v="311.25969329545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774564033788394"/>
    <n v="0.25244095160000002"/>
  </r>
  <r>
    <n v="190000"/>
    <n v="770000"/>
    <n v="770000"/>
    <x v="0"/>
    <x v="0"/>
    <s v="IR-SouthCentral"/>
    <s v="C-25 and South Indian R"/>
    <n v="0.36"/>
    <n v="0.57999999999999996"/>
    <s v="St. Lucie County"/>
    <n v="0.18515524434686001"/>
    <n v="3886.5219734348002"/>
    <n v="10.899793235738199"/>
    <n v="1.9375800032003101"/>
    <n v="2.01815387989339"/>
    <n v="0.35875309893415003"/>
    <n v="719.60992565077402"/>
    <n v="1310"/>
    <s v="Fixed Single Family Units"/>
    <n v="1310"/>
    <s v="St. Lucie County"/>
    <s v="St. Lucie County"/>
    <m/>
    <m/>
    <m/>
    <n v="0"/>
    <n v="1"/>
    <n v="2.01815387989339"/>
    <n v="0.35875309893415003"/>
    <n v="719.60992565077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11643618756599"/>
    <n v="0.58362524380000003"/>
  </r>
  <r>
    <n v="190000"/>
    <n v="770000"/>
    <n v="770000"/>
    <x v="0"/>
    <x v="0"/>
    <s v="IR-SouthCentral"/>
    <s v="C-25 and South Indian R"/>
    <n v="0.36"/>
    <n v="0.57999999999999996"/>
    <s v="St. Lucie County"/>
    <n v="0.43217406474216002"/>
    <n v="3845.8571689979899"/>
    <n v="10.7788903470819"/>
    <n v="1.7842524406935101"/>
    <n v="4.65835685470842"/>
    <n v="0.77110762982062997"/>
    <n v="1662.07972514364"/>
    <n v="1210"/>
    <s v="Fixed Single Family Units"/>
    <n v="1210"/>
    <s v="St. Lucie County"/>
    <s v="St. Lucie County"/>
    <m/>
    <m/>
    <m/>
    <n v="0"/>
    <n v="1"/>
    <n v="4.65835685470842"/>
    <n v="0.77110762982062997"/>
    <n v="1662.0797251436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8.45191166327601"/>
    <n v="1.3479965330000001"/>
  </r>
  <r>
    <n v="190000"/>
    <n v="770000"/>
    <n v="770000"/>
    <x v="0"/>
    <x v="0"/>
    <s v="IR-SouthCentral"/>
    <s v="C-25 and South Indian R"/>
    <n v="0.36"/>
    <n v="0.57999999999999996"/>
    <s v="St. Lucie County"/>
    <n v="0.13553003875951999"/>
    <n v="3845.8571689979899"/>
    <n v="10.7788903470819"/>
    <n v="1.7842524406935101"/>
    <n v="1.46086342652469"/>
    <n v="0.24181980244397"/>
    <n v="521.22917117789905"/>
    <n v="1310"/>
    <s v="Fixed Single Family Units"/>
    <n v="1310"/>
    <s v="St. Lucie County"/>
    <s v="St. Lucie County"/>
    <m/>
    <m/>
    <m/>
    <n v="0"/>
    <n v="1"/>
    <n v="1.46086342652469"/>
    <n v="0.24181980244397"/>
    <n v="521.229171177899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885775506584096"/>
    <n v="0.42273249889999998"/>
  </r>
  <r>
    <n v="190000"/>
    <n v="770000"/>
    <n v="770000"/>
    <x v="0"/>
    <x v="0"/>
    <s v="IR-SouthCentral"/>
    <s v="C-25 and South Indian R"/>
    <n v="0.36"/>
    <n v="0.57999999999999996"/>
    <s v="St. Lucie County"/>
    <n v="4.0067595796609998E-2"/>
    <n v="3845.8571689979899"/>
    <n v="10.7788903470819"/>
    <n v="1.7842524406935101"/>
    <n v="0.43188422156293998"/>
    <n v="7.1490705592829995E-2"/>
    <n v="154.09425053893699"/>
    <n v="1310"/>
    <s v="Fixed Single Family Units"/>
    <n v="1310"/>
    <s v="St. Lucie County"/>
    <s v="St. Lucie County"/>
    <m/>
    <m/>
    <m/>
    <n v="0"/>
    <n v="1"/>
    <n v="0.43188422156293998"/>
    <n v="7.1490705592829995E-2"/>
    <n v="154.09425053893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490183000690294"/>
    <n v="0.1249750613"/>
  </r>
  <r>
    <n v="190000"/>
    <n v="770000"/>
    <n v="770000"/>
    <x v="0"/>
    <x v="0"/>
    <s v="IR-SouthCentral"/>
    <s v="C-25 and South Indian R"/>
    <n v="0.36"/>
    <n v="0.57999999999999996"/>
    <s v="St. Lucie County"/>
    <n v="9.9917543696000002E-3"/>
    <n v="3845.8571689979899"/>
    <n v="10.7788903470819"/>
    <n v="1.7842524406935101"/>
    <n v="0.10770002472499"/>
    <n v="1.7827812120779999E-2"/>
    <n v="38.426860173227801"/>
    <n v="1310"/>
    <s v="Fixed Single Family Units"/>
    <n v="1310"/>
    <s v="St. Lucie County"/>
    <s v="St. Lucie County"/>
    <m/>
    <m/>
    <m/>
    <n v="0"/>
    <n v="1"/>
    <n v="0.10770002472499"/>
    <n v="1.7827812120779999E-2"/>
    <n v="38.42686017322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9.235759777990999"/>
    <n v="3.1165336700000001E-2"/>
  </r>
  <r>
    <n v="190000"/>
    <n v="770000"/>
    <n v="770000"/>
    <x v="0"/>
    <x v="0"/>
    <s v="IR-SouthCentral"/>
    <s v="C-25 and South Indian R"/>
    <n v="0.36"/>
    <n v="0.57999999999999996"/>
    <s v="St. Lucie County"/>
    <n v="0.18932414180495999"/>
    <n v="3893.5714540396302"/>
    <n v="10.254660543626301"/>
    <n v="1.7055719489935499"/>
    <n v="1.94145480692329"/>
    <n v="0.32290594552981999"/>
    <n v="737.14707409236405"/>
    <n v="1210"/>
    <s v="Fixed Single Family Units"/>
    <n v="1210"/>
    <s v="St. Lucie County"/>
    <s v="St. Lucie County"/>
    <m/>
    <m/>
    <m/>
    <n v="0"/>
    <n v="1"/>
    <n v="1.94145480692329"/>
    <n v="0.32290594552981999"/>
    <n v="1273.8271221926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4.269318356978"/>
    <n v="1.0331120212"/>
  </r>
  <r>
    <n v="190000"/>
    <n v="770000"/>
    <n v="770000"/>
    <x v="0"/>
    <x v="0"/>
    <s v="IR-SouthCentral"/>
    <s v="C-25 and South Indian R"/>
    <n v="0.36"/>
    <n v="0.57999999999999996"/>
    <s v="St. Lucie County"/>
    <n v="0.14771898733791999"/>
    <n v="3893.5714540396302"/>
    <n v="10.254660543626301"/>
    <n v="1.7055719489935499"/>
    <n v="1.51480807099861"/>
    <n v="0.25194536113728999"/>
    <n v="575.15443231856705"/>
    <n v="1310"/>
    <s v="Fixed Single Family Units"/>
    <n v="1310"/>
    <s v="St. Lucie County"/>
    <s v="St. Lucie County"/>
    <m/>
    <m/>
    <m/>
    <n v="0"/>
    <n v="1"/>
    <n v="1.51480807099861"/>
    <n v="0.25194536113728999"/>
    <n v="575.154432318567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7.534171334001"/>
    <n v="0.46646750390000002"/>
  </r>
  <r>
    <n v="190000"/>
    <n v="770000"/>
    <n v="770000"/>
    <x v="0"/>
    <x v="0"/>
    <s v="IR-SouthCentral"/>
    <s v="C-25 and South Indian R"/>
    <n v="0.36"/>
    <n v="0.57999999999999996"/>
    <s v="St. Lucie County"/>
    <n v="0.49359848891349001"/>
    <n v="3867.5021420016001"/>
    <n v="9.9253578143747792"/>
    <n v="1.5631940803580699"/>
    <n v="4.8991416191011501"/>
    <n v="0.77159023594327003"/>
    <n v="1908.9932131616899"/>
    <n v="1210"/>
    <s v="Fixed Single Family Units"/>
    <n v="1210"/>
    <s v="St. Lucie County"/>
    <s v="St. Lucie County"/>
    <m/>
    <m/>
    <m/>
    <n v="0"/>
    <n v="1"/>
    <n v="4.8991416191011501"/>
    <n v="0.77159023594327003"/>
    <n v="1908.9932131616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23140985987001"/>
    <n v="1.5482507811999999"/>
  </r>
  <r>
    <n v="190000"/>
    <n v="770000"/>
    <n v="770000"/>
    <x v="0"/>
    <x v="0"/>
    <s v="IR-SouthCentral"/>
    <s v="C-25 and South Indian R"/>
    <n v="0.36"/>
    <n v="0.57999999999999996"/>
    <s v="St. Lucie County"/>
    <n v="4.618346806833E-2"/>
    <n v="3867.5021420016001"/>
    <n v="9.9253578143747792"/>
    <n v="1.5631940803580699"/>
    <n v="0.45838744568697998"/>
    <n v="7.2193723894819997E-2"/>
    <n v="178.614661679352"/>
    <n v="1310"/>
    <s v="Fixed Single Family Units"/>
    <n v="1310"/>
    <s v="St. Lucie County"/>
    <s v="St. Lucie County"/>
    <m/>
    <m/>
    <m/>
    <n v="0"/>
    <n v="1"/>
    <n v="0.45838744568697998"/>
    <n v="7.2193723894819997E-2"/>
    <n v="178.61466167935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762428575281405"/>
    <n v="0.1448618505"/>
  </r>
  <r>
    <n v="190000"/>
    <n v="770000"/>
    <n v="770000"/>
    <x v="0"/>
    <x v="0"/>
    <s v="IR-SouthCentral"/>
    <s v="C-25 and South Indian R"/>
    <n v="0.36"/>
    <n v="0.57999999999999996"/>
    <s v="St. Lucie County"/>
    <n v="7.7981496847169998E-2"/>
    <n v="3867.5021420016001"/>
    <n v="9.9253578143747792"/>
    <n v="1.5631940803580699"/>
    <n v="0.77399425910875996"/>
    <n v="0.12190021424896"/>
    <n v="301.59360609294401"/>
    <n v="1310"/>
    <s v="Fixed Single Family Units"/>
    <n v="1310"/>
    <s v="St. Lucie County"/>
    <s v="St. Lucie County"/>
    <m/>
    <m/>
    <m/>
    <n v="0"/>
    <n v="1"/>
    <n v="0.77399425910875996"/>
    <n v="0.12190021424896"/>
    <n v="301.59360609294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796402923703397"/>
    <n v="0.2446014648"/>
  </r>
  <r>
    <n v="190000"/>
    <n v="770000"/>
    <n v="770000"/>
    <x v="0"/>
    <x v="0"/>
    <s v="IR-SouthCentral"/>
    <s v="C-25 and South Indian R"/>
    <n v="0.36"/>
    <n v="0.57999999999999996"/>
    <s v="St. Lucie County"/>
    <n v="1.0654213918399999E-2"/>
    <n v="3851.5166023441102"/>
    <n v="12.095207820230801"/>
    <n v="2.44205475073792"/>
    <n v="0.12886493150434"/>
    <n v="2.601817371482E-2"/>
    <n v="41.034881791674103"/>
    <n v="1210"/>
    <s v="Fixed Single Family Units"/>
    <n v="1210"/>
    <s v="St. Lucie County"/>
    <s v="St. Lucie County"/>
    <m/>
    <m/>
    <m/>
    <n v="0"/>
    <n v="1"/>
    <n v="0.12886493150434"/>
    <n v="2.601817371482E-2"/>
    <n v="41.034881791672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73011777149701"/>
    <n v="3.3280520500000001E-2"/>
  </r>
  <r>
    <n v="190000"/>
    <n v="770000"/>
    <n v="770000"/>
    <x v="0"/>
    <x v="0"/>
    <s v="IR-SouthCentral"/>
    <s v="C-25 and South Indian R"/>
    <n v="0.36"/>
    <n v="0.57999999999999996"/>
    <s v="St. Lucie County"/>
    <n v="0.60710923986456999"/>
    <n v="3851.5166023441102"/>
    <n v="12.095207820230801"/>
    <n v="2.44205475073792"/>
    <n v="7.3431124257443603"/>
    <n v="1.4825940034281699"/>
    <n v="2338.2913167749098"/>
    <n v="1310"/>
    <s v="Fixed Single Family Units"/>
    <n v="1310"/>
    <s v="St. Lucie County"/>
    <s v="St. Lucie County"/>
    <m/>
    <m/>
    <m/>
    <n v="0"/>
    <n v="1"/>
    <n v="7.3431124257443603"/>
    <n v="1.4825940034281699"/>
    <n v="2338.2913167749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8.28066802369599"/>
    <n v="1.8964244256"/>
  </r>
  <r>
    <n v="190000"/>
    <n v="770000"/>
    <n v="770000"/>
    <x v="0"/>
    <x v="0"/>
    <s v="IR-SouthCentral"/>
    <s v="C-25 and South Indian R"/>
    <n v="0.36"/>
    <n v="0.57999999999999996"/>
    <s v="St. Lucie County"/>
    <n v="0.39179313348068001"/>
    <n v="3845.5286272253702"/>
    <n v="10.0433630550109"/>
    <n v="1.63651040059223"/>
    <n v="3.9349206820068598"/>
    <n v="0.64117353782175002"/>
    <n v="1506.65171075029"/>
    <n v="1210"/>
    <s v="Fixed Single Family Units"/>
    <n v="1210"/>
    <s v="St. Lucie County"/>
    <s v="St. Lucie County"/>
    <m/>
    <m/>
    <m/>
    <n v="0"/>
    <n v="1"/>
    <n v="3.9349206820068598"/>
    <n v="0.64117353782175002"/>
    <n v="1506.6517107502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2.65851144789801"/>
    <n v="1.2219397491999999"/>
  </r>
  <r>
    <n v="190000"/>
    <n v="770000"/>
    <n v="770000"/>
    <x v="0"/>
    <x v="0"/>
    <s v="IR-SouthCentral"/>
    <s v="C-25 and South Indian R"/>
    <n v="0.36"/>
    <n v="0.57999999999999996"/>
    <s v="FPFWCD"/>
    <n v="3.4474496064370003E-2"/>
    <n v="3845.5286272253702"/>
    <n v="10.0433630550109"/>
    <n v="1.63651040059223"/>
    <n v="0.34623988011302997"/>
    <n v="5.6417871364519999E-2"/>
    <n v="132.57266152471101"/>
    <n v="1210"/>
    <s v="Fixed Single Family Units"/>
    <n v="1210"/>
    <s v="FPFWCD                                           St. Lucie County"/>
    <s v="FPFWCD"/>
    <m/>
    <m/>
    <m/>
    <n v="0"/>
    <n v="1"/>
    <n v="0.34623988011302997"/>
    <n v="5.6417871364519999E-2"/>
    <n v="132.57266152471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860671819444406"/>
    <n v="0.1075204068"/>
  </r>
  <r>
    <n v="190000"/>
    <n v="770000"/>
    <n v="770000"/>
    <x v="0"/>
    <x v="0"/>
    <s v="IR-SouthCentral"/>
    <s v="C-25 and South Indian R"/>
    <n v="0.36"/>
    <n v="0.57999999999999996"/>
    <s v="St. Lucie County"/>
    <n v="5.6031984307120003E-2"/>
    <n v="3845.5286272253702"/>
    <n v="10.0433630550109"/>
    <n v="1.63651040059223"/>
    <n v="0.56274956108915997"/>
    <n v="9.1696925084430003E-2"/>
    <n v="215.47259969330301"/>
    <n v="1310"/>
    <s v="Fixed Single Family Units"/>
    <n v="1310"/>
    <s v="St. Lucie County"/>
    <s v="St. Lucie County"/>
    <m/>
    <m/>
    <m/>
    <n v="0"/>
    <n v="1"/>
    <n v="0.56274956108915997"/>
    <n v="9.1696925084430003E-2"/>
    <n v="215.47259969330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238529877694397"/>
    <n v="0.17475474429999999"/>
  </r>
  <r>
    <n v="190000"/>
    <n v="770000"/>
    <n v="770000"/>
    <x v="0"/>
    <x v="0"/>
    <s v="IR-SouthCentral"/>
    <s v="C-25 and South Indian R"/>
    <n v="0.36"/>
    <n v="0.57999999999999996"/>
    <s v="FPFWCD"/>
    <n v="1.6368433036940001E-2"/>
    <n v="3845.5286272253702"/>
    <n v="10.0433630550109"/>
    <n v="1.63651040059223"/>
    <n v="0.16439411563164"/>
    <n v="2.6787110906350001E-2"/>
    <n v="62.945277826381997"/>
    <n v="1310"/>
    <s v="Fixed Single Family Units"/>
    <n v="1310"/>
    <s v="FPFWCD                                           St. Lucie County"/>
    <s v="FPFWCD"/>
    <m/>
    <m/>
    <m/>
    <n v="0"/>
    <n v="1"/>
    <n v="0.16439411563164"/>
    <n v="2.6787110906350001E-2"/>
    <n v="62.945277826381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926538477431201"/>
    <n v="5.1050509199999997E-2"/>
  </r>
  <r>
    <n v="190000"/>
    <n v="770000"/>
    <n v="770000"/>
    <x v="0"/>
    <x v="0"/>
    <s v="IR-SouthCentral"/>
    <s v="C-25 and South Indian R"/>
    <n v="0.36"/>
    <n v="0.57999999999999996"/>
    <s v="St. Lucie County"/>
    <n v="0.11909540684782"/>
    <n v="3845.5286272253702"/>
    <n v="10.0433630550109"/>
    <n v="1.63651040059223"/>
    <n v="1.1961184091569701"/>
    <n v="0.19490087196923001"/>
    <n v="457.984796404375"/>
    <n v="1310"/>
    <s v="Fixed Single Family Units"/>
    <n v="1310"/>
    <s v="St. Lucie County"/>
    <s v="St. Lucie County"/>
    <m/>
    <m/>
    <m/>
    <n v="0"/>
    <n v="1"/>
    <n v="1.1961184091569701"/>
    <n v="0.19490087196923001"/>
    <n v="457.98479640437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9.288117236201"/>
    <n v="0.3714394131"/>
  </r>
  <r>
    <n v="190000"/>
    <n v="770000"/>
    <n v="770000"/>
    <x v="0"/>
    <x v="0"/>
    <s v="IR-SouthCentral"/>
    <s v="C-25 and South Indian R"/>
    <n v="0.36"/>
    <n v="0.57999999999999996"/>
    <s v="St. Lucie County"/>
    <n v="0.30316155782400001"/>
    <n v="3875.5012620492298"/>
    <n v="10.430284180318299"/>
    <n v="1.79747839543274"/>
    <n v="3.1620612006523499"/>
    <n v="0.54492635051437999"/>
    <n v="1174.90299995173"/>
    <n v="1210"/>
    <s v="Fixed Single Family Units"/>
    <n v="1210"/>
    <s v="St. Lucie County"/>
    <s v="St. Lucie County"/>
    <m/>
    <m/>
    <m/>
    <n v="0"/>
    <n v="1"/>
    <n v="3.1620612006523499"/>
    <n v="0.54492635051437999"/>
    <n v="1174.9029999517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7.77011200055"/>
    <n v="0.95288158960000002"/>
  </r>
  <r>
    <n v="190000"/>
    <n v="770000"/>
    <n v="770000"/>
    <x v="0"/>
    <x v="0"/>
    <s v="IR-SouthCentral"/>
    <s v="C-25 and South Indian R"/>
    <n v="0.36"/>
    <n v="0.57999999999999996"/>
    <s v="St. Lucie County"/>
    <n v="4.003614379026E-2"/>
    <n v="3875.5012620492298"/>
    <n v="10.430284180318299"/>
    <n v="1.79747839543274"/>
    <n v="0.41758835721658999"/>
    <n v="7.1964103499440005E-2"/>
    <n v="155.160125786772"/>
    <n v="1310"/>
    <s v="Fixed Single Family Units"/>
    <n v="1310"/>
    <s v="St. Lucie County"/>
    <s v="St. Lucie County"/>
    <m/>
    <m/>
    <m/>
    <n v="0"/>
    <n v="1"/>
    <n v="0.41758835721658999"/>
    <n v="7.1964103499440005E-2"/>
    <n v="155.16012578677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037982237039103"/>
    <n v="0.12583951809999999"/>
  </r>
  <r>
    <n v="190000"/>
    <n v="770000"/>
    <n v="770000"/>
    <x v="0"/>
    <x v="0"/>
    <s v="IR-SouthCentral"/>
    <s v="C-25 and South Indian R"/>
    <n v="0.36"/>
    <n v="0.57999999999999996"/>
    <s v="St. Lucie County"/>
    <n v="8.0922789508720006E-2"/>
    <n v="3875.5012620492298"/>
    <n v="10.430284180318299"/>
    <n v="1.79747839543274"/>
    <n v="0.84404769124011003"/>
    <n v="0.14545696584008999"/>
    <n v="313.61637286962002"/>
    <n v="1310"/>
    <s v="Fixed Single Family Units"/>
    <n v="1310"/>
    <s v="St. Lucie County"/>
    <s v="St. Lucie County"/>
    <m/>
    <m/>
    <m/>
    <n v="0"/>
    <n v="1"/>
    <n v="0.84404769124011003"/>
    <n v="0.14545696584008999"/>
    <n v="313.61637286962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444541091868402"/>
    <n v="0.25435228939999999"/>
  </r>
  <r>
    <n v="190000"/>
    <n v="770000"/>
    <n v="770000"/>
    <x v="0"/>
    <x v="0"/>
    <s v="IR-SouthCentral"/>
    <s v="C-25 and South Indian R"/>
    <n v="0.36"/>
    <n v="0.57999999999999996"/>
    <s v="St. Lucie County"/>
    <n v="0.18137297064176"/>
    <n v="3875.5012620492298"/>
    <n v="10.430284180318299"/>
    <n v="1.79747839543274"/>
    <n v="1.89177162642215"/>
    <n v="0.32601399624402999"/>
    <n v="702.91117662378304"/>
    <n v="1310"/>
    <s v="Fixed Single Family Units"/>
    <n v="1310"/>
    <s v="St. Lucie County"/>
    <s v="St. Lucie County"/>
    <m/>
    <m/>
    <m/>
    <n v="0"/>
    <n v="1"/>
    <n v="1.89177162642215"/>
    <n v="0.32601399624402999"/>
    <n v="702.911176623783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74200687786301"/>
    <n v="0.57008205729999994"/>
  </r>
  <r>
    <n v="190000"/>
    <n v="770000"/>
    <n v="770000"/>
    <x v="0"/>
    <x v="0"/>
    <s v="IR-SouthCentral"/>
    <s v="C-25 and South Indian R"/>
    <n v="0.36"/>
    <n v="0.57999999999999996"/>
    <s v="St. Lucie County"/>
    <n v="1.22699918341E-2"/>
    <n v="3875.5012620492298"/>
    <n v="10.430284180318299"/>
    <n v="1.79747839543274"/>
    <n v="0.12797950171992001"/>
    <n v="2.2055045233940002E-2"/>
    <n v="47.552368838415497"/>
    <n v="1310"/>
    <s v="Fixed Single Family Units"/>
    <n v="1310"/>
    <s v="St. Lucie County"/>
    <s v="St. Lucie County"/>
    <m/>
    <m/>
    <m/>
    <n v="0"/>
    <n v="1"/>
    <n v="0.12797950171992001"/>
    <n v="2.2055045233940002E-2"/>
    <n v="47.552368838413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8.323436036059899"/>
    <n v="3.8566398100000003E-2"/>
  </r>
  <r>
    <n v="190000"/>
    <n v="770000"/>
    <n v="770000"/>
    <x v="0"/>
    <x v="0"/>
    <s v="IR-SouthCentral"/>
    <s v="C-25 and South Indian R"/>
    <n v="0.36"/>
    <n v="0.57999999999999996"/>
    <s v="St. Lucie County"/>
    <n v="0.21867510168658999"/>
    <n v="3879.16599277251"/>
    <n v="11.6089778342223"/>
    <n v="2.1566119435330999"/>
    <n v="2.5385944083760199"/>
    <n v="0.47159733605062998"/>
    <n v="848.27701792872199"/>
    <n v="1210"/>
    <s v="Fixed Single Family Units"/>
    <n v="1210"/>
    <s v="St. Lucie County"/>
    <s v="St. Lucie County"/>
    <m/>
    <m/>
    <m/>
    <n v="0"/>
    <n v="1"/>
    <n v="2.5385944083760199"/>
    <n v="0.47159733605062998"/>
    <n v="848.27701792872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5.41917647828299"/>
    <n v="0.68797811669999998"/>
  </r>
  <r>
    <n v="190000"/>
    <n v="770000"/>
    <n v="770000"/>
    <x v="0"/>
    <x v="0"/>
    <s v="IR-SouthCentral"/>
    <s v="C-25 and South Indian R"/>
    <n v="0.36"/>
    <n v="0.57999999999999996"/>
    <s v="St. Lucie County"/>
    <n v="8.1763044497170007E-2"/>
    <n v="3879.16599277251"/>
    <n v="11.6089778342223"/>
    <n v="2.1566119435330999"/>
    <n v="0.94918537122626001"/>
    <n v="0.17633115830224"/>
    <n v="317.172421678994"/>
    <n v="1310"/>
    <s v="Fixed Single Family Units"/>
    <n v="1310"/>
    <s v="St. Lucie County"/>
    <s v="St. Lucie County"/>
    <m/>
    <m/>
    <m/>
    <n v="0"/>
    <n v="1"/>
    <n v="0.94918537122626001"/>
    <n v="0.17633115830224"/>
    <n v="317.17242167899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24949455954901"/>
    <n v="0.25723635169999998"/>
  </r>
  <r>
    <n v="190000"/>
    <n v="770000"/>
    <n v="770000"/>
    <x v="0"/>
    <x v="0"/>
    <s v="IR-SouthCentral"/>
    <s v="C-25 and South Indian R"/>
    <n v="0.36"/>
    <n v="0.57999999999999996"/>
    <s v="St. Lucie County"/>
    <n v="0.31732530741509002"/>
    <n v="3879.16599277251"/>
    <n v="11.6089778342223"/>
    <n v="2.1566119435330999"/>
    <n v="3.6838224600196501"/>
    <n v="0.68434754795671005"/>
    <n v="1230.9575411707301"/>
    <n v="1310"/>
    <s v="Fixed Single Family Units"/>
    <n v="1310"/>
    <s v="St. Lucie County"/>
    <s v="St. Lucie County"/>
    <m/>
    <m/>
    <m/>
    <n v="0"/>
    <n v="1"/>
    <n v="3.6838224600196501"/>
    <n v="0.68434754795671005"/>
    <n v="1230.9575411707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1.37394274111901"/>
    <n v="0.99834350459999999"/>
  </r>
  <r>
    <n v="190000"/>
    <n v="770000"/>
    <n v="770000"/>
    <x v="0"/>
    <x v="0"/>
    <s v="IR-SouthCentral"/>
    <s v="C-25 and South Indian R"/>
    <n v="0.36"/>
    <n v="0.57999999999999996"/>
    <s v="St. Lucie County"/>
    <n v="0.12533740400401999"/>
    <n v="3878.3971683054201"/>
    <n v="11.8610228572404"/>
    <n v="2.2913364518419299"/>
    <n v="1.48662981375887"/>
    <n v="0.28719016257364999"/>
    <n v="486.10823277194697"/>
    <n v="1210"/>
    <s v="Fixed Single Family Units"/>
    <n v="1210"/>
    <s v="St. Lucie County"/>
    <s v="St. Lucie County"/>
    <m/>
    <m/>
    <m/>
    <n v="0"/>
    <n v="1"/>
    <n v="1.48662981375887"/>
    <n v="0.28719016257364999"/>
    <n v="486.108232771946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8.61924009968999"/>
    <n v="0.39424836400000002"/>
  </r>
  <r>
    <n v="190000"/>
    <n v="770000"/>
    <n v="770000"/>
    <x v="0"/>
    <x v="0"/>
    <s v="IR-SouthCentral"/>
    <s v="C-25 and South Indian R"/>
    <n v="0.36"/>
    <n v="0.57999999999999996"/>
    <s v="St. Lucie County"/>
    <n v="0.12400493714271001"/>
    <n v="3878.3971683054201"/>
    <n v="11.8610228572404"/>
    <n v="2.2913364518419299"/>
    <n v="1.4708253938603599"/>
    <n v="0.28413703268346002"/>
    <n v="480.94039707018197"/>
    <n v="1310"/>
    <s v="Fixed Single Family Units"/>
    <n v="1310"/>
    <s v="St. Lucie County"/>
    <s v="St. Lucie County"/>
    <m/>
    <m/>
    <m/>
    <n v="0"/>
    <n v="1"/>
    <n v="1.4708253938603599"/>
    <n v="0.28413703268346002"/>
    <n v="480.94039707018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489031593469605"/>
    <n v="0.3900570941"/>
  </r>
  <r>
    <n v="190000"/>
    <n v="770000"/>
    <n v="770000"/>
    <x v="0"/>
    <x v="0"/>
    <s v="IR-SouthCentral"/>
    <s v="C-25 and South Indian R"/>
    <n v="0.36"/>
    <n v="0.57999999999999996"/>
    <s v="St. Lucie County"/>
    <n v="9.8735801871549997E-2"/>
    <n v="3878.3971683054201"/>
    <n v="11.8610228572404"/>
    <n v="2.2913364518419299"/>
    <n v="1.17110760282644"/>
    <n v="0.22623694193013"/>
    <n v="382.936654388992"/>
    <n v="1310"/>
    <s v="Fixed Single Family Units"/>
    <n v="1310"/>
    <s v="St. Lucie County"/>
    <s v="St. Lucie County"/>
    <m/>
    <m/>
    <m/>
    <n v="0"/>
    <n v="1"/>
    <n v="1.17110760282644"/>
    <n v="0.22623694193013"/>
    <n v="382.93665438899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3.853850251227797"/>
    <n v="0.31057311789999997"/>
  </r>
  <r>
    <n v="190000"/>
    <n v="770000"/>
    <n v="770000"/>
    <x v="0"/>
    <x v="0"/>
    <s v="IR-SouthCentral"/>
    <s v="C-25 and South Indian R"/>
    <n v="0.36"/>
    <n v="0.57999999999999996"/>
    <s v="St. Lucie County"/>
    <n v="0.18392802236792999"/>
    <n v="3878.3971683054201"/>
    <n v="11.8610228572404"/>
    <n v="2.2913364518419299"/>
    <n v="2.1815744773931298"/>
    <n v="0.42144098216685"/>
    <n v="713.34592112382302"/>
    <n v="1310"/>
    <s v="Fixed Single Family Units"/>
    <n v="1310"/>
    <s v="St. Lucie County"/>
    <s v="St. Lucie County"/>
    <m/>
    <m/>
    <m/>
    <n v="0"/>
    <n v="1"/>
    <n v="2.1815744773931298"/>
    <n v="0.42144098216685"/>
    <n v="713.34592112382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063760682817"/>
    <n v="0.57854494820000002"/>
  </r>
  <r>
    <n v="190000"/>
    <n v="770000"/>
    <n v="770000"/>
    <x v="0"/>
    <x v="0"/>
    <s v="IR-SouthCentral"/>
    <s v="C-25 and South Indian R"/>
    <n v="0.36"/>
    <n v="0.57999999999999996"/>
    <s v="St. Lucie County"/>
    <n v="8.5757288396760001E-2"/>
    <n v="3878.3971683054201"/>
    <n v="11.8610228572404"/>
    <n v="2.2913364518419299"/>
    <n v="1.0171691578489299"/>
    <n v="0.19649880091461"/>
    <n v="332.600824479545"/>
    <n v="1310"/>
    <s v="Fixed Single Family Units"/>
    <n v="1310"/>
    <s v="St. Lucie County"/>
    <s v="St. Lucie County"/>
    <m/>
    <m/>
    <m/>
    <n v="0"/>
    <n v="1"/>
    <n v="1.0171691578489299"/>
    <n v="0.19649880091461"/>
    <n v="332.60082447954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119883265134604"/>
    <n v="0.2697492494"/>
  </r>
  <r>
    <n v="190000"/>
    <n v="770000"/>
    <n v="770000"/>
    <x v="0"/>
    <x v="0"/>
    <s v="IR-SouthCentral"/>
    <s v="C-25 and South Indian R"/>
    <n v="0.36"/>
    <n v="0.57999999999999996"/>
    <s v="St. Lucie County"/>
    <n v="0.10650081010327"/>
    <n v="3895.2183780748801"/>
    <n v="10.9804939244676"/>
    <n v="2.0441952529633598"/>
    <n v="1.1694314982898599"/>
    <n v="0.21770845044986001"/>
    <n v="414.84391279412802"/>
    <n v="1210"/>
    <s v="Fixed Single Family Units"/>
    <n v="1210"/>
    <s v="St. Lucie County"/>
    <s v="St. Lucie County"/>
    <m/>
    <m/>
    <m/>
    <n v="0"/>
    <n v="1"/>
    <n v="1.1694314982898599"/>
    <n v="0.21770845044986001"/>
    <n v="414.84391279412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927933371539"/>
    <n v="0.33645086200000002"/>
  </r>
  <r>
    <n v="190000"/>
    <n v="770000"/>
    <n v="770000"/>
    <x v="0"/>
    <x v="0"/>
    <s v="IR-SouthCentral"/>
    <s v="C-25 and South Indian R"/>
    <n v="0.36"/>
    <n v="0.57999999999999996"/>
    <s v="St. Lucie County"/>
    <n v="0.16219185033844999"/>
    <n v="3895.2183780748801"/>
    <n v="10.9804939244676"/>
    <n v="2.0441952529633598"/>
    <n v="1.78094662723958"/>
    <n v="0.33155181053121002"/>
    <n v="631.77267621232397"/>
    <n v="1310"/>
    <s v="Fixed Single Family Units"/>
    <n v="1310"/>
    <s v="St. Lucie County"/>
    <s v="St. Lucie County"/>
    <m/>
    <m/>
    <m/>
    <n v="0"/>
    <n v="1"/>
    <n v="1.78094662723958"/>
    <n v="0.33155181053121002"/>
    <n v="631.772676212323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2.517045942081"/>
    <n v="0.51238659870000003"/>
  </r>
  <r>
    <n v="190000"/>
    <n v="770000"/>
    <n v="770000"/>
    <x v="0"/>
    <x v="0"/>
    <s v="IR-SouthCentral"/>
    <s v="C-25 and South Indian R"/>
    <n v="0.36"/>
    <n v="0.57999999999999996"/>
    <s v="St. Lucie County"/>
    <n v="0.25241484994129998"/>
    <n v="3895.2183780748801"/>
    <n v="10.9804939244676"/>
    <n v="2.0441952529633598"/>
    <n v="2.77163972622595"/>
    <n v="0.51598523802747998"/>
    <n v="983.21096239039605"/>
    <n v="1310"/>
    <s v="Fixed Single Family Units"/>
    <n v="1310"/>
    <s v="St. Lucie County"/>
    <s v="St. Lucie County"/>
    <m/>
    <m/>
    <m/>
    <n v="0"/>
    <n v="1"/>
    <n v="2.77163972622595"/>
    <n v="0.51598523802747998"/>
    <n v="983.210962390396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592258814513"/>
    <n v="0.79741359479999996"/>
  </r>
  <r>
    <n v="190000"/>
    <n v="770000"/>
    <n v="770000"/>
    <x v="0"/>
    <x v="0"/>
    <s v="IR-SouthCentral"/>
    <s v="C-25 and South Indian R"/>
    <n v="0.36"/>
    <n v="0.57999999999999996"/>
    <s v="St. Lucie County"/>
    <n v="2.257684117419E-2"/>
    <n v="3895.2183780748801"/>
    <n v="10.9804939244676"/>
    <n v="2.0441952529633598"/>
    <n v="0.24790486734694001"/>
    <n v="4.6151471555199997E-2"/>
    <n v="87.941726660609802"/>
    <n v="1310"/>
    <s v="Fixed Single Family Units"/>
    <n v="1310"/>
    <s v="St. Lucie County"/>
    <s v="St. Lucie County"/>
    <m/>
    <m/>
    <m/>
    <n v="0"/>
    <n v="1"/>
    <n v="0.24790486734694001"/>
    <n v="4.6151471555199997E-2"/>
    <n v="87.941726660610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554266185401197"/>
    <n v="7.1323379300000003E-2"/>
  </r>
  <r>
    <n v="190000"/>
    <n v="770000"/>
    <n v="770000"/>
    <x v="0"/>
    <x v="0"/>
    <s v="IR-SouthCentral"/>
    <s v="C-25 and South Indian R"/>
    <n v="0.36"/>
    <n v="0.57999999999999996"/>
    <s v="St. Lucie County"/>
    <n v="7.4079101949580006E-2"/>
    <n v="3895.2183780748801"/>
    <n v="10.9804939244676"/>
    <n v="2.0441952529633598"/>
    <n v="0.81342512888744001"/>
    <n v="0.15143214854913001"/>
    <n v="288.55427934530599"/>
    <n v="1310"/>
    <s v="Fixed Single Family Units"/>
    <n v="1310"/>
    <s v="St. Lucie County"/>
    <s v="St. Lucie County"/>
    <m/>
    <m/>
    <m/>
    <n v="0"/>
    <n v="1"/>
    <n v="0.81342512888744001"/>
    <n v="0.15143214854913001"/>
    <n v="288.55427934530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973327092426601"/>
    <n v="0.23402617949999999"/>
  </r>
  <r>
    <n v="190000"/>
    <n v="770000"/>
    <n v="770000"/>
    <x v="0"/>
    <x v="0"/>
    <s v="IR-SouthCentral"/>
    <s v="C-25 and South Indian R"/>
    <n v="0.36"/>
    <n v="0.57999999999999996"/>
    <s v="St. Lucie County"/>
    <n v="3.5634887213540002E-2"/>
    <n v="3866.3459168243799"/>
    <n v="12.069887694068701"/>
    <n v="2.41420370392099"/>
    <n v="0.43010908665823"/>
    <n v="8.6029876699730001E-2"/>
    <n v="137.776800674567"/>
    <n v="1210"/>
    <s v="Fixed Single Family Units"/>
    <n v="1210"/>
    <s v="St. Lucie County"/>
    <s v="St. Lucie County"/>
    <m/>
    <m/>
    <m/>
    <n v="0"/>
    <n v="1"/>
    <n v="0.43010908665823"/>
    <n v="8.6029876699730001E-2"/>
    <n v="137.77680067456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778167968899"/>
    <n v="0.1117411198"/>
  </r>
  <r>
    <n v="190000"/>
    <n v="770000"/>
    <n v="770000"/>
    <x v="0"/>
    <x v="0"/>
    <s v="IR-SouthCentral"/>
    <s v="C-25 and South Indian R"/>
    <n v="0.36"/>
    <n v="0.57999999999999996"/>
    <s v="St. Lucie County"/>
    <n v="0.58212856652341005"/>
    <n v="3866.3459168243799"/>
    <n v="12.069887694068701"/>
    <n v="2.41420370392099"/>
    <n v="7.0262264214468004"/>
    <n v="1.40537694145904"/>
    <n v="2250.7104062446201"/>
    <n v="1310"/>
    <s v="Fixed Single Family Units"/>
    <n v="1310"/>
    <s v="St. Lucie County"/>
    <s v="St. Lucie County"/>
    <m/>
    <m/>
    <m/>
    <n v="0"/>
    <n v="1"/>
    <n v="7.0262264214468004"/>
    <n v="1.40537694145904"/>
    <n v="2250.7104062446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4.24142620554599"/>
    <n v="1.825393679"/>
  </r>
  <r>
    <n v="190000"/>
    <n v="770000"/>
    <n v="770000"/>
    <x v="0"/>
    <x v="0"/>
    <s v="IR-SouthCentral"/>
    <s v="C-25 and South Indian R"/>
    <n v="0.36"/>
    <n v="0.57999999999999996"/>
    <s v="St. Lucie County"/>
    <n v="0.39150321450066999"/>
    <n v="3843.3042483100398"/>
    <n v="11.0426808572205"/>
    <n v="1.8901070615428299"/>
    <n v="4.3232450523069001"/>
    <n v="0.73998299034444004"/>
    <n v="1504.6659675174701"/>
    <n v="1210"/>
    <s v="Fixed Single Family Units"/>
    <n v="1210"/>
    <s v="St. Lucie County"/>
    <s v="St. Lucie County"/>
    <m/>
    <m/>
    <m/>
    <n v="0"/>
    <n v="1"/>
    <n v="4.3232450523069001"/>
    <n v="0.73998299034444004"/>
    <n v="1504.6659675174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63369862785601"/>
    <n v="1.2203292518"/>
  </r>
  <r>
    <n v="190000"/>
    <n v="770000"/>
    <n v="770000"/>
    <x v="0"/>
    <x v="0"/>
    <s v="IR-SouthCentral"/>
    <s v="C-25 and South Indian R"/>
    <n v="0.36"/>
    <n v="0.57999999999999996"/>
    <s v="St. Lucie County"/>
    <n v="0.18369733466161001"/>
    <n v="3843.3042483100398"/>
    <n v="11.0426808572205"/>
    <n v="1.8901070615428299"/>
    <n v="2.0285110409902898"/>
    <n v="0.34720762943052003"/>
    <n v="706.00474670822803"/>
    <n v="1310"/>
    <s v="Fixed Single Family Units"/>
    <n v="1310"/>
    <s v="St. Lucie County"/>
    <s v="St. Lucie County"/>
    <m/>
    <m/>
    <m/>
    <n v="0"/>
    <n v="1"/>
    <n v="2.0285110409902898"/>
    <n v="0.34720762943052003"/>
    <n v="706.004746708228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43382368809399"/>
    <n v="0.5725910354"/>
  </r>
  <r>
    <n v="190000"/>
    <n v="770000"/>
    <n v="770000"/>
    <x v="0"/>
    <x v="0"/>
    <s v="IR-SouthCentral"/>
    <s v="C-25 and South Indian R"/>
    <n v="0.36"/>
    <n v="0.57999999999999996"/>
    <s v="St. Lucie County"/>
    <n v="4.2562904551640003E-2"/>
    <n v="3843.3042483100398"/>
    <n v="11.0426808572205"/>
    <n v="1.8901070615428299"/>
    <n v="0.47000857132020002"/>
    <n v="8.0448446452839995E-2"/>
    <n v="163.582191883767"/>
    <n v="1310"/>
    <s v="Fixed Single Family Units"/>
    <n v="1310"/>
    <s v="St. Lucie County"/>
    <s v="St. Lucie County"/>
    <m/>
    <m/>
    <m/>
    <n v="0"/>
    <n v="1"/>
    <n v="0.47000857132020002"/>
    <n v="8.0448446452839995E-2"/>
    <n v="163.58219188376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727381574355206"/>
    <n v="0.13267006640000001"/>
  </r>
  <r>
    <n v="190000"/>
    <n v="770000"/>
    <n v="770000"/>
    <x v="0"/>
    <x v="0"/>
    <s v="IR-SouthCentral"/>
    <s v="C-25 and South Indian R"/>
    <n v="0.36"/>
    <n v="0.57999999999999996"/>
    <s v="St. Lucie County"/>
    <n v="0.37209504196950999"/>
    <n v="3844.39614245968"/>
    <n v="11.098739065733399"/>
    <n v="1.9187338261565501"/>
    <n v="4.1297857784727601"/>
    <n v="0.71395134357205003"/>
    <n v="1430.48074397597"/>
    <n v="1210"/>
    <s v="Fixed Single Family Units"/>
    <n v="1210"/>
    <s v="St. Lucie County"/>
    <s v="St. Lucie County"/>
    <m/>
    <m/>
    <m/>
    <n v="0"/>
    <n v="1"/>
    <n v="4.1297857784727601"/>
    <n v="0.71395134357205003"/>
    <n v="1430.48074397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5785732760901"/>
    <n v="1.1601628094000001"/>
  </r>
  <r>
    <n v="190000"/>
    <n v="770000"/>
    <n v="770000"/>
    <x v="0"/>
    <x v="0"/>
    <s v="IR-SouthCentral"/>
    <s v="C-25 and South Indian R"/>
    <n v="0.36"/>
    <n v="0.57999999999999996"/>
    <s v="St. Lucie County"/>
    <n v="8.3147111930199996E-2"/>
    <n v="3844.39614245968"/>
    <n v="11.098739065733399"/>
    <n v="1.9187338261565501"/>
    <n v="0.92282809938270005"/>
    <n v="0.15953717620770999"/>
    <n v="319.65043636115502"/>
    <n v="1310"/>
    <s v="Fixed Single Family Units"/>
    <n v="1310"/>
    <s v="St. Lucie County"/>
    <s v="St. Lucie County"/>
    <m/>
    <m/>
    <m/>
    <n v="0"/>
    <n v="1"/>
    <n v="0.92282809938270005"/>
    <n v="0.15953717620770999"/>
    <n v="319.65043636115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834392842875403"/>
    <n v="0.25924609599999998"/>
  </r>
  <r>
    <n v="190000"/>
    <n v="770000"/>
    <n v="770000"/>
    <x v="0"/>
    <x v="0"/>
    <s v="IR-SouthCentral"/>
    <s v="C-25 and South Indian R"/>
    <n v="0.36"/>
    <n v="0.57999999999999996"/>
    <s v="St. Lucie County"/>
    <n v="3.4854491092129999E-2"/>
    <n v="3844.39614245968"/>
    <n v="11.098739065733399"/>
    <n v="1.9187338261565501"/>
    <n v="0.38684090190050002"/>
    <n v="6.6876491051940004E-2"/>
    <n v="133.99447110198699"/>
    <n v="1310"/>
    <s v="Fixed Single Family Units"/>
    <n v="1310"/>
    <s v="St. Lucie County"/>
    <s v="St. Lucie County"/>
    <m/>
    <m/>
    <m/>
    <n v="0"/>
    <n v="1"/>
    <n v="0.38684090190050002"/>
    <n v="6.6876491051940004E-2"/>
    <n v="133.99447110198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304749314963601"/>
    <n v="0.108673537"/>
  </r>
  <r>
    <n v="190000"/>
    <n v="770000"/>
    <n v="770000"/>
    <x v="0"/>
    <x v="0"/>
    <s v="IR-SouthCentral"/>
    <s v="C-25 and South Indian R"/>
    <n v="0.36"/>
    <n v="0.57999999999999996"/>
    <s v="St. Lucie County"/>
    <n v="0.12766680879112"/>
    <n v="3844.39614245968"/>
    <n v="11.098739065733399"/>
    <n v="1.9187338261565501"/>
    <n v="1.41694059812758"/>
    <n v="0.24495862450499001"/>
    <n v="490.801787236743"/>
    <n v="1310"/>
    <s v="Fixed Single Family Units"/>
    <n v="1310"/>
    <s v="St. Lucie County"/>
    <s v="St. Lucie County"/>
    <m/>
    <m/>
    <m/>
    <n v="0"/>
    <n v="1"/>
    <n v="1.41694059812758"/>
    <n v="0.24495862450499001"/>
    <n v="490.80178723674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1407268760031"/>
    <n v="0.39805497750000002"/>
  </r>
  <r>
    <n v="190000"/>
    <n v="770000"/>
    <n v="770000"/>
    <x v="0"/>
    <x v="0"/>
    <s v="IR-SouthCentral"/>
    <s v="C-25 and South Indian R"/>
    <n v="0.36"/>
    <n v="0.57999999999999996"/>
    <s v="St. Lucie County"/>
    <n v="0.18792389410127999"/>
    <n v="3883.4194285517701"/>
    <n v="11.7047339724271"/>
    <n v="2.2033290332483801"/>
    <n v="2.19959918751813"/>
    <n v="0.41405817191445998"/>
    <n v="729.78730144204405"/>
    <n v="1210"/>
    <s v="Fixed Single Family Units"/>
    <n v="1210"/>
    <s v="St. Lucie County"/>
    <s v="St. Lucie County"/>
    <m/>
    <m/>
    <m/>
    <n v="0"/>
    <n v="1"/>
    <n v="2.19959918751813"/>
    <n v="0.41405817191445998"/>
    <n v="729.78730144204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432682162238"/>
    <n v="0.59187940100000003"/>
  </r>
  <r>
    <n v="190000"/>
    <n v="770000"/>
    <n v="770000"/>
    <x v="0"/>
    <x v="0"/>
    <s v="IR-SouthCentral"/>
    <s v="C-25 and South Indian R"/>
    <n v="0.36"/>
    <n v="0.57999999999999996"/>
    <s v="St. Lucie County"/>
    <n v="8.1377093787000004E-2"/>
    <n v="3883.4194285517701"/>
    <n v="11.7047339724271"/>
    <n v="2.2033290332483801"/>
    <n v="0.95249723422613997"/>
    <n v="0.17930051338228001"/>
    <n v="316.02138705153499"/>
    <n v="1310"/>
    <s v="Fixed Single Family Units"/>
    <n v="1310"/>
    <s v="St. Lucie County"/>
    <s v="St. Lucie County"/>
    <m/>
    <m/>
    <m/>
    <n v="0"/>
    <n v="1"/>
    <n v="0.95249723422613997"/>
    <n v="0.17930051338228001"/>
    <n v="316.02138705153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426789870566907"/>
    <n v="0.25630282809999999"/>
  </r>
  <r>
    <n v="190000"/>
    <n v="770000"/>
    <n v="770000"/>
    <x v="0"/>
    <x v="0"/>
    <s v="IR-SouthCentral"/>
    <s v="C-25 and South Indian R"/>
    <n v="0.36"/>
    <n v="0.57999999999999996"/>
    <s v="St. Lucie County"/>
    <n v="0.10041318759901"/>
    <n v="3883.4194285517701"/>
    <n v="11.7047339724271"/>
    <n v="2.2033290332483801"/>
    <n v="1.1753096481698899"/>
    <n v="0.22124329155792"/>
    <n v="389.946523604829"/>
    <n v="1310"/>
    <s v="Fixed Single Family Units"/>
    <n v="1310"/>
    <s v="St. Lucie County"/>
    <s v="St. Lucie County"/>
    <m/>
    <m/>
    <m/>
    <n v="0"/>
    <n v="1"/>
    <n v="1.1753096481698899"/>
    <n v="0.22124329155792"/>
    <n v="389.94652360482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364256366999498"/>
    <n v="0.31625833219999999"/>
  </r>
  <r>
    <n v="190000"/>
    <n v="770000"/>
    <n v="770000"/>
    <x v="0"/>
    <x v="0"/>
    <s v="IR-SouthCentral"/>
    <s v="C-25 and South Indian R"/>
    <n v="0.36"/>
    <n v="0.57999999999999996"/>
    <s v="St. Lucie County"/>
    <n v="2.321738150594E-2"/>
    <n v="3883.4194285517701"/>
    <n v="11.7047339724271"/>
    <n v="2.2033290332483801"/>
    <n v="0.27175327406337002"/>
    <n v="5.1155530748040003E-2"/>
    <n v="90.162830420266104"/>
    <n v="1310"/>
    <s v="Fixed Single Family Units"/>
    <n v="1310"/>
    <s v="St. Lucie County"/>
    <s v="St. Lucie County"/>
    <m/>
    <m/>
    <m/>
    <n v="0"/>
    <n v="1"/>
    <n v="0.27175327406337002"/>
    <n v="5.1155530748040003E-2"/>
    <n v="90.162830420264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0.061081359787003"/>
    <n v="7.3124761100000005E-2"/>
  </r>
  <r>
    <n v="190000"/>
    <n v="770000"/>
    <n v="770000"/>
    <x v="0"/>
    <x v="0"/>
    <s v="IR-SouthCentral"/>
    <s v="C-25 and South Indian R"/>
    <n v="0.36"/>
    <n v="0.57999999999999996"/>
    <s v="St. Lucie County"/>
    <n v="0.22483189678973001"/>
    <n v="3883.4194285517701"/>
    <n v="11.7047339724271"/>
    <n v="2.2033290332483801"/>
    <n v="2.6315975404400298"/>
    <n v="0.49537864579711999"/>
    <n v="873.11655615140103"/>
    <n v="1310"/>
    <s v="Fixed Single Family Units"/>
    <n v="1310"/>
    <s v="St. Lucie County"/>
    <s v="St. Lucie County"/>
    <m/>
    <m/>
    <m/>
    <n v="0"/>
    <n v="1"/>
    <n v="2.6315975404400298"/>
    <n v="0.49537864579711999"/>
    <n v="873.116556151401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89023889485199"/>
    <n v="0.70812372759999997"/>
  </r>
  <r>
    <n v="190000"/>
    <n v="770000"/>
    <n v="770000"/>
    <x v="0"/>
    <x v="0"/>
    <s v="IR-SouthCentral"/>
    <s v="C-25 and South Indian R"/>
    <n v="0.36"/>
    <n v="0.57999999999999996"/>
    <s v="St. Lucie County"/>
    <n v="0.23437464464999999"/>
    <n v="3845.9962727959701"/>
    <n v="11.475969145347801"/>
    <n v="2.1179758428005901"/>
    <n v="2.6896761904553501"/>
    <n v="0.49639983553368"/>
    <n v="901.40400976180695"/>
    <n v="1210"/>
    <s v="Fixed Single Family Units"/>
    <n v="1210"/>
    <s v="St. Lucie County"/>
    <s v="St. Lucie County"/>
    <m/>
    <m/>
    <m/>
    <n v="0"/>
    <n v="1"/>
    <n v="2.6896761904553501"/>
    <n v="0.49639983553368"/>
    <n v="901.404009761806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946449119639"/>
    <n v="0.73106570130000004"/>
  </r>
  <r>
    <n v="190000"/>
    <n v="770000"/>
    <n v="770000"/>
    <x v="0"/>
    <x v="0"/>
    <s v="IR-SouthCentral"/>
    <s v="C-25 and South Indian R"/>
    <n v="0.36"/>
    <n v="0.57999999999999996"/>
    <s v="St. Lucie County"/>
    <n v="8.1569698683209999E-2"/>
    <n v="3845.9962727959701"/>
    <n v="11.475969145347801"/>
    <n v="2.1179758428005901"/>
    <n v="0.93609134528393001"/>
    <n v="0.17276265131557"/>
    <n v="313.716757108747"/>
    <n v="1310"/>
    <s v="Fixed Single Family Units"/>
    <n v="1310"/>
    <s v="St. Lucie County"/>
    <s v="St. Lucie County"/>
    <m/>
    <m/>
    <m/>
    <n v="0"/>
    <n v="1"/>
    <n v="0.93609134528393001"/>
    <n v="0.17276265131557"/>
    <n v="313.71675710874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718940281501602"/>
    <n v="0.25443370409999999"/>
  </r>
  <r>
    <n v="190000"/>
    <n v="770000"/>
    <n v="770000"/>
    <x v="0"/>
    <x v="0"/>
    <s v="IR-SouthCentral"/>
    <s v="C-25 and South Indian R"/>
    <n v="0.36"/>
    <n v="0.57999999999999996"/>
    <s v="St. Lucie County"/>
    <n v="8.6633149804480003E-2"/>
    <n v="3845.9962727959701"/>
    <n v="11.475969145347801"/>
    <n v="2.1179758428005901"/>
    <n v="0.99419935412056004"/>
    <n v="0.18348691847161999"/>
    <n v="333.190771248624"/>
    <n v="1310"/>
    <s v="Fixed Single Family Units"/>
    <n v="1310"/>
    <s v="St. Lucie County"/>
    <s v="St. Lucie County"/>
    <m/>
    <m/>
    <m/>
    <n v="0"/>
    <n v="1"/>
    <n v="0.99419935412056004"/>
    <n v="0.18348691847161999"/>
    <n v="333.19077124862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027138359492"/>
    <n v="0.2702277139"/>
  </r>
  <r>
    <n v="190000"/>
    <n v="770000"/>
    <n v="770000"/>
    <x v="0"/>
    <x v="0"/>
    <s v="IR-SouthCentral"/>
    <s v="C-25 and South Indian R"/>
    <n v="0.36"/>
    <n v="0.57999999999999996"/>
    <s v="St. Lucie County"/>
    <n v="0.21518596069129001"/>
    <n v="3845.9962727959701"/>
    <n v="11.475969145347801"/>
    <n v="2.1179758428005901"/>
    <n v="2.4694674454053702"/>
    <n v="0.45575866645399998"/>
    <n v="827.60440277675298"/>
    <n v="1310"/>
    <s v="Fixed Single Family Units"/>
    <n v="1310"/>
    <s v="St. Lucie County"/>
    <s v="St. Lucie County"/>
    <m/>
    <m/>
    <m/>
    <n v="0"/>
    <n v="1"/>
    <n v="2.4694674454053702"/>
    <n v="0.45575866645399998"/>
    <n v="827.60440277675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639750485958"/>
    <n v="0.67121200550000004"/>
  </r>
  <r>
    <n v="190000"/>
    <n v="770000"/>
    <n v="780000"/>
    <x v="0"/>
    <x v="0"/>
    <s v="IR-SouthCentral"/>
    <s v="C-25 and South Indian R"/>
    <n v="0.36"/>
    <n v="0.57999999999999996"/>
    <s v="St. Lucie County"/>
    <n v="0.26951999762403001"/>
    <n v="3857.09736911039"/>
    <n v="10.469141826197999"/>
    <n v="1.83036738803744"/>
    <n v="2.8216430801225401"/>
    <n v="0.49332061407494998"/>
    <n v="1039.5648737582801"/>
    <n v="1210"/>
    <s v="Fixed Single Family Units"/>
    <n v="1210"/>
    <s v="St. Lucie County"/>
    <s v="St. Lucie County"/>
    <m/>
    <m/>
    <m/>
    <n v="0"/>
    <n v="1"/>
    <n v="2.8216430801225401"/>
    <n v="0.49332061407494998"/>
    <n v="1039.5648737582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3.63287521754199"/>
    <n v="0.84311830799999998"/>
  </r>
  <r>
    <n v="190000"/>
    <n v="770000"/>
    <n v="780000"/>
    <x v="0"/>
    <x v="0"/>
    <s v="IR-SouthCentral"/>
    <s v="C-25 and South Indian R"/>
    <n v="0.36"/>
    <n v="0.57999999999999996"/>
    <s v="St. Lucie County"/>
    <n v="0.34824345611292001"/>
    <n v="3857.09736911039"/>
    <n v="10.469141826197999"/>
    <n v="1.83036738803744"/>
    <n v="3.6458101320915901"/>
    <n v="0.63741346516653996"/>
    <n v="1343.2089183830701"/>
    <n v="1310"/>
    <s v="Fixed Single Family Units"/>
    <n v="1310"/>
    <s v="St. Lucie County"/>
    <s v="St. Lucie County"/>
    <m/>
    <m/>
    <m/>
    <n v="0"/>
    <n v="1"/>
    <n v="3.6458101320915901"/>
    <n v="0.63741346516653996"/>
    <n v="1343.2089183830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6.37617656071501"/>
    <n v="1.08938274"/>
  </r>
  <r>
    <n v="190000"/>
    <n v="780000"/>
    <n v="780000"/>
    <x v="0"/>
    <x v="0"/>
    <s v="IR-SouthCentral"/>
    <s v="C-25 and South Indian R"/>
    <n v="0.36"/>
    <n v="0.57999999999999996"/>
    <s v="FPFWCD"/>
    <n v="1.7219951364560001E-2"/>
    <n v="3810.2438063715599"/>
    <n v="9.8687994121224492"/>
    <n v="1.58655228235113"/>
    <n v="0.16994024590342"/>
    <n v="2.7320353139430001E-2"/>
    <n v="65.612213032864702"/>
    <n v="1210"/>
    <s v="Fixed Single Family Units"/>
    <n v="1210"/>
    <s v="FPFWCD                                           St. Lucie County"/>
    <s v="FPFWCD"/>
    <m/>
    <m/>
    <m/>
    <n v="0"/>
    <n v="1"/>
    <n v="0.16994024590342"/>
    <n v="2.7320353139430001E-2"/>
    <n v="885.25984251178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031620358936102"/>
    <n v="0.71797229730000001"/>
  </r>
  <r>
    <n v="190000"/>
    <n v="780000"/>
    <n v="780000"/>
    <x v="0"/>
    <x v="0"/>
    <s v="IR-SouthCentral"/>
    <s v="C-25 and South Indian R"/>
    <n v="0.36"/>
    <n v="0.57999999999999996"/>
    <s v="FPFWCD"/>
    <n v="3.5956099939409999E-2"/>
    <n v="3810.2438063715599"/>
    <n v="9.8687994121224492"/>
    <n v="1.58655228235113"/>
    <n v="0.35484353794430001"/>
    <n v="5.7046232423319999E-2"/>
    <n v="137.00150709542899"/>
    <n v="1310"/>
    <s v="Fixed Single Family Units"/>
    <n v="1310"/>
    <s v="FPFWCD                                           St. Lucie County"/>
    <s v="FPFWCD"/>
    <m/>
    <m/>
    <m/>
    <n v="0"/>
    <n v="1"/>
    <n v="0.35484353794430001"/>
    <n v="5.7046232423319999E-2"/>
    <n v="589.28774070631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889695808724994"/>
    <n v="0.47793004109999998"/>
  </r>
  <r>
    <n v="190000"/>
    <n v="780000"/>
    <n v="780000"/>
    <x v="0"/>
    <x v="0"/>
    <s v="IR-SouthCentral"/>
    <s v="C-25 and South Indian R"/>
    <n v="0.36"/>
    <n v="0.57999999999999996"/>
    <s v="St. Lucie County"/>
    <n v="0.53372413109503003"/>
    <n v="3850.1842958182501"/>
    <n v="10.6732595856122"/>
    <n v="1.68692309926378"/>
    <n v="5.6965761982826697"/>
    <n v="0.90035156537870997"/>
    <n v="2054.9362678413499"/>
    <n v="1210"/>
    <s v="Fixed Single Family Units"/>
    <n v="1210"/>
    <s v="St. Lucie County"/>
    <s v="St. Lucie County"/>
    <m/>
    <m/>
    <m/>
    <n v="0"/>
    <n v="1"/>
    <n v="5.6965761982826697"/>
    <n v="0.90035156537870997"/>
    <n v="2054.9362678413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43120133990899"/>
    <n v="1.6666149779999999"/>
  </r>
  <r>
    <n v="190000"/>
    <n v="780000"/>
    <n v="780000"/>
    <x v="0"/>
    <x v="0"/>
    <s v="IR-SouthCentral"/>
    <s v="C-25 and South Indian R"/>
    <n v="0.36"/>
    <n v="0.57999999999999996"/>
    <s v="St. Lucie County"/>
    <n v="2.3044982993680001E-2"/>
    <n v="3850.1842958182501"/>
    <n v="10.6732595856122"/>
    <n v="1.68692309926378"/>
    <n v="0.24596508563760999"/>
    <n v="3.8875114134180003E-2"/>
    <n v="88.727431619684594"/>
    <n v="1310"/>
    <s v="Fixed Single Family Units"/>
    <n v="1310"/>
    <s v="St. Lucie County"/>
    <s v="St. Lucie County"/>
    <m/>
    <m/>
    <m/>
    <n v="0"/>
    <n v="1"/>
    <n v="0.24596508563760999"/>
    <n v="3.8875114134180003E-2"/>
    <n v="88.727431619683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349698241034297"/>
    <n v="7.1960609600000003E-2"/>
  </r>
  <r>
    <n v="190000"/>
    <n v="780000"/>
    <n v="780000"/>
    <x v="0"/>
    <x v="0"/>
    <s v="IR-SouthCentral"/>
    <s v="C-25 and South Indian R"/>
    <n v="0.36"/>
    <n v="0.57999999999999996"/>
    <s v="St. Lucie County"/>
    <n v="2.2191653302269999E-2"/>
    <n v="3850.1842958182501"/>
    <n v="10.6732595856122"/>
    <n v="1.68692309926378"/>
    <n v="0.23685727632906001"/>
    <n v="3.7435612566449998E-2"/>
    <n v="85.441955042654698"/>
    <n v="1310"/>
    <s v="Fixed Single Family Units"/>
    <n v="1310"/>
    <s v="St. Lucie County"/>
    <s v="St. Lucie County"/>
    <m/>
    <m/>
    <m/>
    <n v="0"/>
    <n v="1"/>
    <n v="0.23685727632906001"/>
    <n v="3.7435612566449998E-2"/>
    <n v="85.4419550426535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7.958326494935001"/>
    <n v="6.9295989500000002E-2"/>
  </r>
  <r>
    <n v="190000"/>
    <n v="780000"/>
    <n v="780000"/>
    <x v="0"/>
    <x v="0"/>
    <s v="IR-SouthCentral"/>
    <s v="C-25 and South Indian R"/>
    <n v="0.36"/>
    <n v="0.57999999999999996"/>
    <s v="St. Lucie County"/>
    <n v="3.8802686230889998E-2"/>
    <n v="3850.1842958182501"/>
    <n v="10.6732595856122"/>
    <n v="1.68692309926378"/>
    <n v="0.41415114276136"/>
    <n v="6.5457147716369998E-2"/>
    <n v="149.39749316173899"/>
    <n v="1310"/>
    <s v="Fixed Single Family Units"/>
    <n v="1310"/>
    <s v="St. Lucie County"/>
    <s v="St. Lucie County"/>
    <m/>
    <m/>
    <m/>
    <n v="0"/>
    <n v="1"/>
    <n v="0.41415114276136"/>
    <n v="6.5457147716369998E-2"/>
    <n v="149.39749316173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132492966380497"/>
    <n v="0.1211658501"/>
  </r>
  <r>
    <n v="190000"/>
    <n v="780000"/>
    <n v="780000"/>
    <x v="0"/>
    <x v="0"/>
    <s v="IR-SouthCentral"/>
    <s v="C-25 and South Indian R"/>
    <n v="0.36"/>
    <n v="0.57999999999999996"/>
    <s v="St. Lucie County"/>
    <n v="0.22133899705195001"/>
    <n v="3853.5259841104798"/>
    <n v="11.531688373929599"/>
    <n v="2.1403490401876399"/>
    <n v="2.5524123390012399"/>
    <n v="0.47374270989624001"/>
    <n v="852.93557643665395"/>
    <n v="1210"/>
    <s v="Fixed Single Family Units"/>
    <n v="1210"/>
    <s v="St. Lucie County"/>
    <s v="St. Lucie County"/>
    <m/>
    <m/>
    <m/>
    <n v="0"/>
    <n v="1"/>
    <n v="2.5524123390012399"/>
    <n v="0.47374270989624001"/>
    <n v="852.935576436653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3.22590791941201"/>
    <n v="0.69175634750000004"/>
  </r>
  <r>
    <n v="190000"/>
    <n v="780000"/>
    <n v="780000"/>
    <x v="0"/>
    <x v="0"/>
    <s v="IR-SouthCentral"/>
    <s v="C-25 and South Indian R"/>
    <n v="0.36"/>
    <n v="0.57999999999999996"/>
    <s v="St. Lucie County"/>
    <n v="7.7445911085860006E-2"/>
    <n v="3853.5259841104798"/>
    <n v="11.531688373929599"/>
    <n v="2.1403490401876399"/>
    <n v="0.89308211247722002"/>
    <n v="0.16576128145908001"/>
    <n v="298.43983073247898"/>
    <n v="1310"/>
    <s v="Fixed Single Family Units"/>
    <n v="1310"/>
    <s v="St. Lucie County"/>
    <s v="St. Lucie County"/>
    <m/>
    <m/>
    <m/>
    <n v="0"/>
    <n v="1"/>
    <n v="0.89308211247722002"/>
    <n v="0.16576128145908001"/>
    <n v="298.43983073247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836138767480904"/>
    <n v="0.24204365829999999"/>
  </r>
  <r>
    <n v="190000"/>
    <n v="780000"/>
    <n v="780000"/>
    <x v="0"/>
    <x v="0"/>
    <s v="IR-SouthCentral"/>
    <s v="C-25 and South Indian R"/>
    <n v="0.36"/>
    <n v="0.57999999999999996"/>
    <s v="St. Lucie County"/>
    <n v="0.14578996060812999"/>
    <n v="3853.5259841104798"/>
    <n v="11.531688373929599"/>
    <n v="2.1403490401876399"/>
    <n v="1.68120439378042"/>
    <n v="0.31204140225659999"/>
    <n v="561.80540142587199"/>
    <n v="1310"/>
    <s v="Fixed Single Family Units"/>
    <n v="1310"/>
    <s v="St. Lucie County"/>
    <s v="St. Lucie County"/>
    <m/>
    <m/>
    <m/>
    <n v="0"/>
    <n v="1"/>
    <n v="1.68120439378042"/>
    <n v="0.31204140225659999"/>
    <n v="561.80540142587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409656289799"/>
    <n v="0.45564103929999999"/>
  </r>
  <r>
    <n v="190000"/>
    <n v="780000"/>
    <n v="780000"/>
    <x v="0"/>
    <x v="0"/>
    <s v="IR-SouthCentral"/>
    <s v="C-25 and South Indian R"/>
    <n v="0.36"/>
    <n v="0.57999999999999996"/>
    <s v="St. Lucie County"/>
    <n v="0.14931292813283001"/>
    <n v="3853.5259841104798"/>
    <n v="11.531688373929599"/>
    <n v="2.1403490401876399"/>
    <n v="1.72183015742676"/>
    <n v="0.31958178241670998"/>
    <n v="575.38124832348899"/>
    <n v="1310"/>
    <s v="Fixed Single Family Units"/>
    <n v="1310"/>
    <s v="St. Lucie County"/>
    <s v="St. Lucie County"/>
    <m/>
    <m/>
    <m/>
    <n v="0"/>
    <n v="1"/>
    <n v="1.72183015742676"/>
    <n v="0.31958178241670998"/>
    <n v="575.38124832348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973751810043"/>
    <n v="0.4666514585"/>
  </r>
  <r>
    <n v="190000"/>
    <n v="780000"/>
    <n v="780000"/>
    <x v="0"/>
    <x v="0"/>
    <s v="IR-SouthCentral"/>
    <s v="C-25 and South Indian R"/>
    <n v="0.36"/>
    <n v="0.57999999999999996"/>
    <s v="St. Lucie County"/>
    <n v="2.3875656605020001E-2"/>
    <n v="3853.5259841104798"/>
    <n v="11.531688373929599"/>
    <n v="2.1403490401876399"/>
    <n v="0.27532663169214"/>
    <n v="5.1102238698419997E-2"/>
    <n v="92.005463115178301"/>
    <n v="1310"/>
    <s v="Fixed Single Family Units"/>
    <n v="1310"/>
    <s v="St. Lucie County"/>
    <s v="St. Lucie County"/>
    <m/>
    <m/>
    <m/>
    <n v="0"/>
    <n v="1"/>
    <n v="0.27532663169214"/>
    <n v="5.1102238698419997E-2"/>
    <n v="92.0054631151802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687826230576299"/>
    <n v="7.4619191500000001E-2"/>
  </r>
  <r>
    <n v="190000"/>
    <n v="780000"/>
    <n v="780000"/>
    <x v="0"/>
    <x v="0"/>
    <s v="IR-SouthCentral"/>
    <s v="C-25 and South Indian R"/>
    <n v="0.36"/>
    <n v="0.57999999999999996"/>
    <s v="St. Lucie County"/>
    <n v="0.18341640133114001"/>
    <n v="3883.7235158588101"/>
    <n v="11.717854463778099"/>
    <n v="2.21001121150901"/>
    <n v="2.14924669706825"/>
    <n v="0.40535230331645999"/>
    <n v="712.33859104395697"/>
    <n v="1210"/>
    <s v="Fixed Single Family Units"/>
    <n v="1210"/>
    <s v="St. Lucie County"/>
    <s v="St. Lucie County"/>
    <m/>
    <m/>
    <m/>
    <n v="0"/>
    <n v="1"/>
    <n v="2.14924669706825"/>
    <n v="0.40535230331645999"/>
    <n v="712.338591043956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0.61089391809899"/>
    <n v="0.57772797330000003"/>
  </r>
  <r>
    <n v="190000"/>
    <n v="780000"/>
    <n v="780000"/>
    <x v="0"/>
    <x v="0"/>
    <s v="IR-SouthCentral"/>
    <s v="C-25 and South Indian R"/>
    <n v="0.36"/>
    <n v="0.57999999999999996"/>
    <s v="St. Lucie County"/>
    <n v="0.15549610344875001"/>
    <n v="3883.7235158588101"/>
    <n v="11.717854463778099"/>
    <n v="2.21001121150901"/>
    <n v="1.8220807098970899"/>
    <n v="0.34364813196770999"/>
    <n v="603.90387358834005"/>
    <n v="1310"/>
    <s v="Fixed Single Family Units"/>
    <n v="1310"/>
    <s v="St. Lucie County"/>
    <s v="St. Lucie County"/>
    <m/>
    <m/>
    <m/>
    <n v="0"/>
    <n v="1"/>
    <n v="1.8220807098970899"/>
    <n v="0.34364813196770999"/>
    <n v="603.903873588340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0.662847679145"/>
    <n v="0.48978416349999998"/>
  </r>
  <r>
    <n v="190000"/>
    <n v="780000"/>
    <n v="780000"/>
    <x v="0"/>
    <x v="0"/>
    <s v="IR-SouthCentral"/>
    <s v="C-25 and South Indian R"/>
    <n v="0.36"/>
    <n v="0.57999999999999996"/>
    <s v="St. Lucie County"/>
    <n v="0.17698072085458"/>
    <n v="3883.7235158588101"/>
    <n v="11.717854463778099"/>
    <n v="2.21001121150901"/>
    <n v="2.07383432986857"/>
    <n v="0.39112937730957997"/>
    <n v="687.34418743659603"/>
    <n v="1310"/>
    <s v="Fixed Single Family Units"/>
    <n v="1310"/>
    <s v="St. Lucie County"/>
    <s v="St. Lucie County"/>
    <m/>
    <m/>
    <m/>
    <n v="0"/>
    <n v="1"/>
    <n v="2.07383432986857"/>
    <n v="0.39112937730957997"/>
    <n v="687.34418743659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7.05490536869399"/>
    <n v="0.55745676190000004"/>
  </r>
  <r>
    <n v="190000"/>
    <n v="780000"/>
    <n v="780000"/>
    <x v="0"/>
    <x v="0"/>
    <s v="IR-SouthCentral"/>
    <s v="C-25 and South Indian R"/>
    <n v="0.36"/>
    <n v="0.57999999999999996"/>
    <s v="St. Lucie County"/>
    <n v="9.7915120409320003E-2"/>
    <n v="3883.7235158588101"/>
    <n v="11.717854463778099"/>
    <n v="2.21001121150901"/>
    <n v="1.14735513075977"/>
    <n v="0.21639351388086001"/>
    <n v="380.27525569183803"/>
    <n v="1310"/>
    <s v="Fixed Single Family Units"/>
    <n v="1310"/>
    <s v="St. Lucie County"/>
    <s v="St. Lucie County"/>
    <m/>
    <m/>
    <m/>
    <n v="0"/>
    <n v="1"/>
    <n v="1.14735513075977"/>
    <n v="0.21639351388086001"/>
    <n v="380.27525569183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0.662220162259302"/>
    <n v="0.30841464369999999"/>
  </r>
  <r>
    <n v="190000"/>
    <n v="780000"/>
    <n v="780000"/>
    <x v="0"/>
    <x v="0"/>
    <s v="IR-SouthCentral"/>
    <s v="C-25 and South Indian R"/>
    <n v="0.36"/>
    <n v="0.57999999999999996"/>
    <s v="St. Lucie County"/>
    <n v="3.9551077851999999E-3"/>
    <n v="3883.7235158588101"/>
    <n v="11.717854463778099"/>
    <n v="2.21001121150901"/>
    <n v="4.6345377415549997E-2"/>
    <n v="8.7408325480199996E-3"/>
    <n v="15.3605451131452"/>
    <n v="1310"/>
    <s v="Fixed Single Family Units"/>
    <n v="1310"/>
    <s v="St. Lucie County"/>
    <s v="St. Lucie County"/>
    <m/>
    <m/>
    <m/>
    <n v="0"/>
    <n v="1"/>
    <n v="4.6345377415549997E-2"/>
    <n v="8.7408325480199996E-3"/>
    <n v="15.360545113145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455436114527302"/>
    <n v="1.2457863E-2"/>
  </r>
  <r>
    <n v="190000"/>
    <n v="780000"/>
    <n v="780000"/>
    <x v="0"/>
    <x v="0"/>
    <s v="IR-SouthCentral"/>
    <s v="C-25 and South Indian R"/>
    <n v="0.36"/>
    <n v="0.57999999999999996"/>
    <s v="St. Lucie County"/>
    <n v="0.51694126153216002"/>
    <n v="3834.9086841713902"/>
    <n v="9.7876432669401492"/>
    <n v="1.5229389311701"/>
    <n v="5.0596366578388103"/>
    <n v="0.78726997231550999"/>
    <n v="1982.4225330562001"/>
    <n v="1210"/>
    <s v="Fixed Single Family Units"/>
    <n v="1210"/>
    <s v="St. Lucie County"/>
    <s v="St. Lucie County"/>
    <m/>
    <m/>
    <m/>
    <n v="0"/>
    <n v="1"/>
    <n v="5.0596366578388103"/>
    <n v="0.78726997231550999"/>
    <n v="1982.4225330562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43.35527583482201"/>
    <n v="1.6078041631"/>
  </r>
  <r>
    <n v="190000"/>
    <n v="780000"/>
    <n v="780000"/>
    <x v="0"/>
    <x v="0"/>
    <s v="IR-SouthCentral"/>
    <s v="C-25 and South Indian R"/>
    <n v="0.36"/>
    <n v="0.57999999999999996"/>
    <s v="St. Lucie County"/>
    <n v="0.1008221918826"/>
    <n v="3834.9086841713902"/>
    <n v="9.7876432669401492"/>
    <n v="1.5229389311701"/>
    <n v="0.98681164753789996"/>
    <n v="0.15354604114390999"/>
    <n v="386.64389920778899"/>
    <n v="1310"/>
    <s v="Fixed Single Family Units"/>
    <n v="1310"/>
    <s v="St. Lucie County"/>
    <s v="St. Lucie County"/>
    <m/>
    <m/>
    <m/>
    <n v="0"/>
    <n v="1"/>
    <n v="0.98681164753789996"/>
    <n v="0.15354604114390999"/>
    <n v="386.64389920778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004884934895799"/>
    <n v="0.31357980470000002"/>
  </r>
  <r>
    <n v="190000"/>
    <n v="780000"/>
    <n v="780000"/>
    <x v="0"/>
    <x v="0"/>
    <s v="IR-SouthCentral"/>
    <s v="C-25 and South Indian R"/>
    <n v="0.36"/>
    <n v="0.57999999999999996"/>
    <s v="St. Lucie County"/>
    <n v="1.02251889046E-3"/>
    <n v="3896.9315848138099"/>
    <n v="11.252556054631899"/>
    <n v="2.1724426964895001"/>
    <n v="1.150595113192E-2"/>
    <n v="2.22136369562E-3"/>
    <n v="3.9846861603374202"/>
    <n v="1210"/>
    <s v="Fixed Single Family Units"/>
    <n v="1210"/>
    <s v="St. Lucie County"/>
    <s v="St. Lucie County"/>
    <m/>
    <m/>
    <m/>
    <n v="0"/>
    <n v="1"/>
    <n v="1.150595113192E-2"/>
    <n v="2.22136369562E-3"/>
    <n v="3.9846861603373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7.457774194722603"/>
    <n v="3.2317000000000001E-3"/>
  </r>
  <r>
    <n v="190000"/>
    <n v="780000"/>
    <n v="780000"/>
    <x v="0"/>
    <x v="0"/>
    <s v="IR-SouthCentral"/>
    <s v="C-25 and South Indian R"/>
    <n v="0.36"/>
    <n v="0.57999999999999996"/>
    <s v="St. Lucie County"/>
    <n v="0.45028735778708001"/>
    <n v="3896.9315848138099"/>
    <n v="11.252556054631899"/>
    <n v="2.1724426964895001"/>
    <n v="5.0668837341912898"/>
    <n v="0.97822348174609997"/>
    <n v="1754.73902680284"/>
    <n v="1310"/>
    <s v="Fixed Single Family Units"/>
    <n v="1310"/>
    <s v="St. Lucie County"/>
    <s v="St. Lucie County"/>
    <m/>
    <m/>
    <m/>
    <n v="0"/>
    <n v="1"/>
    <n v="5.0668837341912898"/>
    <n v="0.97822348174609997"/>
    <n v="1754.739026802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2.71661308672901"/>
    <n v="1.4231460070999999"/>
  </r>
  <r>
    <n v="190000"/>
    <n v="780000"/>
    <n v="780000"/>
    <x v="0"/>
    <x v="0"/>
    <s v="IR-SouthCentral"/>
    <s v="C-25 and South Indian R"/>
    <n v="0.36"/>
    <n v="0.57999999999999996"/>
    <s v="St. Lucie County"/>
    <n v="0.16645357710542"/>
    <n v="3896.9315848138099"/>
    <n v="11.252556054631899"/>
    <n v="2.1724426964895001"/>
    <n v="1.8730282068728299"/>
    <n v="0.36161085788724001"/>
    <n v="648.65820202738405"/>
    <n v="1310"/>
    <s v="Fixed Single Family Units"/>
    <n v="1310"/>
    <s v="St. Lucie County"/>
    <s v="St. Lucie County"/>
    <m/>
    <m/>
    <m/>
    <n v="0"/>
    <n v="1"/>
    <n v="1.8730282068728299"/>
    <n v="0.36161085788724001"/>
    <n v="648.65820202738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6.954483397329"/>
    <n v="0.52608126690000001"/>
  </r>
  <r>
    <n v="190000"/>
    <n v="780000"/>
    <n v="780000"/>
    <x v="0"/>
    <x v="0"/>
    <s v="IR-SouthCentral"/>
    <s v="C-25 and South Indian R"/>
    <n v="0.36"/>
    <n v="0.57999999999999996"/>
    <s v="Natural Lands"/>
    <n v="5.8586395894700001E-2"/>
    <n v="3724.11532887159"/>
    <n v="10.1480840237717"/>
    <n v="1.6496080343917801"/>
    <n v="0.59453966818943005"/>
    <n v="9.6644589373960005E-2"/>
    <n v="218.18249501481401"/>
    <n v="4110"/>
    <s v="Pine flatwoods"/>
    <n v="4110"/>
    <s v="St. Lucie County"/>
    <s v="St. Lucie County"/>
    <m/>
    <m/>
    <s v="Natural Lands"/>
    <n v="0"/>
    <n v="1"/>
    <n v="0.59453966818943005"/>
    <n v="9.6644589373960005E-2"/>
    <n v="299.78068563287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505683258361"/>
    <n v="0.24313113189999999"/>
  </r>
  <r>
    <n v="190000"/>
    <n v="780000"/>
    <n v="780000"/>
    <x v="0"/>
    <x v="0"/>
    <s v="IR-SouthCentral"/>
    <s v="C-25 and South Indian R"/>
    <n v="0.36"/>
    <n v="0.57999999999999996"/>
    <s v="St. Lucie County"/>
    <n v="0.19331370850603"/>
    <n v="3724.11532887159"/>
    <n v="10.1480840237717"/>
    <n v="1.6496080343917801"/>
    <n v="1.9617637568661199"/>
    <n v="0.31889184670962001"/>
    <n v="719.92254512832505"/>
    <n v="1210"/>
    <s v="Fixed Single Family Units"/>
    <n v="1210"/>
    <s v="St. Lucie County"/>
    <s v="St. Lucie County"/>
    <m/>
    <m/>
    <m/>
    <n v="0"/>
    <n v="1"/>
    <n v="1.9617637568661199"/>
    <n v="0.31889184670962001"/>
    <n v="719.922545128325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5.957596466334"/>
    <n v="0.5838787876"/>
  </r>
  <r>
    <n v="190000"/>
    <n v="780000"/>
    <n v="780000"/>
    <x v="0"/>
    <x v="0"/>
    <s v="IR-SouthCentral"/>
    <s v="C-25 and South Indian R"/>
    <n v="0.36"/>
    <n v="0.57999999999999996"/>
    <s v="St. Lucie County"/>
    <n v="2.1279517066589999E-2"/>
    <n v="3724.11532887159"/>
    <n v="10.1480840237717"/>
    <n v="1.6496080343917801"/>
    <n v="0.21594632717710999"/>
    <n v="3.510286232103E-2"/>
    <n v="79.247375698698605"/>
    <n v="1310"/>
    <s v="Fixed Single Family Units"/>
    <n v="1310"/>
    <s v="St. Lucie County"/>
    <s v="St. Lucie County"/>
    <m/>
    <m/>
    <m/>
    <n v="0"/>
    <n v="1"/>
    <n v="0.21594632717710999"/>
    <n v="3.510286232103E-2"/>
    <n v="79.2473756986978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655418437256401"/>
    <n v="6.4271999799999993E-2"/>
  </r>
  <r>
    <n v="190000"/>
    <n v="780000"/>
    <n v="780000"/>
    <x v="0"/>
    <x v="0"/>
    <s v="IR-SouthCentral"/>
    <s v="C-25 and South Indian R"/>
    <n v="0.36"/>
    <n v="0.57999999999999996"/>
    <s v="St. Lucie County"/>
    <n v="0.19057774395748001"/>
    <n v="3724.11532887159"/>
    <n v="10.1480840237717"/>
    <n v="1.6496080343917801"/>
    <n v="1.9339989587414399"/>
    <n v="0.31437857760853"/>
    <n v="709.73349761384395"/>
    <n v="1310"/>
    <s v="Fixed Single Family Units"/>
    <n v="1310"/>
    <s v="St. Lucie County"/>
    <s v="St. Lucie County"/>
    <m/>
    <m/>
    <m/>
    <n v="0"/>
    <n v="1"/>
    <n v="1.9339989587414399"/>
    <n v="0.31437857760853"/>
    <n v="709.733497613843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493650512812"/>
    <n v="0.57561516430000004"/>
  </r>
  <r>
    <n v="190000"/>
    <n v="780000"/>
    <n v="780000"/>
    <x v="0"/>
    <x v="0"/>
    <s v="IR-SouthCentral"/>
    <s v="C-25 and South Indian R"/>
    <n v="0.36"/>
    <n v="0.57999999999999996"/>
    <s v="St. Lucie County"/>
    <n v="0.36784201690314"/>
    <n v="3840.6550347058101"/>
    <n v="11.100352824572401"/>
    <n v="1.92322034456747"/>
    <n v="4.0831761713272803"/>
    <n v="0.70744125049485995"/>
    <n v="1412.75429419541"/>
    <n v="1210"/>
    <s v="Fixed Single Family Units"/>
    <n v="1210"/>
    <s v="St. Lucie County"/>
    <s v="St. Lucie County"/>
    <m/>
    <m/>
    <m/>
    <n v="0"/>
    <n v="1"/>
    <n v="4.0831761713272803"/>
    <n v="0.70744125049485995"/>
    <n v="1412.7542941954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1020496029199"/>
    <n v="1.1457861267"/>
  </r>
  <r>
    <n v="190000"/>
    <n v="780000"/>
    <n v="780000"/>
    <x v="0"/>
    <x v="0"/>
    <s v="IR-SouthCentral"/>
    <s v="C-25 and South Indian R"/>
    <n v="0.36"/>
    <n v="0.57999999999999996"/>
    <s v="St. Lucie County"/>
    <n v="8.4835162716480006E-2"/>
    <n v="3840.6550347058101"/>
    <n v="11.100352824572401"/>
    <n v="1.92322034456747"/>
    <n v="0.94170023808296"/>
    <n v="0.16315671087103001"/>
    <n v="325.82259480714299"/>
    <n v="1310"/>
    <s v="Fixed Single Family Units"/>
    <n v="1310"/>
    <s v="St. Lucie County"/>
    <s v="St. Lucie County"/>
    <m/>
    <m/>
    <m/>
    <n v="0"/>
    <n v="1"/>
    <n v="0.94170023808296"/>
    <n v="0.16315671087103001"/>
    <n v="325.82259480714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369394723170203"/>
    <n v="0.26425190170000001"/>
  </r>
  <r>
    <n v="190000"/>
    <n v="780000"/>
    <n v="780000"/>
    <x v="0"/>
    <x v="0"/>
    <s v="IR-SouthCentral"/>
    <s v="C-25 and South Indian R"/>
    <n v="0.36"/>
    <n v="0.57999999999999996"/>
    <s v="St. Lucie County"/>
    <n v="1.9361103521960001E-2"/>
    <n v="3840.6550347058101"/>
    <n v="11.100352824572401"/>
    <n v="1.92322034456747"/>
    <n v="0.21491508016691999"/>
    <n v="3.723566818672E-2"/>
    <n v="74.359319719110601"/>
    <n v="1310"/>
    <s v="Fixed Single Family Units"/>
    <n v="1310"/>
    <s v="St. Lucie County"/>
    <s v="St. Lucie County"/>
    <m/>
    <m/>
    <m/>
    <n v="0"/>
    <n v="1"/>
    <n v="0.21491508016691999"/>
    <n v="3.723566818672E-2"/>
    <n v="74.359319719110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7.014005617530898"/>
    <n v="6.0307639699999999E-2"/>
  </r>
  <r>
    <n v="190000"/>
    <n v="780000"/>
    <n v="780000"/>
    <x v="0"/>
    <x v="0"/>
    <s v="IR-SouthCentral"/>
    <s v="C-25 and South Indian R"/>
    <n v="0.36"/>
    <n v="0.57999999999999996"/>
    <s v="St. Lucie County"/>
    <n v="2.4628033955699999E-2"/>
    <n v="3840.6550347058101"/>
    <n v="11.100352824572401"/>
    <n v="1.92322034456747"/>
    <n v="0.27337986628389999"/>
    <n v="4.736513595031E-2"/>
    <n v="94.587782606895601"/>
    <n v="1310"/>
    <s v="Fixed Single Family Units"/>
    <n v="1310"/>
    <s v="St. Lucie County"/>
    <s v="St. Lucie County"/>
    <m/>
    <m/>
    <m/>
    <n v="0"/>
    <n v="1"/>
    <n v="0.27337986628389999"/>
    <n v="4.736513595031E-2"/>
    <n v="94.5877826068970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298445254773902"/>
    <n v="7.6713530099999996E-2"/>
  </r>
  <r>
    <n v="190000"/>
    <n v="780000"/>
    <n v="780000"/>
    <x v="0"/>
    <x v="0"/>
    <s v="IR-SouthCentral"/>
    <s v="C-25 and South Indian R"/>
    <n v="0.36"/>
    <n v="0.57999999999999996"/>
    <s v="St. Lucie County"/>
    <n v="0.12109713645553"/>
    <n v="3840.6550347058101"/>
    <n v="11.100352824572401"/>
    <n v="1.92322034456747"/>
    <n v="1.3442209407018599"/>
    <n v="0.23289647650015"/>
    <n v="465.09232681641799"/>
    <n v="1310"/>
    <s v="Fixed Single Family Units"/>
    <n v="1310"/>
    <s v="St. Lucie County"/>
    <s v="St. Lucie County"/>
    <m/>
    <m/>
    <m/>
    <n v="0"/>
    <n v="1"/>
    <n v="1.3442209407018599"/>
    <n v="0.23289647650015"/>
    <n v="465.09232681641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9127549001077"/>
    <n v="0.37720383359999998"/>
  </r>
  <r>
    <n v="190000"/>
    <n v="780000"/>
    <n v="780000"/>
    <x v="0"/>
    <x v="0"/>
    <s v="IR-SouthCentral"/>
    <s v="C-25 and South Indian R"/>
    <n v="0.36"/>
    <n v="0.57999999999999996"/>
    <s v="St. Lucie County"/>
    <n v="0.16986809439485001"/>
    <n v="3868.4979917117598"/>
    <n v="9.2734060386229302"/>
    <n v="1.3908933111350199"/>
    <n v="1.57525581233061"/>
    <n v="0.23626839626905"/>
    <n v="657.13438202240002"/>
    <n v="1210"/>
    <s v="Fixed Single Family Units"/>
    <n v="1210"/>
    <s v="St. Lucie County"/>
    <s v="St. Lucie County"/>
    <m/>
    <m/>
    <m/>
    <n v="0"/>
    <n v="1"/>
    <n v="1.57525581233061"/>
    <n v="0.23626839626905"/>
    <n v="657.13438202240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5.457111362848"/>
    <n v="0.53295570319999996"/>
  </r>
  <r>
    <n v="190000"/>
    <n v="780000"/>
    <n v="780000"/>
    <x v="0"/>
    <x v="0"/>
    <s v="IR-SouthCentral"/>
    <s v="C-25 and South Indian R"/>
    <n v="0.36"/>
    <n v="0.57999999999999996"/>
    <s v="St. Lucie County"/>
    <n v="7.8540585177230005E-2"/>
    <n v="3868.4979917117598"/>
    <n v="9.2734060386229302"/>
    <n v="1.3908933111350199"/>
    <n v="0.72833873685952999"/>
    <n v="0.10924157457564"/>
    <n v="303.83409602599198"/>
    <n v="1750"/>
    <s v="Governmental"/>
    <n v="1750"/>
    <s v="St. Lucie County"/>
    <s v="St. Lucie County"/>
    <m/>
    <m/>
    <m/>
    <n v="0"/>
    <n v="1"/>
    <n v="0.72833873685952999"/>
    <n v="0.10924157457564"/>
    <n v="303.83409602599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333728260696603"/>
    <n v="0.24641856940000001"/>
  </r>
  <r>
    <n v="190000"/>
    <n v="780000"/>
    <n v="780000"/>
    <x v="0"/>
    <x v="0"/>
    <s v="IR-SouthCentral"/>
    <s v="C-25 and South Indian R"/>
    <n v="0.36"/>
    <n v="0.57999999999999996"/>
    <s v="St. Lucie County"/>
    <n v="0.11253253429575"/>
    <n v="3868.4979917117598"/>
    <n v="9.2734060386229302"/>
    <n v="1.3908933111350199"/>
    <n v="1.0435598830797499"/>
    <n v="0.15652074923702999"/>
    <n v="435.33188292534402"/>
    <n v="1750"/>
    <s v="Governmental"/>
    <n v="1750"/>
    <s v="St. Lucie County"/>
    <s v="St. Lucie County"/>
    <m/>
    <m/>
    <m/>
    <n v="0"/>
    <n v="1"/>
    <n v="1.0435598830797499"/>
    <n v="0.15652074923702999"/>
    <n v="435.33188292534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915750877336393"/>
    <n v="0.3530672205"/>
  </r>
  <r>
    <n v="190000"/>
    <n v="780000"/>
    <n v="780000"/>
    <x v="0"/>
    <x v="0"/>
    <s v="IR-SouthCentral"/>
    <s v="C-25 and South Indian R"/>
    <n v="0.36"/>
    <n v="0.57999999999999996"/>
    <s v="St. Lucie County"/>
    <n v="3.9739464947219999E-2"/>
    <n v="3868.4979917117598"/>
    <n v="9.2734060386229302"/>
    <n v="1.3908933111350199"/>
    <n v="0.36852019421325"/>
    <n v="5.5273355983179999E-2"/>
    <n v="153.732040340043"/>
    <n v="1310"/>
    <s v="Fixed Single Family Units"/>
    <n v="1310"/>
    <s v="St. Lucie County"/>
    <s v="St. Lucie County"/>
    <m/>
    <m/>
    <m/>
    <n v="0"/>
    <n v="1"/>
    <n v="0.36852019421325"/>
    <n v="5.5273355983179999E-2"/>
    <n v="153.73204034004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980787524399602"/>
    <n v="0.1246812979"/>
  </r>
  <r>
    <n v="190000"/>
    <n v="780000"/>
    <n v="780000"/>
    <x v="0"/>
    <x v="0"/>
    <s v="IR-SouthCentral"/>
    <s v="C-25 and South Indian R"/>
    <n v="0.36"/>
    <n v="0.57999999999999996"/>
    <s v="St. Lucie County"/>
    <n v="5.696837357034E-2"/>
    <n v="3868.4979917117598"/>
    <n v="9.2734060386229302"/>
    <n v="1.3908933111350199"/>
    <n v="0.52829085947779997"/>
    <n v="7.9236929745240006E-2"/>
    <n v="220.38203874798"/>
    <n v="1310"/>
    <s v="Fixed Single Family Units"/>
    <n v="1310"/>
    <s v="St. Lucie County"/>
    <s v="St. Lucie County"/>
    <m/>
    <m/>
    <m/>
    <n v="0"/>
    <n v="1"/>
    <n v="0.52829085947779997"/>
    <n v="7.9236929745240006E-2"/>
    <n v="220.38203874797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364563990962196"/>
    <n v="0.1787364467"/>
  </r>
  <r>
    <n v="190000"/>
    <n v="780000"/>
    <n v="780000"/>
    <x v="0"/>
    <x v="0"/>
    <s v="IR-SouthCentral"/>
    <s v="C-25 and South Indian R"/>
    <n v="0.36"/>
    <n v="0.57999999999999996"/>
    <s v="St. Lucie County"/>
    <n v="0.11875037480007"/>
    <n v="3868.4979917117598"/>
    <n v="9.2734060386229302"/>
    <n v="1.3908933111350199"/>
    <n v="1.10122044275977"/>
    <n v="0.16516910200420001"/>
    <n v="459.38558642911698"/>
    <n v="1750"/>
    <s v="Governmental"/>
    <n v="1750"/>
    <s v="St. Lucie County"/>
    <s v="St. Lucie County"/>
    <m/>
    <m/>
    <m/>
    <n v="0"/>
    <n v="1"/>
    <n v="1.10122044275977"/>
    <n v="0.16516910200420001"/>
    <n v="459.38558642911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616103629675806"/>
    <n v="0.3725754959"/>
  </r>
  <r>
    <n v="190000"/>
    <n v="780000"/>
    <n v="780000"/>
    <x v="0"/>
    <x v="0"/>
    <s v="IR-SouthCentral"/>
    <s v="C-25 and South Indian R"/>
    <n v="0.36"/>
    <n v="0.57999999999999996"/>
    <s v="St. Lucie County"/>
    <n v="4.136409060046E-2"/>
    <n v="3868.4979917117598"/>
    <n v="9.2734060386229302"/>
    <n v="1.3908933111350199"/>
    <n v="0.38358600755647998"/>
    <n v="5.7533036937359998E-2"/>
    <n v="160.016901416878"/>
    <n v="1750"/>
    <s v="Governmental"/>
    <n v="1750"/>
    <s v="St. Lucie County"/>
    <s v="St. Lucie County"/>
    <m/>
    <m/>
    <m/>
    <n v="0"/>
    <n v="1"/>
    <n v="0.38358600755647998"/>
    <n v="5.7533036937359998E-2"/>
    <n v="160.01690141687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445151958048399"/>
    <n v="0.12977850890000001"/>
  </r>
  <r>
    <n v="190000"/>
    <n v="780000"/>
    <n v="780000"/>
    <x v="0"/>
    <x v="0"/>
    <s v="IR-SouthCentral"/>
    <s v="C-25 and South Indian R"/>
    <n v="0.36"/>
    <n v="0.57999999999999996"/>
    <s v="Natural Lands"/>
    <n v="1.3295398965190001E-2"/>
    <n v="3751.4526593543701"/>
    <n v="10.060882067567199"/>
    <n v="1.5950634093271601"/>
    <n v="0.13376344103008"/>
    <n v="2.120700440178E-2"/>
    <n v="49.877059805158098"/>
    <n v="4110"/>
    <s v="Pine flatwoods"/>
    <n v="4110"/>
    <s v="St. Lucie County"/>
    <s v="St. Lucie County"/>
    <m/>
    <m/>
    <s v="Natural Lands"/>
    <n v="0"/>
    <n v="1"/>
    <n v="0.13376344103008"/>
    <n v="2.120700440178E-2"/>
    <n v="229.388146942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174239579119"/>
    <n v="0.18604067069999999"/>
  </r>
  <r>
    <n v="190000"/>
    <n v="780000"/>
    <n v="780000"/>
    <x v="0"/>
    <x v="0"/>
    <s v="IR-SouthCentral"/>
    <s v="C-25 and South Indian R"/>
    <n v="0.36"/>
    <n v="0.57999999999999996"/>
    <s v="St. Lucie County"/>
    <n v="0.22976257333767999"/>
    <n v="3751.4526593543701"/>
    <n v="10.060882067567199"/>
    <n v="1.5950634093271601"/>
    <n v="2.31161415389123"/>
    <n v="0.36648587356378998"/>
    <n v="861.94341676776605"/>
    <n v="1210"/>
    <s v="Fixed Single Family Units"/>
    <n v="1210"/>
    <s v="St. Lucie County"/>
    <s v="St. Lucie County"/>
    <m/>
    <m/>
    <m/>
    <n v="0"/>
    <n v="1"/>
    <n v="2.31161415389123"/>
    <n v="0.36648587356378998"/>
    <n v="861.943416767766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3.75804915805901"/>
    <n v="0.6990619763"/>
  </r>
  <r>
    <n v="190000"/>
    <n v="780000"/>
    <n v="780000"/>
    <x v="0"/>
    <x v="0"/>
    <s v="IR-SouthCentral"/>
    <s v="C-25 and South Indian R"/>
    <n v="0.36"/>
    <n v="0.57999999999999996"/>
    <s v="St. Lucie County"/>
    <n v="0.16639329168207001"/>
    <n v="3751.4526593543701"/>
    <n v="10.060882067567199"/>
    <n v="1.5950634093271601"/>
    <n v="1.6740632844476599"/>
    <n v="0.26540785111956999"/>
    <n v="624.21655657943995"/>
    <n v="1310"/>
    <s v="Fixed Single Family Units"/>
    <n v="1310"/>
    <s v="St. Lucie County"/>
    <s v="St. Lucie County"/>
    <m/>
    <m/>
    <m/>
    <n v="0"/>
    <n v="1"/>
    <n v="1.6740632844476599"/>
    <n v="0.26540785111956999"/>
    <n v="624.216556579439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222397309569"/>
    <n v="0.50625835890000004"/>
  </r>
  <r>
    <n v="190000"/>
    <n v="780000"/>
    <n v="780000"/>
    <x v="0"/>
    <x v="0"/>
    <s v="IR-SouthCentral"/>
    <s v="C-25 and South Indian R"/>
    <n v="0.36"/>
    <n v="0.57999999999999996"/>
    <s v="St. Lucie County"/>
    <n v="0.56501842229520005"/>
    <n v="3863.6662296592299"/>
    <n v="10.121834316018701"/>
    <n v="1.5499675384234599"/>
    <n v="5.7190228559703504"/>
    <n v="0.87576021316880004"/>
    <n v="2183.0425973573101"/>
    <n v="1210"/>
    <s v="Fixed Single Family Units"/>
    <n v="1210"/>
    <s v="St. Lucie County"/>
    <s v="St. Lucie County"/>
    <m/>
    <m/>
    <m/>
    <n v="0"/>
    <n v="1"/>
    <n v="5.7190228559703504"/>
    <n v="0.87576021316880004"/>
    <n v="2183.0425973573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56715064558799"/>
    <n v="1.7705130553999999"/>
  </r>
  <r>
    <n v="190000"/>
    <n v="780000"/>
    <n v="780000"/>
    <x v="0"/>
    <x v="0"/>
    <s v="IR-SouthCentral"/>
    <s v="C-25 and South Indian R"/>
    <n v="0.36"/>
    <n v="0.57999999999999996"/>
    <s v="St. Lucie County"/>
    <n v="3.7031813470279999E-2"/>
    <n v="3863.6662296592299"/>
    <n v="10.121834316018701"/>
    <n v="1.5499675384234599"/>
    <n v="0.37482988036795001"/>
    <n v="5.7398108767889998E-2"/>
    <n v="143.07856712818699"/>
    <n v="1310"/>
    <s v="Fixed Single Family Units"/>
    <n v="1310"/>
    <s v="St. Lucie County"/>
    <s v="St. Lucie County"/>
    <m/>
    <m/>
    <m/>
    <n v="0"/>
    <n v="1"/>
    <n v="0.37482988036795001"/>
    <n v="5.7398108767889998E-2"/>
    <n v="143.07856712818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466047904635204"/>
    <n v="0.1160410115"/>
  </r>
  <r>
    <n v="190000"/>
    <n v="780000"/>
    <n v="780000"/>
    <x v="0"/>
    <x v="0"/>
    <s v="IR-SouthCentral"/>
    <s v="C-25 and South Indian R"/>
    <n v="0.36"/>
    <n v="0.57999999999999996"/>
    <s v="St. Lucie County"/>
    <n v="1.571321806351E-2"/>
    <n v="3863.6662296592299"/>
    <n v="10.121834316018701"/>
    <n v="1.5499675384234599"/>
    <n v="0.15904658981038999"/>
    <n v="2.4354977922620001E-2"/>
    <n v="60.710629991281998"/>
    <n v="1310"/>
    <s v="Fixed Single Family Units"/>
    <n v="1310"/>
    <s v="St. Lucie County"/>
    <s v="St. Lucie County"/>
    <m/>
    <m/>
    <m/>
    <n v="0"/>
    <n v="1"/>
    <n v="0.15904658981038999"/>
    <n v="2.4354977922620001E-2"/>
    <n v="60.710629991281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4.3123125113692"/>
    <n v="4.9238142700000001E-2"/>
  </r>
  <r>
    <n v="190000"/>
    <n v="780000"/>
    <n v="780000"/>
    <x v="0"/>
    <x v="0"/>
    <s v="IR-SouthCentral"/>
    <s v="C-25 and South Indian R"/>
    <n v="0.36"/>
    <n v="0.57999999999999996"/>
    <s v="St. Lucie County"/>
    <n v="0.52638187961365002"/>
    <n v="3866.8323325912802"/>
    <n v="10.232261016157"/>
    <n v="1.5085525353507501"/>
    <n v="5.3860767863822598"/>
    <n v="0.79407471905386995"/>
    <n v="2035.4304713802501"/>
    <n v="1210"/>
    <s v="Fixed Single Family Units"/>
    <n v="1210"/>
    <s v="St. Lucie County"/>
    <s v="St. Lucie County"/>
    <m/>
    <m/>
    <m/>
    <n v="0"/>
    <n v="1"/>
    <n v="5.3860767863822598"/>
    <n v="0.79407471905386995"/>
    <n v="2035.4304713802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78898782329699"/>
    <n v="1.6507951917000001"/>
  </r>
  <r>
    <n v="190000"/>
    <n v="780000"/>
    <n v="780000"/>
    <x v="0"/>
    <x v="0"/>
    <s v="IR-SouthCentral"/>
    <s v="C-25 and South Indian R"/>
    <n v="0.36"/>
    <n v="0.57999999999999996"/>
    <s v="St. Lucie County"/>
    <n v="2.5924575001320001E-2"/>
    <n v="3866.8323325912802"/>
    <n v="10.232261016157"/>
    <n v="1.5085525353507501"/>
    <n v="0.2652670181465"/>
    <n v="3.9108583346140001E-2"/>
    <n v="100.24598482381499"/>
    <n v="1750"/>
    <s v="Governmental"/>
    <n v="1750"/>
    <s v="St. Lucie County"/>
    <s v="St. Lucie County"/>
    <m/>
    <m/>
    <m/>
    <n v="0"/>
    <n v="1"/>
    <n v="0.2652670181465"/>
    <n v="3.9108583346140001E-2"/>
    <n v="100.24598482381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827099300098403"/>
    <n v="8.1302501900000004E-2"/>
  </r>
  <r>
    <n v="190000"/>
    <n v="780000"/>
    <n v="780000"/>
    <x v="0"/>
    <x v="0"/>
    <s v="IR-SouthCentral"/>
    <s v="C-25 and South Indian R"/>
    <n v="0.36"/>
    <n v="0.57999999999999996"/>
    <s v="St. Lucie County"/>
    <n v="6.5456901849009999E-2"/>
    <n v="3866.8323325912802"/>
    <n v="10.232261016157"/>
    <n v="1.5085525353507501"/>
    <n v="0.66977210502811002"/>
    <n v="9.8745175240539995E-2"/>
    <n v="253.110864461033"/>
    <n v="1750"/>
    <s v="Governmental"/>
    <n v="1750"/>
    <s v="St. Lucie County"/>
    <s v="St. Lucie County"/>
    <m/>
    <m/>
    <m/>
    <n v="0"/>
    <n v="1"/>
    <n v="0.66977210502811002"/>
    <n v="9.8745175240539995E-2"/>
    <n v="253.11086446103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454291757738403"/>
    <n v="0.20528050649999999"/>
  </r>
  <r>
    <n v="190000"/>
    <n v="780000"/>
    <n v="780000"/>
    <x v="0"/>
    <x v="0"/>
    <s v="IR-SouthCentral"/>
    <s v="C-25 and South Indian R"/>
    <n v="0.36"/>
    <n v="0.57999999999999996"/>
    <s v="St. Lucie County"/>
    <n v="7.3501716382000002E-4"/>
    <n v="3879.4030084893898"/>
    <n v="11.219487766468401"/>
    <n v="2.16821365201859"/>
    <n v="8.2465160777199994E-3"/>
    <n v="1.5936742490799999E-3"/>
    <n v="2.8514277966495598"/>
    <n v="1210"/>
    <s v="Fixed Single Family Units"/>
    <n v="1210"/>
    <s v="St. Lucie County"/>
    <s v="St. Lucie County"/>
    <m/>
    <m/>
    <m/>
    <n v="0"/>
    <n v="1"/>
    <n v="8.2465160777199994E-3"/>
    <n v="1.5936742490799999E-3"/>
    <n v="2.8514277966503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.8040164792059397"/>
    <n v="2.3125935000000001E-3"/>
  </r>
  <r>
    <n v="190000"/>
    <n v="780000"/>
    <n v="780000"/>
    <x v="0"/>
    <x v="0"/>
    <s v="IR-SouthCentral"/>
    <s v="C-25 and South Indian R"/>
    <n v="0.36"/>
    <n v="0.57999999999999996"/>
    <s v="St. Lucie County"/>
    <n v="3.0222208061209999E-2"/>
    <n v="3879.4030084893898"/>
    <n v="11.219487766468401"/>
    <n v="2.16821365201859"/>
    <n v="0.33907769361842"/>
    <n v="6.5528204112460006E-2"/>
    <n v="117.244124875854"/>
    <n v="1310"/>
    <s v="Fixed Single Family Units"/>
    <n v="1310"/>
    <s v="St. Lucie County"/>
    <s v="St. Lucie County"/>
    <m/>
    <m/>
    <m/>
    <n v="0"/>
    <n v="1"/>
    <n v="0.33907769361842"/>
    <n v="6.5528204112460006E-2"/>
    <n v="117.24412487585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923209588069"/>
    <n v="9.5088503500000005E-2"/>
  </r>
  <r>
    <n v="190000"/>
    <n v="780000"/>
    <n v="780000"/>
    <x v="0"/>
    <x v="0"/>
    <s v="IR-SouthCentral"/>
    <s v="C-25 and South Indian R"/>
    <n v="0.36"/>
    <n v="0.57999999999999996"/>
    <s v="St. Lucie County"/>
    <n v="0.35472597046840998"/>
    <n v="3879.4030084893898"/>
    <n v="11.219487766468401"/>
    <n v="2.16821365201859"/>
    <n v="3.97984368611906"/>
    <n v="0.76912169189516999"/>
    <n v="1376.1249970245001"/>
    <n v="1310"/>
    <s v="Fixed Single Family Units"/>
    <n v="1310"/>
    <s v="St. Lucie County"/>
    <s v="St. Lucie County"/>
    <m/>
    <m/>
    <m/>
    <n v="0"/>
    <n v="1"/>
    <n v="3.97984368611906"/>
    <n v="0.76912169189516999"/>
    <n v="1376.1249970245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5.54986899054001"/>
    <n v="1.1160786675000001"/>
  </r>
  <r>
    <n v="190000"/>
    <n v="780000"/>
    <n v="780000"/>
    <x v="0"/>
    <x v="0"/>
    <s v="IR-SouthCentral"/>
    <s v="C-25 and South Indian R"/>
    <n v="0.36"/>
    <n v="0.57999999999999996"/>
    <s v="St. Lucie County"/>
    <n v="0.23208025779034"/>
    <n v="3879.4030084893898"/>
    <n v="11.219487766468401"/>
    <n v="2.16821365201859"/>
    <n v="2.6038216131176202"/>
    <n v="0.50319958330502002"/>
    <n v="900.33285028286105"/>
    <n v="1310"/>
    <s v="Fixed Single Family Units"/>
    <n v="1310"/>
    <s v="St. Lucie County"/>
    <s v="St. Lucie County"/>
    <m/>
    <m/>
    <m/>
    <n v="0"/>
    <n v="1"/>
    <n v="2.6038216131176202"/>
    <n v="0.50319958330502002"/>
    <n v="900.332850282861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4.286280145311"/>
    <n v="0.73019695890000003"/>
  </r>
  <r>
    <n v="190000"/>
    <n v="780000"/>
    <n v="780000"/>
    <x v="0"/>
    <x v="0"/>
    <s v="IR-SouthCentral"/>
    <s v="C-25 and South Indian R"/>
    <n v="0.36"/>
    <n v="0.57999999999999996"/>
    <s v="St. Lucie County"/>
    <n v="0.44024555540348997"/>
    <n v="3817.16072609617"/>
    <n v="10.842440563310401"/>
    <n v="1.8087337729625701"/>
    <n v="4.7733362677239404"/>
    <n v="0.79628700445496003"/>
    <n v="1680.4880439246001"/>
    <n v="1210"/>
    <s v="Fixed Single Family Units"/>
    <n v="1210"/>
    <s v="St. Lucie County"/>
    <s v="St. Lucie County"/>
    <m/>
    <m/>
    <m/>
    <n v="0"/>
    <n v="1"/>
    <n v="4.7733362677239404"/>
    <n v="0.79628700445496003"/>
    <n v="1680.4880439246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3.38582580255701"/>
    <n v="1.3629262319"/>
  </r>
  <r>
    <n v="190000"/>
    <n v="780000"/>
    <n v="780000"/>
    <x v="0"/>
    <x v="0"/>
    <s v="IR-SouthCentral"/>
    <s v="C-25 and South Indian R"/>
    <n v="0.36"/>
    <n v="0.57999999999999996"/>
    <s v="St. Lucie County"/>
    <n v="3.1391131650079999E-2"/>
    <n v="3817.16072609617"/>
    <n v="10.842440563310401"/>
    <n v="1.8087337729625701"/>
    <n v="0.34035647913106998"/>
    <n v="5.6778199987020002E-2"/>
    <n v="119.824994882411"/>
    <n v="1310"/>
    <s v="Fixed Single Family Units"/>
    <n v="1310"/>
    <s v="St. Lucie County"/>
    <s v="St. Lucie County"/>
    <m/>
    <m/>
    <m/>
    <n v="0"/>
    <n v="1"/>
    <n v="0.34035647913106998"/>
    <n v="5.6778199987020002E-2"/>
    <n v="119.82499488241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462310648741493"/>
    <n v="9.7181666599999994E-2"/>
  </r>
  <r>
    <n v="190000"/>
    <n v="780000"/>
    <n v="780000"/>
    <x v="0"/>
    <x v="0"/>
    <s v="IR-SouthCentral"/>
    <s v="C-25 and South Indian R"/>
    <n v="0.36"/>
    <n v="0.57999999999999996"/>
    <s v="St. Lucie County"/>
    <n v="0.14612676661432999"/>
    <n v="3817.16072609617"/>
    <n v="10.842440563310401"/>
    <n v="1.8087337729625701"/>
    <n v="1.5843707817246999"/>
    <n v="0.26430441790916998"/>
    <n v="557.78935455167596"/>
    <n v="1310"/>
    <s v="Fixed Single Family Units"/>
    <n v="1310"/>
    <s v="St. Lucie County"/>
    <s v="St. Lucie County"/>
    <m/>
    <m/>
    <m/>
    <n v="0"/>
    <n v="1"/>
    <n v="1.5843707817246999"/>
    <n v="0.26430441790916998"/>
    <n v="557.789354551675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0.83485664962799"/>
    <n v="0.45238390470000001"/>
  </r>
  <r>
    <n v="190000"/>
    <n v="780000"/>
    <n v="780000"/>
    <x v="0"/>
    <x v="0"/>
    <s v="IR-SouthCentral"/>
    <s v="C-25 and South Indian R"/>
    <n v="0.36"/>
    <n v="0.57999999999999996"/>
    <s v="St. Lucie County"/>
    <n v="0.45740435317659001"/>
    <n v="3843.2099181542098"/>
    <n v="9.9587444804943903"/>
    <n v="1.59799639513447"/>
    <n v="4.5551730775514701"/>
    <n v="0.73093050749499999"/>
    <n v="1757.90094673518"/>
    <n v="1210"/>
    <s v="Fixed Single Family Units"/>
    <n v="1210"/>
    <s v="St. Lucie County"/>
    <s v="St. Lucie County"/>
    <m/>
    <m/>
    <m/>
    <n v="0"/>
    <n v="1"/>
    <n v="4.5551730775514701"/>
    <n v="0.73093050749499999"/>
    <n v="1757.9009467351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533487213386"/>
    <n v="1.4257104191000001"/>
  </r>
  <r>
    <n v="190000"/>
    <n v="780000"/>
    <n v="780000"/>
    <x v="0"/>
    <x v="0"/>
    <s v="IR-SouthCentral"/>
    <s v="C-25 and South Indian R"/>
    <n v="0.36"/>
    <n v="0.57999999999999996"/>
    <s v="St. Lucie County"/>
    <n v="4.709331367781E-2"/>
    <n v="3843.2099181542098"/>
    <n v="9.9587444804943903"/>
    <n v="1.59799639513447"/>
    <n v="0.46899027765717"/>
    <n v="7.5254945492089997E-2"/>
    <n v="180.98949020534101"/>
    <n v="1310"/>
    <s v="Fixed Single Family Units"/>
    <n v="1310"/>
    <s v="St. Lucie County"/>
    <s v="St. Lucie County"/>
    <m/>
    <m/>
    <m/>
    <n v="0"/>
    <n v="1"/>
    <n v="0.46899027765717"/>
    <n v="7.5254945492089997E-2"/>
    <n v="180.98949020534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359405919133103"/>
    <n v="0.1467879077"/>
  </r>
  <r>
    <n v="190000"/>
    <n v="780000"/>
    <n v="780000"/>
    <x v="0"/>
    <x v="0"/>
    <s v="IR-SouthCentral"/>
    <s v="C-25 and South Indian R"/>
    <n v="0.36"/>
    <n v="0.57999999999999996"/>
    <s v="St. Lucie County"/>
    <n v="4.0877673479010002E-2"/>
    <n v="3843.2099181542098"/>
    <n v="9.9587444804943903"/>
    <n v="1.59799639513447"/>
    <n v="0.40709030513458999"/>
    <n v="6.5322374860949994E-2"/>
    <n v="157.10148014561901"/>
    <n v="1310"/>
    <s v="Fixed Single Family Units"/>
    <n v="1310"/>
    <s v="St. Lucie County"/>
    <s v="St. Lucie County"/>
    <m/>
    <m/>
    <m/>
    <n v="0"/>
    <n v="1"/>
    <n v="0.40709030513458999"/>
    <n v="6.5322374860949994E-2"/>
    <n v="157.10148014561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920471987444003"/>
    <n v="0.12741401469999999"/>
  </r>
  <r>
    <n v="190000"/>
    <n v="780000"/>
    <n v="780000"/>
    <x v="0"/>
    <x v="0"/>
    <s v="IR-SouthCentral"/>
    <s v="C-25 and South Indian R"/>
    <n v="0.36"/>
    <n v="0.57999999999999996"/>
    <s v="St. Lucie County"/>
    <n v="7.2388113265439993E-2"/>
    <n v="3843.2099181542098"/>
    <n v="9.9587444804943903"/>
    <n v="1.59799639513447"/>
    <n v="0.72089472343569005"/>
    <n v="0.11567594404877"/>
    <n v="278.20271485824401"/>
    <n v="1310"/>
    <s v="Fixed Single Family Units"/>
    <n v="1310"/>
    <s v="St. Lucie County"/>
    <s v="St. Lucie County"/>
    <m/>
    <m/>
    <m/>
    <n v="0"/>
    <n v="1"/>
    <n v="0.72089472343569005"/>
    <n v="0.11567594404877"/>
    <n v="278.20271485824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523485053449406"/>
    <n v="0.2256307501"/>
  </r>
  <r>
    <n v="190000"/>
    <n v="780000"/>
    <n v="780000"/>
    <x v="0"/>
    <x v="0"/>
    <s v="IR-SouthCentral"/>
    <s v="C-25 and South Indian R"/>
    <n v="0.36"/>
    <n v="0.57999999999999996"/>
    <s v="St. Lucie County"/>
    <n v="0.28615211675725"/>
    <n v="3827.34905403522"/>
    <n v="11.251149985807601"/>
    <n v="2.01637553553042"/>
    <n v="3.2195403843921802"/>
    <n v="0.57699012766956004"/>
    <n v="1095.2040333810401"/>
    <n v="1210"/>
    <s v="Fixed Single Family Units"/>
    <n v="1210"/>
    <s v="St. Lucie County"/>
    <s v="St. Lucie County"/>
    <m/>
    <m/>
    <m/>
    <n v="0"/>
    <n v="1"/>
    <n v="3.2195403843921802"/>
    <n v="0.57699012766956004"/>
    <n v="1095.2040333810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9.83215458955601"/>
    <n v="0.88824333609999995"/>
  </r>
  <r>
    <n v="190000"/>
    <n v="780000"/>
    <n v="780000"/>
    <x v="0"/>
    <x v="0"/>
    <s v="IR-SouthCentral"/>
    <s v="C-25 and South Indian R"/>
    <n v="0.36"/>
    <n v="0.57999999999999996"/>
    <s v="FPFWCD"/>
    <n v="1.2806139236649999E-2"/>
    <n v="3827.34905403522"/>
    <n v="11.251149985807601"/>
    <n v="2.01637553553042"/>
    <n v="0.14408379329078"/>
    <n v="2.582198586139E-2"/>
    <n v="49.0135648932702"/>
    <n v="1210"/>
    <s v="Fixed Single Family Units"/>
    <n v="1210"/>
    <s v="FPFWCD                                           St. Lucie County"/>
    <s v="FPFWCD"/>
    <m/>
    <m/>
    <m/>
    <n v="0"/>
    <n v="1"/>
    <n v="0.14408379329078"/>
    <n v="2.582198586139E-2"/>
    <n v="49.0135648932720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0.5677213339692"/>
    <n v="3.9751471900000002E-2"/>
  </r>
  <r>
    <n v="190000"/>
    <n v="780000"/>
    <n v="780000"/>
    <x v="0"/>
    <x v="0"/>
    <s v="IR-SouthCentral"/>
    <s v="C-25 and South Indian R"/>
    <n v="0.36"/>
    <n v="0.57999999999999996"/>
    <s v="St. Lucie County"/>
    <n v="3.718035898489E-2"/>
    <n v="3827.34905403522"/>
    <n v="11.251149985807601"/>
    <n v="2.01637553553042"/>
    <n v="0.41832179546517001"/>
    <n v="7.4969566259369999E-2"/>
    <n v="142.302211789512"/>
    <n v="1310"/>
    <s v="Fixed Single Family Units"/>
    <n v="1310"/>
    <s v="St. Lucie County"/>
    <s v="St. Lucie County"/>
    <m/>
    <m/>
    <m/>
    <n v="0"/>
    <n v="1"/>
    <n v="0.41832179546517001"/>
    <n v="7.4969566259369999E-2"/>
    <n v="142.30221178951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088483212991299"/>
    <n v="0.115411364"/>
  </r>
  <r>
    <n v="190000"/>
    <n v="780000"/>
    <n v="780000"/>
    <x v="0"/>
    <x v="0"/>
    <s v="IR-SouthCentral"/>
    <s v="C-25 and South Indian R"/>
    <n v="0.36"/>
    <n v="0.57999999999999996"/>
    <s v="FPFWCD"/>
    <n v="2.3886410498359999E-2"/>
    <n v="3827.34905403522"/>
    <n v="11.251149985807601"/>
    <n v="2.01637553553042"/>
    <n v="0.26874958713961"/>
    <n v="4.8163973760529999E-2"/>
    <n v="91.421630625195206"/>
    <n v="1310"/>
    <s v="Fixed Single Family Units"/>
    <n v="1310"/>
    <s v="FPFWCD                                           St. Lucie County"/>
    <s v="FPFWCD"/>
    <m/>
    <m/>
    <m/>
    <n v="0"/>
    <n v="1"/>
    <n v="0.26874958713961"/>
    <n v="4.8163973760529999E-2"/>
    <n v="91.421630625193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9.538916380437499"/>
    <n v="7.41456858E-2"/>
  </r>
  <r>
    <n v="190000"/>
    <n v="780000"/>
    <n v="780000"/>
    <x v="0"/>
    <x v="0"/>
    <s v="IR-SouthCentral"/>
    <s v="C-25 and South Indian R"/>
    <n v="0.36"/>
    <n v="0.57999999999999996"/>
    <s v="St. Lucie County"/>
    <n v="0.14420540055326"/>
    <n v="3827.34905403522"/>
    <n v="11.251149985807601"/>
    <n v="2.01637553553042"/>
    <n v="1.6224765903882301"/>
    <n v="0.29077224176695998"/>
    <n v="551.92440339430198"/>
    <n v="1310"/>
    <s v="Fixed Single Family Units"/>
    <n v="1310"/>
    <s v="St. Lucie County"/>
    <s v="St. Lucie County"/>
    <m/>
    <m/>
    <m/>
    <n v="0"/>
    <n v="1"/>
    <n v="1.6224765903882301"/>
    <n v="0.29077224176695998"/>
    <n v="551.92440339430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4.329888552591"/>
    <n v="0.44762725339999998"/>
  </r>
  <r>
    <n v="190000"/>
    <n v="780000"/>
    <n v="780000"/>
    <x v="0"/>
    <x v="0"/>
    <s v="IR-SouthCentral"/>
    <s v="C-25 and South Indian R"/>
    <n v="0.36"/>
    <n v="0.57999999999999996"/>
    <s v="FPFWCD"/>
    <n v="9.3874766012659996E-2"/>
    <n v="3827.34905403522"/>
    <n v="11.251149985807601"/>
    <n v="2.01637553553042"/>
    <n v="1.0561990722911201"/>
    <n v="0.18928678159157999"/>
    <n v="359.29149689636301"/>
    <n v="1310"/>
    <s v="Fixed Single Family Units"/>
    <n v="1310"/>
    <s v="FPFWCD                                           St. Lucie County"/>
    <s v="FPFWCD"/>
    <m/>
    <m/>
    <m/>
    <n v="0"/>
    <n v="1"/>
    <n v="1.0561990722911201"/>
    <n v="0.18928678159157999"/>
    <n v="359.29149689636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1864788134028"/>
    <n v="0.29139618560000002"/>
  </r>
  <r>
    <n v="190000"/>
    <n v="780000"/>
    <n v="780000"/>
    <x v="0"/>
    <x v="0"/>
    <s v="IR-SouthCentral"/>
    <s v="C-25 and South Indian R"/>
    <n v="0.36"/>
    <n v="0.57999999999999996"/>
    <s v="St. Lucie County"/>
    <n v="1.965826169386E-2"/>
    <n v="3827.34905403522"/>
    <n v="11.251149985807601"/>
    <n v="2.01637553553042"/>
    <n v="0.22117805077788"/>
    <n v="3.9638437950549998E-2"/>
    <n v="75.239029297975804"/>
    <n v="1310"/>
    <s v="Fixed Single Family Units"/>
    <n v="1310"/>
    <s v="St. Lucie County"/>
    <s v="St. Lucie County"/>
    <m/>
    <m/>
    <m/>
    <n v="0"/>
    <n v="1"/>
    <n v="0.22117805077788"/>
    <n v="3.9638437950549998E-2"/>
    <n v="75.2390292979746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686517833703903"/>
    <n v="6.1021110500000003E-2"/>
  </r>
  <r>
    <n v="190000"/>
    <n v="780000"/>
    <n v="780000"/>
    <x v="0"/>
    <x v="0"/>
    <s v="IR-SouthCentral"/>
    <s v="C-25 and South Indian R"/>
    <n v="0.36"/>
    <n v="0.57999999999999996"/>
    <s v="St. Lucie County"/>
    <n v="1.118284726917E-2"/>
    <n v="3878.6040902105401"/>
    <n v="12.2016024115041"/>
    <n v="2.47226213200496"/>
    <n v="0.13644865620706001"/>
    <n v="2.7646929831570001E-2"/>
    <n v="43.3738371584258"/>
    <n v="1310"/>
    <s v="Fixed Single Family Units"/>
    <n v="1310"/>
    <s v="St. Lucie County"/>
    <s v="St. Lucie County"/>
    <m/>
    <m/>
    <m/>
    <n v="0"/>
    <n v="1"/>
    <n v="0.13644865620706001"/>
    <n v="2.7646929831570001E-2"/>
    <n v="43.3738371584237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882055611346502"/>
    <n v="3.5177483500000002E-2"/>
  </r>
  <r>
    <n v="190000"/>
    <n v="780000"/>
    <n v="780000"/>
    <x v="0"/>
    <x v="0"/>
    <s v="IR-SouthCentral"/>
    <s v="C-25 and South Indian R"/>
    <n v="0.36"/>
    <n v="0.57999999999999996"/>
    <s v="St. Lucie County"/>
    <n v="8.964492411319E-2"/>
    <n v="3878.6040902105401"/>
    <n v="12.2016024115041"/>
    <n v="2.47226213200496"/>
    <n v="1.0938117222385999"/>
    <n v="0.22162575121149"/>
    <n v="347.69716933203199"/>
    <n v="1310"/>
    <s v="Fixed Single Family Units"/>
    <n v="1310"/>
    <s v="St. Lucie County"/>
    <s v="St. Lucie County"/>
    <m/>
    <m/>
    <m/>
    <n v="0"/>
    <n v="1"/>
    <n v="1.0938117222385999"/>
    <n v="0.22162575121149"/>
    <n v="347.69716933203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237579319212998"/>
    <n v="0.28199283809999998"/>
  </r>
  <r>
    <n v="190000"/>
    <n v="780000"/>
    <n v="780000"/>
    <x v="0"/>
    <x v="0"/>
    <s v="IR-SouthCentral"/>
    <s v="C-25 and South Indian R"/>
    <n v="0.36"/>
    <n v="0.57999999999999996"/>
    <s v="St. Lucie County"/>
    <n v="0.12180766701358001"/>
    <n v="3878.6040902105401"/>
    <n v="12.2016024115041"/>
    <n v="2.47226213200496"/>
    <n v="1.48624872357267"/>
    <n v="0.30114048254555997"/>
    <n v="472.44371549790202"/>
    <n v="1310"/>
    <s v="Fixed Single Family Units"/>
    <n v="1310"/>
    <s v="St. Lucie County"/>
    <s v="St. Lucie County"/>
    <m/>
    <m/>
    <m/>
    <n v="0"/>
    <n v="1"/>
    <n v="1.48624872357267"/>
    <n v="0.30114048254555997"/>
    <n v="472.44371549790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123986524590194"/>
    <n v="0.38316603040000002"/>
  </r>
  <r>
    <n v="190000"/>
    <n v="780000"/>
    <n v="780000"/>
    <x v="0"/>
    <x v="0"/>
    <s v="IR-SouthCentral"/>
    <s v="C-25 and South Indian R"/>
    <n v="0.36"/>
    <n v="0.57999999999999996"/>
    <s v="St. Lucie County"/>
    <n v="0.13276571273359999"/>
    <n v="3878.6040902105401"/>
    <n v="12.2016024115041"/>
    <n v="2.47226213200496"/>
    <n v="1.61995444065542"/>
    <n v="0.32823164401993998"/>
    <n v="514.94563644827804"/>
    <n v="1310"/>
    <s v="Fixed Single Family Units"/>
    <n v="1310"/>
    <s v="St. Lucie County"/>
    <s v="St. Lucie County"/>
    <m/>
    <m/>
    <m/>
    <n v="0"/>
    <n v="1"/>
    <n v="1.61995444065542"/>
    <n v="0.32823164401993998"/>
    <n v="514.945636448278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775721930108404"/>
    <n v="0.41763636370000001"/>
  </r>
  <r>
    <n v="190000"/>
    <n v="780000"/>
    <n v="780000"/>
    <x v="0"/>
    <x v="0"/>
    <s v="IR-SouthCentral"/>
    <s v="C-25 and South Indian R"/>
    <n v="0.36"/>
    <n v="0.57999999999999996"/>
    <s v="St. Lucie County"/>
    <n v="0.13126894662524999"/>
    <n v="3878.6040902105401"/>
    <n v="12.2016024115041"/>
    <n v="2.47226213200496"/>
    <n v="1.60169149569827"/>
    <n v="0.32453124584977999"/>
    <n v="509.14027329832697"/>
    <n v="1310"/>
    <s v="Fixed Single Family Units"/>
    <n v="1310"/>
    <s v="St. Lucie County"/>
    <s v="St. Lucie County"/>
    <m/>
    <m/>
    <m/>
    <n v="0"/>
    <n v="1"/>
    <n v="1.60169149569827"/>
    <n v="0.32453124584977999"/>
    <n v="509.140273298326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025698841487497"/>
    <n v="0.41292804"/>
  </r>
  <r>
    <n v="190000"/>
    <n v="780000"/>
    <n v="780000"/>
    <x v="0"/>
    <x v="0"/>
    <s v="IR-SouthCentral"/>
    <s v="C-25 and South Indian R"/>
    <n v="0.36"/>
    <n v="0.57999999999999996"/>
    <s v="St. Lucie County"/>
    <n v="0.10452135370232001"/>
    <n v="3878.6040902105401"/>
    <n v="12.2016024115041"/>
    <n v="2.47226213200496"/>
    <n v="1.27532800138796"/>
    <n v="0.25840418474415"/>
    <n v="405.39694998418003"/>
    <n v="1310"/>
    <s v="Fixed Single Family Units"/>
    <n v="1310"/>
    <s v="St. Lucie County"/>
    <s v="St. Lucie County"/>
    <m/>
    <m/>
    <m/>
    <n v="0"/>
    <n v="1"/>
    <n v="1.27532800138796"/>
    <n v="0.25840418474415"/>
    <n v="405.396949984180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7.800305616215198"/>
    <n v="0.32878909160000003"/>
  </r>
  <r>
    <n v="190000"/>
    <n v="780000"/>
    <n v="780000"/>
    <x v="0"/>
    <x v="0"/>
    <s v="IR-SouthCentral"/>
    <s v="C-25 and South Indian R"/>
    <n v="0.36"/>
    <n v="0.57999999999999996"/>
    <s v="St. Lucie County"/>
    <n v="2.6572002325840002E-2"/>
    <n v="3878.6040902105401"/>
    <n v="12.2016024115041"/>
    <n v="2.47226213200496"/>
    <n v="0.32422100765756001"/>
    <n v="6.5692955121740004E-2"/>
    <n v="103.062276906118"/>
    <n v="1310"/>
    <s v="Fixed Single Family Units"/>
    <n v="1310"/>
    <s v="St. Lucie County"/>
    <s v="St. Lucie County"/>
    <m/>
    <m/>
    <m/>
    <n v="0"/>
    <n v="1"/>
    <n v="0.32422100765756001"/>
    <n v="6.5692955121740004E-2"/>
    <n v="103.06227690611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457001067285901"/>
    <n v="8.3586599299999995E-2"/>
  </r>
  <r>
    <n v="190000"/>
    <n v="780000"/>
    <n v="780000"/>
    <x v="0"/>
    <x v="0"/>
    <s v="IR-SouthCentral"/>
    <s v="C-25 and South Indian R"/>
    <n v="0.36"/>
    <n v="0.57999999999999996"/>
    <s v="St. Lucie County"/>
    <n v="8.3878549587889997E-2"/>
    <n v="3877.8505072900498"/>
    <n v="11.8990840113131"/>
    <n v="2.3283857421855001"/>
    <n v="0.99807790829347998"/>
    <n v="0.19530161893565001"/>
    <n v="325.26847607017999"/>
    <n v="1210"/>
    <s v="Fixed Single Family Units"/>
    <n v="1210"/>
    <s v="St. Lucie County"/>
    <s v="St. Lucie County"/>
    <m/>
    <m/>
    <m/>
    <n v="0"/>
    <n v="1"/>
    <n v="0.99807790829347998"/>
    <n v="0.19530161893565001"/>
    <n v="325.26847607017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726944672980395"/>
    <n v="0.26380249480000001"/>
  </r>
  <r>
    <n v="190000"/>
    <n v="780000"/>
    <n v="780000"/>
    <x v="0"/>
    <x v="0"/>
    <s v="IR-SouthCentral"/>
    <s v="C-25 and South Indian R"/>
    <n v="0.36"/>
    <n v="0.57999999999999996"/>
    <s v="St. Lucie County"/>
    <n v="0.17929367931924001"/>
    <n v="3877.8505072900498"/>
    <n v="11.8990840113131"/>
    <n v="2.3283857421855001"/>
    <n v="2.1334305529171602"/>
    <n v="0.41746484659090999"/>
    <n v="695.27408530204605"/>
    <n v="1310"/>
    <s v="Fixed Single Family Units"/>
    <n v="1310"/>
    <s v="St. Lucie County"/>
    <s v="St. Lucie County"/>
    <m/>
    <m/>
    <m/>
    <n v="0"/>
    <n v="1"/>
    <n v="2.1334305529171602"/>
    <n v="0.41746484659090999"/>
    <n v="695.274085302046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8.87801385305499"/>
    <n v="0.56388814700000001"/>
  </r>
  <r>
    <n v="190000"/>
    <n v="780000"/>
    <n v="780000"/>
    <x v="0"/>
    <x v="0"/>
    <s v="IR-SouthCentral"/>
    <s v="C-25 and South Indian R"/>
    <n v="0.36"/>
    <n v="0.57999999999999996"/>
    <s v="St. Lucie County"/>
    <n v="2.6822422489140001E-2"/>
    <n v="3877.8505072900498"/>
    <n v="11.8990840113131"/>
    <n v="2.3283857421855001"/>
    <n v="0.31916225858531"/>
    <n v="6.2452946094610003E-2"/>
    <n v="104.013344656294"/>
    <n v="1310"/>
    <s v="Fixed Single Family Units"/>
    <n v="1310"/>
    <s v="St. Lucie County"/>
    <s v="St. Lucie County"/>
    <m/>
    <m/>
    <m/>
    <n v="0"/>
    <n v="1"/>
    <n v="0.31916225858531"/>
    <n v="6.2452946094610003E-2"/>
    <n v="104.0133446562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035489183749299"/>
    <n v="8.4357943800000001E-2"/>
  </r>
  <r>
    <n v="190000"/>
    <n v="780000"/>
    <n v="780000"/>
    <x v="0"/>
    <x v="0"/>
    <s v="IR-SouthCentral"/>
    <s v="C-25 and South Indian R"/>
    <n v="0.36"/>
    <n v="0.57999999999999996"/>
    <s v="St. Lucie County"/>
    <n v="0.32776880201846997"/>
    <n v="3877.8505072900498"/>
    <n v="11.8990840113131"/>
    <n v="2.3283857421855001"/>
    <n v="3.9001485115052499"/>
    <n v="0.76317220535302999"/>
    <n v="1271.03841518118"/>
    <n v="1310"/>
    <s v="Fixed Single Family Units"/>
    <n v="1310"/>
    <s v="St. Lucie County"/>
    <s v="St. Lucie County"/>
    <m/>
    <m/>
    <m/>
    <n v="0"/>
    <n v="1"/>
    <n v="3.9001485115052499"/>
    <n v="0.76317220535302999"/>
    <n v="1271.0384151811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3.06446346048099"/>
    <n v="1.0308502961999999"/>
  </r>
  <r>
    <n v="190000"/>
    <n v="780000"/>
    <n v="780000"/>
    <x v="0"/>
    <x v="0"/>
    <s v="IR-SouthCentral"/>
    <s v="C-25 and South Indian R"/>
    <n v="0.36"/>
    <n v="0.57999999999999996"/>
    <s v="St. Lucie County"/>
    <n v="0.30033353911744998"/>
    <n v="3848.35948631255"/>
    <n v="10.3791909999875"/>
    <n v="1.7926506373089499"/>
    <n v="3.1172191662022599"/>
    <n v="0.53839311030415005"/>
    <n v="1155.79142432047"/>
    <n v="1210"/>
    <s v="Fixed Single Family Units"/>
    <n v="1210"/>
    <s v="St. Lucie County"/>
    <s v="St. Lucie County"/>
    <m/>
    <m/>
    <m/>
    <n v="0"/>
    <n v="1"/>
    <n v="3.1172191662022599"/>
    <n v="0.53839311030415005"/>
    <n v="1155.7914243204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8.51187482275401"/>
    <n v="0.93738152819999998"/>
  </r>
  <r>
    <n v="190000"/>
    <n v="780000"/>
    <n v="780000"/>
    <x v="0"/>
    <x v="0"/>
    <s v="IR-SouthCentral"/>
    <s v="C-25 and South Indian R"/>
    <n v="0.36"/>
    <n v="0.57999999999999996"/>
    <s v="St. Lucie County"/>
    <n v="2.2882959586710001E-2"/>
    <n v="3848.35948631255"/>
    <n v="10.3791909999875"/>
    <n v="1.7926506373089499"/>
    <n v="0.23750660819548999"/>
    <n v="4.102115208663E-2"/>
    <n v="88.061854600433804"/>
    <n v="1310"/>
    <s v="Fixed Single Family Units"/>
    <n v="1310"/>
    <s v="St. Lucie County"/>
    <s v="St. Lucie County"/>
    <m/>
    <m/>
    <m/>
    <n v="0"/>
    <n v="1"/>
    <n v="0.23750660819548999"/>
    <n v="4.102115208663E-2"/>
    <n v="88.061854600432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688164696078701"/>
    <n v="7.1420806700000006E-2"/>
  </r>
  <r>
    <n v="190000"/>
    <n v="780000"/>
    <n v="780000"/>
    <x v="0"/>
    <x v="0"/>
    <s v="IR-SouthCentral"/>
    <s v="C-25 and South Indian R"/>
    <n v="0.36"/>
    <n v="0.57999999999999996"/>
    <s v="FPFWCD"/>
    <n v="8.8466718095000004E-3"/>
    <n v="3848.35948631255"/>
    <n v="10.3791909999875"/>
    <n v="1.7926506373089499"/>
    <n v="9.1821296425029994E-2"/>
    <n v="1.5858991857359998E-2"/>
    <n v="34.045173380394701"/>
    <n v="1310"/>
    <s v="Fixed Single Family Units"/>
    <n v="1310"/>
    <s v="FPFWCD                                           St. Lucie County"/>
    <s v="FPFWCD"/>
    <m/>
    <m/>
    <m/>
    <n v="0"/>
    <n v="1"/>
    <n v="9.1821296425029994E-2"/>
    <n v="1.5858991857359998E-2"/>
    <n v="34.0451733803957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.9377495081497"/>
    <n v="2.76116572E-2"/>
  </r>
  <r>
    <n v="190000"/>
    <n v="780000"/>
    <n v="780000"/>
    <x v="0"/>
    <x v="0"/>
    <s v="IR-SouthCentral"/>
    <s v="C-25 and South Indian R"/>
    <n v="0.36"/>
    <n v="0.57999999999999996"/>
    <s v="St. Lucie County"/>
    <n v="0.11272953180155"/>
    <n v="3848.35948631255"/>
    <n v="10.3791909999875"/>
    <n v="1.7926506373089499"/>
    <n v="1.17004134190749"/>
    <n v="0.20208466702759001"/>
    <n v="433.82376309608298"/>
    <n v="1310"/>
    <s v="Fixed Single Family Units"/>
    <n v="1310"/>
    <s v="St. Lucie County"/>
    <s v="St. Lucie County"/>
    <m/>
    <m/>
    <m/>
    <n v="0"/>
    <n v="1"/>
    <n v="1.17004134190749"/>
    <n v="0.20208466702759001"/>
    <n v="433.82376309608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385932451440098"/>
    <n v="0.35184409010000001"/>
  </r>
  <r>
    <n v="190000"/>
    <n v="780000"/>
    <n v="780000"/>
    <x v="0"/>
    <x v="0"/>
    <s v="IR-SouthCentral"/>
    <s v="C-25 and South Indian R"/>
    <n v="0.36"/>
    <n v="0.57999999999999996"/>
    <s v="FPFWCD"/>
    <n v="4.2878865855649997E-2"/>
    <n v="3848.35948631255"/>
    <n v="10.3791909999875"/>
    <n v="1.7926506373089499"/>
    <n v="0.44504793857869002"/>
    <n v="7.6866826203219996E-2"/>
    <n v="165.01329017793699"/>
    <n v="1310"/>
    <s v="Fixed Single Family Units"/>
    <n v="1310"/>
    <s v="FPFWCD                                           St. Lucie County"/>
    <s v="FPFWCD"/>
    <m/>
    <m/>
    <m/>
    <n v="0"/>
    <n v="1"/>
    <n v="0.44504793857869002"/>
    <n v="7.6866826203219996E-2"/>
    <n v="165.01329017793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480970853933599"/>
    <n v="0.13383073009999999"/>
  </r>
  <r>
    <n v="190000"/>
    <n v="780000"/>
    <n v="780000"/>
    <x v="0"/>
    <x v="0"/>
    <s v="IR-SouthCentral"/>
    <s v="C-25 and South Indian R"/>
    <n v="0.36"/>
    <n v="0.57999999999999996"/>
    <s v="St. Lucie County"/>
    <n v="5.2304001991120001E-2"/>
    <n v="3848.35948631255"/>
    <n v="10.3791909999875"/>
    <n v="1.7926506373089499"/>
    <n v="0.54287322672963001"/>
    <n v="9.3762802503200002E-2"/>
    <n v="201.28460223466399"/>
    <n v="1310"/>
    <s v="Fixed Single Family Units"/>
    <n v="1310"/>
    <s v="St. Lucie County"/>
    <s v="St. Lucie County"/>
    <m/>
    <m/>
    <m/>
    <n v="0"/>
    <n v="1"/>
    <n v="0.54287322672963001"/>
    <n v="9.3762802503200002E-2"/>
    <n v="201.28460223466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2443335360148"/>
    <n v="0.16324785259999999"/>
  </r>
  <r>
    <n v="190000"/>
    <n v="780000"/>
    <n v="780000"/>
    <x v="0"/>
    <x v="0"/>
    <s v="IR-SouthCentral"/>
    <s v="C-25 and South Indian R"/>
    <n v="0.36"/>
    <n v="0.57999999999999996"/>
    <s v="FPFWCD"/>
    <n v="1.9048488107319999E-2"/>
    <n v="3848.35948631255"/>
    <n v="10.3791909999875"/>
    <n v="1.7926506373089499"/>
    <n v="0.19770789632693"/>
    <n v="3.4147284345370003E-2"/>
    <n v="73.3054299077438"/>
    <n v="1310"/>
    <s v="Fixed Single Family Units"/>
    <n v="1310"/>
    <s v="FPFWCD                                           St. Lucie County"/>
    <s v="FPFWCD"/>
    <m/>
    <m/>
    <m/>
    <n v="0"/>
    <n v="1"/>
    <n v="0.19770789632693"/>
    <n v="3.4147284345370003E-2"/>
    <n v="73.305429907743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9.224981043664599"/>
    <n v="5.94529034E-2"/>
  </r>
  <r>
    <n v="190000"/>
    <n v="780000"/>
    <n v="780000"/>
    <x v="0"/>
    <x v="0"/>
    <s v="IR-SouthCentral"/>
    <s v="C-25 and South Indian R"/>
    <n v="0.36"/>
    <n v="0.57999999999999996"/>
    <s v="St. Lucie County"/>
    <n v="1.459241318798E-2"/>
    <n v="3848.35948631255"/>
    <n v="10.3791909999875"/>
    <n v="1.7926506373089499"/>
    <n v="0.15145744362881"/>
    <n v="2.615909880131E-2"/>
    <n v="56.156851720166799"/>
    <n v="1310"/>
    <s v="Fixed Single Family Units"/>
    <n v="1310"/>
    <s v="St. Lucie County"/>
    <s v="St. Lucie County"/>
    <m/>
    <m/>
    <m/>
    <n v="0"/>
    <n v="1"/>
    <n v="0.15145744362881"/>
    <n v="2.615909880131E-2"/>
    <n v="56.156851720167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0.781452786609101"/>
    <n v="4.5544891900000002E-2"/>
  </r>
  <r>
    <n v="190000"/>
    <n v="780000"/>
    <n v="780000"/>
    <x v="0"/>
    <x v="0"/>
    <s v="IR-SouthCentral"/>
    <s v="C-25 and South Indian R"/>
    <n v="0.36"/>
    <n v="0.57999999999999996"/>
    <s v="St. Lucie County"/>
    <n v="4.414698232566E-2"/>
    <n v="3848.35948631255"/>
    <n v="10.3791909999875"/>
    <n v="1.7926506373089499"/>
    <n v="0.45820996163113997"/>
    <n v="7.9140116001360006E-2"/>
    <n v="169.893458225041"/>
    <n v="1310"/>
    <s v="Fixed Single Family Units"/>
    <n v="1310"/>
    <s v="St. Lucie County"/>
    <s v="St. Lucie County"/>
    <m/>
    <m/>
    <m/>
    <n v="0"/>
    <n v="1"/>
    <n v="0.45820996163113997"/>
    <n v="7.9140116001360006E-2"/>
    <n v="169.89345822504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990735828540402"/>
    <n v="0.1377886928"/>
  </r>
  <r>
    <n v="190000"/>
    <n v="780000"/>
    <n v="790000"/>
    <x v="0"/>
    <x v="0"/>
    <s v="IR-SouthCentral"/>
    <s v="C-25 and South Indian R"/>
    <n v="0.36"/>
    <n v="0.57999999999999996"/>
    <s v="St. Lucie County"/>
    <n v="0.37855948166849002"/>
    <n v="3849.0681201760799"/>
    <n v="10.172987986122401"/>
    <n v="1.69551714976849"/>
    <n v="3.85108105904638"/>
    <n v="0.64185409337640997"/>
    <n v="1457.1012324805999"/>
    <n v="1210"/>
    <s v="Fixed Single Family Units"/>
    <n v="1210"/>
    <s v="St. Lucie County"/>
    <s v="St. Lucie County"/>
    <m/>
    <m/>
    <m/>
    <n v="0"/>
    <n v="1"/>
    <n v="3.85108105904638"/>
    <n v="0.64185409337640997"/>
    <n v="1457.1012324805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2.71258807098801"/>
    <n v="1.1817528244"/>
  </r>
  <r>
    <n v="190000"/>
    <n v="780000"/>
    <n v="790000"/>
    <x v="0"/>
    <x v="0"/>
    <s v="IR-SouthCentral"/>
    <s v="C-25 and South Indian R"/>
    <n v="0.36"/>
    <n v="0.57999999999999996"/>
    <s v="St. Lucie County"/>
    <n v="2.0648053491160001E-2"/>
    <n v="3849.0681201760799"/>
    <n v="10.172987986122401"/>
    <n v="1.69551714976849"/>
    <n v="0.21005240010243001"/>
    <n v="3.50091288036E-2"/>
    <n v="79.475764436533794"/>
    <n v="1310"/>
    <s v="Fixed Single Family Units"/>
    <n v="1310"/>
    <s v="St. Lucie County"/>
    <s v="St. Lucie County"/>
    <m/>
    <m/>
    <m/>
    <n v="0"/>
    <n v="1"/>
    <n v="0.21005240010243001"/>
    <n v="3.50091288036E-2"/>
    <n v="79.475764436532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940067188530499"/>
    <n v="6.4457229899999996E-2"/>
  </r>
  <r>
    <n v="190000"/>
    <n v="780000"/>
    <n v="790000"/>
    <x v="0"/>
    <x v="0"/>
    <s v="IR-SouthCentral"/>
    <s v="C-25 and South Indian R"/>
    <n v="0.36"/>
    <n v="0.57999999999999996"/>
    <s v="St. Lucie County"/>
    <n v="9.2629059687629994E-2"/>
    <n v="3849.0681201760799"/>
    <n v="10.172987986122401"/>
    <n v="1.69551714976849"/>
    <n v="0.94231431136808996"/>
    <n v="0.15705415926729999"/>
    <n v="356.535560645548"/>
    <n v="1310"/>
    <s v="Fixed Single Family Units"/>
    <n v="1310"/>
    <s v="St. Lucie County"/>
    <s v="St. Lucie County"/>
    <m/>
    <m/>
    <m/>
    <n v="0"/>
    <n v="1"/>
    <n v="0.94231431136808996"/>
    <n v="0.15705415926729999"/>
    <n v="356.53556064554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6340251926771"/>
    <n v="0.28916103859999998"/>
  </r>
  <r>
    <n v="190000"/>
    <n v="780000"/>
    <n v="790000"/>
    <x v="0"/>
    <x v="0"/>
    <s v="IR-SouthCentral"/>
    <s v="C-25 and South Indian R"/>
    <n v="0.36"/>
    <n v="0.57999999999999996"/>
    <s v="St. Lucie County"/>
    <n v="0.12592685886664001"/>
    <n v="3849.0681201760799"/>
    <n v="10.172987986122401"/>
    <n v="1.69551714976849"/>
    <n v="1.28105242238052"/>
    <n v="0.21351114882486999"/>
    <n v="484.70105793751998"/>
    <n v="1310"/>
    <s v="Fixed Single Family Units"/>
    <n v="1310"/>
    <s v="St. Lucie County"/>
    <s v="St. Lucie County"/>
    <m/>
    <m/>
    <m/>
    <n v="0"/>
    <n v="1"/>
    <n v="1.28105242238052"/>
    <n v="0.21351114882486999"/>
    <n v="484.70105793751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2.662714423443802"/>
    <n v="0.39310710300000001"/>
  </r>
  <r>
    <n v="190000"/>
    <n v="780000"/>
    <n v="790000"/>
    <x v="0"/>
    <x v="0"/>
    <s v="IR-SouthCentral"/>
    <s v="C-25 and South Indian R"/>
    <n v="0.36"/>
    <n v="0.57999999999999996"/>
    <s v="St. Lucie County"/>
    <n v="0.15805277512505"/>
    <n v="3872.8250939560799"/>
    <n v="9.6206190437498709"/>
    <n v="1.41380722359313"/>
    <n v="1.52056553828561"/>
    <n v="0.22345615518074"/>
    <n v="612.11075367370699"/>
    <n v="1210"/>
    <s v="Fixed Single Family Units"/>
    <n v="1210"/>
    <s v="St. Lucie County"/>
    <s v="St. Lucie County"/>
    <m/>
    <m/>
    <m/>
    <n v="0"/>
    <n v="1"/>
    <n v="1.52056553828561"/>
    <n v="0.22345615518074"/>
    <n v="612.11075367370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59533881567801"/>
    <n v="0.49644018950000002"/>
  </r>
  <r>
    <n v="190000"/>
    <n v="780000"/>
    <n v="790000"/>
    <x v="0"/>
    <x v="0"/>
    <s v="IR-SouthCentral"/>
    <s v="C-25 and South Indian R"/>
    <n v="0.36"/>
    <n v="0.57999999999999996"/>
    <s v="FPFWCD"/>
    <n v="0.12701983405125"/>
    <n v="3826.9629544233999"/>
    <n v="9.5009964399164808"/>
    <n v="1.4585485659490101"/>
    <n v="1.2068149911197601"/>
    <n v="0.18526459680254001"/>
    <n v="486.10019939116501"/>
    <n v="1210"/>
    <s v="Fixed Single Family Units"/>
    <n v="1210"/>
    <s v="FPFWCD                                           St. Lucie County"/>
    <s v="FPFWCD"/>
    <m/>
    <m/>
    <m/>
    <n v="0"/>
    <n v="1"/>
    <n v="1.2068149911197601"/>
    <n v="0.18526459680254001"/>
    <n v="1503.3773554561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452480662130199"/>
    <n v="1.2192841487999999"/>
  </r>
  <r>
    <n v="190000"/>
    <n v="780000"/>
    <n v="790000"/>
    <x v="0"/>
    <x v="0"/>
    <s v="IR-SouthCentral"/>
    <s v="C-25 and South Indian R"/>
    <n v="0.36"/>
    <n v="0.57999999999999996"/>
    <s v="FPFWCD"/>
    <n v="5.2230459692960002E-2"/>
    <n v="3826.9629544233999"/>
    <n v="9.5009964399164808"/>
    <n v="1.4585485659490101"/>
    <n v="0.49624141159801"/>
    <n v="7.6180662084019996E-2"/>
    <n v="199.884034337462"/>
    <n v="1310"/>
    <s v="Fixed Single Family Units"/>
    <n v="1310"/>
    <s v="FPFWCD                                           St. Lucie County"/>
    <s v="FPFWCD"/>
    <m/>
    <m/>
    <m/>
    <n v="0"/>
    <n v="1"/>
    <n v="0.49624141159801"/>
    <n v="7.6180662084019996E-2"/>
    <n v="384.940364007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177926852048202"/>
    <n v="0.31219818649999997"/>
  </r>
  <r>
    <n v="190000"/>
    <n v="790000"/>
    <n v="790000"/>
    <x v="0"/>
    <x v="0"/>
    <s v="IR-SouthCentral"/>
    <s v="C-25 and South Indian R"/>
    <n v="0.36"/>
    <n v="0.57999999999999996"/>
    <s v="St. Lucie County"/>
    <n v="0.28489910285769998"/>
    <n v="3831.4705508423699"/>
    <n v="11.272144698383499"/>
    <n v="2.0235489629516499"/>
    <n v="3.2114239118516399"/>
    <n v="0.57650728413355001"/>
    <n v="1091.58252256069"/>
    <n v="1210"/>
    <s v="Fixed Single Family Units"/>
    <n v="1210"/>
    <s v="St. Lucie County"/>
    <s v="St. Lucie County"/>
    <m/>
    <m/>
    <m/>
    <n v="0"/>
    <n v="1"/>
    <n v="3.2114239118516399"/>
    <n v="0.57650728413355001"/>
    <n v="1091.5825225606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4.17906063262501"/>
    <n v="0.88530618210000001"/>
  </r>
  <r>
    <n v="190000"/>
    <n v="790000"/>
    <n v="790000"/>
    <x v="0"/>
    <x v="0"/>
    <s v="IR-SouthCentral"/>
    <s v="C-25 and South Indian R"/>
    <n v="0.36"/>
    <n v="0.57999999999999996"/>
    <s v="FPFWCD"/>
    <n v="1.039497505882E-2"/>
    <n v="3831.4705508423699"/>
    <n v="11.272144698383499"/>
    <n v="2.0235489629516499"/>
    <n v="0.11717366299919001"/>
    <n v="2.1034741000199999E-2"/>
    <n v="39.828040814640403"/>
    <n v="1210"/>
    <s v="Fixed Single Family Units"/>
    <n v="1210"/>
    <s v="FPFWCD                                           St. Lucie County"/>
    <s v="FPFWCD"/>
    <m/>
    <m/>
    <m/>
    <n v="0"/>
    <n v="1"/>
    <n v="0.11717366299919001"/>
    <n v="2.1034741000199999E-2"/>
    <n v="39.828040814639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.3796723020488"/>
    <n v="3.2301736300000002E-2"/>
  </r>
  <r>
    <n v="190000"/>
    <n v="790000"/>
    <n v="790000"/>
    <x v="0"/>
    <x v="0"/>
    <s v="IR-SouthCentral"/>
    <s v="C-25 and South Indian R"/>
    <n v="0.36"/>
    <n v="0.57999999999999996"/>
    <s v="St. Lucie County"/>
    <n v="5.1617295499840003E-2"/>
    <n v="3831.4705508423699"/>
    <n v="11.272144698383499"/>
    <n v="2.0235489629516499"/>
    <n v="0.58183762381349002"/>
    <n v="0.10445012477908"/>
    <n v="197.77014762179201"/>
    <n v="1310"/>
    <s v="Fixed Single Family Units"/>
    <n v="1310"/>
    <s v="St. Lucie County"/>
    <s v="St. Lucie County"/>
    <m/>
    <m/>
    <m/>
    <n v="0"/>
    <n v="1"/>
    <n v="0.58183762381349002"/>
    <n v="0.10445012477908"/>
    <n v="197.7701476217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643016189994299"/>
    <n v="0.16039752439999999"/>
  </r>
  <r>
    <n v="190000"/>
    <n v="790000"/>
    <n v="790000"/>
    <x v="0"/>
    <x v="0"/>
    <s v="IR-SouthCentral"/>
    <s v="C-25 and South Indian R"/>
    <n v="0.36"/>
    <n v="0.57999999999999996"/>
    <s v="St. Lucie County"/>
    <n v="0.17372594753088"/>
    <n v="3831.4705508423699"/>
    <n v="11.272144698383499"/>
    <n v="2.0235489629516499"/>
    <n v="1.95826401843191"/>
    <n v="0.35154296096391002"/>
    <n v="665.62585188177297"/>
    <n v="1310"/>
    <s v="Fixed Single Family Units"/>
    <n v="1310"/>
    <s v="St. Lucie County"/>
    <s v="St. Lucie County"/>
    <m/>
    <m/>
    <m/>
    <n v="0"/>
    <n v="1"/>
    <n v="1.95826401843191"/>
    <n v="0.35154296096391002"/>
    <n v="665.625851881772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813660950035"/>
    <n v="0.53984254009999999"/>
  </r>
  <r>
    <n v="190000"/>
    <n v="790000"/>
    <n v="790000"/>
    <x v="0"/>
    <x v="0"/>
    <s v="IR-SouthCentral"/>
    <s v="C-25 and South Indian R"/>
    <n v="0.36"/>
    <n v="0.57999999999999996"/>
    <s v="FPFWCD"/>
    <n v="9.0275695686930002E-2"/>
    <n v="3831.4705508423699"/>
    <n v="11.272144698383499"/>
    <n v="2.0235489629516499"/>
    <n v="1.0176007045303499"/>
    <n v="0.18267729038703001"/>
    <n v="345.88866948129498"/>
    <n v="1310"/>
    <s v="Fixed Single Family Units"/>
    <n v="1310"/>
    <s v="FPFWCD                                           St. Lucie County"/>
    <s v="FPFWCD"/>
    <m/>
    <m/>
    <m/>
    <n v="0"/>
    <n v="1"/>
    <n v="1.0176007045303499"/>
    <n v="0.18267729038703001"/>
    <n v="345.88866948129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58606075976201"/>
    <n v="0.28052609039999998"/>
  </r>
  <r>
    <n v="190000"/>
    <n v="790000"/>
    <n v="790000"/>
    <x v="0"/>
    <x v="0"/>
    <s v="IR-SouthCentral"/>
    <s v="C-25 and South Indian R"/>
    <n v="0.36"/>
    <n v="0.57999999999999996"/>
    <s v="St. Lucie County"/>
    <n v="6.8504368726200002E-3"/>
    <n v="3831.4705508423699"/>
    <n v="11.272144698383499"/>
    <n v="2.0235489629516499"/>
    <n v="7.7219115675370001E-2"/>
    <n v="1.386219442936E-2"/>
    <n v="26.247247137867401"/>
    <n v="1310"/>
    <s v="Fixed Single Family Units"/>
    <n v="1310"/>
    <s v="St. Lucie County"/>
    <s v="St. Lucie County"/>
    <m/>
    <m/>
    <m/>
    <n v="0"/>
    <n v="1"/>
    <n v="7.7219115675370001E-2"/>
    <n v="1.386219442936E-2"/>
    <n v="26.247247137866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.065449662935301"/>
    <n v="2.1287305100000001E-2"/>
  </r>
  <r>
    <n v="190000"/>
    <n v="790000"/>
    <n v="790000"/>
    <x v="0"/>
    <x v="0"/>
    <s v="IR-SouthCentral"/>
    <s v="C-25 and South Indian R"/>
    <n v="0.36"/>
    <n v="0.57999999999999996"/>
    <s v="St. Lucie County"/>
    <n v="0.13411079130725001"/>
    <n v="3861.2721006737302"/>
    <n v="11.7892725510102"/>
    <n v="2.26985739880273"/>
    <n v="1.5810686707528601"/>
    <n v="0.30441237190804998"/>
    <n v="517.83825687397302"/>
    <n v="1210"/>
    <s v="Fixed Single Family Units"/>
    <n v="1210"/>
    <s v="St. Lucie County"/>
    <s v="St. Lucie County"/>
    <m/>
    <m/>
    <m/>
    <n v="0"/>
    <n v="1"/>
    <n v="1.5810686707528601"/>
    <n v="0.30441237190804998"/>
    <n v="517.83825687397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38520876741799"/>
    <n v="0.41998236570000003"/>
  </r>
  <r>
    <n v="190000"/>
    <n v="790000"/>
    <n v="790000"/>
    <x v="0"/>
    <x v="0"/>
    <s v="IR-SouthCentral"/>
    <s v="C-25 and South Indian R"/>
    <n v="0.36"/>
    <n v="0.57999999999999996"/>
    <s v="St. Lucie County"/>
    <n v="0.16492205484601999"/>
    <n v="3861.2721006737302"/>
    <n v="11.7892725510102"/>
    <n v="2.26985739880273"/>
    <n v="1.94431105425244"/>
    <n v="0.374349546418"/>
    <n v="636.80892916273899"/>
    <n v="1310"/>
    <s v="Fixed Single Family Units"/>
    <n v="1310"/>
    <s v="St. Lucie County"/>
    <s v="St. Lucie County"/>
    <m/>
    <m/>
    <m/>
    <n v="0"/>
    <n v="1"/>
    <n v="1.94431105425244"/>
    <n v="0.374349546418"/>
    <n v="636.80892916273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2.393504999142"/>
    <n v="0.51647115099999996"/>
  </r>
  <r>
    <n v="190000"/>
    <n v="790000"/>
    <n v="790000"/>
    <x v="0"/>
    <x v="0"/>
    <s v="IR-SouthCentral"/>
    <s v="C-25 and South Indian R"/>
    <n v="0.36"/>
    <n v="0.57999999999999996"/>
    <s v="St. Lucie County"/>
    <n v="9.8844426449140002E-2"/>
    <n v="3861.2721006737302"/>
    <n v="11.7892725510102"/>
    <n v="2.26985739880273"/>
    <n v="1.16530388355726"/>
    <n v="0.22436275270600001"/>
    <n v="381.66522615518397"/>
    <n v="1310"/>
    <s v="Fixed Single Family Units"/>
    <n v="1310"/>
    <s v="St. Lucie County"/>
    <s v="St. Lucie County"/>
    <m/>
    <m/>
    <m/>
    <n v="0"/>
    <n v="1"/>
    <n v="1.16530388355726"/>
    <n v="0.22436275270600001"/>
    <n v="381.665226155183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981449781529804"/>
    <n v="0.30954195150000002"/>
  </r>
  <r>
    <n v="190000"/>
    <n v="790000"/>
    <n v="790000"/>
    <x v="0"/>
    <x v="0"/>
    <s v="IR-SouthCentral"/>
    <s v="C-25 and South Indian R"/>
    <n v="0.36"/>
    <n v="0.57999999999999996"/>
    <s v="St. Lucie County"/>
    <n v="5.877050380117E-2"/>
    <n v="3861.2721006737302"/>
    <n v="11.7892725510102"/>
    <n v="2.26985739880273"/>
    <n v="0.69286148727219998"/>
    <n v="0.13340066288444999"/>
    <n v="226.92890667000401"/>
    <n v="1310"/>
    <s v="Fixed Single Family Units"/>
    <n v="1310"/>
    <s v="St. Lucie County"/>
    <s v="St. Lucie County"/>
    <m/>
    <m/>
    <m/>
    <n v="0"/>
    <n v="1"/>
    <n v="0.69286148727219998"/>
    <n v="0.13340066288444999"/>
    <n v="226.9289066700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473904617373705"/>
    <n v="0.18404615299999999"/>
  </r>
  <r>
    <n v="190000"/>
    <n v="790000"/>
    <n v="790000"/>
    <x v="0"/>
    <x v="0"/>
    <s v="IR-SouthCentral"/>
    <s v="C-25 and South Indian R"/>
    <n v="0.36"/>
    <n v="0.57999999999999996"/>
    <s v="St. Lucie County"/>
    <n v="0.16111567742541"/>
    <n v="3861.2721006737302"/>
    <n v="11.7892725510102"/>
    <n v="2.26985739880273"/>
    <n v="1.89943663340882"/>
    <n v="0.36570961246717998"/>
    <n v="622.11147022389105"/>
    <n v="1310"/>
    <s v="Fixed Single Family Units"/>
    <n v="1310"/>
    <s v="St. Lucie County"/>
    <s v="St. Lucie County"/>
    <m/>
    <m/>
    <m/>
    <n v="0"/>
    <n v="1"/>
    <n v="1.89943663340882"/>
    <n v="0.36570961246717998"/>
    <n v="622.111470223891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615782047604"/>
    <n v="0.50455107070000005"/>
  </r>
  <r>
    <n v="190000"/>
    <n v="790000"/>
    <n v="790000"/>
    <x v="0"/>
    <x v="0"/>
    <s v="IR-SouthCentral"/>
    <s v="C-25 and South Indian R"/>
    <n v="0.36"/>
    <n v="0.57999999999999996"/>
    <s v="St. Lucie County"/>
    <n v="0.22648213482793"/>
    <n v="3894.2956110267201"/>
    <n v="10.6940250084587"/>
    <n v="1.90471681290874"/>
    <n v="2.42200561381906"/>
    <n v="0.43138433003023002"/>
    <n v="881.98838363639402"/>
    <n v="1210"/>
    <s v="Fixed Single Family Units"/>
    <n v="1210"/>
    <s v="St. Lucie County"/>
    <s v="St. Lucie County"/>
    <m/>
    <m/>
    <m/>
    <n v="0"/>
    <n v="1"/>
    <n v="2.42200561381906"/>
    <n v="0.43138433003023002"/>
    <n v="881.98838363639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67977852118099"/>
    <n v="0.71531904589999995"/>
  </r>
  <r>
    <n v="190000"/>
    <n v="790000"/>
    <n v="790000"/>
    <x v="0"/>
    <x v="0"/>
    <s v="IR-SouthCentral"/>
    <s v="C-25 and South Indian R"/>
    <n v="0.36"/>
    <n v="0.57999999999999996"/>
    <s v="St. Lucie County"/>
    <n v="9.7211728861289995E-2"/>
    <n v="3894.2956110267201"/>
    <n v="10.6940250084587"/>
    <n v="1.90471681290874"/>
    <n v="1.0395846595581499"/>
    <n v="0.18516081437401999"/>
    <n v="378.57120904484498"/>
    <n v="1310"/>
    <s v="Fixed Single Family Units"/>
    <n v="1310"/>
    <s v="St. Lucie County"/>
    <s v="St. Lucie County"/>
    <m/>
    <m/>
    <m/>
    <n v="0"/>
    <n v="1"/>
    <n v="1.0395846595581499"/>
    <n v="0.18516081437401999"/>
    <n v="378.57120904484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317273980780797"/>
    <n v="0.30703261069999999"/>
  </r>
  <r>
    <n v="190000"/>
    <n v="790000"/>
    <n v="790000"/>
    <x v="0"/>
    <x v="0"/>
    <s v="IR-SouthCentral"/>
    <s v="C-25 and South Indian R"/>
    <n v="0.36"/>
    <n v="0.57999999999999996"/>
    <s v="St. Lucie County"/>
    <n v="8.6470922125570004E-2"/>
    <n v="3894.2956110267201"/>
    <n v="10.6940250084587"/>
    <n v="1.90471681290874"/>
    <n v="0.92472220371533997"/>
    <n v="0.16470261920029"/>
    <n v="336.74333251504498"/>
    <n v="1310"/>
    <s v="Fixed Single Family Units"/>
    <n v="1310"/>
    <s v="St. Lucie County"/>
    <s v="St. Lucie County"/>
    <m/>
    <m/>
    <m/>
    <n v="0"/>
    <n v="1"/>
    <n v="0.92472220371533997"/>
    <n v="0.16470261920029"/>
    <n v="336.74333251504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117246892726996"/>
    <n v="0.27310894769999999"/>
  </r>
  <r>
    <n v="190000"/>
    <n v="790000"/>
    <n v="790000"/>
    <x v="0"/>
    <x v="0"/>
    <s v="IR-SouthCentral"/>
    <s v="C-25 and South Indian R"/>
    <n v="0.36"/>
    <n v="0.57999999999999996"/>
    <s v="St. Lucie County"/>
    <n v="0.20759866750791001"/>
    <n v="3894.2956110267201"/>
    <n v="10.6940250084587"/>
    <n v="1.90471681290874"/>
    <n v="2.2200653420523202"/>
    <n v="0.39541667233977001"/>
    <n v="808.45057973106202"/>
    <n v="1310"/>
    <s v="Fixed Single Family Units"/>
    <n v="1310"/>
    <s v="St. Lucie County"/>
    <s v="St. Lucie County"/>
    <m/>
    <m/>
    <m/>
    <n v="0"/>
    <n v="1"/>
    <n v="2.2200653420523202"/>
    <n v="0.39541667233977001"/>
    <n v="808.45057973106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3.61399755747601"/>
    <n v="0.65567768019999995"/>
  </r>
  <r>
    <n v="190000"/>
    <n v="790000"/>
    <n v="790000"/>
    <x v="0"/>
    <x v="0"/>
    <s v="IR-SouthCentral"/>
    <s v="C-25 and South Indian R"/>
    <n v="0.36"/>
    <n v="0.57999999999999996"/>
    <s v="St. Lucie County"/>
    <n v="0.24429830939989"/>
    <n v="3870.2946707582701"/>
    <n v="11.5152591334004"/>
    <n v="2.11530479921502"/>
    <n v="2.8131583385913901"/>
    <n v="0.51676538631371005"/>
    <n v="945.50644494565802"/>
    <n v="1210"/>
    <s v="Fixed Single Family Units"/>
    <n v="1210"/>
    <s v="St. Lucie County"/>
    <s v="St. Lucie County"/>
    <m/>
    <m/>
    <m/>
    <n v="0"/>
    <n v="1"/>
    <n v="2.8131583385913901"/>
    <n v="0.51676538631371005"/>
    <n v="945.50644494565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9.55854990992401"/>
    <n v="0.76683409970000005"/>
  </r>
  <r>
    <n v="190000"/>
    <n v="790000"/>
    <n v="790000"/>
    <x v="0"/>
    <x v="0"/>
    <s v="IR-SouthCentral"/>
    <s v="C-25 and South Indian R"/>
    <n v="0.36"/>
    <n v="0.57999999999999996"/>
    <s v="St. Lucie County"/>
    <n v="8.0386438813560002E-2"/>
    <n v="3870.2946707582701"/>
    <n v="11.5152591334004"/>
    <n v="2.11530479921502"/>
    <n v="0.92567067374941003"/>
    <n v="0.17004181981413"/>
    <n v="311.119205741369"/>
    <n v="1310"/>
    <s v="Fixed Single Family Units"/>
    <n v="1310"/>
    <s v="St. Lucie County"/>
    <s v="St. Lucie County"/>
    <m/>
    <m/>
    <m/>
    <n v="0"/>
    <n v="1"/>
    <n v="0.92567067374941003"/>
    <n v="0.17004181981413"/>
    <n v="311.11920574136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590927913229393"/>
    <n v="0.25232701200000002"/>
  </r>
  <r>
    <n v="190000"/>
    <n v="790000"/>
    <n v="790000"/>
    <x v="0"/>
    <x v="0"/>
    <s v="IR-SouthCentral"/>
    <s v="C-25 and South Indian R"/>
    <n v="0.36"/>
    <n v="0.57999999999999996"/>
    <s v="St. Lucie County"/>
    <n v="0.14936615798630001"/>
    <n v="3870.2946707582701"/>
    <n v="11.5152591334004"/>
    <n v="2.11530479921502"/>
    <n v="1.7199900149727201"/>
    <n v="0.31595495082872999"/>
    <n v="578.09104524603094"/>
    <n v="1310"/>
    <s v="Fixed Single Family Units"/>
    <n v="1310"/>
    <s v="St. Lucie County"/>
    <s v="St. Lucie County"/>
    <m/>
    <m/>
    <m/>
    <n v="0"/>
    <n v="1"/>
    <n v="1.7199900149727201"/>
    <n v="0.31595495082872999"/>
    <n v="578.091045246030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0.689433628383"/>
    <n v="0.46884918510000001"/>
  </r>
  <r>
    <n v="190000"/>
    <n v="790000"/>
    <n v="790000"/>
    <x v="0"/>
    <x v="0"/>
    <s v="IR-SouthCentral"/>
    <s v="C-25 and South Indian R"/>
    <n v="0.36"/>
    <n v="0.57999999999999996"/>
    <s v="St. Lucie County"/>
    <n v="1.649791610852E-2"/>
    <n v="3870.2946707582701"/>
    <n v="11.5152591334004"/>
    <n v="2.11530479921502"/>
    <n v="0.18997777915080999"/>
    <n v="3.4898121121409997E-2"/>
    <n v="63.851796793456799"/>
    <n v="1310"/>
    <s v="Fixed Single Family Units"/>
    <n v="1310"/>
    <s v="St. Lucie County"/>
    <s v="St. Lucie County"/>
    <m/>
    <m/>
    <m/>
    <n v="0"/>
    <n v="1"/>
    <n v="0.18997777915080999"/>
    <n v="3.4898121121409997E-2"/>
    <n v="63.851796793456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7.192609298934599"/>
    <n v="5.1785723300000003E-2"/>
  </r>
  <r>
    <n v="190000"/>
    <n v="790000"/>
    <n v="790000"/>
    <x v="0"/>
    <x v="0"/>
    <s v="IR-SouthCentral"/>
    <s v="C-25 and South Indian R"/>
    <n v="0.36"/>
    <n v="0.57999999999999996"/>
    <s v="St. Lucie County"/>
    <n v="0.12721463124455001"/>
    <n v="3870.2946707582701"/>
    <n v="11.5152591334004"/>
    <n v="2.11530479921502"/>
    <n v="1.46490944434107"/>
    <n v="0.26909772000198001"/>
    <n v="492.35810934829601"/>
    <n v="1310"/>
    <s v="Fixed Single Family Units"/>
    <n v="1310"/>
    <s v="St. Lucie County"/>
    <s v="St. Lucie County"/>
    <m/>
    <m/>
    <m/>
    <n v="0"/>
    <n v="1"/>
    <n v="1.46490944434107"/>
    <n v="0.26909772000198001"/>
    <n v="492.35810934829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599245861453"/>
    <n v="0.39931720139999999"/>
  </r>
  <r>
    <n v="190000"/>
    <n v="790000"/>
    <n v="790000"/>
    <x v="0"/>
    <x v="0"/>
    <s v="IR-SouthCentral"/>
    <s v="C-25 and South Indian R"/>
    <n v="0.36"/>
    <n v="0.57999999999999996"/>
    <s v="St. Lucie County"/>
    <n v="0.28895820845149001"/>
    <n v="3879.8455414228702"/>
    <n v="11.391190584725299"/>
    <n v="2.0498974156693301"/>
    <n v="3.2915780234918102"/>
    <n v="0.59233468474116002"/>
    <n v="1121.1132167180799"/>
    <n v="1210"/>
    <s v="Fixed Single Family Units"/>
    <n v="1210"/>
    <s v="St. Lucie County"/>
    <s v="St. Lucie County"/>
    <m/>
    <m/>
    <m/>
    <n v="0"/>
    <n v="1"/>
    <n v="3.2915780234918102"/>
    <n v="0.59233468474116002"/>
    <n v="1121.1132167180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86717516998399"/>
    <n v="0.90925646120000003"/>
  </r>
  <r>
    <n v="190000"/>
    <n v="790000"/>
    <n v="790000"/>
    <x v="0"/>
    <x v="0"/>
    <s v="IR-SouthCentral"/>
    <s v="C-25 and South Indian R"/>
    <n v="0.36"/>
    <n v="0.57999999999999996"/>
    <s v="St. Lucie County"/>
    <n v="0.3288052453775"/>
    <n v="3879.8455414228702"/>
    <n v="11.391190584725299"/>
    <n v="2.0498974156693301"/>
    <n v="3.7454832153525901"/>
    <n v="0.67401702275787001"/>
    <n v="1275.71356527438"/>
    <n v="1310"/>
    <s v="Fixed Single Family Units"/>
    <n v="1310"/>
    <s v="St. Lucie County"/>
    <s v="St. Lucie County"/>
    <m/>
    <m/>
    <m/>
    <n v="0"/>
    <n v="1"/>
    <n v="3.7454832153525901"/>
    <n v="0.67401702275787001"/>
    <n v="1275.7135652743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5.92213974962601"/>
    <n v="1.0346419832"/>
  </r>
  <r>
    <n v="200000"/>
    <n v="790000"/>
    <n v="790000"/>
    <x v="0"/>
    <x v="0"/>
    <s v="IR-SouthCentral"/>
    <s v="C-25 and South Indian R"/>
    <n v="0.36"/>
    <n v="0.57999999999999996"/>
    <s v="St. Lucie County"/>
    <n v="0.33204287086526002"/>
    <n v="3843.1865829704002"/>
    <n v="11.204170932071801"/>
    <n v="1.97600506996669"/>
    <n v="3.72026508195031"/>
    <n v="0.65611839627605995"/>
    <n v="1276.1027062803701"/>
    <n v="1210"/>
    <s v="Fixed Single Family Units"/>
    <n v="1210"/>
    <s v="St. Lucie County"/>
    <s v="St. Lucie County"/>
    <m/>
    <m/>
    <m/>
    <n v="0"/>
    <n v="1"/>
    <n v="3.72026508195031"/>
    <n v="0.65611839627605995"/>
    <n v="1276.1027062803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0.50241349768601"/>
    <n v="1.0349575881999999"/>
  </r>
  <r>
    <n v="200000"/>
    <n v="790000"/>
    <n v="790000"/>
    <x v="0"/>
    <x v="0"/>
    <s v="IR-SouthCentral"/>
    <s v="C-25 and South Indian R"/>
    <n v="0.36"/>
    <n v="0.57999999999999996"/>
    <s v="St. Lucie County"/>
    <n v="5.7206626555079999E-2"/>
    <n v="3843.1865829704002"/>
    <n v="11.204170932071801"/>
    <n v="1.97600506996669"/>
    <n v="0.64095282237033002"/>
    <n v="0.11304058410853"/>
    <n v="219.85573963348901"/>
    <n v="1310"/>
    <s v="Fixed Single Family Units"/>
    <n v="1310"/>
    <s v="St. Lucie County"/>
    <s v="St. Lucie County"/>
    <m/>
    <m/>
    <m/>
    <n v="0"/>
    <n v="1"/>
    <n v="0.64095282237033002"/>
    <n v="0.11304058410853"/>
    <n v="219.85573963349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266835222304"/>
    <n v="0.17830960230000001"/>
  </r>
  <r>
    <n v="200000"/>
    <n v="790000"/>
    <n v="790000"/>
    <x v="0"/>
    <x v="0"/>
    <s v="IR-SouthCentral"/>
    <s v="C-25 and South Indian R"/>
    <n v="0.36"/>
    <n v="0.57999999999999996"/>
    <s v="St. Lucie County"/>
    <n v="0.22851395631659999"/>
    <n v="3843.1865829704002"/>
    <n v="11.204170932071801"/>
    <n v="1.97600506996669"/>
    <n v="2.5603094269352198"/>
    <n v="0.45154473623975"/>
    <n v="878.22177093745802"/>
    <n v="1310"/>
    <s v="Fixed Single Family Units"/>
    <n v="1310"/>
    <s v="St. Lucie County"/>
    <s v="St. Lucie County"/>
    <m/>
    <m/>
    <m/>
    <n v="0"/>
    <n v="1"/>
    <n v="2.5603094269352198"/>
    <n v="0.45154473623975"/>
    <n v="878.22177093745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362349181531"/>
    <n v="0.71226420999999995"/>
  </r>
  <r>
    <n v="200000"/>
    <n v="790000"/>
    <n v="790000"/>
    <x v="0"/>
    <x v="0"/>
    <s v="IR-SouthCentral"/>
    <s v="C-25 and South Indian R"/>
    <n v="0.36"/>
    <n v="0.57999999999999996"/>
    <s v="St. Lucie County"/>
    <n v="0.44301409441973999"/>
    <n v="3844.2823430906101"/>
    <n v="9.9978523262384602"/>
    <n v="1.6157957454349701"/>
    <n v="4.4291894944508199"/>
    <n v="0.71582028893114003"/>
    <n v="1703.07126091808"/>
    <n v="1210"/>
    <s v="Fixed Single Family Units"/>
    <n v="1210"/>
    <s v="St. Lucie County"/>
    <s v="St. Lucie County"/>
    <m/>
    <m/>
    <m/>
    <n v="0"/>
    <n v="1"/>
    <n v="4.4291894944508199"/>
    <n v="0.71582028893114003"/>
    <n v="1703.0712609180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1.71890722926099"/>
    <n v="1.3812418985999999"/>
  </r>
  <r>
    <n v="200000"/>
    <n v="790000"/>
    <n v="790000"/>
    <x v="0"/>
    <x v="0"/>
    <s v="IR-SouthCentral"/>
    <s v="C-25 and South Indian R"/>
    <n v="0.36"/>
    <n v="0.57999999999999996"/>
    <s v="St. Lucie County"/>
    <n v="0.17474935936323999"/>
    <n v="3844.2823430906101"/>
    <n v="9.9978523262384602"/>
    <n v="1.6157957454349701"/>
    <n v="1.74711828901846"/>
    <n v="0.28235927137660999"/>
    <n v="671.78587666650401"/>
    <n v="1310"/>
    <s v="Fixed Single Family Units"/>
    <n v="1310"/>
    <s v="St. Lucie County"/>
    <s v="St. Lucie County"/>
    <m/>
    <m/>
    <m/>
    <n v="0"/>
    <n v="1"/>
    <n v="1.74711828901846"/>
    <n v="0.28235927137660999"/>
    <n v="671.78587666650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8.29375259544099"/>
    <n v="0.54483850499999997"/>
  </r>
  <r>
    <n v="200000"/>
    <n v="790000"/>
    <n v="790000"/>
    <x v="0"/>
    <x v="0"/>
    <s v="IR-SouthCentral"/>
    <s v="C-25 and South Indian R"/>
    <n v="0.36"/>
    <n v="0.57999999999999996"/>
    <s v="St. Lucie County"/>
    <n v="0.17969832045725001"/>
    <n v="3882.7829801122102"/>
    <n v="10.154164109136699"/>
    <n v="1.6891464254158299"/>
    <n v="1.82468623605922"/>
    <n v="0.30353677565359999"/>
    <n v="697.72958022618297"/>
    <n v="1210"/>
    <s v="Fixed Single Family Units"/>
    <n v="1210"/>
    <s v="St. Lucie County"/>
    <s v="St. Lucie County"/>
    <m/>
    <m/>
    <m/>
    <n v="0"/>
    <n v="1"/>
    <n v="1.82468623605922"/>
    <n v="0.30353677565359999"/>
    <n v="959.48185914667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8.535255213905"/>
    <n v="0.77816858"/>
  </r>
  <r>
    <n v="200000"/>
    <n v="790000"/>
    <n v="790000"/>
    <x v="0"/>
    <x v="0"/>
    <s v="IR-SouthCentral"/>
    <s v="C-25 and South Indian R"/>
    <n v="0.36"/>
    <n v="0.57999999999999996"/>
    <s v="St. Lucie County"/>
    <n v="8.3841477680109994E-2"/>
    <n v="3882.7829801122102"/>
    <n v="10.154164109136699"/>
    <n v="1.6891464254158299"/>
    <n v="0.85134012351637001"/>
    <n v="0.14162053232494001"/>
    <n v="325.53826256379301"/>
    <n v="1310"/>
    <s v="Fixed Single Family Units"/>
    <n v="1310"/>
    <s v="St. Lucie County"/>
    <s v="St. Lucie County"/>
    <m/>
    <m/>
    <m/>
    <n v="0"/>
    <n v="1"/>
    <n v="0.85134012351637001"/>
    <n v="0.14162053232494001"/>
    <n v="325.53826256379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089460655952195"/>
    <n v="0.26402129969999999"/>
  </r>
  <r>
    <n v="200000"/>
    <n v="790000"/>
    <n v="790000"/>
    <x v="0"/>
    <x v="0"/>
    <s v="IR-SouthCentral"/>
    <s v="C-25 and South Indian R"/>
    <n v="0.36"/>
    <n v="0.57999999999999996"/>
    <s v="St. Lucie County"/>
    <n v="3.7299264146850003E-2"/>
    <n v="3882.7829801122102"/>
    <n v="10.154164109136699"/>
    <n v="1.6891464254158299"/>
    <n v="0.37874284929718"/>
    <n v="6.3003918704289993E-2"/>
    <n v="144.82494800011"/>
    <n v="1310"/>
    <s v="Fixed Single Family Units"/>
    <n v="1310"/>
    <s v="St. Lucie County"/>
    <s v="St. Lucie County"/>
    <m/>
    <m/>
    <m/>
    <n v="0"/>
    <n v="1"/>
    <n v="0.37874284929718"/>
    <n v="6.3003918704289993E-2"/>
    <n v="144.82494800011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468099889350597"/>
    <n v="0.1174573788"/>
  </r>
  <r>
    <n v="200000"/>
    <n v="790000"/>
    <n v="790000"/>
    <x v="0"/>
    <x v="0"/>
    <s v="IR-SouthCentral"/>
    <s v="C-25 and South Indian R"/>
    <n v="0.36"/>
    <n v="0.57999999999999996"/>
    <s v="St. Lucie County"/>
    <n v="0.18875510844339999"/>
    <n v="3855.6219997681901"/>
    <n v="11.120425117689599"/>
    <n v="1.9920839420835399"/>
    <n v="2.09903704902626"/>
    <n v="0.37601602051633998"/>
    <n v="727.76834868302001"/>
    <n v="1210"/>
    <s v="Fixed Single Family Units"/>
    <n v="1210"/>
    <s v="St. Lucie County"/>
    <s v="St. Lucie County"/>
    <m/>
    <m/>
    <m/>
    <n v="0"/>
    <n v="1"/>
    <n v="2.09903704902626"/>
    <n v="0.37601602051633998"/>
    <n v="727.76834868302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58656546858799"/>
    <n v="0.59024196969999998"/>
  </r>
  <r>
    <n v="200000"/>
    <n v="790000"/>
    <n v="790000"/>
    <x v="0"/>
    <x v="0"/>
    <s v="IR-SouthCentral"/>
    <s v="C-25 and South Indian R"/>
    <n v="0.36"/>
    <n v="0.57999999999999996"/>
    <s v="St. Lucie County"/>
    <n v="0.16288021807035999"/>
    <n v="3855.6219997681901"/>
    <n v="11.120425117689599"/>
    <n v="1.9920839420835399"/>
    <n v="1.8112972682044499"/>
    <n v="0.32447106690104"/>
    <n v="628.00455211914095"/>
    <n v="1310"/>
    <s v="Fixed Single Family Units"/>
    <n v="1310"/>
    <s v="St. Lucie County"/>
    <s v="St. Lucie County"/>
    <m/>
    <m/>
    <m/>
    <n v="0"/>
    <n v="1"/>
    <n v="1.8112972682044499"/>
    <n v="0.32447106690104"/>
    <n v="628.004552119140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21664496431499"/>
    <n v="0.50933053699999997"/>
  </r>
  <r>
    <n v="200000"/>
    <n v="790000"/>
    <n v="790000"/>
    <x v="0"/>
    <x v="0"/>
    <s v="IR-SouthCentral"/>
    <s v="C-25 and South Indian R"/>
    <n v="0.36"/>
    <n v="0.57999999999999996"/>
    <s v="St. Lucie County"/>
    <n v="9.2732794906809995E-2"/>
    <n v="3855.6219997681901"/>
    <n v="11.120425117689599"/>
    <n v="1.9920839420835399"/>
    <n v="1.03122810171534"/>
    <n v="0.18473151163838999"/>
    <n v="357.54260414271897"/>
    <n v="1750"/>
    <s v="Governmental"/>
    <n v="1750"/>
    <s v="St. Lucie County"/>
    <s v="St. Lucie County"/>
    <m/>
    <m/>
    <m/>
    <n v="0"/>
    <n v="1"/>
    <n v="1.03122810171534"/>
    <n v="0.18473151163838999"/>
    <n v="357.54260414271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945810312203307"/>
    <n v="0.2899777811"/>
  </r>
  <r>
    <n v="200000"/>
    <n v="790000"/>
    <n v="790000"/>
    <x v="0"/>
    <x v="0"/>
    <s v="IR-SouthCentral"/>
    <s v="C-25 and South Indian R"/>
    <n v="0.36"/>
    <n v="0.57999999999999996"/>
    <s v="St. Lucie County"/>
    <n v="2.8070818417489998E-2"/>
    <n v="3855.6219997681901"/>
    <n v="11.120425117689599"/>
    <n v="1.9920839420835399"/>
    <n v="0.31215943420399"/>
    <n v="5.5919426610629999E-2"/>
    <n v="108.230465041984"/>
    <n v="1310"/>
    <s v="Fixed Single Family Units"/>
    <n v="1310"/>
    <s v="St. Lucie County"/>
    <s v="St. Lucie County"/>
    <m/>
    <m/>
    <m/>
    <n v="0"/>
    <n v="1"/>
    <n v="0.31215943420399"/>
    <n v="5.5919426610629999E-2"/>
    <n v="108.2304650419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004268086666997"/>
    <n v="8.7778154900000002E-2"/>
  </r>
  <r>
    <n v="200000"/>
    <n v="790000"/>
    <n v="790000"/>
    <x v="0"/>
    <x v="0"/>
    <s v="IR-SouthCentral"/>
    <s v="C-25 and South Indian R"/>
    <n v="0.36"/>
    <n v="0.57999999999999996"/>
    <s v="St. Lucie County"/>
    <n v="8.5056059585340002E-2"/>
    <n v="3855.6219997681901"/>
    <n v="11.120425117689599"/>
    <n v="1.9920839420835399"/>
    <n v="0.94585954142462003"/>
    <n v="0.16943881047687001"/>
    <n v="327.94401455086597"/>
    <n v="1310"/>
    <s v="Fixed Single Family Units"/>
    <n v="1310"/>
    <s v="St. Lucie County"/>
    <s v="St. Lucie County"/>
    <m/>
    <m/>
    <m/>
    <n v="0"/>
    <n v="1"/>
    <n v="0.94585954142462003"/>
    <n v="0.16943881047687001"/>
    <n v="327.94401455086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841320941896001"/>
    <n v="0.26597243679999999"/>
  </r>
  <r>
    <n v="200000"/>
    <n v="790000"/>
    <n v="790000"/>
    <x v="0"/>
    <x v="0"/>
    <s v="IR-SouthCentral"/>
    <s v="C-25 and South Indian R"/>
    <n v="0.36"/>
    <n v="0.57999999999999996"/>
    <s v="St. Lucie County"/>
    <n v="6.0268418952540002E-2"/>
    <n v="3855.6219997681901"/>
    <n v="11.120425117689599"/>
    <n v="1.9920839420835399"/>
    <n v="0.67021043992332996"/>
    <n v="0.12005974961013"/>
    <n v="232.37224200468299"/>
    <n v="1310"/>
    <s v="Fixed Single Family Units"/>
    <n v="1310"/>
    <s v="St. Lucie County"/>
    <s v="St. Lucie County"/>
    <m/>
    <m/>
    <m/>
    <n v="0"/>
    <n v="1"/>
    <n v="0.67021043992332996"/>
    <n v="0.12005974961013"/>
    <n v="232.37224200468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469467752398103"/>
    <n v="0.1884608613"/>
  </r>
  <r>
    <n v="200000"/>
    <n v="790000"/>
    <n v="790000"/>
    <x v="0"/>
    <x v="0"/>
    <s v="IR-SouthCentral"/>
    <s v="C-25 and South Indian R"/>
    <n v="0.36"/>
    <n v="0.57999999999999996"/>
    <s v="St. Lucie County"/>
    <n v="0.17837120666389999"/>
    <n v="3872.8708963275499"/>
    <n v="9.61775016694091"/>
    <n v="1.4132839314207799"/>
    <n v="1.71552970266921"/>
    <n v="0.25208916020623001"/>
    <n v="690.80865503146094"/>
    <n v="1210"/>
    <s v="Fixed Single Family Units"/>
    <n v="1210"/>
    <s v="St. Lucie County"/>
    <s v="St. Lucie County"/>
    <m/>
    <m/>
    <m/>
    <n v="0"/>
    <n v="1"/>
    <n v="1.71552970266921"/>
    <n v="0.25208916020623001"/>
    <n v="690.808655031460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9.724232038704"/>
    <n v="0.56026654909999996"/>
  </r>
  <r>
    <n v="200000"/>
    <n v="790000"/>
    <n v="790000"/>
    <x v="0"/>
    <x v="0"/>
    <s v="IR-SouthCentral"/>
    <s v="C-25 and South Indian R"/>
    <n v="0.36"/>
    <n v="0.57999999999999996"/>
    <s v="St. Lucie County"/>
    <n v="0.10810889179629"/>
    <n v="3879.5626743172402"/>
    <n v="11.9110824892994"/>
    <n v="2.3168280520609899"/>
    <n v="1.28769392801242"/>
    <n v="0.25046971319088002"/>
    <n v="419.41522137471202"/>
    <n v="1210"/>
    <s v="Fixed Single Family Units"/>
    <n v="1210"/>
    <s v="St. Lucie County"/>
    <s v="St. Lucie County"/>
    <m/>
    <m/>
    <m/>
    <n v="0"/>
    <n v="1"/>
    <n v="1.28769392801242"/>
    <n v="0.25046971319088002"/>
    <n v="419.41522137471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178832185371704"/>
    <n v="0.34015833039999999"/>
  </r>
  <r>
    <n v="200000"/>
    <n v="790000"/>
    <n v="790000"/>
    <x v="0"/>
    <x v="0"/>
    <s v="IR-SouthCentral"/>
    <s v="C-25 and South Indian R"/>
    <n v="0.36"/>
    <n v="0.57999999999999996"/>
    <s v="St. Lucie County"/>
    <n v="2.688609731E-5"/>
    <n v="3879.5626743172402"/>
    <n v="11.9110824892994"/>
    <n v="2.3168280520609899"/>
    <n v="3.2024252287E-4"/>
    <n v="6.229046445E-5"/>
    <n v="0.10430629958193"/>
    <n v="1310"/>
    <s v="Fixed Single Family Units"/>
    <n v="1310"/>
    <s v="St. Lucie County"/>
    <s v="St. Lucie County"/>
    <m/>
    <m/>
    <m/>
    <n v="0"/>
    <n v="1"/>
    <n v="3.2024252287E-4"/>
    <n v="6.229046445E-5"/>
    <n v="0.1043062995815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.23832630266587"/>
    <n v="8.4595499999999993E-5"/>
  </r>
  <r>
    <n v="200000"/>
    <n v="790000"/>
    <n v="790000"/>
    <x v="0"/>
    <x v="0"/>
    <s v="IR-SouthCentral"/>
    <s v="C-25 and South Indian R"/>
    <n v="0.36"/>
    <n v="0.57999999999999996"/>
    <s v="St. Lucie County"/>
    <n v="0.21529879706116001"/>
    <n v="3879.5626743172402"/>
    <n v="11.9110824892994"/>
    <n v="2.3168280520609899"/>
    <n v="2.5644417316425101"/>
    <n v="0.4988102926063"/>
    <n v="835.26517690391097"/>
    <n v="1310"/>
    <s v="Fixed Single Family Units"/>
    <n v="1310"/>
    <s v="St. Lucie County"/>
    <s v="St. Lucie County"/>
    <m/>
    <m/>
    <m/>
    <n v="0"/>
    <n v="1"/>
    <n v="2.5644417316425101"/>
    <n v="0.4988102926063"/>
    <n v="835.265176903910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695662601487"/>
    <n v="0.67742512320000003"/>
  </r>
  <r>
    <n v="200000"/>
    <n v="790000"/>
    <n v="790000"/>
    <x v="0"/>
    <x v="0"/>
    <s v="IR-SouthCentral"/>
    <s v="C-25 and South Indian R"/>
    <n v="0.36"/>
    <n v="0.57999999999999996"/>
    <s v="St. Lucie County"/>
    <n v="0.18290554277213"/>
    <n v="3879.5626743172402"/>
    <n v="11.9110824892994"/>
    <n v="2.3168280520609899"/>
    <n v="2.17860300770898"/>
    <n v="0.42376069237191999"/>
    <n v="709.59351666451198"/>
    <n v="1310"/>
    <s v="Fixed Single Family Units"/>
    <n v="1310"/>
    <s v="St. Lucie County"/>
    <s v="St. Lucie County"/>
    <m/>
    <m/>
    <m/>
    <n v="0"/>
    <n v="1"/>
    <n v="2.17860300770898"/>
    <n v="0.42376069237191999"/>
    <n v="709.59351666451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885079280611"/>
    <n v="0.57550163560000001"/>
  </r>
  <r>
    <n v="200000"/>
    <n v="790000"/>
    <n v="790000"/>
    <x v="0"/>
    <x v="0"/>
    <s v="IR-SouthCentral"/>
    <s v="C-25 and South Indian R"/>
    <n v="0.36"/>
    <n v="0.57999999999999996"/>
    <s v="St. Lucie County"/>
    <n v="0.11142333577991"/>
    <n v="3879.5626743172402"/>
    <n v="11.9110824892994"/>
    <n v="2.3168280520609899"/>
    <n v="1.32717254370741"/>
    <n v="0.2581487099891"/>
    <n v="432.27381453965597"/>
    <n v="1310"/>
    <s v="Fixed Single Family Units"/>
    <n v="1310"/>
    <s v="St. Lucie County"/>
    <s v="St. Lucie County"/>
    <m/>
    <m/>
    <m/>
    <n v="0"/>
    <n v="1"/>
    <n v="1.32717254370741"/>
    <n v="0.2581487099891"/>
    <n v="432.27381453965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853025157423502"/>
    <n v="0.35058703530000002"/>
  </r>
  <r>
    <n v="200000"/>
    <n v="790000"/>
    <n v="790000"/>
    <x v="0"/>
    <x v="0"/>
    <s v="IR-SouthCentral"/>
    <s v="C-25 and South Indian R"/>
    <n v="0.36"/>
    <n v="0.57999999999999996"/>
    <s v="St. Lucie County"/>
    <n v="0.26308696067652998"/>
    <n v="3891.6351130277699"/>
    <n v="10.599524629468901"/>
    <n v="1.8610658816038099"/>
    <n v="2.7885967193830599"/>
    <n v="0.48962216640994"/>
    <n v="1023.83845394856"/>
    <n v="1210"/>
    <s v="Fixed Single Family Units"/>
    <n v="1210"/>
    <s v="St. Lucie County"/>
    <s v="St. Lucie County"/>
    <m/>
    <m/>
    <m/>
    <n v="0"/>
    <n v="1"/>
    <n v="2.7885967193830599"/>
    <n v="0.48962216640994"/>
    <n v="1023.8384539485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597723559158"/>
    <n v="0.83036370960000006"/>
  </r>
  <r>
    <n v="200000"/>
    <n v="790000"/>
    <n v="790000"/>
    <x v="0"/>
    <x v="0"/>
    <s v="IR-SouthCentral"/>
    <s v="C-25 and South Indian R"/>
    <n v="0.36"/>
    <n v="0.57999999999999996"/>
    <s v="St. Lucie County"/>
    <n v="0.11794133921416"/>
    <n v="3891.6351130277699"/>
    <n v="10.599524629468901"/>
    <n v="1.8610658816038099"/>
    <n v="1.25012212983307"/>
    <n v="0.21949660244214"/>
    <n v="458.98465696335501"/>
    <n v="1310"/>
    <s v="Fixed Single Family Units"/>
    <n v="1310"/>
    <s v="St. Lucie County"/>
    <s v="St. Lucie County"/>
    <m/>
    <m/>
    <m/>
    <n v="0"/>
    <n v="1"/>
    <n v="1.25012212983307"/>
    <n v="0.21949660244214"/>
    <n v="458.98465696335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2.281671798211207"/>
    <n v="0.37225033010000003"/>
  </r>
  <r>
    <n v="200000"/>
    <n v="790000"/>
    <n v="790000"/>
    <x v="0"/>
    <x v="0"/>
    <s v="IR-SouthCentral"/>
    <s v="C-25 and South Indian R"/>
    <n v="0.36"/>
    <n v="0.57999999999999996"/>
    <s v="St. Lucie County"/>
    <n v="5.0198116435450003E-2"/>
    <n v="3891.6351130277699"/>
    <n v="10.599524629468901"/>
    <n v="1.8610658816038099"/>
    <n v="0.53207617151052999"/>
    <n v="9.3422001818789999E-2"/>
    <n v="195.352752528065"/>
    <n v="1310"/>
    <s v="Fixed Single Family Units"/>
    <n v="1310"/>
    <s v="St. Lucie County"/>
    <s v="St. Lucie County"/>
    <m/>
    <m/>
    <m/>
    <n v="0"/>
    <n v="1"/>
    <n v="0.53207617151052999"/>
    <n v="9.3422001818789999E-2"/>
    <n v="195.35275252806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973148818393696"/>
    <n v="0.15843694450000001"/>
  </r>
  <r>
    <n v="200000"/>
    <n v="790000"/>
    <n v="790000"/>
    <x v="0"/>
    <x v="0"/>
    <s v="IR-SouthCentral"/>
    <s v="C-25 and South Indian R"/>
    <n v="0.36"/>
    <n v="0.57999999999999996"/>
    <s v="St. Lucie County"/>
    <n v="4.9545378417610003E-2"/>
    <n v="3891.6351130277699"/>
    <n v="10.599524629468901"/>
    <n v="1.8610658816038099"/>
    <n v="0.52515745881384002"/>
    <n v="9.2207213364169996E-2"/>
    <n v="192.81253433823099"/>
    <n v="1310"/>
    <s v="Fixed Single Family Units"/>
    <n v="1310"/>
    <s v="St. Lucie County"/>
    <s v="St. Lucie County"/>
    <m/>
    <m/>
    <m/>
    <n v="0"/>
    <n v="1"/>
    <n v="0.52515745881384002"/>
    <n v="9.2207213364169996E-2"/>
    <n v="192.81253433822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882835003739402"/>
    <n v="0.15637675130000001"/>
  </r>
  <r>
    <n v="200000"/>
    <n v="790000"/>
    <n v="790000"/>
    <x v="0"/>
    <x v="0"/>
    <s v="IR-SouthCentral"/>
    <s v="C-25 and South Indian R"/>
    <n v="0.36"/>
    <n v="0.57999999999999996"/>
    <s v="St. Lucie County"/>
    <n v="0.10645510078675"/>
    <n v="3891.6351130277699"/>
    <n v="10.599524629468901"/>
    <n v="1.8610658816038099"/>
    <n v="1.1283734627217501"/>
    <n v="0.19811995599691001"/>
    <n v="414.28440818262601"/>
    <n v="1310"/>
    <s v="Fixed Single Family Units"/>
    <n v="1310"/>
    <s v="St. Lucie County"/>
    <s v="St. Lucie County"/>
    <m/>
    <m/>
    <m/>
    <n v="0"/>
    <n v="1"/>
    <n v="1.1283734627217501"/>
    <n v="0.19811995599691001"/>
    <n v="414.28440818262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3.167404245158806"/>
    <n v="0.33599708690000002"/>
  </r>
  <r>
    <n v="200000"/>
    <n v="790000"/>
    <n v="790000"/>
    <x v="0"/>
    <x v="0"/>
    <s v="IR-SouthCentral"/>
    <s v="C-25 and South Indian R"/>
    <n v="0.36"/>
    <n v="0.57999999999999996"/>
    <s v="St. Lucie County"/>
    <n v="3.0536558298489998E-2"/>
    <n v="3891.6351130277699"/>
    <n v="10.599524629468901"/>
    <n v="1.8610658816038099"/>
    <n v="0.32367300178408998"/>
    <n v="5.6830546790929998E-2"/>
    <n v="118.837142505434"/>
    <n v="1310"/>
    <s v="Fixed Single Family Units"/>
    <n v="1310"/>
    <s v="St. Lucie County"/>
    <s v="St. Lucie County"/>
    <m/>
    <m/>
    <m/>
    <n v="0"/>
    <n v="1"/>
    <n v="0.32367300178408998"/>
    <n v="5.6830546790929998E-2"/>
    <n v="118.83714250543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0.2434157140964"/>
    <n v="9.6380488599999994E-2"/>
  </r>
  <r>
    <n v="200000"/>
    <n v="790000"/>
    <n v="790000"/>
    <x v="0"/>
    <x v="0"/>
    <s v="IR-SouthCentral"/>
    <s v="C-25 and South Indian R"/>
    <n v="0.36"/>
    <n v="0.57999999999999996"/>
    <s v="St. Lucie County"/>
    <n v="0.39596131852740002"/>
    <n v="3875.6858799790298"/>
    <n v="10.5978922538844"/>
    <n v="1.77821449246087"/>
    <n v="4.1963553904594697"/>
    <n v="0.70410415505934998"/>
    <n v="1534.6216912345501"/>
    <n v="1210"/>
    <s v="Fixed Single Family Units"/>
    <n v="1210"/>
    <s v="St. Lucie County"/>
    <s v="St. Lucie County"/>
    <m/>
    <m/>
    <m/>
    <n v="0"/>
    <n v="1"/>
    <n v="4.1963553904594697"/>
    <n v="0.70410415505934998"/>
    <n v="1534.6216912345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730634670993"/>
    <n v="1.2446242427"/>
  </r>
  <r>
    <n v="200000"/>
    <n v="790000"/>
    <n v="790000"/>
    <x v="0"/>
    <x v="0"/>
    <s v="IR-SouthCentral"/>
    <s v="C-25 and South Indian R"/>
    <n v="0.36"/>
    <n v="0.57999999999999996"/>
    <s v="St. Lucie County"/>
    <n v="7.5512465555409997E-2"/>
    <n v="3875.6858799790298"/>
    <n v="10.5978922538844"/>
    <n v="1.77821449246087"/>
    <n v="0.80027297378144002"/>
    <n v="0.13427736061209"/>
    <n v="292.662596515524"/>
    <n v="1310"/>
    <s v="Fixed Single Family Units"/>
    <n v="1310"/>
    <s v="St. Lucie County"/>
    <s v="St. Lucie County"/>
    <m/>
    <m/>
    <m/>
    <n v="0"/>
    <n v="1"/>
    <n v="0.80027297378144002"/>
    <n v="0.13427736061209"/>
    <n v="292.66259651552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612801542219799"/>
    <n v="0.23735814799999999"/>
  </r>
  <r>
    <n v="200000"/>
    <n v="790000"/>
    <n v="790000"/>
    <x v="0"/>
    <x v="0"/>
    <s v="IR-SouthCentral"/>
    <s v="C-25 and South Indian R"/>
    <n v="0.36"/>
    <n v="0.57999999999999996"/>
    <s v="St. Lucie County"/>
    <n v="0.14628966970015"/>
    <n v="3875.6858799790298"/>
    <n v="10.5978922538844"/>
    <n v="1.77821449246087"/>
    <n v="1.5503621573386099"/>
    <n v="0.26013441075812999"/>
    <n v="566.97280724369796"/>
    <n v="1310"/>
    <s v="Fixed Single Family Units"/>
    <n v="1310"/>
    <s v="St. Lucie County"/>
    <s v="St. Lucie County"/>
    <m/>
    <m/>
    <m/>
    <n v="0"/>
    <n v="1"/>
    <n v="1.5503621573386099"/>
    <n v="0.26013441075812999"/>
    <n v="566.972807243697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2.906101647051"/>
    <n v="0.45983196050000003"/>
  </r>
  <r>
    <n v="200000"/>
    <n v="790000"/>
    <n v="790000"/>
    <x v="0"/>
    <x v="0"/>
    <s v="IR-SouthCentral"/>
    <s v="C-25 and South Indian R"/>
    <n v="0.36"/>
    <n v="0.57999999999999996"/>
    <s v="St. Lucie County"/>
    <n v="0.11240088612241"/>
    <n v="3824.2732392759999"/>
    <n v="9.9005866268540803"/>
    <n v="1.4744071028365699"/>
    <n v="1.1128347099900999"/>
    <n v="0.165724664864"/>
    <n v="429.85170086884898"/>
    <n v="1210"/>
    <s v="Fixed Single Family Units"/>
    <n v="1210"/>
    <s v="St. Lucie County"/>
    <s v="St. Lucie County"/>
    <m/>
    <m/>
    <m/>
    <n v="0"/>
    <n v="1"/>
    <n v="1.1128347099900999"/>
    <n v="0.165724664864"/>
    <n v="1330.3974998184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767777596374"/>
    <n v="1.0789922950999999"/>
  </r>
  <r>
    <n v="200000"/>
    <n v="790000"/>
    <n v="790000"/>
    <x v="0"/>
    <x v="0"/>
    <s v="IR-SouthCentral"/>
    <s v="C-25 and South Indian R"/>
    <n v="0.36"/>
    <n v="0.57999999999999996"/>
    <s v="St. Lucie County"/>
    <n v="0.15780840416405001"/>
    <n v="3824.2732392759999"/>
    <n v="9.9005866268540803"/>
    <n v="1.4744071028365699"/>
    <n v="1.5623957758717799"/>
    <n v="0.23267383198677999"/>
    <n v="603.50245697743105"/>
    <n v="1750"/>
    <s v="Governmental"/>
    <n v="1750"/>
    <s v="St. Lucie County"/>
    <s v="St. Lucie County"/>
    <m/>
    <m/>
    <m/>
    <n v="0"/>
    <n v="1"/>
    <n v="1.5623957758717799"/>
    <n v="0.23267383198677999"/>
    <n v="849.59431817285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128509213917"/>
    <n v="0.68904648680000002"/>
  </r>
  <r>
    <n v="200000"/>
    <n v="790000"/>
    <n v="790000"/>
    <x v="0"/>
    <x v="0"/>
    <s v="IR-SouthCentral"/>
    <s v="C-25 and South Indian R"/>
    <n v="0.36"/>
    <n v="0.57999999999999996"/>
    <s v="St. Lucie County"/>
    <n v="4.0909126919030002E-2"/>
    <n v="3824.2732392759999"/>
    <n v="9.9005866268540803"/>
    <n v="1.4744071028365699"/>
    <n v="0.40502435489084998"/>
    <n v="6.0316707300260002E-2"/>
    <n v="156.44767931860301"/>
    <n v="1310"/>
    <s v="Fixed Single Family Units"/>
    <n v="1310"/>
    <s v="St. Lucie County"/>
    <s v="St. Lucie County"/>
    <m/>
    <m/>
    <m/>
    <n v="0"/>
    <n v="1"/>
    <n v="0.40502435489084998"/>
    <n v="6.0316707300260002E-2"/>
    <n v="156.44767931860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801783094370101"/>
    <n v="0.12688376260000001"/>
  </r>
  <r>
    <n v="200000"/>
    <n v="790000"/>
    <n v="790000"/>
    <x v="0"/>
    <x v="0"/>
    <s v="IR-SouthCentral"/>
    <s v="C-25 and South Indian R"/>
    <n v="0.36"/>
    <n v="0.57999999999999996"/>
    <s v="St. Lucie County"/>
    <n v="6.8136470732999997E-3"/>
    <n v="3824.2732392759999"/>
    <n v="9.9005866268540803"/>
    <n v="1.4744071028365699"/>
    <n v="6.7459103094040004E-2"/>
    <n v="1.0046089641100001E-2"/>
    <n v="26.0572481643039"/>
    <n v="1310"/>
    <s v="Fixed Single Family Units"/>
    <n v="1310"/>
    <s v="St. Lucie County"/>
    <s v="St. Lucie County"/>
    <m/>
    <m/>
    <m/>
    <n v="0"/>
    <n v="1"/>
    <n v="6.7459103094040004E-2"/>
    <n v="1.0046089641100001E-2"/>
    <n v="26.057248164305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.1030562714203"/>
    <n v="2.1133210199999999E-2"/>
  </r>
  <r>
    <n v="200000"/>
    <n v="790000"/>
    <n v="800000"/>
    <x v="0"/>
    <x v="0"/>
    <s v="IR-SouthCentral"/>
    <s v="C-25 and South Indian R"/>
    <n v="0.36"/>
    <n v="0.57999999999999996"/>
    <s v="St. Lucie County"/>
    <n v="0.27081932487531002"/>
    <n v="3866.0790555130402"/>
    <n v="9.6268717538473592"/>
    <n v="1.41551064897668"/>
    <n v="2.6071429090381701"/>
    <n v="0.38334763830967999"/>
    <n v="1047.00891972863"/>
    <n v="1210"/>
    <s v="Fixed Single Family Units"/>
    <n v="1210"/>
    <s v="St. Lucie County"/>
    <s v="St. Lucie County"/>
    <m/>
    <m/>
    <m/>
    <n v="0"/>
    <n v="1"/>
    <n v="2.6071429090381701"/>
    <n v="0.38334763830967999"/>
    <n v="1047.0089197286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3.870574807835"/>
    <n v="0.84915565270000004"/>
  </r>
  <r>
    <n v="200000"/>
    <n v="790000"/>
    <n v="800000"/>
    <x v="0"/>
    <x v="0"/>
    <s v="IR-SouthCentral"/>
    <s v="C-25 and South Indian R"/>
    <n v="0.36"/>
    <n v="0.57999999999999996"/>
    <s v="St. Lucie County"/>
    <n v="0.11850760103494"/>
    <n v="3873.41485074918"/>
    <n v="10.771234990988701"/>
    <n v="1.7327001373711699"/>
    <n v="1.2764732189657"/>
    <n v="0.20533813659277"/>
    <n v="459.02910177540298"/>
    <n v="1210"/>
    <s v="Fixed Single Family Units"/>
    <n v="1210"/>
    <s v="St. Lucie County"/>
    <s v="St. Lucie County"/>
    <m/>
    <m/>
    <m/>
    <n v="0"/>
    <n v="1"/>
    <n v="1.2764732189657"/>
    <n v="0.20533813659277"/>
    <n v="459.02910177540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9.19556060443399"/>
    <n v="0.37228637609999998"/>
  </r>
  <r>
    <n v="200000"/>
    <n v="800000"/>
    <n v="800000"/>
    <x v="0"/>
    <x v="0"/>
    <s v="IR-SouthCentral"/>
    <s v="C-25 and South Indian R"/>
    <n v="0.36"/>
    <n v="0.57999999999999996"/>
    <s v="St. Lucie County"/>
    <n v="0.41371971865711998"/>
    <n v="3862.3594981613001"/>
    <n v="11.0324017803351"/>
    <n v="1.86617632537294"/>
    <n v="4.5643221606726199"/>
    <n v="0.77207394429787002"/>
    <n v="1597.9342849319601"/>
    <n v="1210"/>
    <s v="Fixed Single Family Units"/>
    <n v="1210"/>
    <s v="St. Lucie County"/>
    <s v="St. Lucie County"/>
    <m/>
    <m/>
    <m/>
    <n v="0"/>
    <n v="1"/>
    <n v="4.5643221606726199"/>
    <n v="0.77207394429787002"/>
    <n v="1597.9342849319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51099299209599"/>
    <n v="1.2959726561"/>
  </r>
  <r>
    <n v="200000"/>
    <n v="800000"/>
    <n v="800000"/>
    <x v="0"/>
    <x v="0"/>
    <s v="IR-SouthCentral"/>
    <s v="C-25 and South Indian R"/>
    <n v="0.36"/>
    <n v="0.57999999999999996"/>
    <s v="St. Lucie County"/>
    <n v="8.3129975787999993E-2"/>
    <n v="3862.3594981613001"/>
    <n v="11.0324017803351"/>
    <n v="1.86617632537294"/>
    <n v="0.91712329288275996"/>
    <n v="0.15513519274439"/>
    <n v="321.077851566704"/>
    <n v="1310"/>
    <s v="Fixed Single Family Units"/>
    <n v="1310"/>
    <s v="St. Lucie County"/>
    <s v="St. Lucie County"/>
    <m/>
    <m/>
    <m/>
    <n v="0"/>
    <n v="1"/>
    <n v="0.91712329288275996"/>
    <n v="0.15513519274439"/>
    <n v="321.07785156670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678009919265193"/>
    <n v="0.26040377260000003"/>
  </r>
  <r>
    <n v="200000"/>
    <n v="800000"/>
    <n v="800000"/>
    <x v="0"/>
    <x v="0"/>
    <s v="IR-SouthCentral"/>
    <s v="C-25 and South Indian R"/>
    <n v="0.36"/>
    <n v="0.57999999999999996"/>
    <s v="St. Lucie County"/>
    <n v="1.91875185427E-3"/>
    <n v="3862.3594981613001"/>
    <n v="11.0324017803351"/>
    <n v="1.86617632537294"/>
    <n v="2.116844137312E-2"/>
    <n v="3.5807292847099999E-3"/>
    <n v="7.4109094489736496"/>
    <n v="1310"/>
    <s v="Fixed Single Family Units"/>
    <n v="1310"/>
    <s v="St. Lucie County"/>
    <s v="St. Lucie County"/>
    <m/>
    <m/>
    <m/>
    <n v="0"/>
    <n v="1"/>
    <n v="2.116844137312E-2"/>
    <n v="3.5807292847099999E-3"/>
    <n v="7.4109094489741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692003075166802"/>
    <n v="6.0104700000000004E-3"/>
  </r>
  <r>
    <n v="200000"/>
    <n v="800000"/>
    <n v="800000"/>
    <x v="0"/>
    <x v="0"/>
    <s v="IR-SouthCentral"/>
    <s v="C-25 and South Indian R"/>
    <n v="0.36"/>
    <n v="0.57999999999999996"/>
    <s v="St. Lucie County"/>
    <n v="0.11899500748358"/>
    <n v="3862.3594981613001"/>
    <n v="11.0324017803351"/>
    <n v="1.86617632537294"/>
    <n v="1.3128007324128499"/>
    <n v="0.22206566580343001"/>
    <n v="459.60149738798401"/>
    <n v="1310"/>
    <s v="Fixed Single Family Units"/>
    <n v="1310"/>
    <s v="St. Lucie County"/>
    <s v="St. Lucie County"/>
    <m/>
    <m/>
    <m/>
    <n v="0"/>
    <n v="1"/>
    <n v="1.3128007324128499"/>
    <n v="0.22206566580343001"/>
    <n v="459.60149738798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280609220676894"/>
    <n v="0.3727506062"/>
  </r>
  <r>
    <n v="200000"/>
    <n v="800000"/>
    <n v="800000"/>
    <x v="0"/>
    <x v="0"/>
    <s v="IR-SouthCentral"/>
    <s v="C-25 and South Indian R"/>
    <n v="0.36"/>
    <n v="0.57999999999999996"/>
    <s v="FPFWCD"/>
    <n v="8.7543902938200004E-3"/>
    <n v="3814.9689282160298"/>
    <n v="10.2153717898839"/>
    <n v="1.7232146932388399"/>
    <n v="8.9429351645190003E-2"/>
    <n v="1.5085693984670001E-2"/>
    <n v="33.397726956425998"/>
    <n v="1210"/>
    <s v="Fixed Single Family Units"/>
    <n v="1210"/>
    <s v="FPFWCD                                           St. Lucie County"/>
    <s v="FPFWCD"/>
    <m/>
    <m/>
    <m/>
    <n v="0"/>
    <n v="1"/>
    <n v="8.9429351645190003E-2"/>
    <n v="1.5085693984670001E-2"/>
    <n v="682.84306965497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4.0215927158368"/>
    <n v="0.55380622030000004"/>
  </r>
  <r>
    <n v="200000"/>
    <n v="800000"/>
    <n v="800000"/>
    <x v="0"/>
    <x v="0"/>
    <s v="IR-SouthCentral"/>
    <s v="C-25 and South Indian R"/>
    <n v="0.36"/>
    <n v="0.57999999999999996"/>
    <s v="FPFWCD"/>
    <n v="1.2666327285710001E-2"/>
    <n v="3814.9689282160298"/>
    <n v="10.2153717898839"/>
    <n v="1.7232146932388399"/>
    <n v="0.12939124243594"/>
    <n v="2.1826801288110001E-2"/>
    <n v="48.321645029621401"/>
    <n v="1310"/>
    <s v="Fixed Single Family Units"/>
    <n v="1310"/>
    <s v="FPFWCD                                           St. Lucie County"/>
    <s v="FPFWCD"/>
    <m/>
    <m/>
    <m/>
    <n v="0"/>
    <n v="1"/>
    <n v="0.12939124243594"/>
    <n v="2.1826801288110001E-2"/>
    <n v="163.884063380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9.156732887857299"/>
    <n v="0.1329148933"/>
  </r>
  <r>
    <n v="200000"/>
    <n v="800000"/>
    <n v="800000"/>
    <x v="0"/>
    <x v="0"/>
    <s v="IR-SouthCentral"/>
    <s v="C-25 and South Indian R"/>
    <n v="0.36"/>
    <n v="0.57999999999999996"/>
    <s v="FPFWCD"/>
    <n v="5.6970185473110002E-2"/>
    <n v="3814.9689282160298"/>
    <n v="10.2153717898839"/>
    <n v="1.7232146932388399"/>
    <n v="0.58197162554649995"/>
    <n v="9.8171860683809994E-2"/>
    <n v="217.33948741463399"/>
    <n v="1310"/>
    <s v="Fixed Single Family Units"/>
    <n v="1310"/>
    <s v="FPFWCD                                           St. Lucie County"/>
    <s v="FPFWCD"/>
    <m/>
    <m/>
    <m/>
    <n v="0"/>
    <n v="1"/>
    <n v="0.58197162554649995"/>
    <n v="9.8171860683809994E-2"/>
    <n v="714.481368510314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041390677434094"/>
    <n v="0.57946583009999997"/>
  </r>
  <r>
    <n v="200000"/>
    <n v="800000"/>
    <n v="800000"/>
    <x v="0"/>
    <x v="0"/>
    <s v="IR-SouthCentral"/>
    <s v="C-25 and South Indian R"/>
    <n v="0.36"/>
    <n v="0.57999999999999996"/>
    <s v="St. Lucie County"/>
    <n v="2.6180670609499998E-3"/>
    <n v="3910.21866138827"/>
    <n v="11.2841010196586"/>
    <n v="2.1770643868716499"/>
    <n v="2.9542533192059999E-2"/>
    <n v="5.6997005608399997E-3"/>
    <n v="10.237214678516001"/>
    <n v="1210"/>
    <s v="Fixed Single Family Units"/>
    <n v="1210"/>
    <s v="St. Lucie County"/>
    <s v="St. Lucie County"/>
    <m/>
    <m/>
    <m/>
    <n v="0"/>
    <n v="1"/>
    <n v="2.9542533192059999E-2"/>
    <n v="5.6997005608399997E-3"/>
    <n v="10.237214678516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668519568193297"/>
    <n v="8.3026882999999996E-3"/>
  </r>
  <r>
    <n v="200000"/>
    <n v="800000"/>
    <n v="800000"/>
    <x v="0"/>
    <x v="0"/>
    <s v="IR-SouthCentral"/>
    <s v="C-25 and South Indian R"/>
    <n v="0.36"/>
    <n v="0.57999999999999996"/>
    <s v="St. Lucie County"/>
    <n v="7.0439580475419997E-2"/>
    <n v="3910.21866138827"/>
    <n v="11.2841010196586"/>
    <n v="2.1770643868716499"/>
    <n v="0.79484734186705996"/>
    <n v="0.15335150207921999"/>
    <n v="275.43416207536302"/>
    <n v="1310"/>
    <s v="Fixed Single Family Units"/>
    <n v="1310"/>
    <s v="St. Lucie County"/>
    <s v="St. Lucie County"/>
    <m/>
    <m/>
    <m/>
    <n v="0"/>
    <n v="1"/>
    <n v="0.79484734186705996"/>
    <n v="0.15335150207921999"/>
    <n v="275.43416207536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805985920458397"/>
    <n v="0.2233853707"/>
  </r>
  <r>
    <n v="200000"/>
    <n v="800000"/>
    <n v="800000"/>
    <x v="0"/>
    <x v="0"/>
    <s v="IR-SouthCentral"/>
    <s v="C-25 and South Indian R"/>
    <n v="0.36"/>
    <n v="0.57999999999999996"/>
    <s v="St. Lucie County"/>
    <n v="0.13440689439472001"/>
    <n v="3910.21866138827"/>
    <n v="11.2841010196586"/>
    <n v="2.1770643868716499"/>
    <n v="1.5166609740886301"/>
    <n v="0.29261246313675998"/>
    <n v="525.56034668148402"/>
    <n v="1310"/>
    <s v="Fixed Single Family Units"/>
    <n v="1310"/>
    <s v="St. Lucie County"/>
    <s v="St. Lucie County"/>
    <m/>
    <m/>
    <m/>
    <n v="0"/>
    <n v="1"/>
    <n v="1.5166609740886301"/>
    <n v="0.29261246313675998"/>
    <n v="525.56034668148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015667400860295"/>
    <n v="0.4262452122"/>
  </r>
  <r>
    <n v="200000"/>
    <n v="800000"/>
    <n v="800000"/>
    <x v="0"/>
    <x v="0"/>
    <s v="IR-SouthCentral"/>
    <s v="C-25 and South Indian R"/>
    <n v="0.36"/>
    <n v="0.57999999999999996"/>
    <s v="St. Lucie County"/>
    <n v="0.19000307753518"/>
    <n v="3910.21866138827"/>
    <n v="11.2841010196586"/>
    <n v="2.1770643868716499"/>
    <n v="2.14401392095305"/>
    <n v="0.41364893349786003"/>
    <n v="742.95357949927802"/>
    <n v="1310"/>
    <s v="Fixed Single Family Units"/>
    <n v="1310"/>
    <s v="St. Lucie County"/>
    <s v="St. Lucie County"/>
    <m/>
    <m/>
    <m/>
    <n v="0"/>
    <n v="1"/>
    <n v="2.14401392095305"/>
    <n v="0.41364893349786003"/>
    <n v="742.95357949927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922223780048"/>
    <n v="0.60255764759999997"/>
  </r>
  <r>
    <n v="200000"/>
    <n v="800000"/>
    <n v="800000"/>
    <x v="0"/>
    <x v="0"/>
    <s v="IR-SouthCentral"/>
    <s v="C-25 and South Indian R"/>
    <n v="0.36"/>
    <n v="0.57999999999999996"/>
    <s v="St. Lucie County"/>
    <n v="0.11354178021183001"/>
    <n v="3910.21866138827"/>
    <n v="11.2841010196586"/>
    <n v="2.1770643868716499"/>
    <n v="1.2812169178621799"/>
    <n v="0.24718776612118001"/>
    <n v="443.97318783154702"/>
    <n v="1310"/>
    <s v="Fixed Single Family Units"/>
    <n v="1310"/>
    <s v="St. Lucie County"/>
    <s v="St. Lucie County"/>
    <m/>
    <m/>
    <m/>
    <n v="0"/>
    <n v="1"/>
    <n v="1.2812169178621799"/>
    <n v="0.24718776612118001"/>
    <n v="443.97318783154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7.431800879929298"/>
    <n v="0.36007557810000002"/>
  </r>
  <r>
    <n v="200000"/>
    <n v="800000"/>
    <n v="800000"/>
    <x v="0"/>
    <x v="0"/>
    <s v="IR-SouthCentral"/>
    <s v="C-25 and South Indian R"/>
    <n v="0.36"/>
    <n v="0.57999999999999996"/>
    <s v="St. Lucie County"/>
    <n v="0.10675405410486"/>
    <n v="3910.21866138827"/>
    <n v="11.2841010196586"/>
    <n v="2.1770643868716499"/>
    <n v="1.2046235307774"/>
    <n v="0.23241044934586999"/>
    <n v="417.43169453969603"/>
    <n v="1310"/>
    <s v="Fixed Single Family Units"/>
    <n v="1310"/>
    <s v="St. Lucie County"/>
    <s v="St. Lucie County"/>
    <m/>
    <m/>
    <m/>
    <n v="0"/>
    <n v="1"/>
    <n v="1.2046235307774"/>
    <n v="0.23241044934586999"/>
    <n v="417.43169453969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3.9431501931643"/>
    <n v="0.33854963059999998"/>
  </r>
  <r>
    <n v="200000"/>
    <n v="800000"/>
    <n v="800000"/>
    <x v="0"/>
    <x v="0"/>
    <s v="IR-SouthCentral"/>
    <s v="C-25 and South Indian R"/>
    <n v="0.36"/>
    <n v="0.57999999999999996"/>
    <s v="St. Lucie County"/>
    <n v="2.4417344943990001E-2"/>
    <n v="3896.1982446932502"/>
    <n v="11.800041823897599"/>
    <n v="2.3422930365677601"/>
    <n v="0.28812569156767998"/>
    <n v="5.719257703379E-2"/>
    <n v="95.134816510866898"/>
    <n v="1310"/>
    <s v="Fixed Single Family Units"/>
    <n v="1310"/>
    <s v="St. Lucie County"/>
    <s v="St. Lucie County"/>
    <m/>
    <m/>
    <m/>
    <n v="0"/>
    <n v="1"/>
    <n v="0.28812569156767998"/>
    <n v="5.719257703379E-2"/>
    <n v="95.1348165108657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9.991235287493602"/>
    <n v="7.7157191E-2"/>
  </r>
  <r>
    <n v="200000"/>
    <n v="800000"/>
    <n v="800000"/>
    <x v="0"/>
    <x v="0"/>
    <s v="IR-SouthCentral"/>
    <s v="C-25 and South Indian R"/>
    <n v="0.36"/>
    <n v="0.57999999999999996"/>
    <s v="St. Lucie County"/>
    <n v="4.5992113860109998E-2"/>
    <n v="3896.1982446932502"/>
    <n v="11.800041823897599"/>
    <n v="2.3422930365677601"/>
    <n v="0.54270886711884003"/>
    <n v="0.10772700803158"/>
    <n v="179.19439329151999"/>
    <n v="1310"/>
    <s v="Fixed Single Family Units"/>
    <n v="1310"/>
    <s v="St. Lucie County"/>
    <s v="St. Lucie County"/>
    <m/>
    <m/>
    <m/>
    <n v="0"/>
    <n v="1"/>
    <n v="0.54270886711884003"/>
    <n v="0.10772700803158"/>
    <n v="179.19439329151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6.170079842771003"/>
    <n v="0.14533203019999999"/>
  </r>
  <r>
    <n v="200000"/>
    <n v="800000"/>
    <n v="800000"/>
    <x v="0"/>
    <x v="0"/>
    <s v="IR-SouthCentral"/>
    <s v="C-25 and South Indian R"/>
    <n v="0.36"/>
    <n v="0.57999999999999996"/>
    <s v="St. Lucie County"/>
    <n v="5.9688700072770003E-2"/>
    <n v="3896.1982446932502"/>
    <n v="11.800041823897599"/>
    <n v="2.3422930365677601"/>
    <n v="0.70432915727280998"/>
    <n v="0.13980842654223999"/>
    <n v="232.55900845156401"/>
    <n v="1310"/>
    <s v="Fixed Single Family Units"/>
    <n v="1310"/>
    <s v="St. Lucie County"/>
    <s v="St. Lucie County"/>
    <m/>
    <m/>
    <m/>
    <n v="0"/>
    <n v="1"/>
    <n v="0.70432915727280998"/>
    <n v="0.13980842654223999"/>
    <n v="232.55900845156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8001672380922"/>
    <n v="0.18861233450000001"/>
  </r>
  <r>
    <n v="200000"/>
    <n v="800000"/>
    <n v="800000"/>
    <x v="0"/>
    <x v="0"/>
    <s v="IR-SouthCentral"/>
    <s v="C-25 and South Indian R"/>
    <n v="0.36"/>
    <n v="0.57999999999999996"/>
    <s v="St. Lucie County"/>
    <n v="0.43023206720718998"/>
    <n v="3896.1982446932502"/>
    <n v="11.800041823897599"/>
    <n v="2.3422930365677601"/>
    <n v="5.0767563870267898"/>
    <n v="1.0077295751275599"/>
    <n v="1676.2694250633999"/>
    <n v="1310"/>
    <s v="Fixed Single Family Units"/>
    <n v="1310"/>
    <s v="St. Lucie County"/>
    <s v="St. Lucie County"/>
    <m/>
    <m/>
    <m/>
    <n v="0"/>
    <n v="1"/>
    <n v="5.0767563870267898"/>
    <n v="1.0077295751275599"/>
    <n v="1676.2694250633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9.673461121462"/>
    <n v="1.3595048054000001"/>
  </r>
  <r>
    <n v="200000"/>
    <n v="800000"/>
    <n v="800000"/>
    <x v="0"/>
    <x v="0"/>
    <s v="IR-SouthCentral"/>
    <s v="C-25 and South Indian R"/>
    <n v="0.36"/>
    <n v="0.57999999999999996"/>
    <s v="St. Lucie County"/>
    <n v="5.7433227514789999E-2"/>
    <n v="3896.1982446932502"/>
    <n v="11.800041823897599"/>
    <n v="2.3422930365677601"/>
    <n v="0.67771448675599"/>
    <n v="0.13452544887550999"/>
    <n v="223.77124023020801"/>
    <n v="1310"/>
    <s v="Fixed Single Family Units"/>
    <n v="1310"/>
    <s v="St. Lucie County"/>
    <s v="St. Lucie County"/>
    <m/>
    <m/>
    <m/>
    <n v="0"/>
    <n v="1"/>
    <n v="0.67771448675599"/>
    <n v="0.13452544887550999"/>
    <n v="223.7712402302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310087697393"/>
    <n v="0.1814851908"/>
  </r>
  <r>
    <n v="200000"/>
    <n v="800000"/>
    <n v="800000"/>
    <x v="0"/>
    <x v="0"/>
    <s v="IR-SouthCentral"/>
    <s v="C-25 and South Indian R"/>
    <n v="0.36"/>
    <n v="0.57999999999999996"/>
    <s v="St. Lucie County"/>
    <n v="0.10443554528775"/>
    <n v="3861.6230913138802"/>
    <n v="11.8705447467231"/>
    <n v="2.31275161416302"/>
    <n v="1.23970681348669"/>
    <n v="0.24153347594023999"/>
    <n v="403.29071323713998"/>
    <n v="1210"/>
    <s v="Fixed Single Family Units"/>
    <n v="1210"/>
    <s v="St. Lucie County"/>
    <s v="St. Lucie County"/>
    <m/>
    <m/>
    <m/>
    <n v="0"/>
    <n v="1"/>
    <n v="1.23970681348669"/>
    <n v="0.24153347594023999"/>
    <n v="403.29071323713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9.35058394129601"/>
    <n v="0.3270808704"/>
  </r>
  <r>
    <n v="200000"/>
    <n v="800000"/>
    <n v="800000"/>
    <x v="0"/>
    <x v="0"/>
    <s v="IR-SouthCentral"/>
    <s v="C-25 and South Indian R"/>
    <n v="0.36"/>
    <n v="0.57999999999999996"/>
    <s v="St. Lucie County"/>
    <n v="0.1178695494416"/>
    <n v="3861.6230913138802"/>
    <n v="11.8705447467231"/>
    <n v="2.31275161416302"/>
    <n v="1.3991757609226201"/>
    <n v="0.27260299073173"/>
    <n v="455.16777388644999"/>
    <n v="1310"/>
    <s v="Fixed Single Family Units"/>
    <n v="1310"/>
    <s v="St. Lucie County"/>
    <s v="St. Lucie County"/>
    <m/>
    <m/>
    <m/>
    <n v="0"/>
    <n v="1"/>
    <n v="1.3991757609226201"/>
    <n v="0.27260299073173"/>
    <n v="455.16777388644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315881780261904"/>
    <n v="0.36915472329999999"/>
  </r>
  <r>
    <n v="200000"/>
    <n v="800000"/>
    <n v="800000"/>
    <x v="0"/>
    <x v="0"/>
    <s v="IR-SouthCentral"/>
    <s v="C-25 and South Indian R"/>
    <n v="0.36"/>
    <n v="0.57999999999999996"/>
    <s v="St. Lucie County"/>
    <n v="7.6880712581E-3"/>
    <n v="3861.6230913138802"/>
    <n v="11.8705447467231"/>
    <n v="2.31275161416302"/>
    <n v="9.1261593885289996E-2"/>
    <n v="1.7780599211970002E-2"/>
    <n v="29.688433497953302"/>
    <n v="1310"/>
    <s v="Fixed Single Family Units"/>
    <n v="1310"/>
    <s v="St. Lucie County"/>
    <s v="St. Lucie County"/>
    <m/>
    <m/>
    <m/>
    <n v="0"/>
    <n v="1"/>
    <n v="9.1261593885289996E-2"/>
    <n v="1.7780599211970002E-2"/>
    <n v="29.688433497954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.004240184395101"/>
    <n v="2.4078210499999999E-2"/>
  </r>
  <r>
    <n v="200000"/>
    <n v="800000"/>
    <n v="800000"/>
    <x v="0"/>
    <x v="0"/>
    <s v="IR-SouthCentral"/>
    <s v="C-25 and South Indian R"/>
    <n v="0.36"/>
    <n v="0.57999999999999996"/>
    <s v="St. Lucie County"/>
    <n v="1.8943775624420001E-2"/>
    <n v="3861.6230913138802"/>
    <n v="11.8705447467231"/>
    <n v="2.31275161416302"/>
    <n v="0.22487293622162999"/>
    <n v="4.3812247653729999E-2"/>
    <n v="73.153721387952601"/>
    <n v="1310"/>
    <s v="Fixed Single Family Units"/>
    <n v="1310"/>
    <s v="St. Lucie County"/>
    <s v="St. Lucie County"/>
    <m/>
    <m/>
    <m/>
    <n v="0"/>
    <n v="1"/>
    <n v="0.22487293622162999"/>
    <n v="4.3812247653729999E-2"/>
    <n v="73.1537213879506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858389063153098"/>
    <n v="5.9329863300000001E-2"/>
  </r>
  <r>
    <n v="200000"/>
    <n v="800000"/>
    <n v="800000"/>
    <x v="0"/>
    <x v="0"/>
    <s v="IR-SouthCentral"/>
    <s v="C-25 and South Indian R"/>
    <n v="0.36"/>
    <n v="0.57999999999999996"/>
    <s v="St. Lucie County"/>
    <n v="7.2540686191489998E-2"/>
    <n v="3861.6230913138802"/>
    <n v="11.8705447467231"/>
    <n v="2.31275161416302"/>
    <n v="0.86109746139409005"/>
    <n v="0.16776858908185999"/>
    <n v="280.124788856816"/>
    <n v="1310"/>
    <s v="Fixed Single Family Units"/>
    <n v="1310"/>
    <s v="St. Lucie County"/>
    <s v="St. Lucie County"/>
    <m/>
    <m/>
    <m/>
    <n v="0"/>
    <n v="1"/>
    <n v="0.86109746139409005"/>
    <n v="0.16776858908185999"/>
    <n v="280.12478885681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607261914245697"/>
    <n v="0.2271896098"/>
  </r>
  <r>
    <n v="200000"/>
    <n v="800000"/>
    <n v="800000"/>
    <x v="0"/>
    <x v="0"/>
    <s v="IR-SouthCentral"/>
    <s v="C-25 and South Indian R"/>
    <n v="0.36"/>
    <n v="0.57999999999999996"/>
    <s v="St. Lucie County"/>
    <n v="0.14508539087822001"/>
    <n v="3861.6230913138802"/>
    <n v="11.8705447467231"/>
    <n v="2.31275161416302"/>
    <n v="1.72224262451579"/>
    <n v="0.33554647194509002"/>
    <n v="560.26509562765898"/>
    <n v="1310"/>
    <s v="Fixed Single Family Units"/>
    <n v="1310"/>
    <s v="St. Lucie County"/>
    <s v="St. Lucie County"/>
    <m/>
    <m/>
    <m/>
    <n v="0"/>
    <n v="1"/>
    <n v="1.72224262451579"/>
    <n v="0.33554647194509002"/>
    <n v="560.26509562765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029987040215"/>
    <n v="0.45439180509999999"/>
  </r>
  <r>
    <n v="200000"/>
    <n v="800000"/>
    <n v="800000"/>
    <x v="0"/>
    <x v="0"/>
    <s v="IR-SouthCentral"/>
    <s v="C-25 and South Indian R"/>
    <n v="0.36"/>
    <n v="0.57999999999999996"/>
    <s v="St. Lucie County"/>
    <n v="0.15120043491727"/>
    <n v="3861.6230913138802"/>
    <n v="11.8705447467231"/>
    <n v="2.31275161416302"/>
    <n v="1.7948315284095"/>
    <n v="0.34968904991707001"/>
    <n v="583.87909089324796"/>
    <n v="1310"/>
    <s v="Fixed Single Family Units"/>
    <n v="1310"/>
    <s v="St. Lucie County"/>
    <s v="St. Lucie County"/>
    <m/>
    <m/>
    <m/>
    <n v="0"/>
    <n v="1"/>
    <n v="1.7948315284095"/>
    <n v="0.34968904991707001"/>
    <n v="583.879090893247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789401005768"/>
    <n v="0.47354346380000001"/>
  </r>
  <r>
    <n v="200000"/>
    <n v="800000"/>
    <n v="800000"/>
    <x v="0"/>
    <x v="0"/>
    <s v="IR-SouthCentral"/>
    <s v="C-25 and South Indian R"/>
    <n v="0.36"/>
    <n v="0.57999999999999996"/>
    <s v="Natural Lands"/>
    <n v="0.13275754552544999"/>
    <n v="3561.8413058903202"/>
    <n v="10.109887401127001"/>
    <n v="1.69230818646475"/>
    <n v="1.3421638369123801"/>
    <n v="0.22466668110769999"/>
    <n v="472.86130932119403"/>
    <n v="4110"/>
    <s v="Pine flatwoods"/>
    <n v="4110"/>
    <s v="St. Lucie County"/>
    <s v="St. Lucie County"/>
    <m/>
    <m/>
    <s v="Natural Lands"/>
    <n v="0"/>
    <n v="1"/>
    <n v="1.3421638369123801"/>
    <n v="0.22466668110769999"/>
    <n v="472.861309321194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511753692244"/>
    <n v="0.38350471149999998"/>
  </r>
  <r>
    <n v="200000"/>
    <n v="800000"/>
    <n v="800000"/>
    <x v="0"/>
    <x v="0"/>
    <s v="IR-SouthCentral"/>
    <s v="C-25 and South Indian R"/>
    <n v="0.36"/>
    <n v="0.57999999999999996"/>
    <s v="St. Lucie County"/>
    <n v="0.22274809971012999"/>
    <n v="3561.8413058903202"/>
    <n v="10.109887401127001"/>
    <n v="1.69230818646475"/>
    <n v="2.2519582068844701"/>
    <n v="0.37695843265892998"/>
    <n v="793.393382356134"/>
    <n v="1210"/>
    <s v="Fixed Single Family Units"/>
    <n v="1210"/>
    <s v="St. Lucie County"/>
    <s v="St. Lucie County"/>
    <m/>
    <m/>
    <m/>
    <n v="0"/>
    <n v="1"/>
    <n v="2.2519582068844701"/>
    <n v="0.37695843265892998"/>
    <n v="793.39338235613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8.847559013591"/>
    <n v="0.64346584129999995"/>
  </r>
  <r>
    <n v="200000"/>
    <n v="800000"/>
    <n v="800000"/>
    <x v="0"/>
    <x v="0"/>
    <s v="IR-SouthCentral"/>
    <s v="C-25 and South Indian R"/>
    <n v="0.36"/>
    <n v="0.57999999999999996"/>
    <s v="St. Lucie County"/>
    <n v="0.26225780840930002"/>
    <n v="3561.8413058903202"/>
    <n v="10.109887401127001"/>
    <n v="1.69230818646475"/>
    <n v="2.6513969130844099"/>
    <n v="0.44382103613537"/>
    <n v="934.12069478453202"/>
    <n v="1310"/>
    <s v="Fixed Single Family Units"/>
    <n v="1310"/>
    <s v="St. Lucie County"/>
    <s v="St. Lucie County"/>
    <m/>
    <m/>
    <m/>
    <n v="0"/>
    <n v="1"/>
    <n v="2.6513969130844099"/>
    <n v="0.44382103613537"/>
    <n v="934.12069478453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31763129146"/>
    <n v="0.75759991469999999"/>
  </r>
  <r>
    <n v="200000"/>
    <n v="800000"/>
    <n v="800000"/>
    <x v="0"/>
    <x v="0"/>
    <s v="IR-SouthCentral"/>
    <s v="C-25 and South Indian R"/>
    <n v="0.36"/>
    <n v="0.57999999999999996"/>
    <s v="St. Lucie County"/>
    <n v="0.24300259274479999"/>
    <n v="3886.5981557627601"/>
    <n v="9.84451048346933"/>
    <n v="1.45317645019355"/>
    <n v="2.3922415717865002"/>
    <n v="0.35312564511272998"/>
    <n v="944.45342880754504"/>
    <n v="1210"/>
    <s v="Fixed Single Family Units"/>
    <n v="1210"/>
    <s v="St. Lucie County"/>
    <s v="St. Lucie County"/>
    <m/>
    <m/>
    <m/>
    <n v="0"/>
    <n v="1"/>
    <n v="2.3922415717865002"/>
    <n v="0.35312564511272998"/>
    <n v="944.453428807545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8.50008767989399"/>
    <n v="0.76598007199999996"/>
  </r>
  <r>
    <n v="200000"/>
    <n v="800000"/>
    <n v="800000"/>
    <x v="0"/>
    <x v="0"/>
    <s v="IR-SouthCentral"/>
    <s v="C-25 and South Indian R"/>
    <n v="0.36"/>
    <n v="0.57999999999999996"/>
    <s v="St. Lucie County"/>
    <n v="3.7693529610300001E-3"/>
    <n v="3896.6294001507299"/>
    <n v="11.052996653099299"/>
    <n v="2.07763730500539"/>
    <n v="4.1662645662699997E-2"/>
    <n v="7.8313483275799997E-3"/>
    <n v="14.6877715675259"/>
    <n v="1210"/>
    <s v="Fixed Single Family Units"/>
    <n v="1210"/>
    <s v="St. Lucie County"/>
    <s v="St. Lucie County"/>
    <m/>
    <m/>
    <m/>
    <n v="0"/>
    <n v="1"/>
    <n v="4.1662645662699997E-2"/>
    <n v="7.8313483275799997E-3"/>
    <n v="309.31927341721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.9143178191716"/>
    <n v="0.25086721280000002"/>
  </r>
  <r>
    <n v="200000"/>
    <n v="800000"/>
    <n v="800000"/>
    <x v="0"/>
    <x v="0"/>
    <s v="IR-SouthCentral"/>
    <s v="C-25 and South Indian R"/>
    <n v="0.36"/>
    <n v="0.57999999999999996"/>
    <s v="St. Lucie County"/>
    <n v="1.2554332740469999E-2"/>
    <n v="3896.6294001507299"/>
    <n v="11.052996653099299"/>
    <n v="2.07763730500539"/>
    <n v="0.13876299776237999"/>
    <n v="2.6083350041060001E-2"/>
    <n v="48.9195820558176"/>
    <n v="1310"/>
    <s v="Fixed Single Family Units"/>
    <n v="1310"/>
    <s v="St. Lucie County"/>
    <s v="St. Lucie County"/>
    <m/>
    <m/>
    <m/>
    <n v="0"/>
    <n v="1"/>
    <n v="0.13876299776237999"/>
    <n v="2.6083350041060001E-2"/>
    <n v="1123.0589776247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090799506622801"/>
    <n v="0.91083453169999995"/>
  </r>
  <r>
    <n v="200000"/>
    <n v="800000"/>
    <n v="800000"/>
    <x v="0"/>
    <x v="0"/>
    <s v="IR-SouthCentral"/>
    <s v="C-25 and South Indian R"/>
    <n v="0.36"/>
    <n v="0.57999999999999996"/>
    <s v="St. Lucie County"/>
    <n v="7.7956177524100001E-3"/>
    <n v="3896.6294001507299"/>
    <n v="11.052996653099299"/>
    <n v="2.07763730500539"/>
    <n v="8.6164936926250005E-2"/>
    <n v="1.6196466257969999E-2"/>
    <n v="30.376633326385502"/>
    <n v="1310"/>
    <s v="Fixed Single Family Units"/>
    <n v="1310"/>
    <s v="St. Lucie County"/>
    <s v="St. Lucie County"/>
    <m/>
    <m/>
    <m/>
    <n v="0"/>
    <n v="1"/>
    <n v="8.6164936926250005E-2"/>
    <n v="1.6196466257969999E-2"/>
    <n v="974.81698530746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617987811879402"/>
    <n v="0.79060582749999997"/>
  </r>
  <r>
    <n v="200000"/>
    <n v="800000"/>
    <n v="800000"/>
    <x v="0"/>
    <x v="0"/>
    <s v="IR-SouthCentral"/>
    <s v="C-25 and South Indian R"/>
    <n v="0.36"/>
    <n v="0.57999999999999996"/>
    <s v="St. Lucie County"/>
    <n v="0.10988055865058"/>
    <n v="3772.6353461195099"/>
    <n v="9.8869602046948906"/>
    <n v="1.6988538978597201"/>
    <n v="1.08638471064797"/>
    <n v="0.18667101536255001"/>
    <n v="414.53927941655502"/>
    <n v="1210"/>
    <s v="Fixed Single Family Units"/>
    <n v="1210"/>
    <s v="St. Lucie County"/>
    <s v="St. Lucie County"/>
    <m/>
    <m/>
    <m/>
    <n v="0"/>
    <n v="1"/>
    <n v="1.08638471064797"/>
    <n v="0.18667101536255001"/>
    <n v="414.53927941655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66356431019"/>
    <n v="0.33620379509999998"/>
  </r>
  <r>
    <n v="200000"/>
    <n v="800000"/>
    <n v="800000"/>
    <x v="0"/>
    <x v="0"/>
    <s v="IR-SouthCentral"/>
    <s v="C-25 and South Indian R"/>
    <n v="0.36"/>
    <n v="0.57999999999999996"/>
    <s v="St. Lucie County"/>
    <n v="0.10363332772262999"/>
    <n v="3772.6353461195099"/>
    <n v="9.8869602046948906"/>
    <n v="1.6988538978597201"/>
    <n v="1.0246185870737601"/>
    <n v="0.17605788274976"/>
    <n v="390.97075520238798"/>
    <n v="1110"/>
    <s v="Fixed Single Family Units"/>
    <n v="1110"/>
    <s v="St. Lucie County"/>
    <s v="St. Lucie County"/>
    <m/>
    <m/>
    <m/>
    <n v="0"/>
    <n v="1"/>
    <n v="1.0246185870737601"/>
    <n v="0.17605788274976"/>
    <n v="390.97075520238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613104678042504"/>
    <n v="0.31708901480000001"/>
  </r>
  <r>
    <n v="200000"/>
    <n v="800000"/>
    <n v="800000"/>
    <x v="0"/>
    <x v="0"/>
    <s v="IR-SouthCentral"/>
    <s v="C-25 and South Indian R"/>
    <n v="0.36"/>
    <n v="0.57999999999999996"/>
    <s v="Natural Lands"/>
    <n v="5.3136791685350002E-2"/>
    <n v="3772.6353461195099"/>
    <n v="9.8869602046948906"/>
    <n v="1.6988538978597201"/>
    <n v="0.52536134479827001"/>
    <n v="9.0271645674420004E-2"/>
    <n v="200.465738491563"/>
    <n v="4110"/>
    <s v="Pine flatwoods"/>
    <n v="4110"/>
    <s v="St. Lucie County"/>
    <s v="St. Lucie County"/>
    <m/>
    <m/>
    <s v="Natural Lands"/>
    <n v="0"/>
    <n v="1"/>
    <n v="0.52536134479827001"/>
    <n v="9.0271645674420004E-2"/>
    <n v="200.46573849156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485664633138597"/>
    <n v="0.1625837295"/>
  </r>
  <r>
    <n v="200000"/>
    <n v="800000"/>
    <n v="800000"/>
    <x v="0"/>
    <x v="0"/>
    <s v="IR-SouthCentral"/>
    <s v="C-25 and South Indian R"/>
    <n v="0.36"/>
    <n v="0.57999999999999996"/>
    <s v="St. Lucie County"/>
    <n v="8.8213516543629994E-2"/>
    <n v="3772.6353461195099"/>
    <n v="9.8869602046948906"/>
    <n v="1.6988538978597201"/>
    <n v="0.87216352758309001"/>
    <n v="0.14986187642405999"/>
    <n v="332.79743051800801"/>
    <n v="1310"/>
    <s v="Fixed Single Family Units"/>
    <n v="1310"/>
    <s v="St. Lucie County"/>
    <s v="St. Lucie County"/>
    <m/>
    <m/>
    <m/>
    <n v="0"/>
    <n v="1"/>
    <n v="0.87216352758309001"/>
    <n v="0.14986187642405999"/>
    <n v="332.79743051800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071287531154297"/>
    <n v="0.26990870280000001"/>
  </r>
  <r>
    <n v="200000"/>
    <n v="800000"/>
    <n v="800000"/>
    <x v="0"/>
    <x v="0"/>
    <s v="IR-SouthCentral"/>
    <s v="C-25 and South Indian R"/>
    <n v="0.36"/>
    <n v="0.57999999999999996"/>
    <s v="St. Lucie County"/>
    <n v="0.24941625146393001"/>
    <n v="3772.6353461195099"/>
    <n v="9.8869602046948906"/>
    <n v="1.6988538978597201"/>
    <n v="2.4659685526281199"/>
    <n v="0.42372177098906999"/>
    <n v="940.95656616948099"/>
    <n v="1310"/>
    <s v="Fixed Single Family Units"/>
    <n v="1310"/>
    <s v="St. Lucie County"/>
    <s v="St. Lucie County"/>
    <m/>
    <m/>
    <m/>
    <n v="0"/>
    <n v="1"/>
    <n v="2.4659685526281199"/>
    <n v="0.42372177098906999"/>
    <n v="940.95656616948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7.964508723797"/>
    <n v="0.7631440115"/>
  </r>
  <r>
    <n v="200000"/>
    <n v="800000"/>
    <n v="800000"/>
    <x v="0"/>
    <x v="0"/>
    <s v="IR-SouthCentral"/>
    <s v="C-25 and South Indian R"/>
    <n v="0.36"/>
    <n v="0.57999999999999996"/>
    <s v="St. Lucie County"/>
    <n v="1.207685087965E-2"/>
    <n v="3772.6353461195099"/>
    <n v="9.8869602046948906"/>
    <n v="1.6988538978597201"/>
    <n v="0.11940334404514"/>
    <n v="2.0516805190760001E-2"/>
    <n v="45.561554498385803"/>
    <n v="1310"/>
    <s v="Fixed Single Family Units"/>
    <n v="1310"/>
    <s v="St. Lucie County"/>
    <s v="St. Lucie County"/>
    <m/>
    <m/>
    <m/>
    <n v="0"/>
    <n v="1"/>
    <n v="0.11940334404514"/>
    <n v="2.0516805190760001E-2"/>
    <n v="45.56155449838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548457395737003"/>
    <n v="3.6951787899999998E-2"/>
  </r>
  <r>
    <n v="200000"/>
    <n v="800000"/>
    <n v="800000"/>
    <x v="0"/>
    <x v="0"/>
    <s v="IR-SouthCentral"/>
    <s v="C-25 and South Indian R"/>
    <n v="0.36"/>
    <n v="0.57999999999999996"/>
    <s v="St. Lucie County"/>
    <n v="3.4605521440000003E-5"/>
    <n v="3772.6353461195099"/>
    <n v="9.8869602046948906"/>
    <n v="1.6988538978597201"/>
    <n v="3.4214341337999998E-4"/>
    <n v="5.8789724990000003E-5"/>
    <n v="0.1305540133743"/>
    <n v="1310"/>
    <s v="Fixed Single Family Units"/>
    <n v="1310"/>
    <s v="St. Lucie County"/>
    <s v="St. Lucie County"/>
    <m/>
    <m/>
    <m/>
    <n v="0"/>
    <n v="1"/>
    <n v="3.4214341337999998E-4"/>
    <n v="5.8789724990000003E-5"/>
    <n v="0.1305540133743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.46446112705959"/>
    <n v="1.058832E-4"/>
  </r>
  <r>
    <n v="200000"/>
    <n v="800000"/>
    <n v="800000"/>
    <x v="0"/>
    <x v="0"/>
    <s v="IR-SouthCentral"/>
    <s v="C-25 and South Indian R"/>
    <n v="0.36"/>
    <n v="0.57999999999999996"/>
    <s v="St. Lucie County"/>
    <n v="1.3715513617599999E-3"/>
    <n v="3772.6353461195099"/>
    <n v="9.8869602046948906"/>
    <n v="1.6988538978597201"/>
    <n v="1.35604737325E-2"/>
    <n v="2.3300653770499998E-3"/>
    <n v="5.1743631464280702"/>
    <n v="1310"/>
    <s v="Fixed Single Family Units"/>
    <n v="1310"/>
    <s v="St. Lucie County"/>
    <s v="St. Lucie County"/>
    <m/>
    <m/>
    <m/>
    <n v="0"/>
    <n v="1"/>
    <n v="1.35604737325E-2"/>
    <n v="2.3300653770499998E-3"/>
    <n v="5.174363146426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898413167883"/>
    <n v="4.1965637999999998E-3"/>
  </r>
  <r>
    <n v="200000"/>
    <n v="800000"/>
    <n v="800000"/>
    <x v="0"/>
    <x v="0"/>
    <s v="IR-SouthCentral"/>
    <s v="C-25 and South Indian R"/>
    <n v="0.36"/>
    <n v="0.57999999999999996"/>
    <s v="St. Lucie County"/>
    <n v="0.44337759891133999"/>
    <n v="3868.6586090928899"/>
    <n v="10.967391514959999"/>
    <n v="1.8256541563658599"/>
    <n v="4.8626957162236302"/>
    <n v="0.80945415629201001"/>
    <n v="1715.27656510731"/>
    <n v="1210"/>
    <s v="Fixed Single Family Units"/>
    <n v="1210"/>
    <s v="St. Lucie County"/>
    <s v="St. Lucie County"/>
    <m/>
    <m/>
    <m/>
    <n v="0"/>
    <n v="1"/>
    <n v="4.8626957162236302"/>
    <n v="0.80945415629201001"/>
    <n v="1715.2765651073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353807648822"/>
    <n v="1.3911407665"/>
  </r>
  <r>
    <n v="200000"/>
    <n v="800000"/>
    <n v="800000"/>
    <x v="0"/>
    <x v="0"/>
    <s v="IR-SouthCentral"/>
    <s v="C-25 and South Indian R"/>
    <n v="0.36"/>
    <n v="0.57999999999999996"/>
    <s v="St. Lucie County"/>
    <n v="1.180466016886E-2"/>
    <n v="3868.6586090928899"/>
    <n v="10.967391514959999"/>
    <n v="1.8256541563658599"/>
    <n v="0.12946632977297001"/>
    <n v="2.1551226901769999E-2"/>
    <n v="45.668200189687802"/>
    <n v="1310"/>
    <s v="Fixed Single Family Units"/>
    <n v="1310"/>
    <s v="St. Lucie County"/>
    <s v="St. Lucie County"/>
    <m/>
    <m/>
    <m/>
    <n v="0"/>
    <n v="1"/>
    <n v="0.12946632977297001"/>
    <n v="2.1551226901769999E-2"/>
    <n v="45.668200189687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7703876236029"/>
    <n v="3.7038280799999997E-2"/>
  </r>
  <r>
    <n v="200000"/>
    <n v="800000"/>
    <n v="800000"/>
    <x v="0"/>
    <x v="0"/>
    <s v="IR-SouthCentral"/>
    <s v="C-25 and South Indian R"/>
    <n v="0.36"/>
    <n v="0.57999999999999996"/>
    <s v="St. Lucie County"/>
    <n v="4.9405137697260001E-2"/>
    <n v="3868.6586090928899"/>
    <n v="10.967391514959999"/>
    <n v="1.8256541563658599"/>
    <n v="0.54184548797642995"/>
    <n v="9.0196694982839998E-2"/>
    <n v="191.131611285952"/>
    <n v="1310"/>
    <s v="Fixed Single Family Units"/>
    <n v="1310"/>
    <s v="St. Lucie County"/>
    <s v="St. Lucie County"/>
    <m/>
    <m/>
    <m/>
    <n v="0"/>
    <n v="1"/>
    <n v="0.54184548797642995"/>
    <n v="9.0196694982839998E-2"/>
    <n v="191.13161128595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634791061127103"/>
    <n v="0.15501347230000001"/>
  </r>
  <r>
    <n v="200000"/>
    <n v="800000"/>
    <n v="800000"/>
    <x v="0"/>
    <x v="0"/>
    <s v="IR-SouthCentral"/>
    <s v="C-25 and South Indian R"/>
    <n v="0.36"/>
    <n v="0.57999999999999996"/>
    <s v="St. Lucie County"/>
    <n v="4.302684395208E-2"/>
    <n v="3868.6586090928899"/>
    <n v="10.967391514959999"/>
    <n v="1.8256541563658599"/>
    <n v="0.47189224327559998"/>
    <n v="7.8552136496430003E-2"/>
    <n v="166.45617027732999"/>
    <n v="1310"/>
    <s v="Fixed Single Family Units"/>
    <n v="1310"/>
    <s v="St. Lucie County"/>
    <s v="St. Lucie County"/>
    <m/>
    <m/>
    <m/>
    <n v="0"/>
    <n v="1"/>
    <n v="0.47189224327559998"/>
    <n v="7.8552136496430003E-2"/>
    <n v="166.45617027733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821427579814099"/>
    <n v="0.13500094909999999"/>
  </r>
  <r>
    <n v="200000"/>
    <n v="800000"/>
    <n v="800000"/>
    <x v="0"/>
    <x v="0"/>
    <s v="IR-SouthCentral"/>
    <s v="C-25 and South Indian R"/>
    <n v="0.36"/>
    <n v="0.57999999999999996"/>
    <s v="St. Lucie County"/>
    <n v="7.0149212938349997E-2"/>
    <n v="3868.6586090928899"/>
    <n v="10.967391514959999"/>
    <n v="1.8256541563658599"/>
    <n v="0.76935388276119998"/>
    <n v="0.12806820216668999"/>
    <n v="271.38335655504602"/>
    <n v="1310"/>
    <s v="Fixed Single Family Units"/>
    <n v="1310"/>
    <s v="St. Lucie County"/>
    <s v="St. Lucie County"/>
    <m/>
    <m/>
    <m/>
    <n v="0"/>
    <n v="1"/>
    <n v="0.76935388276119998"/>
    <n v="0.12806820216668999"/>
    <n v="271.38335655504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1318267374822"/>
    <n v="0.22010004590000001"/>
  </r>
  <r>
    <n v="200000"/>
    <n v="800000"/>
    <n v="800000"/>
    <x v="0"/>
    <x v="0"/>
    <s v="IR-SouthCentral"/>
    <s v="C-25 and South Indian R"/>
    <n v="0.36"/>
    <n v="0.57999999999999996"/>
    <s v="St. Lucie County"/>
    <n v="0.20447962094475"/>
    <n v="3874.28457749266"/>
    <n v="10.677685063182301"/>
    <n v="1.91629772619202"/>
    <n v="2.1833689942869601"/>
    <n v="0.39184383266903"/>
    <n v="792.21224183779498"/>
    <n v="1210"/>
    <s v="Fixed Single Family Units"/>
    <n v="1210"/>
    <s v="St. Lucie County"/>
    <s v="St. Lucie County"/>
    <m/>
    <m/>
    <m/>
    <n v="0"/>
    <n v="1"/>
    <n v="2.1833689942869601"/>
    <n v="0.39184383266903"/>
    <n v="792.21224183779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135750934939"/>
    <n v="0.64250790089999998"/>
  </r>
  <r>
    <n v="200000"/>
    <n v="800000"/>
    <n v="800000"/>
    <x v="0"/>
    <x v="0"/>
    <s v="IR-SouthCentral"/>
    <s v="C-25 and South Indian R"/>
    <n v="0.36"/>
    <n v="0.57999999999999996"/>
    <s v="St. Lucie County"/>
    <n v="0.16497261794338999"/>
    <n v="3874.28457749266"/>
    <n v="10.677685063182301"/>
    <n v="1.91629772619202"/>
    <n v="1.7615256584482999"/>
    <n v="0.31613665264886998"/>
    <n v="639.150869406693"/>
    <n v="1310"/>
    <s v="Fixed Single Family Units"/>
    <n v="1310"/>
    <s v="St. Lucie County"/>
    <s v="St. Lucie County"/>
    <m/>
    <m/>
    <m/>
    <n v="0"/>
    <n v="1"/>
    <n v="1.7615256584482999"/>
    <n v="0.31613665264886998"/>
    <n v="639.1508694066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4.55660189137301"/>
    <n v="0.51837053479999995"/>
  </r>
  <r>
    <n v="200000"/>
    <n v="800000"/>
    <n v="800000"/>
    <x v="0"/>
    <x v="0"/>
    <s v="IR-SouthCentral"/>
    <s v="C-25 and South Indian R"/>
    <n v="0.36"/>
    <n v="0.57999999999999996"/>
    <s v="St. Lucie County"/>
    <n v="0.24831121494086"/>
    <n v="3874.28457749266"/>
    <n v="10.677685063182301"/>
    <n v="1.91629772619202"/>
    <n v="2.6513889507946899"/>
    <n v="0.47583821657914999"/>
    <n v="962.02831046384097"/>
    <n v="1310"/>
    <s v="Fixed Single Family Units"/>
    <n v="1310"/>
    <s v="St. Lucie County"/>
    <s v="St. Lucie County"/>
    <m/>
    <m/>
    <m/>
    <n v="0"/>
    <n v="1"/>
    <n v="2.6513889507946899"/>
    <n v="0.47583821657914999"/>
    <n v="962.028310463840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0.199564625682"/>
    <n v="0.7802338284"/>
  </r>
  <r>
    <n v="200000"/>
    <n v="800000"/>
    <n v="800000"/>
    <x v="0"/>
    <x v="0"/>
    <s v="IR-SouthCentral"/>
    <s v="C-25 and South Indian R"/>
    <n v="0.36"/>
    <n v="0.57999999999999996"/>
    <s v="St. Lucie County"/>
    <n v="0.30849689573330003"/>
    <n v="3826.6653113327102"/>
    <n v="11.223565138072599"/>
    <n v="2.0023582985809298"/>
    <n v="3.4624350041559202"/>
    <n v="0.61772131925802998"/>
    <n v="1180.51436955645"/>
    <n v="1210"/>
    <s v="Fixed Single Family Units"/>
    <n v="1210"/>
    <s v="St. Lucie County"/>
    <s v="St. Lucie County"/>
    <m/>
    <m/>
    <m/>
    <n v="0"/>
    <n v="1"/>
    <n v="3.4624350041559202"/>
    <n v="0.61772131925802998"/>
    <n v="1180.5143695564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1.405385512713"/>
    <n v="0.95743257869999998"/>
  </r>
  <r>
    <n v="200000"/>
    <n v="800000"/>
    <n v="800000"/>
    <x v="0"/>
    <x v="0"/>
    <s v="IR-SouthCentral"/>
    <s v="C-25 and South Indian R"/>
    <n v="0.36"/>
    <n v="0.57999999999999996"/>
    <s v="St. Lucie County"/>
    <n v="1.23925876511E-2"/>
    <n v="3826.6653113327102"/>
    <n v="11.223565138072599"/>
    <n v="2.0023582985809298"/>
    <n v="0.13908901473140001"/>
    <n v="2.4814400724069999E-2"/>
    <n v="47.422285282118402"/>
    <n v="1310"/>
    <s v="Fixed Single Family Units"/>
    <n v="1310"/>
    <s v="St. Lucie County"/>
    <s v="St. Lucie County"/>
    <m/>
    <m/>
    <m/>
    <n v="0"/>
    <n v="1"/>
    <n v="0.13908901473140001"/>
    <n v="2.4814400724069999E-2"/>
    <n v="47.422285282118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8.593401668209701"/>
    <n v="3.84608964E-2"/>
  </r>
  <r>
    <n v="200000"/>
    <n v="800000"/>
    <n v="800000"/>
    <x v="0"/>
    <x v="0"/>
    <s v="IR-SouthCentral"/>
    <s v="C-25 and South Indian R"/>
    <n v="0.36"/>
    <n v="0.57999999999999996"/>
    <s v="St. Lucie County"/>
    <n v="6.0030192119799999E-2"/>
    <n v="3826.6653113327102"/>
    <n v="11.223565138072599"/>
    <n v="2.0023582985809298"/>
    <n v="0.67375277150759005"/>
    <n v="0.12020195335648"/>
    <n v="229.715453817477"/>
    <n v="1310"/>
    <s v="Fixed Single Family Units"/>
    <n v="1310"/>
    <s v="St. Lucie County"/>
    <s v="St. Lucie County"/>
    <m/>
    <m/>
    <m/>
    <n v="0"/>
    <n v="1"/>
    <n v="0.67375277150759005"/>
    <n v="0.12020195335648"/>
    <n v="229.71545381747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764850507850298"/>
    <n v="0.18630612639999999"/>
  </r>
  <r>
    <n v="200000"/>
    <n v="800000"/>
    <n v="800000"/>
    <x v="0"/>
    <x v="0"/>
    <s v="IR-SouthCentral"/>
    <s v="C-25 and South Indian R"/>
    <n v="0.36"/>
    <n v="0.57999999999999996"/>
    <s v="St. Lucie County"/>
    <n v="0.16915766772593999"/>
    <n v="3826.6653113327102"/>
    <n v="11.223565138072599"/>
    <n v="2.0023582985809298"/>
    <n v="1.8985521023266201"/>
    <n v="0.33871425973963998"/>
    <n v="647.30977923283103"/>
    <n v="1310"/>
    <s v="Fixed Single Family Units"/>
    <n v="1310"/>
    <s v="St. Lucie County"/>
    <s v="St. Lucie County"/>
    <m/>
    <m/>
    <m/>
    <n v="0"/>
    <n v="1"/>
    <n v="1.8985521023266201"/>
    <n v="0.33871425973963998"/>
    <n v="647.309779232831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190941738402"/>
    <n v="0.52498765550000004"/>
  </r>
  <r>
    <n v="200000"/>
    <n v="800000"/>
    <n v="800000"/>
    <x v="0"/>
    <x v="0"/>
    <s v="IR-SouthCentral"/>
    <s v="C-25 and South Indian R"/>
    <n v="0.36"/>
    <n v="0.57999999999999996"/>
    <s v="St. Lucie County"/>
    <n v="8.9816253622900001E-3"/>
    <n v="3826.6653113327102"/>
    <n v="11.223565138072599"/>
    <n v="2.0023582985809298"/>
    <n v="0.10080585729951"/>
    <n v="1.7984432078939998E-2"/>
    <n v="34.369674213291901"/>
    <n v="1310"/>
    <s v="Fixed Single Family Units"/>
    <n v="1310"/>
    <s v="St. Lucie County"/>
    <s v="St. Lucie County"/>
    <m/>
    <m/>
    <m/>
    <n v="0"/>
    <n v="1"/>
    <n v="0.10080585729951"/>
    <n v="1.7984432078939998E-2"/>
    <n v="34.3696742132927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4.293687380659499"/>
    <n v="2.7874837199999999E-2"/>
  </r>
  <r>
    <n v="200000"/>
    <n v="800000"/>
    <n v="800000"/>
    <x v="0"/>
    <x v="0"/>
    <s v="IR-SouthCentral"/>
    <s v="C-25 and South Indian R"/>
    <n v="0.36"/>
    <n v="0.57999999999999996"/>
    <s v="St. Lucie County"/>
    <n v="5.8704484891350002E-2"/>
    <n v="3826.6653113327102"/>
    <n v="11.223565138072599"/>
    <n v="2.0023582985809298"/>
    <n v="0.65887361007514"/>
    <n v="0.11754741248612"/>
    <n v="224.64241595341099"/>
    <n v="1310"/>
    <s v="Fixed Single Family Units"/>
    <n v="1310"/>
    <s v="St. Lucie County"/>
    <s v="St. Lucie County"/>
    <m/>
    <m/>
    <m/>
    <n v="0"/>
    <n v="1"/>
    <n v="0.65887361007514"/>
    <n v="0.11754741248612"/>
    <n v="224.64241595340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086081667784498"/>
    <n v="0.1821917404"/>
  </r>
  <r>
    <n v="200000"/>
    <n v="800000"/>
    <n v="800000"/>
    <x v="0"/>
    <x v="0"/>
    <s v="IR-SouthCentral"/>
    <s v="C-25 and South Indian R"/>
    <n v="0.36"/>
    <n v="0.57999999999999996"/>
    <s v="St. Lucie County"/>
    <n v="7.761006954652E-2"/>
    <n v="3551.2943081456101"/>
    <n v="9.5734669606477194"/>
    <n v="1.59855032666843"/>
    <n v="0.74299743661721995"/>
    <n v="0.12406360202635"/>
    <n v="275.61619823535898"/>
    <n v="1210"/>
    <s v="Fixed Single Family Units"/>
    <n v="1210"/>
    <s v="St. Lucie County"/>
    <s v="St. Lucie County"/>
    <m/>
    <m/>
    <m/>
    <n v="0"/>
    <n v="1"/>
    <n v="0.74299743661721995"/>
    <n v="0.12406360202635"/>
    <n v="275.616198235361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9520254872414"/>
    <n v="0.22353300749999999"/>
  </r>
  <r>
    <n v="200000"/>
    <n v="800000"/>
    <n v="800000"/>
    <x v="0"/>
    <x v="0"/>
    <s v="IR-SouthCentral"/>
    <s v="C-25 and South Indian R"/>
    <n v="0.36"/>
    <n v="0.57999999999999996"/>
    <s v="Natural Lands"/>
    <n v="0.17190831483592001"/>
    <n v="3551.2943081456101"/>
    <n v="9.5734669606477194"/>
    <n v="1.59855032666843"/>
    <n v="1.6457585723423001"/>
    <n v="0.27480409283798002"/>
    <n v="610.49701999970705"/>
    <n v="4110"/>
    <s v="Pine flatwoods"/>
    <n v="4110"/>
    <s v="St. Lucie County"/>
    <s v="St. Lucie County"/>
    <m/>
    <m/>
    <s v="Natural Lands"/>
    <n v="0"/>
    <n v="1"/>
    <n v="1.6457585723423001"/>
    <n v="0.27480409283798002"/>
    <n v="610.497019999707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0.18339525040599"/>
    <n v="0.49513140309999998"/>
  </r>
  <r>
    <n v="200000"/>
    <n v="800000"/>
    <n v="800000"/>
    <x v="0"/>
    <x v="0"/>
    <s v="IR-SouthCentral"/>
    <s v="C-25 and South Indian R"/>
    <n v="0.36"/>
    <n v="0.57999999999999996"/>
    <s v="St. Lucie County"/>
    <n v="7.6367755748829994E-2"/>
    <n v="3551.2943081456101"/>
    <n v="9.5734669606477194"/>
    <n v="1.59855032666843"/>
    <n v="0.73110418652030995"/>
    <n v="0.12207770089924"/>
    <n v="271.20437631670302"/>
    <n v="1310"/>
    <s v="Fixed Single Family Units"/>
    <n v="1310"/>
    <s v="St. Lucie County"/>
    <s v="St. Lucie County"/>
    <m/>
    <m/>
    <m/>
    <n v="0"/>
    <n v="1"/>
    <n v="0.73110418652030995"/>
    <n v="0.12207770089924"/>
    <n v="271.204376316700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693308843469296"/>
    <n v="0.2199548875"/>
  </r>
  <r>
    <n v="200000"/>
    <n v="800000"/>
    <n v="800000"/>
    <x v="0"/>
    <x v="0"/>
    <s v="IR-SouthCentral"/>
    <s v="C-25 and South Indian R"/>
    <n v="0.36"/>
    <n v="0.57999999999999996"/>
    <s v="St. Lucie County"/>
    <n v="0.22775785701973"/>
    <n v="3551.2943081456101"/>
    <n v="9.5734669606477194"/>
    <n v="1.59855032666843"/>
    <n v="2.1804323192064001"/>
    <n v="0.36408239674019999"/>
    <n v="808.83518126964202"/>
    <n v="1310"/>
    <s v="Fixed Single Family Units"/>
    <n v="1310"/>
    <s v="St. Lucie County"/>
    <s v="St. Lucie County"/>
    <m/>
    <m/>
    <m/>
    <n v="0"/>
    <n v="1"/>
    <n v="2.1804323192064001"/>
    <n v="0.36408239674019999"/>
    <n v="808.83518126964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53670946737201"/>
    <n v="0.65598960360000003"/>
  </r>
  <r>
    <n v="200000"/>
    <n v="800000"/>
    <n v="800000"/>
    <x v="0"/>
    <x v="0"/>
    <s v="IR-SouthCentral"/>
    <s v="C-25 and South Indian R"/>
    <n v="0.36"/>
    <n v="0.57999999999999996"/>
    <s v="St. Lucie County"/>
    <n v="2.4561926321410001E-2"/>
    <n v="3551.2943081456101"/>
    <n v="9.5734669606477194"/>
    <n v="1.59855032666843"/>
    <n v="0.23514279012789999"/>
    <n v="3.9263475344689998E-2"/>
    <n v="87.226629142322395"/>
    <n v="1310"/>
    <s v="Fixed Single Family Units"/>
    <n v="1310"/>
    <s v="St. Lucie County"/>
    <s v="St. Lucie County"/>
    <m/>
    <m/>
    <m/>
    <n v="0"/>
    <n v="1"/>
    <n v="0.23514279012789999"/>
    <n v="3.9263475344689998E-2"/>
    <n v="87.2266291423234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232629348686999"/>
    <n v="7.0743413699999994E-2"/>
  </r>
  <r>
    <n v="200000"/>
    <n v="800000"/>
    <n v="800000"/>
    <x v="0"/>
    <x v="0"/>
    <s v="IR-SouthCentral"/>
    <s v="C-25 and South Indian R"/>
    <n v="0.36"/>
    <n v="0.57999999999999996"/>
    <s v="St. Lucie County"/>
    <n v="3.8195033204390001E-2"/>
    <n v="3551.2943081456101"/>
    <n v="9.5734669606477194"/>
    <n v="1.59855032666843"/>
    <n v="0.36565888844307998"/>
    <n v="6.1056682805989998E-2"/>
    <n v="135.64180401818601"/>
    <n v="1310"/>
    <s v="Fixed Single Family Units"/>
    <n v="1310"/>
    <s v="St. Lucie County"/>
    <s v="St. Lucie County"/>
    <m/>
    <m/>
    <m/>
    <n v="0"/>
    <n v="1"/>
    <n v="0.36565888844307998"/>
    <n v="6.1056682805989998E-2"/>
    <n v="136.787465851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88360717059"/>
    <n v="0.11093873949999999"/>
  </r>
  <r>
    <n v="200000"/>
    <n v="800000"/>
    <n v="800000"/>
    <x v="0"/>
    <x v="0"/>
    <s v="IR-SouthCentral"/>
    <s v="C-25 and South Indian R"/>
    <n v="0.36"/>
    <n v="0.57999999999999996"/>
    <s v="St. Lucie County"/>
    <n v="1.03989294427E-3"/>
    <n v="3551.2943081456101"/>
    <n v="9.5734669606477194"/>
    <n v="1.59855032666843"/>
    <n v="9.9553807445999995E-3"/>
    <n v="1.66232120576E-3"/>
    <n v="3.6929658940774899"/>
    <n v="1310"/>
    <s v="Fixed Single Family Units"/>
    <n v="1310"/>
    <s v="St. Lucie County"/>
    <s v="St. Lucie County"/>
    <m/>
    <m/>
    <m/>
    <n v="0"/>
    <n v="1"/>
    <n v="9.9553807445999995E-3"/>
    <n v="1.66232120576E-3"/>
    <n v="3.6929658940760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.3972070112266906"/>
    <n v="2.9951062000000001E-3"/>
  </r>
  <r>
    <n v="200000"/>
    <n v="800000"/>
    <n v="800000"/>
    <x v="0"/>
    <x v="0"/>
    <s v="IR-SouthCentral"/>
    <s v="C-25 and South Indian R"/>
    <n v="0.36"/>
    <n v="0.57999999999999996"/>
    <s v="St. Lucie County"/>
    <n v="0.16454693220795"/>
    <n v="3889.7795547350001"/>
    <n v="9.6643862175238908"/>
    <n v="1.42029532734204"/>
    <n v="1.5902451037664"/>
    <n v="0.23370523894341999"/>
    <n v="640.05129269686904"/>
    <n v="1210"/>
    <s v="Fixed Single Family Units"/>
    <n v="1210"/>
    <s v="St. Lucie County"/>
    <s v="St. Lucie County"/>
    <m/>
    <m/>
    <m/>
    <n v="0"/>
    <n v="1"/>
    <n v="1.5902451037664"/>
    <n v="0.23370523894341999"/>
    <n v="640.051292696869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7.776929848539"/>
    <n v="0.51910080510000001"/>
  </r>
  <r>
    <n v="200000"/>
    <n v="800000"/>
    <n v="800000"/>
    <x v="0"/>
    <x v="0"/>
    <s v="IR-SouthCentral"/>
    <s v="C-25 and South Indian R"/>
    <n v="0.36"/>
    <n v="0.57999999999999996"/>
    <s v="St. Lucie County"/>
    <n v="0.30997130255814997"/>
    <n v="3848.7681052573398"/>
    <n v="11.278999676422201"/>
    <n v="2.0104016826736499"/>
    <n v="3.4961662212535498"/>
    <n v="0.62316682824344005"/>
    <n v="1193.00766283088"/>
    <n v="1210"/>
    <s v="Fixed Single Family Units"/>
    <n v="1210"/>
    <s v="St. Lucie County"/>
    <s v="St. Lucie County"/>
    <m/>
    <m/>
    <m/>
    <n v="0"/>
    <n v="1"/>
    <n v="3.4961662212535498"/>
    <n v="0.62316682824344005"/>
    <n v="1193.0076628308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4.404824630505"/>
    <n v="0.96756501449999999"/>
  </r>
  <r>
    <n v="200000"/>
    <n v="800000"/>
    <n v="800000"/>
    <x v="0"/>
    <x v="0"/>
    <s v="IR-SouthCentral"/>
    <s v="C-25 and South Indian R"/>
    <n v="0.36"/>
    <n v="0.57999999999999996"/>
    <s v="St. Lucie County"/>
    <n v="2.475990241401E-2"/>
    <n v="3848.7681052573398"/>
    <n v="11.278999676422201"/>
    <n v="2.0104016826736499"/>
    <n v="0.27926693131586999"/>
    <n v="4.9777349475959999E-2"/>
    <n v="95.295122700329799"/>
    <n v="1310"/>
    <s v="Fixed Single Family Units"/>
    <n v="1310"/>
    <s v="St. Lucie County"/>
    <s v="St. Lucie County"/>
    <m/>
    <m/>
    <m/>
    <n v="0"/>
    <n v="1"/>
    <n v="0.27926693131586999"/>
    <n v="4.9777349475959999E-2"/>
    <n v="95.2951227003286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8522706006829"/>
    <n v="7.7287204100000007E-2"/>
  </r>
  <r>
    <n v="200000"/>
    <n v="800000"/>
    <n v="800000"/>
    <x v="0"/>
    <x v="0"/>
    <s v="IR-SouthCentral"/>
    <s v="C-25 and South Indian R"/>
    <n v="0.36"/>
    <n v="0.57999999999999996"/>
    <s v="St. Lucie County"/>
    <n v="4.8659072270729999E-2"/>
    <n v="3848.7681052573398"/>
    <n v="11.278999676422201"/>
    <n v="2.0104016826736499"/>
    <n v="0.54882566039667002"/>
    <n v="9.7824280770429997E-2"/>
    <n v="187.27748538703199"/>
    <n v="1310"/>
    <s v="Fixed Single Family Units"/>
    <n v="1310"/>
    <s v="St. Lucie County"/>
    <s v="St. Lucie County"/>
    <m/>
    <m/>
    <m/>
    <n v="0"/>
    <n v="1"/>
    <n v="0.54882566039667002"/>
    <n v="9.7824280770429997E-2"/>
    <n v="187.27748538703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579024422090903"/>
    <n v="0.15188766049999999"/>
  </r>
  <r>
    <n v="200000"/>
    <n v="800000"/>
    <n v="800000"/>
    <x v="0"/>
    <x v="0"/>
    <s v="IR-SouthCentral"/>
    <s v="C-25 and South Indian R"/>
    <n v="0.36"/>
    <n v="0.57999999999999996"/>
    <s v="St. Lucie County"/>
    <n v="8.8393524596419998E-2"/>
    <n v="3848.7681052573398"/>
    <n v="11.278999676422201"/>
    <n v="2.0104016826736499"/>
    <n v="0.99699053532085002"/>
    <n v="0.17770649058609"/>
    <n v="340.20617817798501"/>
    <n v="1310"/>
    <s v="Fixed Single Family Units"/>
    <n v="1310"/>
    <s v="St. Lucie County"/>
    <s v="St. Lucie County"/>
    <m/>
    <m/>
    <m/>
    <n v="0"/>
    <n v="1"/>
    <n v="0.99699053532085002"/>
    <n v="0.17770649058609"/>
    <n v="340.20617817798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244887892786096"/>
    <n v="0.27591741939999997"/>
  </r>
  <r>
    <n v="200000"/>
    <n v="800000"/>
    <n v="800000"/>
    <x v="0"/>
    <x v="0"/>
    <s v="IR-SouthCentral"/>
    <s v="C-25 and South Indian R"/>
    <n v="0.36"/>
    <n v="0.57999999999999996"/>
    <s v="St. Lucie County"/>
    <n v="0.14597965182858999"/>
    <n v="3848.7681052573398"/>
    <n v="11.278999676422201"/>
    <n v="2.0104016826736499"/>
    <n v="1.64650444573892"/>
    <n v="0.29347773767231"/>
    <n v="561.84182797445601"/>
    <n v="1310"/>
    <s v="Fixed Single Family Units"/>
    <n v="1310"/>
    <s v="St. Lucie County"/>
    <s v="St. Lucie County"/>
    <m/>
    <m/>
    <m/>
    <n v="0"/>
    <n v="1"/>
    <n v="1.64650444573892"/>
    <n v="0.29347773767231"/>
    <n v="561.84182797445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417534203457507"/>
    <n v="0.45567058230000002"/>
  </r>
  <r>
    <n v="200000"/>
    <n v="800000"/>
    <n v="800000"/>
    <x v="0"/>
    <x v="0"/>
    <s v="IR-SouthCentral"/>
    <s v="C-25 and South Indian R"/>
    <n v="0.36"/>
    <n v="0.57999999999999996"/>
    <s v="St. Lucie County"/>
    <n v="0.27925410176964999"/>
    <n v="3863.5304087090499"/>
    <n v="9.5970905328113094"/>
    <n v="1.4103345922769901"/>
    <n v="2.6800268963422802"/>
    <n v="0.39384171976097998"/>
    <n v="1078.90671394379"/>
    <n v="1210"/>
    <s v="Fixed Single Family Units"/>
    <n v="1210"/>
    <s v="St. Lucie County"/>
    <s v="St. Lucie County"/>
    <m/>
    <m/>
    <m/>
    <n v="0"/>
    <n v="1"/>
    <n v="2.6800268963422802"/>
    <n v="0.39384171976097998"/>
    <n v="1078.9067139437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5.20889294084699"/>
    <n v="0.87502572099999998"/>
  </r>
  <r>
    <n v="200000"/>
    <n v="800000"/>
    <n v="800000"/>
    <x v="0"/>
    <x v="0"/>
    <s v="IR-SouthCentral"/>
    <s v="C-25 and South Indian R"/>
    <n v="0.36"/>
    <n v="0.57999999999999996"/>
    <s v="St. Lucie County"/>
    <n v="0.26422432520898997"/>
    <n v="3872.34172036157"/>
    <n v="11.0394891480264"/>
    <n v="1.9767865008001799"/>
    <n v="2.9169015707893302"/>
    <n v="0.52231507925618004"/>
    <n v="1023.16687804118"/>
    <n v="1210"/>
    <s v="Fixed Single Family Units"/>
    <n v="1210"/>
    <s v="St. Lucie County"/>
    <s v="St. Lucie County"/>
    <m/>
    <m/>
    <m/>
    <n v="0"/>
    <n v="1"/>
    <n v="2.9169015707893302"/>
    <n v="0.52231507925618004"/>
    <n v="1023.1668780411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791707612632"/>
    <n v="0.82981904139999996"/>
  </r>
  <r>
    <n v="200000"/>
    <n v="800000"/>
    <n v="800000"/>
    <x v="0"/>
    <x v="0"/>
    <s v="IR-SouthCentral"/>
    <s v="C-25 and South Indian R"/>
    <n v="0.36"/>
    <n v="0.57999999999999996"/>
    <s v="St. Lucie County"/>
    <n v="4.97435634315E-2"/>
    <n v="3872.34172036157"/>
    <n v="11.0394891480264"/>
    <n v="1.9767865008001799"/>
    <n v="0.54914352868628002"/>
    <n v="9.8332404693100006E-2"/>
    <n v="192.624075995277"/>
    <n v="1310"/>
    <s v="Fixed Single Family Units"/>
    <n v="1310"/>
    <s v="St. Lucie County"/>
    <s v="St. Lucie County"/>
    <m/>
    <m/>
    <m/>
    <n v="0"/>
    <n v="1"/>
    <n v="0.54914352868628002"/>
    <n v="9.8332404693100006E-2"/>
    <n v="192.62407599527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450988773747703"/>
    <n v="0.15622390589999999"/>
  </r>
  <r>
    <n v="200000"/>
    <n v="800000"/>
    <n v="800000"/>
    <x v="0"/>
    <x v="0"/>
    <s v="IR-SouthCentral"/>
    <s v="C-25 and South Indian R"/>
    <n v="0.36"/>
    <n v="0.57999999999999996"/>
    <s v="St. Lucie County"/>
    <n v="6.6157494928619998E-2"/>
    <n v="3872.34172036157"/>
    <n v="11.0394891480264"/>
    <n v="1.9767865008001799"/>
    <n v="0.73034494732513"/>
    <n v="0.13077924290164999"/>
    <n v="256.18442772671199"/>
    <n v="1310"/>
    <s v="Fixed Single Family Units"/>
    <n v="1310"/>
    <s v="St. Lucie County"/>
    <s v="St. Lucie County"/>
    <m/>
    <m/>
    <m/>
    <n v="0"/>
    <n v="1"/>
    <n v="0.73034494732513"/>
    <n v="0.13077924290164999"/>
    <n v="256.18442772671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965148272587697"/>
    <n v="0.2077732585"/>
  </r>
  <r>
    <n v="200000"/>
    <n v="800000"/>
    <n v="800000"/>
    <x v="0"/>
    <x v="0"/>
    <s v="IR-SouthCentral"/>
    <s v="C-25 and South Indian R"/>
    <n v="0.36"/>
    <n v="0.57999999999999996"/>
    <s v="St. Lucie County"/>
    <n v="0.23763806991467001"/>
    <n v="3872.34172036157"/>
    <n v="11.0394891480264"/>
    <n v="1.9767865008001799"/>
    <n v="2.6234028939810501"/>
    <n v="0.46975972868353999"/>
    <n v="920.21581247681297"/>
    <n v="1310"/>
    <s v="Fixed Single Family Units"/>
    <n v="1310"/>
    <s v="St. Lucie County"/>
    <s v="St. Lucie County"/>
    <m/>
    <m/>
    <m/>
    <n v="0"/>
    <n v="1"/>
    <n v="2.6234028939810501"/>
    <n v="0.46975972868353999"/>
    <n v="920.215812476812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8.47766591168599"/>
    <n v="0.74632263789999997"/>
  </r>
  <r>
    <n v="200000"/>
    <n v="800000"/>
    <n v="800000"/>
    <x v="0"/>
    <x v="0"/>
    <s v="IR-SouthCentral"/>
    <s v="C-25 and South Indian R"/>
    <n v="0.36"/>
    <n v="0.57999999999999996"/>
    <s v="St. Lucie County"/>
    <n v="0.36952482351503002"/>
    <n v="3852.2566534796301"/>
    <n v="12.1259965141235"/>
    <n v="2.45771745416604"/>
    <n v="4.4808567218254298"/>
    <n v="0.90818760850052005"/>
    <n v="1423.5044600116801"/>
    <n v="1310"/>
    <s v="Fixed Single Family Units"/>
    <n v="1310"/>
    <s v="St. Lucie County"/>
    <s v="St. Lucie County"/>
    <m/>
    <m/>
    <m/>
    <n v="0"/>
    <n v="1"/>
    <n v="4.4808567218254298"/>
    <n v="0.90818760850052005"/>
    <n v="1423.5044600116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8.63835433969601"/>
    <n v="1.1545048336999999"/>
  </r>
  <r>
    <n v="200000"/>
    <n v="800000"/>
    <n v="800000"/>
    <x v="0"/>
    <x v="0"/>
    <s v="IR-SouthCentral"/>
    <s v="C-25 and South Indian R"/>
    <n v="0.36"/>
    <n v="0.57999999999999996"/>
    <s v="St. Lucie County"/>
    <n v="0.13300914409854001"/>
    <n v="3852.2566534796301"/>
    <n v="12.1259965141235"/>
    <n v="2.45771745416604"/>
    <n v="1.61286841768545"/>
    <n v="0.32689889501466002"/>
    <n v="512.38536032723096"/>
    <n v="1310"/>
    <s v="Fixed Single Family Units"/>
    <n v="1310"/>
    <s v="St. Lucie County"/>
    <s v="St. Lucie County"/>
    <m/>
    <m/>
    <m/>
    <n v="0"/>
    <n v="1"/>
    <n v="1.61286841768545"/>
    <n v="0.32689889501466002"/>
    <n v="512.385360327230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003618476879"/>
    <n v="0.4155599029"/>
  </r>
  <r>
    <n v="200000"/>
    <n v="800000"/>
    <n v="800000"/>
    <x v="0"/>
    <x v="0"/>
    <s v="IR-SouthCentral"/>
    <s v="C-25 and South Indian R"/>
    <n v="0.36"/>
    <n v="0.57999999999999996"/>
    <s v="St. Lucie County"/>
    <n v="8.4515639161370004E-2"/>
    <n v="3852.2566534796301"/>
    <n v="12.1259965141235"/>
    <n v="2.45771745416604"/>
    <n v="1.0248363458596901"/>
    <n v="0.20771556151689"/>
    <n v="325.575933282471"/>
    <n v="1310"/>
    <s v="Fixed Single Family Units"/>
    <n v="1310"/>
    <s v="St. Lucie County"/>
    <s v="St. Lucie County"/>
    <m/>
    <m/>
    <m/>
    <n v="0"/>
    <n v="1"/>
    <n v="1.0248363458596901"/>
    <n v="0.20771556151689"/>
    <n v="325.57593328246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910188392887406"/>
    <n v="0.26405185180000001"/>
  </r>
  <r>
    <n v="200000"/>
    <n v="800000"/>
    <n v="800000"/>
    <x v="0"/>
    <x v="0"/>
    <s v="IR-SouthCentral"/>
    <s v="C-25 and South Indian R"/>
    <n v="0.36"/>
    <n v="0.57999999999999996"/>
    <s v="St. Lucie County"/>
    <n v="1.0250895033809999E-2"/>
    <n v="3852.2566534796301"/>
    <n v="12.1259965141235"/>
    <n v="2.45771745416604"/>
    <n v="0.12430231744666"/>
    <n v="2.5193803645419999E-2"/>
    <n v="39.489078598127399"/>
    <n v="1310"/>
    <s v="Fixed Single Family Units"/>
    <n v="1310"/>
    <s v="St. Lucie County"/>
    <s v="St. Lucie County"/>
    <m/>
    <m/>
    <m/>
    <n v="0"/>
    <n v="1"/>
    <n v="0.12430231744666"/>
    <n v="2.5193803645419999E-2"/>
    <n v="39.489078598127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0.461505149639802"/>
    <n v="3.2026827700000003E-2"/>
  </r>
  <r>
    <n v="200000"/>
    <n v="800000"/>
    <n v="800000"/>
    <x v="0"/>
    <x v="0"/>
    <s v="IR-SouthCentral"/>
    <s v="C-25 and South Indian R"/>
    <n v="0.36"/>
    <n v="0.57999999999999996"/>
    <s v="St. Lucie County"/>
    <n v="2.046295158299E-2"/>
    <n v="3852.2566534796301"/>
    <n v="12.1259965141235"/>
    <n v="2.45771745416604"/>
    <n v="0.24813367956405999"/>
    <n v="5.0292153269270001E-2"/>
    <n v="78.828541385420195"/>
    <n v="1310"/>
    <s v="Fixed Single Family Units"/>
    <n v="1310"/>
    <s v="St. Lucie County"/>
    <s v="St. Lucie County"/>
    <m/>
    <m/>
    <m/>
    <n v="0"/>
    <n v="1"/>
    <n v="0.24813367956405999"/>
    <n v="5.0292153269270001E-2"/>
    <n v="78.828541385418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7.879427077152201"/>
    <n v="6.3932312599999999E-2"/>
  </r>
  <r>
    <n v="200000"/>
    <n v="800000"/>
    <n v="800000"/>
    <x v="0"/>
    <x v="0"/>
    <s v="IR-SouthCentral"/>
    <s v="C-25 and South Indian R"/>
    <n v="0.36"/>
    <n v="0.57999999999999996"/>
    <s v="St. Lucie County"/>
    <n v="0.43189244486445999"/>
    <n v="3852.2831455447799"/>
    <n v="9.77104990798472"/>
    <n v="1.53367603339152"/>
    <n v="4.2200426336522403"/>
    <n v="0.6623830916915"/>
    <n v="1663.77198603951"/>
    <n v="1210"/>
    <s v="Fixed Single Family Units"/>
    <n v="1210"/>
    <s v="St. Lucie County"/>
    <s v="St. Lucie County"/>
    <m/>
    <m/>
    <m/>
    <n v="0"/>
    <n v="1"/>
    <n v="4.2200426336522403"/>
    <n v="0.6623830916915"/>
    <n v="1663.771986039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0.29216693684"/>
    <n v="1.3493690073"/>
  </r>
  <r>
    <n v="200000"/>
    <n v="800000"/>
    <n v="800000"/>
    <x v="0"/>
    <x v="0"/>
    <s v="IR-SouthCentral"/>
    <s v="C-25 and South Indian R"/>
    <n v="0.36"/>
    <n v="0.57999999999999996"/>
    <s v="St. Lucie County"/>
    <n v="3.3747788507139997E-2"/>
    <n v="3852.2831455447799"/>
    <n v="9.77104990798472"/>
    <n v="1.53367603339152"/>
    <n v="0.32975132578742999"/>
    <n v="5.1758174413370002E-2"/>
    <n v="130.006036865488"/>
    <n v="1750"/>
    <s v="Governmental"/>
    <n v="1750"/>
    <s v="St. Lucie County"/>
    <s v="St. Lucie County"/>
    <m/>
    <m/>
    <m/>
    <n v="0"/>
    <n v="1"/>
    <n v="0.32975132578742999"/>
    <n v="5.1758174413370002E-2"/>
    <n v="130.00603686548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326145717515601"/>
    <n v="0.1054387971"/>
  </r>
  <r>
    <n v="200000"/>
    <n v="800000"/>
    <n v="800000"/>
    <x v="0"/>
    <x v="0"/>
    <s v="IR-SouthCentral"/>
    <s v="C-25 and South Indian R"/>
    <n v="0.36"/>
    <n v="0.57999999999999996"/>
    <s v="St. Lucie County"/>
    <n v="2.3893340192549999E-2"/>
    <n v="3852.2831455447799"/>
    <n v="9.77104990798472"/>
    <n v="1.53367603339152"/>
    <n v="0.23346301948994"/>
    <n v="3.6644643210990001E-2"/>
    <n v="92.043911714559002"/>
    <n v="1750"/>
    <s v="Governmental"/>
    <n v="1750"/>
    <s v="St. Lucie County"/>
    <s v="St. Lucie County"/>
    <m/>
    <m/>
    <m/>
    <n v="0"/>
    <n v="1"/>
    <n v="0.23346301948994"/>
    <n v="3.6644643210990001E-2"/>
    <n v="92.0439117145582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9329538352413"/>
    <n v="7.4650374500000005E-2"/>
  </r>
  <r>
    <n v="200000"/>
    <n v="800000"/>
    <n v="800000"/>
    <x v="0"/>
    <x v="0"/>
    <s v="IR-SouthCentral"/>
    <s v="C-25 and South Indian R"/>
    <n v="0.36"/>
    <n v="0.57999999999999996"/>
    <s v="St. Lucie County"/>
    <n v="1.1990394456099999E-3"/>
    <n v="3852.2831455447799"/>
    <n v="9.77104990798472"/>
    <n v="1.53367603339152"/>
    <n v="1.1715874264750001E-2"/>
    <n v="1.8389380608299999E-3"/>
    <n v="4.6190394471898797"/>
    <n v="1310"/>
    <s v="Fixed Single Family Units"/>
    <n v="1310"/>
    <s v="St. Lucie County"/>
    <s v="St. Lucie County"/>
    <m/>
    <m/>
    <m/>
    <n v="0"/>
    <n v="1"/>
    <n v="1.1715874264750001E-2"/>
    <n v="1.8389380608299999E-3"/>
    <n v="4.6190394471915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.094628066414201"/>
    <n v="3.7461795999999999E-3"/>
  </r>
  <r>
    <n v="200000"/>
    <n v="800000"/>
    <n v="800000"/>
    <x v="0"/>
    <x v="0"/>
    <s v="IR-SouthCentral"/>
    <s v="C-25 and South Indian R"/>
    <n v="0.36"/>
    <n v="0.57999999999999996"/>
    <s v="St. Lucie County"/>
    <n v="0.12703066829312001"/>
    <n v="3852.2831455447799"/>
    <n v="9.77104990798472"/>
    <n v="1.53367603339152"/>
    <n v="1.2412229997367901"/>
    <n v="0.19482389146686999"/>
    <n v="489.35810243290399"/>
    <n v="1310"/>
    <s v="Fixed Single Family Units"/>
    <n v="1310"/>
    <s v="St. Lucie County"/>
    <s v="St. Lucie County"/>
    <m/>
    <m/>
    <m/>
    <n v="0"/>
    <n v="1"/>
    <n v="1.2412229997367901"/>
    <n v="0.19482389146686999"/>
    <n v="489.35810243290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794595136750203"/>
    <n v="0.3968841058"/>
  </r>
  <r>
    <n v="200000"/>
    <n v="800000"/>
    <n v="800000"/>
    <x v="0"/>
    <x v="0"/>
    <s v="IR-SouthCentral"/>
    <s v="C-25 and South Indian R"/>
    <n v="0.36"/>
    <n v="0.57999999999999996"/>
    <s v="St. Lucie County"/>
    <n v="0.21618392679776"/>
    <n v="3872.2181424363898"/>
    <n v="11.5969892483495"/>
    <n v="2.1569081256871101"/>
    <n v="2.5070826747396699"/>
    <n v="0.46628886835304001"/>
    <n v="837.11132344944701"/>
    <n v="1210"/>
    <s v="Fixed Single Family Units"/>
    <n v="1210"/>
    <s v="St. Lucie County"/>
    <s v="St. Lucie County"/>
    <m/>
    <m/>
    <m/>
    <n v="0"/>
    <n v="1"/>
    <n v="2.5070826747396699"/>
    <n v="0.46628886835304001"/>
    <n v="837.11132344944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364296491326"/>
    <n v="0.67892240339999999"/>
  </r>
  <r>
    <n v="200000"/>
    <n v="800000"/>
    <n v="800000"/>
    <x v="0"/>
    <x v="0"/>
    <s v="IR-SouthCentral"/>
    <s v="C-25 and South Indian R"/>
    <n v="0.36"/>
    <n v="0.57999999999999996"/>
    <s v="St. Lucie County"/>
    <n v="0.14178218688965"/>
    <n v="3872.2181424363898"/>
    <n v="11.5969892483495"/>
    <n v="2.1569081256871101"/>
    <n v="1.6442464969667701"/>
    <n v="0.30581115097997003"/>
    <n v="549.01155634841405"/>
    <n v="1310"/>
    <s v="Fixed Single Family Units"/>
    <n v="1310"/>
    <s v="St. Lucie County"/>
    <s v="St. Lucie County"/>
    <m/>
    <m/>
    <m/>
    <n v="0"/>
    <n v="1"/>
    <n v="1.6442464969667701"/>
    <n v="0.30581115097997003"/>
    <n v="549.01155634841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754240397727003"/>
    <n v="0.44526484700000002"/>
  </r>
  <r>
    <n v="200000"/>
    <n v="800000"/>
    <n v="800000"/>
    <x v="0"/>
    <x v="0"/>
    <s v="IR-SouthCentral"/>
    <s v="C-25 and South Indian R"/>
    <n v="0.36"/>
    <n v="0.57999999999999996"/>
    <s v="St. Lucie County"/>
    <n v="0.10336646157363"/>
    <n v="3872.2181424363898"/>
    <n v="11.5969892483495"/>
    <n v="2.1569081256871101"/>
    <n v="1.1987397435093801"/>
    <n v="0.22295196089169"/>
    <n v="400.25748782488398"/>
    <n v="1310"/>
    <s v="Fixed Single Family Units"/>
    <n v="1310"/>
    <s v="St. Lucie County"/>
    <s v="St. Lucie County"/>
    <m/>
    <m/>
    <m/>
    <n v="0"/>
    <n v="1"/>
    <n v="1.1987397435093801"/>
    <n v="0.22295196089169"/>
    <n v="400.25748782488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8226701429397"/>
    <n v="0.32462083359999999"/>
  </r>
  <r>
    <n v="200000"/>
    <n v="800000"/>
    <n v="800000"/>
    <x v="0"/>
    <x v="0"/>
    <s v="IR-SouthCentral"/>
    <s v="C-25 and South Indian R"/>
    <n v="0.36"/>
    <n v="0.57999999999999996"/>
    <s v="St. Lucie County"/>
    <n v="8.5771295641290005E-2"/>
    <n v="3872.2181424363898"/>
    <n v="11.5969892483495"/>
    <n v="2.1569081256871101"/>
    <n v="0.99468879336914995"/>
    <n v="0.18500080451942999"/>
    <n v="332.12516708251297"/>
    <n v="1310"/>
    <s v="Fixed Single Family Units"/>
    <n v="1310"/>
    <s v="St. Lucie County"/>
    <s v="St. Lucie County"/>
    <m/>
    <m/>
    <m/>
    <n v="0"/>
    <n v="1"/>
    <n v="0.99468879336914995"/>
    <n v="0.18500080451942999"/>
    <n v="332.125167082512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1029932753016"/>
    <n v="0.26936347700000002"/>
  </r>
  <r>
    <n v="200000"/>
    <n v="800000"/>
    <n v="800000"/>
    <x v="0"/>
    <x v="0"/>
    <s v="IR-SouthCentral"/>
    <s v="C-25 and South Indian R"/>
    <n v="0.36"/>
    <n v="0.57999999999999996"/>
    <s v="St. Lucie County"/>
    <n v="7.0659582880629998E-2"/>
    <n v="3872.2181424363898"/>
    <n v="11.5969892483495"/>
    <n v="2.1569081256871101"/>
    <n v="0.81943842295955005"/>
    <n v="0.15240622847289001"/>
    <n v="273.60931876737101"/>
    <n v="1310"/>
    <s v="Fixed Single Family Units"/>
    <n v="1310"/>
    <s v="St. Lucie County"/>
    <s v="St. Lucie County"/>
    <m/>
    <m/>
    <m/>
    <n v="0"/>
    <n v="1"/>
    <n v="0.81943842295955005"/>
    <n v="0.15240622847289001"/>
    <n v="273.60931876736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521418092565895"/>
    <n v="0.22190536799999999"/>
  </r>
  <r>
    <n v="200000"/>
    <n v="800000"/>
    <n v="800000"/>
    <x v="0"/>
    <x v="0"/>
    <s v="IR-SouthCentral"/>
    <s v="C-25 and South Indian R"/>
    <n v="0.36"/>
    <n v="0.57999999999999996"/>
    <s v="St. Lucie County"/>
    <n v="0.22887917668077001"/>
    <n v="3766.37998870908"/>
    <n v="10.128276216589599"/>
    <n v="1.7232387004281999"/>
    <n v="2.3181515216484798"/>
    <n v="0.39441345497844998"/>
    <n v="862.04595088266694"/>
    <n v="1210"/>
    <s v="Fixed Single Family Units"/>
    <n v="1210"/>
    <s v="St. Lucie County"/>
    <s v="St. Lucie County"/>
    <m/>
    <m/>
    <m/>
    <n v="0"/>
    <n v="1"/>
    <n v="2.3181515216484798"/>
    <n v="0.39441345497844998"/>
    <n v="862.045950882666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03441615375601"/>
    <n v="0.69914513450000004"/>
  </r>
  <r>
    <n v="200000"/>
    <n v="800000"/>
    <n v="800000"/>
    <x v="0"/>
    <x v="0"/>
    <s v="IR-SouthCentral"/>
    <s v="C-25 and South Indian R"/>
    <n v="0.36"/>
    <n v="0.57999999999999996"/>
    <s v="Natural Lands"/>
    <n v="6.0616742735250001E-2"/>
    <n v="3766.37998870908"/>
    <n v="10.128276216589599"/>
    <n v="1.7232387004281999"/>
    <n v="0.61394311377257005"/>
    <n v="0.10445711697528"/>
    <n v="228.305686818776"/>
    <n v="4110"/>
    <s v="Pine flatwoods"/>
    <n v="4110"/>
    <s v="St. Lucie County"/>
    <s v="St. Lucie County"/>
    <m/>
    <m/>
    <s v="Natural Lands"/>
    <n v="0"/>
    <n v="1"/>
    <n v="0.61394311377257005"/>
    <n v="0.10445711697528"/>
    <n v="228.30568681877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967386980462905"/>
    <n v="0.18516276300000001"/>
  </r>
  <r>
    <n v="200000"/>
    <n v="800000"/>
    <n v="800000"/>
    <x v="0"/>
    <x v="0"/>
    <s v="IR-SouthCentral"/>
    <s v="C-25 and South Indian R"/>
    <n v="0.36"/>
    <n v="0.57999999999999996"/>
    <s v="St. Lucie County"/>
    <n v="3.9441771001999998E-2"/>
    <n v="3766.37998870908"/>
    <n v="10.128276216589599"/>
    <n v="1.7232387004281999"/>
    <n v="0.39947715117977001"/>
    <n v="6.7967586204079999E-2"/>
    <n v="148.55269702119401"/>
    <n v="1310"/>
    <s v="Fixed Single Family Units"/>
    <n v="1310"/>
    <s v="St. Lucie County"/>
    <s v="St. Lucie County"/>
    <m/>
    <m/>
    <m/>
    <n v="0"/>
    <n v="1"/>
    <n v="0.39947715117977001"/>
    <n v="6.7967586204079999E-2"/>
    <n v="148.55269702119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275544367767097"/>
    <n v="0.12048069509999999"/>
  </r>
  <r>
    <n v="200000"/>
    <n v="800000"/>
    <n v="800000"/>
    <x v="0"/>
    <x v="0"/>
    <s v="IR-SouthCentral"/>
    <s v="C-25 and South Indian R"/>
    <n v="0.36"/>
    <n v="0.57999999999999996"/>
    <s v="St. Lucie County"/>
    <n v="0.19685380401708"/>
    <n v="3766.37998870908"/>
    <n v="10.128276216589599"/>
    <n v="1.7232387004281999"/>
    <n v="1.9937897013714101"/>
    <n v="0.33922609340873999"/>
    <n v="741.42622815119796"/>
    <n v="1310"/>
    <s v="Fixed Single Family Units"/>
    <n v="1310"/>
    <s v="St. Lucie County"/>
    <s v="St. Lucie County"/>
    <m/>
    <m/>
    <m/>
    <n v="0"/>
    <n v="1"/>
    <n v="1.9937897013714101"/>
    <n v="0.33922609340873999"/>
    <n v="741.426228151197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67071852592601"/>
    <n v="0.60131891979999996"/>
  </r>
  <r>
    <n v="200000"/>
    <n v="800000"/>
    <n v="800000"/>
    <x v="0"/>
    <x v="0"/>
    <s v="IR-SouthCentral"/>
    <s v="C-25 and South Indian R"/>
    <n v="0.36"/>
    <n v="0.57999999999999996"/>
    <s v="St. Lucie County"/>
    <n v="9.1971959347870003E-2"/>
    <n v="3766.37998870908"/>
    <n v="10.128276216589599"/>
    <n v="1.7232387004281999"/>
    <n v="0.93151740845621001"/>
    <n v="0.15848963970245999"/>
    <n v="346.40134721019399"/>
    <n v="1310"/>
    <s v="Fixed Single Family Units"/>
    <n v="1310"/>
    <s v="St. Lucie County"/>
    <s v="St. Lucie County"/>
    <m/>
    <m/>
    <m/>
    <n v="0"/>
    <n v="1"/>
    <n v="0.93151740845621001"/>
    <n v="0.15848963970245999"/>
    <n v="346.40134721019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592891086351401"/>
    <n v="0.28094188739999998"/>
  </r>
  <r>
    <n v="200000"/>
    <n v="800000"/>
    <n v="800000"/>
    <x v="0"/>
    <x v="0"/>
    <s v="IR-SouthCentral"/>
    <s v="C-25 and South Indian R"/>
    <n v="0.36"/>
    <n v="0.57999999999999996"/>
    <s v="St. Lucie County"/>
    <n v="0.21202731709134001"/>
    <n v="3858.0098266791501"/>
    <n v="11.328473380690401"/>
    <n v="2.06242037961119"/>
    <n v="2.4019458176484698"/>
    <n v="0.43728945980346001"/>
    <n v="818.00347286281396"/>
    <n v="1210"/>
    <s v="Fixed Single Family Units"/>
    <n v="1210"/>
    <s v="St. Lucie County"/>
    <s v="St. Lucie County"/>
    <m/>
    <m/>
    <m/>
    <n v="0"/>
    <n v="1"/>
    <n v="2.4019458176484698"/>
    <n v="0.43728945980346001"/>
    <n v="818.003472862813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6.33375692146799"/>
    <n v="0.66342536320000001"/>
  </r>
  <r>
    <n v="200000"/>
    <n v="800000"/>
    <n v="800000"/>
    <x v="0"/>
    <x v="0"/>
    <s v="IR-SouthCentral"/>
    <s v="C-25 and South Indian R"/>
    <n v="0.36"/>
    <n v="0.57999999999999996"/>
    <s v="St. Lucie County"/>
    <n v="4.4218842574920002E-2"/>
    <n v="3858.0098266791501"/>
    <n v="11.328473380690401"/>
    <n v="2.06242037961119"/>
    <n v="0.50093198103493997"/>
    <n v="9.1197842089330003E-2"/>
    <n v="170.59672917842701"/>
    <n v="1750"/>
    <s v="Governmental"/>
    <n v="1750"/>
    <s v="St. Lucie County"/>
    <s v="St. Lucie County"/>
    <m/>
    <m/>
    <m/>
    <n v="0"/>
    <n v="1"/>
    <n v="0.50093198103493997"/>
    <n v="9.1197842089330003E-2"/>
    <n v="170.59672917842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804106072007798"/>
    <n v="0.1383590666"/>
  </r>
  <r>
    <n v="200000"/>
    <n v="800000"/>
    <n v="800000"/>
    <x v="0"/>
    <x v="0"/>
    <s v="IR-SouthCentral"/>
    <s v="C-25 and South Indian R"/>
    <n v="0.36"/>
    <n v="0.57999999999999996"/>
    <s v="St. Lucie County"/>
    <n v="8.3792450790290005E-2"/>
    <n v="3858.0098266791501"/>
    <n v="11.328473380690401"/>
    <n v="2.06242037961119"/>
    <n v="0.94924054828071003"/>
    <n v="0.17281525816748"/>
    <n v="323.27209855050302"/>
    <n v="1310"/>
    <s v="Fixed Single Family Units"/>
    <n v="1310"/>
    <s v="St. Lucie County"/>
    <s v="St. Lucie County"/>
    <m/>
    <m/>
    <m/>
    <n v="0"/>
    <n v="1"/>
    <n v="0.94924054828071003"/>
    <n v="0.17281525816748"/>
    <n v="323.27209855050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7.034336930212703"/>
    <n v="0.26218337269999997"/>
  </r>
  <r>
    <n v="200000"/>
    <n v="800000"/>
    <n v="800000"/>
    <x v="0"/>
    <x v="0"/>
    <s v="IR-SouthCentral"/>
    <s v="C-25 and South Indian R"/>
    <n v="0.36"/>
    <n v="0.57999999999999996"/>
    <s v="St. Lucie County"/>
    <n v="7.9051012799910003E-2"/>
    <n v="3858.0098266791501"/>
    <n v="11.328473380690401"/>
    <n v="2.06242037961119"/>
    <n v="0.89552729422049004"/>
    <n v="0.16303641982745001"/>
    <n v="304.97958419102298"/>
    <n v="1310"/>
    <s v="Fixed Single Family Units"/>
    <n v="1310"/>
    <s v="St. Lucie County"/>
    <s v="St. Lucie County"/>
    <m/>
    <m/>
    <m/>
    <n v="0"/>
    <n v="1"/>
    <n v="0.89552729422049004"/>
    <n v="0.16303641982745001"/>
    <n v="304.97958419102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602996092117706"/>
    <n v="0.2473475946"/>
  </r>
  <r>
    <n v="200000"/>
    <n v="800000"/>
    <n v="800000"/>
    <x v="0"/>
    <x v="0"/>
    <s v="IR-SouthCentral"/>
    <s v="C-25 and South Indian R"/>
    <n v="0.36"/>
    <n v="0.57999999999999996"/>
    <s v="St. Lucie County"/>
    <n v="0.19867364440293001"/>
    <n v="3858.0098266791501"/>
    <n v="11.328473380690401"/>
    <n v="2.06242037961119"/>
    <n v="2.25066909206341"/>
    <n v="0.40974857310823998"/>
    <n v="766.48487240868701"/>
    <n v="1310"/>
    <s v="Fixed Single Family Units"/>
    <n v="1310"/>
    <s v="St. Lucie County"/>
    <s v="St. Lucie County"/>
    <m/>
    <m/>
    <m/>
    <n v="0"/>
    <n v="1"/>
    <n v="2.25066909206341"/>
    <n v="0.40974857310823998"/>
    <n v="766.48487240868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601117743833"/>
    <n v="0.62164223230000004"/>
  </r>
  <r>
    <n v="200000"/>
    <n v="800000"/>
    <n v="800000"/>
    <x v="0"/>
    <x v="0"/>
    <s v="IR-SouthCentral"/>
    <s v="C-25 and South Indian R"/>
    <n v="0.36"/>
    <n v="0.57999999999999996"/>
    <s v="St. Lucie County"/>
    <n v="0.47177016821975998"/>
    <n v="3833.2577428346499"/>
    <n v="10.798860142260301"/>
    <n v="1.76996565796064"/>
    <n v="5.0945800658958396"/>
    <n v="0.83501699619929004"/>
    <n v="1808.4166501668001"/>
    <n v="1210"/>
    <s v="Fixed Single Family Units"/>
    <n v="1210"/>
    <s v="St. Lucie County"/>
    <s v="St. Lucie County"/>
    <m/>
    <m/>
    <m/>
    <n v="0"/>
    <n v="1"/>
    <n v="5.0945800658958396"/>
    <n v="0.83501699619929004"/>
    <n v="1808.4166501668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64765138389299"/>
    <n v="1.4666801705000001"/>
  </r>
  <r>
    <n v="200000"/>
    <n v="800000"/>
    <n v="800000"/>
    <x v="0"/>
    <x v="0"/>
    <s v="IR-SouthCentral"/>
    <s v="C-25 and South Indian R"/>
    <n v="0.36"/>
    <n v="0.57999999999999996"/>
    <s v="St. Lucie County"/>
    <n v="0.14572642763092999"/>
    <n v="3833.2577428346499"/>
    <n v="10.798860142260301"/>
    <n v="1.76996565796064"/>
    <n v="1.5736793110176699"/>
    <n v="0.25793077236403"/>
    <n v="558.60695705190699"/>
    <n v="1310"/>
    <s v="Fixed Single Family Units"/>
    <n v="1310"/>
    <s v="St. Lucie County"/>
    <s v="St. Lucie County"/>
    <m/>
    <m/>
    <m/>
    <n v="0"/>
    <n v="1"/>
    <n v="1.5736793110176699"/>
    <n v="0.25793077236403"/>
    <n v="558.60695705190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822794576533"/>
    <n v="0.45304700489999999"/>
  </r>
  <r>
    <n v="200000"/>
    <n v="800000"/>
    <n v="800000"/>
    <x v="0"/>
    <x v="0"/>
    <s v="IR-SouthCentral"/>
    <s v="C-25 and South Indian R"/>
    <n v="0.36"/>
    <n v="0.57999999999999996"/>
    <s v="St. Lucie County"/>
    <n v="2.6685765611999998E-4"/>
    <n v="3833.2577428346499"/>
    <n v="10.798860142260301"/>
    <n v="1.76996565796064"/>
    <n v="2.8817585063799999E-3"/>
    <n v="4.723288869E-4"/>
    <n v="1.0229341765758599"/>
    <n v="1310"/>
    <s v="Fixed Single Family Units"/>
    <n v="1310"/>
    <s v="St. Lucie County"/>
    <s v="St. Lucie County"/>
    <m/>
    <m/>
    <m/>
    <n v="0"/>
    <n v="1"/>
    <n v="2.8817585063799999E-3"/>
    <n v="4.723288869E-4"/>
    <n v="1.0229341765769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2.4641725579081"/>
    <n v="8.2963030000000003E-4"/>
  </r>
  <r>
    <n v="200000"/>
    <n v="800000"/>
    <n v="800000"/>
    <x v="0"/>
    <x v="0"/>
    <s v="IR-SouthCentral"/>
    <s v="C-25 and South Indian R"/>
    <n v="0.36"/>
    <n v="0.57999999999999996"/>
    <s v="St. Lucie County"/>
    <n v="0.43568050276536002"/>
    <n v="3836.9798407415501"/>
    <n v="10.087320487486901"/>
    <n v="1.6439031824361201"/>
    <n v="4.3948488615436396"/>
    <n v="0.71621656502135"/>
    <n v="1671.6973061148401"/>
    <n v="1210"/>
    <s v="Fixed Single Family Units"/>
    <n v="1210"/>
    <s v="St. Lucie County"/>
    <s v="St. Lucie County"/>
    <m/>
    <m/>
    <m/>
    <n v="0"/>
    <n v="1"/>
    <n v="4.3948488615436396"/>
    <n v="0.71621656502135"/>
    <n v="1671.6973061148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24421026681401"/>
    <n v="1.3557966797000001"/>
  </r>
  <r>
    <n v="200000"/>
    <n v="800000"/>
    <n v="800000"/>
    <x v="0"/>
    <x v="0"/>
    <s v="IR-SouthCentral"/>
    <s v="C-25 and South Indian R"/>
    <n v="0.36"/>
    <n v="0.57999999999999996"/>
    <s v="St. Lucie County"/>
    <n v="0.12109103618168"/>
    <n v="3836.9798407415501"/>
    <n v="10.087320487486901"/>
    <n v="1.6439031824361201"/>
    <n v="1.22148409012653"/>
    <n v="0.19906193974356001"/>
    <n v="464.62386472363499"/>
    <n v="1310"/>
    <s v="Fixed Single Family Units"/>
    <n v="1310"/>
    <s v="St. Lucie County"/>
    <s v="St. Lucie County"/>
    <m/>
    <m/>
    <m/>
    <n v="0"/>
    <n v="1"/>
    <n v="1.22148409012653"/>
    <n v="0.19906193974356001"/>
    <n v="464.62386472363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491720936416201"/>
    <n v="0.3768238968"/>
  </r>
  <r>
    <n v="200000"/>
    <n v="800000"/>
    <n v="800000"/>
    <x v="0"/>
    <x v="0"/>
    <s v="IR-SouthCentral"/>
    <s v="C-25 and South Indian R"/>
    <n v="0.36"/>
    <n v="0.57999999999999996"/>
    <s v="St. Lucie County"/>
    <n v="3.5637370969890003E-2"/>
    <n v="3836.9798407415501"/>
    <n v="10.087320487486901"/>
    <n v="1.6439031824361201"/>
    <n v="0.35948558230478"/>
    <n v="5.8584387551059998E-2"/>
    <n v="136.73987398851099"/>
    <n v="1310"/>
    <s v="Fixed Single Family Units"/>
    <n v="1310"/>
    <s v="St. Lucie County"/>
    <s v="St. Lucie County"/>
    <m/>
    <m/>
    <m/>
    <n v="0"/>
    <n v="1"/>
    <n v="0.35948558230478"/>
    <n v="5.8584387551059998E-2"/>
    <n v="136.73987398850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814388124218198"/>
    <n v="0.1109001411"/>
  </r>
  <r>
    <n v="200000"/>
    <n v="800000"/>
    <n v="800000"/>
    <x v="0"/>
    <x v="0"/>
    <s v="IR-SouthCentral"/>
    <s v="C-25 and South Indian R"/>
    <n v="0.36"/>
    <n v="0.57999999999999996"/>
    <s v="St. Lucie County"/>
    <n v="2.5354543681929999E-2"/>
    <n v="3836.9798407415501"/>
    <n v="10.087320487486901"/>
    <n v="1.6439031824361201"/>
    <n v="0.25575940793361002"/>
    <n v="4.1680415047939998E-2"/>
    <n v="97.2848729787666"/>
    <n v="1310"/>
    <s v="Fixed Single Family Units"/>
    <n v="1310"/>
    <s v="St. Lucie County"/>
    <s v="St. Lucie County"/>
    <m/>
    <m/>
    <m/>
    <n v="0"/>
    <n v="1"/>
    <n v="0.25575940793361002"/>
    <n v="4.1680415047939998E-2"/>
    <n v="97.2848729787672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971778844598497"/>
    <n v="7.8900951299999994E-2"/>
  </r>
  <r>
    <n v="200000"/>
    <n v="800000"/>
    <n v="800000"/>
    <x v="0"/>
    <x v="0"/>
    <s v="IR-SouthCentral"/>
    <s v="C-25 and South Indian R"/>
    <n v="0.36"/>
    <n v="0.57999999999999996"/>
    <s v="St. Lucie County"/>
    <n v="0.48735577041248002"/>
    <n v="3840.1330381118"/>
    <n v="9.8337109505229297"/>
    <n v="1.5456873350920299"/>
    <n v="4.7925157763057404"/>
    <n v="0.75329964201058996"/>
    <n v="1871.5109952753901"/>
    <n v="1210"/>
    <s v="Fixed Single Family Units"/>
    <n v="1210"/>
    <s v="St. Lucie County"/>
    <s v="St. Lucie County"/>
    <m/>
    <m/>
    <m/>
    <n v="0"/>
    <n v="1"/>
    <n v="4.7925157763057404"/>
    <n v="0.75329964201058996"/>
    <n v="1871.5109952753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7904708647299"/>
    <n v="1.5178515776999999"/>
  </r>
  <r>
    <n v="200000"/>
    <n v="800000"/>
    <n v="800000"/>
    <x v="0"/>
    <x v="0"/>
    <s v="IR-SouthCentral"/>
    <s v="C-25 and South Indian R"/>
    <n v="0.36"/>
    <n v="0.57999999999999996"/>
    <s v="St. Lucie County"/>
    <n v="8.7501770328100009E-3"/>
    <n v="3840.1330381118"/>
    <n v="9.8337109505229297"/>
    <n v="1.5456873350920299"/>
    <n v="8.6046711706610005E-2"/>
    <n v="1.352503781943E-2"/>
    <n v="33.601843913043801"/>
    <n v="1750"/>
    <s v="Governmental"/>
    <n v="1750"/>
    <s v="St. Lucie County"/>
    <s v="St. Lucie County"/>
    <m/>
    <m/>
    <m/>
    <n v="0"/>
    <n v="1"/>
    <n v="8.6046711706610005E-2"/>
    <n v="1.352503781943E-2"/>
    <n v="33.6018439130434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4.950495855293202"/>
    <n v="2.7252103699999999E-2"/>
  </r>
  <r>
    <n v="200000"/>
    <n v="800000"/>
    <n v="800000"/>
    <x v="0"/>
    <x v="0"/>
    <s v="IR-SouthCentral"/>
    <s v="C-25 and South Indian R"/>
    <n v="0.36"/>
    <n v="0.57999999999999996"/>
    <s v="St. Lucie County"/>
    <n v="0.12165750773"/>
    <n v="3840.1330381118"/>
    <n v="9.8337109505229297"/>
    <n v="1.5456873350920299"/>
    <n v="1.1963447659778199"/>
    <n v="0.18804446891712001"/>
    <n v="467.18101476831498"/>
    <n v="1310"/>
    <s v="Fixed Single Family Units"/>
    <n v="1310"/>
    <s v="St. Lucie County"/>
    <s v="St. Lucie County"/>
    <m/>
    <m/>
    <m/>
    <n v="0"/>
    <n v="1"/>
    <n v="1.1963447659778199"/>
    <n v="0.18804446891712001"/>
    <n v="467.18101476831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318443603726394"/>
    <n v="0.37889782220000001"/>
  </r>
  <r>
    <n v="200000"/>
    <n v="810000"/>
    <n v="810000"/>
    <x v="0"/>
    <x v="0"/>
    <s v="IR-SouthCentral"/>
    <s v="C-25 and South Indian R"/>
    <n v="0.36"/>
    <n v="0.57999999999999996"/>
    <s v="St. Lucie County"/>
    <n v="0.30139942294182998"/>
    <n v="3866.3714985462698"/>
    <n v="11.349225402942"/>
    <n v="2.0308000599718801"/>
    <n v="3.4206499872835199"/>
    <n v="0.61208196618576005"/>
    <n v="1165.32213854059"/>
    <n v="1210"/>
    <s v="Fixed Single Family Units"/>
    <n v="1210"/>
    <s v="St. Lucie County"/>
    <s v="St. Lucie County"/>
    <m/>
    <m/>
    <m/>
    <n v="0"/>
    <n v="1"/>
    <n v="3.4206499872835199"/>
    <n v="0.61208196618576005"/>
    <n v="1165.3221385405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6.185766922064"/>
    <n v="0.94511122349999999"/>
  </r>
  <r>
    <n v="200000"/>
    <n v="810000"/>
    <n v="810000"/>
    <x v="0"/>
    <x v="0"/>
    <s v="IR-SouthCentral"/>
    <s v="C-25 and South Indian R"/>
    <n v="0.36"/>
    <n v="0.57999999999999996"/>
    <s v="St. Lucie County"/>
    <n v="8.3292807821799993E-3"/>
    <n v="3866.3714985462698"/>
    <n v="11.349225402942"/>
    <n v="2.0308000599718801"/>
    <n v="9.453088504137E-2"/>
    <n v="1.691510391197E-2"/>
    <n v="32.204093819617597"/>
    <n v="1310"/>
    <s v="Fixed Single Family Units"/>
    <n v="1310"/>
    <s v="St. Lucie County"/>
    <s v="St. Lucie County"/>
    <m/>
    <m/>
    <m/>
    <n v="0"/>
    <n v="1"/>
    <n v="9.453088504137E-2"/>
    <n v="1.691510391197E-2"/>
    <n v="32.204093819617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0.566391493064202"/>
    <n v="2.61184865E-2"/>
  </r>
  <r>
    <n v="200000"/>
    <n v="810000"/>
    <n v="810000"/>
    <x v="0"/>
    <x v="0"/>
    <s v="IR-SouthCentral"/>
    <s v="C-25 and South Indian R"/>
    <n v="0.36"/>
    <n v="0.57999999999999996"/>
    <s v="St. Lucie County"/>
    <n v="0.19973747998183999"/>
    <n v="3866.3714985462698"/>
    <n v="11.349225402942"/>
    <n v="2.0308000599718801"/>
    <n v="2.2668656817296"/>
    <n v="0.40562688632575999"/>
    <n v="772.25929979326895"/>
    <n v="1310"/>
    <s v="Fixed Single Family Units"/>
    <n v="1310"/>
    <s v="St. Lucie County"/>
    <s v="St. Lucie County"/>
    <m/>
    <m/>
    <m/>
    <n v="0"/>
    <n v="1"/>
    <n v="2.2668656817296"/>
    <n v="0.40562688632575999"/>
    <n v="772.259299793268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293896474756"/>
    <n v="0.62632546619999996"/>
  </r>
  <r>
    <n v="200000"/>
    <n v="810000"/>
    <n v="810000"/>
    <x v="0"/>
    <x v="0"/>
    <s v="IR-SouthCentral"/>
    <s v="C-25 and South Indian R"/>
    <n v="0.36"/>
    <n v="0.57999999999999996"/>
    <s v="St. Lucie County"/>
    <n v="0.10829726961684"/>
    <n v="3866.3714985462698"/>
    <n v="11.349225402942"/>
    <n v="2.0308000599718801"/>
    <n v="1.22909012340479"/>
    <n v="0.21993010163268001"/>
    <n v="418.71747661696202"/>
    <n v="1310"/>
    <s v="Fixed Single Family Units"/>
    <n v="1310"/>
    <s v="St. Lucie County"/>
    <s v="St. Lucie County"/>
    <m/>
    <m/>
    <m/>
    <n v="0"/>
    <n v="1"/>
    <n v="1.22909012340479"/>
    <n v="0.21993010163268001"/>
    <n v="418.71747661696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737634357624302"/>
    <n v="0.33959243849999998"/>
  </r>
  <r>
    <n v="200000"/>
    <n v="810000"/>
    <n v="810000"/>
    <x v="0"/>
    <x v="0"/>
    <s v="IR-SouthCentral"/>
    <s v="C-25 and South Indian R"/>
    <n v="0.36"/>
    <n v="0.57999999999999996"/>
    <s v="St. Lucie County"/>
    <n v="2.9725921017319999E-2"/>
    <n v="3905.5195034111698"/>
    <n v="11.2026680482688"/>
    <n v="2.1419623267116301"/>
    <n v="0.33300962558618002"/>
    <n v="6.3671802945919995E-2"/>
    <n v="116.09516429003401"/>
    <n v="1210"/>
    <s v="Fixed Single Family Units"/>
    <n v="1210"/>
    <s v="St. Lucie County"/>
    <s v="St. Lucie County"/>
    <m/>
    <m/>
    <m/>
    <n v="0"/>
    <n v="1"/>
    <n v="0.33300962558618002"/>
    <n v="6.3671802945919995E-2"/>
    <n v="116.09516429003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4.824884883434"/>
    <n v="9.4156662000000002E-2"/>
  </r>
  <r>
    <n v="200000"/>
    <n v="810000"/>
    <n v="810000"/>
    <x v="0"/>
    <x v="0"/>
    <s v="IR-SouthCentral"/>
    <s v="C-25 and South Indian R"/>
    <n v="0.36"/>
    <n v="0.57999999999999996"/>
    <s v="St. Lucie County"/>
    <n v="0.13078714411174"/>
    <n v="3905.5195034111698"/>
    <n v="11.2026680482688"/>
    <n v="2.1419623267116301"/>
    <n v="1.4651649604649499"/>
    <n v="0.28014113550554998"/>
    <n v="510.79174212385999"/>
    <n v="1310"/>
    <s v="Fixed Single Family Units"/>
    <n v="1310"/>
    <s v="St. Lucie County"/>
    <s v="St. Lucie County"/>
    <m/>
    <m/>
    <m/>
    <n v="0"/>
    <n v="1"/>
    <n v="1.4651649604649499"/>
    <n v="0.28014113550554998"/>
    <n v="510.79174212385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867203417662694"/>
    <n v="0.4142674308"/>
  </r>
  <r>
    <n v="200000"/>
    <n v="810000"/>
    <n v="810000"/>
    <x v="0"/>
    <x v="0"/>
    <s v="IR-SouthCentral"/>
    <s v="C-25 and South Indian R"/>
    <n v="0.36"/>
    <n v="0.57999999999999996"/>
    <s v="St. Lucie County"/>
    <n v="9.5084711035339997E-2"/>
    <n v="3905.5195034111698"/>
    <n v="11.2026680482688"/>
    <n v="2.1419623267116301"/>
    <n v="1.0652024541945599"/>
    <n v="0.20366786888397001"/>
    <n v="371.35519342476698"/>
    <n v="1310"/>
    <s v="Fixed Single Family Units"/>
    <n v="1310"/>
    <s v="St. Lucie County"/>
    <s v="St. Lucie County"/>
    <m/>
    <m/>
    <m/>
    <n v="0"/>
    <n v="1"/>
    <n v="1.0652024541945599"/>
    <n v="0.20366786888397001"/>
    <n v="371.35519342476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0.046809108448699"/>
    <n v="0.30118020550000002"/>
  </r>
  <r>
    <n v="200000"/>
    <n v="810000"/>
    <n v="810000"/>
    <x v="0"/>
    <x v="0"/>
    <s v="IR-SouthCentral"/>
    <s v="C-25 and South Indian R"/>
    <n v="0.36"/>
    <n v="0.57999999999999996"/>
    <s v="St. Lucie County"/>
    <n v="0.19097670389780999"/>
    <n v="3905.5195034111698"/>
    <n v="11.2026680482688"/>
    <n v="2.1419623267116301"/>
    <n v="2.1394486187197299"/>
    <n v="0.40906490502866999"/>
    <n v="745.86324177008896"/>
    <n v="1310"/>
    <s v="Fixed Single Family Units"/>
    <n v="1310"/>
    <s v="St. Lucie County"/>
    <s v="St. Lucie County"/>
    <m/>
    <m/>
    <m/>
    <n v="0"/>
    <n v="1"/>
    <n v="2.1394486187197299"/>
    <n v="0.40906490502866999"/>
    <n v="745.863241770088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2.228363071101"/>
    <n v="0.60491747100000004"/>
  </r>
  <r>
    <n v="200000"/>
    <n v="810000"/>
    <n v="810000"/>
    <x v="0"/>
    <x v="0"/>
    <s v="IR-SouthCentral"/>
    <s v="C-25 and South Indian R"/>
    <n v="0.36"/>
    <n v="0.57999999999999996"/>
    <s v="St. Lucie County"/>
    <n v="7.1166178316109996E-2"/>
    <n v="3905.5195034111698"/>
    <n v="11.2026680482688"/>
    <n v="2.1419623267116301"/>
    <n v="0.79725107193934996"/>
    <n v="0.15243527288916001"/>
    <n v="277.94089739682801"/>
    <n v="1310"/>
    <s v="Fixed Single Family Units"/>
    <n v="1310"/>
    <s v="St. Lucie County"/>
    <s v="St. Lucie County"/>
    <m/>
    <m/>
    <m/>
    <n v="0"/>
    <n v="1"/>
    <n v="0.79725107193934996"/>
    <n v="0.15243527288916001"/>
    <n v="277.940897396828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643321168944397"/>
    <n v="0.22541840830000001"/>
  </r>
  <r>
    <n v="200000"/>
    <n v="810000"/>
    <n v="810000"/>
    <x v="0"/>
    <x v="0"/>
    <s v="IR-SouthCentral"/>
    <s v="C-25 and South Indian R"/>
    <n v="0.36"/>
    <n v="0.57999999999999996"/>
    <s v="St. Lucie County"/>
    <n v="0.10002279545065"/>
    <n v="3905.5195034111698"/>
    <n v="11.2026680482688"/>
    <n v="2.1419623267116301"/>
    <n v="1.12052217469362"/>
    <n v="0.21424505966769"/>
    <n v="390.64097841825497"/>
    <n v="1310"/>
    <s v="Fixed Single Family Units"/>
    <n v="1310"/>
    <s v="St. Lucie County"/>
    <s v="St. Lucie County"/>
    <m/>
    <m/>
    <m/>
    <n v="0"/>
    <n v="1"/>
    <n v="1.12052217469362"/>
    <n v="0.21424505966769"/>
    <n v="390.64097841825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3.170053543922194"/>
    <n v="0.3168215559"/>
  </r>
  <r>
    <n v="200000"/>
    <n v="810000"/>
    <n v="810000"/>
    <x v="0"/>
    <x v="0"/>
    <s v="IR-SouthCentral"/>
    <s v="C-25 and South Indian R"/>
    <n v="0.36"/>
    <n v="0.57999999999999996"/>
    <s v="St. Lucie County"/>
    <n v="1.5902464193699999E-3"/>
    <n v="3840.1192369755699"/>
    <n v="11.276872127939599"/>
    <n v="2.0622145958349698"/>
    <n v="1.793300552319E-2"/>
    <n v="3.2794293770000002E-3"/>
    <n v="6.1067358665696201"/>
    <n v="1310"/>
    <s v="Fixed Single Family Units"/>
    <n v="1310"/>
    <s v="St. Lucie County"/>
    <s v="St. Lucie County"/>
    <m/>
    <m/>
    <m/>
    <n v="0"/>
    <n v="1"/>
    <n v="1.793300552319E-2"/>
    <n v="3.2794293770000002E-3"/>
    <n v="6.1067358665693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0.178200250608398"/>
    <n v="4.9527460000000001E-3"/>
  </r>
  <r>
    <n v="200000"/>
    <n v="810000"/>
    <n v="810000"/>
    <x v="0"/>
    <x v="0"/>
    <s v="IR-SouthCentral"/>
    <s v="C-25 and South Indian R"/>
    <n v="0.36"/>
    <n v="0.57999999999999996"/>
    <s v="FPFWCD"/>
    <n v="7.0687943244140003E-2"/>
    <n v="3840.1192369755699"/>
    <n v="11.276872127939599"/>
    <n v="2.0622145958349698"/>
    <n v="0.79713889695131002"/>
    <n v="0.14577370830763001"/>
    <n v="271.45013067409002"/>
    <n v="1310"/>
    <s v="Fixed Single Family Units"/>
    <n v="1310"/>
    <s v="FPFWCD                                           St. Lucie County"/>
    <s v="FPFWCD"/>
    <m/>
    <m/>
    <m/>
    <n v="0"/>
    <n v="1"/>
    <n v="0.79713889695131002"/>
    <n v="0.14577370830763001"/>
    <n v="398.3991937533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5131320135267"/>
    <n v="0.3231137013"/>
  </r>
  <r>
    <n v="200000"/>
    <n v="810000"/>
    <n v="810000"/>
    <x v="0"/>
    <x v="0"/>
    <s v="IR-SouthCentral"/>
    <s v="C-25 and South Indian R"/>
    <n v="0.36"/>
    <n v="0.57999999999999996"/>
    <s v="St. Lucie County"/>
    <n v="7.3606080626300004E-3"/>
    <n v="3840.1192369755699"/>
    <n v="11.276872127939599"/>
    <n v="2.0622145958349698"/>
    <n v="8.3004635906160001E-2"/>
    <n v="1.5179153380969999E-2"/>
    <n v="28.265612617142899"/>
    <n v="1310"/>
    <s v="Fixed Single Family Units"/>
    <n v="1310"/>
    <s v="St. Lucie County"/>
    <s v="St. Lucie County"/>
    <m/>
    <m/>
    <m/>
    <n v="0"/>
    <n v="1"/>
    <n v="8.3004635906160001E-2"/>
    <n v="1.5179153380969999E-2"/>
    <n v="28.265612617143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392235675435202"/>
    <n v="2.2924259999999998E-2"/>
  </r>
  <r>
    <n v="200000"/>
    <n v="810000"/>
    <n v="810000"/>
    <x v="0"/>
    <x v="0"/>
    <s v="IR-SouthCentral"/>
    <s v="C-25 and South Indian R"/>
    <n v="0.36"/>
    <n v="0.57999999999999996"/>
    <s v="FPFWCD"/>
    <n v="0.17525603839980999"/>
    <n v="3840.1192369755699"/>
    <n v="11.276872127939599"/>
    <n v="2.0622145958349698"/>
    <n v="1.9763399346839701"/>
    <n v="0.36141556039630002"/>
    <n v="673.00408445525102"/>
    <n v="1310"/>
    <s v="Fixed Single Family Units"/>
    <n v="1310"/>
    <s v="FPFWCD                                           St. Lucie County"/>
    <s v="FPFWCD"/>
    <m/>
    <m/>
    <m/>
    <n v="0"/>
    <n v="1"/>
    <n v="1.9763399346839701"/>
    <n v="0.36141556039630002"/>
    <n v="999.08698059182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03096993506701"/>
    <n v="0.81028952200000004"/>
  </r>
  <r>
    <n v="200000"/>
    <n v="810000"/>
    <n v="810000"/>
    <x v="0"/>
    <x v="0"/>
    <s v="IR-SouthCentral"/>
    <s v="C-25 and South Indian R"/>
    <n v="0.36"/>
    <n v="0.57999999999999996"/>
    <s v="St. Lucie County"/>
    <n v="0.42233296750469002"/>
    <n v="3870.1089917690701"/>
    <n v="11.0287281172994"/>
    <n v="1.8568688097426"/>
    <n v="4.6577954735815901"/>
    <n v="0.78421691468551002"/>
    <n v="1634.4746150604401"/>
    <n v="1210"/>
    <s v="Fixed Single Family Units"/>
    <n v="1210"/>
    <s v="St. Lucie County"/>
    <s v="St. Lucie County"/>
    <m/>
    <m/>
    <m/>
    <n v="0"/>
    <n v="1"/>
    <n v="4.6577954735815901"/>
    <n v="0.78421691468551002"/>
    <n v="1634.4746150604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70313147515901"/>
    <n v="1.3256079602999999"/>
  </r>
  <r>
    <n v="200000"/>
    <n v="810000"/>
    <n v="810000"/>
    <x v="0"/>
    <x v="0"/>
    <s v="IR-SouthCentral"/>
    <s v="C-25 and South Indian R"/>
    <n v="0.36"/>
    <n v="0.57999999999999996"/>
    <s v="St. Lucie County"/>
    <n v="1.7329243781930001E-2"/>
    <n v="3870.1089917690701"/>
    <n v="11.0287281172994"/>
    <n v="1.8568688097426"/>
    <n v="0.19111951814930001"/>
    <n v="3.2178132275089998E-2"/>
    <n v="67.066062181005506"/>
    <n v="1310"/>
    <s v="Fixed Single Family Units"/>
    <n v="1310"/>
    <s v="St. Lucie County"/>
    <s v="St. Lucie County"/>
    <m/>
    <m/>
    <m/>
    <n v="0"/>
    <n v="1"/>
    <n v="0.19111951814930001"/>
    <n v="3.2178132275089998E-2"/>
    <n v="67.0660621810059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3.969477624393299"/>
    <n v="5.4392588999999998E-2"/>
  </r>
  <r>
    <n v="200000"/>
    <n v="810000"/>
    <n v="810000"/>
    <x v="0"/>
    <x v="0"/>
    <s v="IR-SouthCentral"/>
    <s v="C-25 and South Indian R"/>
    <n v="0.36"/>
    <n v="0.57999999999999996"/>
    <s v="St. Lucie County"/>
    <n v="6.2974398254870001E-2"/>
    <n v="3870.1089917690701"/>
    <n v="11.0287281172994"/>
    <n v="1.8568688097426"/>
    <n v="0.69452751670358004"/>
    <n v="0.11693519593179"/>
    <n v="243.71778493744901"/>
    <n v="1310"/>
    <s v="Fixed Single Family Units"/>
    <n v="1310"/>
    <s v="St. Lucie County"/>
    <s v="St. Lucie County"/>
    <m/>
    <m/>
    <m/>
    <n v="0"/>
    <n v="1"/>
    <n v="0.69452751670358004"/>
    <n v="0.11693519593179"/>
    <n v="243.7177849374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908916290392796"/>
    <n v="0.1976624371"/>
  </r>
  <r>
    <n v="200000"/>
    <n v="810000"/>
    <n v="810000"/>
    <x v="0"/>
    <x v="0"/>
    <s v="IR-SouthCentral"/>
    <s v="C-25 and South Indian R"/>
    <n v="0.36"/>
    <n v="0.57999999999999996"/>
    <s v="St. Lucie County"/>
    <n v="0.10947358875884"/>
    <n v="3870.1089917690701"/>
    <n v="11.0287281172994"/>
    <n v="1.8568688097426"/>
    <n v="1.2073544464463"/>
    <n v="0.20327809245687001"/>
    <n v="423.67472021681601"/>
    <n v="1310"/>
    <s v="Fixed Single Family Units"/>
    <n v="1310"/>
    <s v="St. Lucie County"/>
    <s v="St. Lucie County"/>
    <m/>
    <m/>
    <m/>
    <n v="0"/>
    <n v="1"/>
    <n v="1.2073544464463"/>
    <n v="0.20327809245687001"/>
    <n v="423.67472021681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985898946247303"/>
    <n v="0.34361291179999998"/>
  </r>
  <r>
    <n v="200000"/>
    <n v="810000"/>
    <n v="810000"/>
    <x v="0"/>
    <x v="0"/>
    <s v="IR-SouthCentral"/>
    <s v="C-25 and South Indian R"/>
    <n v="0.36"/>
    <n v="0.57999999999999996"/>
    <s v="St. Lucie County"/>
    <n v="5.6532552985199998E-3"/>
    <n v="3870.1089917690701"/>
    <n v="11.0287281172994"/>
    <n v="1.8568688097426"/>
    <n v="6.2348215665119999E-2"/>
    <n v="1.049735343734E-2"/>
    <n v="21.878714163591599"/>
    <n v="1310"/>
    <s v="Fixed Single Family Units"/>
    <n v="1310"/>
    <s v="St. Lucie County"/>
    <s v="St. Lucie County"/>
    <m/>
    <m/>
    <m/>
    <n v="0"/>
    <n v="1"/>
    <n v="6.2348215665119999E-2"/>
    <n v="1.049735343734E-2"/>
    <n v="21.878714163592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8836548126515"/>
    <n v="1.77442937E-2"/>
  </r>
  <r>
    <n v="200000"/>
    <n v="810000"/>
    <n v="810000"/>
    <x v="0"/>
    <x v="0"/>
    <s v="IR-SouthCentral"/>
    <s v="C-25 and South Indian R"/>
    <n v="0.36"/>
    <n v="0.57999999999999996"/>
    <s v="St. Lucie County"/>
    <n v="0.16736276333798"/>
    <n v="3897.8779530753"/>
    <n v="11.361246310254"/>
    <n v="2.0698215426280799"/>
    <n v="1.9014495774476401"/>
    <n v="0.34641105299073"/>
    <n v="652.359625380902"/>
    <n v="1210"/>
    <s v="Fixed Single Family Units"/>
    <n v="1210"/>
    <s v="St. Lucie County"/>
    <s v="St. Lucie County"/>
    <m/>
    <m/>
    <m/>
    <n v="0"/>
    <n v="1"/>
    <n v="1.9014495774476401"/>
    <n v="0.34641105299073"/>
    <n v="652.3596253809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42876896303601"/>
    <n v="0.52908323229999998"/>
  </r>
  <r>
    <n v="200000"/>
    <n v="810000"/>
    <n v="810000"/>
    <x v="0"/>
    <x v="0"/>
    <s v="IR-SouthCentral"/>
    <s v="C-25 and South Indian R"/>
    <n v="0.36"/>
    <n v="0.57999999999999996"/>
    <s v="St. Lucie County"/>
    <n v="0.13433548739984"/>
    <n v="3897.8779530753"/>
    <n v="11.361246310254"/>
    <n v="2.0698215426280799"/>
    <n v="1.5262185605576699"/>
    <n v="0.27805048575963998"/>
    <n v="523.62333465148004"/>
    <n v="1310"/>
    <s v="Fixed Single Family Units"/>
    <n v="1310"/>
    <s v="St. Lucie County"/>
    <s v="St. Lucie County"/>
    <m/>
    <m/>
    <m/>
    <n v="0"/>
    <n v="1"/>
    <n v="1.5262185605576699"/>
    <n v="0.27805048575963998"/>
    <n v="523.623334651480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513519935764506"/>
    <n v="0.42467423729999998"/>
  </r>
  <r>
    <n v="200000"/>
    <n v="810000"/>
    <n v="810000"/>
    <x v="0"/>
    <x v="0"/>
    <s v="IR-SouthCentral"/>
    <s v="C-25 and South Indian R"/>
    <n v="0.36"/>
    <n v="0.57999999999999996"/>
    <s v="St. Lucie County"/>
    <n v="0.10851194358643"/>
    <n v="3897.8779530753"/>
    <n v="11.361246310254"/>
    <n v="2.0698215426280799"/>
    <n v="1.23283091868987"/>
    <n v="0.22460035846764001"/>
    <n v="422.96631255091103"/>
    <n v="1310"/>
    <s v="Fixed Single Family Units"/>
    <n v="1310"/>
    <s v="St. Lucie County"/>
    <s v="St. Lucie County"/>
    <m/>
    <m/>
    <m/>
    <n v="0"/>
    <n v="1"/>
    <n v="1.23283091868987"/>
    <n v="0.22460035846764001"/>
    <n v="422.966312550911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048655823772606"/>
    <n v="0.34303837190000003"/>
  </r>
  <r>
    <n v="200000"/>
    <n v="810000"/>
    <n v="810000"/>
    <x v="0"/>
    <x v="0"/>
    <s v="IR-SouthCentral"/>
    <s v="C-25 and South Indian R"/>
    <n v="0.36"/>
    <n v="0.57999999999999996"/>
    <s v="St. Lucie County"/>
    <n v="0.12771284726427001"/>
    <n v="3897.8779530753"/>
    <n v="11.361246310254"/>
    <n v="2.0698215426280799"/>
    <n v="1.45097711475326"/>
    <n v="0.26434280253796"/>
    <n v="497.80909167588197"/>
    <n v="1310"/>
    <s v="Fixed Single Family Units"/>
    <n v="1310"/>
    <s v="St. Lucie County"/>
    <s v="St. Lucie County"/>
    <m/>
    <m/>
    <m/>
    <n v="0"/>
    <n v="1"/>
    <n v="1.45097711475326"/>
    <n v="0.26434280253796"/>
    <n v="497.80909167588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2.739087861955397"/>
    <n v="0.40373811170000001"/>
  </r>
  <r>
    <n v="200000"/>
    <n v="810000"/>
    <n v="810000"/>
    <x v="0"/>
    <x v="0"/>
    <s v="IR-SouthCentral"/>
    <s v="C-25 and South Indian R"/>
    <n v="0.36"/>
    <n v="0.57999999999999996"/>
    <s v="St. Lucie County"/>
    <n v="7.9840527616510004E-2"/>
    <n v="3897.8779530753"/>
    <n v="11.361246310254"/>
    <n v="2.0698215426280799"/>
    <n v="0.90708789979187998"/>
    <n v="0.16525564403545001"/>
    <n v="311.208632358317"/>
    <n v="1750"/>
    <s v="Governmental"/>
    <n v="1750"/>
    <s v="St. Lucie County"/>
    <s v="St. Lucie County"/>
    <m/>
    <m/>
    <m/>
    <n v="0"/>
    <n v="1"/>
    <n v="0.90708789979187998"/>
    <n v="0.16525564403545001"/>
    <n v="311.20863235831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019391991003005"/>
    <n v="0.2523995396"/>
  </r>
  <r>
    <n v="200000"/>
    <n v="810000"/>
    <n v="810000"/>
    <x v="0"/>
    <x v="0"/>
    <s v="IR-SouthCentral"/>
    <s v="C-25 and South Indian R"/>
    <n v="0.36"/>
    <n v="0.57999999999999996"/>
    <s v="St. Lucie County"/>
    <n v="0.15947268226703001"/>
    <n v="3844.4814072730301"/>
    <n v="10.832482131455301"/>
    <n v="1.92838322275963"/>
    <n v="1.72748498111293"/>
    <n v="0.30752444497223003"/>
    <n v="613.08976194358002"/>
    <n v="1210"/>
    <s v="Fixed Single Family Units"/>
    <n v="1210"/>
    <s v="St. Lucie County"/>
    <s v="St. Lucie County"/>
    <m/>
    <m/>
    <m/>
    <n v="0"/>
    <n v="1"/>
    <n v="1.72748498111293"/>
    <n v="0.30752444497223003"/>
    <n v="613.08976194358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7.97775196743399"/>
    <n v="0.49723419460000001"/>
  </r>
  <r>
    <n v="200000"/>
    <n v="810000"/>
    <n v="810000"/>
    <x v="0"/>
    <x v="0"/>
    <s v="IR-SouthCentral"/>
    <s v="C-25 and South Indian R"/>
    <n v="0.36"/>
    <n v="0.57999999999999996"/>
    <s v="St. Lucie County"/>
    <n v="0.13603546415511"/>
    <n v="3844.4814072730301"/>
    <n v="10.832482131455301"/>
    <n v="1.92838322275963"/>
    <n v="1.4736017347044801"/>
    <n v="0.26232850677703001"/>
    <n v="522.98581267408099"/>
    <n v="1110"/>
    <s v="Fixed Single Family Units"/>
    <n v="1110"/>
    <s v="St. Lucie County"/>
    <s v="St. Lucie County"/>
    <m/>
    <m/>
    <m/>
    <n v="0"/>
    <n v="1"/>
    <n v="1.4736017347044801"/>
    <n v="0.26232850677703001"/>
    <n v="522.98581267408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097705624893"/>
    <n v="0.42415718790000001"/>
  </r>
  <r>
    <n v="200000"/>
    <n v="810000"/>
    <n v="810000"/>
    <x v="0"/>
    <x v="0"/>
    <s v="IR-SouthCentral"/>
    <s v="C-25 and South Indian R"/>
    <n v="0.36"/>
    <n v="0.57999999999999996"/>
    <s v="St. Lucie County"/>
    <n v="0.26913501477919999"/>
    <n v="3844.4814072730301"/>
    <n v="10.832482131455301"/>
    <n v="1.92838322275963"/>
    <n v="2.91540023854474"/>
    <n v="0.51899544715738"/>
    <n v="1034.6845603648101"/>
    <n v="1310"/>
    <s v="Fixed Single Family Units"/>
    <n v="1310"/>
    <s v="St. Lucie County"/>
    <s v="St. Lucie County"/>
    <m/>
    <m/>
    <m/>
    <n v="0"/>
    <n v="1"/>
    <n v="2.91540023854474"/>
    <n v="0.51899544715738"/>
    <n v="1034.6845603648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2.87202197188699"/>
    <n v="0.83916022739999996"/>
  </r>
  <r>
    <n v="200000"/>
    <n v="810000"/>
    <n v="810000"/>
    <x v="0"/>
    <x v="0"/>
    <s v="IR-SouthCentral"/>
    <s v="C-25 and South Indian R"/>
    <n v="0.36"/>
    <n v="0.57999999999999996"/>
    <s v="St. Lucie County"/>
    <n v="5.3120292627650001E-2"/>
    <n v="3844.4814072730301"/>
    <n v="10.832482131455301"/>
    <n v="1.92838322275963"/>
    <n v="0.57542462070672995"/>
    <n v="0.10243628109124001"/>
    <n v="204.21997735591401"/>
    <n v="1310"/>
    <s v="Fixed Single Family Units"/>
    <n v="1310"/>
    <s v="St. Lucie County"/>
    <s v="St. Lucie County"/>
    <m/>
    <m/>
    <m/>
    <n v="0"/>
    <n v="1"/>
    <n v="0.57542462070672995"/>
    <n v="0.10243628109124001"/>
    <n v="204.21997735591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119209666216307"/>
    <n v="0.16562852989999999"/>
  </r>
  <r>
    <n v="200000"/>
    <n v="810000"/>
    <n v="810000"/>
    <x v="0"/>
    <x v="0"/>
    <s v="IR-SouthCentral"/>
    <s v="C-25 and South Indian R"/>
    <n v="0.36"/>
    <n v="0.57999999999999996"/>
    <s v="FPFWCD"/>
    <n v="0.10934777757765"/>
    <n v="3829.68893641559"/>
    <n v="9.5834507214013307"/>
    <n v="1.5010128401195999"/>
    <n v="1.04792903791019"/>
    <n v="0.16413241818259999"/>
    <n v="418.76797401077101"/>
    <n v="1210"/>
    <s v="Fixed Single Family Units"/>
    <n v="1210"/>
    <s v="FPFWCD                                           St. Lucie County"/>
    <s v="FPFWCD"/>
    <m/>
    <m/>
    <m/>
    <n v="0"/>
    <n v="1"/>
    <n v="1.04792903791019"/>
    <n v="0.16413241818259999"/>
    <n v="1326.2436523814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880648124644694"/>
    <n v="1.0756234001"/>
  </r>
  <r>
    <n v="200000"/>
    <n v="810000"/>
    <n v="810000"/>
    <x v="0"/>
    <x v="0"/>
    <s v="IR-SouthCentral"/>
    <s v="C-25 and South Indian R"/>
    <n v="0.36"/>
    <n v="0.57999999999999996"/>
    <s v="FPFWCD"/>
    <n v="7.848558258143E-2"/>
    <n v="3829.68893641559"/>
    <n v="9.5834507214013307"/>
    <n v="1.5010128401195999"/>
    <n v="0.75216271300963999"/>
    <n v="0.117807867219"/>
    <n v="300.57536728025002"/>
    <n v="1310"/>
    <s v="Fixed Single Family Units"/>
    <n v="1310"/>
    <s v="FPFWCD                                           St. Lucie County"/>
    <s v="FPFWCD"/>
    <m/>
    <m/>
    <m/>
    <n v="0"/>
    <n v="1"/>
    <n v="0.75216271300963999"/>
    <n v="0.117807867219"/>
    <n v="530.6576720765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417841882670302"/>
    <n v="0.43037929609999998"/>
  </r>
  <r>
    <n v="200000"/>
    <n v="810000"/>
    <n v="810000"/>
    <x v="0"/>
    <x v="0"/>
    <s v="IR-SouthCentral"/>
    <s v="C-25 and South Indian R"/>
    <n v="0.36"/>
    <n v="0.57999999999999996"/>
    <s v="FPFWCD"/>
    <n v="1.6631852057119999E-2"/>
    <n v="3829.68893641559"/>
    <n v="9.5834507214013307"/>
    <n v="1.5010128401195999"/>
    <n v="0.15939053459512001"/>
    <n v="2.496462349271E-2"/>
    <n v="63.694819815283999"/>
    <n v="1750"/>
    <s v="Governmental"/>
    <n v="1750"/>
    <s v="FPFWCD                                           St. Lucie County"/>
    <s v="FPFWCD"/>
    <m/>
    <m/>
    <m/>
    <n v="0"/>
    <n v="1"/>
    <n v="0.15939053459512001"/>
    <n v="2.496462349271E-2"/>
    <n v="113.09233617187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1.947075314301102"/>
    <n v="9.17212783E-2"/>
  </r>
  <r>
    <n v="200000"/>
    <n v="810000"/>
    <n v="810000"/>
    <x v="0"/>
    <x v="0"/>
    <s v="IR-SouthCentral"/>
    <s v="C-25 and South Indian R"/>
    <n v="0.36"/>
    <n v="0.57999999999999996"/>
    <s v="FPFWCD"/>
    <n v="4.2112381476390001E-2"/>
    <n v="3818.7754325349001"/>
    <n v="10.4840729439145"/>
    <n v="1.81852007596193"/>
    <n v="0.44150927924041999"/>
    <n v="7.6582211161380004E-2"/>
    <n v="160.81772778757599"/>
    <n v="1310"/>
    <s v="Fixed Single Family Units"/>
    <n v="1310"/>
    <s v="FPFWCD                                           St. Lucie County"/>
    <s v="FPFWCD"/>
    <m/>
    <m/>
    <m/>
    <n v="0"/>
    <n v="1"/>
    <n v="0.44150927924041999"/>
    <n v="7.6582211161380004E-2"/>
    <n v="445.59517587838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315685624067498"/>
    <n v="0.36139105910000002"/>
  </r>
  <r>
    <n v="200000"/>
    <n v="810000"/>
    <n v="810000"/>
    <x v="0"/>
    <x v="0"/>
    <s v="IR-SouthCentral"/>
    <s v="C-25 and South Indian R"/>
    <n v="0.36"/>
    <n v="0.57999999999999996"/>
    <s v="FPFWCD"/>
    <n v="3.8575359786929997E-2"/>
    <n v="3818.7754325349001"/>
    <n v="10.4840729439145"/>
    <n v="1.81852007596193"/>
    <n v="0.40442688584398001"/>
    <n v="7.0150066209989995E-2"/>
    <n v="147.310636255546"/>
    <n v="1310"/>
    <s v="Fixed Single Family Units"/>
    <n v="1310"/>
    <s v="FPFWCD                                           St. Lucie County"/>
    <s v="FPFWCD"/>
    <m/>
    <m/>
    <m/>
    <n v="0"/>
    <n v="1"/>
    <n v="0.40442688584398001"/>
    <n v="7.0150066209989995E-2"/>
    <n v="393.40899449205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752728036692197"/>
    <n v="0.31906649999999998"/>
  </r>
  <r>
    <n v="200000"/>
    <n v="810000"/>
    <n v="810000"/>
    <x v="0"/>
    <x v="0"/>
    <s v="IR-SouthCentral"/>
    <s v="C-25 and South Indian R"/>
    <n v="0.36"/>
    <n v="0.57999999999999996"/>
    <s v="FPFWCD"/>
    <n v="2.2918006456399999E-2"/>
    <n v="3818.7754325349001"/>
    <n v="10.4840729439145"/>
    <n v="1.81852007596193"/>
    <n v="0.24027405141802"/>
    <n v="4.1676854841989998E-2"/>
    <n v="87.5187200183843"/>
    <n v="1310"/>
    <s v="Fixed Single Family Units"/>
    <n v="1310"/>
    <s v="FPFWCD                                           St. Lucie County"/>
    <s v="FPFWCD"/>
    <m/>
    <m/>
    <m/>
    <n v="0"/>
    <n v="1"/>
    <n v="0.24027405141802"/>
    <n v="4.1676854841989998E-2"/>
    <n v="228.4161340081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685698780331002"/>
    <n v="0.18525233899999999"/>
  </r>
  <r>
    <n v="200000"/>
    <n v="810000"/>
    <n v="810000"/>
    <x v="0"/>
    <x v="0"/>
    <s v="IR-SouthCentral"/>
    <s v="C-25 and South Indian R"/>
    <n v="0.36"/>
    <n v="0.57999999999999996"/>
    <s v="St. Lucie County"/>
    <n v="0.22886701492176001"/>
    <n v="3850.4354042254099"/>
    <n v="11.503296903931901"/>
    <n v="2.1281254626147099"/>
    <n v="2.63272522416174"/>
    <n v="0.48705772200762998"/>
    <n v="881.23765711416502"/>
    <n v="1210"/>
    <s v="Fixed Single Family Units"/>
    <n v="1210"/>
    <s v="St. Lucie County"/>
    <s v="St. Lucie County"/>
    <m/>
    <m/>
    <m/>
    <n v="0"/>
    <n v="1"/>
    <n v="2.63272522416174"/>
    <n v="0.48705772200762998"/>
    <n v="881.23765711416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3.132652812733"/>
    <n v="0.71471018419999999"/>
  </r>
  <r>
    <n v="200000"/>
    <n v="810000"/>
    <n v="810000"/>
    <x v="0"/>
    <x v="0"/>
    <s v="IR-SouthCentral"/>
    <s v="C-25 and South Indian R"/>
    <n v="0.36"/>
    <n v="0.57999999999999996"/>
    <s v="St. Lucie County"/>
    <n v="1.91049513076E-3"/>
    <n v="3850.4354042254099"/>
    <n v="11.503296903931901"/>
    <n v="2.1281254626147099"/>
    <n v="2.197699272271E-2"/>
    <n v="4.0657733339799999E-3"/>
    <n v="7.3562380911016598"/>
    <n v="1310"/>
    <s v="Fixed Single Family Units"/>
    <n v="1310"/>
    <s v="St. Lucie County"/>
    <s v="St. Lucie County"/>
    <m/>
    <m/>
    <m/>
    <n v="0"/>
    <n v="1"/>
    <n v="2.197699272271E-2"/>
    <n v="4.0657733339799999E-3"/>
    <n v="7.35623809110108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686941772013398"/>
    <n v="5.9661298E-3"/>
  </r>
  <r>
    <n v="200000"/>
    <n v="810000"/>
    <n v="810000"/>
    <x v="0"/>
    <x v="0"/>
    <s v="IR-SouthCentral"/>
    <s v="C-25 and South Indian R"/>
    <n v="0.36"/>
    <n v="0.57999999999999996"/>
    <s v="St. Lucie County"/>
    <n v="3.1634004689500002E-3"/>
    <n v="3850.4354042254099"/>
    <n v="11.503296903931901"/>
    <n v="2.1281254626147099"/>
    <n v="3.6389534820399999E-2"/>
    <n v="6.7321130864200001E-3"/>
    <n v="12.1804691633999"/>
    <n v="1310"/>
    <s v="Fixed Single Family Units"/>
    <n v="1310"/>
    <s v="St. Lucie County"/>
    <s v="St. Lucie County"/>
    <m/>
    <m/>
    <m/>
    <n v="0"/>
    <n v="1"/>
    <n v="3.6389534820399999E-2"/>
    <n v="6.7321130864200001E-3"/>
    <n v="12.180469163400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.928193898938002"/>
    <n v="9.8787260000000009E-3"/>
  </r>
  <r>
    <n v="200000"/>
    <n v="810000"/>
    <n v="810000"/>
    <x v="0"/>
    <x v="0"/>
    <s v="IR-SouthCentral"/>
    <s v="C-25 and South Indian R"/>
    <n v="0.36"/>
    <n v="0.57999999999999996"/>
    <s v="St. Lucie County"/>
    <n v="0.15099769565453999"/>
    <n v="3850.4354042254099"/>
    <n v="11.503296903931901"/>
    <n v="2.1281254626147099"/>
    <n v="1.73697132492373"/>
    <n v="0.32134204091856999"/>
    <n v="581.40687330469405"/>
    <n v="1310"/>
    <s v="Fixed Single Family Units"/>
    <n v="1310"/>
    <s v="St. Lucie County"/>
    <s v="St. Lucie County"/>
    <m/>
    <m/>
    <m/>
    <n v="0"/>
    <n v="1"/>
    <n v="1.73697132492373"/>
    <n v="0.32134204091856999"/>
    <n v="581.40687330469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9523014270206"/>
    <n v="0.4715384212"/>
  </r>
  <r>
    <n v="200000"/>
    <n v="810000"/>
    <n v="810000"/>
    <x v="0"/>
    <x v="0"/>
    <s v="IR-SouthCentral"/>
    <s v="C-25 and South Indian R"/>
    <n v="0.36"/>
    <n v="0.57999999999999996"/>
    <s v="St. Lucie County"/>
    <n v="9.3572174280940001E-2"/>
    <n v="3850.4354042254099"/>
    <n v="11.503296903931901"/>
    <n v="2.1281254626147099"/>
    <n v="1.07638850270019"/>
    <n v="0.19913332667950001"/>
    <n v="360.293612701705"/>
    <n v="1310"/>
    <s v="Fixed Single Family Units"/>
    <n v="1310"/>
    <s v="St. Lucie County"/>
    <s v="St. Lucie County"/>
    <m/>
    <m/>
    <m/>
    <n v="0"/>
    <n v="1"/>
    <n v="1.07638850270019"/>
    <n v="0.19913332667950001"/>
    <n v="360.29361270170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671118625203903"/>
    <n v="0.2922089316"/>
  </r>
  <r>
    <n v="200000"/>
    <n v="810000"/>
    <n v="810000"/>
    <x v="0"/>
    <x v="0"/>
    <s v="IR-SouthCentral"/>
    <s v="C-25 and South Indian R"/>
    <n v="0.36"/>
    <n v="0.57999999999999996"/>
    <s v="St. Lucie County"/>
    <n v="0.13925267325696"/>
    <n v="3850.4354042254099"/>
    <n v="11.503296903931901"/>
    <n v="2.1281254626147099"/>
    <n v="1.6018648451411199"/>
    <n v="0.29634715969531"/>
    <n v="536.18342324165906"/>
    <n v="1310"/>
    <s v="Fixed Single Family Units"/>
    <n v="1310"/>
    <s v="St. Lucie County"/>
    <s v="St. Lucie County"/>
    <m/>
    <m/>
    <m/>
    <n v="0"/>
    <n v="1"/>
    <n v="1.6018648451411199"/>
    <n v="0.29634715969531"/>
    <n v="536.183423241659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968238267091905"/>
    <n v="0.43486084609999998"/>
  </r>
  <r>
    <n v="200000"/>
    <n v="810000"/>
    <n v="810000"/>
    <x v="0"/>
    <x v="0"/>
    <s v="IR-SouthCentral"/>
    <s v="C-25 and South Indian R"/>
    <n v="0.36"/>
    <n v="0.57999999999999996"/>
    <s v="St. Lucie County"/>
    <n v="0.31846500782873"/>
    <n v="3872.0976475663801"/>
    <n v="10.970403206867701"/>
    <n v="1.8737356857466401"/>
    <n v="3.49368954315955"/>
    <n v="0.59671924983029001"/>
    <n v="1233.1276076458601"/>
    <n v="1210"/>
    <s v="Fixed Single Family Units"/>
    <n v="1210"/>
    <s v="St. Lucie County"/>
    <s v="St. Lucie County"/>
    <m/>
    <m/>
    <m/>
    <n v="0"/>
    <n v="1"/>
    <n v="3.49368954315955"/>
    <n v="0.59671924983029001"/>
    <n v="1233.1276076458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0.638459645659"/>
    <n v="1.0001034935999999"/>
  </r>
  <r>
    <n v="200000"/>
    <n v="810000"/>
    <n v="810000"/>
    <x v="0"/>
    <x v="0"/>
    <s v="IR-SouthCentral"/>
    <s v="C-25 and South Indian R"/>
    <n v="0.36"/>
    <n v="0.57999999999999996"/>
    <s v="St. Lucie County"/>
    <n v="0.18175932217037999"/>
    <n v="3872.0976475663801"/>
    <n v="10.970403206867701"/>
    <n v="1.8737356857466401"/>
    <n v="1.99397305081612"/>
    <n v="0.34056892816777001"/>
    <n v="703.78984379921496"/>
    <n v="1310"/>
    <s v="Fixed Single Family Units"/>
    <n v="1310"/>
    <s v="St. Lucie County"/>
    <s v="St. Lucie County"/>
    <m/>
    <m/>
    <m/>
    <n v="0"/>
    <n v="1"/>
    <n v="1.99397305081612"/>
    <n v="0.34056892816777001"/>
    <n v="703.789843799214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877846551037"/>
    <n v="0.5707946827"/>
  </r>
  <r>
    <n v="200000"/>
    <n v="810000"/>
    <n v="810000"/>
    <x v="0"/>
    <x v="0"/>
    <s v="IR-SouthCentral"/>
    <s v="C-25 and South Indian R"/>
    <n v="0.36"/>
    <n v="0.57999999999999996"/>
    <s v="St. Lucie County"/>
    <n v="5.4236929593490003E-2"/>
    <n v="3872.0976475663801"/>
    <n v="10.970403206867701"/>
    <n v="1.8737356857466401"/>
    <n v="0.59500098634317999"/>
    <n v="0.10162567046466001"/>
    <n v="210.01068749020999"/>
    <n v="1310"/>
    <s v="Fixed Single Family Units"/>
    <n v="1310"/>
    <s v="St. Lucie County"/>
    <s v="St. Lucie County"/>
    <m/>
    <m/>
    <m/>
    <n v="0"/>
    <n v="1"/>
    <n v="0.59500098634317999"/>
    <n v="0.10162567046466001"/>
    <n v="210.01068749020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660716748478094"/>
    <n v="0.17032496959999999"/>
  </r>
  <r>
    <n v="200000"/>
    <n v="810000"/>
    <n v="810000"/>
    <x v="0"/>
    <x v="0"/>
    <s v="IR-SouthCentral"/>
    <s v="C-25 and South Indian R"/>
    <n v="0.36"/>
    <n v="0.57999999999999996"/>
    <s v="St. Lucie County"/>
    <n v="6.3302097735890003E-2"/>
    <n v="3872.0976475663801"/>
    <n v="10.970403206867701"/>
    <n v="1.8737356857466401"/>
    <n v="0.69444953600329995"/>
    <n v="0.11861139951036"/>
    <n v="245.11190372917201"/>
    <n v="1750"/>
    <s v="Governmental"/>
    <n v="1750"/>
    <s v="St. Lucie County"/>
    <s v="St. Lucie County"/>
    <m/>
    <m/>
    <m/>
    <n v="0"/>
    <n v="1"/>
    <n v="0.69444953600329995"/>
    <n v="0.11861139951036"/>
    <n v="245.11190372917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462128137351797"/>
    <n v="0.19879310929999999"/>
  </r>
  <r>
    <n v="200000"/>
    <n v="810000"/>
    <n v="810000"/>
    <x v="0"/>
    <x v="0"/>
    <s v="IR-SouthCentral"/>
    <s v="C-25 and South Indian R"/>
    <n v="0.36"/>
    <n v="0.57999999999999996"/>
    <s v="St. Lucie County"/>
    <n v="0.35139313463143002"/>
    <n v="3869.0229816403598"/>
    <n v="10.791938424844099"/>
    <n v="1.7957439089896601"/>
    <n v="3.7922130718553499"/>
    <n v="0.63101208117517005"/>
    <n v="1359.5481134796401"/>
    <n v="1210"/>
    <s v="Fixed Single Family Units"/>
    <n v="1210"/>
    <s v="St. Lucie County"/>
    <s v="St. Lucie County"/>
    <m/>
    <m/>
    <m/>
    <n v="0"/>
    <n v="1"/>
    <n v="3.7922130718553499"/>
    <n v="0.63101208117517005"/>
    <n v="1359.5481134796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3712592181301"/>
    <n v="1.1026343175"/>
  </r>
  <r>
    <n v="200000"/>
    <n v="810000"/>
    <n v="810000"/>
    <x v="0"/>
    <x v="0"/>
    <s v="IR-SouthCentral"/>
    <s v="C-25 and South Indian R"/>
    <n v="0.36"/>
    <n v="0.57999999999999996"/>
    <s v="St. Lucie County"/>
    <n v="2.535972739072E-2"/>
    <n v="3869.0229816403598"/>
    <n v="10.791938424844099"/>
    <n v="1.7957439089896601"/>
    <n v="0.27368061647149"/>
    <n v="4.5539575995519999E-2"/>
    <n v="98.117368082834204"/>
    <n v="1310"/>
    <s v="Fixed Single Family Units"/>
    <n v="1310"/>
    <s v="St. Lucie County"/>
    <s v="St. Lucie County"/>
    <m/>
    <m/>
    <m/>
    <n v="0"/>
    <n v="1"/>
    <n v="0.27368061647149"/>
    <n v="4.5539575995519999E-2"/>
    <n v="98.1173680828333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564006916765003"/>
    <n v="7.9576129800000006E-2"/>
  </r>
  <r>
    <n v="200000"/>
    <n v="810000"/>
    <n v="810000"/>
    <x v="0"/>
    <x v="0"/>
    <s v="IR-SouthCentral"/>
    <s v="C-25 and South Indian R"/>
    <n v="0.36"/>
    <n v="0.57999999999999996"/>
    <s v="St. Lucie County"/>
    <n v="0.16519734311772999"/>
    <n v="3869.0229816403598"/>
    <n v="10.791938424844099"/>
    <n v="1.7957439089896601"/>
    <n v="1.78279955487444"/>
    <n v="0.29665212268494001"/>
    <n v="639.15231702844505"/>
    <n v="1310"/>
    <s v="Fixed Single Family Units"/>
    <n v="1310"/>
    <s v="St. Lucie County"/>
    <s v="St. Lucie County"/>
    <m/>
    <m/>
    <m/>
    <n v="0"/>
    <n v="1"/>
    <n v="1.78279955487444"/>
    <n v="0.29665212268494001"/>
    <n v="639.152317028445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0.452193090487"/>
    <n v="0.51837170889999995"/>
  </r>
  <r>
    <n v="200000"/>
    <n v="810000"/>
    <n v="810000"/>
    <x v="0"/>
    <x v="0"/>
    <s v="IR-SouthCentral"/>
    <s v="C-25 and South Indian R"/>
    <n v="0.36"/>
    <n v="0.57999999999999996"/>
    <s v="St. Lucie County"/>
    <n v="7.5813131722009999E-2"/>
    <n v="3869.0229816403598"/>
    <n v="10.791938424844099"/>
    <n v="1.7957439089896601"/>
    <n v="0.81817064933854999"/>
    <n v="0.13614096951123"/>
    <n v="293.322748942592"/>
    <n v="1750"/>
    <s v="Governmental"/>
    <n v="1750"/>
    <s v="St. Lucie County"/>
    <s v="St. Lucie County"/>
    <m/>
    <m/>
    <m/>
    <n v="0"/>
    <n v="1"/>
    <n v="0.81817064933854999"/>
    <n v="0.13614096951123"/>
    <n v="293.32274894259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241605432078103"/>
    <n v="0.23789355149999999"/>
  </r>
  <r>
    <n v="200000"/>
    <n v="810000"/>
    <n v="810000"/>
    <x v="0"/>
    <x v="0"/>
    <s v="IR-SouthCentral"/>
    <s v="C-25 and South Indian R"/>
    <n v="0.36"/>
    <n v="0.57999999999999996"/>
    <s v="St. Lucie County"/>
    <n v="0.41881260867198999"/>
    <n v="3878.4814712739599"/>
    <n v="10.8324281123082"/>
    <n v="1.7770519223122301"/>
    <n v="4.5367574759676801"/>
    <n v="0.74425175132916999"/>
    <n v="1624.35694267024"/>
    <n v="1210"/>
    <s v="Fixed Single Family Units"/>
    <n v="1210"/>
    <s v="St. Lucie County"/>
    <s v="St. Lucie County"/>
    <m/>
    <m/>
    <m/>
    <n v="0"/>
    <n v="1"/>
    <n v="4.5367574759676801"/>
    <n v="0.74425175132916999"/>
    <n v="1624.3569426702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9.29347539143399"/>
    <n v="1.3174022244000001"/>
  </r>
  <r>
    <n v="200000"/>
    <n v="810000"/>
    <n v="810000"/>
    <x v="0"/>
    <x v="0"/>
    <s v="IR-SouthCentral"/>
    <s v="C-25 and South Indian R"/>
    <n v="0.36"/>
    <n v="0.57999999999999996"/>
    <s v="St. Lucie County"/>
    <n v="1.0596578050450001E-2"/>
    <n v="3878.4814712739599"/>
    <n v="10.8324281123082"/>
    <n v="1.7770519223122301"/>
    <n v="0.11478666996798"/>
    <n v="1.8830669394479999E-2"/>
    <n v="41.0986316275864"/>
    <n v="1310"/>
    <s v="Fixed Single Family Units"/>
    <n v="1310"/>
    <s v="St. Lucie County"/>
    <s v="St. Lucie County"/>
    <m/>
    <m/>
    <m/>
    <n v="0"/>
    <n v="1"/>
    <n v="0.11478666996798"/>
    <n v="1.8830669394479999E-2"/>
    <n v="41.098631627586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1.989850858416801"/>
    <n v="3.3332223500000001E-2"/>
  </r>
  <r>
    <n v="200000"/>
    <n v="810000"/>
    <n v="810000"/>
    <x v="0"/>
    <x v="0"/>
    <s v="IR-SouthCentral"/>
    <s v="C-25 and South Indian R"/>
    <n v="0.36"/>
    <n v="0.57999999999999996"/>
    <s v="St. Lucie County"/>
    <n v="7.6681760322580006E-2"/>
    <n v="3878.4814712739599"/>
    <n v="10.8324281123082"/>
    <n v="1.7770519223122301"/>
    <n v="0.83064965621969"/>
    <n v="0.13626746958753999"/>
    <n v="297.408786595832"/>
    <n v="1310"/>
    <s v="Fixed Single Family Units"/>
    <n v="1310"/>
    <s v="St. Lucie County"/>
    <s v="St. Lucie County"/>
    <m/>
    <m/>
    <m/>
    <n v="0"/>
    <n v="1"/>
    <n v="0.83064965621969"/>
    <n v="0.13626746958753999"/>
    <n v="297.40878659583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070686009807801"/>
    <n v="0.24120745060000001"/>
  </r>
  <r>
    <n v="200000"/>
    <n v="810000"/>
    <n v="810000"/>
    <x v="0"/>
    <x v="0"/>
    <s v="IR-SouthCentral"/>
    <s v="C-25 and South Indian R"/>
    <n v="0.36"/>
    <n v="0.57999999999999996"/>
    <s v="St. Lucie County"/>
    <n v="7.0265237089499999E-2"/>
    <n v="3878.4814712739599"/>
    <n v="10.8324281123082"/>
    <n v="1.7770519223122301"/>
    <n v="0.76114312956639996"/>
    <n v="0.12486497464163"/>
    <n v="272.52242012633201"/>
    <n v="1310"/>
    <s v="Fixed Single Family Units"/>
    <n v="1310"/>
    <s v="St. Lucie County"/>
    <s v="St. Lucie County"/>
    <m/>
    <m/>
    <m/>
    <n v="0"/>
    <n v="1"/>
    <n v="0.76114312956639996"/>
    <n v="0.12486497464163"/>
    <n v="272.52242012633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825021107882705"/>
    <n v="0.22102386060000001"/>
  </r>
  <r>
    <n v="200000"/>
    <n v="810000"/>
    <n v="810000"/>
    <x v="0"/>
    <x v="0"/>
    <s v="IR-SouthCentral"/>
    <s v="C-25 and South Indian R"/>
    <n v="0.36"/>
    <n v="0.57999999999999996"/>
    <s v="St. Lucie County"/>
    <n v="4.1407421378360003E-2"/>
    <n v="3878.4814712739599"/>
    <n v="10.8324281123082"/>
    <n v="1.7770519223122301"/>
    <n v="0.44854291539719998"/>
    <n v="7.3583137758409994E-2"/>
    <n v="160.59791658922501"/>
    <n v="1750"/>
    <s v="Governmental"/>
    <n v="1750"/>
    <s v="St. Lucie County"/>
    <s v="St. Lucie County"/>
    <m/>
    <m/>
    <m/>
    <n v="0"/>
    <n v="1"/>
    <n v="0.44854291539719998"/>
    <n v="7.3583137758409994E-2"/>
    <n v="160.59791658922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331136086220297"/>
    <n v="0.1302497296"/>
  </r>
  <r>
    <n v="200000"/>
    <n v="810000"/>
    <n v="810000"/>
    <x v="0"/>
    <x v="0"/>
    <s v="IR-SouthCentral"/>
    <s v="C-25 and South Indian R"/>
    <n v="0.36"/>
    <n v="0.57999999999999996"/>
    <s v="FPFWCD"/>
    <n v="5.2947411096609998E-2"/>
    <n v="3814.16024098056"/>
    <n v="10.3548383978062"/>
    <n v="1.71635482627297"/>
    <n v="0.54826188548770005"/>
    <n v="9.0876544574339996E-2"/>
    <n v="201.949910267577"/>
    <n v="1210"/>
    <s v="Fixed Single Family Units"/>
    <n v="1210"/>
    <s v="FPFWCD                                           St. Lucie County"/>
    <s v="FPFWCD"/>
    <m/>
    <m/>
    <m/>
    <n v="0"/>
    <n v="1"/>
    <n v="0.54826188548770005"/>
    <n v="9.0876544574339996E-2"/>
    <n v="1025.3195310210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762447648732703"/>
    <n v="0.83156490760000001"/>
  </r>
  <r>
    <n v="200000"/>
    <n v="810000"/>
    <n v="810000"/>
    <x v="0"/>
    <x v="0"/>
    <s v="IR-SouthCentral"/>
    <s v="C-25 and South Indian R"/>
    <n v="0.36"/>
    <n v="0.57999999999999996"/>
    <s v="FPFWCD"/>
    <n v="8.8480607870479996E-2"/>
    <n v="3814.16024098056"/>
    <n v="10.3548383978062"/>
    <n v="1.71635482627297"/>
    <n v="0.91620239583856"/>
    <n v="0.15186411835006999"/>
    <n v="337.47921663740698"/>
    <n v="1310"/>
    <s v="Fixed Single Family Units"/>
    <n v="1310"/>
    <s v="FPFWCD                                           St. Lucie County"/>
    <s v="FPFWCD"/>
    <m/>
    <m/>
    <m/>
    <n v="0"/>
    <n v="1"/>
    <n v="0.91620239583856"/>
    <n v="0.15186411835006999"/>
    <n v="736.67395691487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799285341872306"/>
    <n v="0.59746468529999996"/>
  </r>
  <r>
    <n v="200000"/>
    <n v="810000"/>
    <n v="810000"/>
    <x v="0"/>
    <x v="0"/>
    <s v="IR-SouthCentral"/>
    <s v="C-25 and South Indian R"/>
    <n v="0.36"/>
    <n v="0.57999999999999996"/>
    <s v="St. Lucie County"/>
    <n v="0.33790151575390998"/>
    <n v="3885.4941824171901"/>
    <n v="10.169743519776899"/>
    <n v="1.68868693551788"/>
    <n v="3.4363717501611899"/>
    <n v="0.57060987514532002"/>
    <n v="1312.9143736917899"/>
    <n v="1210"/>
    <s v="Fixed Single Family Units"/>
    <n v="1210"/>
    <s v="St. Lucie County"/>
    <s v="St. Lucie County"/>
    <m/>
    <m/>
    <m/>
    <n v="0"/>
    <n v="1"/>
    <n v="3.4363717501611899"/>
    <n v="0.57060987514532002"/>
    <n v="1312.9143736917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88.02920195755797"/>
    <n v="1.0648129551000001"/>
  </r>
  <r>
    <n v="200000"/>
    <n v="810000"/>
    <n v="810000"/>
    <x v="0"/>
    <x v="0"/>
    <s v="IR-SouthCentral"/>
    <s v="C-25 and South Indian R"/>
    <n v="0.36"/>
    <n v="0.57999999999999996"/>
    <s v="St. Lucie County"/>
    <n v="7.5320295349739996E-2"/>
    <n v="3885.4941824171901"/>
    <n v="10.169743519776899"/>
    <n v="1.68868693551788"/>
    <n v="0.76598808554070996"/>
    <n v="0.12719239873645"/>
    <n v="292.65656939936298"/>
    <n v="1310"/>
    <s v="Fixed Single Family Units"/>
    <n v="1310"/>
    <s v="St. Lucie County"/>
    <s v="St. Lucie County"/>
    <m/>
    <m/>
    <m/>
    <n v="0"/>
    <n v="1"/>
    <n v="0.76598808554070996"/>
    <n v="0.12719239873645"/>
    <n v="292.656569399365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744955294182205"/>
    <n v="0.2373532599"/>
  </r>
  <r>
    <n v="200000"/>
    <n v="810000"/>
    <n v="810000"/>
    <x v="0"/>
    <x v="0"/>
    <s v="IR-SouthCentral"/>
    <s v="C-25 and South Indian R"/>
    <n v="0.36"/>
    <n v="0.57999999999999996"/>
    <s v="St. Lucie County"/>
    <n v="0.11844115626343001"/>
    <n v="3885.4941824171901"/>
    <n v="10.169743519776899"/>
    <n v="1.68868693551788"/>
    <n v="1.2045161813850001"/>
    <n v="0.20001003320970001"/>
    <n v="460.20242362035799"/>
    <n v="1310"/>
    <s v="Fixed Single Family Units"/>
    <n v="1310"/>
    <s v="St. Lucie County"/>
    <s v="St. Lucie County"/>
    <m/>
    <m/>
    <m/>
    <n v="0"/>
    <n v="1"/>
    <n v="1.2045161813850001"/>
    <n v="0.20001003320970001"/>
    <n v="460.20242362035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737413571283597"/>
    <n v="0.37323797539999998"/>
  </r>
  <r>
    <n v="200000"/>
    <n v="810000"/>
    <n v="810000"/>
    <x v="0"/>
    <x v="0"/>
    <s v="IR-SouthCentral"/>
    <s v="C-25 and South Indian R"/>
    <n v="0.36"/>
    <n v="0.57999999999999996"/>
    <s v="St. Lucie County"/>
    <n v="4.1186174916800003E-2"/>
    <n v="3885.4941824171901"/>
    <n v="10.169743519776899"/>
    <n v="1.68868693551788"/>
    <n v="0.4188528354646"/>
    <n v="6.9550555505959996E-2"/>
    <n v="160.028643035274"/>
    <n v="1750"/>
    <s v="Governmental"/>
    <n v="1750"/>
    <s v="St. Lucie County"/>
    <s v="St. Lucie County"/>
    <m/>
    <m/>
    <m/>
    <n v="0"/>
    <n v="1"/>
    <n v="0.4188528354646"/>
    <n v="6.9550555505959996E-2"/>
    <n v="160.02864303527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802545413628195"/>
    <n v="0.1297880317"/>
  </r>
  <r>
    <n v="200000"/>
    <n v="810000"/>
    <n v="810000"/>
    <x v="0"/>
    <x v="0"/>
    <s v="IR-SouthCentral"/>
    <s v="C-25 and South Indian R"/>
    <n v="0.36"/>
    <n v="0.57999999999999996"/>
    <s v="St. Lucie County"/>
    <n v="4.4914364187049999E-2"/>
    <n v="3885.4941824171901"/>
    <n v="10.169743519776899"/>
    <n v="1.68868693551788"/>
    <n v="0.45676756413615999"/>
    <n v="7.5846300019760005E-2"/>
    <n v="174.514500755754"/>
    <n v="1310"/>
    <s v="Fixed Single Family Units"/>
    <n v="1310"/>
    <s v="St. Lucie County"/>
    <s v="St. Lucie County"/>
    <m/>
    <m/>
    <m/>
    <n v="0"/>
    <n v="1"/>
    <n v="0.45676756413615999"/>
    <n v="7.5846300019760005E-2"/>
    <n v="174.51450075575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2498990893437"/>
    <n v="0.14153649700000001"/>
  </r>
  <r>
    <n v="200000"/>
    <n v="810000"/>
    <n v="810000"/>
    <x v="0"/>
    <x v="0"/>
    <s v="IR-SouthCentral"/>
    <s v="C-25 and South Indian R"/>
    <n v="0.36"/>
    <n v="0.57999999999999996"/>
    <s v="Natural Lands"/>
    <n v="0.17947157185495"/>
    <n v="2581.5532352699702"/>
    <n v="5.7727737454400403"/>
    <n v="0.42648796172871001"/>
    <n v="1.0360487780571299"/>
    <n v="7.6542464868659996E-2"/>
    <n v="463.31541696114402"/>
    <n v="4110"/>
    <s v="Pine flatwoods"/>
    <n v="4110"/>
    <s v="St. Lucie County"/>
    <s v="St. Lucie County"/>
    <m/>
    <m/>
    <s v="Natural Lands"/>
    <n v="0"/>
    <n v="1"/>
    <n v="1.0360487780571299"/>
    <n v="7.6542464868659996E-2"/>
    <n v="1594.7892424479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9.06911732065601"/>
    <n v="1.2934219322"/>
  </r>
  <r>
    <n v="200000"/>
    <n v="810000"/>
    <n v="810000"/>
    <x v="0"/>
    <x v="0"/>
    <s v="IR-SouthCentral"/>
    <s v="C-25 and South Indian R"/>
    <n v="0.36"/>
    <n v="0.57999999999999996"/>
    <s v="St. Lucie County"/>
    <n v="0.46831135501111998"/>
    <n v="3833.50503765027"/>
    <n v="10.8088949947389"/>
    <n v="1.7750657477749201"/>
    <n v="5.0619282611591201"/>
    <n v="0.83128344557430001"/>
    <n v="1795.27393862395"/>
    <n v="1210"/>
    <s v="Fixed Single Family Units"/>
    <n v="1210"/>
    <s v="St. Lucie County"/>
    <s v="St. Lucie County"/>
    <m/>
    <m/>
    <m/>
    <n v="0"/>
    <n v="1"/>
    <n v="5.0619282611591201"/>
    <n v="0.83128344557430001"/>
    <n v="1795.273938623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6.32245602719101"/>
    <n v="1.456021037"/>
  </r>
  <r>
    <n v="200000"/>
    <n v="810000"/>
    <n v="810000"/>
    <x v="0"/>
    <x v="0"/>
    <s v="IR-SouthCentral"/>
    <s v="C-25 and South Indian R"/>
    <n v="0.36"/>
    <n v="0.57999999999999996"/>
    <s v="St. Lucie County"/>
    <n v="6.4722232172000002E-2"/>
    <n v="3833.50503765027"/>
    <n v="10.8088949947389"/>
    <n v="1.7750657477749201"/>
    <n v="0.69957581137228997"/>
    <n v="0.11488621744805"/>
    <n v="248.113003079344"/>
    <n v="1310"/>
    <s v="Fixed Single Family Units"/>
    <n v="1310"/>
    <s v="St. Lucie County"/>
    <s v="St. Lucie County"/>
    <m/>
    <m/>
    <m/>
    <n v="0"/>
    <n v="1"/>
    <n v="0.69957581137228997"/>
    <n v="0.11488621744805"/>
    <n v="248.11300307934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980941387053207"/>
    <n v="0.20122709089999999"/>
  </r>
  <r>
    <n v="200000"/>
    <n v="810000"/>
    <n v="810000"/>
    <x v="0"/>
    <x v="0"/>
    <s v="IR-SouthCentral"/>
    <s v="C-25 and South Indian R"/>
    <n v="0.36"/>
    <n v="0.57999999999999996"/>
    <s v="St. Lucie County"/>
    <n v="1.6265808890220002E-2"/>
    <n v="3833.50503765027"/>
    <n v="10.8088949947389"/>
    <n v="1.7750657477749201"/>
    <n v="0.17581542029894001"/>
    <n v="2.8872880220890001E-2"/>
    <n v="62.355060322138002"/>
    <n v="1310"/>
    <s v="Fixed Single Family Units"/>
    <n v="1310"/>
    <s v="St. Lucie County"/>
    <s v="St. Lucie County"/>
    <m/>
    <m/>
    <m/>
    <n v="0"/>
    <n v="1"/>
    <n v="0.17581542029894001"/>
    <n v="2.8872880220890001E-2"/>
    <n v="62.355060322138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376734414181399"/>
    <n v="5.0571825100000002E-2"/>
  </r>
  <r>
    <n v="200000"/>
    <n v="810000"/>
    <n v="810000"/>
    <x v="0"/>
    <x v="0"/>
    <s v="IR-SouthCentral"/>
    <s v="C-25 and South Indian R"/>
    <n v="0.36"/>
    <n v="0.57999999999999996"/>
    <s v="St. Lucie County"/>
    <n v="6.8464057709630002E-2"/>
    <n v="3833.50503765027"/>
    <n v="10.8088949947389"/>
    <n v="1.7750657477749201"/>
    <n v="0.74002081069714998"/>
    <n v="0.12152820379404999"/>
    <n v="262.45731012784898"/>
    <n v="1310"/>
    <s v="Fixed Single Family Units"/>
    <n v="1310"/>
    <s v="St. Lucie County"/>
    <s v="St. Lucie County"/>
    <m/>
    <m/>
    <m/>
    <n v="0"/>
    <n v="1"/>
    <n v="0.74002081069714998"/>
    <n v="0.12152820379404999"/>
    <n v="262.45731012785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608409282752802"/>
    <n v="0.21286075439999999"/>
  </r>
  <r>
    <n v="200000"/>
    <n v="810000"/>
    <n v="810000"/>
    <x v="0"/>
    <x v="0"/>
    <s v="IR-SouthCentral"/>
    <s v="C-25 and South Indian R"/>
    <n v="0.36"/>
    <n v="0.57999999999999996"/>
    <s v="St. Lucie County"/>
    <n v="0.35143183119971999"/>
    <n v="3848.9844382588299"/>
    <n v="11.1515564326383"/>
    <n v="1.94588593462104"/>
    <n v="3.9190118978491402"/>
    <n v="0.68384625730964999"/>
    <n v="1352.65564939653"/>
    <n v="1210"/>
    <s v="Fixed Single Family Units"/>
    <n v="1210"/>
    <s v="St. Lucie County"/>
    <s v="St. Lucie County"/>
    <m/>
    <m/>
    <m/>
    <n v="0"/>
    <n v="1"/>
    <n v="3.9190118978491402"/>
    <n v="0.68384625730964999"/>
    <n v="1352.6556493965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1.048776046592"/>
    <n v="1.0970443222999999"/>
  </r>
  <r>
    <n v="200000"/>
    <n v="810000"/>
    <n v="810000"/>
    <x v="0"/>
    <x v="0"/>
    <s v="IR-SouthCentral"/>
    <s v="C-25 and South Indian R"/>
    <n v="0.36"/>
    <n v="0.57999999999999996"/>
    <s v="St. Lucie County"/>
    <n v="2.3185860325229998E-2"/>
    <n v="3848.9844382588299"/>
    <n v="11.1515564326383"/>
    <n v="1.94588593462104"/>
    <n v="0.25855842985617"/>
    <n v="4.5117039488970001E-2"/>
    <n v="89.242015579487799"/>
    <n v="1310"/>
    <s v="Fixed Single Family Units"/>
    <n v="1310"/>
    <s v="St. Lucie County"/>
    <s v="St. Lucie County"/>
    <m/>
    <m/>
    <m/>
    <n v="0"/>
    <n v="1"/>
    <n v="0.25855842985617"/>
    <n v="4.5117039488970001E-2"/>
    <n v="89.2420155794870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1.275399958902398"/>
    <n v="7.2377952600000003E-2"/>
  </r>
  <r>
    <n v="200000"/>
    <n v="810000"/>
    <n v="810000"/>
    <x v="0"/>
    <x v="0"/>
    <s v="IR-SouthCentral"/>
    <s v="C-25 and South Indian R"/>
    <n v="0.36"/>
    <n v="0.57999999999999996"/>
    <s v="St. Lucie County"/>
    <n v="8.704322858388E-2"/>
    <n v="3848.9844382588299"/>
    <n v="11.1515564326383"/>
    <n v="1.94588593462104"/>
    <n v="0.97066747563226996"/>
    <n v="0.16937619420538999"/>
    <n v="335.02803227519502"/>
    <n v="1310"/>
    <s v="Fixed Single Family Units"/>
    <n v="1310"/>
    <s v="St. Lucie County"/>
    <s v="St. Lucie County"/>
    <m/>
    <m/>
    <m/>
    <n v="0"/>
    <n v="1"/>
    <n v="0.97066747563226996"/>
    <n v="0.16937619420538999"/>
    <n v="335.02803227519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133198969179205"/>
    <n v="0.27171778769999999"/>
  </r>
  <r>
    <n v="200000"/>
    <n v="810000"/>
    <n v="810000"/>
    <x v="0"/>
    <x v="0"/>
    <s v="IR-SouthCentral"/>
    <s v="C-25 and South Indian R"/>
    <n v="0.36"/>
    <n v="0.57999999999999996"/>
    <s v="St. Lucie County"/>
    <n v="6.5375423329309998E-2"/>
    <n v="3848.9844382588299"/>
    <n v="11.1515564326383"/>
    <n v="1.94588593462104"/>
    <n v="0.72903772256452004"/>
    <n v="0.12721311672641"/>
    <n v="251.628987039132"/>
    <n v="1310"/>
    <s v="Fixed Single Family Units"/>
    <n v="1310"/>
    <s v="St. Lucie County"/>
    <s v="St. Lucie County"/>
    <m/>
    <m/>
    <m/>
    <n v="0"/>
    <n v="1"/>
    <n v="0.72903772256452004"/>
    <n v="0.12721311672641"/>
    <n v="251.62898703913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5143142288766"/>
    <n v="0.2040786594"/>
  </r>
  <r>
    <n v="200000"/>
    <n v="810000"/>
    <n v="810000"/>
    <x v="0"/>
    <x v="0"/>
    <s v="IR-SouthCentral"/>
    <s v="C-25 and South Indian R"/>
    <n v="0.36"/>
    <n v="0.57999999999999996"/>
    <s v="St. Lucie County"/>
    <n v="9.072711034481E-2"/>
    <n v="3848.9844382588299"/>
    <n v="11.1515564326383"/>
    <n v="1.94588593462104"/>
    <n v="1.01174849098035"/>
    <n v="0.17654460790877"/>
    <n v="349.20723584536501"/>
    <n v="1310"/>
    <s v="Fixed Single Family Units"/>
    <n v="1310"/>
    <s v="St. Lucie County"/>
    <s v="St. Lucie County"/>
    <m/>
    <m/>
    <m/>
    <n v="0"/>
    <n v="1"/>
    <n v="1.01174849098035"/>
    <n v="0.17654460790877"/>
    <n v="349.20723584536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659875535092397"/>
    <n v="0.28321754729999998"/>
  </r>
  <r>
    <n v="200000"/>
    <n v="810000"/>
    <n v="810000"/>
    <x v="0"/>
    <x v="0"/>
    <s v="IR-SouthCentral"/>
    <s v="C-25 and South Indian R"/>
    <n v="0.36"/>
    <n v="0.57999999999999996"/>
    <s v="St. Lucie County"/>
    <n v="0.40973397486541002"/>
    <n v="3846.75711747592"/>
    <n v="10.088290514072201"/>
    <n v="1.65696076796553"/>
    <n v="4.1335153719278503"/>
    <n v="0.67891312165455997"/>
    <n v="1576.1470840852201"/>
    <n v="1210"/>
    <s v="Fixed Single Family Units"/>
    <n v="1210"/>
    <s v="St. Lucie County"/>
    <s v="St. Lucie County"/>
    <m/>
    <m/>
    <m/>
    <n v="0"/>
    <n v="1"/>
    <n v="4.1335153719278503"/>
    <n v="0.67891312165455997"/>
    <n v="1576.1470840852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8440946205101"/>
    <n v="1.2783025824000001"/>
  </r>
  <r>
    <n v="200000"/>
    <n v="810000"/>
    <n v="810000"/>
    <x v="0"/>
    <x v="0"/>
    <s v="IR-SouthCentral"/>
    <s v="C-25 and South Indian R"/>
    <n v="0.36"/>
    <n v="0.57999999999999996"/>
    <s v="St. Lucie County"/>
    <n v="1.257947109557E-2"/>
    <n v="3846.75711747592"/>
    <n v="10.088290514072201"/>
    <n v="1.65696076796553"/>
    <n v="0.12690535892557001"/>
    <n v="2.0843690087129999E-2"/>
    <n v="48.3901699710011"/>
    <n v="1310"/>
    <s v="Fixed Single Family Units"/>
    <n v="1310"/>
    <s v="St. Lucie County"/>
    <s v="St. Lucie County"/>
    <m/>
    <m/>
    <m/>
    <n v="0"/>
    <n v="1"/>
    <n v="0.12690535892557001"/>
    <n v="2.0843690087129999E-2"/>
    <n v="48.3901699710003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127243348234202"/>
    <n v="3.9245879900000002E-2"/>
  </r>
  <r>
    <n v="200000"/>
    <n v="810000"/>
    <n v="810000"/>
    <x v="0"/>
    <x v="0"/>
    <s v="IR-SouthCentral"/>
    <s v="C-25 and South Indian R"/>
    <n v="0.36"/>
    <n v="0.57999999999999996"/>
    <s v="St. Lucie County"/>
    <n v="0.19545000770692"/>
    <n v="3846.75711747592"/>
    <n v="10.088290514072201"/>
    <n v="1.65696076796553"/>
    <n v="1.97175645872509"/>
    <n v="0.32385299486892999"/>
    <n v="751.84870825732605"/>
    <n v="1310"/>
    <s v="Fixed Single Family Units"/>
    <n v="1310"/>
    <s v="St. Lucie County"/>
    <s v="St. Lucie County"/>
    <m/>
    <m/>
    <m/>
    <n v="0"/>
    <n v="1"/>
    <n v="1.97175645872509"/>
    <n v="0.32385299486892999"/>
    <n v="751.848708257326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7.667494188361"/>
    <n v="0.60977186400000005"/>
  </r>
  <r>
    <n v="200000"/>
    <n v="810000"/>
    <n v="810000"/>
    <x v="0"/>
    <x v="0"/>
    <s v="IR-SouthCentral"/>
    <s v="C-25 and South Indian R"/>
    <n v="0.36"/>
    <n v="0.57999999999999996"/>
    <s v="St. Lucie County"/>
    <n v="0.26974778242230002"/>
    <n v="3854.4266875967201"/>
    <n v="11.402898452783599"/>
    <n v="2.0709636083923399"/>
    <n v="3.0759065708250799"/>
    <n v="0.55863784084112"/>
    <n v="1039.72305148855"/>
    <n v="1210"/>
    <s v="Fixed Single Family Units"/>
    <n v="1210"/>
    <s v="St. Lucie County"/>
    <s v="St. Lucie County"/>
    <m/>
    <m/>
    <m/>
    <n v="0"/>
    <n v="1"/>
    <n v="3.0759065708250799"/>
    <n v="0.55863784084112"/>
    <n v="1039.7230514885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4.822226208068"/>
    <n v="0.84324659489999998"/>
  </r>
  <r>
    <n v="200000"/>
    <n v="810000"/>
    <n v="810000"/>
    <x v="0"/>
    <x v="0"/>
    <s v="IR-SouthCentral"/>
    <s v="C-25 and South Indian R"/>
    <n v="0.36"/>
    <n v="0.57999999999999996"/>
    <s v="St. Lucie County"/>
    <n v="0.23776254287011001"/>
    <n v="3854.4266875967201"/>
    <n v="11.402898452783599"/>
    <n v="2.0709636083923399"/>
    <n v="2.7111821322235299"/>
    <n v="0.49239757372283"/>
    <n v="916.43829054942796"/>
    <n v="1310"/>
    <s v="Fixed Single Family Units"/>
    <n v="1310"/>
    <s v="St. Lucie County"/>
    <s v="St. Lucie County"/>
    <m/>
    <m/>
    <m/>
    <n v="0"/>
    <n v="1"/>
    <n v="2.7111821322235299"/>
    <n v="0.49239757372283"/>
    <n v="916.438290549427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8.506165604741"/>
    <n v="0.74325895419999999"/>
  </r>
  <r>
    <n v="200000"/>
    <n v="810000"/>
    <n v="810000"/>
    <x v="0"/>
    <x v="0"/>
    <s v="IR-SouthCentral"/>
    <s v="C-25 and South Indian R"/>
    <n v="0.36"/>
    <n v="0.57999999999999996"/>
    <s v="St. Lucie County"/>
    <n v="9.98703752133E-2"/>
    <n v="3854.4266875967201"/>
    <n v="11.402898452783599"/>
    <n v="2.0709636083923399"/>
    <n v="1.13881174699869"/>
    <n v="0.20682791262323999"/>
    <n v="384.94303952245298"/>
    <n v="1310"/>
    <s v="Fixed Single Family Units"/>
    <n v="1310"/>
    <s v="St. Lucie County"/>
    <s v="St. Lucie County"/>
    <m/>
    <m/>
    <m/>
    <n v="0"/>
    <n v="1"/>
    <n v="1.13881174699869"/>
    <n v="0.20682791262323999"/>
    <n v="384.94303952245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6.174732938898"/>
    <n v="0.3122003565"/>
  </r>
  <r>
    <n v="200000"/>
    <n v="810000"/>
    <n v="810000"/>
    <x v="0"/>
    <x v="0"/>
    <s v="IR-SouthCentral"/>
    <s v="C-25 and South Indian R"/>
    <n v="0.36"/>
    <n v="0.57999999999999996"/>
    <s v="St. Lucie County"/>
    <n v="1.0382753162190001E-2"/>
    <n v="3854.4266875967201"/>
    <n v="11.402898452783599"/>
    <n v="2.0709636083923399"/>
    <n v="0.11839347996884"/>
    <n v="2.1502303953819999E-2"/>
    <n v="40.019560879097497"/>
    <n v="1310"/>
    <s v="Fixed Single Family Units"/>
    <n v="1310"/>
    <s v="St. Lucie County"/>
    <s v="St. Lucie County"/>
    <m/>
    <m/>
    <m/>
    <n v="0"/>
    <n v="1"/>
    <n v="0.11839347996884"/>
    <n v="2.1502303953819999E-2"/>
    <n v="40.019560879097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615193882246402"/>
    <n v="3.2457064799999998E-2"/>
  </r>
  <r>
    <n v="200000"/>
    <n v="810000"/>
    <n v="810000"/>
    <x v="0"/>
    <x v="0"/>
    <s v="IR-SouthCentral"/>
    <s v="C-25 and South Indian R"/>
    <n v="0.36"/>
    <n v="0.57999999999999996"/>
    <s v="St. Lucie County"/>
    <n v="0.43774087383164001"/>
    <n v="3879.5589431449298"/>
    <n v="10.097245466588699"/>
    <n v="1.63568568804874"/>
    <n v="4.4199770538371501"/>
    <n v="0.71600648240037001"/>
    <n v="1698.24152185362"/>
    <n v="1210"/>
    <s v="Fixed Single Family Units"/>
    <n v="1210"/>
    <s v="St. Lucie County"/>
    <s v="St. Lucie County"/>
    <m/>
    <m/>
    <m/>
    <n v="0"/>
    <n v="1"/>
    <n v="4.4199770538371501"/>
    <n v="0.71600648240037001"/>
    <n v="1698.2415218536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34185564567099"/>
    <n v="1.3773248352"/>
  </r>
  <r>
    <n v="200000"/>
    <n v="810000"/>
    <n v="810000"/>
    <x v="0"/>
    <x v="0"/>
    <s v="IR-SouthCentral"/>
    <s v="C-25 and South Indian R"/>
    <n v="0.36"/>
    <n v="0.57999999999999996"/>
    <s v="St. Lucie County"/>
    <n v="6.0271458625810001E-2"/>
    <n v="3879.5589431449298"/>
    <n v="10.097245466588699"/>
    <n v="1.63568568804874"/>
    <n v="0.60857571237423003"/>
    <n v="9.8585162272069995E-2"/>
    <n v="233.826676328182"/>
    <n v="1310"/>
    <s v="Fixed Single Family Units"/>
    <n v="1310"/>
    <s v="St. Lucie County"/>
    <s v="St. Lucie County"/>
    <m/>
    <m/>
    <m/>
    <n v="0"/>
    <n v="1"/>
    <n v="0.60857571237423003"/>
    <n v="9.8585162272069995E-2"/>
    <n v="233.8266763281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125262048856996"/>
    <n v="0.1896404512"/>
  </r>
  <r>
    <n v="200000"/>
    <n v="810000"/>
    <n v="810000"/>
    <x v="0"/>
    <x v="0"/>
    <s v="IR-SouthCentral"/>
    <s v="C-25 and South Indian R"/>
    <n v="0.36"/>
    <n v="0.57999999999999996"/>
    <s v="St. Lucie County"/>
    <n v="0.11867724412536"/>
    <n v="3879.5589431449298"/>
    <n v="10.097245466588699"/>
    <n v="1.63568568804874"/>
    <n v="1.19831326523212"/>
    <n v="0.19411866971292999"/>
    <n v="460.41536379436599"/>
    <n v="1310"/>
    <s v="Fixed Single Family Units"/>
    <n v="1310"/>
    <s v="St. Lucie County"/>
    <s v="St. Lucie County"/>
    <m/>
    <m/>
    <m/>
    <n v="0"/>
    <n v="1"/>
    <n v="1.19831326523212"/>
    <n v="0.19411866971292999"/>
    <n v="460.41536379436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0615996959406"/>
    <n v="0.37341067620000001"/>
  </r>
  <r>
    <n v="200000"/>
    <n v="810000"/>
    <n v="810000"/>
    <x v="0"/>
    <x v="0"/>
    <s v="IR-SouthCentral"/>
    <s v="C-25 and South Indian R"/>
    <n v="0.36"/>
    <n v="0.57999999999999996"/>
    <s v="St. Lucie County"/>
    <n v="1.0738770850799999E-3"/>
    <n v="3879.5589431449298"/>
    <n v="10.097245466588699"/>
    <n v="1.63568568804874"/>
    <n v="1.084320052904E-2"/>
    <n v="1.7565253787899999E-3"/>
    <n v="4.1661694492799199"/>
    <n v="1310"/>
    <s v="Fixed Single Family Units"/>
    <n v="1310"/>
    <s v="St. Lucie County"/>
    <s v="St. Lucie County"/>
    <m/>
    <m/>
    <m/>
    <n v="0"/>
    <n v="1"/>
    <n v="1.084320052904E-2"/>
    <n v="1.7565253787899999E-3"/>
    <n v="4.1661694492786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9.484996912291798"/>
    <n v="3.3788884000000002E-3"/>
  </r>
  <r>
    <n v="200000"/>
    <n v="810000"/>
    <n v="810000"/>
    <x v="0"/>
    <x v="0"/>
    <s v="IR-SouthCentral"/>
    <s v="C-25 and South Indian R"/>
    <n v="0.36"/>
    <n v="0.57999999999999996"/>
    <s v="St. Lucie County"/>
    <n v="0.29107691147718001"/>
    <n v="3879.0877248011798"/>
    <n v="11.4111596169545"/>
    <n v="2.0515399727020101"/>
    <n v="3.32152509767635"/>
    <n v="0.59715591902609"/>
    <n v="1129.1128742842"/>
    <n v="1210"/>
    <s v="Fixed Single Family Units"/>
    <n v="1210"/>
    <s v="St. Lucie County"/>
    <s v="St. Lucie County"/>
    <m/>
    <m/>
    <m/>
    <n v="0"/>
    <n v="1"/>
    <n v="3.32152509767635"/>
    <n v="0.59715591902609"/>
    <n v="1129.112874284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3764935918699"/>
    <n v="0.91574442359999997"/>
  </r>
  <r>
    <n v="200000"/>
    <n v="810000"/>
    <n v="810000"/>
    <x v="0"/>
    <x v="0"/>
    <s v="IR-SouthCentral"/>
    <s v="C-25 and South Indian R"/>
    <n v="0.36"/>
    <n v="0.57999999999999996"/>
    <s v="St. Lucie County"/>
    <n v="0.32668654235180999"/>
    <n v="3879.0877248011798"/>
    <n v="11.4111596169545"/>
    <n v="2.0515399727020101"/>
    <n v="3.7278722794875701"/>
    <n v="0.67021050017855999"/>
    <n v="1267.2457562946699"/>
    <n v="1310"/>
    <s v="Fixed Single Family Units"/>
    <n v="1310"/>
    <s v="St. Lucie County"/>
    <s v="St. Lucie County"/>
    <m/>
    <m/>
    <m/>
    <n v="0"/>
    <n v="1"/>
    <n v="3.7278722794875701"/>
    <n v="0.67021050017855999"/>
    <n v="1267.2457562946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5.56946996935301"/>
    <n v="1.027774336"/>
  </r>
  <r>
    <n v="200000"/>
    <n v="810000"/>
    <n v="810000"/>
    <x v="0"/>
    <x v="0"/>
    <s v="IR-SouthCentral"/>
    <s v="C-25 and South Indian R"/>
    <n v="0.36"/>
    <n v="0.57999999999999996"/>
    <s v="St. Lucie County"/>
    <n v="0.61776345359886997"/>
    <n v="3873.6477607872498"/>
    <n v="10.50175126732"/>
    <n v="1.57326737179922"/>
    <n v="6.4875981317359903"/>
    <n v="0.97190708503710999"/>
    <n v="2392.99801872947"/>
    <n v="1210"/>
    <s v="Fixed Single Family Units"/>
    <n v="1210"/>
    <s v="St. Lucie County"/>
    <s v="St. Lucie County"/>
    <m/>
    <m/>
    <m/>
    <n v="0"/>
    <n v="1"/>
    <n v="6.4875981317359903"/>
    <n v="0.97190708503710999"/>
    <n v="2392.9980187294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9999998882399"/>
    <n v="1.9407932025000001"/>
  </r>
  <r>
    <n v="200000"/>
    <n v="810000"/>
    <n v="810000"/>
    <x v="0"/>
    <x v="0"/>
    <s v="IR-SouthCentral"/>
    <s v="C-25 and South Indian R"/>
    <n v="0.36"/>
    <n v="0.57999999999999996"/>
    <s v="St. Lucie County"/>
    <n v="0.41861241027738999"/>
    <n v="3867.1356983660698"/>
    <n v="10.115739629198901"/>
    <n v="1.6541528414264"/>
    <n v="4.2345741479175203"/>
    <n v="0.6924489079167"/>
    <n v="1618.8309955627701"/>
    <n v="1210"/>
    <s v="Fixed Single Family Units"/>
    <n v="1210"/>
    <s v="St. Lucie County"/>
    <s v="St. Lucie County"/>
    <m/>
    <m/>
    <m/>
    <n v="0"/>
    <n v="1"/>
    <n v="4.2345741479175203"/>
    <n v="0.6924489079167"/>
    <n v="1618.8309955627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538030916"/>
    <n v="1.3129205155000001"/>
  </r>
  <r>
    <n v="200000"/>
    <n v="810000"/>
    <n v="810000"/>
    <x v="0"/>
    <x v="0"/>
    <s v="IR-SouthCentral"/>
    <s v="C-25 and South Indian R"/>
    <n v="0.36"/>
    <n v="0.57999999999999996"/>
    <s v="St. Lucie County"/>
    <n v="2.2947411707960001E-2"/>
    <n v="3867.1356983660698"/>
    <n v="10.115739629198901"/>
    <n v="1.6541528414264"/>
    <n v="0.23213004200175"/>
    <n v="3.7958526280099998E-2"/>
    <n v="88.740755000955602"/>
    <n v="1310"/>
    <s v="Fixed Single Family Units"/>
    <n v="1310"/>
    <s v="St. Lucie County"/>
    <s v="St. Lucie County"/>
    <m/>
    <m/>
    <m/>
    <n v="0"/>
    <n v="1"/>
    <n v="0.23213004200175"/>
    <n v="3.7958526280099998E-2"/>
    <n v="88.7407550009570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7.099072028248798"/>
    <n v="7.19714152E-2"/>
  </r>
  <r>
    <n v="200000"/>
    <n v="810000"/>
    <n v="810000"/>
    <x v="0"/>
    <x v="0"/>
    <s v="IR-SouthCentral"/>
    <s v="C-25 and South Indian R"/>
    <n v="0.36"/>
    <n v="0.57999999999999996"/>
    <s v="St. Lucie County"/>
    <n v="0.15348579124240999"/>
    <n v="3867.1356983660698"/>
    <n v="10.115739629198901"/>
    <n v="1.6541528414264"/>
    <n v="1.5526223009898801"/>
    <n v="0.25388895770221998"/>
    <n v="593.55038250551695"/>
    <n v="1310"/>
    <s v="Fixed Single Family Units"/>
    <n v="1310"/>
    <s v="St. Lucie County"/>
    <s v="St. Lucie County"/>
    <m/>
    <m/>
    <m/>
    <n v="0"/>
    <n v="1"/>
    <n v="1.5526223009898801"/>
    <n v="0.25388895770221998"/>
    <n v="593.550382505516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023068536387"/>
    <n v="0.48138717149999999"/>
  </r>
  <r>
    <n v="200000"/>
    <n v="810000"/>
    <n v="810000"/>
    <x v="0"/>
    <x v="0"/>
    <s v="IR-SouthCentral"/>
    <s v="C-25 and South Indian R"/>
    <n v="0.36"/>
    <n v="0.57999999999999996"/>
    <s v="St. Lucie County"/>
    <n v="2.27178405552E-2"/>
    <n v="3867.1356983660698"/>
    <n v="10.115739629198901"/>
    <n v="1.6541528414264"/>
    <n v="0.22980775999413999"/>
    <n v="3.7578780505459999E-2"/>
    <n v="87.852972200833307"/>
    <n v="1310"/>
    <s v="Fixed Single Family Units"/>
    <n v="1310"/>
    <s v="St. Lucie County"/>
    <s v="St. Lucie County"/>
    <m/>
    <m/>
    <m/>
    <n v="0"/>
    <n v="1"/>
    <n v="0.22980775999413999"/>
    <n v="3.7578780505459999E-2"/>
    <n v="87.8529722008328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122793541061299"/>
    <n v="7.1251396800000005E-2"/>
  </r>
  <r>
    <n v="200000"/>
    <n v="810000"/>
    <n v="820000"/>
    <x v="0"/>
    <x v="0"/>
    <s v="IR-SouthCentral"/>
    <s v="C-25 and South Indian R"/>
    <n v="0.36"/>
    <n v="0.57999999999999996"/>
    <s v="St. Lucie County"/>
    <n v="0.24429273492962"/>
    <n v="3870.2950549377301"/>
    <n v="11.515275459059399"/>
    <n v="2.1153131096918201"/>
    <n v="2.8130981353616402"/>
    <n v="0.51675562479910997"/>
    <n v="945.48496395534903"/>
    <n v="1210"/>
    <s v="Fixed Single Family Units"/>
    <n v="1210"/>
    <s v="St. Lucie County"/>
    <s v="St. Lucie County"/>
    <m/>
    <m/>
    <m/>
    <n v="0"/>
    <n v="1"/>
    <n v="2.8130981353616402"/>
    <n v="0.51675562479910997"/>
    <n v="945.48496395534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9.55799909130701"/>
    <n v="0.76681667799999997"/>
  </r>
  <r>
    <n v="200000"/>
    <n v="810000"/>
    <n v="820000"/>
    <x v="0"/>
    <x v="0"/>
    <s v="IR-SouthCentral"/>
    <s v="C-25 and South Indian R"/>
    <n v="0.36"/>
    <n v="0.57999999999999996"/>
    <s v="St. Lucie County"/>
    <n v="6.6413787847900002E-3"/>
    <n v="3870.2950549377301"/>
    <n v="11.515275459059399"/>
    <n v="2.1153131096918201"/>
    <n v="7.6477306134900003E-2"/>
    <n v="1.404859560991E-2"/>
    <n v="25.704095468772"/>
    <n v="1310"/>
    <s v="Fixed Single Family Units"/>
    <n v="1310"/>
    <s v="St. Lucie County"/>
    <s v="St. Lucie County"/>
    <m/>
    <m/>
    <m/>
    <n v="0"/>
    <n v="1"/>
    <n v="7.6477306134900003E-2"/>
    <n v="1.404859560991E-2"/>
    <n v="25.704095468772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2.1599225869729"/>
    <n v="2.08467928E-2"/>
  </r>
  <r>
    <n v="200000"/>
    <n v="810000"/>
    <n v="820000"/>
    <x v="0"/>
    <x v="0"/>
    <s v="IR-SouthCentral"/>
    <s v="C-25 and South Indian R"/>
    <n v="0.36"/>
    <n v="0.57999999999999996"/>
    <s v="St. Lucie County"/>
    <n v="0.11548290700524"/>
    <n v="3870.2950549377301"/>
    <n v="11.515275459059399"/>
    <n v="2.1153131096918201"/>
    <n v="1.3298174849783599"/>
    <n v="0.24428250713352001"/>
    <n v="446.95292391224098"/>
    <n v="1310"/>
    <s v="Fixed Single Family Units"/>
    <n v="1310"/>
    <s v="St. Lucie County"/>
    <s v="St. Lucie County"/>
    <m/>
    <m/>
    <m/>
    <n v="0"/>
    <n v="1"/>
    <n v="1.3298174849783599"/>
    <n v="0.24428250713352001"/>
    <n v="446.95292391224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561737049139495"/>
    <n v="0.36249223349999998"/>
  </r>
  <r>
    <n v="200000"/>
    <n v="810000"/>
    <n v="820000"/>
    <x v="0"/>
    <x v="0"/>
    <s v="IR-SouthCentral"/>
    <s v="C-25 and South Indian R"/>
    <n v="0.36"/>
    <n v="0.57999999999999996"/>
    <s v="St. Lucie County"/>
    <n v="9.0398807622529997E-2"/>
    <n v="3870.2950549377301"/>
    <n v="11.515275459059399"/>
    <n v="2.1153131096918201"/>
    <n v="1.04096717094405"/>
    <n v="0.19122178286446001"/>
    <n v="349.87005811377901"/>
    <n v="1310"/>
    <s v="Fixed Single Family Units"/>
    <n v="1310"/>
    <s v="St. Lucie County"/>
    <s v="St. Lucie County"/>
    <m/>
    <m/>
    <m/>
    <n v="0"/>
    <n v="1"/>
    <n v="1.04096717094405"/>
    <n v="0.19122178286446001"/>
    <n v="349.87005811378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413238043541796"/>
    <n v="0.28375511609999998"/>
  </r>
  <r>
    <n v="200000"/>
    <n v="810000"/>
    <n v="820000"/>
    <x v="0"/>
    <x v="0"/>
    <s v="IR-SouthCentral"/>
    <s v="C-25 and South Indian R"/>
    <n v="0.36"/>
    <n v="0.57999999999999996"/>
    <s v="St. Lucie County"/>
    <n v="7.0375115085790002E-2"/>
    <n v="3870.2950549377301"/>
    <n v="11.515275459059399"/>
    <n v="2.1153131096918201"/>
    <n v="0.81038883567594"/>
    <n v="0.14886540353705"/>
    <n v="272.37245990722897"/>
    <n v="1310"/>
    <s v="Fixed Single Family Units"/>
    <n v="1310"/>
    <s v="St. Lucie County"/>
    <s v="St. Lucie County"/>
    <m/>
    <m/>
    <m/>
    <n v="0"/>
    <n v="1"/>
    <n v="0.81038883567594"/>
    <n v="0.14886540353705"/>
    <n v="272.37245990723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942412859219701"/>
    <n v="0.22090223840000001"/>
  </r>
  <r>
    <n v="200000"/>
    <n v="810000"/>
    <n v="820000"/>
    <x v="0"/>
    <x v="0"/>
    <s v="IR-SouthCentral"/>
    <s v="C-25 and South Indian R"/>
    <n v="0.36"/>
    <n v="0.57999999999999996"/>
    <s v="St. Lucie County"/>
    <n v="9.0572510308939994E-2"/>
    <n v="3870.2950549377301"/>
    <n v="11.515275459059399"/>
    <n v="2.1153131096918201"/>
    <n v="1.0429674052260101"/>
    <n v="0.19158921843421001"/>
    <n v="350.54233876200999"/>
    <n v="1310"/>
    <s v="Fixed Single Family Units"/>
    <n v="1310"/>
    <s v="St. Lucie County"/>
    <s v="St. Lucie County"/>
    <m/>
    <m/>
    <m/>
    <n v="0"/>
    <n v="1"/>
    <n v="1.0429674052260101"/>
    <n v="0.19158921843421001"/>
    <n v="350.54233876201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8.62644170402601"/>
    <n v="0.28430035580000002"/>
  </r>
  <r>
    <n v="200000"/>
    <n v="810000"/>
    <n v="820000"/>
    <x v="0"/>
    <x v="0"/>
    <s v="IR-SouthCentral"/>
    <s v="C-25 and South Indian R"/>
    <n v="0.36"/>
    <n v="0.57999999999999996"/>
    <s v="St. Lucie County"/>
    <n v="0.22851297240025001"/>
    <n v="3860.4637983895"/>
    <n v="11.5317244256508"/>
    <n v="2.1334973024532702"/>
    <n v="2.63514862540615"/>
    <n v="0.48753181019153002"/>
    <n v="882.16605741357898"/>
    <n v="1210"/>
    <s v="Fixed Single Family Units"/>
    <n v="1210"/>
    <s v="St. Lucie County"/>
    <s v="St. Lucie County"/>
    <m/>
    <m/>
    <m/>
    <n v="0"/>
    <n v="1"/>
    <n v="2.63514862540615"/>
    <n v="0.48753181019153002"/>
    <n v="882.16605741357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4.762643547859"/>
    <n v="0.71546314470000005"/>
  </r>
  <r>
    <n v="200000"/>
    <n v="810000"/>
    <n v="820000"/>
    <x v="0"/>
    <x v="0"/>
    <s v="IR-SouthCentral"/>
    <s v="C-25 and South Indian R"/>
    <n v="0.36"/>
    <n v="0.57999999999999996"/>
    <s v="St. Lucie County"/>
    <n v="0.13875423643465001"/>
    <n v="3860.4637983895"/>
    <n v="11.5317244256508"/>
    <n v="2.1334973024532702"/>
    <n v="1.60007561745603"/>
    <n v="0.29603178913729"/>
    <n v="535.655706629159"/>
    <n v="1310"/>
    <s v="Fixed Single Family Units"/>
    <n v="1310"/>
    <s v="St. Lucie County"/>
    <s v="St. Lucie County"/>
    <m/>
    <m/>
    <m/>
    <n v="0"/>
    <n v="1"/>
    <n v="1.60007561745603"/>
    <n v="0.29603178913729"/>
    <n v="535.65570662915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658799329182202"/>
    <n v="0.43443285209999999"/>
  </r>
  <r>
    <n v="200000"/>
    <n v="810000"/>
    <n v="820000"/>
    <x v="0"/>
    <x v="0"/>
    <s v="IR-SouthCentral"/>
    <s v="C-25 and South Indian R"/>
    <n v="0.36"/>
    <n v="0.57999999999999996"/>
    <s v="St. Lucie County"/>
    <n v="4.8526397935679998E-2"/>
    <n v="3860.4637983895"/>
    <n v="11.5317244256508"/>
    <n v="2.1334973024532702"/>
    <n v="0.55959304836380996"/>
    <n v="0.10353093909356"/>
    <n v="187.33440249696201"/>
    <n v="1310"/>
    <s v="Fixed Single Family Units"/>
    <n v="1310"/>
    <s v="St. Lucie County"/>
    <s v="St. Lucie County"/>
    <m/>
    <m/>
    <m/>
    <n v="0"/>
    <n v="1"/>
    <n v="0.55959304836380996"/>
    <n v="0.10353093909356"/>
    <n v="187.33440249696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741260854347303"/>
    <n v="0.151933822"/>
  </r>
  <r>
    <n v="200000"/>
    <n v="810000"/>
    <n v="820000"/>
    <x v="0"/>
    <x v="0"/>
    <s v="IR-SouthCentral"/>
    <s v="C-25 and South Indian R"/>
    <n v="0.36"/>
    <n v="0.57999999999999996"/>
    <s v="St. Lucie County"/>
    <n v="2.0933842720930001E-2"/>
    <n v="3860.4637983895"/>
    <n v="11.5317244256508"/>
    <n v="2.1334973024532702"/>
    <n v="0.24140330542767999"/>
    <n v="4.466229697508E-2"/>
    <n v="80.814341985329804"/>
    <n v="1310"/>
    <s v="Fixed Single Family Units"/>
    <n v="1310"/>
    <s v="St. Lucie County"/>
    <s v="St. Lucie County"/>
    <m/>
    <m/>
    <m/>
    <n v="0"/>
    <n v="1"/>
    <n v="0.24140330542767999"/>
    <n v="4.466229697508E-2"/>
    <n v="80.8143419853316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160566427494402"/>
    <n v="6.5542856400000002E-2"/>
  </r>
  <r>
    <n v="200000"/>
    <n v="810000"/>
    <n v="820000"/>
    <x v="0"/>
    <x v="0"/>
    <s v="IR-SouthCentral"/>
    <s v="C-25 and South Indian R"/>
    <n v="0.36"/>
    <n v="0.57999999999999996"/>
    <s v="St. Lucie County"/>
    <n v="0.18103600433747"/>
    <n v="3860.4637983895"/>
    <n v="11.5317244256508"/>
    <n v="2.1334973024532702"/>
    <n v="2.0876573131407201"/>
    <n v="0.38623982690092001"/>
    <n v="698.88294094991397"/>
    <n v="1310"/>
    <s v="Fixed Single Family Units"/>
    <n v="1310"/>
    <s v="St. Lucie County"/>
    <s v="St. Lucie County"/>
    <m/>
    <m/>
    <m/>
    <n v="0"/>
    <n v="1"/>
    <n v="2.0876573131407201"/>
    <n v="0.38623982690092001"/>
    <n v="698.882940949913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6.32371021687"/>
    <n v="0.56681503730000005"/>
  </r>
  <r>
    <n v="200000"/>
    <n v="820000"/>
    <n v="820000"/>
    <x v="0"/>
    <x v="0"/>
    <s v="IR-SouthCentral"/>
    <s v="C-25 and South Indian R"/>
    <n v="0.36"/>
    <n v="0.57999999999999996"/>
    <s v="St. Lucie County"/>
    <n v="0.21944386666179"/>
    <n v="3887.2449384986298"/>
    <n v="10.6728625234501"/>
    <n v="1.9038860438515499"/>
    <n v="2.3420942204956501"/>
    <n v="0.41779611514621001"/>
    <n v="853.03205996562701"/>
    <n v="1210"/>
    <s v="Fixed Single Family Units"/>
    <n v="1210"/>
    <s v="St. Lucie County"/>
    <s v="St. Lucie County"/>
    <m/>
    <m/>
    <m/>
    <n v="0"/>
    <n v="1"/>
    <n v="2.3420942204956501"/>
    <n v="0.41779611514621001"/>
    <n v="853.03205996562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3.43456635606401"/>
    <n v="0.69183459849999995"/>
  </r>
  <r>
    <n v="200000"/>
    <n v="820000"/>
    <n v="820000"/>
    <x v="0"/>
    <x v="0"/>
    <s v="IR-SouthCentral"/>
    <s v="C-25 and South Indian R"/>
    <n v="0.36"/>
    <n v="0.57999999999999996"/>
    <s v="St. Lucie County"/>
    <n v="0.14734514537647"/>
    <n v="3887.2449384986298"/>
    <n v="10.6728625234501"/>
    <n v="1.9038860438515499"/>
    <n v="1.5725944801009299"/>
    <n v="0.28052836591155"/>
    <n v="572.766670577063"/>
    <n v="1310"/>
    <s v="Fixed Single Family Units"/>
    <n v="1310"/>
    <s v="St. Lucie County"/>
    <s v="St. Lucie County"/>
    <m/>
    <m/>
    <m/>
    <n v="0"/>
    <n v="1"/>
    <n v="1.5725944801009299"/>
    <n v="0.28052836591155"/>
    <n v="572.76667057706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157419399936"/>
    <n v="0.46453095750000001"/>
  </r>
  <r>
    <n v="200000"/>
    <n v="820000"/>
    <n v="820000"/>
    <x v="0"/>
    <x v="0"/>
    <s v="IR-SouthCentral"/>
    <s v="C-25 and South Indian R"/>
    <n v="0.36"/>
    <n v="0.57999999999999996"/>
    <s v="St. Lucie County"/>
    <n v="7.6362716373839998E-2"/>
    <n v="3887.2449384986298"/>
    <n v="10.6728625234501"/>
    <n v="1.9038860438515499"/>
    <n v="0.81500877377528003"/>
    <n v="0.14538590997476"/>
    <n v="296.840582714243"/>
    <n v="1310"/>
    <s v="Fixed Single Family Units"/>
    <n v="1310"/>
    <s v="St. Lucie County"/>
    <s v="St. Lucie County"/>
    <m/>
    <m/>
    <m/>
    <n v="0"/>
    <n v="1"/>
    <n v="0.81500877377528003"/>
    <n v="0.14538590997476"/>
    <n v="296.84058271424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405182737288598"/>
    <n v="0.24074662020000001"/>
  </r>
  <r>
    <n v="200000"/>
    <n v="820000"/>
    <n v="820000"/>
    <x v="0"/>
    <x v="0"/>
    <s v="IR-SouthCentral"/>
    <s v="C-25 and South Indian R"/>
    <n v="0.36"/>
    <n v="0.57999999999999996"/>
    <s v="St. Lucie County"/>
    <n v="0.14487625868786999"/>
    <n v="3887.2449384986298"/>
    <n v="10.6728625234501"/>
    <n v="1.9038860438515499"/>
    <n v="1.5462443918875299"/>
    <n v="0.27582788700128003"/>
    <n v="563.16950329307599"/>
    <n v="1310"/>
    <s v="Fixed Single Family Units"/>
    <n v="1310"/>
    <s v="St. Lucie County"/>
    <s v="St. Lucie County"/>
    <m/>
    <m/>
    <m/>
    <n v="0"/>
    <n v="1"/>
    <n v="1.5462443918875299"/>
    <n v="0.27582788700128003"/>
    <n v="563.16950329307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53339025280199"/>
    <n v="0.4567473668"/>
  </r>
  <r>
    <n v="200000"/>
    <n v="820000"/>
    <n v="820000"/>
    <x v="0"/>
    <x v="0"/>
    <s v="IR-SouthCentral"/>
    <s v="C-25 and South Indian R"/>
    <n v="0.36"/>
    <n v="0.57999999999999996"/>
    <s v="St. Lucie County"/>
    <n v="2.9735466682980001E-2"/>
    <n v="3887.2449384986298"/>
    <n v="10.6728625234501"/>
    <n v="1.9038860438515499"/>
    <n v="0.31736254797808999"/>
    <n v="5.6612940025140002E-2"/>
    <n v="115.589042357316"/>
    <n v="1310"/>
    <s v="Fixed Single Family Units"/>
    <n v="1310"/>
    <s v="St. Lucie County"/>
    <s v="St. Lucie County"/>
    <m/>
    <m/>
    <m/>
    <n v="0"/>
    <n v="1"/>
    <n v="0.31736254797808999"/>
    <n v="5.6612940025140002E-2"/>
    <n v="115.58904235731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605600739071903"/>
    <n v="9.3746181999999997E-2"/>
  </r>
  <r>
    <n v="200000"/>
    <n v="820000"/>
    <n v="820000"/>
    <x v="0"/>
    <x v="0"/>
    <s v="IR-SouthCentral"/>
    <s v="C-25 and South Indian R"/>
    <n v="0.36"/>
    <n v="0.57999999999999996"/>
    <s v="St. Lucie County"/>
    <n v="0.45455843439112997"/>
    <n v="3859.7861521375398"/>
    <n v="10.9139224128942"/>
    <n v="1.8057367481242399"/>
    <n v="4.9610154850715"/>
    <n v="0.82081286914988005"/>
    <n v="1754.49835040021"/>
    <n v="1210"/>
    <s v="Fixed Single Family Units"/>
    <n v="1210"/>
    <s v="St. Lucie County"/>
    <s v="St. Lucie County"/>
    <m/>
    <m/>
    <m/>
    <n v="0"/>
    <n v="1"/>
    <n v="4.9610154850715"/>
    <n v="0.82081286914988005"/>
    <n v="1754.4983504002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3.60226526189601"/>
    <n v="1.4229508114"/>
  </r>
  <r>
    <n v="200000"/>
    <n v="820000"/>
    <n v="820000"/>
    <x v="0"/>
    <x v="0"/>
    <s v="IR-SouthCentral"/>
    <s v="C-25 and South Indian R"/>
    <n v="0.36"/>
    <n v="0.57999999999999996"/>
    <s v="St. Lucie County"/>
    <n v="2.138134531435E-2"/>
    <n v="3859.7861521375398"/>
    <n v="10.9139224128942"/>
    <n v="1.8057367481242399"/>
    <n v="0.23335434384413001"/>
    <n v="3.8609080958460003E-2"/>
    <n v="82.527420558406803"/>
    <n v="1310"/>
    <s v="Fixed Single Family Units"/>
    <n v="1310"/>
    <s v="St. Lucie County"/>
    <s v="St. Lucie County"/>
    <m/>
    <m/>
    <m/>
    <n v="0"/>
    <n v="1"/>
    <n v="0.23335434384413001"/>
    <n v="3.8609080958460003E-2"/>
    <n v="82.5274205584082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472112576429"/>
    <n v="6.6932214599999998E-2"/>
  </r>
  <r>
    <n v="200000"/>
    <n v="820000"/>
    <n v="820000"/>
    <x v="0"/>
    <x v="0"/>
    <s v="IR-SouthCentral"/>
    <s v="C-25 and South Indian R"/>
    <n v="0.36"/>
    <n v="0.57999999999999996"/>
    <s v="St. Lucie County"/>
    <n v="0.14182367407749"/>
    <n v="3859.7861521375398"/>
    <n v="10.9139224128942"/>
    <n v="1.8057367481242399"/>
    <n v="1.54785257519342"/>
    <n v="0.25609622003573002"/>
    <n v="547.40905324959499"/>
    <n v="1310"/>
    <s v="Fixed Single Family Units"/>
    <n v="1310"/>
    <s v="St. Lucie County"/>
    <s v="St. Lucie County"/>
    <m/>
    <m/>
    <m/>
    <n v="0"/>
    <n v="1"/>
    <n v="1.54785257519342"/>
    <n v="0.25609622003573002"/>
    <n v="547.40905324959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967535154793"/>
    <n v="0.44396516889999998"/>
  </r>
  <r>
    <n v="200000"/>
    <n v="820000"/>
    <n v="820000"/>
    <x v="0"/>
    <x v="0"/>
    <s v="IR-SouthCentral"/>
    <s v="C-25 and South Indian R"/>
    <n v="0.36"/>
    <n v="0.57999999999999996"/>
    <s v="St. Lucie County"/>
    <n v="0.34760042375539002"/>
    <n v="3881.2035676729602"/>
    <n v="10.331300327126501"/>
    <n v="1.7459024511308301"/>
    <n v="3.5911643716534001"/>
    <n v="0.60687643184865003"/>
    <n v="1349.1080048040601"/>
    <n v="1210"/>
    <s v="Fixed Single Family Units"/>
    <n v="1210"/>
    <s v="St. Lucie County"/>
    <s v="St. Lucie County"/>
    <m/>
    <m/>
    <m/>
    <n v="0"/>
    <n v="1"/>
    <n v="3.5911643716534001"/>
    <n v="0.60687643184865003"/>
    <n v="1349.1080048040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54095908420899"/>
    <n v="1.0941670761"/>
  </r>
  <r>
    <n v="200000"/>
    <n v="820000"/>
    <n v="820000"/>
    <x v="0"/>
    <x v="0"/>
    <s v="IR-SouthCentral"/>
    <s v="C-25 and South Indian R"/>
    <n v="0.36"/>
    <n v="0.57999999999999996"/>
    <s v="St. Lucie County"/>
    <n v="4.9018801236659998E-2"/>
    <n v="3881.2035676729602"/>
    <n v="10.331300327126501"/>
    <n v="1.7459024511308301"/>
    <n v="0.50642795725170997"/>
    <n v="8.5582045230590001E-2"/>
    <n v="190.25194624279899"/>
    <n v="1310"/>
    <s v="Fixed Single Family Units"/>
    <n v="1310"/>
    <s v="St. Lucie County"/>
    <s v="St. Lucie County"/>
    <m/>
    <m/>
    <m/>
    <n v="0"/>
    <n v="1"/>
    <n v="0.50642795725170997"/>
    <n v="8.5582045230590001E-2"/>
    <n v="190.251946242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0.120629555999699"/>
    <n v="0.15430003749999999"/>
  </r>
  <r>
    <n v="200000"/>
    <n v="820000"/>
    <n v="820000"/>
    <x v="0"/>
    <x v="0"/>
    <s v="IR-SouthCentral"/>
    <s v="C-25 and South Indian R"/>
    <n v="0.36"/>
    <n v="0.57999999999999996"/>
    <s v="St. Lucie County"/>
    <n v="0.22114422867585001"/>
    <n v="3881.2035676729602"/>
    <n v="10.331300327126501"/>
    <n v="1.7459024511308301"/>
    <n v="2.2847074420609998"/>
    <n v="0.38609625089860999"/>
    <n v="858.30576930701295"/>
    <n v="1310"/>
    <s v="Fixed Single Family Units"/>
    <n v="1310"/>
    <s v="St. Lucie County"/>
    <s v="St. Lucie County"/>
    <m/>
    <m/>
    <m/>
    <n v="0"/>
    <n v="1"/>
    <n v="2.2847074420609998"/>
    <n v="0.38609625089860999"/>
    <n v="858.305769307012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155348075834"/>
    <n v="0.69611173500000001"/>
  </r>
  <r>
    <n v="200000"/>
    <n v="820000"/>
    <n v="820000"/>
    <x v="0"/>
    <x v="0"/>
    <s v="IR-SouthCentral"/>
    <s v="C-25 and South Indian R"/>
    <n v="0.36"/>
    <n v="0.57999999999999996"/>
    <s v="St. Lucie County"/>
    <n v="0.23903487462768999"/>
    <n v="3879.9620966346201"/>
    <n v="11.5559594522053"/>
    <n v="2.1275662099446899"/>
    <n v="2.76227731886057"/>
    <n v="0.50856252225623"/>
    <n v="927.446253329245"/>
    <n v="1210"/>
    <s v="Fixed Single Family Units"/>
    <n v="1210"/>
    <s v="St. Lucie County"/>
    <s v="St. Lucie County"/>
    <m/>
    <m/>
    <m/>
    <n v="0"/>
    <n v="1"/>
    <n v="2.76227731886057"/>
    <n v="0.50856252225623"/>
    <n v="927.44625332924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2.05711782905999"/>
    <n v="0.75218674240000005"/>
  </r>
  <r>
    <n v="200000"/>
    <n v="820000"/>
    <n v="820000"/>
    <x v="0"/>
    <x v="0"/>
    <s v="IR-SouthCentral"/>
    <s v="C-25 and South Indian R"/>
    <n v="0.36"/>
    <n v="0.57999999999999996"/>
    <s v="St. Lucie County"/>
    <n v="7.9770948136620001E-2"/>
    <n v="3879.9620966346201"/>
    <n v="11.5559594522053"/>
    <n v="2.1275662099446899"/>
    <n v="0.92182984213083996"/>
    <n v="0.16971797379074"/>
    <n v="309.508255182722"/>
    <n v="1310"/>
    <s v="Fixed Single Family Units"/>
    <n v="1310"/>
    <s v="St. Lucie County"/>
    <s v="St. Lucie County"/>
    <m/>
    <m/>
    <m/>
    <n v="0"/>
    <n v="1"/>
    <n v="0.92182984213083996"/>
    <n v="0.16971797379074"/>
    <n v="309.5082551827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184734350855607"/>
    <n v="0.25102048269999999"/>
  </r>
  <r>
    <n v="200000"/>
    <n v="820000"/>
    <n v="820000"/>
    <x v="0"/>
    <x v="0"/>
    <s v="IR-SouthCentral"/>
    <s v="C-25 and South Indian R"/>
    <n v="0.36"/>
    <n v="0.57999999999999996"/>
    <s v="St. Lucie County"/>
    <n v="7.4379737625989997E-2"/>
    <n v="3879.9620966346201"/>
    <n v="11.5559594522053"/>
    <n v="2.1275662099446899"/>
    <n v="0.85952923207165999"/>
    <n v="0.15824781647760999"/>
    <n v="288.59056274648799"/>
    <n v="1310"/>
    <s v="Fixed Single Family Units"/>
    <n v="1310"/>
    <s v="St. Lucie County"/>
    <s v="St. Lucie County"/>
    <m/>
    <m/>
    <m/>
    <n v="0"/>
    <n v="1"/>
    <n v="0.85952923207165999"/>
    <n v="0.15824781647760999"/>
    <n v="288.59056274648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778108833479095"/>
    <n v="0.2340556064"/>
  </r>
  <r>
    <n v="200000"/>
    <n v="820000"/>
    <n v="820000"/>
    <x v="0"/>
    <x v="0"/>
    <s v="IR-SouthCentral"/>
    <s v="C-25 and South Indian R"/>
    <n v="0.36"/>
    <n v="0.57999999999999996"/>
    <s v="St. Lucie County"/>
    <n v="0.11329046504958"/>
    <n v="3879.9620966346201"/>
    <n v="11.5559594522053"/>
    <n v="2.1275662099446899"/>
    <n v="1.3091800204344499"/>
    <n v="0.24103296534841001"/>
    <n v="439.56271030248701"/>
    <n v="1310"/>
    <s v="Fixed Single Family Units"/>
    <n v="1310"/>
    <s v="St. Lucie County"/>
    <s v="St. Lucie County"/>
    <m/>
    <m/>
    <m/>
    <n v="0"/>
    <n v="1"/>
    <n v="1.3091800204344499"/>
    <n v="0.24103296534841001"/>
    <n v="439.56271030248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285985846819997"/>
    <n v="0.35649854850000001"/>
  </r>
  <r>
    <n v="200000"/>
    <n v="820000"/>
    <n v="820000"/>
    <x v="0"/>
    <x v="0"/>
    <s v="IR-SouthCentral"/>
    <s v="C-25 and South Indian R"/>
    <n v="0.36"/>
    <n v="0.57999999999999996"/>
    <s v="St. Lucie County"/>
    <n v="0.11128742827404001"/>
    <n v="3879.9620966346201"/>
    <n v="11.5559594522053"/>
    <n v="2.1275662099446899"/>
    <n v="1.28603300867507"/>
    <n v="0.23677137198750001"/>
    <n v="431.79100353523802"/>
    <n v="1310"/>
    <s v="Fixed Single Family Units"/>
    <n v="1310"/>
    <s v="St. Lucie County"/>
    <s v="St. Lucie County"/>
    <m/>
    <m/>
    <m/>
    <n v="0"/>
    <n v="1"/>
    <n v="1.28603300867507"/>
    <n v="0.23677137198750001"/>
    <n v="431.79100353523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537192655893705"/>
    <n v="0.35019546109999999"/>
  </r>
  <r>
    <n v="200000"/>
    <n v="820000"/>
    <n v="820000"/>
    <x v="0"/>
    <x v="0"/>
    <s v="IR-SouthCentral"/>
    <s v="C-25 and South Indian R"/>
    <n v="0.36"/>
    <n v="0.57999999999999996"/>
    <s v="St. Lucie County"/>
    <n v="2.3970398209849999E-2"/>
    <n v="3888.5299592053402"/>
    <n v="11.7428277619744"/>
    <n v="2.3155010993803198"/>
    <n v="0.28148025756429002"/>
    <n v="5.5503483407499998E-2"/>
    <n v="93.209611573111204"/>
    <n v="1210"/>
    <s v="Fixed Single Family Units"/>
    <n v="1210"/>
    <s v="St. Lucie County"/>
    <s v="St. Lucie County"/>
    <m/>
    <m/>
    <m/>
    <n v="0"/>
    <n v="1"/>
    <n v="0.28148025756429002"/>
    <n v="5.5503483407499998E-2"/>
    <n v="93.209611573111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120746233271703"/>
    <n v="7.5595791999999995E-2"/>
  </r>
  <r>
    <n v="200000"/>
    <n v="820000"/>
    <n v="820000"/>
    <x v="0"/>
    <x v="0"/>
    <s v="IR-SouthCentral"/>
    <s v="C-25 and South Indian R"/>
    <n v="0.36"/>
    <n v="0.57999999999999996"/>
    <s v="St. Lucie County"/>
    <n v="2.6888903840529998E-2"/>
    <n v="3888.5299592053402"/>
    <n v="11.7428277619744"/>
    <n v="2.3155010993803198"/>
    <n v="0.31575176650768"/>
    <n v="6.2261286403879998E-2"/>
    <n v="104.558308154108"/>
    <n v="1310"/>
    <s v="Fixed Single Family Units"/>
    <n v="1310"/>
    <s v="St. Lucie County"/>
    <s v="St. Lucie County"/>
    <m/>
    <m/>
    <m/>
    <n v="0"/>
    <n v="1"/>
    <n v="0.31575176650768"/>
    <n v="6.2261286403879998E-2"/>
    <n v="104.55830815410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4567296942854"/>
    <n v="8.4799925499999998E-2"/>
  </r>
  <r>
    <n v="200000"/>
    <n v="820000"/>
    <n v="820000"/>
    <x v="0"/>
    <x v="0"/>
    <s v="IR-SouthCentral"/>
    <s v="C-25 and South Indian R"/>
    <n v="0.36"/>
    <n v="0.57999999999999996"/>
    <s v="St. Lucie County"/>
    <n v="0.56690415154847995"/>
    <n v="3888.5299592053402"/>
    <n v="11.7428277619744"/>
    <n v="2.3155010993803198"/>
    <n v="6.65705780918206"/>
    <n v="1.31266718615378"/>
    <n v="2204.4237772941601"/>
    <n v="1310"/>
    <s v="Fixed Single Family Units"/>
    <n v="1310"/>
    <s v="St. Lucie County"/>
    <s v="St. Lucie County"/>
    <m/>
    <m/>
    <m/>
    <n v="0"/>
    <n v="1"/>
    <n v="6.65705780918206"/>
    <n v="1.31266718615378"/>
    <n v="2204.4237772941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1.775689645038"/>
    <n v="1.7878538340000001"/>
  </r>
  <r>
    <n v="200000"/>
    <n v="820000"/>
    <n v="820000"/>
    <x v="0"/>
    <x v="0"/>
    <s v="IR-SouthCentral"/>
    <s v="C-25 and South Indian R"/>
    <n v="0.36"/>
    <n v="0.57999999999999996"/>
    <s v="St. Lucie County"/>
    <n v="0.54763989626437004"/>
    <n v="3841.76285164196"/>
    <n v="10.0252756504298"/>
    <n v="1.54363868215457"/>
    <n v="5.4902409172231801"/>
    <n v="0.84535812776480002"/>
    <n v="2103.9026095455301"/>
    <n v="1210"/>
    <s v="Fixed Single Family Units"/>
    <n v="1210"/>
    <s v="St. Lucie County"/>
    <s v="St. Lucie County"/>
    <m/>
    <m/>
    <m/>
    <n v="0"/>
    <n v="1"/>
    <n v="5.4902409172231801"/>
    <n v="0.84535812776480002"/>
    <n v="2103.9026095455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6.58679684527999"/>
    <n v="1.7063281505000001"/>
  </r>
  <r>
    <n v="200000"/>
    <n v="820000"/>
    <n v="820000"/>
    <x v="0"/>
    <x v="0"/>
    <s v="IR-SouthCentral"/>
    <s v="C-25 and South Indian R"/>
    <n v="0.36"/>
    <n v="0.57999999999999996"/>
    <s v="St. Lucie County"/>
    <n v="1.3520541458E-2"/>
    <n v="3841.76285164196"/>
    <n v="10.0252756504298"/>
    <n v="1.54363868215457"/>
    <n v="0.13554715505959999"/>
    <n v="2.0870830798250001E-2"/>
    <n v="51.942713907463997"/>
    <n v="1310"/>
    <s v="Fixed Single Family Units"/>
    <n v="1310"/>
    <s v="St. Lucie County"/>
    <s v="St. Lucie County"/>
    <m/>
    <m/>
    <m/>
    <n v="0"/>
    <n v="1"/>
    <n v="0.13554715505959999"/>
    <n v="2.0870830798250001E-2"/>
    <n v="51.942713907464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929497095481501"/>
    <n v="4.2127099699999997E-2"/>
  </r>
  <r>
    <n v="200000"/>
    <n v="820000"/>
    <n v="820000"/>
    <x v="0"/>
    <x v="0"/>
    <s v="IR-SouthCentral"/>
    <s v="C-25 and South Indian R"/>
    <n v="0.36"/>
    <n v="0.57999999999999996"/>
    <s v="St. Lucie County"/>
    <n v="1.1306589802779999E-2"/>
    <n v="3841.76285164196"/>
    <n v="10.0252756504298"/>
    <n v="1.54363868215457"/>
    <n v="0.11335167943924"/>
    <n v="1.7453289382830001E-2"/>
    <n v="43.437236683089402"/>
    <n v="1310"/>
    <s v="Fixed Single Family Units"/>
    <n v="1310"/>
    <s v="St. Lucie County"/>
    <s v="St. Lucie County"/>
    <m/>
    <m/>
    <m/>
    <n v="0"/>
    <n v="1"/>
    <n v="0.11335167943924"/>
    <n v="1.7453289382830001E-2"/>
    <n v="43.437236683087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122379855368102"/>
    <n v="3.5228902399999998E-2"/>
  </r>
  <r>
    <n v="200000"/>
    <n v="820000"/>
    <n v="820000"/>
    <x v="0"/>
    <x v="0"/>
    <s v="IR-SouthCentral"/>
    <s v="C-25 and South Indian R"/>
    <n v="0.36"/>
    <n v="0.57999999999999996"/>
    <s v="St. Lucie County"/>
    <n v="4.529642588959E-2"/>
    <n v="3841.76285164196"/>
    <n v="10.0252756504298"/>
    <n v="1.54363868215457"/>
    <n v="0.45410915552247"/>
    <n v="6.9921315166529996E-2"/>
    <n v="174.01812629480699"/>
    <n v="1310"/>
    <s v="Fixed Single Family Units"/>
    <n v="1310"/>
    <s v="St. Lucie County"/>
    <s v="St. Lucie County"/>
    <m/>
    <m/>
    <m/>
    <n v="0"/>
    <n v="1"/>
    <n v="0.45410915552247"/>
    <n v="6.9921315166529996E-2"/>
    <n v="174.01812629480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3972339910231"/>
    <n v="0.1411339224"/>
  </r>
  <r>
    <n v="200000"/>
    <n v="820000"/>
    <n v="820000"/>
    <x v="0"/>
    <x v="0"/>
    <s v="IR-SouthCentral"/>
    <s v="C-25 and South Indian R"/>
    <n v="0.36"/>
    <n v="0.57999999999999996"/>
    <s v="St. Lucie County"/>
    <n v="0.37512082727245"/>
    <n v="3835.1688343636802"/>
    <n v="10.4917895662376"/>
    <n v="1.68716655312221"/>
    <n v="3.9356887816555401"/>
    <n v="0.63289131315361002"/>
    <n v="1438.6517058760301"/>
    <n v="1210"/>
    <s v="Fixed Single Family Units"/>
    <n v="1210"/>
    <s v="St. Lucie County"/>
    <s v="St. Lucie County"/>
    <m/>
    <m/>
    <m/>
    <n v="0"/>
    <n v="1"/>
    <n v="3.9356887816555401"/>
    <n v="0.63289131315361002"/>
    <n v="1438.6517058760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32763606915401"/>
    <n v="1.1667897047"/>
  </r>
  <r>
    <n v="200000"/>
    <n v="820000"/>
    <n v="820000"/>
    <x v="0"/>
    <x v="0"/>
    <s v="IR-SouthCentral"/>
    <s v="C-25 and South Indian R"/>
    <n v="0.36"/>
    <n v="0.57999999999999996"/>
    <s v="St. Lucie County"/>
    <n v="4.9188779981649999E-2"/>
    <n v="3835.1688343636802"/>
    <n v="10.4917895662376"/>
    <n v="1.68716655312221"/>
    <n v="0.51607832858751002"/>
    <n v="8.2989664373939995E-2"/>
    <n v="188.64727598602701"/>
    <n v="1310"/>
    <s v="Fixed Single Family Units"/>
    <n v="1310"/>
    <s v="St. Lucie County"/>
    <s v="St. Lucie County"/>
    <m/>
    <m/>
    <m/>
    <n v="0"/>
    <n v="1"/>
    <n v="0.51607832858751002"/>
    <n v="8.2989664373939995E-2"/>
    <n v="188.64727598602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6.887499037213999"/>
    <n v="0.15299860179999999"/>
  </r>
  <r>
    <n v="200000"/>
    <n v="820000"/>
    <n v="820000"/>
    <x v="0"/>
    <x v="0"/>
    <s v="IR-SouthCentral"/>
    <s v="C-25 and South Indian R"/>
    <n v="0.36"/>
    <n v="0.57999999999999996"/>
    <s v="St. Lucie County"/>
    <n v="8.3886414239849993E-2"/>
    <n v="3835.1688343636802"/>
    <n v="10.4917895662376"/>
    <n v="1.68716655312221"/>
    <n v="0.88011860567075995"/>
    <n v="0.14153035236683001"/>
    <n v="321.71856151920201"/>
    <n v="1310"/>
    <s v="Fixed Single Family Units"/>
    <n v="1310"/>
    <s v="St. Lucie County"/>
    <s v="St. Lucie County"/>
    <m/>
    <m/>
    <m/>
    <n v="0"/>
    <n v="1"/>
    <n v="0.88011860567075995"/>
    <n v="0.14153035236683001"/>
    <n v="321.71856151920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087598750374795"/>
    <n v="0.26092340759999999"/>
  </r>
  <r>
    <n v="200000"/>
    <n v="820000"/>
    <n v="820000"/>
    <x v="0"/>
    <x v="0"/>
    <s v="IR-SouthCentral"/>
    <s v="C-25 and South Indian R"/>
    <n v="0.36"/>
    <n v="0.57999999999999996"/>
    <s v="St. Lucie County"/>
    <n v="0.10530251202927"/>
    <n v="3835.1688343636802"/>
    <n v="10.4917895662376"/>
    <n v="1.68716655312221"/>
    <n v="1.1048117970073701"/>
    <n v="0.17766287625554"/>
    <n v="403.852912314886"/>
    <n v="1750"/>
    <s v="Governmental"/>
    <n v="1750"/>
    <s v="St. Lucie County"/>
    <s v="St. Lucie County"/>
    <m/>
    <m/>
    <m/>
    <n v="0"/>
    <n v="1"/>
    <n v="1.1048117970073701"/>
    <n v="0.17766287625554"/>
    <n v="403.85291231488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702159493500503"/>
    <n v="0.32753683080000001"/>
  </r>
  <r>
    <n v="200000"/>
    <n v="820000"/>
    <n v="820000"/>
    <x v="0"/>
    <x v="0"/>
    <s v="IR-SouthCentral"/>
    <s v="C-25 and South Indian R"/>
    <n v="0.36"/>
    <n v="0.57999999999999996"/>
    <s v="St. Lucie County"/>
    <n v="4.26509208151E-3"/>
    <n v="3835.1688343636802"/>
    <n v="10.4917895662376"/>
    <n v="1.68716655312221"/>
    <n v="4.4748448599919999E-2"/>
    <n v="7.1959207059200002E-3"/>
    <n v="16.357348226732999"/>
    <n v="1310"/>
    <s v="Fixed Single Family Units"/>
    <n v="1310"/>
    <s v="St. Lucie County"/>
    <s v="St. Lucie County"/>
    <m/>
    <m/>
    <m/>
    <n v="0"/>
    <n v="1"/>
    <n v="4.4748448599919999E-2"/>
    <n v="7.1959207059200002E-3"/>
    <n v="16.357348226732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8.9024179933417"/>
    <n v="1.3266300300000001E-2"/>
  </r>
  <r>
    <n v="200000"/>
    <n v="820000"/>
    <n v="820000"/>
    <x v="0"/>
    <x v="0"/>
    <s v="IR-SouthCentral"/>
    <s v="C-25 and South Indian R"/>
    <n v="0.36"/>
    <n v="0.57999999999999996"/>
    <s v="St. Lucie County"/>
    <n v="0.18792816702199"/>
    <n v="3845.3484300403102"/>
    <n v="10.4379627738236"/>
    <n v="1.7332959534362999"/>
    <n v="1.96158721152853"/>
    <n v="0.32573513143593003"/>
    <n v="722.64928201839405"/>
    <n v="1210"/>
    <s v="Fixed Single Family Units"/>
    <n v="1210"/>
    <s v="St. Lucie County"/>
    <s v="St. Lucie County"/>
    <m/>
    <m/>
    <m/>
    <n v="0"/>
    <n v="1"/>
    <n v="1.96158721152853"/>
    <n v="0.32573513143593003"/>
    <n v="722.64928201839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43290478115901"/>
    <n v="0.58609025309999996"/>
  </r>
  <r>
    <n v="200000"/>
    <n v="820000"/>
    <n v="820000"/>
    <x v="0"/>
    <x v="0"/>
    <s v="IR-SouthCentral"/>
    <s v="C-25 and South Indian R"/>
    <n v="0.36"/>
    <n v="0.57999999999999996"/>
    <s v="St. Lucie County"/>
    <n v="9.0659720481100006E-3"/>
    <n v="3845.3484300403102"/>
    <n v="10.4379627738236"/>
    <n v="1.7332959534362999"/>
    <n v="9.4630278746740001E-2"/>
    <n v="1.571401266496E-2"/>
    <n v="34.8618213820045"/>
    <n v="1310"/>
    <s v="Fixed Single Family Units"/>
    <n v="1310"/>
    <s v="St. Lucie County"/>
    <s v="St. Lucie County"/>
    <m/>
    <m/>
    <m/>
    <n v="0"/>
    <n v="1"/>
    <n v="9.4630278746740001E-2"/>
    <n v="1.571401266496E-2"/>
    <n v="34.861821382004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1.2442265348582"/>
    <n v="2.82739833E-2"/>
  </r>
  <r>
    <n v="200000"/>
    <n v="820000"/>
    <n v="820000"/>
    <x v="0"/>
    <x v="0"/>
    <s v="IR-SouthCentral"/>
    <s v="C-25 and South Indian R"/>
    <n v="0.36"/>
    <n v="0.57999999999999996"/>
    <s v="St. Lucie County"/>
    <n v="0.14378998938679999"/>
    <n v="3845.3484300403102"/>
    <n v="10.4379627738236"/>
    <n v="1.7332959534362999"/>
    <n v="1.50087455646792"/>
    <n v="0.24923060674879"/>
    <n v="552.92260994404501"/>
    <n v="1310"/>
    <s v="Fixed Single Family Units"/>
    <n v="1310"/>
    <s v="St. Lucie County"/>
    <s v="St. Lucie County"/>
    <m/>
    <m/>
    <m/>
    <n v="0"/>
    <n v="1"/>
    <n v="1.50087455646792"/>
    <n v="0.24923060674879"/>
    <n v="552.92260994404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94960485682201"/>
    <n v="0.44843682880000002"/>
  </r>
  <r>
    <n v="200000"/>
    <n v="820000"/>
    <n v="820000"/>
    <x v="0"/>
    <x v="0"/>
    <s v="IR-SouthCentral"/>
    <s v="C-25 and South Indian R"/>
    <n v="0.36"/>
    <n v="0.57999999999999996"/>
    <s v="St. Lucie County"/>
    <n v="7.2037771152580005E-2"/>
    <n v="3845.3484300403102"/>
    <n v="10.4379627738236"/>
    <n v="1.7332959534362999"/>
    <n v="0.75192757359986995"/>
    <n v="0.12486277723333"/>
    <n v="277.01033020518003"/>
    <n v="1750"/>
    <s v="Governmental"/>
    <n v="1750"/>
    <s v="St. Lucie County"/>
    <s v="St. Lucie County"/>
    <m/>
    <m/>
    <m/>
    <n v="0"/>
    <n v="1"/>
    <n v="0.75192757359986995"/>
    <n v="0.12486277723333"/>
    <n v="277.01033020518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094131561422699"/>
    <n v="0.2246636904"/>
  </r>
  <r>
    <n v="200000"/>
    <n v="820000"/>
    <n v="820000"/>
    <x v="0"/>
    <x v="0"/>
    <s v="IR-SouthCentral"/>
    <s v="C-25 and South Indian R"/>
    <n v="0.36"/>
    <n v="0.57999999999999996"/>
    <s v="St. Lucie County"/>
    <n v="6.3829894349569996E-2"/>
    <n v="3845.3484300403102"/>
    <n v="10.4379627738236"/>
    <n v="1.7332959534362999"/>
    <n v="0.66625406107791996"/>
    <n v="0.11063609758437"/>
    <n v="245.44818402676199"/>
    <n v="1310"/>
    <s v="Fixed Single Family Units"/>
    <n v="1310"/>
    <s v="St. Lucie County"/>
    <s v="St. Lucie County"/>
    <m/>
    <m/>
    <m/>
    <n v="0"/>
    <n v="1"/>
    <n v="0.66625406107791996"/>
    <n v="0.11063609758437"/>
    <n v="245.4481840267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7.595812080207807"/>
    <n v="0.1990658427"/>
  </r>
  <r>
    <n v="200000"/>
    <n v="820000"/>
    <n v="820000"/>
    <x v="0"/>
    <x v="0"/>
    <s v="IR-SouthCentral"/>
    <s v="C-25 and South Indian R"/>
    <n v="0.36"/>
    <n v="0.57999999999999996"/>
    <s v="St. Lucie County"/>
    <n v="0.14111159471813001"/>
    <n v="3845.3484300403102"/>
    <n v="10.4379627738236"/>
    <n v="1.7332959534362999"/>
    <n v="1.4729175726227599"/>
    <n v="0.24458815610788001"/>
    <n v="542.62324920985805"/>
    <n v="1750"/>
    <s v="Governmental"/>
    <n v="1750"/>
    <s v="St. Lucie County"/>
    <s v="St. Lucie County"/>
    <m/>
    <m/>
    <m/>
    <n v="0"/>
    <n v="1"/>
    <n v="1.4729175726227599"/>
    <n v="0.24458815610788001"/>
    <n v="542.623249209858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788359249205101"/>
    <n v="0.44008373820000002"/>
  </r>
  <r>
    <n v="200000"/>
    <n v="820000"/>
    <n v="820000"/>
    <x v="0"/>
    <x v="0"/>
    <s v="IR-SouthCentral"/>
    <s v="C-25 and South Indian R"/>
    <n v="0.36"/>
    <n v="0.57999999999999996"/>
    <s v="St. Lucie County"/>
    <n v="0.50730986313491"/>
    <n v="3868.3920013816801"/>
    <n v="10.2512133903435"/>
    <n v="1.62036787714179"/>
    <n v="5.2005416620219602"/>
    <n v="0.82202860598101002"/>
    <n v="1962.4734167731201"/>
    <n v="1210"/>
    <s v="Fixed Single Family Units"/>
    <n v="1210"/>
    <s v="St. Lucie County"/>
    <s v="St. Lucie County"/>
    <m/>
    <m/>
    <m/>
    <n v="0"/>
    <n v="1"/>
    <n v="5.2005416620219602"/>
    <n v="0.82202860598101002"/>
    <n v="1962.4734167731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54050416112099"/>
    <n v="1.5916248311000001"/>
  </r>
  <r>
    <n v="200000"/>
    <n v="820000"/>
    <n v="820000"/>
    <x v="0"/>
    <x v="0"/>
    <s v="IR-SouthCentral"/>
    <s v="C-25 and South Indian R"/>
    <n v="0.36"/>
    <n v="0.57999999999999996"/>
    <s v="St. Lucie County"/>
    <n v="5.8274108676800003E-2"/>
    <n v="3868.3920013816801"/>
    <n v="10.2512133903435"/>
    <n v="1.62036787714179"/>
    <n v="0.59738032317801004"/>
    <n v="9.4425493768960006E-2"/>
    <n v="225.42709589300301"/>
    <n v="1310"/>
    <s v="Fixed Single Family Units"/>
    <n v="1310"/>
    <s v="St. Lucie County"/>
    <s v="St. Lucie County"/>
    <m/>
    <m/>
    <m/>
    <n v="0"/>
    <n v="1"/>
    <n v="0.59738032317801004"/>
    <n v="9.4425493768960006E-2"/>
    <n v="225.427095893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216461784415799"/>
    <n v="0.18282813940000001"/>
  </r>
  <r>
    <n v="200000"/>
    <n v="820000"/>
    <n v="820000"/>
    <x v="0"/>
    <x v="0"/>
    <s v="IR-SouthCentral"/>
    <s v="C-25 and South Indian R"/>
    <n v="0.36"/>
    <n v="0.57999999999999996"/>
    <s v="St. Lucie County"/>
    <n v="2.294654564299E-2"/>
    <n v="3868.3920013816801"/>
    <n v="10.2512133903435"/>
    <n v="1.62036787714179"/>
    <n v="0.23522993595757999"/>
    <n v="3.7181845451269999E-2"/>
    <n v="88.766233624693896"/>
    <n v="1310"/>
    <s v="Fixed Single Family Units"/>
    <n v="1310"/>
    <s v="St. Lucie County"/>
    <s v="St. Lucie County"/>
    <m/>
    <m/>
    <m/>
    <n v="0"/>
    <n v="1"/>
    <n v="0.23522993595757999"/>
    <n v="3.7181845451269999E-2"/>
    <n v="88.7662336246942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629923700164902"/>
    <n v="7.1992079200000003E-2"/>
  </r>
  <r>
    <n v="200000"/>
    <n v="820000"/>
    <n v="820000"/>
    <x v="0"/>
    <x v="0"/>
    <s v="IR-SouthCentral"/>
    <s v="C-25 and South Indian R"/>
    <n v="0.36"/>
    <n v="0.57999999999999996"/>
    <s v="St. Lucie County"/>
    <n v="2.923293619019E-2"/>
    <n v="3868.3920013816801"/>
    <n v="10.2512133903435"/>
    <n v="1.62036787714179"/>
    <n v="0.29967306691194001"/>
    <n v="4.7368110757119997E-2"/>
    <n v="113.084456535036"/>
    <n v="1310"/>
    <s v="Fixed Single Family Units"/>
    <n v="1310"/>
    <s v="St. Lucie County"/>
    <s v="St. Lucie County"/>
    <m/>
    <m/>
    <m/>
    <n v="0"/>
    <n v="1"/>
    <n v="0.29967306691194001"/>
    <n v="4.7368110757119997E-2"/>
    <n v="113.08445653503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298064043579203"/>
    <n v="9.1714887699999997E-2"/>
  </r>
  <r>
    <n v="200000"/>
    <n v="820000"/>
    <n v="820000"/>
    <x v="0"/>
    <x v="0"/>
    <s v="IR-SouthCentral"/>
    <s v="C-25 and South Indian R"/>
    <n v="0.36"/>
    <n v="0.57999999999999996"/>
    <s v="St. Lucie County"/>
    <n v="1.454082238978E-2"/>
    <n v="3895.9874169142799"/>
    <n v="11.2157952731724"/>
    <n v="2.1556702978062798"/>
    <n v="0.16308688702741"/>
    <n v="3.1345218931339999E-2"/>
    <n v="56.650861062195503"/>
    <n v="1210"/>
    <s v="Fixed Single Family Units"/>
    <n v="1210"/>
    <s v="St. Lucie County"/>
    <s v="St. Lucie County"/>
    <m/>
    <m/>
    <m/>
    <n v="0"/>
    <n v="1"/>
    <n v="0.16308688702741"/>
    <n v="3.1345218931339999E-2"/>
    <n v="56.650861062197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357966242448"/>
    <n v="4.59455483E-2"/>
  </r>
  <r>
    <n v="200000"/>
    <n v="820000"/>
    <n v="820000"/>
    <x v="0"/>
    <x v="0"/>
    <s v="IR-SouthCentral"/>
    <s v="C-25 and South Indian R"/>
    <n v="0.36"/>
    <n v="0.57999999999999996"/>
    <s v="St. Lucie County"/>
    <n v="0.20752996737029"/>
    <n v="3895.9874169142799"/>
    <n v="11.2157952731724"/>
    <n v="2.1556702978062798"/>
    <n v="2.32761362707341"/>
    <n v="0.44736618656485"/>
    <n v="808.53414150731203"/>
    <n v="1310"/>
    <s v="Fixed Single Family Units"/>
    <n v="1310"/>
    <s v="St. Lucie County"/>
    <s v="St. Lucie County"/>
    <m/>
    <m/>
    <m/>
    <n v="0"/>
    <n v="1"/>
    <n v="2.32761362707341"/>
    <n v="0.44736618656485"/>
    <n v="808.53414150731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2.321361703012"/>
    <n v="0.65574545129999995"/>
  </r>
  <r>
    <n v="200000"/>
    <n v="820000"/>
    <n v="820000"/>
    <x v="0"/>
    <x v="0"/>
    <s v="IR-SouthCentral"/>
    <s v="C-25 and South Indian R"/>
    <n v="0.36"/>
    <n v="0.57999999999999996"/>
    <s v="St. Lucie County"/>
    <n v="0.39569266397685998"/>
    <n v="3895.9874169142799"/>
    <n v="11.2157952731724"/>
    <n v="2.1556702978062798"/>
    <n v="4.4380079102607599"/>
    <n v="0.85298292279476995"/>
    <n v="1541.61363981916"/>
    <n v="1310"/>
    <s v="Fixed Single Family Units"/>
    <n v="1310"/>
    <s v="St. Lucie County"/>
    <s v="St. Lucie County"/>
    <m/>
    <m/>
    <m/>
    <n v="0"/>
    <n v="1"/>
    <n v="4.4380079102607599"/>
    <n v="0.85298292279476995"/>
    <n v="1541.6136398191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3.173091660724"/>
    <n v="1.2502949228"/>
  </r>
  <r>
    <n v="200000"/>
    <n v="820000"/>
    <n v="820000"/>
    <x v="0"/>
    <x v="0"/>
    <s v="IR-SouthCentral"/>
    <s v="C-25 and South Indian R"/>
    <n v="0.36"/>
    <n v="0.57999999999999996"/>
    <s v="FPFWCD"/>
    <n v="0.15498831216146999"/>
    <n v="3840.4580403002101"/>
    <n v="10.096834368153001"/>
    <n v="1.73751783935801"/>
    <n v="1.5648913168940399"/>
    <n v="0.26929495727254998"/>
    <n v="595.22610959310703"/>
    <n v="1310"/>
    <s v="Fixed Single Family Units"/>
    <n v="1310"/>
    <s v="FPFWCD                                           St. Lucie County"/>
    <s v="FPFWCD"/>
    <m/>
    <m/>
    <m/>
    <n v="0"/>
    <n v="1"/>
    <n v="1.5648913168940399"/>
    <n v="0.26929495727254998"/>
    <n v="1186.6748036147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15999409406599"/>
    <n v="0.96242887560000001"/>
  </r>
  <r>
    <n v="200000"/>
    <n v="820000"/>
    <n v="820000"/>
    <x v="0"/>
    <x v="0"/>
    <s v="IR-SouthCentral"/>
    <s v="C-25 and South Indian R"/>
    <n v="0.36"/>
    <n v="0.57999999999999996"/>
    <s v="FPFWCD"/>
    <n v="1.165455561236E-2"/>
    <n v="3840.4580403002101"/>
    <n v="10.096834368153001"/>
    <n v="1.73751783935801"/>
    <n v="0.11767411765249"/>
    <n v="2.0249998286269999E-2"/>
    <n v="44.758831807640803"/>
    <n v="1310"/>
    <s v="Fixed Single Family Units"/>
    <n v="1310"/>
    <s v="FPFWCD                                           St. Lucie County"/>
    <s v="FPFWCD"/>
    <m/>
    <m/>
    <m/>
    <n v="0"/>
    <n v="1"/>
    <n v="0.11767411765249"/>
    <n v="2.0249998286269999E-2"/>
    <n v="88.199352406190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4.682312847310797"/>
    <n v="7.1532321499999996E-2"/>
  </r>
  <r>
    <n v="210000"/>
    <n v="820000"/>
    <n v="820000"/>
    <x v="0"/>
    <x v="0"/>
    <s v="IR-SouthCentral"/>
    <s v="C-25 and South Indian R"/>
    <n v="0.36"/>
    <n v="0.57999999999999996"/>
    <s v="St. Lucie County"/>
    <n v="0.20414247381711001"/>
    <n v="3854.7227663620001"/>
    <n v="11.5815448145242"/>
    <n v="2.16571074747988"/>
    <n v="2.3642852090607298"/>
    <n v="0.44211354956284998"/>
    <n v="786.91264140428405"/>
    <n v="1210"/>
    <s v="Fixed Single Family Units"/>
    <n v="1210"/>
    <s v="St. Lucie County"/>
    <s v="St. Lucie County"/>
    <m/>
    <m/>
    <m/>
    <n v="0"/>
    <n v="1"/>
    <n v="2.3642852090607298"/>
    <n v="0.44211354956284998"/>
    <n v="786.91264140428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3.055111072605"/>
    <n v="0.6382097659"/>
  </r>
  <r>
    <n v="210000"/>
    <n v="820000"/>
    <n v="820000"/>
    <x v="0"/>
    <x v="0"/>
    <s v="IR-SouthCentral"/>
    <s v="C-25 and South Indian R"/>
    <n v="0.36"/>
    <n v="0.57999999999999996"/>
    <s v="St. Lucie County"/>
    <n v="0.14834528844920999"/>
    <n v="3854.7227663620001"/>
    <n v="11.5815448145242"/>
    <n v="2.16571074747988"/>
    <n v="1.71806760619809"/>
    <n v="0.32127298553245998"/>
    <n v="571.82996066772296"/>
    <n v="1310"/>
    <s v="Fixed Single Family Units"/>
    <n v="1310"/>
    <s v="St. Lucie County"/>
    <s v="St. Lucie County"/>
    <m/>
    <m/>
    <m/>
    <n v="0"/>
    <n v="1"/>
    <n v="1.71806760619809"/>
    <n v="0.32127298553245998"/>
    <n v="571.829960667722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695907959278"/>
    <n v="0.46377125759999999"/>
  </r>
  <r>
    <n v="210000"/>
    <n v="820000"/>
    <n v="820000"/>
    <x v="0"/>
    <x v="0"/>
    <s v="IR-SouthCentral"/>
    <s v="C-25 and South Indian R"/>
    <n v="0.36"/>
    <n v="0.57999999999999996"/>
    <s v="St. Lucie County"/>
    <n v="7.529778970329E-2"/>
    <n v="3854.7227663620001"/>
    <n v="11.5815448145242"/>
    <n v="2.16571074747988"/>
    <n v="0.87206472588337003"/>
    <n v="0.16307323242190999"/>
    <n v="290.25210422604403"/>
    <n v="1310"/>
    <s v="Fixed Single Family Units"/>
    <n v="1310"/>
    <s v="St. Lucie County"/>
    <s v="St. Lucie County"/>
    <m/>
    <m/>
    <m/>
    <n v="0"/>
    <n v="1"/>
    <n v="0.87206472588337003"/>
    <n v="0.16307323242190999"/>
    <n v="290.252104226044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574138341476598"/>
    <n v="0.2354031664"/>
  </r>
  <r>
    <n v="210000"/>
    <n v="820000"/>
    <n v="820000"/>
    <x v="0"/>
    <x v="0"/>
    <s v="IR-SouthCentral"/>
    <s v="C-25 and South Indian R"/>
    <n v="0.36"/>
    <n v="0.57999999999999996"/>
    <s v="St. Lucie County"/>
    <n v="0.18997790169827999"/>
    <n v="3854.7227663620001"/>
    <n v="11.5815448145242"/>
    <n v="2.16571074747988"/>
    <n v="2.2002375822879898"/>
    <n v="0.41143718349164998"/>
    <n v="732.31214278206903"/>
    <n v="1310"/>
    <s v="Fixed Single Family Units"/>
    <n v="1310"/>
    <s v="St. Lucie County"/>
    <s v="St. Lucie County"/>
    <m/>
    <m/>
    <m/>
    <n v="0"/>
    <n v="1"/>
    <n v="2.2002375822879898"/>
    <n v="0.41143718349164998"/>
    <n v="732.31214278206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060174617378"/>
    <n v="0.59392712309999995"/>
  </r>
  <r>
    <n v="210000"/>
    <n v="820000"/>
    <n v="820000"/>
    <x v="0"/>
    <x v="0"/>
    <s v="IR-SouthCentral"/>
    <s v="C-25 and South Indian R"/>
    <n v="0.36"/>
    <n v="0.57999999999999996"/>
    <s v="St. Lucie County"/>
    <n v="0.29570626013118001"/>
    <n v="3848.6578359424798"/>
    <n v="10.3944347536007"/>
    <n v="1.79921176009322"/>
    <n v="3.0736994271648901"/>
    <n v="0.53203818076121001"/>
    <n v="1138.07221519113"/>
    <n v="1210"/>
    <s v="Fixed Single Family Units"/>
    <n v="1210"/>
    <s v="St. Lucie County"/>
    <s v="St. Lucie County"/>
    <m/>
    <m/>
    <m/>
    <n v="0"/>
    <n v="1"/>
    <n v="3.0736994271648901"/>
    <n v="0.53203818076121001"/>
    <n v="1138.0722151911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9.742563202502"/>
    <n v="0.9230107179"/>
  </r>
  <r>
    <n v="210000"/>
    <n v="820000"/>
    <n v="820000"/>
    <x v="0"/>
    <x v="0"/>
    <s v="IR-SouthCentral"/>
    <s v="C-25 and South Indian R"/>
    <n v="0.36"/>
    <n v="0.57999999999999996"/>
    <s v="St. Lucie County"/>
    <n v="1.1927366400039999E-2"/>
    <n v="3848.6578359424798"/>
    <n v="10.3944347536007"/>
    <n v="1.79921176009322"/>
    <n v="0.12397823182756"/>
    <n v="2.1459857893900001E-2"/>
    <n v="45.904352157693999"/>
    <n v="1310"/>
    <s v="Fixed Single Family Units"/>
    <n v="1310"/>
    <s v="St. Lucie County"/>
    <s v="St. Lucie County"/>
    <m/>
    <m/>
    <m/>
    <n v="0"/>
    <n v="1"/>
    <n v="0.12397823182756"/>
    <n v="2.1459857893900001E-2"/>
    <n v="45.9043521576933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7.938236966581002"/>
    <n v="3.7229807099999998E-2"/>
  </r>
  <r>
    <n v="210000"/>
    <n v="820000"/>
    <n v="820000"/>
    <x v="0"/>
    <x v="0"/>
    <s v="IR-SouthCentral"/>
    <s v="C-25 and South Indian R"/>
    <n v="0.36"/>
    <n v="0.57999999999999996"/>
    <s v="St. Lucie County"/>
    <n v="8.7066338981670002E-2"/>
    <n v="3848.6578359424798"/>
    <n v="10.3944347536007"/>
    <n v="1.79921176009322"/>
    <n v="0.90500537977989004"/>
    <n v="0.15665078100409"/>
    <n v="335.08854776864302"/>
    <n v="1310"/>
    <s v="Fixed Single Family Units"/>
    <n v="1310"/>
    <s v="St. Lucie County"/>
    <s v="St. Lucie County"/>
    <m/>
    <m/>
    <m/>
    <n v="0"/>
    <n v="1"/>
    <n v="0.90500537977989004"/>
    <n v="0.15665078100409"/>
    <n v="335.08854776864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487586456327605"/>
    <n v="0.27176686760000002"/>
  </r>
  <r>
    <n v="210000"/>
    <n v="820000"/>
    <n v="820000"/>
    <x v="0"/>
    <x v="0"/>
    <s v="IR-SouthCentral"/>
    <s v="C-25 and South Indian R"/>
    <n v="0.36"/>
    <n v="0.57999999999999996"/>
    <s v="St. Lucie County"/>
    <n v="0.22306348815499999"/>
    <n v="3848.6578359424798"/>
    <n v="10.3944347536007"/>
    <n v="1.79921176009322"/>
    <n v="2.3186188735378002"/>
    <n v="0.4013384511359"/>
    <n v="858.49504160043"/>
    <n v="1310"/>
    <s v="Fixed Single Family Units"/>
    <n v="1310"/>
    <s v="St. Lucie County"/>
    <s v="St. Lucie County"/>
    <m/>
    <m/>
    <m/>
    <n v="0"/>
    <n v="1"/>
    <n v="2.3186188735378002"/>
    <n v="0.4013384511359"/>
    <n v="858.4950416004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210628565821"/>
    <n v="0.69626524059999995"/>
  </r>
  <r>
    <n v="210000"/>
    <n v="820000"/>
    <n v="820000"/>
    <x v="0"/>
    <x v="0"/>
    <s v="IR-SouthCentral"/>
    <s v="C-25 and South Indian R"/>
    <n v="0.36"/>
    <n v="0.57999999999999996"/>
    <s v="St. Lucie County"/>
    <n v="0.132168290223"/>
    <n v="3880.80402072683"/>
    <n v="9.6363892209069206"/>
    <n v="1.4159866414394899"/>
    <n v="1.2736250872506101"/>
    <n v="0.18714853337765999"/>
    <n v="512.91923211000903"/>
    <n v="1210"/>
    <s v="Fixed Single Family Units"/>
    <n v="1210"/>
    <s v="St. Lucie County"/>
    <s v="St. Lucie County"/>
    <m/>
    <m/>
    <m/>
    <n v="0"/>
    <n v="1"/>
    <n v="1.2736250872506101"/>
    <n v="0.18714853337765999"/>
    <n v="512.91923211000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40002521404099"/>
    <n v="0.41599288899999998"/>
  </r>
  <r>
    <n v="210000"/>
    <n v="820000"/>
    <n v="820000"/>
    <x v="0"/>
    <x v="0"/>
    <s v="IR-SouthCentral"/>
    <s v="C-25 and South Indian R"/>
    <n v="0.36"/>
    <n v="0.57999999999999996"/>
    <s v="St. Lucie County"/>
    <n v="0.21615497141668999"/>
    <n v="3891.8272422473201"/>
    <n v="10.156517802321"/>
    <n v="1.6691117636558299"/>
    <n v="2.1953818152538598"/>
    <n v="0.36078680556428999"/>
    <n v="841.23780630668602"/>
    <n v="1210"/>
    <s v="Fixed Single Family Units"/>
    <n v="1210"/>
    <s v="St. Lucie County"/>
    <s v="St. Lucie County"/>
    <m/>
    <m/>
    <m/>
    <n v="0"/>
    <n v="1"/>
    <n v="2.1953818152538598"/>
    <n v="0.36078680556428999"/>
    <n v="1073.6951130568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1.797716488633"/>
    <n v="0.87079895630000004"/>
  </r>
  <r>
    <n v="210000"/>
    <n v="820000"/>
    <n v="820000"/>
    <x v="0"/>
    <x v="0"/>
    <s v="IR-SouthCentral"/>
    <s v="C-25 and South Indian R"/>
    <n v="0.36"/>
    <n v="0.57999999999999996"/>
    <s v="St. Lucie County"/>
    <n v="3.5619782648210002E-2"/>
    <n v="3891.8272422473201"/>
    <n v="10.156517802321"/>
    <n v="1.6691117636558299"/>
    <n v="0.36177295658142"/>
    <n v="5.9453398237000001E-2"/>
    <n v="138.626040473259"/>
    <n v="1310"/>
    <s v="Fixed Single Family Units"/>
    <n v="1310"/>
    <s v="St. Lucie County"/>
    <s v="St. Lucie County"/>
    <m/>
    <m/>
    <m/>
    <n v="0"/>
    <n v="1"/>
    <n v="0.36177295658142"/>
    <n v="5.9453398237000001E-2"/>
    <n v="138.62604047325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908301847939001"/>
    <n v="0.1124298787"/>
  </r>
  <r>
    <n v="210000"/>
    <n v="820000"/>
    <n v="820000"/>
    <x v="0"/>
    <x v="0"/>
    <s v="IR-SouthCentral"/>
    <s v="C-25 and South Indian R"/>
    <n v="0.36"/>
    <n v="0.57999999999999996"/>
    <s v="St. Lucie County"/>
    <n v="6.7166341635929994E-2"/>
    <n v="3891.8272422473201"/>
    <n v="10.156517802321"/>
    <n v="1.6691117636558299"/>
    <n v="0.68217614454216002"/>
    <n v="0.11210813094626"/>
    <n v="261.39979814082602"/>
    <n v="1310"/>
    <s v="Fixed Single Family Units"/>
    <n v="1310"/>
    <s v="St. Lucie County"/>
    <s v="St. Lucie County"/>
    <m/>
    <m/>
    <m/>
    <n v="0"/>
    <n v="1"/>
    <n v="0.68217614454216002"/>
    <n v="0.11210813094626"/>
    <n v="261.39979814082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358069193856693"/>
    <n v="0.21200308039999999"/>
  </r>
  <r>
    <n v="210000"/>
    <n v="820000"/>
    <n v="820000"/>
    <x v="0"/>
    <x v="0"/>
    <s v="IR-SouthCentral"/>
    <s v="C-25 and South Indian R"/>
    <n v="0.36"/>
    <n v="0.57999999999999996"/>
    <s v="St. Lucie County"/>
    <n v="0.13891330355882001"/>
    <n v="3838.73273874915"/>
    <n v="11.713817565884201"/>
    <n v="2.2515442024303201"/>
    <n v="1.62720509536235"/>
    <n v="0.31276944326831002"/>
    <n v="533.25104621905302"/>
    <n v="1210"/>
    <s v="Fixed Single Family Units"/>
    <n v="1210"/>
    <s v="St. Lucie County"/>
    <s v="St. Lucie County"/>
    <m/>
    <m/>
    <m/>
    <n v="0"/>
    <n v="1"/>
    <n v="1.62720509536235"/>
    <n v="0.31276944326831002"/>
    <n v="533.25104621905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3.90752439049001"/>
    <n v="0.43248260030000002"/>
  </r>
  <r>
    <n v="210000"/>
    <n v="820000"/>
    <n v="820000"/>
    <x v="0"/>
    <x v="0"/>
    <s v="IR-SouthCentral"/>
    <s v="C-25 and South Indian R"/>
    <n v="0.36"/>
    <n v="0.57999999999999996"/>
    <s v="St. Lucie County"/>
    <n v="9.5601826438489995E-2"/>
    <n v="3838.73273874915"/>
    <n v="11.713817565884201"/>
    <n v="2.2515442024303201"/>
    <n v="1.1198623538658901"/>
    <n v="0.21525173805935"/>
    <n v="366.98986103367599"/>
    <n v="1310"/>
    <s v="Fixed Single Family Units"/>
    <n v="1310"/>
    <s v="St. Lucie County"/>
    <s v="St. Lucie County"/>
    <m/>
    <m/>
    <m/>
    <n v="0"/>
    <n v="1"/>
    <n v="1.1198623538658901"/>
    <n v="0.21525173805935"/>
    <n v="366.98986103367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703977103792894"/>
    <n v="0.29763979000000002"/>
  </r>
  <r>
    <n v="210000"/>
    <n v="820000"/>
    <n v="820000"/>
    <x v="0"/>
    <x v="0"/>
    <s v="IR-SouthCentral"/>
    <s v="C-25 and South Indian R"/>
    <n v="0.36"/>
    <n v="0.57999999999999996"/>
    <s v="St. Lucie County"/>
    <n v="0.2281646059962"/>
    <n v="3838.73273874915"/>
    <n v="11.713817565884201"/>
    <n v="2.2515442024303201"/>
    <n v="2.6726785696314401"/>
    <n v="0.51372269583055996"/>
    <n v="875.86294286144903"/>
    <n v="1310"/>
    <s v="Fixed Single Family Units"/>
    <n v="1310"/>
    <s v="St. Lucie County"/>
    <s v="St. Lucie County"/>
    <m/>
    <m/>
    <m/>
    <n v="0"/>
    <n v="1"/>
    <n v="2.6726785696314401"/>
    <n v="0.51372269583055996"/>
    <n v="875.86294286144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735893312966"/>
    <n v="0.71035112970000003"/>
  </r>
  <r>
    <n v="210000"/>
    <n v="820000"/>
    <n v="820000"/>
    <x v="0"/>
    <x v="0"/>
    <s v="IR-SouthCentral"/>
    <s v="C-25 and South Indian R"/>
    <n v="0.36"/>
    <n v="0.57999999999999996"/>
    <s v="St. Lucie County"/>
    <n v="6.0736212914400001E-3"/>
    <n v="3838.73273874915"/>
    <n v="11.713817565884201"/>
    <n v="2.2515442024303201"/>
    <n v="7.1145291772230002E-2"/>
    <n v="1.36750268065E-2"/>
    <n v="23.3150088942261"/>
    <n v="1310"/>
    <s v="Fixed Single Family Units"/>
    <n v="1310"/>
    <s v="St. Lucie County"/>
    <s v="St. Lucie County"/>
    <m/>
    <m/>
    <m/>
    <n v="0"/>
    <n v="1"/>
    <n v="7.1145291772230002E-2"/>
    <n v="1.36750268065E-2"/>
    <n v="23.315008894224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075439134768203"/>
    <n v="1.8909171900000001E-2"/>
  </r>
  <r>
    <n v="210000"/>
    <n v="820000"/>
    <n v="820000"/>
    <x v="0"/>
    <x v="0"/>
    <s v="IR-SouthCentral"/>
    <s v="C-25 and South Indian R"/>
    <n v="0.36"/>
    <n v="0.57999999999999996"/>
    <s v="St. Lucie County"/>
    <n v="0.14901009649800001"/>
    <n v="3838.73273874915"/>
    <n v="11.713817565884201"/>
    <n v="2.2515442024303201"/>
    <n v="1.74547708585247"/>
    <n v="0.33550281887367001"/>
    <n v="572.00993583107402"/>
    <n v="1310"/>
    <s v="Fixed Single Family Units"/>
    <n v="1310"/>
    <s v="St. Lucie County"/>
    <s v="St. Lucie County"/>
    <m/>
    <m/>
    <m/>
    <n v="0"/>
    <n v="1"/>
    <n v="1.74547708585247"/>
    <n v="0.33550281887367001"/>
    <n v="572.00993583107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12385386553601"/>
    <n v="0.46391722289999998"/>
  </r>
  <r>
    <n v="210000"/>
    <n v="820000"/>
    <n v="820000"/>
    <x v="0"/>
    <x v="0"/>
    <s v="IR-SouthCentral"/>
    <s v="C-25 and South Indian R"/>
    <n v="0.36"/>
    <n v="0.57999999999999996"/>
    <s v="St. Lucie County"/>
    <n v="0.35032963791697003"/>
    <n v="3862.6639288106699"/>
    <n v="9.6053779129205807"/>
    <n v="1.3636509007158"/>
    <n v="3.3650485662891798"/>
    <n v="0.47772732629291997"/>
    <n v="1353.2056555751999"/>
    <n v="1210"/>
    <s v="Fixed Single Family Units"/>
    <n v="1210"/>
    <s v="St. Lucie County"/>
    <s v="St. Lucie County"/>
    <m/>
    <m/>
    <m/>
    <n v="0"/>
    <n v="1"/>
    <n v="3.3650485662891798"/>
    <n v="0.47772732629291997"/>
    <n v="1353.2056555751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2.14541259601199"/>
    <n v="1.0974903938"/>
  </r>
  <r>
    <n v="210000"/>
    <n v="820000"/>
    <n v="820000"/>
    <x v="0"/>
    <x v="0"/>
    <s v="IR-SouthCentral"/>
    <s v="C-25 and South Indian R"/>
    <n v="0.36"/>
    <n v="0.57999999999999996"/>
    <s v="St. Lucie County"/>
    <n v="0.14627730605040001"/>
    <n v="3862.6639288106699"/>
    <n v="9.6053779129205807"/>
    <n v="1.3636509007158"/>
    <n v="1.4050488046980301"/>
    <n v="0.19947118014990001"/>
    <n v="565.02007368448005"/>
    <n v="1750"/>
    <s v="Governmental"/>
    <n v="1750"/>
    <s v="St. Lucie County"/>
    <s v="St. Lucie County"/>
    <m/>
    <m/>
    <m/>
    <n v="0"/>
    <n v="1"/>
    <n v="1.4050488046980301"/>
    <n v="0.19947118014990001"/>
    <n v="565.020073684480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950251807410694"/>
    <n v="0.4582482349"/>
  </r>
  <r>
    <n v="210000"/>
    <n v="820000"/>
    <n v="820000"/>
    <x v="0"/>
    <x v="0"/>
    <s v="IR-SouthCentral"/>
    <s v="C-25 and South Indian R"/>
    <n v="0.36"/>
    <n v="0.57999999999999996"/>
    <s v="St. Lucie County"/>
    <n v="0.12115632844077"/>
    <n v="3862.6639288106699"/>
    <n v="9.6053779129205807"/>
    <n v="1.3636509007158"/>
    <n v="1.1637523212155501"/>
    <n v="0.16521493640568"/>
    <n v="467.98617961531301"/>
    <n v="1750"/>
    <s v="Governmental"/>
    <n v="1750"/>
    <s v="St. Lucie County"/>
    <s v="St. Lucie County"/>
    <m/>
    <m/>
    <m/>
    <n v="0"/>
    <n v="1"/>
    <n v="1.1637523212155501"/>
    <n v="0.16521493640568"/>
    <n v="467.98617961531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634861262856802"/>
    <n v="0.37955083499999998"/>
  </r>
  <r>
    <n v="210000"/>
    <n v="820000"/>
    <n v="820000"/>
    <x v="0"/>
    <x v="0"/>
    <s v="IR-SouthCentral"/>
    <s v="C-25 and South Indian R"/>
    <n v="0.36"/>
    <n v="0.57999999999999996"/>
    <s v="St. Lucie County"/>
    <n v="0.35153469194193998"/>
    <n v="3884.4975730295801"/>
    <n v="10.766543158614899"/>
    <n v="1.8508092930562901"/>
    <n v="3.78481343254342"/>
    <n v="0.65062367467783"/>
    <n v="1365.5356576842"/>
    <n v="1210"/>
    <s v="Fixed Single Family Units"/>
    <n v="1210"/>
    <s v="St. Lucie County"/>
    <s v="St. Lucie County"/>
    <m/>
    <m/>
    <m/>
    <n v="0"/>
    <n v="1"/>
    <n v="3.78481343254342"/>
    <n v="0.65062367467783"/>
    <n v="1365.535657684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2537224621"/>
    <n v="1.1074903954999999"/>
  </r>
  <r>
    <n v="210000"/>
    <n v="820000"/>
    <n v="820000"/>
    <x v="0"/>
    <x v="0"/>
    <s v="IR-SouthCentral"/>
    <s v="C-25 and South Indian R"/>
    <n v="0.36"/>
    <n v="0.57999999999999996"/>
    <s v="St. Lucie County"/>
    <n v="2.087528909726E-2"/>
    <n v="3884.4975730295801"/>
    <n v="10.766543158614899"/>
    <n v="1.8508092930562901"/>
    <n v="0.22475470101423001"/>
    <n v="3.8636179056439998E-2"/>
    <n v="81.090009834605198"/>
    <n v="1310"/>
    <s v="Fixed Single Family Units"/>
    <n v="1310"/>
    <s v="St. Lucie County"/>
    <s v="St. Lucie County"/>
    <m/>
    <m/>
    <m/>
    <n v="0"/>
    <n v="1"/>
    <n v="0.22475470101423001"/>
    <n v="3.8636179056439998E-2"/>
    <n v="81.0900098346036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7.002498014639599"/>
    <n v="6.5766431299999997E-2"/>
  </r>
  <r>
    <n v="210000"/>
    <n v="820000"/>
    <n v="820000"/>
    <x v="0"/>
    <x v="0"/>
    <s v="IR-SouthCentral"/>
    <s v="C-25 and South Indian R"/>
    <n v="0.36"/>
    <n v="0.57999999999999996"/>
    <s v="St. Lucie County"/>
    <n v="1.1863369947859999E-2"/>
    <n v="3884.4975730295801"/>
    <n v="10.766543158614899"/>
    <n v="1.8508092930562901"/>
    <n v="0.12772748455024999"/>
    <n v="2.1956835346460001E-2"/>
    <n v="46.083231770414201"/>
    <n v="1310"/>
    <s v="Fixed Single Family Units"/>
    <n v="1310"/>
    <s v="St. Lucie County"/>
    <s v="St. Lucie County"/>
    <m/>
    <m/>
    <m/>
    <n v="0"/>
    <n v="1"/>
    <n v="0.12772748455024999"/>
    <n v="2.1956835346460001E-2"/>
    <n v="46.083231770413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7.7498256567985"/>
    <n v="3.7374883800000001E-2"/>
  </r>
  <r>
    <n v="210000"/>
    <n v="820000"/>
    <n v="820000"/>
    <x v="0"/>
    <x v="0"/>
    <s v="IR-SouthCentral"/>
    <s v="C-25 and South Indian R"/>
    <n v="0.36"/>
    <n v="0.57999999999999996"/>
    <s v="St. Lucie County"/>
    <n v="9.2028709741150003E-2"/>
    <n v="3884.4975730295801"/>
    <n v="10.766543158614899"/>
    <n v="1.8508092930562901"/>
    <n v="0.99083107525983005"/>
    <n v="0.17032759121690999"/>
    <n v="357.48529963857197"/>
    <n v="1310"/>
    <s v="Fixed Single Family Units"/>
    <n v="1310"/>
    <s v="St. Lucie County"/>
    <s v="St. Lucie County"/>
    <m/>
    <m/>
    <m/>
    <n v="0"/>
    <n v="1"/>
    <n v="0.99083107525983005"/>
    <n v="0.17032759121690999"/>
    <n v="357.48529963857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872675537981195"/>
    <n v="0.28993130550000001"/>
  </r>
  <r>
    <n v="210000"/>
    <n v="820000"/>
    <n v="820000"/>
    <x v="0"/>
    <x v="0"/>
    <s v="IR-SouthCentral"/>
    <s v="C-25 and South Indian R"/>
    <n v="0.36"/>
    <n v="0.57999999999999996"/>
    <s v="St. Lucie County"/>
    <n v="0.14146139282461001"/>
    <n v="3884.4975730295801"/>
    <n v="10.766543158614899"/>
    <n v="1.8508092930562901"/>
    <n v="1.52305019112402"/>
    <n v="0.26181806044847999"/>
    <n v="549.50643710460895"/>
    <n v="1310"/>
    <s v="Fixed Single Family Units"/>
    <n v="1310"/>
    <s v="St. Lucie County"/>
    <s v="St. Lucie County"/>
    <m/>
    <m/>
    <m/>
    <n v="0"/>
    <n v="1"/>
    <n v="1.52305019112402"/>
    <n v="0.26181806044847999"/>
    <n v="549.506437104608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718047527566696"/>
    <n v="0.44566621010000002"/>
  </r>
  <r>
    <n v="210000"/>
    <n v="820000"/>
    <n v="820000"/>
    <x v="0"/>
    <x v="0"/>
    <s v="IR-SouthCentral"/>
    <s v="C-25 and South Indian R"/>
    <n v="0.36"/>
    <n v="0.57999999999999996"/>
    <s v="St. Lucie County"/>
    <n v="0.40319927282380003"/>
    <n v="3863.6132909985199"/>
    <n v="10.203989099683801"/>
    <n v="1.68554213548445"/>
    <n v="4.1142409848945896"/>
    <n v="0.67960936334122002"/>
    <n v="1557.806069403"/>
    <n v="1210"/>
    <s v="Fixed Single Family Units"/>
    <n v="1210"/>
    <s v="St. Lucie County"/>
    <s v="St. Lucie County"/>
    <m/>
    <m/>
    <m/>
    <n v="0"/>
    <n v="1"/>
    <n v="4.1142409848945896"/>
    <n v="0.67960936334122002"/>
    <n v="1557.8060694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49146451315301"/>
    <n v="1.2634274691"/>
  </r>
  <r>
    <n v="210000"/>
    <n v="820000"/>
    <n v="820000"/>
    <x v="0"/>
    <x v="0"/>
    <s v="IR-SouthCentral"/>
    <s v="C-25 and South Indian R"/>
    <n v="0.36"/>
    <n v="0.57999999999999996"/>
    <s v="St. Lucie County"/>
    <n v="3.9813752485409998E-2"/>
    <n v="3863.6132909985199"/>
    <n v="10.203989099683801"/>
    <n v="1.68554213548445"/>
    <n v="0.40625909637863999"/>
    <n v="6.7107757385899997E-2"/>
    <n v="153.824943267159"/>
    <n v="1310"/>
    <s v="Fixed Single Family Units"/>
    <n v="1310"/>
    <s v="St. Lucie County"/>
    <s v="St. Lucie County"/>
    <m/>
    <m/>
    <m/>
    <n v="0"/>
    <n v="1"/>
    <n v="0.40625909637863999"/>
    <n v="6.7107757385899997E-2"/>
    <n v="153.82494326715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798607711913803"/>
    <n v="0.124756645"/>
  </r>
  <r>
    <n v="210000"/>
    <n v="820000"/>
    <n v="820000"/>
    <x v="0"/>
    <x v="0"/>
    <s v="IR-SouthCentral"/>
    <s v="C-25 and South Indian R"/>
    <n v="0.36"/>
    <n v="0.57999999999999996"/>
    <s v="St. Lucie County"/>
    <n v="0.10147639105007"/>
    <n v="3863.6132909985199"/>
    <n v="10.203989099683801"/>
    <n v="1.68554213548445"/>
    <n v="1.0354639881502501"/>
    <n v="0.1710427328718"/>
    <n v="392.06553318364502"/>
    <n v="1310"/>
    <s v="Fixed Single Family Units"/>
    <n v="1310"/>
    <s v="St. Lucie County"/>
    <s v="St. Lucie County"/>
    <m/>
    <m/>
    <m/>
    <n v="0"/>
    <n v="1"/>
    <n v="1.0354639881502501"/>
    <n v="0.1710427328718"/>
    <n v="392.06553318364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0445861428461"/>
    <n v="0.31797691259999999"/>
  </r>
  <r>
    <n v="210000"/>
    <n v="820000"/>
    <n v="820000"/>
    <x v="0"/>
    <x v="0"/>
    <s v="IR-SouthCentral"/>
    <s v="C-25 and South Indian R"/>
    <n v="0.36"/>
    <n v="0.57999999999999996"/>
    <s v="St. Lucie County"/>
    <n v="5.4129675039149998E-2"/>
    <n v="3863.6132909985199"/>
    <n v="10.203989099683801"/>
    <n v="1.68554213548445"/>
    <n v="0.55233861406895002"/>
    <n v="9.1237848058570006E-2"/>
    <n v="209.13613191870601"/>
    <n v="1310"/>
    <s v="Fixed Single Family Units"/>
    <n v="1310"/>
    <s v="St. Lucie County"/>
    <s v="St. Lucie County"/>
    <m/>
    <m/>
    <m/>
    <n v="0"/>
    <n v="1"/>
    <n v="0.55233861406895002"/>
    <n v="9.1237848058570006E-2"/>
    <n v="209.13613191870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533806074277905"/>
    <n v="0.1696156788"/>
  </r>
  <r>
    <n v="210000"/>
    <n v="820000"/>
    <n v="820000"/>
    <x v="0"/>
    <x v="0"/>
    <s v="IR-SouthCentral"/>
    <s v="C-25 and South Indian R"/>
    <n v="0.36"/>
    <n v="0.57999999999999996"/>
    <s v="St. Lucie County"/>
    <n v="7.8948371573200008E-3"/>
    <n v="3863.6132909985199"/>
    <n v="10.203989099683801"/>
    <n v="1.68554213548445"/>
    <n v="8.0558832297140004E-2"/>
    <n v="1.330708068146E-2"/>
    <n v="30.5025977713176"/>
    <n v="1310"/>
    <s v="Fixed Single Family Units"/>
    <n v="1310"/>
    <s v="St. Lucie County"/>
    <s v="St. Lucie County"/>
    <m/>
    <m/>
    <m/>
    <n v="0"/>
    <n v="1"/>
    <n v="8.0558832297140004E-2"/>
    <n v="1.330708068146E-2"/>
    <n v="30.502597771319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.371297098756699"/>
    <n v="2.47385221E-2"/>
  </r>
  <r>
    <n v="210000"/>
    <n v="820000"/>
    <n v="820000"/>
    <x v="0"/>
    <x v="0"/>
    <s v="IR-SouthCentral"/>
    <s v="C-25 and South Indian R"/>
    <n v="0.36"/>
    <n v="0.57999999999999996"/>
    <s v="St. Lucie County"/>
    <n v="1.124952485898E-2"/>
    <n v="3863.6132909985199"/>
    <n v="10.203989099683801"/>
    <n v="1.68554213548445"/>
    <n v="0.11479002903772"/>
    <n v="1.8961548153999998E-2"/>
    <n v="43.463813762600402"/>
    <n v="1310"/>
    <s v="Fixed Single Family Units"/>
    <n v="1310"/>
    <s v="St. Lucie County"/>
    <s v="St. Lucie County"/>
    <m/>
    <m/>
    <m/>
    <n v="0"/>
    <n v="1"/>
    <n v="0.11479002903772"/>
    <n v="1.8961548153999998E-2"/>
    <n v="43.463813762599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7.894936345679099"/>
    <n v="3.5250457200000002E-2"/>
  </r>
  <r>
    <n v="210000"/>
    <n v="820000"/>
    <n v="820000"/>
    <x v="0"/>
    <x v="0"/>
    <s v="IR-SouthCentral"/>
    <s v="C-25 and South Indian R"/>
    <n v="0.36"/>
    <n v="0.57999999999999996"/>
    <s v="St. Lucie County"/>
    <n v="0.24205990272455"/>
    <n v="3843.8159385592498"/>
    <n v="11.449238280678101"/>
    <n v="2.10586921505198"/>
    <n v="2.7714015044912301"/>
    <n v="0.50974649734611999"/>
    <n v="930.43371217875904"/>
    <n v="1210"/>
    <s v="Fixed Single Family Units"/>
    <n v="1210"/>
    <s v="St. Lucie County"/>
    <s v="St. Lucie County"/>
    <m/>
    <m/>
    <m/>
    <n v="0"/>
    <n v="1"/>
    <n v="2.7714015044912301"/>
    <n v="0.50974649734611999"/>
    <n v="930.433712178759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9.18887180731599"/>
    <n v="0.75460966110000005"/>
  </r>
  <r>
    <n v="210000"/>
    <n v="820000"/>
    <n v="820000"/>
    <x v="0"/>
    <x v="0"/>
    <s v="IR-SouthCentral"/>
    <s v="C-25 and South Indian R"/>
    <n v="0.36"/>
    <n v="0.57999999999999996"/>
    <s v="St. Lucie County"/>
    <n v="9.7678517808739998E-2"/>
    <n v="3843.8159385592498"/>
    <n v="11.449238280678101"/>
    <n v="2.10586921505198"/>
    <n v="1.1183446252957701"/>
    <n v="0.20569818362534001"/>
    <n v="375.45824360809399"/>
    <n v="1310"/>
    <s v="Fixed Single Family Units"/>
    <n v="1310"/>
    <s v="St. Lucie County"/>
    <s v="St. Lucie County"/>
    <m/>
    <m/>
    <m/>
    <n v="0"/>
    <n v="1"/>
    <n v="1.1183446252957701"/>
    <n v="0.20569818362534001"/>
    <n v="375.45824360809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496270067774503"/>
    <n v="0.30450790239999997"/>
  </r>
  <r>
    <n v="210000"/>
    <n v="820000"/>
    <n v="820000"/>
    <x v="0"/>
    <x v="0"/>
    <s v="IR-SouthCentral"/>
    <s v="C-25 and South Indian R"/>
    <n v="0.36"/>
    <n v="0.57999999999999996"/>
    <s v="St. Lucie County"/>
    <n v="0.27802503324966998"/>
    <n v="3843.8159385592498"/>
    <n v="11.449238280678101"/>
    <n v="2.10586921505198"/>
    <n v="3.1831748536690299"/>
    <n v="0.58548435853430003"/>
    <n v="1068.6770541235801"/>
    <n v="1310"/>
    <s v="Fixed Single Family Units"/>
    <n v="1310"/>
    <s v="St. Lucie County"/>
    <s v="St. Lucie County"/>
    <m/>
    <m/>
    <m/>
    <n v="0"/>
    <n v="1"/>
    <n v="3.1831748536690299"/>
    <n v="0.58548435853430003"/>
    <n v="1068.6770541235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4.780638398756"/>
    <n v="0.86672915989999999"/>
  </r>
  <r>
    <n v="210000"/>
    <n v="820000"/>
    <n v="820000"/>
    <x v="0"/>
    <x v="0"/>
    <s v="IR-SouthCentral"/>
    <s v="C-25 and South Indian R"/>
    <n v="0.36"/>
    <n v="0.57999999999999996"/>
    <s v="St. Lucie County"/>
    <n v="0.58577556690292998"/>
    <n v="3827.7030392714"/>
    <n v="10.4742045844724"/>
    <n v="1.6027460995323199"/>
    <n v="6.1355331283266397"/>
    <n v="0.93884950505500997"/>
    <n v="2242.17491776529"/>
    <n v="1210"/>
    <s v="Fixed Single Family Units"/>
    <n v="1210"/>
    <s v="St. Lucie County"/>
    <s v="St. Lucie County"/>
    <m/>
    <m/>
    <m/>
    <n v="0"/>
    <n v="1"/>
    <n v="6.1355331283266397"/>
    <n v="0.93884950505500997"/>
    <n v="2242.1749177652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68557484668801"/>
    <n v="1.8184711416999999"/>
  </r>
  <r>
    <n v="210000"/>
    <n v="820000"/>
    <n v="820000"/>
    <x v="0"/>
    <x v="0"/>
    <s v="IR-SouthCentral"/>
    <s v="C-25 and South Indian R"/>
    <n v="0.36"/>
    <n v="0.57999999999999996"/>
    <s v="St. Lucie County"/>
    <n v="3.1987886695930001E-2"/>
    <n v="3827.7030392714"/>
    <n v="10.4742045844724"/>
    <n v="1.6027460995323199"/>
    <n v="0.33504766947817999"/>
    <n v="5.1268460634190001E-2"/>
    <n v="122.440131125915"/>
    <n v="1310"/>
    <s v="Fixed Single Family Units"/>
    <n v="1310"/>
    <s v="St. Lucie County"/>
    <s v="St. Lucie County"/>
    <m/>
    <m/>
    <m/>
    <n v="0"/>
    <n v="1"/>
    <n v="0.33504766947817999"/>
    <n v="5.1268460634190001E-2"/>
    <n v="122.44013112591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742498474542103"/>
    <n v="9.9302620499999994E-2"/>
  </r>
  <r>
    <n v="210000"/>
    <n v="820000"/>
    <n v="820000"/>
    <x v="0"/>
    <x v="0"/>
    <s v="IR-SouthCentral"/>
    <s v="C-25 and South Indian R"/>
    <n v="0.36"/>
    <n v="0.57999999999999996"/>
    <s v="St. Lucie County"/>
    <n v="0.59425433349413004"/>
    <n v="3864.6904003923701"/>
    <n v="12.1614982249421"/>
    <n v="2.46452635305045"/>
    <n v="7.22702302195309"/>
    <n v="1.46455546531072"/>
    <n v="2296.6090180463402"/>
    <n v="1310"/>
    <s v="Fixed Single Family Units"/>
    <n v="1310"/>
    <s v="St. Lucie County"/>
    <s v="St. Lucie County"/>
    <m/>
    <m/>
    <m/>
    <n v="0"/>
    <n v="1"/>
    <n v="7.22702302195309"/>
    <n v="1.46455546531072"/>
    <n v="2296.6090180463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6.19562582401201"/>
    <n v="1.8626188305"/>
  </r>
  <r>
    <n v="210000"/>
    <n v="820000"/>
    <n v="820000"/>
    <x v="0"/>
    <x v="0"/>
    <s v="IR-SouthCentral"/>
    <s v="C-25 and South Indian R"/>
    <n v="0.36"/>
    <n v="0.57999999999999996"/>
    <s v="St. Lucie County"/>
    <n v="7.0257933909799999E-3"/>
    <n v="3864.6904003923701"/>
    <n v="12.1614982249421"/>
    <n v="2.46452635305045"/>
    <n v="8.5444173853269995E-2"/>
    <n v="1.7315252963169998E-2"/>
    <n v="27.1525162732799"/>
    <n v="1310"/>
    <s v="Fixed Single Family Units"/>
    <n v="1310"/>
    <s v="St. Lucie County"/>
    <s v="St. Lucie County"/>
    <m/>
    <m/>
    <m/>
    <n v="0"/>
    <n v="1"/>
    <n v="8.5444173853269995E-2"/>
    <n v="1.7315252963169998E-2"/>
    <n v="27.152516273280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5.490000156873997"/>
    <n v="2.20215055E-2"/>
  </r>
  <r>
    <n v="210000"/>
    <n v="820000"/>
    <n v="820000"/>
    <x v="0"/>
    <x v="0"/>
    <s v="IR-SouthCentral"/>
    <s v="C-25 and South Indian R"/>
    <n v="0.36"/>
    <n v="0.57999999999999996"/>
    <s v="St. Lucie County"/>
    <n v="1.6483326621690001E-2"/>
    <n v="3864.6904003923701"/>
    <n v="12.1614982249421"/>
    <n v="2.46452635305045"/>
    <n v="0.20046194745092999"/>
    <n v="4.0623592845110003E-2"/>
    <n v="63.702954161412201"/>
    <n v="1310"/>
    <s v="Fixed Single Family Units"/>
    <n v="1310"/>
    <s v="St. Lucie County"/>
    <s v="St. Lucie County"/>
    <m/>
    <m/>
    <m/>
    <n v="0"/>
    <n v="1"/>
    <n v="0.20046194745092999"/>
    <n v="4.0623592845110003E-2"/>
    <n v="63.702954161413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993416692974606"/>
    <n v="5.1665007399999997E-2"/>
  </r>
  <r>
    <n v="210000"/>
    <n v="820000"/>
    <n v="820000"/>
    <x v="0"/>
    <x v="0"/>
    <s v="IR-SouthCentral"/>
    <s v="C-25 and South Indian R"/>
    <n v="0.36"/>
    <n v="0.57999999999999996"/>
    <s v="Natural Lands"/>
    <n v="0.17268587661324999"/>
    <n v="2722.74773622064"/>
    <n v="6.47551933998351"/>
    <n v="0.64904235112971997"/>
    <n v="1.1182307337511099"/>
    <n v="0.11208044736396"/>
    <n v="470.18007962600598"/>
    <n v="4110"/>
    <s v="Pine flatwoods"/>
    <n v="4110"/>
    <s v="St. Lucie County"/>
    <s v="St. Lucie County"/>
    <m/>
    <m/>
    <s v="Natural Lands"/>
    <n v="0"/>
    <n v="1"/>
    <n v="1.1182307337511099"/>
    <n v="0.11208044736396"/>
    <n v="1487.2832332590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9.94675115337"/>
    <n v="1.2062313327"/>
  </r>
  <r>
    <n v="210000"/>
    <n v="820000"/>
    <n v="820000"/>
    <x v="0"/>
    <x v="0"/>
    <s v="IR-SouthCentral"/>
    <s v="C-25 and South Indian R"/>
    <n v="0.36"/>
    <n v="0.57999999999999996"/>
    <s v="St. Lucie County"/>
    <n v="7.4328132515799998E-3"/>
    <n v="2722.74773622064"/>
    <n v="6.47551933998351"/>
    <n v="0.64904235112971997"/>
    <n v="4.8131325961150002E-2"/>
    <n v="4.8242105883100003E-3"/>
    <n v="20.237675454514701"/>
    <n v="1210"/>
    <s v="Fixed Single Family Units"/>
    <n v="1210"/>
    <s v="St. Lucie County"/>
    <s v="St. Lucie County"/>
    <m/>
    <m/>
    <m/>
    <n v="0"/>
    <n v="1"/>
    <n v="4.8131325961150002E-2"/>
    <n v="4.8242105883100003E-3"/>
    <n v="20.237675454516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314622206793899"/>
    <n v="1.6413362099999999E-2"/>
  </r>
  <r>
    <n v="210000"/>
    <n v="820000"/>
    <n v="820000"/>
    <x v="0"/>
    <x v="0"/>
    <s v="IR-SouthCentral"/>
    <s v="C-25 and South Indian R"/>
    <n v="0.36"/>
    <n v="0.57999999999999996"/>
    <s v="St. Lucie County"/>
    <n v="1.560040719896E-2"/>
    <n v="2722.74773622064"/>
    <n v="6.47551933998351"/>
    <n v="0.64904235112971997"/>
    <n v="0.10102073852850001"/>
    <n v="1.012532496699E-2"/>
    <n v="42.475973385099401"/>
    <n v="1320"/>
    <s v="Mobile Home Units"/>
    <n v="1320"/>
    <s v="St. Lucie County"/>
    <s v="St. Lucie County"/>
    <m/>
    <m/>
    <m/>
    <n v="0"/>
    <n v="1"/>
    <n v="0.10102073852850001"/>
    <n v="1.012532496699E-2"/>
    <n v="174.49313659385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4.489848758974503"/>
    <n v="0.14151917"/>
  </r>
  <r>
    <n v="210000"/>
    <n v="820000"/>
    <n v="820000"/>
    <x v="0"/>
    <x v="0"/>
    <s v="IR-SouthCentral"/>
    <s v="C-25 and South Indian R"/>
    <n v="0.36"/>
    <n v="0.57999999999999996"/>
    <s v="St. Lucie County"/>
    <n v="0.2300146779061"/>
    <n v="3881.92502331179"/>
    <n v="10.632354363293601"/>
    <n v="1.8887523945803999"/>
    <n v="2.4455975642564902"/>
    <n v="0.43444077368377998"/>
    <n v="892.89973389269198"/>
    <n v="1210"/>
    <s v="Fixed Single Family Units"/>
    <n v="1210"/>
    <s v="St. Lucie County"/>
    <s v="St. Lucie County"/>
    <m/>
    <m/>
    <m/>
    <n v="0"/>
    <n v="1"/>
    <n v="2.4455975642564902"/>
    <n v="0.43444077368377998"/>
    <n v="892.89973389269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24073487059701"/>
    <n v="0.72416847839999998"/>
  </r>
  <r>
    <n v="210000"/>
    <n v="820000"/>
    <n v="820000"/>
    <x v="0"/>
    <x v="0"/>
    <s v="IR-SouthCentral"/>
    <s v="C-25 and South Indian R"/>
    <n v="0.36"/>
    <n v="0.57999999999999996"/>
    <s v="St. Lucie County"/>
    <n v="7.5219876815219994E-2"/>
    <n v="3881.92502331179"/>
    <n v="10.632354363293601"/>
    <n v="1.8887523945803999"/>
    <n v="0.79976438546272999"/>
    <n v="0.14207172245478999"/>
    <n v="291.99792205944101"/>
    <n v="1310"/>
    <s v="Fixed Single Family Units"/>
    <n v="1310"/>
    <s v="St. Lucie County"/>
    <s v="St. Lucie County"/>
    <m/>
    <m/>
    <m/>
    <n v="0"/>
    <n v="1"/>
    <n v="0.79976438546272999"/>
    <n v="0.14207172245478999"/>
    <n v="291.997922059439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198817358680301"/>
    <n v="0.2368190771"/>
  </r>
  <r>
    <n v="210000"/>
    <n v="820000"/>
    <n v="820000"/>
    <x v="0"/>
    <x v="0"/>
    <s v="IR-SouthCentral"/>
    <s v="C-25 and South Indian R"/>
    <n v="0.36"/>
    <n v="0.57999999999999996"/>
    <s v="St. Lucie County"/>
    <n v="7.8051213262640001E-2"/>
    <n v="3881.92502331179"/>
    <n v="10.632354363293601"/>
    <n v="1.8887523945803999"/>
    <n v="0.82986815789340995"/>
    <n v="0.14741941594972"/>
    <n v="302.98895786409503"/>
    <n v="1310"/>
    <s v="Fixed Single Family Units"/>
    <n v="1310"/>
    <s v="St. Lucie County"/>
    <s v="St. Lucie County"/>
    <m/>
    <m/>
    <m/>
    <n v="0"/>
    <n v="1"/>
    <n v="0.82986815789340995"/>
    <n v="0.14741941594972"/>
    <n v="302.98895786409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2.63841922995699"/>
    <n v="0.24573313699999999"/>
  </r>
  <r>
    <n v="210000"/>
    <n v="820000"/>
    <n v="820000"/>
    <x v="0"/>
    <x v="0"/>
    <s v="IR-SouthCentral"/>
    <s v="C-25 and South Indian R"/>
    <n v="0.36"/>
    <n v="0.57999999999999996"/>
    <s v="St. Lucie County"/>
    <n v="0.22376787237477999"/>
    <n v="3881.92502331179"/>
    <n v="10.632354363293601"/>
    <n v="1.8887523945803999"/>
    <n v="2.3791793142089901"/>
    <n v="0.42264210477803998"/>
    <n v="868.65010318492602"/>
    <n v="1310"/>
    <s v="Fixed Single Family Units"/>
    <n v="1310"/>
    <s v="St. Lucie County"/>
    <s v="St. Lucie County"/>
    <m/>
    <m/>
    <m/>
    <n v="0"/>
    <n v="1"/>
    <n v="2.3791793142089901"/>
    <n v="0.42264210477803998"/>
    <n v="868.65010318492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3350599968"/>
    <n v="0.70450130020000001"/>
  </r>
  <r>
    <n v="210000"/>
    <n v="820000"/>
    <n v="820000"/>
    <x v="0"/>
    <x v="0"/>
    <s v="IR-SouthCentral"/>
    <s v="C-25 and South Indian R"/>
    <n v="0.36"/>
    <n v="0.57999999999999996"/>
    <s v="St. Lucie County"/>
    <n v="1.070981342422E-2"/>
    <n v="3881.92502331179"/>
    <n v="10.632354363293601"/>
    <n v="1.8887523945803999"/>
    <n v="0.11387053149116"/>
    <n v="2.022818575052E-2"/>
    <n v="41.574692726515103"/>
    <n v="1310"/>
    <s v="Fixed Single Family Units"/>
    <n v="1310"/>
    <s v="St. Lucie County"/>
    <s v="St. Lucie County"/>
    <m/>
    <m/>
    <m/>
    <n v="0"/>
    <n v="1"/>
    <n v="0.11387053149116"/>
    <n v="2.022818575052E-2"/>
    <n v="41.574692726515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1081470258842"/>
    <n v="3.37183234E-2"/>
  </r>
  <r>
    <n v="210000"/>
    <n v="820000"/>
    <n v="820000"/>
    <x v="0"/>
    <x v="0"/>
    <s v="IR-SouthCentral"/>
    <s v="C-25 and South Indian R"/>
    <n v="0.36"/>
    <n v="0.57999999999999996"/>
    <s v="St. Lucie County"/>
    <n v="0.1297614718349"/>
    <n v="3867.26291025708"/>
    <n v="10.848483166253301"/>
    <n v="2.0031741153776199"/>
    <n v="1.4077151428292201"/>
    <n v="0.25993482155297998"/>
    <n v="501.82172720749702"/>
    <n v="1210"/>
    <s v="Fixed Single Family Units"/>
    <n v="1210"/>
    <s v="St. Lucie County"/>
    <s v="St. Lucie County"/>
    <m/>
    <m/>
    <m/>
    <n v="0"/>
    <n v="1"/>
    <n v="1.4077151428292201"/>
    <n v="0.25993482155297998"/>
    <n v="501.82172720749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232981383337204"/>
    <n v="0.4069924795"/>
  </r>
  <r>
    <n v="210000"/>
    <n v="820000"/>
    <n v="820000"/>
    <x v="0"/>
    <x v="0"/>
    <s v="IR-SouthCentral"/>
    <s v="C-25 and South Indian R"/>
    <n v="0.36"/>
    <n v="0.57999999999999996"/>
    <s v="St. Lucie County"/>
    <n v="0.17833999054281999"/>
    <n v="3867.26291025708"/>
    <n v="10.848483166253301"/>
    <n v="2.0031741153776199"/>
    <n v="1.93471838527364"/>
    <n v="0.35724605279207999"/>
    <n v="689.68763084187401"/>
    <n v="1310"/>
    <s v="Fixed Single Family Units"/>
    <n v="1310"/>
    <s v="St. Lucie County"/>
    <s v="St. Lucie County"/>
    <m/>
    <m/>
    <m/>
    <n v="0"/>
    <n v="1"/>
    <n v="1.93471838527364"/>
    <n v="0.35724605279207999"/>
    <n v="689.68763084187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7.47126341596901"/>
    <n v="0.55935736479999998"/>
  </r>
  <r>
    <n v="210000"/>
    <n v="820000"/>
    <n v="820000"/>
    <x v="0"/>
    <x v="0"/>
    <s v="IR-SouthCentral"/>
    <s v="C-25 and South Indian R"/>
    <n v="0.36"/>
    <n v="0.57999999999999996"/>
    <s v="St. Lucie County"/>
    <n v="0.27919581465978999"/>
    <n v="3867.26291025708"/>
    <n v="10.848483166253301"/>
    <n v="2.0031741153776199"/>
    <n v="3.0288510954251899"/>
    <n v="0.55927782904826995"/>
    <n v="1079.7236187328399"/>
    <n v="1310"/>
    <s v="Fixed Single Family Units"/>
    <n v="1310"/>
    <s v="St. Lucie County"/>
    <s v="St. Lucie County"/>
    <m/>
    <m/>
    <m/>
    <n v="0"/>
    <n v="1"/>
    <n v="3.0288510954251899"/>
    <n v="0.55927782904826995"/>
    <n v="1079.7236187328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5.19985437404699"/>
    <n v="0.87568825530000005"/>
  </r>
  <r>
    <n v="210000"/>
    <n v="820000"/>
    <n v="820000"/>
    <x v="0"/>
    <x v="0"/>
    <s v="IR-SouthCentral"/>
    <s v="C-25 and South Indian R"/>
    <n v="0.36"/>
    <n v="0.57999999999999996"/>
    <s v="St. Lucie County"/>
    <n v="3.0466176791470002E-2"/>
    <n v="3867.26291025708"/>
    <n v="10.848483166253301"/>
    <n v="2.0031741153776199"/>
    <n v="0.33051180606245001"/>
    <n v="6.10290567432E-2"/>
    <n v="117.82071552302099"/>
    <n v="1310"/>
    <s v="Fixed Single Family Units"/>
    <n v="1310"/>
    <s v="St. Lucie County"/>
    <s v="St. Lucie County"/>
    <m/>
    <m/>
    <m/>
    <n v="0"/>
    <n v="1"/>
    <n v="0.33051180606245001"/>
    <n v="6.10290567432E-2"/>
    <n v="117.82071552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360346953220102"/>
    <n v="9.5556135900000005E-2"/>
  </r>
  <r>
    <n v="210000"/>
    <n v="830000"/>
    <n v="830000"/>
    <x v="0"/>
    <x v="0"/>
    <s v="IR-SouthCentral"/>
    <s v="C-25 and South Indian R"/>
    <n v="0.36"/>
    <n v="0.57999999999999996"/>
    <s v="St. Lucie County"/>
    <n v="0.29025754944781001"/>
    <n v="3840.4158441289901"/>
    <n v="11.309631078363401"/>
    <n v="2.0348861519074801"/>
    <n v="3.2827058019645499"/>
    <n v="0.59064106785795001"/>
    <n v="1114.7096917774199"/>
    <n v="1210"/>
    <s v="Fixed Single Family Units"/>
    <n v="1210"/>
    <s v="St. Lucie County"/>
    <s v="St. Lucie County"/>
    <m/>
    <m/>
    <m/>
    <n v="0"/>
    <n v="1"/>
    <n v="3.2827058019645499"/>
    <n v="0.59064106785795001"/>
    <n v="1114.7096917774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4825157460101"/>
    <n v="0.90406301040000003"/>
  </r>
  <r>
    <n v="210000"/>
    <n v="830000"/>
    <n v="830000"/>
    <x v="0"/>
    <x v="0"/>
    <s v="IR-SouthCentral"/>
    <s v="C-25 and South Indian R"/>
    <n v="0.36"/>
    <n v="0.57999999999999996"/>
    <s v="St. Lucie County"/>
    <n v="0.31424072460334002"/>
    <n v="3840.4158441289901"/>
    <n v="11.309631078363401"/>
    <n v="2.0348861519074801"/>
    <n v="3.5539466650614702"/>
    <n v="0.63944409886071996"/>
    <n v="1206.81505763727"/>
    <n v="1310"/>
    <s v="Fixed Single Family Units"/>
    <n v="1310"/>
    <s v="St. Lucie County"/>
    <s v="St. Lucie County"/>
    <m/>
    <m/>
    <m/>
    <n v="0"/>
    <n v="1"/>
    <n v="3.5539466650614702"/>
    <n v="0.63944409886071996"/>
    <n v="1206.8150576372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8.81813278087199"/>
    <n v="0.97876322599999999"/>
  </r>
  <r>
    <n v="210000"/>
    <n v="830000"/>
    <n v="830000"/>
    <x v="0"/>
    <x v="0"/>
    <s v="IR-SouthCentral"/>
    <s v="C-25 and South Indian R"/>
    <n v="0.36"/>
    <n v="0.57999999999999996"/>
    <s v="St. Lucie County"/>
    <n v="1.3265179547710001E-2"/>
    <n v="3840.4158441289901"/>
    <n v="11.309631078363401"/>
    <n v="2.0348861519074801"/>
    <n v="0.15002428687288999"/>
    <n v="2.699313016421E-2"/>
    <n v="50.943805710256697"/>
    <n v="1310"/>
    <s v="Fixed Single Family Units"/>
    <n v="1310"/>
    <s v="St. Lucie County"/>
    <s v="St. Lucie County"/>
    <m/>
    <m/>
    <m/>
    <n v="0"/>
    <n v="1"/>
    <n v="0.15002428687288999"/>
    <n v="2.699313016421E-2"/>
    <n v="50.943805710256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2.996681030574599"/>
    <n v="4.1316955199999998E-2"/>
  </r>
  <r>
    <n v="210000"/>
    <n v="830000"/>
    <n v="830000"/>
    <x v="0"/>
    <x v="0"/>
    <s v="IR-SouthCentral"/>
    <s v="C-25 and South Indian R"/>
    <n v="0.36"/>
    <n v="0.57999999999999996"/>
    <s v="St. Lucie County"/>
    <n v="0.22649043871651001"/>
    <n v="3789.5653231484598"/>
    <n v="10.299528919638"/>
    <n v="1.63938872602911"/>
    <n v="2.3327448235822801"/>
    <n v="0.37130587178523999"/>
    <n v="858.30031258479596"/>
    <n v="1210"/>
    <s v="Fixed Single Family Units"/>
    <n v="1210"/>
    <s v="St. Lucie County"/>
    <s v="St. Lucie County"/>
    <m/>
    <m/>
    <m/>
    <n v="0"/>
    <n v="1"/>
    <n v="2.3327448235822801"/>
    <n v="0.37130587178523999"/>
    <n v="1432.458545785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7.341608152661"/>
    <n v="1.161766866"/>
  </r>
  <r>
    <n v="210000"/>
    <n v="830000"/>
    <n v="830000"/>
    <x v="0"/>
    <x v="0"/>
    <s v="IR-SouthCentral"/>
    <s v="C-25 and South Indian R"/>
    <n v="0.36"/>
    <n v="0.57999999999999996"/>
    <s v="St. Lucie County"/>
    <n v="3.9945001412420002E-2"/>
    <n v="3789.5653231484598"/>
    <n v="10.299528919638"/>
    <n v="1.63938872602911"/>
    <n v="0.41141469724222002"/>
    <n v="6.5485384976740002E-2"/>
    <n v="151.37419218563099"/>
    <n v="1310"/>
    <s v="Fixed Single Family Units"/>
    <n v="1310"/>
    <s v="St. Lucie County"/>
    <s v="St. Lucie County"/>
    <m/>
    <m/>
    <m/>
    <n v="0"/>
    <n v="1"/>
    <n v="0.41141469724222002"/>
    <n v="6.5485384976740002E-2"/>
    <n v="151.37419218563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266841808669398"/>
    <n v="0.12276901229999999"/>
  </r>
  <r>
    <n v="210000"/>
    <n v="830000"/>
    <n v="830000"/>
    <x v="0"/>
    <x v="0"/>
    <s v="IR-SouthCentral"/>
    <s v="C-25 and South Indian R"/>
    <n v="0.36"/>
    <n v="0.57999999999999996"/>
    <s v="St. Lucie County"/>
    <n v="8.8709722389830006E-2"/>
    <n v="3789.5653231484598"/>
    <n v="10.299528919638"/>
    <n v="1.63938872602911"/>
    <n v="0.91366835120714995"/>
    <n v="0.14542971877506"/>
    <n v="336.17128779463798"/>
    <n v="1310"/>
    <s v="Fixed Single Family Units"/>
    <n v="1310"/>
    <s v="St. Lucie County"/>
    <s v="St. Lucie County"/>
    <m/>
    <m/>
    <m/>
    <n v="0"/>
    <n v="1"/>
    <n v="0.91366835120714995"/>
    <n v="0.14542971877506"/>
    <n v="336.17128779463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452121635489405"/>
    <n v="0.27264500229999999"/>
  </r>
  <r>
    <n v="210000"/>
    <n v="830000"/>
    <n v="830000"/>
    <x v="0"/>
    <x v="0"/>
    <s v="IR-SouthCentral"/>
    <s v="C-25 and South Indian R"/>
    <n v="0.36"/>
    <n v="0.57999999999999996"/>
    <s v="St. Lucie County"/>
    <n v="0.2325148960515"/>
    <n v="3857.0162196481001"/>
    <n v="11.5109294770422"/>
    <n v="2.1259206078498298"/>
    <n v="2.6764625708107102"/>
    <n v="0.49430820914795998"/>
    <n v="896.81372538045798"/>
    <n v="1210"/>
    <s v="Fixed Single Family Units"/>
    <n v="1210"/>
    <s v="St. Lucie County"/>
    <s v="St. Lucie County"/>
    <m/>
    <m/>
    <m/>
    <n v="0"/>
    <n v="1"/>
    <n v="2.6764625708107102"/>
    <n v="0.49430820914795998"/>
    <n v="896.81372538045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653432918265"/>
    <n v="0.72734284299999996"/>
  </r>
  <r>
    <n v="210000"/>
    <n v="830000"/>
    <n v="830000"/>
    <x v="0"/>
    <x v="0"/>
    <s v="IR-SouthCentral"/>
    <s v="C-25 and South Indian R"/>
    <n v="0.36"/>
    <n v="0.57999999999999996"/>
    <s v="St. Lucie County"/>
    <n v="0.12448858071754"/>
    <n v="3857.0162196481001"/>
    <n v="11.5109294770422"/>
    <n v="2.1259206078498298"/>
    <n v="1.4329792733367299"/>
    <n v="0.26465283918940002"/>
    <n v="480.15447498854201"/>
    <n v="1310"/>
    <s v="Fixed Single Family Units"/>
    <n v="1310"/>
    <s v="St. Lucie County"/>
    <s v="St. Lucie County"/>
    <m/>
    <m/>
    <m/>
    <n v="0"/>
    <n v="1"/>
    <n v="1.4329792733367299"/>
    <n v="0.26465283918940002"/>
    <n v="480.15447498854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156037790035"/>
    <n v="0.38941968770000002"/>
  </r>
  <r>
    <n v="210000"/>
    <n v="830000"/>
    <n v="830000"/>
    <x v="0"/>
    <x v="0"/>
    <s v="IR-SouthCentral"/>
    <s v="C-25 and South Indian R"/>
    <n v="0.36"/>
    <n v="0.57999999999999996"/>
    <s v="St. Lucie County"/>
    <n v="0.26075997701392001"/>
    <n v="3857.0162196481001"/>
    <n v="11.5109294770422"/>
    <n v="2.1259206078498298"/>
    <n v="3.0015897058424699"/>
    <n v="0.55435500883635003"/>
    <n v="1005.7554607777799"/>
    <n v="1310"/>
    <s v="Fixed Single Family Units"/>
    <n v="1310"/>
    <s v="St. Lucie County"/>
    <s v="St. Lucie County"/>
    <m/>
    <m/>
    <m/>
    <n v="0"/>
    <n v="1"/>
    <n v="3.0015897058424699"/>
    <n v="0.55435500883635003"/>
    <n v="1005.7554607777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22104312128701"/>
    <n v="0.81569785949999996"/>
  </r>
  <r>
    <n v="210000"/>
    <n v="830000"/>
    <n v="830000"/>
    <x v="0"/>
    <x v="0"/>
    <s v="IR-SouthCentral"/>
    <s v="C-25 and South Indian R"/>
    <n v="0.36"/>
    <n v="0.57999999999999996"/>
    <s v="Natural Lands"/>
    <n v="2.651714895335E-2"/>
    <n v="3482.0182229199199"/>
    <n v="9.9640447165280897"/>
    <n v="1.7596222011600999"/>
    <n v="0.26421805792603997"/>
    <n v="4.666016400978E-2"/>
    <n v="92.333195875457093"/>
    <n v="4110"/>
    <s v="Pine flatwoods"/>
    <n v="4110"/>
    <s v="St. Lucie County"/>
    <s v="St. Lucie County"/>
    <m/>
    <m/>
    <s v="Natural Lands"/>
    <n v="0"/>
    <n v="1"/>
    <n v="0.26421805792603997"/>
    <n v="4.666016400978E-2"/>
    <n v="92.3331958754578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573734700491102"/>
    <n v="7.4884992600000005E-2"/>
  </r>
  <r>
    <n v="210000"/>
    <n v="830000"/>
    <n v="830000"/>
    <x v="0"/>
    <x v="0"/>
    <s v="IR-SouthCentral"/>
    <s v="C-25 and South Indian R"/>
    <n v="0.36"/>
    <n v="0.57999999999999996"/>
    <s v="FPFWCD"/>
    <n v="5.387400124089E-2"/>
    <n v="3482.0182229199199"/>
    <n v="9.9640447165280897"/>
    <n v="1.7596222011600999"/>
    <n v="0.53680295742253004"/>
    <n v="9.4797888648799997E-2"/>
    <n v="187.59025406239601"/>
    <n v="4110"/>
    <s v="Pine flatwoods"/>
    <n v="4110"/>
    <s v="FPFWCD                                           St. Lucie County"/>
    <s v="FPFWCD"/>
    <m/>
    <m/>
    <s v="Natural Lands"/>
    <n v="0"/>
    <n v="1"/>
    <n v="0.53680295742253004"/>
    <n v="9.4797888648799997E-2"/>
    <n v="531.64501223202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4130777444933"/>
    <n v="0.43118005860000003"/>
  </r>
  <r>
    <n v="210000"/>
    <n v="830000"/>
    <n v="830000"/>
    <x v="0"/>
    <x v="0"/>
    <s v="IR-SouthCentral"/>
    <s v="C-25 and South Indian R"/>
    <n v="0.36"/>
    <n v="0.57999999999999996"/>
    <s v="St. Lucie County"/>
    <n v="1.809927400555E-2"/>
    <n v="3482.0182229199199"/>
    <n v="9.9640447165280897"/>
    <n v="1.7596222011600999"/>
    <n v="0.18034197552803999"/>
    <n v="3.1847884365049997E-2"/>
    <n v="63.022001908963396"/>
    <n v="1210"/>
    <s v="Fixed Single Family Units"/>
    <n v="1210"/>
    <s v="St. Lucie County"/>
    <s v="St. Lucie County"/>
    <m/>
    <m/>
    <m/>
    <n v="0"/>
    <n v="1"/>
    <n v="0.18034197552803999"/>
    <n v="3.1847884365049997E-2"/>
    <n v="63.022001908961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986037427249698"/>
    <n v="5.1112734700000002E-2"/>
  </r>
  <r>
    <n v="210000"/>
    <n v="830000"/>
    <n v="830000"/>
    <x v="0"/>
    <x v="0"/>
    <s v="IR-SouthCentral"/>
    <s v="C-25 and South Indian R"/>
    <n v="0.36"/>
    <n v="0.57999999999999996"/>
    <s v="St. Lucie County"/>
    <n v="0.10838178826468001"/>
    <n v="3482.0182229199199"/>
    <n v="9.9640447165280897"/>
    <n v="1.7596222011600999"/>
    <n v="1.07992098472661"/>
    <n v="0.19071100083197001"/>
    <n v="377.387361770285"/>
    <n v="1320"/>
    <s v="Mobile Home Units"/>
    <n v="1320"/>
    <s v="St. Lucie County"/>
    <s v="St. Lucie County"/>
    <m/>
    <m/>
    <m/>
    <n v="0"/>
    <n v="1"/>
    <n v="1.07992098472661"/>
    <n v="0.19071100083197001"/>
    <n v="1402.2697488828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951906664531407"/>
    <n v="1.1372828457999999"/>
  </r>
  <r>
    <n v="210000"/>
    <n v="830000"/>
    <n v="830000"/>
    <x v="0"/>
    <x v="0"/>
    <s v="IR-SouthCentral"/>
    <s v="C-25 and South Indian R"/>
    <n v="0.36"/>
    <n v="0.57999999999999996"/>
    <s v="FPFWCD"/>
    <n v="5.0944098690399999E-3"/>
    <n v="3482.0182229199199"/>
    <n v="9.9640447165280897"/>
    <n v="1.7596222011600999"/>
    <n v="5.0760927739459998E-2"/>
    <n v="8.9642367073699998E-3"/>
    <n v="17.7388279990308"/>
    <n v="1320"/>
    <s v="Mobile Home Units"/>
    <n v="1320"/>
    <s v="FPFWCD                                           St. Lucie County"/>
    <s v="FPFWCD"/>
    <m/>
    <m/>
    <m/>
    <n v="0"/>
    <n v="1"/>
    <n v="5.0760927739459998E-2"/>
    <n v="8.9642367073699998E-3"/>
    <n v="61.793644627025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7.610244283334801"/>
    <n v="5.0116500100000003E-2"/>
  </r>
  <r>
    <n v="210000"/>
    <n v="830000"/>
    <n v="830000"/>
    <x v="0"/>
    <x v="0"/>
    <s v="IR-SouthCentral"/>
    <s v="C-25 and South Indian R"/>
    <n v="0.36"/>
    <n v="0.57999999999999996"/>
    <s v="St. Lucie County"/>
    <n v="0.37265839201689999"/>
    <n v="3840.3138022438802"/>
    <n v="11.086384221928499"/>
    <n v="1.91611869105572"/>
    <n v="4.1314341174254503"/>
    <n v="0.71405771032234999"/>
    <n v="1431.1251663845101"/>
    <n v="1210"/>
    <s v="Fixed Single Family Units"/>
    <n v="1210"/>
    <s v="St. Lucie County"/>
    <s v="St. Lucie County"/>
    <m/>
    <m/>
    <m/>
    <n v="0"/>
    <n v="1"/>
    <n v="4.1314341174254503"/>
    <n v="0.71405771032234999"/>
    <n v="1431.1251663845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66914859424"/>
    <n v="1.1606854552999999"/>
  </r>
  <r>
    <n v="210000"/>
    <n v="830000"/>
    <n v="830000"/>
    <x v="0"/>
    <x v="0"/>
    <s v="IR-SouthCentral"/>
    <s v="C-25 and South Indian R"/>
    <n v="0.36"/>
    <n v="0.57999999999999996"/>
    <s v="St. Lucie County"/>
    <n v="9.5224514813849997E-2"/>
    <n v="3840.3138022438802"/>
    <n v="11.086384221928499"/>
    <n v="1.91611869105572"/>
    <n v="1.0556955585731"/>
    <n v="0.18246147268153001"/>
    <n v="365.692018551616"/>
    <n v="1310"/>
    <s v="Fixed Single Family Units"/>
    <n v="1310"/>
    <s v="St. Lucie County"/>
    <s v="St. Lucie County"/>
    <m/>
    <m/>
    <m/>
    <n v="0"/>
    <n v="1"/>
    <n v="1.0556955585731"/>
    <n v="0.18246147268153001"/>
    <n v="365.69201855161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329090925703099"/>
    <n v="0.29658720080000001"/>
  </r>
  <r>
    <n v="210000"/>
    <n v="830000"/>
    <n v="830000"/>
    <x v="0"/>
    <x v="0"/>
    <s v="IR-SouthCentral"/>
    <s v="C-25 and South Indian R"/>
    <n v="0.36"/>
    <n v="0.57999999999999996"/>
    <s v="St. Lucie County"/>
    <n v="4.8646293543399999E-2"/>
    <n v="3840.3138022438802"/>
    <n v="11.086384221928499"/>
    <n v="1.91611869105572"/>
    <n v="0.53931150119492"/>
    <n v="9.3212072309100003E-2"/>
    <n v="186.817032522749"/>
    <n v="1310"/>
    <s v="Fixed Single Family Units"/>
    <n v="1310"/>
    <s v="St. Lucie County"/>
    <s v="St. Lucie County"/>
    <m/>
    <m/>
    <m/>
    <n v="0"/>
    <n v="1"/>
    <n v="0.53931150119492"/>
    <n v="9.3212072309100003E-2"/>
    <n v="186.81703252274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6.707130938620203"/>
    <n v="0.15151421940000001"/>
  </r>
  <r>
    <n v="210000"/>
    <n v="830000"/>
    <n v="830000"/>
    <x v="0"/>
    <x v="0"/>
    <s v="IR-SouthCentral"/>
    <s v="C-25 and South Indian R"/>
    <n v="0.36"/>
    <n v="0.57999999999999996"/>
    <s v="St. Lucie County"/>
    <n v="0.10123425327073"/>
    <n v="3840.3138022438802"/>
    <n v="11.086384221928499"/>
    <n v="1.91611869105572"/>
    <n v="1.12232182817944"/>
    <n v="0.19397684486712999"/>
    <n v="388.77130009547102"/>
    <n v="1310"/>
    <s v="Fixed Single Family Units"/>
    <n v="1310"/>
    <s v="St. Lucie County"/>
    <s v="St. Lucie County"/>
    <m/>
    <m/>
    <m/>
    <n v="0"/>
    <n v="1"/>
    <n v="1.12232182817944"/>
    <n v="0.19397684486712999"/>
    <n v="388.77130009547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691838995128904"/>
    <n v="0.31530519070000002"/>
  </r>
  <r>
    <n v="210000"/>
    <n v="830000"/>
    <n v="830000"/>
    <x v="0"/>
    <x v="0"/>
    <s v="IR-SouthCentral"/>
    <s v="C-25 and South Indian R"/>
    <n v="0.36"/>
    <n v="0.57999999999999996"/>
    <s v="St. Lucie County"/>
    <n v="0.42418144973992999"/>
    <n v="3866.7297359215399"/>
    <n v="10.100561230305701"/>
    <n v="1.6472381378234799"/>
    <n v="4.2844707058580997"/>
    <n v="0.69872786136887999"/>
    <n v="1640.19502513572"/>
    <n v="1210"/>
    <s v="Fixed Single Family Units"/>
    <n v="1210"/>
    <s v="St. Lucie County"/>
    <s v="St. Lucie County"/>
    <m/>
    <m/>
    <m/>
    <n v="0"/>
    <n v="1"/>
    <n v="4.2844707058580997"/>
    <n v="0.69872786136887999"/>
    <n v="1640.1950251357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90575216743"/>
    <n v="1.3302473845"/>
  </r>
  <r>
    <n v="210000"/>
    <n v="830000"/>
    <n v="830000"/>
    <x v="0"/>
    <x v="0"/>
    <s v="IR-SouthCentral"/>
    <s v="C-25 and South Indian R"/>
    <n v="0.36"/>
    <n v="0.57999999999999996"/>
    <s v="St. Lucie County"/>
    <n v="3.6498085294820001E-2"/>
    <n v="3866.7297359215399"/>
    <n v="10.100561230305701"/>
    <n v="1.6472381378234799"/>
    <n v="0.36865114530929999"/>
    <n v="6.0121038055170002E-2"/>
    <n v="141.12823171369999"/>
    <n v="1310"/>
    <s v="Fixed Single Family Units"/>
    <n v="1310"/>
    <s v="St. Lucie County"/>
    <s v="St. Lucie County"/>
    <m/>
    <m/>
    <m/>
    <n v="0"/>
    <n v="1"/>
    <n v="0.36865114530929999"/>
    <n v="6.0121038055170002E-2"/>
    <n v="141.12823171369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838586313744898"/>
    <n v="0.1144592309"/>
  </r>
  <r>
    <n v="210000"/>
    <n v="830000"/>
    <n v="830000"/>
    <x v="0"/>
    <x v="0"/>
    <s v="IR-SouthCentral"/>
    <s v="C-25 and South Indian R"/>
    <n v="0.36"/>
    <n v="0.57999999999999996"/>
    <s v="St. Lucie County"/>
    <n v="0.12377745047751"/>
    <n v="3866.7297359215399"/>
    <n v="10.100561230305701"/>
    <n v="1.6472381378234799"/>
    <n v="1.25022171747925"/>
    <n v="0.20389093702910999"/>
    <n v="478.61394839795503"/>
    <n v="1310"/>
    <s v="Fixed Single Family Units"/>
    <n v="1310"/>
    <s v="St. Lucie County"/>
    <s v="St. Lucie County"/>
    <m/>
    <m/>
    <m/>
    <n v="0"/>
    <n v="1"/>
    <n v="1.25022171747925"/>
    <n v="0.20389093702910999"/>
    <n v="478.613948397955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541380290476894"/>
    <n v="0.38817027450000002"/>
  </r>
  <r>
    <n v="210000"/>
    <n v="830000"/>
    <n v="830000"/>
    <x v="0"/>
    <x v="0"/>
    <s v="IR-SouthCentral"/>
    <s v="C-25 and South Indian R"/>
    <n v="0.36"/>
    <n v="0.57999999999999996"/>
    <s v="St. Lucie County"/>
    <n v="3.3306468155630001E-2"/>
    <n v="3866.7297359215399"/>
    <n v="10.100561230305701"/>
    <n v="1.6472381378234799"/>
    <n v="0.33641402097124001"/>
    <n v="5.4863684582159997E-2"/>
    <n v="128.78711081592499"/>
    <n v="1310"/>
    <s v="Fixed Single Family Units"/>
    <n v="1310"/>
    <s v="St. Lucie County"/>
    <s v="St. Lucie County"/>
    <m/>
    <m/>
    <m/>
    <n v="0"/>
    <n v="1"/>
    <n v="0.33641402097124001"/>
    <n v="5.4863684582159997E-2"/>
    <n v="128.78711081592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297229280097902"/>
    <n v="0.1044502115"/>
  </r>
  <r>
    <n v="210000"/>
    <n v="830000"/>
    <n v="830000"/>
    <x v="0"/>
    <x v="0"/>
    <s v="IR-SouthCentral"/>
    <s v="C-25 and South Indian R"/>
    <n v="0.36"/>
    <n v="0.57999999999999996"/>
    <s v="St. Lucie County"/>
    <n v="5.5686752120600001E-3"/>
    <n v="3902.1610997786402"/>
    <n v="11.2690530440508"/>
    <n v="2.1762234772712499"/>
    <n v="6.2753696349840002E-2"/>
    <n v="1.211868173379E-2"/>
    <n v="21.7298677898177"/>
    <n v="1310"/>
    <s v="Fixed Single Family Units"/>
    <n v="1310"/>
    <s v="St. Lucie County"/>
    <s v="St. Lucie County"/>
    <m/>
    <m/>
    <m/>
    <n v="0"/>
    <n v="1"/>
    <n v="6.2753696349840002E-2"/>
    <n v="1.211868173379E-2"/>
    <n v="2296.8140316038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028344104827497"/>
    <n v="1.8627851027"/>
  </r>
  <r>
    <n v="210000"/>
    <n v="830000"/>
    <n v="830000"/>
    <x v="0"/>
    <x v="0"/>
    <s v="IR-SouthCentral"/>
    <s v="C-25 and South Indian R"/>
    <n v="0.36"/>
    <n v="0.57999999999999996"/>
    <s v="St. Lucie County"/>
    <n v="4.9822236714999995E-4"/>
    <n v="3902.1610997786402"/>
    <n v="11.2690530440508"/>
    <n v="2.1762234772712499"/>
    <n v="5.6144942831900004E-3"/>
    <n v="1.0842432123E-3"/>
    <n v="1.9441439401479701"/>
    <n v="1310"/>
    <s v="Fixed Single Family Units"/>
    <n v="1310"/>
    <s v="St. Lucie County"/>
    <s v="St. Lucie County"/>
    <m/>
    <m/>
    <m/>
    <n v="0"/>
    <n v="1"/>
    <n v="5.6144942831900004E-3"/>
    <n v="1.0842432123E-3"/>
    <n v="113.798485894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.7752193043094602"/>
    <n v="9.22939869E-2"/>
  </r>
  <r>
    <n v="210000"/>
    <n v="830000"/>
    <n v="830000"/>
    <x v="0"/>
    <x v="0"/>
    <s v="IR-SouthCentral"/>
    <s v="C-25 and South Indian R"/>
    <n v="0.36"/>
    <n v="0.57999999999999996"/>
    <s v="St. Lucie County"/>
    <n v="0.32232270307818001"/>
    <n v="3827.5730748756"/>
    <n v="11.1144892049926"/>
    <n v="1.9434292134878799"/>
    <n v="3.5824522038865401"/>
    <n v="0.62641135733251996"/>
    <n v="1233.7136997231901"/>
    <n v="1210"/>
    <s v="Fixed Single Family Units"/>
    <n v="1210"/>
    <s v="St. Lucie County"/>
    <s v="St. Lucie County"/>
    <m/>
    <m/>
    <m/>
    <n v="0"/>
    <n v="1"/>
    <n v="3.5824522038865401"/>
    <n v="0.62641135733251996"/>
    <n v="1233.7136997231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7.488644572315"/>
    <n v="1.0005788319"/>
  </r>
  <r>
    <n v="210000"/>
    <n v="830000"/>
    <n v="830000"/>
    <x v="0"/>
    <x v="0"/>
    <s v="IR-SouthCentral"/>
    <s v="C-25 and South Indian R"/>
    <n v="0.36"/>
    <n v="0.57999999999999996"/>
    <s v="FPFWCD"/>
    <n v="2.745268669706E-2"/>
    <n v="3827.5730748756"/>
    <n v="11.1144892049926"/>
    <n v="1.9434292134878799"/>
    <n v="0.30512258994257002"/>
    <n v="5.3352353315800002E-2"/>
    <n v="105.07716443468099"/>
    <n v="1210"/>
    <s v="Fixed Single Family Units"/>
    <n v="1210"/>
    <s v="FPFWCD                                           St. Lucie County"/>
    <s v="FPFWCD"/>
    <m/>
    <m/>
    <m/>
    <n v="0"/>
    <n v="1"/>
    <n v="0.30512258994257002"/>
    <n v="5.3352353315800002E-2"/>
    <n v="105.0771644346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613625404093398"/>
    <n v="8.5220733500000007E-2"/>
  </r>
  <r>
    <n v="210000"/>
    <n v="830000"/>
    <n v="830000"/>
    <x v="0"/>
    <x v="0"/>
    <s v="IR-SouthCentral"/>
    <s v="C-25 and South Indian R"/>
    <n v="0.36"/>
    <n v="0.57999999999999996"/>
    <s v="St. Lucie County"/>
    <n v="0.13609421088446999"/>
    <n v="3827.5730748756"/>
    <n v="11.1144892049926"/>
    <n v="1.9434292134878799"/>
    <n v="1.5126176377374201"/>
    <n v="0.26448946521944999"/>
    <n v="520.91053722784"/>
    <n v="1310"/>
    <s v="Fixed Single Family Units"/>
    <n v="1310"/>
    <s v="St. Lucie County"/>
    <s v="St. Lucie County"/>
    <m/>
    <m/>
    <m/>
    <n v="0"/>
    <n v="1"/>
    <n v="1.5126176377374201"/>
    <n v="0.26448946521944999"/>
    <n v="520.910537227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97171598064899"/>
    <n v="0.42247407720000002"/>
  </r>
  <r>
    <n v="210000"/>
    <n v="830000"/>
    <n v="830000"/>
    <x v="0"/>
    <x v="0"/>
    <s v="IR-SouthCentral"/>
    <s v="C-25 and South Indian R"/>
    <n v="0.36"/>
    <n v="0.57999999999999996"/>
    <s v="FPFWCD"/>
    <n v="6.3252435769229995E-2"/>
    <n v="3827.5730748756"/>
    <n v="11.1144892049926"/>
    <n v="1.9434292134878799"/>
    <n v="0.70301851454663"/>
    <n v="0.12292663149819"/>
    <n v="242.103320070618"/>
    <n v="1310"/>
    <s v="Fixed Single Family Units"/>
    <n v="1310"/>
    <s v="FPFWCD                                           St. Lucie County"/>
    <s v="FPFWCD"/>
    <m/>
    <m/>
    <m/>
    <n v="0"/>
    <n v="1"/>
    <n v="0.70301851454663"/>
    <n v="0.12292663149819"/>
    <n v="242.10332007061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089892610598596"/>
    <n v="0.19635305759999999"/>
  </r>
  <r>
    <n v="210000"/>
    <n v="830000"/>
    <n v="830000"/>
    <x v="0"/>
    <x v="0"/>
    <s v="IR-SouthCentral"/>
    <s v="C-25 and South Indian R"/>
    <n v="0.36"/>
    <n v="0.57999999999999996"/>
    <s v="St. Lucie County"/>
    <n v="6.8641417354020004E-2"/>
    <n v="3827.5730748756"/>
    <n v="11.1144892049926"/>
    <n v="1.9434292134878799"/>
    <n v="0.76291429219670004"/>
    <n v="0.13339973574101999"/>
    <n v="262.73004088556502"/>
    <n v="1310"/>
    <s v="Fixed Single Family Units"/>
    <n v="1310"/>
    <s v="St. Lucie County"/>
    <s v="St. Lucie County"/>
    <m/>
    <m/>
    <m/>
    <n v="0"/>
    <n v="1"/>
    <n v="0.76291429219670004"/>
    <n v="0.13339973574101999"/>
    <n v="262.730040885563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8.861346054744"/>
    <n v="0.21308194720000001"/>
  </r>
  <r>
    <n v="210000"/>
    <n v="830000"/>
    <n v="830000"/>
    <x v="0"/>
    <x v="0"/>
    <s v="IR-SouthCentral"/>
    <s v="C-25 and South Indian R"/>
    <n v="0.36"/>
    <n v="0.57999999999999996"/>
    <s v="St. Lucie County"/>
    <n v="0.23645130220346"/>
    <n v="3869.0358874820099"/>
    <n v="9.6091172540537997"/>
    <n v="1.41204574642781"/>
    <n v="2.2720882877467901"/>
    <n v="0.33388005551370997"/>
    <n v="914.83857386705802"/>
    <n v="1210"/>
    <s v="Fixed Single Family Units"/>
    <n v="1210"/>
    <s v="St. Lucie County"/>
    <s v="St. Lucie County"/>
    <m/>
    <m/>
    <m/>
    <n v="0"/>
    <n v="1"/>
    <n v="2.2720882877467901"/>
    <n v="0.33388005551370997"/>
    <n v="914.83857386705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8.17573490449399"/>
    <n v="0.74196153600000003"/>
  </r>
  <r>
    <n v="210000"/>
    <n v="830000"/>
    <n v="830000"/>
    <x v="0"/>
    <x v="0"/>
    <s v="IR-SouthCentral"/>
    <s v="C-25 and South Indian R"/>
    <n v="0.36"/>
    <n v="0.57999999999999996"/>
    <s v="St. Lucie County"/>
    <n v="7.9170428263919998E-2"/>
    <n v="3875.2597901692602"/>
    <n v="9.5703853251888304"/>
    <n v="1.5496931663651401"/>
    <n v="0.75769150484593994"/>
    <n v="0.12268987165880001"/>
    <n v="306.80597722165197"/>
    <n v="1210"/>
    <s v="Fixed Single Family Units"/>
    <n v="1210"/>
    <s v="St. Lucie County"/>
    <s v="St. Lucie County"/>
    <m/>
    <m/>
    <m/>
    <n v="0"/>
    <n v="1"/>
    <n v="0.75769150484593994"/>
    <n v="0.12268987165880001"/>
    <n v="306.80597722165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2.829344309669"/>
    <n v="0.2488288542"/>
  </r>
  <r>
    <n v="210000"/>
    <n v="830000"/>
    <n v="830000"/>
    <x v="0"/>
    <x v="0"/>
    <s v="IR-SouthCentral"/>
    <s v="C-25 and South Indian R"/>
    <n v="0.36"/>
    <n v="0.57999999999999996"/>
    <s v="St. Lucie County"/>
    <n v="7.1850519495299997E-2"/>
    <n v="3875.2597901692602"/>
    <n v="9.5703853251888304"/>
    <n v="1.5496931663651401"/>
    <n v="0.68763715738505005"/>
    <n v="0.11134625906164999"/>
    <n v="278.43942910292401"/>
    <n v="1750"/>
    <s v="Governmental"/>
    <n v="1750"/>
    <s v="St. Lucie County"/>
    <s v="St. Lucie County"/>
    <m/>
    <m/>
    <m/>
    <n v="0"/>
    <n v="1"/>
    <n v="0.68763715738505005"/>
    <n v="0.11134625906164999"/>
    <n v="278.43942910292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779299342454806"/>
    <n v="0.2258227324"/>
  </r>
  <r>
    <n v="210000"/>
    <n v="830000"/>
    <n v="830000"/>
    <x v="0"/>
    <x v="0"/>
    <s v="IR-SouthCentral"/>
    <s v="C-25 and South Indian R"/>
    <n v="0.36"/>
    <n v="0.57999999999999996"/>
    <s v="St. Lucie County"/>
    <n v="0.12271594686655"/>
    <n v="3875.2597901692602"/>
    <n v="9.5703853251888304"/>
    <n v="1.5496931663651401"/>
    <n v="1.1744388970583"/>
    <n v="0.19017206426312"/>
    <n v="475.55617450449603"/>
    <n v="1750"/>
    <s v="Governmental"/>
    <n v="1750"/>
    <s v="St. Lucie County"/>
    <s v="St. Lucie County"/>
    <m/>
    <m/>
    <m/>
    <n v="0"/>
    <n v="1"/>
    <n v="1.1744388970583"/>
    <n v="0.19017206426312"/>
    <n v="475.55617450449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2.0429925084849"/>
    <n v="0.38569032809999998"/>
  </r>
  <r>
    <n v="210000"/>
    <n v="830000"/>
    <n v="830000"/>
    <x v="0"/>
    <x v="0"/>
    <s v="IR-SouthCentral"/>
    <s v="C-25 and South Indian R"/>
    <n v="0.36"/>
    <n v="0.57999999999999996"/>
    <s v="St. Lucie County"/>
    <n v="0.11901371757232"/>
    <n v="3875.2597901692602"/>
    <n v="9.5703853251888304"/>
    <n v="1.5496931663651401"/>
    <n v="1.13900713615033"/>
    <n v="0.18443474482554001"/>
    <n v="461.20907418658697"/>
    <n v="1750"/>
    <s v="Governmental"/>
    <n v="1750"/>
    <s v="St. Lucie County"/>
    <s v="St. Lucie County"/>
    <m/>
    <m/>
    <m/>
    <n v="0"/>
    <n v="1"/>
    <n v="1.13900713615033"/>
    <n v="0.18443474482554001"/>
    <n v="461.209074186586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959216697018405"/>
    <n v="0.3740543992"/>
  </r>
  <r>
    <n v="210000"/>
    <n v="830000"/>
    <n v="830000"/>
    <x v="0"/>
    <x v="0"/>
    <s v="IR-SouthCentral"/>
    <s v="C-25 and South Indian R"/>
    <n v="0.36"/>
    <n v="0.57999999999999996"/>
    <s v="St. Lucie County"/>
    <n v="4.137778548617E-2"/>
    <n v="3875.2597901692602"/>
    <n v="9.5703853251888304"/>
    <n v="1.5496931663651401"/>
    <n v="0.39600135100570999"/>
    <n v="6.4122871407249996E-2"/>
    <n v="160.34966830082701"/>
    <n v="1310"/>
    <s v="Fixed Single Family Units"/>
    <n v="1310"/>
    <s v="St. Lucie County"/>
    <s v="St. Lucie County"/>
    <m/>
    <m/>
    <m/>
    <n v="0"/>
    <n v="1"/>
    <n v="0.39600135100570999"/>
    <n v="6.4122871407249996E-2"/>
    <n v="160.34966830082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005831737528396"/>
    <n v="0.1300483928"/>
  </r>
  <r>
    <n v="210000"/>
    <n v="830000"/>
    <n v="830000"/>
    <x v="0"/>
    <x v="0"/>
    <s v="IR-SouthCentral"/>
    <s v="C-25 and South Indian R"/>
    <n v="0.36"/>
    <n v="0.57999999999999996"/>
    <s v="St. Lucie County"/>
    <n v="0.18363492797000999"/>
    <n v="3875.2597901692602"/>
    <n v="9.5703853251888304"/>
    <n v="1.5496931663651401"/>
    <n v="1.7574570198363599"/>
    <n v="0.28457779298108998"/>
    <n v="711.63305243283901"/>
    <n v="1310"/>
    <s v="Fixed Single Family Units"/>
    <n v="1310"/>
    <s v="St. Lucie County"/>
    <s v="St. Lucie County"/>
    <m/>
    <m/>
    <m/>
    <n v="0"/>
    <n v="1"/>
    <n v="1.7574570198363599"/>
    <n v="0.28457779298108998"/>
    <n v="711.63305243283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9.73616193957"/>
    <n v="0.57715576030000004"/>
  </r>
  <r>
    <n v="210000"/>
    <n v="830000"/>
    <n v="830000"/>
    <x v="0"/>
    <x v="0"/>
    <s v="IR-SouthCentral"/>
    <s v="C-25 and South Indian R"/>
    <n v="0.36"/>
    <n v="0.57999999999999996"/>
    <s v="St. Lucie County"/>
    <n v="4.8909288659470002E-2"/>
    <n v="3830.722101931"/>
    <n v="10.8397960719869"/>
    <n v="2.0184601315441602"/>
    <n v="0.53016671509466995"/>
    <n v="9.8721449221329999E-2"/>
    <n v="187.35789305758101"/>
    <n v="1210"/>
    <s v="Fixed Single Family Units"/>
    <n v="1210"/>
    <s v="St. Lucie County"/>
    <s v="St. Lucie County"/>
    <m/>
    <m/>
    <m/>
    <n v="0"/>
    <n v="1"/>
    <n v="0.53016671509466995"/>
    <n v="9.8721449221329999E-2"/>
    <n v="187.35789305758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7.92906473996899"/>
    <n v="0.1519528735"/>
  </r>
  <r>
    <n v="210000"/>
    <n v="830000"/>
    <n v="830000"/>
    <x v="0"/>
    <x v="0"/>
    <s v="IR-SouthCentral"/>
    <s v="C-25 and South Indian R"/>
    <n v="0.36"/>
    <n v="0.57999999999999996"/>
    <s v="Natural Lands"/>
    <n v="3.5141336314920002E-2"/>
    <n v="3830.722101931"/>
    <n v="10.8397960719869"/>
    <n v="2.0184601315441602"/>
    <n v="0.38092491935085998"/>
    <n v="7.0931386320849998E-2"/>
    <n v="134.61669371296199"/>
    <n v="4110"/>
    <s v="Pine flatwoods"/>
    <n v="4110"/>
    <s v="St. Lucie County"/>
    <s v="St. Lucie County"/>
    <m/>
    <m/>
    <s v="Natural Lands"/>
    <n v="0"/>
    <n v="1"/>
    <n v="0.38092491935085998"/>
    <n v="7.0931386320849998E-2"/>
    <n v="134.616693712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976991781129"/>
    <n v="0.1091781782"/>
  </r>
  <r>
    <n v="210000"/>
    <n v="830000"/>
    <n v="830000"/>
    <x v="0"/>
    <x v="0"/>
    <s v="IR-SouthCentral"/>
    <s v="C-25 and South Indian R"/>
    <n v="0.36"/>
    <n v="0.57999999999999996"/>
    <s v="St. Lucie County"/>
    <n v="0.52598136912969995"/>
    <n v="3830.722101931"/>
    <n v="10.8397960719869"/>
    <n v="2.0184601315441602"/>
    <n v="5.7015307790304597"/>
    <n v="1.0616724235233099"/>
    <n v="2014.88845592908"/>
    <n v="1310"/>
    <s v="Fixed Single Family Units"/>
    <n v="1310"/>
    <s v="St. Lucie County"/>
    <s v="St. Lucie County"/>
    <m/>
    <m/>
    <m/>
    <n v="0"/>
    <n v="1"/>
    <n v="5.7015307790304597"/>
    <n v="1.0616724235233099"/>
    <n v="2014.8884559290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4.96763536096699"/>
    <n v="1.6341350008"/>
  </r>
  <r>
    <n v="210000"/>
    <n v="830000"/>
    <n v="830000"/>
    <x v="0"/>
    <x v="0"/>
    <s v="IR-SouthCentral"/>
    <s v="C-25 and South Indian R"/>
    <n v="0.36"/>
    <n v="0.57999999999999996"/>
    <s v="St. Lucie County"/>
    <n v="7.7314596328500003E-3"/>
    <n v="3830.722101931"/>
    <n v="10.8397960719869"/>
    <n v="2.0184601315441602"/>
    <n v="8.3807445758909999E-2"/>
    <n v="1.5605643027549999E-2"/>
    <n v="29.617073295753499"/>
    <n v="1310"/>
    <s v="Fixed Single Family Units"/>
    <n v="1310"/>
    <s v="St. Lucie County"/>
    <s v="St. Lucie County"/>
    <m/>
    <m/>
    <m/>
    <n v="0"/>
    <n v="1"/>
    <n v="8.3807445758909999E-2"/>
    <n v="1.5605643027549999E-2"/>
    <n v="29.617073295754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2.378917796578804"/>
    <n v="2.4020335199999999E-2"/>
  </r>
  <r>
    <n v="210000"/>
    <n v="830000"/>
    <n v="830000"/>
    <x v="0"/>
    <x v="0"/>
    <s v="IR-SouthCentral"/>
    <s v="C-25 and South Indian R"/>
    <n v="0.36"/>
    <n v="0.57999999999999996"/>
    <s v="St. Lucie County"/>
    <n v="1.1352114939200001E-2"/>
    <n v="3838.9128814462601"/>
    <n v="11.1752485147895"/>
    <n v="1.9738985413696399"/>
    <n v="0.12686270561408999"/>
    <n v="2.240792311996E-2"/>
    <n v="43.579780271780301"/>
    <n v="1210"/>
    <s v="Fixed Single Family Units"/>
    <n v="1210"/>
    <s v="St. Lucie County"/>
    <s v="St. Lucie County"/>
    <m/>
    <m/>
    <m/>
    <n v="0"/>
    <n v="1"/>
    <n v="0.12686270561408999"/>
    <n v="2.240792311996E-2"/>
    <n v="126.6067642711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459443265139598"/>
    <n v="0.10268188509999999"/>
  </r>
  <r>
    <n v="210000"/>
    <n v="830000"/>
    <n v="830000"/>
    <x v="0"/>
    <x v="0"/>
    <s v="IR-SouthCentral"/>
    <s v="C-25 and South Indian R"/>
    <n v="0.36"/>
    <n v="0.57999999999999996"/>
    <s v="FPFWCD"/>
    <n v="7.7077501556120004E-2"/>
    <n v="3838.9128814462601"/>
    <n v="11.1752485147895"/>
    <n v="1.9738985413696399"/>
    <n v="0.86136023478875001"/>
    <n v="0.15214316789404"/>
    <n v="295.89381359349397"/>
    <n v="1210"/>
    <s v="Fixed Single Family Units"/>
    <n v="1210"/>
    <s v="FPFWCD                                           St. Lucie County"/>
    <s v="FPFWCD"/>
    <m/>
    <m/>
    <m/>
    <n v="0"/>
    <n v="1"/>
    <n v="0.86136023478875001"/>
    <n v="0.15214316789404"/>
    <n v="1082.430975144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436819967798002"/>
    <n v="0.87788400259999999"/>
  </r>
  <r>
    <n v="210000"/>
    <n v="830000"/>
    <n v="830000"/>
    <x v="0"/>
    <x v="0"/>
    <s v="IR-SouthCentral"/>
    <s v="C-25 and South Indian R"/>
    <n v="0.36"/>
    <n v="0.57999999999999996"/>
    <s v="FPFWCD"/>
    <n v="3.4635482231310001E-2"/>
    <n v="3838.9128814462601"/>
    <n v="11.1752485147895"/>
    <n v="1.9738985413696399"/>
    <n v="0.38706012136455997"/>
    <n v="6.8366927856030005E-2"/>
    <n v="132.96259889291301"/>
    <n v="1310"/>
    <s v="Fixed Single Family Units"/>
    <n v="1310"/>
    <s v="FPFWCD                                           St. Lucie County"/>
    <s v="FPFWCD"/>
    <m/>
    <m/>
    <m/>
    <n v="0"/>
    <n v="1"/>
    <n v="0.38706012136455997"/>
    <n v="6.8366927856030005E-2"/>
    <n v="221.18475041671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5069159553627"/>
    <n v="0.17938746990000001"/>
  </r>
  <r>
    <n v="210000"/>
    <n v="830000"/>
    <n v="830000"/>
    <x v="0"/>
    <x v="0"/>
    <s v="IR-SouthCentral"/>
    <s v="C-25 and South Indian R"/>
    <n v="0.36"/>
    <n v="0.57999999999999996"/>
    <s v="St. Lucie County"/>
    <n v="4.7832168601029998E-2"/>
    <n v="3838.9128814462601"/>
    <n v="11.1752485147895"/>
    <n v="1.9738985413696399"/>
    <n v="0.53453637111784003"/>
    <n v="9.4415847832119995E-2"/>
    <n v="183.623528190011"/>
    <n v="1310"/>
    <s v="Fixed Single Family Units"/>
    <n v="1310"/>
    <s v="St. Lucie County"/>
    <s v="St. Lucie County"/>
    <m/>
    <m/>
    <m/>
    <n v="0"/>
    <n v="1"/>
    <n v="0.53453637111784003"/>
    <n v="9.4415847832119995E-2"/>
    <n v="237.04041199207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368809024883205"/>
    <n v="0.1922468873"/>
  </r>
  <r>
    <n v="210000"/>
    <n v="830000"/>
    <n v="830000"/>
    <x v="0"/>
    <x v="0"/>
    <s v="IR-SouthCentral"/>
    <s v="C-25 and South Indian R"/>
    <n v="0.36"/>
    <n v="0.57999999999999996"/>
    <s v="FPFWCD"/>
    <n v="0.10137922240743"/>
    <n v="3838.9128814462601"/>
    <n v="11.1752485147895"/>
    <n v="1.9738985413696399"/>
    <n v="1.1329380046392401"/>
    <n v="0.20011229923523"/>
    <n v="389.18600281091898"/>
    <n v="1310"/>
    <s v="Fixed Single Family Units"/>
    <n v="1310"/>
    <s v="FPFWCD                                           St. Lucie County"/>
    <s v="FPFWCD"/>
    <m/>
    <m/>
    <m/>
    <n v="0"/>
    <n v="1"/>
    <n v="1.1329380046392401"/>
    <n v="0.20011229923523"/>
    <n v="580.670840972558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031073396802498"/>
    <n v="0.47094147689999999"/>
  </r>
  <r>
    <n v="210000"/>
    <n v="830000"/>
    <n v="830000"/>
    <x v="0"/>
    <x v="0"/>
    <s v="IR-SouthCentral"/>
    <s v="C-25 and South Indian R"/>
    <n v="0.36"/>
    <n v="0.57999999999999996"/>
    <s v="St. Lucie County"/>
    <n v="6.7911841379099998E-3"/>
    <n v="3838.9128814462601"/>
    <n v="11.1752485147895"/>
    <n v="1.9738985413696399"/>
    <n v="7.5893170450929998E-2"/>
    <n v="1.3405108464000001E-2"/>
    <n v="26.070764267326901"/>
    <n v="1310"/>
    <s v="Fixed Single Family Units"/>
    <n v="1310"/>
    <s v="St. Lucie County"/>
    <s v="St. Lucie County"/>
    <m/>
    <m/>
    <m/>
    <n v="0"/>
    <n v="1"/>
    <n v="7.5893170450929998E-2"/>
    <n v="1.3405108464000001E-2"/>
    <n v="26.070764267327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5.134994764502899"/>
    <n v="2.1144172199999998E-2"/>
  </r>
  <r>
    <n v="210000"/>
    <n v="830000"/>
    <n v="830000"/>
    <x v="0"/>
    <x v="0"/>
    <s v="IR-SouthCentral"/>
    <s v="C-25 and South Indian R"/>
    <n v="0.36"/>
    <n v="0.57999999999999996"/>
    <s v="FPFWCD"/>
    <n v="1.364943442698E-2"/>
    <n v="3838.9128814462601"/>
    <n v="11.1752485147895"/>
    <n v="1.9738985413696399"/>
    <n v="0.15253582180790001"/>
    <n v="2.6942598705950001E-2"/>
    <n v="52.3989896462164"/>
    <n v="1310"/>
    <s v="Fixed Single Family Units"/>
    <n v="1310"/>
    <s v="FPFWCD                                           St. Lucie County"/>
    <s v="FPFWCD"/>
    <m/>
    <m/>
    <m/>
    <n v="0"/>
    <n v="1"/>
    <n v="0.15253582180790001"/>
    <n v="2.6942598705950001E-2"/>
    <n v="52.398989646216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0.769817565091302"/>
    <n v="4.2497153000000003E-2"/>
  </r>
  <r>
    <n v="210000"/>
    <n v="830000"/>
    <n v="830000"/>
    <x v="0"/>
    <x v="0"/>
    <s v="IR-SouthCentral"/>
    <s v="C-25 and South Indian R"/>
    <n v="0.36"/>
    <n v="0.57999999999999996"/>
    <s v="St. Lucie County"/>
    <n v="1.5635880366499998E-2"/>
    <n v="3909.3220389897901"/>
    <n v="11.248634143084001"/>
    <n v="2.1608735028374801"/>
    <n v="0.17588229774781"/>
    <n v="3.3787159577510002E-2"/>
    <n v="61.125691715774003"/>
    <n v="1210"/>
    <s v="Fixed Single Family Units"/>
    <n v="1210"/>
    <s v="St. Lucie County"/>
    <s v="St. Lucie County"/>
    <m/>
    <m/>
    <m/>
    <n v="0"/>
    <n v="1"/>
    <n v="0.17588229774781"/>
    <n v="3.3787159577510002E-2"/>
    <n v="61.12569171577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54399017300901"/>
    <n v="4.95747702E-2"/>
  </r>
  <r>
    <n v="210000"/>
    <n v="830000"/>
    <n v="830000"/>
    <x v="0"/>
    <x v="0"/>
    <s v="IR-SouthCentral"/>
    <s v="C-25 and South Indian R"/>
    <n v="0.36"/>
    <n v="0.57999999999999996"/>
    <s v="St. Lucie County"/>
    <n v="0.19928463087251999"/>
    <n v="3909.3220389897901"/>
    <n v="11.248634143084001"/>
    <n v="2.1608735028374801"/>
    <n v="2.2416799030245298"/>
    <n v="0.43062887837517"/>
    <n v="779.06779950188695"/>
    <n v="1310"/>
    <s v="Fixed Single Family Units"/>
    <n v="1310"/>
    <s v="St. Lucie County"/>
    <s v="St. Lucie County"/>
    <m/>
    <m/>
    <m/>
    <n v="0"/>
    <n v="1"/>
    <n v="2.2416799030245298"/>
    <n v="0.43062887837517"/>
    <n v="779.067799501886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372996899906"/>
    <n v="0.63184736370000005"/>
  </r>
  <r>
    <n v="210000"/>
    <n v="830000"/>
    <n v="830000"/>
    <x v="0"/>
    <x v="0"/>
    <s v="IR-SouthCentral"/>
    <s v="C-25 and South Indian R"/>
    <n v="0.36"/>
    <n v="0.57999999999999996"/>
    <s v="St. Lucie County"/>
    <n v="0.12420416376237001"/>
    <n v="3909.3220389897901"/>
    <n v="11.248634143084001"/>
    <n v="2.1608735028374801"/>
    <n v="1.39712719721067"/>
    <n v="0.26838948641619997"/>
    <n v="485.55407473055698"/>
    <n v="1310"/>
    <s v="Fixed Single Family Units"/>
    <n v="1310"/>
    <s v="St. Lucie County"/>
    <s v="St. Lucie County"/>
    <m/>
    <m/>
    <m/>
    <n v="0"/>
    <n v="1"/>
    <n v="1.39712719721067"/>
    <n v="0.26838948641619997"/>
    <n v="485.55407473055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383906859226499"/>
    <n v="0.39379892519999998"/>
  </r>
  <r>
    <n v="210000"/>
    <n v="830000"/>
    <n v="830000"/>
    <x v="0"/>
    <x v="0"/>
    <s v="IR-SouthCentral"/>
    <s v="C-25 and South Indian R"/>
    <n v="0.36"/>
    <n v="0.57999999999999996"/>
    <s v="St. Lucie County"/>
    <n v="0.10576323807294"/>
    <n v="3909.3220389897901"/>
    <n v="11.248634143084001"/>
    <n v="2.1608735028374801"/>
    <n v="1.1896919708704199"/>
    <n v="0.22854097872611001"/>
    <n v="413.46255751347599"/>
    <n v="1310"/>
    <s v="Fixed Single Family Units"/>
    <n v="1310"/>
    <s v="St. Lucie County"/>
    <s v="St. Lucie County"/>
    <m/>
    <m/>
    <m/>
    <n v="0"/>
    <n v="1"/>
    <n v="1.1896919708704199"/>
    <n v="0.22854097872611001"/>
    <n v="413.46255751347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811396264552499"/>
    <n v="0.33533054140000002"/>
  </r>
  <r>
    <n v="210000"/>
    <n v="830000"/>
    <n v="830000"/>
    <x v="0"/>
    <x v="0"/>
    <s v="IR-SouthCentral"/>
    <s v="C-25 and South Indian R"/>
    <n v="0.36"/>
    <n v="0.57999999999999996"/>
    <s v="St. Lucie County"/>
    <n v="0.1019401032439"/>
    <n v="3909.3220389897901"/>
    <n v="11.248634143084001"/>
    <n v="2.1608735028374801"/>
    <n v="1.1466869258989401"/>
    <n v="0.22027966797628001"/>
    <n v="398.51669226830802"/>
    <n v="1310"/>
    <s v="Fixed Single Family Units"/>
    <n v="1310"/>
    <s v="St. Lucie County"/>
    <s v="St. Lucie County"/>
    <m/>
    <m/>
    <m/>
    <n v="0"/>
    <n v="1"/>
    <n v="1.1466869258989401"/>
    <n v="0.22027966797628001"/>
    <n v="398.51669226830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475671226593903"/>
    <n v="0.32320899619999999"/>
  </r>
  <r>
    <n v="210000"/>
    <n v="830000"/>
    <n v="830000"/>
    <x v="0"/>
    <x v="0"/>
    <s v="IR-SouthCentral"/>
    <s v="C-25 and South Indian R"/>
    <n v="0.36"/>
    <n v="0.57999999999999996"/>
    <s v="St. Lucie County"/>
    <n v="7.0935437188560005E-2"/>
    <n v="3909.3220389897901"/>
    <n v="11.248634143084001"/>
    <n v="2.1608735028374801"/>
    <n v="0.79792678071392997"/>
    <n v="0.15328250663296999"/>
    <n v="277.309467946648"/>
    <n v="1310"/>
    <s v="Fixed Single Family Units"/>
    <n v="1310"/>
    <s v="St. Lucie County"/>
    <s v="St. Lucie County"/>
    <m/>
    <m/>
    <m/>
    <n v="0"/>
    <n v="1"/>
    <n v="0.79792678071392997"/>
    <n v="0.15328250663296999"/>
    <n v="277.309467946649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759188591790902"/>
    <n v="0.2249063"/>
  </r>
  <r>
    <n v="210000"/>
    <n v="830000"/>
    <n v="830000"/>
    <x v="0"/>
    <x v="0"/>
    <s v="IR-SouthCentral"/>
    <s v="C-25 and South Indian R"/>
    <n v="0.36"/>
    <n v="0.57999999999999996"/>
    <s v="St. Lucie County"/>
    <n v="7.4897586392400003E-3"/>
    <n v="3873.7807627519701"/>
    <n v="11.487014251286899"/>
    <n v="2.2499073182718701"/>
    <n v="8.6034964227750005E-2"/>
    <n v="1.6851262774530001E-2"/>
    <n v="29.0136829343781"/>
    <n v="1210"/>
    <s v="Fixed Single Family Units"/>
    <n v="1210"/>
    <s v="St. Lucie County"/>
    <s v="St. Lucie County"/>
    <m/>
    <m/>
    <m/>
    <n v="0"/>
    <n v="1"/>
    <n v="8.6034964227750005E-2"/>
    <n v="1.6851262774530001E-2"/>
    <n v="29.013682934377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21910236850201"/>
    <n v="2.35309675E-2"/>
  </r>
  <r>
    <n v="210000"/>
    <n v="830000"/>
    <n v="830000"/>
    <x v="0"/>
    <x v="0"/>
    <s v="IR-SouthCentral"/>
    <s v="C-25 and South Indian R"/>
    <n v="0.36"/>
    <n v="0.57999999999999996"/>
    <s v="St. Lucie County"/>
    <n v="0.61027369495962003"/>
    <n v="3873.7807627519701"/>
    <n v="11.487014251286899"/>
    <n v="2.2499073182718701"/>
    <n v="7.0102226311867604"/>
    <n v="1.3730592524384699"/>
    <n v="2364.0664995481502"/>
    <n v="1310"/>
    <s v="Fixed Single Family Units"/>
    <n v="1310"/>
    <s v="St. Lucie County"/>
    <s v="St. Lucie County"/>
    <m/>
    <m/>
    <m/>
    <n v="0"/>
    <n v="1"/>
    <n v="7.0102226311867604"/>
    <n v="1.3730592524384699"/>
    <n v="2364.0664995481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8.79430411830299"/>
    <n v="1.9173288722999999"/>
  </r>
  <r>
    <n v="210000"/>
    <n v="830000"/>
    <n v="830000"/>
    <x v="0"/>
    <x v="0"/>
    <s v="IR-SouthCentral"/>
    <s v="C-25 and South Indian R"/>
    <n v="0.36"/>
    <n v="0.57999999999999996"/>
    <s v="St. Lucie County"/>
    <n v="0.61776345359886997"/>
    <n v="3840.1629831001001"/>
    <n v="9.5437957007885608"/>
    <n v="1.4026646530561"/>
    <n v="5.8958081925612102"/>
    <n v="0.86651496031300002"/>
    <n v="2372.3123468224599"/>
    <n v="1210"/>
    <s v="Fixed Single Family Units"/>
    <n v="1210"/>
    <s v="St. Lucie County"/>
    <s v="St. Lucie County"/>
    <m/>
    <m/>
    <m/>
    <n v="0"/>
    <n v="1"/>
    <n v="5.8958081925612102"/>
    <n v="0.86651496031300002"/>
    <n v="2372.3123468224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9999998882399"/>
    <n v="1.9240165019"/>
  </r>
  <r>
    <n v="210000"/>
    <n v="830000"/>
    <n v="830000"/>
    <x v="0"/>
    <x v="0"/>
    <s v="IR-SouthCentral"/>
    <s v="C-25 and South Indian R"/>
    <n v="0.36"/>
    <n v="0.57999999999999996"/>
    <s v="St. Lucie County"/>
    <n v="0.13978092135051001"/>
    <n v="3884.1140815202298"/>
    <n v="11.0557471488143"/>
    <n v="2.0571083388289901"/>
    <n v="1.5453825226795499"/>
    <n v="0.28754449891932998"/>
    <n v="542.92504494539105"/>
    <n v="1210"/>
    <s v="Fixed Single Family Units"/>
    <n v="1210"/>
    <s v="St. Lucie County"/>
    <s v="St. Lucie County"/>
    <m/>
    <m/>
    <m/>
    <n v="0"/>
    <n v="1"/>
    <n v="1.5453825226795499"/>
    <n v="0.28754449891932998"/>
    <n v="542.925044945391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699382056020298"/>
    <n v="0.44032850359999998"/>
  </r>
  <r>
    <n v="210000"/>
    <n v="830000"/>
    <n v="830000"/>
    <x v="0"/>
    <x v="0"/>
    <s v="IR-SouthCentral"/>
    <s v="C-25 and South Indian R"/>
    <n v="0.36"/>
    <n v="0.57999999999999996"/>
    <s v="St. Lucie County"/>
    <n v="0.11945624553586"/>
    <n v="3884.1140815202298"/>
    <n v="11.0557471488143"/>
    <n v="2.0571083388289901"/>
    <n v="1.32067804599116"/>
    <n v="0.24573443881702001"/>
    <n v="463.981685411375"/>
    <n v="1310"/>
    <s v="Fixed Single Family Units"/>
    <n v="1310"/>
    <s v="St. Lucie County"/>
    <s v="St. Lucie County"/>
    <m/>
    <m/>
    <m/>
    <n v="0"/>
    <n v="1"/>
    <n v="1.32067804599116"/>
    <n v="0.24573443881702001"/>
    <n v="463.98168541137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646724259364802"/>
    <n v="0.37630307010000003"/>
  </r>
  <r>
    <n v="210000"/>
    <n v="830000"/>
    <n v="830000"/>
    <x v="0"/>
    <x v="0"/>
    <s v="IR-SouthCentral"/>
    <s v="C-25 and South Indian R"/>
    <n v="0.36"/>
    <n v="0.57999999999999996"/>
    <s v="St. Lucie County"/>
    <n v="0.28397547222436997"/>
    <n v="3884.1140815202298"/>
    <n v="11.0557471488143"/>
    <n v="2.0571083388289901"/>
    <n v="3.1395610173778699"/>
    <n v="0.58416831193565999"/>
    <n v="1102.9931304730601"/>
    <n v="1310"/>
    <s v="Fixed Single Family Units"/>
    <n v="1310"/>
    <s v="St. Lucie County"/>
    <s v="St. Lucie County"/>
    <m/>
    <m/>
    <m/>
    <n v="0"/>
    <n v="1"/>
    <n v="3.1395610173778699"/>
    <n v="0.58416831193565999"/>
    <n v="1102.9931304730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5.68253521770899"/>
    <n v="0.89456052760000004"/>
  </r>
  <r>
    <n v="210000"/>
    <n v="830000"/>
    <n v="830000"/>
    <x v="0"/>
    <x v="0"/>
    <s v="IR-SouthCentral"/>
    <s v="C-25 and South Indian R"/>
    <n v="0.36"/>
    <n v="0.57999999999999996"/>
    <s v="St. Lucie County"/>
    <n v="7.4550814534149995E-2"/>
    <n v="3884.1140815202298"/>
    <n v="11.0557471488143"/>
    <n v="2.0571083388289901"/>
    <n v="0.82421495522772004"/>
    <n v="0.15335910224468999"/>
    <n v="289.56386852089798"/>
    <n v="1310"/>
    <s v="Fixed Single Family Units"/>
    <n v="1310"/>
    <s v="St. Lucie County"/>
    <s v="St. Lucie County"/>
    <m/>
    <m/>
    <m/>
    <n v="0"/>
    <n v="1"/>
    <n v="0.82421495522772004"/>
    <n v="0.15335910224468999"/>
    <n v="289.56386852089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487336981018103"/>
    <n v="0.2348449866"/>
  </r>
  <r>
    <n v="210000"/>
    <n v="830000"/>
    <n v="830000"/>
    <x v="0"/>
    <x v="0"/>
    <s v="IR-SouthCentral"/>
    <s v="C-25 and South Indian R"/>
    <n v="0.36"/>
    <n v="0.57999999999999996"/>
    <s v="St. Lucie County"/>
    <n v="0.10223571307305"/>
    <n v="3876.85089560697"/>
    <n v="10.348846279572699"/>
    <n v="1.5453124841446"/>
    <n v="1.0580216788755199"/>
    <n v="0.15798612373720999"/>
    <n v="396.35261579028202"/>
    <n v="1210"/>
    <s v="Fixed Single Family Units"/>
    <n v="1210"/>
    <s v="St. Lucie County"/>
    <s v="St. Lucie County"/>
    <m/>
    <m/>
    <m/>
    <n v="0"/>
    <n v="1"/>
    <n v="1.0580216788755199"/>
    <n v="0.15798612373720999"/>
    <n v="396.35261579028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30883642305599"/>
    <n v="0.32145386520000002"/>
  </r>
  <r>
    <n v="210000"/>
    <n v="830000"/>
    <n v="830000"/>
    <x v="0"/>
    <x v="0"/>
    <s v="IR-SouthCentral"/>
    <s v="C-25 and South Indian R"/>
    <n v="0.36"/>
    <n v="0.57999999999999996"/>
    <s v="St. Lucie County"/>
    <n v="9.4876563517600002E-2"/>
    <n v="3848.79358803888"/>
    <n v="10.711840476086399"/>
    <n v="1.924766706772"/>
    <n v="1.01630261331989"/>
    <n v="0.18261525071163001"/>
    <n v="365.160309321733"/>
    <n v="1210"/>
    <s v="Fixed Single Family Units"/>
    <n v="1210"/>
    <s v="St. Lucie County"/>
    <s v="St. Lucie County"/>
    <m/>
    <m/>
    <m/>
    <n v="0"/>
    <n v="1"/>
    <n v="1.01630261331989"/>
    <n v="0.18261525071163001"/>
    <n v="365.16030932173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6.42911967553999"/>
    <n v="0.29615596859999999"/>
  </r>
  <r>
    <n v="210000"/>
    <n v="830000"/>
    <n v="830000"/>
    <x v="0"/>
    <x v="0"/>
    <s v="IR-SouthCentral"/>
    <s v="C-25 and South Indian R"/>
    <n v="0.36"/>
    <n v="0.57999999999999996"/>
    <s v="St. Lucie County"/>
    <n v="0.16601620107321999"/>
    <n v="3848.79358803888"/>
    <n v="10.711840476086399"/>
    <n v="1.924766706772"/>
    <n v="1.7783390623423001"/>
    <n v="0.31954245661051001"/>
    <n v="638.96209020121398"/>
    <n v="1110"/>
    <s v="Fixed Single Family Units"/>
    <n v="1110"/>
    <s v="St. Lucie County"/>
    <s v="St. Lucie County"/>
    <m/>
    <m/>
    <m/>
    <n v="0"/>
    <n v="1"/>
    <n v="1.7783390623423001"/>
    <n v="0.31954245661051001"/>
    <n v="638.96209020121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820930155752"/>
    <n v="0.51821742920000002"/>
  </r>
  <r>
    <n v="210000"/>
    <n v="830000"/>
    <n v="830000"/>
    <x v="0"/>
    <x v="0"/>
    <s v="IR-SouthCentral"/>
    <s v="C-25 and South Indian R"/>
    <n v="0.36"/>
    <n v="0.57999999999999996"/>
    <s v="St. Lucie County"/>
    <n v="0.19691181478988001"/>
    <n v="3848.79358803888"/>
    <n v="10.711840476086399"/>
    <n v="1.924766706772"/>
    <n v="2.1092879478859601"/>
    <n v="0.37900930527762999"/>
    <n v="757.87293017242496"/>
    <n v="1310"/>
    <s v="Fixed Single Family Units"/>
    <n v="1310"/>
    <s v="St. Lucie County"/>
    <s v="St. Lucie County"/>
    <m/>
    <m/>
    <m/>
    <n v="0"/>
    <n v="1"/>
    <n v="2.1092879478859601"/>
    <n v="0.37900930527762999"/>
    <n v="757.872930172424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2.95802377058899"/>
    <n v="0.61465768870000004"/>
  </r>
  <r>
    <n v="210000"/>
    <n v="830000"/>
    <n v="830000"/>
    <x v="0"/>
    <x v="0"/>
    <s v="IR-SouthCentral"/>
    <s v="C-25 and South Indian R"/>
    <n v="0.36"/>
    <n v="0.57999999999999996"/>
    <s v="St. Lucie County"/>
    <n v="0.15980105013609999"/>
    <n v="3848.79358803888"/>
    <n v="10.711840476086399"/>
    <n v="1.924766706772"/>
    <n v="1.7117633569690101"/>
    <n v="0.30757974100917002"/>
    <n v="615.04125712570999"/>
    <n v="1310"/>
    <s v="Fixed Single Family Units"/>
    <n v="1310"/>
    <s v="St. Lucie County"/>
    <s v="St. Lucie County"/>
    <m/>
    <m/>
    <m/>
    <n v="0"/>
    <n v="1"/>
    <n v="1.7117633569690101"/>
    <n v="0.30757974100917002"/>
    <n v="615.04125712570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473315159218"/>
    <n v="0.49881691579999998"/>
  </r>
  <r>
    <n v="210000"/>
    <n v="830000"/>
    <n v="830000"/>
    <x v="0"/>
    <x v="0"/>
    <s v="IR-SouthCentral"/>
    <s v="C-25 and South Indian R"/>
    <n v="0.36"/>
    <n v="0.57999999999999996"/>
    <s v="St. Lucie County"/>
    <n v="1.5782412807000001E-4"/>
    <n v="3848.79358803888"/>
    <n v="10.711840476086399"/>
    <n v="1.924766706772"/>
    <n v="1.6905868831900001E-3"/>
    <n v="3.0377462723999999E-4"/>
    <n v="0.60743249216519002"/>
    <n v="1310"/>
    <s v="Fixed Single Family Units"/>
    <n v="1310"/>
    <s v="St. Lucie County"/>
    <s v="St. Lucie County"/>
    <m/>
    <m/>
    <m/>
    <n v="0"/>
    <n v="1"/>
    <n v="1.6905868831900001E-3"/>
    <n v="3.0377462723999999E-4"/>
    <n v="0.60743249216685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.339154939594"/>
    <n v="4.9264600000000001E-4"/>
  </r>
  <r>
    <n v="210000"/>
    <n v="830000"/>
    <n v="830000"/>
    <x v="0"/>
    <x v="0"/>
    <s v="IR-SouthCentral"/>
    <s v="C-25 and South Indian R"/>
    <n v="0.36"/>
    <n v="0.57999999999999996"/>
    <s v="FPFWCD"/>
    <n v="5.9141445524800003E-2"/>
    <n v="3819.5904681543698"/>
    <n v="9.4268225669985597"/>
    <n v="1.47076493576901"/>
    <n v="0.55751591331812"/>
    <n v="8.6983164328570006E-2"/>
    <n v="225.89610159940401"/>
    <n v="1750"/>
    <s v="Governmental"/>
    <n v="1750"/>
    <s v="FPFWCD                                           St. Lucie County"/>
    <s v="FPFWCD"/>
    <m/>
    <m/>
    <m/>
    <n v="0"/>
    <n v="1"/>
    <n v="0.55751591331812"/>
    <n v="8.6983164328570006E-2"/>
    <n v="390.42816220916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232595097317699"/>
    <n v="0.3166489556"/>
  </r>
  <r>
    <n v="210000"/>
    <n v="830000"/>
    <n v="830000"/>
    <x v="0"/>
    <x v="0"/>
    <s v="IR-SouthCentral"/>
    <s v="C-25 and South Indian R"/>
    <n v="0.36"/>
    <n v="0.57999999999999996"/>
    <s v="FPFWCD"/>
    <n v="7.9770491721040004E-2"/>
    <n v="3819.5904681543698"/>
    <n v="9.4268225669985597"/>
    <n v="1.47076493576901"/>
    <n v="0.75198227153649"/>
    <n v="0.11732364213236"/>
    <n v="304.69060981767899"/>
    <n v="1750"/>
    <s v="Governmental"/>
    <n v="1750"/>
    <s v="FPFWCD                                           St. Lucie County"/>
    <s v="FPFWCD"/>
    <m/>
    <m/>
    <m/>
    <n v="0"/>
    <n v="1"/>
    <n v="0.75198227153649"/>
    <n v="0.11732364213236"/>
    <n v="527.07854320274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892880398251904"/>
    <n v="0.42747651520000002"/>
  </r>
  <r>
    <n v="210000"/>
    <n v="830000"/>
    <n v="830000"/>
    <x v="0"/>
    <x v="0"/>
    <s v="IR-SouthCentral"/>
    <s v="C-25 and South Indian R"/>
    <n v="0.36"/>
    <n v="0.57999999999999996"/>
    <s v="FPFWCD"/>
    <n v="7.8160695378589995E-2"/>
    <n v="3819.5904681543698"/>
    <n v="9.4268225669985597"/>
    <n v="1.47076493576901"/>
    <n v="0.73680700704724"/>
    <n v="0.11495601011816001"/>
    <n v="298.54184705239902"/>
    <n v="1310"/>
    <s v="Fixed Single Family Units"/>
    <n v="1310"/>
    <s v="FPFWCD                                           St. Lucie County"/>
    <s v="FPFWCD"/>
    <m/>
    <m/>
    <m/>
    <n v="0"/>
    <n v="1"/>
    <n v="0.73680700704724"/>
    <n v="0.11495601011816001"/>
    <n v="510.66175567543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144171525752498"/>
    <n v="0.41416200780000001"/>
  </r>
  <r>
    <n v="210000"/>
    <n v="830000"/>
    <n v="830000"/>
    <x v="0"/>
    <x v="0"/>
    <s v="IR-SouthCentral"/>
    <s v="C-25 and South Indian R"/>
    <n v="0.36"/>
    <n v="0.57999999999999996"/>
    <s v="St. Lucie County"/>
    <n v="0.26423258580900999"/>
    <n v="3853.7008621509399"/>
    <n v="10.4738659641684"/>
    <n v="1.8352804380393799"/>
    <n v="2.7675366871292502"/>
    <n v="0.48494089582784"/>
    <n v="1018.27334374057"/>
    <n v="1210"/>
    <s v="Fixed Single Family Units"/>
    <n v="1210"/>
    <s v="St. Lucie County"/>
    <s v="St. Lucie County"/>
    <m/>
    <m/>
    <m/>
    <n v="0"/>
    <n v="1"/>
    <n v="2.7675366871292502"/>
    <n v="0.48494089582784"/>
    <n v="1018.273343740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79175466330699"/>
    <n v="0.82585023820000003"/>
  </r>
  <r>
    <n v="210000"/>
    <n v="830000"/>
    <n v="830000"/>
    <x v="0"/>
    <x v="0"/>
    <s v="IR-SouthCentral"/>
    <s v="C-25 and South Indian R"/>
    <n v="0.36"/>
    <n v="0.57999999999999996"/>
    <s v="St. Lucie County"/>
    <n v="0.17360283750510999"/>
    <n v="3853.7008621509399"/>
    <n v="10.4738659641684"/>
    <n v="1.8352804380393799"/>
    <n v="1.81829285102786"/>
    <n v="0.31860989166126003"/>
    <n v="669.01340456530397"/>
    <n v="1310"/>
    <s v="Fixed Single Family Units"/>
    <n v="1310"/>
    <s v="St. Lucie County"/>
    <s v="St. Lucie County"/>
    <m/>
    <m/>
    <m/>
    <n v="0"/>
    <n v="1"/>
    <n v="1.81829285102786"/>
    <n v="0.31860989166126003"/>
    <n v="669.013404565303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517234254427"/>
    <n v="0.54258994689999995"/>
  </r>
  <r>
    <n v="210000"/>
    <n v="830000"/>
    <n v="830000"/>
    <x v="0"/>
    <x v="0"/>
    <s v="IR-SouthCentral"/>
    <s v="C-25 and South Indian R"/>
    <n v="0.36"/>
    <n v="0.57999999999999996"/>
    <s v="FPFWCD"/>
    <n v="5.7063519721930002E-2"/>
    <n v="3853.7008621509399"/>
    <n v="10.4738659641684"/>
    <n v="1.8352804380393799"/>
    <n v="0.59767565701116998"/>
    <n v="0.10472756147133"/>
    <n v="219.90573514976899"/>
    <n v="1310"/>
    <s v="Fixed Single Family Units"/>
    <n v="1310"/>
    <s v="FPFWCD                                           St. Lucie County"/>
    <s v="FPFWCD"/>
    <m/>
    <m/>
    <m/>
    <n v="0"/>
    <n v="1"/>
    <n v="0.59767565701116998"/>
    <n v="0.10472756147133"/>
    <n v="219.90573514976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234453435774"/>
    <n v="0.1783501502"/>
  </r>
  <r>
    <n v="210000"/>
    <n v="830000"/>
    <n v="830000"/>
    <x v="0"/>
    <x v="0"/>
    <s v="IR-SouthCentral"/>
    <s v="C-25 and South Indian R"/>
    <n v="0.36"/>
    <n v="0.57999999999999996"/>
    <s v="St. Lucie County"/>
    <n v="1.215047003725E-2"/>
    <n v="3853.7008621509399"/>
    <n v="10.4738659641684"/>
    <n v="1.8352804380393799"/>
    <n v="0.12726239457186"/>
    <n v="2.2299519972359998E-2"/>
    <n v="46.824276858112597"/>
    <n v="1310"/>
    <s v="Fixed Single Family Units"/>
    <n v="1310"/>
    <s v="St. Lucie County"/>
    <s v="St. Lucie County"/>
    <m/>
    <m/>
    <m/>
    <n v="0"/>
    <n v="1"/>
    <n v="0.12726239457186"/>
    <n v="2.2299519972359998E-2"/>
    <n v="46.8242768581115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482115900424802"/>
    <n v="3.7975893599999998E-2"/>
  </r>
  <r>
    <n v="210000"/>
    <n v="830000"/>
    <n v="830000"/>
    <x v="0"/>
    <x v="0"/>
    <s v="IR-SouthCentral"/>
    <s v="C-25 and South Indian R"/>
    <n v="0.36"/>
    <n v="0.57999999999999996"/>
    <s v="FPFWCD"/>
    <n v="3.74495774594E-3"/>
    <n v="3853.7008621509399"/>
    <n v="10.4738659641684"/>
    <n v="1.8352804380393799"/>
    <n v="3.9224185472460003E-2"/>
    <n v="6.8730476924100002E-3"/>
    <n v="14.431946894251601"/>
    <n v="1310"/>
    <s v="Fixed Single Family Units"/>
    <n v="1310"/>
    <s v="FPFWCD                                           St. Lucie County"/>
    <s v="FPFWCD"/>
    <m/>
    <m/>
    <m/>
    <n v="0"/>
    <n v="1"/>
    <n v="3.9224185472460003E-2"/>
    <n v="6.8730476924100002E-3"/>
    <n v="14.431946894251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.759453516824401"/>
    <n v="1.1704742000000001E-2"/>
  </r>
  <r>
    <n v="210000"/>
    <n v="830000"/>
    <n v="830000"/>
    <x v="0"/>
    <x v="0"/>
    <s v="IR-SouthCentral"/>
    <s v="C-25 and South Indian R"/>
    <n v="0.36"/>
    <n v="0.57999999999999996"/>
    <s v="St. Lucie County"/>
    <n v="6.1215900504259999E-2"/>
    <n v="3853.7008621509399"/>
    <n v="10.4738659641684"/>
    <n v="1.8352804380393799"/>
    <n v="0.64116713675749004"/>
    <n v="0.11234834469243"/>
    <n v="235.90776855061301"/>
    <n v="1310"/>
    <s v="Fixed Single Family Units"/>
    <n v="1310"/>
    <s v="St. Lucie County"/>
    <s v="St. Lucie County"/>
    <m/>
    <m/>
    <m/>
    <n v="0"/>
    <n v="1"/>
    <n v="0.64116713675749004"/>
    <n v="0.11234834469243"/>
    <n v="235.90776855061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517064660271799"/>
    <n v="0.1913282794"/>
  </r>
  <r>
    <n v="210000"/>
    <n v="830000"/>
    <n v="830000"/>
    <x v="0"/>
    <x v="0"/>
    <s v="IR-SouthCentral"/>
    <s v="C-25 and South Indian R"/>
    <n v="0.36"/>
    <n v="0.57999999999999996"/>
    <s v="St. Lucie County"/>
    <n v="4.1856183778959999E-2"/>
    <n v="3853.7008621509399"/>
    <n v="10.4738659641684"/>
    <n v="1.8352804380393799"/>
    <n v="0.43839605867241999"/>
    <n v="7.6817835300500001E-2"/>
    <n v="161.301211515326"/>
    <n v="1310"/>
    <s v="Fixed Single Family Units"/>
    <n v="1310"/>
    <s v="St. Lucie County"/>
    <s v="St. Lucie County"/>
    <m/>
    <m/>
    <m/>
    <n v="0"/>
    <n v="1"/>
    <n v="0.43839605867241999"/>
    <n v="7.6817835300500001E-2"/>
    <n v="161.30121151532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802875715613403"/>
    <n v="0.1308201229"/>
  </r>
  <r>
    <n v="210000"/>
    <n v="830000"/>
    <n v="830000"/>
    <x v="0"/>
    <x v="0"/>
    <s v="IR-SouthCentral"/>
    <s v="C-25 and South Indian R"/>
    <n v="0.36"/>
    <n v="0.57999999999999996"/>
    <s v="St. Lucie County"/>
    <n v="3.8969984964000001E-3"/>
    <n v="3853.7008621509399"/>
    <n v="10.4738659641684"/>
    <n v="1.8352804380393799"/>
    <n v="4.0816639913860003E-2"/>
    <n v="7.1520851075099999E-3"/>
    <n v="15.017866465377599"/>
    <n v="1310"/>
    <s v="Fixed Single Family Units"/>
    <n v="1310"/>
    <s v="St. Lucie County"/>
    <s v="St. Lucie County"/>
    <m/>
    <m/>
    <m/>
    <n v="0"/>
    <n v="1"/>
    <n v="4.0816639913860003E-2"/>
    <n v="7.1520851075099999E-3"/>
    <n v="15.017866465376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.716888485270498"/>
    <n v="1.21799404E-2"/>
  </r>
  <r>
    <n v="210000"/>
    <n v="830000"/>
    <n v="830000"/>
    <x v="0"/>
    <x v="0"/>
    <s v="IR-SouthCentral"/>
    <s v="C-25 and South Indian R"/>
    <n v="0.36"/>
    <n v="0.57999999999999996"/>
    <s v="St. Lucie County"/>
    <n v="0.40164962313906"/>
    <n v="3845.17870110079"/>
    <n v="11.0200407936755"/>
    <n v="1.87625201568226"/>
    <n v="4.4261952317569397"/>
    <n v="0.75359591501269996"/>
    <n v="1544.4145761995001"/>
    <n v="1210"/>
    <s v="Fixed Single Family Units"/>
    <n v="1210"/>
    <s v="St. Lucie County"/>
    <s v="St. Lucie County"/>
    <m/>
    <m/>
    <m/>
    <n v="0"/>
    <n v="1"/>
    <n v="4.4261952317569397"/>
    <n v="0.75359591501269996"/>
    <n v="1544.4145761995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37820113901901"/>
    <n v="1.2525665663000001"/>
  </r>
  <r>
    <n v="210000"/>
    <n v="830000"/>
    <n v="830000"/>
    <x v="0"/>
    <x v="0"/>
    <s v="IR-SouthCentral"/>
    <s v="C-25 and South Indian R"/>
    <n v="0.36"/>
    <n v="0.57999999999999996"/>
    <s v="St. Lucie County"/>
    <n v="0.20057229099851001"/>
    <n v="3845.17870110079"/>
    <n v="11.0200407936755"/>
    <n v="1.87625201568226"/>
    <n v="2.21031482888454"/>
    <n v="0.37632416527596002"/>
    <n v="771.23630137845998"/>
    <n v="1310"/>
    <s v="Fixed Single Family Units"/>
    <n v="1310"/>
    <s v="St. Lucie County"/>
    <s v="St. Lucie County"/>
    <m/>
    <m/>
    <m/>
    <n v="0"/>
    <n v="1"/>
    <n v="2.21031482888454"/>
    <n v="0.37632416527596002"/>
    <n v="771.23630137845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265432221871"/>
    <n v="0.62549578380000004"/>
  </r>
  <r>
    <n v="210000"/>
    <n v="830000"/>
    <n v="830000"/>
    <x v="0"/>
    <x v="0"/>
    <s v="IR-SouthCentral"/>
    <s v="C-25 and South Indian R"/>
    <n v="0.36"/>
    <n v="0.57999999999999996"/>
    <s v="St. Lucie County"/>
    <n v="6.0956012073900001E-3"/>
    <n v="3845.17870110079"/>
    <n v="11.0200407936755"/>
    <n v="1.87625201568226"/>
    <n v="6.7173773967459993E-2"/>
    <n v="1.143688405216E-2"/>
    <n v="23.438675933075601"/>
    <n v="1310"/>
    <s v="Fixed Single Family Units"/>
    <n v="1310"/>
    <s v="St. Lucie County"/>
    <s v="St. Lucie County"/>
    <m/>
    <m/>
    <m/>
    <n v="0"/>
    <n v="1"/>
    <n v="6.7173773967459993E-2"/>
    <n v="1.143688405216E-2"/>
    <n v="23.438675933074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5.588413641095901"/>
    <n v="1.9009469500000001E-2"/>
  </r>
  <r>
    <n v="210000"/>
    <n v="830000"/>
    <n v="830000"/>
    <x v="0"/>
    <x v="0"/>
    <s v="IR-SouthCentral"/>
    <s v="C-25 and South Indian R"/>
    <n v="0.36"/>
    <n v="0.57999999999999996"/>
    <s v="St. Lucie County"/>
    <n v="9.4459384840299993E-3"/>
    <n v="3845.17870110079"/>
    <n v="11.0200407936755"/>
    <n v="1.87625201568226"/>
    <n v="0.10409462742861"/>
    <n v="1.772296112068E-2"/>
    <n v="36.321321470719603"/>
    <n v="1310"/>
    <s v="Fixed Single Family Units"/>
    <n v="1310"/>
    <s v="St. Lucie County"/>
    <s v="St. Lucie County"/>
    <m/>
    <m/>
    <m/>
    <n v="0"/>
    <n v="1"/>
    <n v="0.10409462742861"/>
    <n v="1.772296112068E-2"/>
    <n v="36.3213214707193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853203634295703"/>
    <n v="2.9457681600000001E-2"/>
  </r>
  <r>
    <n v="210000"/>
    <n v="830000"/>
    <n v="830000"/>
    <x v="0"/>
    <x v="0"/>
    <s v="IR-SouthCentral"/>
    <s v="C-25 and South Indian R"/>
    <n v="0.36"/>
    <n v="0.57999999999999996"/>
    <s v="St. Lucie County"/>
    <n v="0.40715044705641001"/>
    <n v="3867.97048802574"/>
    <n v="10.1469758906953"/>
    <n v="1.6683833300625499"/>
    <n v="4.1313457701672602"/>
    <n v="0.67928301869643004"/>
    <n v="1574.8459134006901"/>
    <n v="1210"/>
    <s v="Fixed Single Family Units"/>
    <n v="1210"/>
    <s v="St. Lucie County"/>
    <s v="St. Lucie County"/>
    <m/>
    <m/>
    <m/>
    <n v="0"/>
    <n v="1"/>
    <n v="4.1313457701672602"/>
    <n v="0.67928301869643004"/>
    <n v="1574.8459134006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64606860571999"/>
    <n v="1.2772472938999999"/>
  </r>
  <r>
    <n v="210000"/>
    <n v="830000"/>
    <n v="830000"/>
    <x v="0"/>
    <x v="0"/>
    <s v="IR-SouthCentral"/>
    <s v="C-25 and South Indian R"/>
    <n v="0.36"/>
    <n v="0.57999999999999996"/>
    <s v="St. Lucie County"/>
    <n v="6.9436106759930005E-2"/>
    <n v="3867.97048802574"/>
    <n v="10.1469758906953"/>
    <n v="1.6683833300625499"/>
    <n v="0.70456650123683995"/>
    <n v="0.11584604302272"/>
    <n v="268.57681175084502"/>
    <n v="1310"/>
    <s v="Fixed Single Family Units"/>
    <n v="1310"/>
    <s v="St. Lucie County"/>
    <s v="St. Lucie County"/>
    <m/>
    <m/>
    <m/>
    <n v="0"/>
    <n v="1"/>
    <n v="0.70456650123683995"/>
    <n v="0.11584604302272"/>
    <n v="268.57681175084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683445855117796"/>
    <n v="0.21782385379999999"/>
  </r>
  <r>
    <n v="210000"/>
    <n v="830000"/>
    <n v="830000"/>
    <x v="0"/>
    <x v="0"/>
    <s v="IR-SouthCentral"/>
    <s v="C-25 and South Indian R"/>
    <n v="0.36"/>
    <n v="0.57999999999999996"/>
    <s v="St. Lucie County"/>
    <n v="9.7033203758689998E-2"/>
    <n v="3867.97048802574"/>
    <n v="10.1469758906953"/>
    <n v="1.6683833300625499"/>
    <n v="0.98459357913644996"/>
    <n v="0.16188857961357001"/>
    <n v="375.321568497236"/>
    <n v="1310"/>
    <s v="Fixed Single Family Units"/>
    <n v="1310"/>
    <s v="St. Lucie County"/>
    <s v="St. Lucie County"/>
    <m/>
    <m/>
    <m/>
    <n v="0"/>
    <n v="1"/>
    <n v="0.98459357913644996"/>
    <n v="0.16188857961357001"/>
    <n v="375.32156849723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683013811792904"/>
    <n v="0.3043970547"/>
  </r>
  <r>
    <n v="210000"/>
    <n v="830000"/>
    <n v="830000"/>
    <x v="0"/>
    <x v="0"/>
    <s v="IR-SouthCentral"/>
    <s v="C-25 and South Indian R"/>
    <n v="0.36"/>
    <n v="0.57999999999999996"/>
    <s v="St. Lucie County"/>
    <n v="2.8175515169399999E-2"/>
    <n v="3867.97048802574"/>
    <n v="10.1469758906953"/>
    <n v="1.6683833300625499"/>
    <n v="0.28589627313186999"/>
    <n v="4.7007559824560001E-2"/>
    <n v="108.98206116018"/>
    <n v="1310"/>
    <s v="Fixed Single Family Units"/>
    <n v="1310"/>
    <s v="St. Lucie County"/>
    <s v="St. Lucie County"/>
    <m/>
    <m/>
    <m/>
    <n v="0"/>
    <n v="1"/>
    <n v="0.28589627313186999"/>
    <n v="4.7007559824560001E-2"/>
    <n v="108.98206116017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6.505864650720603"/>
    <n v="8.8387721899999994E-2"/>
  </r>
  <r>
    <n v="210000"/>
    <n v="830000"/>
    <n v="830000"/>
    <x v="0"/>
    <x v="0"/>
    <s v="IR-SouthCentral"/>
    <s v="C-25 and South Indian R"/>
    <n v="0.36"/>
    <n v="0.57999999999999996"/>
    <s v="St. Lucie County"/>
    <n v="1.5968181038520001E-2"/>
    <n v="3867.97048802574"/>
    <n v="10.1469758906953"/>
    <n v="1.6683833300625499"/>
    <n v="0.16202874801620001"/>
    <n v="2.6641047056100001E-2"/>
    <n v="61.764453004478597"/>
    <n v="1310"/>
    <s v="Fixed Single Family Units"/>
    <n v="1310"/>
    <s v="St. Lucie County"/>
    <s v="St. Lucie County"/>
    <m/>
    <m/>
    <m/>
    <n v="0"/>
    <n v="1"/>
    <n v="0.16202874801620001"/>
    <n v="2.6641047056100001E-2"/>
    <n v="61.764453004479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164133981154002"/>
    <n v="5.0092824799999998E-2"/>
  </r>
  <r>
    <n v="210000"/>
    <n v="830000"/>
    <n v="830000"/>
    <x v="0"/>
    <x v="0"/>
    <s v="IR-SouthCentral"/>
    <s v="C-25 and South Indian R"/>
    <n v="0.36"/>
    <n v="0.57999999999999996"/>
    <s v="St. Lucie County"/>
    <n v="0.25028972502497998"/>
    <n v="3769.2822833986602"/>
    <n v="10.089116444374699"/>
    <n v="1.7031419060742901"/>
    <n v="2.5252021806076099"/>
    <n v="0.42627891934986001"/>
    <n v="943.41262625340096"/>
    <n v="1210"/>
    <s v="Fixed Single Family Units"/>
    <n v="1210"/>
    <s v="St. Lucie County"/>
    <s v="St. Lucie County"/>
    <m/>
    <m/>
    <m/>
    <n v="0"/>
    <n v="1"/>
    <n v="2.5252021806076099"/>
    <n v="0.42627891934986001"/>
    <n v="943.412626253400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6.61740354918501"/>
    <n v="0.7651359499"/>
  </r>
  <r>
    <n v="210000"/>
    <n v="830000"/>
    <n v="830000"/>
    <x v="0"/>
    <x v="0"/>
    <s v="IR-SouthCentral"/>
    <s v="C-25 and South Indian R"/>
    <n v="0.36"/>
    <n v="0.57999999999999996"/>
    <s v="Natural Lands"/>
    <n v="5.8128897501620001E-2"/>
    <n v="3769.2822833986602"/>
    <n v="10.089116444374699"/>
    <n v="1.7031419060742901"/>
    <n v="0.58646921567703003"/>
    <n v="9.9001761288910001E-2"/>
    <n v="219.10422350637899"/>
    <n v="4110"/>
    <s v="Pine flatwoods"/>
    <n v="4110"/>
    <s v="St. Lucie County"/>
    <s v="St. Lucie County"/>
    <m/>
    <m/>
    <s v="Natural Lands"/>
    <n v="0"/>
    <n v="1"/>
    <n v="0.58646921567703003"/>
    <n v="9.9001761288910001E-2"/>
    <n v="219.10422350637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836150565720203"/>
    <n v="0.17770010019999999"/>
  </r>
  <r>
    <n v="210000"/>
    <n v="830000"/>
    <n v="830000"/>
    <x v="0"/>
    <x v="0"/>
    <s v="IR-SouthCentral"/>
    <s v="C-25 and South Indian R"/>
    <n v="0.36"/>
    <n v="0.57999999999999996"/>
    <s v="St. Lucie County"/>
    <n v="9.4582429620599998E-3"/>
    <n v="3769.2822833986602"/>
    <n v="10.089116444374699"/>
    <n v="1.7031419060742901"/>
    <n v="9.5425314603499997E-2"/>
    <n v="1.6108729946529999E-2"/>
    <n v="35.6507876290067"/>
    <n v="1310"/>
    <s v="Fixed Single Family Units"/>
    <n v="1310"/>
    <s v="St. Lucie County"/>
    <s v="St. Lucie County"/>
    <m/>
    <m/>
    <m/>
    <n v="0"/>
    <n v="1"/>
    <n v="9.5425314603499997E-2"/>
    <n v="1.6108729946529999E-2"/>
    <n v="35.650787629005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0.0250844493617"/>
    <n v="2.8913858600000002E-2"/>
  </r>
  <r>
    <n v="210000"/>
    <n v="830000"/>
    <n v="830000"/>
    <x v="0"/>
    <x v="0"/>
    <s v="IR-SouthCentral"/>
    <s v="C-25 and South Indian R"/>
    <n v="0.36"/>
    <n v="0.57999999999999996"/>
    <s v="St. Lucie County"/>
    <n v="0.28836455713737003"/>
    <n v="3769.2822833986602"/>
    <n v="10.089116444374699"/>
    <n v="1.7031419060742901"/>
    <n v="2.9093435953895099"/>
    <n v="0.49112576148720999"/>
    <n v="1086.9274163780001"/>
    <n v="1310"/>
    <s v="Fixed Single Family Units"/>
    <n v="1310"/>
    <s v="St. Lucie County"/>
    <s v="St. Lucie County"/>
    <m/>
    <m/>
    <m/>
    <n v="0"/>
    <n v="1"/>
    <n v="2.9093435953895099"/>
    <n v="0.49112576148720999"/>
    <n v="1086.9274163780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0.29351856016001"/>
    <n v="0.88153075130000003"/>
  </r>
  <r>
    <n v="210000"/>
    <n v="830000"/>
    <n v="830000"/>
    <x v="0"/>
    <x v="0"/>
    <s v="IR-SouthCentral"/>
    <s v="C-25 and South Indian R"/>
    <n v="0.36"/>
    <n v="0.57999999999999996"/>
    <s v="St. Lucie County"/>
    <n v="1.1522031202950001E-2"/>
    <n v="3769.2822833986602"/>
    <n v="10.089116444374699"/>
    <n v="1.7031419060742901"/>
    <n v="0.11624711448231"/>
    <n v="1.9623654184839998E-2"/>
    <n v="43.4297880820572"/>
    <n v="1310"/>
    <s v="Fixed Single Family Units"/>
    <n v="1310"/>
    <s v="St. Lucie County"/>
    <s v="St. Lucie County"/>
    <m/>
    <m/>
    <m/>
    <n v="0"/>
    <n v="1"/>
    <n v="0.11624711448231"/>
    <n v="1.9623654184839998E-2"/>
    <n v="43.4297880820569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6.142990599822099"/>
    <n v="3.52228614E-2"/>
  </r>
  <r>
    <n v="210000"/>
    <n v="830000"/>
    <n v="830000"/>
    <x v="0"/>
    <x v="0"/>
    <s v="IR-SouthCentral"/>
    <s v="C-25 and South Indian R"/>
    <n v="0.36"/>
    <n v="0.57999999999999996"/>
    <s v="FPFWCD"/>
    <n v="2.4839596883300002E-3"/>
    <n v="3836.9582274926602"/>
    <n v="11.1928689897394"/>
    <n v="2.0563432820318099"/>
    <n v="2.780263536732E-2"/>
    <n v="5.1078738179400002E-3"/>
    <n v="9.53084956291708"/>
    <n v="1310"/>
    <s v="Fixed Single Family Units"/>
    <n v="1310"/>
    <s v="FPFWCD                                           St. Lucie County"/>
    <s v="FPFWCD"/>
    <m/>
    <m/>
    <m/>
    <n v="0"/>
    <n v="1"/>
    <n v="2.780263536732E-2"/>
    <n v="5.1078738179400002E-3"/>
    <n v="11.95175468209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7.282536873588199"/>
    <n v="9.6932317000000007E-3"/>
  </r>
  <r>
    <n v="210000"/>
    <n v="830000"/>
    <n v="830000"/>
    <x v="0"/>
    <x v="0"/>
    <s v="IR-SouthCentral"/>
    <s v="C-25 and South Indian R"/>
    <n v="0.36"/>
    <n v="0.57999999999999996"/>
    <s v="FPFWCD"/>
    <n v="8.1922986913480003E-2"/>
    <n v="3836.9582274926602"/>
    <n v="11.1928689897394"/>
    <n v="2.0563432820318099"/>
    <n v="0.91695325977079001"/>
    <n v="0.16846178378352"/>
    <n v="314.33507865847702"/>
    <n v="1310"/>
    <s v="Fixed Single Family Units"/>
    <n v="1310"/>
    <s v="FPFWCD                                           St. Lucie County"/>
    <s v="FPFWCD"/>
    <m/>
    <m/>
    <m/>
    <n v="0"/>
    <n v="1"/>
    <n v="0.91695325977079001"/>
    <n v="0.16846178378352"/>
    <n v="531.520967694405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836340069211204"/>
    <n v="0.43107945469999998"/>
  </r>
  <r>
    <n v="210000"/>
    <n v="830000"/>
    <n v="830000"/>
    <x v="0"/>
    <x v="0"/>
    <s v="IR-SouthCentral"/>
    <s v="C-25 and South Indian R"/>
    <n v="0.36"/>
    <n v="0.57999999999999996"/>
    <s v="FPFWCD"/>
    <n v="0.14527304138142"/>
    <n v="3836.9582274926602"/>
    <n v="11.1928689897394"/>
    <n v="2.0563432820318099"/>
    <n v="1.6260221199233"/>
    <n v="0.29873124270501999"/>
    <n v="557.40659136134798"/>
    <n v="1310"/>
    <s v="Fixed Single Family Units"/>
    <n v="1310"/>
    <s v="FPFWCD                                           St. Lucie County"/>
    <s v="FPFWCD"/>
    <m/>
    <m/>
    <m/>
    <n v="0"/>
    <n v="1"/>
    <n v="1.6260221199233"/>
    <n v="0.29873124270501999"/>
    <n v="931.432719769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0.174634075123"/>
    <n v="0.75541988630000001"/>
  </r>
  <r>
    <n v="210000"/>
    <n v="830000"/>
    <n v="830000"/>
    <x v="0"/>
    <x v="0"/>
    <s v="IR-SouthCentral"/>
    <s v="C-25 and South Indian R"/>
    <n v="0.36"/>
    <n v="0.57999999999999996"/>
    <s v="St. Lucie County"/>
    <n v="0.53451129304643996"/>
    <n v="3836.9639214895001"/>
    <n v="10.5097026269728"/>
    <n v="1.63089033428732"/>
    <n v="5.61755474067688"/>
    <n v="0.87172930139686"/>
    <n v="2050.9005470479101"/>
    <n v="1210"/>
    <s v="Fixed Single Family Units"/>
    <n v="1210"/>
    <s v="St. Lucie County"/>
    <s v="St. Lucie County"/>
    <m/>
    <m/>
    <m/>
    <n v="0"/>
    <n v="1"/>
    <n v="5.61755474067688"/>
    <n v="0.87172930139686"/>
    <n v="2050.9005470479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22.756566021228"/>
    <n v="1.6633418873000001"/>
  </r>
  <r>
    <n v="210000"/>
    <n v="830000"/>
    <n v="830000"/>
    <x v="0"/>
    <x v="0"/>
    <s v="IR-SouthCentral"/>
    <s v="C-25 and South Indian R"/>
    <n v="0.36"/>
    <n v="0.57999999999999996"/>
    <s v="St. Lucie County"/>
    <n v="5.0170734740089998E-2"/>
    <n v="3836.9639214895001"/>
    <n v="10.5097026269728"/>
    <n v="1.63089033428732"/>
    <n v="0.52727950269507995"/>
    <n v="8.1822966351699999E-2"/>
    <n v="192.50329911234499"/>
    <n v="1310"/>
    <s v="Fixed Single Family Units"/>
    <n v="1310"/>
    <s v="St. Lucie County"/>
    <s v="St. Lucie County"/>
    <m/>
    <m/>
    <m/>
    <n v="0"/>
    <n v="1"/>
    <n v="0.52727950269507995"/>
    <n v="8.1822966351699999E-2"/>
    <n v="192.50329911234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281555572206102"/>
    <n v="0.1561259522"/>
  </r>
  <r>
    <n v="210000"/>
    <n v="830000"/>
    <n v="830000"/>
    <x v="0"/>
    <x v="0"/>
    <s v="IR-SouthCentral"/>
    <s v="C-25 and South Indian R"/>
    <n v="0.36"/>
    <n v="0.57999999999999996"/>
    <s v="St. Lucie County"/>
    <n v="9.6628601064000005E-3"/>
    <n v="3836.9639214895001"/>
    <n v="10.5097026269728"/>
    <n v="1.63089033428732"/>
    <n v="0.10155378624438"/>
    <n v="1.5759065149110001E-2"/>
    <n v="37.0760456066877"/>
    <n v="1310"/>
    <s v="Fixed Single Family Units"/>
    <n v="1310"/>
    <s v="St. Lucie County"/>
    <s v="St. Lucie County"/>
    <m/>
    <m/>
    <m/>
    <n v="0"/>
    <n v="1"/>
    <n v="0.10155378624438"/>
    <n v="1.5759065149110001E-2"/>
    <n v="37.076045606687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0.455072344517401"/>
    <n v="3.0069785599999999E-2"/>
  </r>
  <r>
    <n v="210000"/>
    <n v="830000"/>
    <n v="830000"/>
    <x v="0"/>
    <x v="0"/>
    <s v="IR-SouthCentral"/>
    <s v="C-25 and South Indian R"/>
    <n v="0.36"/>
    <n v="0.57999999999999996"/>
    <s v="St. Lucie County"/>
    <n v="2.341878497693E-2"/>
    <n v="3836.9639214895001"/>
    <n v="10.5097026269728"/>
    <n v="1.63089033428732"/>
    <n v="0.24612446599261001"/>
    <n v="3.8193470059630003E-2"/>
    <n v="89.857033041623794"/>
    <n v="1750"/>
    <s v="Governmental"/>
    <n v="1750"/>
    <s v="St. Lucie County"/>
    <s v="St. Lucie County"/>
    <m/>
    <m/>
    <m/>
    <n v="0"/>
    <n v="1"/>
    <n v="0.24612446599261001"/>
    <n v="3.8193470059630003E-2"/>
    <n v="89.8570330416242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981949803177699"/>
    <n v="7.2876750200000007E-2"/>
  </r>
  <r>
    <n v="210000"/>
    <n v="830000"/>
    <n v="830000"/>
    <x v="0"/>
    <x v="0"/>
    <s v="IR-SouthCentral"/>
    <s v="C-25 and South Indian R"/>
    <n v="0.36"/>
    <n v="0.57999999999999996"/>
    <s v="St. Lucie County"/>
    <n v="0.26066122871156"/>
    <n v="3873.3649328055999"/>
    <n v="11.4676957587024"/>
    <n v="2.0895828693213199"/>
    <n v="2.9891836669537399"/>
    <n v="0.54467323821192004"/>
    <n v="1009.63606263338"/>
    <n v="1210"/>
    <s v="Fixed Single Family Units"/>
    <n v="1210"/>
    <s v="St. Lucie County"/>
    <s v="St. Lucie County"/>
    <m/>
    <m/>
    <m/>
    <n v="0"/>
    <n v="1"/>
    <n v="2.9891836669537399"/>
    <n v="0.54467323821192004"/>
    <n v="1009.6360626333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9.97885049333601"/>
    <n v="0.81884514409999998"/>
  </r>
  <r>
    <n v="210000"/>
    <n v="830000"/>
    <n v="830000"/>
    <x v="0"/>
    <x v="0"/>
    <s v="IR-SouthCentral"/>
    <s v="C-25 and South Indian R"/>
    <n v="0.36"/>
    <n v="0.57999999999999996"/>
    <s v="St. Lucie County"/>
    <n v="0.15151189273245999"/>
    <n v="3873.3649328055999"/>
    <n v="11.4676957587024"/>
    <n v="2.0895828693213199"/>
    <n v="1.7374922896810301"/>
    <n v="0.31659665555220001"/>
    <n v="586.86085221292205"/>
    <n v="1310"/>
    <s v="Fixed Single Family Units"/>
    <n v="1310"/>
    <s v="St. Lucie County"/>
    <s v="St. Lucie County"/>
    <m/>
    <m/>
    <m/>
    <n v="0"/>
    <n v="1"/>
    <n v="1.7374922896810301"/>
    <n v="0.31659665555220001"/>
    <n v="586.860852212922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283052551461"/>
    <n v="0.47596176169999999"/>
  </r>
  <r>
    <n v="210000"/>
    <n v="830000"/>
    <n v="830000"/>
    <x v="0"/>
    <x v="0"/>
    <s v="IR-SouthCentral"/>
    <s v="C-25 and South Indian R"/>
    <n v="0.36"/>
    <n v="0.57999999999999996"/>
    <s v="St. Lucie County"/>
    <n v="0.20559033238498001"/>
    <n v="3873.3649328055999"/>
    <n v="11.4676957587024"/>
    <n v="2.0895828693213199"/>
    <n v="2.3576473827215101"/>
    <n v="0.42959803664974"/>
    <n v="796.32638398384495"/>
    <n v="1310"/>
    <s v="Fixed Single Family Units"/>
    <n v="1310"/>
    <s v="St. Lucie County"/>
    <s v="St. Lucie County"/>
    <m/>
    <m/>
    <m/>
    <n v="0"/>
    <n v="1"/>
    <n v="2.3576473827215101"/>
    <n v="0.42959803664974"/>
    <n v="796.326383983844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3.28479641564101"/>
    <n v="0.64584459370000002"/>
  </r>
  <r>
    <n v="210000"/>
    <n v="830000"/>
    <n v="830000"/>
    <x v="0"/>
    <x v="0"/>
    <s v="IR-SouthCentral"/>
    <s v="C-25 and South Indian R"/>
    <n v="0.36"/>
    <n v="0.57999999999999996"/>
    <s v="St. Lucie County"/>
    <n v="0.30582244364110001"/>
    <n v="3854.1960200879998"/>
    <n v="10.9734952312737"/>
    <n v="1.93919964342534"/>
    <n v="3.35594112691216"/>
    <n v="0.59305077366030001"/>
    <n v="1178.6996451351399"/>
    <n v="1210"/>
    <s v="Fixed Single Family Units"/>
    <n v="1210"/>
    <s v="St. Lucie County"/>
    <s v="St. Lucie County"/>
    <m/>
    <m/>
    <m/>
    <n v="0"/>
    <n v="1"/>
    <n v="3.35594112691216"/>
    <n v="0.59305077366030001"/>
    <n v="1178.6996451351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0.943867359699"/>
    <n v="0.95596078279999996"/>
  </r>
  <r>
    <n v="210000"/>
    <n v="830000"/>
    <n v="830000"/>
    <x v="0"/>
    <x v="0"/>
    <s v="IR-SouthCentral"/>
    <s v="C-25 and South Indian R"/>
    <n v="0.36"/>
    <n v="0.57999999999999996"/>
    <s v="St. Lucie County"/>
    <n v="0.16438368452398"/>
    <n v="3854.1960200879998"/>
    <n v="10.9734952312737"/>
    <n v="1.93919964342534"/>
    <n v="1.80386357822316"/>
    <n v="0.31877278241384999"/>
    <n v="633.56694265974795"/>
    <n v="1310"/>
    <s v="Fixed Single Family Units"/>
    <n v="1310"/>
    <s v="St. Lucie County"/>
    <s v="St. Lucie County"/>
    <m/>
    <m/>
    <m/>
    <n v="0"/>
    <n v="1"/>
    <n v="1.80386357822316"/>
    <n v="0.31877278241384999"/>
    <n v="633.566942659747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33850748673601"/>
    <n v="0.51384180260000001"/>
  </r>
  <r>
    <n v="210000"/>
    <n v="830000"/>
    <n v="830000"/>
    <x v="0"/>
    <x v="0"/>
    <s v="IR-SouthCentral"/>
    <s v="C-25 and South Indian R"/>
    <n v="0.36"/>
    <n v="0.57999999999999996"/>
    <s v="St. Lucie County"/>
    <n v="0.13820670797066001"/>
    <n v="3854.1960200879998"/>
    <n v="10.9734952312737"/>
    <n v="1.93919964342534"/>
    <n v="1.5166106508461401"/>
    <n v="0.26801039881569999"/>
    <n v="532.67574381000497"/>
    <n v="1310"/>
    <s v="Fixed Single Family Units"/>
    <n v="1310"/>
    <s v="St. Lucie County"/>
    <s v="St. Lucie County"/>
    <m/>
    <m/>
    <m/>
    <n v="0"/>
    <n v="1"/>
    <n v="1.5166106508461401"/>
    <n v="0.26801039881569999"/>
    <n v="532.67574381000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6803103696341"/>
    <n v="0.43201601280000002"/>
  </r>
  <r>
    <n v="210000"/>
    <n v="830000"/>
    <n v="830000"/>
    <x v="0"/>
    <x v="0"/>
    <s v="IR-SouthCentral"/>
    <s v="C-25 and South Indian R"/>
    <n v="0.36"/>
    <n v="0.57999999999999996"/>
    <s v="St. Lucie County"/>
    <n v="9.3506174631100003E-3"/>
    <n v="3854.1960200879998"/>
    <n v="10.9734952312737"/>
    <n v="1.93919964342534"/>
    <n v="0.10260895614093"/>
    <n v="1.8132714050270001E-2"/>
    <n v="36.039112611695401"/>
    <n v="1310"/>
    <s v="Fixed Single Family Units"/>
    <n v="1310"/>
    <s v="St. Lucie County"/>
    <s v="St. Lucie County"/>
    <m/>
    <m/>
    <m/>
    <n v="0"/>
    <n v="1"/>
    <n v="0.10260895614093"/>
    <n v="1.8132714050270001E-2"/>
    <n v="36.039112611695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4.686686216132699"/>
    <n v="2.9228801799999999E-2"/>
  </r>
  <r>
    <n v="210000"/>
    <n v="830000"/>
    <n v="830000"/>
    <x v="0"/>
    <x v="0"/>
    <s v="IR-SouthCentral"/>
    <s v="C-25 and South Indian R"/>
    <n v="0.36"/>
    <n v="0.57999999999999996"/>
    <s v="St. Lucie County"/>
    <n v="0.2430603413561"/>
    <n v="3879.6890404253099"/>
    <n v="11.544240406376099"/>
    <n v="2.12159888077902"/>
    <n v="2.8059470138706901"/>
    <n v="0.51567654818287001"/>
    <n v="942.99854252130399"/>
    <n v="1210"/>
    <s v="Fixed Single Family Units"/>
    <n v="1210"/>
    <s v="St. Lucie County"/>
    <s v="St. Lucie County"/>
    <m/>
    <m/>
    <m/>
    <n v="0"/>
    <n v="1"/>
    <n v="2.8059470138706901"/>
    <n v="0.51567654818287001"/>
    <n v="942.99854252130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24.11967336907"/>
    <n v="0.76480011560000005"/>
  </r>
  <r>
    <n v="210000"/>
    <n v="830000"/>
    <n v="830000"/>
    <x v="0"/>
    <x v="0"/>
    <s v="IR-SouthCentral"/>
    <s v="C-25 and South Indian R"/>
    <n v="0.36"/>
    <n v="0.57999999999999996"/>
    <s v="St. Lucie County"/>
    <n v="8.4933239769569999E-2"/>
    <n v="3879.6890404253099"/>
    <n v="11.544240406376099"/>
    <n v="2.12159888077902"/>
    <n v="0.98048973839232001"/>
    <n v="0.18019426643606001"/>
    <n v="329.51455950182299"/>
    <n v="1310"/>
    <s v="Fixed Single Family Units"/>
    <n v="1310"/>
    <s v="St. Lucie County"/>
    <s v="St. Lucie County"/>
    <m/>
    <m/>
    <m/>
    <n v="0"/>
    <n v="1"/>
    <n v="0.98048973839232001"/>
    <n v="0.18019426643606001"/>
    <n v="329.51455950182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733278936669905"/>
    <n v="0.26724619589999998"/>
  </r>
  <r>
    <n v="210000"/>
    <n v="830000"/>
    <n v="830000"/>
    <x v="0"/>
    <x v="0"/>
    <s v="IR-SouthCentral"/>
    <s v="C-25 and South Indian R"/>
    <n v="0.36"/>
    <n v="0.57999999999999996"/>
    <s v="St. Lucie County"/>
    <n v="0.10163908490923999"/>
    <n v="3879.6890404253099"/>
    <n v="11.544240406376099"/>
    <n v="2.12159888077902"/>
    <n v="1.1733460308763499"/>
    <n v="0.21563736878685"/>
    <n v="394.32804380124003"/>
    <n v="1310"/>
    <s v="Fixed Single Family Units"/>
    <n v="1310"/>
    <s v="St. Lucie County"/>
    <s v="St. Lucie County"/>
    <m/>
    <m/>
    <m/>
    <n v="0"/>
    <n v="1"/>
    <n v="1.1733460308763499"/>
    <n v="0.21563736878685"/>
    <n v="394.328043801240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3.434211213524705"/>
    <n v="0.31981187659999999"/>
  </r>
  <r>
    <n v="210000"/>
    <n v="830000"/>
    <n v="830000"/>
    <x v="0"/>
    <x v="0"/>
    <s v="IR-SouthCentral"/>
    <s v="C-25 and South Indian R"/>
    <n v="0.36"/>
    <n v="0.57999999999999996"/>
    <s v="St. Lucie County"/>
    <n v="0.18813078737985001"/>
    <n v="3879.6890404253099"/>
    <n v="11.544240406376099"/>
    <n v="2.12159888077902"/>
    <n v="2.17182703735382"/>
    <n v="0.39913806794515999"/>
    <n v="729.88895396418798"/>
    <n v="1310"/>
    <s v="Fixed Single Family Units"/>
    <n v="1310"/>
    <s v="St. Lucie County"/>
    <s v="St. Lucie County"/>
    <m/>
    <m/>
    <m/>
    <n v="0"/>
    <n v="1"/>
    <n v="2.17182703735382"/>
    <n v="0.39913806794515999"/>
    <n v="729.88895396418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092265460517"/>
    <n v="0.59196184429999998"/>
  </r>
  <r>
    <n v="210000"/>
    <n v="830000"/>
    <n v="830000"/>
    <x v="0"/>
    <x v="0"/>
    <s v="IR-SouthCentral"/>
    <s v="C-25 and South Indian R"/>
    <n v="0.36"/>
    <n v="0.57999999999999996"/>
    <s v="St. Lucie County"/>
    <n v="0.32932897363960001"/>
    <n v="3848.9032172491902"/>
    <n v="10.297181655697599"/>
    <n v="1.75483394376033"/>
    <n v="3.3911602660515001"/>
    <n v="0.57791766160653002"/>
    <n v="1267.55534617486"/>
    <n v="1210"/>
    <s v="Fixed Single Family Units"/>
    <n v="1210"/>
    <s v="St. Lucie County"/>
    <s v="St. Lucie County"/>
    <m/>
    <m/>
    <m/>
    <n v="0"/>
    <n v="1"/>
    <n v="3.3911602660515001"/>
    <n v="0.57791766160653002"/>
    <n v="1267.5553461748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47.41595186712101"/>
    <n v="1.0280254227000001"/>
  </r>
  <r>
    <n v="210000"/>
    <n v="830000"/>
    <n v="830000"/>
    <x v="0"/>
    <x v="0"/>
    <s v="IR-SouthCentral"/>
    <s v="C-25 and South Indian R"/>
    <n v="0.36"/>
    <n v="0.57999999999999996"/>
    <s v="St. Lucie County"/>
    <n v="5.5407961943309998E-2"/>
    <n v="3848.9032172491902"/>
    <n v="10.297181655697599"/>
    <n v="1.75483394376033"/>
    <n v="0.57054584930230001"/>
    <n v="9.7231772372709996E-2"/>
    <n v="213.25988298484901"/>
    <n v="1310"/>
    <s v="Fixed Single Family Units"/>
    <n v="1310"/>
    <s v="St. Lucie County"/>
    <s v="St. Lucie County"/>
    <m/>
    <m/>
    <m/>
    <n v="0"/>
    <n v="1"/>
    <n v="0.57054584930230001"/>
    <n v="9.7231772372709996E-2"/>
    <n v="213.25988298484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924844779638903"/>
    <n v="0.17296016459999999"/>
  </r>
  <r>
    <n v="210000"/>
    <n v="830000"/>
    <n v="830000"/>
    <x v="0"/>
    <x v="0"/>
    <s v="IR-SouthCentral"/>
    <s v="C-25 and South Indian R"/>
    <n v="0.36"/>
    <n v="0.57999999999999996"/>
    <s v="St. Lucie County"/>
    <n v="3.351292405708E-2"/>
    <n v="3848.9032172491902"/>
    <n v="10.297181655697599"/>
    <n v="1.75483394376033"/>
    <n v="0.34508866682939998"/>
    <n v="5.880961669003E-2"/>
    <n v="128.98800122274201"/>
    <n v="1310"/>
    <s v="Fixed Single Family Units"/>
    <n v="1310"/>
    <s v="St. Lucie County"/>
    <s v="St. Lucie County"/>
    <m/>
    <m/>
    <m/>
    <n v="0"/>
    <n v="1"/>
    <n v="0.34508866682939998"/>
    <n v="5.880961669003E-2"/>
    <n v="128.98800122274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140061250555199"/>
    <n v="0.1046131397"/>
  </r>
  <r>
    <n v="210000"/>
    <n v="830000"/>
    <n v="830000"/>
    <x v="0"/>
    <x v="0"/>
    <s v="IR-SouthCentral"/>
    <s v="C-25 and South Indian R"/>
    <n v="0.36"/>
    <n v="0.57999999999999996"/>
    <s v="St. Lucie County"/>
    <n v="0.19951359384379"/>
    <n v="3848.9032172491902"/>
    <n v="10.297181655697599"/>
    <n v="1.75483394376033"/>
    <n v="2.0544277185906501"/>
    <n v="0.35011322671869999"/>
    <n v="767.90851323033803"/>
    <n v="1310"/>
    <s v="Fixed Single Family Units"/>
    <n v="1310"/>
    <s v="St. Lucie County"/>
    <s v="St. Lucie County"/>
    <m/>
    <m/>
    <m/>
    <n v="0"/>
    <n v="1"/>
    <n v="2.0544277185906501"/>
    <n v="0.35011322671869999"/>
    <n v="767.908513230338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35634511653799"/>
    <n v="0.62279684769999999"/>
  </r>
  <r>
    <n v="210000"/>
    <n v="830000"/>
    <n v="830000"/>
    <x v="0"/>
    <x v="0"/>
    <s v="IR-SouthCentral"/>
    <s v="C-25 and South Indian R"/>
    <n v="0.36"/>
    <n v="0.57999999999999996"/>
    <s v="St. Lucie County"/>
    <n v="0.24896309608260001"/>
    <n v="3865.2758654131599"/>
    <n v="9.67268335692828"/>
    <n v="1.42387291063203"/>
    <n v="2.40814119596756"/>
    <n v="0.35449180825909998"/>
    <n v="962.31104666663498"/>
    <n v="1210"/>
    <s v="Fixed Single Family Units"/>
    <n v="1210"/>
    <s v="St. Lucie County"/>
    <s v="St. Lucie County"/>
    <m/>
    <m/>
    <m/>
    <n v="0"/>
    <n v="1"/>
    <n v="2.40814119596756"/>
    <n v="0.35449180825909998"/>
    <n v="962.31104666663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0.304135815156"/>
    <n v="0.78046313599999995"/>
  </r>
  <r>
    <n v="210000"/>
    <n v="830000"/>
    <n v="840000"/>
    <x v="0"/>
    <x v="0"/>
    <s v="IR-SouthCentral"/>
    <s v="C-25 and South Indian R"/>
    <n v="0.36"/>
    <n v="0.57999999999999996"/>
    <s v="St. Lucie County"/>
    <n v="0.34926240435249001"/>
    <n v="3823.7365399435298"/>
    <n v="11.105663979742801"/>
    <n v="1.9424516837169301"/>
    <n v="3.8787909034958798"/>
    <n v="0.67842534539353005"/>
    <n v="1335.48741755117"/>
    <n v="1210"/>
    <s v="Fixed Single Family Units"/>
    <n v="1210"/>
    <s v="St. Lucie County"/>
    <s v="St. Lucie County"/>
    <m/>
    <m/>
    <m/>
    <n v="0"/>
    <n v="1"/>
    <n v="3.8787909034958798"/>
    <n v="0.67842534539353005"/>
    <n v="1335.4874175511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7325772362901"/>
    <n v="1.0831203710999999"/>
  </r>
  <r>
    <n v="210000"/>
    <n v="830000"/>
    <n v="840000"/>
    <x v="0"/>
    <x v="0"/>
    <s v="IR-SouthCentral"/>
    <s v="C-25 and South Indian R"/>
    <n v="0.36"/>
    <n v="0.57999999999999996"/>
    <s v="St. Lucie County"/>
    <n v="0.14977952764397001"/>
    <n v="3823.7365399435298"/>
    <n v="11.105663979742801"/>
    <n v="1.9424516837169301"/>
    <n v="1.66340110505859"/>
    <n v="0.29093949565836003"/>
    <n v="572.71745278774995"/>
    <n v="1310"/>
    <s v="Fixed Single Family Units"/>
    <n v="1310"/>
    <s v="St. Lucie County"/>
    <s v="St. Lucie County"/>
    <m/>
    <m/>
    <m/>
    <n v="0"/>
    <n v="1"/>
    <n v="1.66340110505859"/>
    <n v="0.29093949565836003"/>
    <n v="572.717452787749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47102901337399"/>
    <n v="0.4644910404"/>
  </r>
  <r>
    <n v="210000"/>
    <n v="830000"/>
    <n v="840000"/>
    <x v="0"/>
    <x v="0"/>
    <s v="IR-SouthCentral"/>
    <s v="C-25 and South Indian R"/>
    <n v="0.36"/>
    <n v="0.57999999999999996"/>
    <s v="St. Lucie County"/>
    <n v="0.11872152178651001"/>
    <n v="3823.7365399435298"/>
    <n v="11.105663979742801"/>
    <n v="1.9424516837169301"/>
    <n v="1.3184813281247101"/>
    <n v="0.23061081988764001"/>
    <n v="453.95982093278502"/>
    <n v="1310"/>
    <s v="Fixed Single Family Units"/>
    <n v="1310"/>
    <s v="St. Lucie County"/>
    <s v="St. Lucie County"/>
    <m/>
    <m/>
    <m/>
    <n v="0"/>
    <n v="1"/>
    <n v="1.3184813281247101"/>
    <n v="0.23061081988764001"/>
    <n v="453.95982093278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503412109153601"/>
    <n v="0.36817503730000001"/>
  </r>
  <r>
    <n v="210000"/>
    <n v="840000"/>
    <n v="840000"/>
    <x v="0"/>
    <x v="0"/>
    <s v="IR-SouthCentral"/>
    <s v="C-25 and South Indian R"/>
    <n v="0.36"/>
    <n v="0.57999999999999996"/>
    <s v="St. Lucie County"/>
    <n v="6.9157689848299998E-3"/>
    <n v="3872.5084726100499"/>
    <n v="12.1651188069568"/>
    <n v="2.4588601129243002"/>
    <n v="8.4131151342010005E-2"/>
    <n v="1.7004908507009999E-2"/>
    <n v="26.781373988395"/>
    <n v="1210"/>
    <s v="Fixed Single Family Units"/>
    <n v="1210"/>
    <s v="St. Lucie County"/>
    <s v="St. Lucie County"/>
    <m/>
    <m/>
    <m/>
    <n v="0"/>
    <n v="1"/>
    <n v="8.4131151342010005E-2"/>
    <n v="1.7004908507009999E-2"/>
    <n v="26.781373988395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268711622849601"/>
    <n v="2.1720498000000001E-2"/>
  </r>
  <r>
    <n v="210000"/>
    <n v="840000"/>
    <n v="840000"/>
    <x v="0"/>
    <x v="0"/>
    <s v="IR-SouthCentral"/>
    <s v="C-25 and South Indian R"/>
    <n v="0.36"/>
    <n v="0.57999999999999996"/>
    <s v="St. Lucie County"/>
    <n v="3.3673506482400002E-3"/>
    <n v="3872.5084726100499"/>
    <n v="12.1651188069568"/>
    <n v="2.4588601129243002"/>
    <n v="4.096422070057E-2"/>
    <n v="8.2798441951899993E-3"/>
    <n v="13.0400939155738"/>
    <n v="1310"/>
    <s v="Fixed Single Family Units"/>
    <n v="1310"/>
    <s v="St. Lucie County"/>
    <s v="St. Lucie County"/>
    <m/>
    <m/>
    <m/>
    <n v="0"/>
    <n v="1"/>
    <n v="4.096422070057E-2"/>
    <n v="8.2798441951899993E-3"/>
    <n v="13.040093915572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2.259872403518301"/>
    <n v="1.05759075E-2"/>
  </r>
  <r>
    <n v="210000"/>
    <n v="840000"/>
    <n v="840000"/>
    <x v="0"/>
    <x v="0"/>
    <s v="IR-SouthCentral"/>
    <s v="C-25 and South Indian R"/>
    <n v="0.36"/>
    <n v="0.57999999999999996"/>
    <s v="St. Lucie County"/>
    <n v="0.16393859346868001"/>
    <n v="3872.5084726100499"/>
    <n v="12.1651188069568"/>
    <n v="2.4588601129243002"/>
    <n v="1.9943324665919799"/>
    <n v="0.40310206844905999"/>
    <n v="634.85359219526504"/>
    <n v="1310"/>
    <s v="Fixed Single Family Units"/>
    <n v="1310"/>
    <s v="St. Lucie County"/>
    <s v="St. Lucie County"/>
    <m/>
    <m/>
    <m/>
    <n v="0"/>
    <n v="1"/>
    <n v="1.9943324665919799"/>
    <n v="0.40310206844905999"/>
    <n v="634.853592195265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10838254257"/>
    <n v="0.51488531400000004"/>
  </r>
  <r>
    <n v="210000"/>
    <n v="840000"/>
    <n v="840000"/>
    <x v="0"/>
    <x v="0"/>
    <s v="IR-SouthCentral"/>
    <s v="C-25 and South Indian R"/>
    <n v="0.36"/>
    <n v="0.57999999999999996"/>
    <s v="St. Lucie County"/>
    <n v="8.8030366811400005E-3"/>
    <n v="3872.5084726100499"/>
    <n v="12.1651188069568"/>
    <n v="2.4588601129243002"/>
    <n v="0.10708998708808"/>
    <n v="2.1645435767859999E-2"/>
    <n v="34.089834132415497"/>
    <n v="1310"/>
    <s v="Fixed Single Family Units"/>
    <n v="1310"/>
    <s v="St. Lucie County"/>
    <s v="St. Lucie County"/>
    <m/>
    <m/>
    <m/>
    <n v="0"/>
    <n v="1"/>
    <n v="0.10708998708808"/>
    <n v="2.1645435767859999E-2"/>
    <n v="34.089834132416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6.571480191926"/>
    <n v="2.76478785E-2"/>
  </r>
  <r>
    <n v="210000"/>
    <n v="840000"/>
    <n v="840000"/>
    <x v="0"/>
    <x v="0"/>
    <s v="IR-SouthCentral"/>
    <s v="C-25 and South Indian R"/>
    <n v="0.36"/>
    <n v="0.57999999999999996"/>
    <s v="St. Lucie County"/>
    <n v="0.26745504535129999"/>
    <n v="3872.5084726100499"/>
    <n v="12.1651188069568"/>
    <n v="2.4588601129243002"/>
    <n v="3.25362240221863"/>
    <n v="0.65763454301466995"/>
    <n v="1035.72192916522"/>
    <n v="1310"/>
    <s v="Fixed Single Family Units"/>
    <n v="1310"/>
    <s v="St. Lucie County"/>
    <s v="St. Lucie County"/>
    <m/>
    <m/>
    <m/>
    <n v="0"/>
    <n v="1"/>
    <n v="3.25362240221863"/>
    <n v="0.65763454301466995"/>
    <n v="1035.721929165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2.199518228486"/>
    <n v="0.84000156459999997"/>
  </r>
  <r>
    <n v="210000"/>
    <n v="840000"/>
    <n v="840000"/>
    <x v="0"/>
    <x v="0"/>
    <s v="IR-SouthCentral"/>
    <s v="C-25 and South Indian R"/>
    <n v="0.36"/>
    <n v="0.57999999999999996"/>
    <s v="St. Lucie County"/>
    <n v="0.16728365837260001"/>
    <n v="3872.5084726100499"/>
    <n v="12.1651188069568"/>
    <n v="2.4588601129243002"/>
    <n v="2.0350255785651599"/>
    <n v="0.41132711511645997"/>
    <n v="647.80738437712898"/>
    <n v="1310"/>
    <s v="Fixed Single Family Units"/>
    <n v="1310"/>
    <s v="St. Lucie County"/>
    <s v="St. Lucie County"/>
    <m/>
    <m/>
    <m/>
    <n v="0"/>
    <n v="1"/>
    <n v="2.0350255785651599"/>
    <n v="0.41132711511645997"/>
    <n v="647.80738437712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99664431073001"/>
    <n v="0.52539122819999995"/>
  </r>
  <r>
    <n v="210000"/>
    <n v="840000"/>
    <n v="840000"/>
    <x v="0"/>
    <x v="0"/>
    <s v="IR-SouthCentral"/>
    <s v="C-25 and South Indian R"/>
    <n v="0.36"/>
    <n v="0.57999999999999996"/>
    <s v="St. Lucie County"/>
    <n v="0.22631832877676999"/>
    <n v="3882.1889437158502"/>
    <n v="10.6424204868382"/>
    <n v="1.89334154298392"/>
    <n v="2.4085748187209099"/>
    <n v="0.42849789381175002"/>
    <n v="878.61051373743305"/>
    <n v="1210"/>
    <s v="Fixed Single Family Units"/>
    <n v="1210"/>
    <s v="St. Lucie County"/>
    <s v="St. Lucie County"/>
    <m/>
    <m/>
    <m/>
    <n v="0"/>
    <n v="1"/>
    <n v="2.4085748187209099"/>
    <n v="0.42849789381175002"/>
    <n v="878.610513737433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645823252914"/>
    <n v="0.71257949210000004"/>
  </r>
  <r>
    <n v="210000"/>
    <n v="840000"/>
    <n v="840000"/>
    <x v="0"/>
    <x v="0"/>
    <s v="IR-SouthCentral"/>
    <s v="C-25 and South Indian R"/>
    <n v="0.36"/>
    <n v="0.57999999999999996"/>
    <s v="St. Lucie County"/>
    <n v="9.5838482393200003E-3"/>
    <n v="3882.1889437158502"/>
    <n v="10.6424204868382"/>
    <n v="1.89334154298392"/>
    <n v="0.10199534284497"/>
    <n v="1.8145498013169999E-2"/>
    <n v="37.206309672969802"/>
    <n v="1310"/>
    <s v="Fixed Single Family Units"/>
    <n v="1310"/>
    <s v="St. Lucie County"/>
    <s v="St. Lucie County"/>
    <m/>
    <m/>
    <m/>
    <n v="0"/>
    <n v="1"/>
    <n v="0.10199534284497"/>
    <n v="1.8145498013169999E-2"/>
    <n v="37.2063096729681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628272178755701"/>
    <n v="3.0175433599999999E-2"/>
  </r>
  <r>
    <n v="210000"/>
    <n v="840000"/>
    <n v="840000"/>
    <x v="0"/>
    <x v="0"/>
    <s v="IR-SouthCentral"/>
    <s v="C-25 and South Indian R"/>
    <n v="0.36"/>
    <n v="0.57999999999999996"/>
    <s v="St. Lucie County"/>
    <n v="0.37645728362155001"/>
    <n v="3882.1889437158502"/>
    <n v="10.6424204868382"/>
    <n v="1.89334154298392"/>
    <n v="4.0064167076334902"/>
    <n v="0.71276221423955999"/>
    <n v="1461.4783042568899"/>
    <n v="1310"/>
    <s v="Fixed Single Family Units"/>
    <n v="1310"/>
    <s v="St. Lucie County"/>
    <s v="St. Lucie County"/>
    <m/>
    <m/>
    <m/>
    <n v="0"/>
    <n v="1"/>
    <n v="4.0064167076334902"/>
    <n v="0.71276221423955999"/>
    <n v="1461.4783042568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0.942881702492"/>
    <n v="1.185302761"/>
  </r>
  <r>
    <n v="210000"/>
    <n v="840000"/>
    <n v="840000"/>
    <x v="0"/>
    <x v="0"/>
    <s v="IR-SouthCentral"/>
    <s v="C-25 and South Indian R"/>
    <n v="0.36"/>
    <n v="0.57999999999999996"/>
    <s v="St. Lucie County"/>
    <n v="5.4039929612200001E-3"/>
    <n v="3882.1889437158502"/>
    <n v="10.6424204868382"/>
    <n v="1.89334154298392"/>
    <n v="5.7511565401220002E-2"/>
    <n v="1.0231604371470001E-2"/>
    <n v="20.979321725970401"/>
    <n v="1310"/>
    <s v="Fixed Single Family Units"/>
    <n v="1310"/>
    <s v="St. Lucie County"/>
    <s v="St. Lucie County"/>
    <m/>
    <m/>
    <m/>
    <n v="0"/>
    <n v="1"/>
    <n v="5.7511565401220002E-2"/>
    <n v="1.0231604371470001E-2"/>
    <n v="20.979321725971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6.137217201587099"/>
    <n v="1.70148595E-2"/>
  </r>
  <r>
    <n v="210000"/>
    <n v="840000"/>
    <n v="840000"/>
    <x v="0"/>
    <x v="0"/>
    <s v="IR-SouthCentral"/>
    <s v="C-25 and South Indian R"/>
    <n v="0.36"/>
    <n v="0.57999999999999996"/>
    <s v="St. Lucie County"/>
    <n v="0.50737402513666996"/>
    <n v="3872.1596911452598"/>
    <n v="10.8011842160081"/>
    <n v="1.7338983505035499"/>
    <n v="5.4802403119187897"/>
    <n v="0.87973498527283001"/>
    <n v="1964.6332484683701"/>
    <n v="1210"/>
    <s v="Fixed Single Family Units"/>
    <n v="1210"/>
    <s v="St. Lucie County"/>
    <s v="St. Lucie County"/>
    <m/>
    <m/>
    <m/>
    <n v="0"/>
    <n v="1"/>
    <n v="5.4802403119187897"/>
    <n v="0.87973498527283001"/>
    <n v="1964.6332484683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86579469798"/>
    <n v="1.5933765194"/>
  </r>
  <r>
    <n v="210000"/>
    <n v="840000"/>
    <n v="840000"/>
    <x v="0"/>
    <x v="0"/>
    <s v="IR-SouthCentral"/>
    <s v="C-25 and South Indian R"/>
    <n v="0.36"/>
    <n v="0.57999999999999996"/>
    <s v="St. Lucie County"/>
    <n v="1.630640470006E-2"/>
    <n v="3872.1596911452598"/>
    <n v="10.8011842160081"/>
    <n v="1.7338983505035499"/>
    <n v="0.17612848106612"/>
    <n v="2.8273648212069999E-2"/>
    <n v="63.141002987074003"/>
    <n v="1310"/>
    <s v="Fixed Single Family Units"/>
    <n v="1310"/>
    <s v="St. Lucie County"/>
    <s v="St. Lucie County"/>
    <m/>
    <m/>
    <m/>
    <n v="0"/>
    <n v="1"/>
    <n v="0.17612848106612"/>
    <n v="2.8273648212069999E-2"/>
    <n v="63.141002987074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6718594107247"/>
    <n v="5.1209248200000002E-2"/>
  </r>
  <r>
    <n v="210000"/>
    <n v="840000"/>
    <n v="840000"/>
    <x v="0"/>
    <x v="0"/>
    <s v="IR-SouthCentral"/>
    <s v="C-25 and South Indian R"/>
    <n v="0.36"/>
    <n v="0.57999999999999996"/>
    <s v="St. Lucie County"/>
    <n v="1.396170888197E-2"/>
    <n v="3872.1596911452598"/>
    <n v="10.8011842160081"/>
    <n v="1.7338983505035499"/>
    <n v="0.15080298960451"/>
    <n v="2.4208184000669999E-2"/>
    <n v="54.061966352296203"/>
    <n v="1310"/>
    <s v="Fixed Single Family Units"/>
    <n v="1310"/>
    <s v="St. Lucie County"/>
    <s v="St. Lucie County"/>
    <m/>
    <m/>
    <m/>
    <n v="0"/>
    <n v="1"/>
    <n v="0.15080298960451"/>
    <n v="2.4208184000669999E-2"/>
    <n v="54.061966352297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988357879236602"/>
    <n v="4.3845876999999998E-2"/>
  </r>
  <r>
    <n v="210000"/>
    <n v="840000"/>
    <n v="840000"/>
    <x v="0"/>
    <x v="0"/>
    <s v="IR-SouthCentral"/>
    <s v="C-25 and South Indian R"/>
    <n v="0.36"/>
    <n v="0.57999999999999996"/>
    <s v="St. Lucie County"/>
    <n v="4.0148023489570001E-2"/>
    <n v="3872.1596911452598"/>
    <n v="10.8011842160081"/>
    <n v="1.7338983505035499"/>
    <n v="0.43364619761946999"/>
    <n v="6.9612591704539997E-2"/>
    <n v="155.45955823547001"/>
    <n v="1310"/>
    <s v="Fixed Single Family Units"/>
    <n v="1310"/>
    <s v="St. Lucie County"/>
    <s v="St. Lucie County"/>
    <m/>
    <m/>
    <m/>
    <n v="0"/>
    <n v="1"/>
    <n v="0.43364619761946999"/>
    <n v="6.9612591704539997E-2"/>
    <n v="155.45955823547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298428140968497"/>
    <n v="0.12608236680000001"/>
  </r>
  <r>
    <n v="210000"/>
    <n v="840000"/>
    <n v="840000"/>
    <x v="0"/>
    <x v="0"/>
    <s v="IR-SouthCentral"/>
    <s v="C-25 and South Indian R"/>
    <n v="0.36"/>
    <n v="0.57999999999999996"/>
    <s v="St. Lucie County"/>
    <n v="3.9973291620719997E-2"/>
    <n v="3872.1596911452598"/>
    <n v="10.8011842160081"/>
    <n v="1.7338983505035499"/>
    <n v="0.43175888651562"/>
    <n v="6.9309624405359996E-2"/>
    <n v="154.78296853615001"/>
    <n v="1310"/>
    <s v="Fixed Single Family Units"/>
    <n v="1310"/>
    <s v="St. Lucie County"/>
    <s v="St. Lucie County"/>
    <m/>
    <m/>
    <m/>
    <n v="0"/>
    <n v="1"/>
    <n v="0.43175888651562"/>
    <n v="6.9309624405359996E-2"/>
    <n v="154.78296853615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653977355590499"/>
    <n v="0.12553363219999999"/>
  </r>
  <r>
    <n v="210000"/>
    <n v="840000"/>
    <n v="840000"/>
    <x v="0"/>
    <x v="0"/>
    <s v="IR-SouthCentral"/>
    <s v="C-25 and South Indian R"/>
    <n v="0.36"/>
    <n v="0.57999999999999996"/>
    <s v="St. Lucie County"/>
    <n v="0.40744010658354002"/>
    <n v="3849.9435569826701"/>
    <n v="10.303366956032299"/>
    <n v="1.7117397317173599"/>
    <n v="4.1980049307352099"/>
    <n v="0.69743141873421"/>
    <n v="1568.6214131976501"/>
    <n v="1210"/>
    <s v="Fixed Single Family Units"/>
    <n v="1210"/>
    <s v="St. Lucie County"/>
    <s v="St. Lucie County"/>
    <m/>
    <m/>
    <m/>
    <n v="0"/>
    <n v="1"/>
    <n v="4.1980049307352099"/>
    <n v="0.69743141873421"/>
    <n v="1568.6214131976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1853156062699"/>
    <n v="1.2721990375000001"/>
  </r>
  <r>
    <n v="210000"/>
    <n v="840000"/>
    <n v="840000"/>
    <x v="0"/>
    <x v="0"/>
    <s v="IR-SouthCentral"/>
    <s v="C-25 and South Indian R"/>
    <n v="0.36"/>
    <n v="0.57999999999999996"/>
    <s v="St. Lucie County"/>
    <n v="0.21032334719942999"/>
    <n v="3849.9435569826701"/>
    <n v="10.303366956032299"/>
    <n v="1.7117397317173599"/>
    <n v="2.16703862561678"/>
    <n v="0.36001882990905998"/>
    <n v="809.73301543349498"/>
    <n v="1310"/>
    <s v="Fixed Single Family Units"/>
    <n v="1310"/>
    <s v="St. Lucie County"/>
    <s v="St. Lucie County"/>
    <m/>
    <m/>
    <m/>
    <n v="0"/>
    <n v="1"/>
    <n v="2.16703862561678"/>
    <n v="0.36001882990905998"/>
    <n v="809.73301543349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152619725195"/>
    <n v="0.65671777409999998"/>
  </r>
  <r>
    <n v="210000"/>
    <n v="840000"/>
    <n v="840000"/>
    <x v="0"/>
    <x v="0"/>
    <s v="IR-SouthCentral"/>
    <s v="C-25 and South Indian R"/>
    <n v="0.36"/>
    <n v="0.57999999999999996"/>
    <s v="St. Lucie County"/>
    <n v="0.34780866541111"/>
    <n v="3836.3359294994302"/>
    <n v="11.1428953321696"/>
    <n v="1.95012415788683"/>
    <n v="3.8755955542976501"/>
    <n v="0.67827008074059003"/>
    <n v="1334.3108797079001"/>
    <n v="1210"/>
    <s v="Fixed Single Family Units"/>
    <n v="1210"/>
    <s v="St. Lucie County"/>
    <s v="St. Lucie County"/>
    <m/>
    <m/>
    <m/>
    <n v="0"/>
    <n v="1"/>
    <n v="3.8755955542976501"/>
    <n v="0.67827008074059003"/>
    <n v="1334.3108797079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43.50252273992001"/>
    <n v="1.0821661636"/>
  </r>
  <r>
    <n v="210000"/>
    <n v="840000"/>
    <n v="840000"/>
    <x v="0"/>
    <x v="0"/>
    <s v="IR-SouthCentral"/>
    <s v="C-25 and South Indian R"/>
    <n v="0.36"/>
    <n v="0.57999999999999996"/>
    <s v="St. Lucie County"/>
    <n v="0.1004869317431"/>
    <n v="3836.3359294994302"/>
    <n v="11.1428953321696"/>
    <n v="1.95012415788683"/>
    <n v="1.11971536266424"/>
    <n v="0.19596199314414001"/>
    <n v="385.50162669121499"/>
    <n v="1310"/>
    <s v="Fixed Single Family Units"/>
    <n v="1310"/>
    <s v="St. Lucie County"/>
    <s v="St. Lucie County"/>
    <m/>
    <m/>
    <m/>
    <n v="0"/>
    <n v="1"/>
    <n v="1.11971536266424"/>
    <n v="0.19596199314414001"/>
    <n v="385.50162669121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0.811961404644904"/>
    <n v="0.31265338739999998"/>
  </r>
  <r>
    <n v="210000"/>
    <n v="840000"/>
    <n v="840000"/>
    <x v="0"/>
    <x v="0"/>
    <s v="IR-SouthCentral"/>
    <s v="C-25 and South Indian R"/>
    <n v="0.36"/>
    <n v="0.57999999999999996"/>
    <s v="St. Lucie County"/>
    <n v="0.11785697464276999"/>
    <n v="3836.3359294994302"/>
    <n v="11.1428953321696"/>
    <n v="1.95012415788683"/>
    <n v="1.31326793261064"/>
    <n v="0.22983573342633001"/>
    <n v="452.13894636419201"/>
    <n v="1310"/>
    <s v="Fixed Single Family Units"/>
    <n v="1310"/>
    <s v="St. Lucie County"/>
    <s v="St. Lucie County"/>
    <m/>
    <m/>
    <m/>
    <n v="0"/>
    <n v="1"/>
    <n v="1.31326793261064"/>
    <n v="0.22983573342633001"/>
    <n v="452.13894636419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92218089414899"/>
    <n v="0.3666982533"/>
  </r>
  <r>
    <n v="210000"/>
    <n v="840000"/>
    <n v="840000"/>
    <x v="0"/>
    <x v="0"/>
    <s v="IR-SouthCentral"/>
    <s v="C-25 and South Indian R"/>
    <n v="0.36"/>
    <n v="0.57999999999999996"/>
    <s v="St. Lucie County"/>
    <n v="5.1610881985980003E-2"/>
    <n v="3836.3359294994302"/>
    <n v="11.1428953321696"/>
    <n v="1.95012415788683"/>
    <n v="0.57509465597081"/>
    <n v="0.10064762777072001"/>
    <n v="197.99668091599699"/>
    <n v="1310"/>
    <s v="Fixed Single Family Units"/>
    <n v="1310"/>
    <s v="St. Lucie County"/>
    <s v="St. Lucie County"/>
    <m/>
    <m/>
    <m/>
    <n v="0"/>
    <n v="1"/>
    <n v="0.57509465597081"/>
    <n v="0.10064762777072001"/>
    <n v="197.9966809159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808003954944098"/>
    <n v="0.16058124970000001"/>
  </r>
  <r>
    <n v="210000"/>
    <n v="840000"/>
    <n v="840000"/>
    <x v="0"/>
    <x v="0"/>
    <s v="IR-SouthCentral"/>
    <s v="C-25 and South Indian R"/>
    <n v="0.36"/>
    <n v="0.57999999999999996"/>
    <s v="St. Lucie County"/>
    <n v="5.5325614537309997E-2"/>
    <n v="3845.1108442652699"/>
    <n v="11.2184894304674"/>
    <n v="1.9822018603671701"/>
    <n v="0.62066982192095999"/>
    <n v="0.10966653606181"/>
    <n v="212.73312042306199"/>
    <n v="1210"/>
    <s v="Fixed Single Family Units"/>
    <n v="1210"/>
    <s v="St. Lucie County"/>
    <s v="St. Lucie County"/>
    <m/>
    <m/>
    <m/>
    <n v="0"/>
    <n v="1"/>
    <n v="0.62066982192095999"/>
    <n v="0.10966653606181"/>
    <n v="1259.0624234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224524829752099"/>
    <n v="1.0211374074999999"/>
  </r>
  <r>
    <n v="210000"/>
    <n v="840000"/>
    <n v="840000"/>
    <x v="0"/>
    <x v="0"/>
    <s v="IR-SouthCentral"/>
    <s v="C-25 and South Indian R"/>
    <n v="0.36"/>
    <n v="0.57999999999999996"/>
    <s v="St. Lucie County"/>
    <n v="9.7648237105879998E-2"/>
    <n v="3845.1108442652699"/>
    <n v="11.2184894304674"/>
    <n v="1.9822018603671701"/>
    <n v="1.09546571587615"/>
    <n v="0.19355851725286"/>
    <n v="375.468295419225"/>
    <n v="1310"/>
    <s v="Fixed Single Family Units"/>
    <n v="1310"/>
    <s v="St. Lucie County"/>
    <s v="St. Lucie County"/>
    <m/>
    <m/>
    <m/>
    <n v="0"/>
    <n v="1"/>
    <n v="1.09546571587615"/>
    <n v="0.19355851725286"/>
    <n v="528.03050489663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174491332824999"/>
    <n v="0.42824858469999999"/>
  </r>
  <r>
    <n v="210000"/>
    <n v="840000"/>
    <n v="840000"/>
    <x v="0"/>
    <x v="0"/>
    <s v="IR-SouthCentral"/>
    <s v="C-25 and South Indian R"/>
    <n v="0.36"/>
    <n v="0.57999999999999996"/>
    <s v="St. Lucie County"/>
    <n v="0.13278504176913999"/>
    <n v="3845.1108442652699"/>
    <n v="11.2184894304674"/>
    <n v="1.9822018603671701"/>
    <n v="1.48964758761134"/>
    <n v="0.26320675682373001"/>
    <n v="510.57320406276"/>
    <n v="1310"/>
    <s v="Fixed Single Family Units"/>
    <n v="1310"/>
    <s v="St. Lucie County"/>
    <s v="St. Lucie County"/>
    <m/>
    <m/>
    <m/>
    <n v="0"/>
    <n v="1"/>
    <n v="1.48964758761134"/>
    <n v="0.26320675682373001"/>
    <n v="510.5732040627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324369868509393"/>
    <n v="0.41409018980000001"/>
  </r>
  <r>
    <n v="210000"/>
    <n v="840000"/>
    <n v="840000"/>
    <x v="0"/>
    <x v="0"/>
    <s v="IR-SouthCentral"/>
    <s v="C-25 and South Indian R"/>
    <n v="0.36"/>
    <n v="0.57999999999999996"/>
    <s v="St. Lucie County"/>
    <n v="1.956563895051E-2"/>
    <n v="3845.1108442652699"/>
    <n v="11.2184894304674"/>
    <n v="1.9822018603671701"/>
    <n v="0.21949691376668001"/>
    <n v="3.8783045926980002E-2"/>
    <n v="75.232050503600405"/>
    <n v="1310"/>
    <s v="Fixed Single Family Units"/>
    <n v="1310"/>
    <s v="St. Lucie County"/>
    <s v="St. Lucie County"/>
    <m/>
    <m/>
    <m/>
    <n v="0"/>
    <n v="1"/>
    <n v="0.21949691376668001"/>
    <n v="3.8783045926980002E-2"/>
    <n v="75.232050503598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6944548808966"/>
    <n v="6.1015450499999999E-2"/>
  </r>
  <r>
    <n v="210000"/>
    <n v="840000"/>
    <n v="840000"/>
    <x v="0"/>
    <x v="0"/>
    <s v="IR-SouthCentral"/>
    <s v="C-25 and South Indian R"/>
    <n v="0.36"/>
    <n v="0.57999999999999996"/>
    <s v="St. Lucie County"/>
    <n v="0.44786003259876001"/>
    <n v="3872.4947319050698"/>
    <n v="10.4248159405893"/>
    <n v="1.7013297492011601"/>
    <n v="4.66885840698846"/>
    <n v="0.76195759693847998"/>
    <n v="1734.33561686955"/>
    <n v="1210"/>
    <s v="Fixed Single Family Units"/>
    <n v="1210"/>
    <s v="St. Lucie County"/>
    <s v="St. Lucie County"/>
    <m/>
    <m/>
    <m/>
    <n v="0"/>
    <n v="1"/>
    <n v="4.66885840698846"/>
    <n v="0.76195759693847998"/>
    <n v="1734.3356168695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2.130929788673"/>
    <n v="1.4065982293999999"/>
  </r>
  <r>
    <n v="210000"/>
    <n v="840000"/>
    <n v="840000"/>
    <x v="0"/>
    <x v="0"/>
    <s v="IR-SouthCentral"/>
    <s v="C-25 and South Indian R"/>
    <n v="0.36"/>
    <n v="0.57999999999999996"/>
    <s v="St. Lucie County"/>
    <n v="7.4537323451109999E-2"/>
    <n v="3872.4947319050698"/>
    <n v="10.4248159405893"/>
    <n v="1.7013297492011601"/>
    <n v="0.77703787768202004"/>
    <n v="0.1268125658132"/>
    <n v="288.64539239473902"/>
    <n v="1310"/>
    <s v="Fixed Single Family Units"/>
    <n v="1310"/>
    <s v="St. Lucie County"/>
    <s v="St. Lucie County"/>
    <m/>
    <m/>
    <m/>
    <n v="0"/>
    <n v="1"/>
    <n v="0.77703787768202004"/>
    <n v="0.1268125658132"/>
    <n v="288.64539239473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854599981996699"/>
    <n v="0.23410007490000001"/>
  </r>
  <r>
    <n v="210000"/>
    <n v="840000"/>
    <n v="840000"/>
    <x v="0"/>
    <x v="0"/>
    <s v="IR-SouthCentral"/>
    <s v="C-25 and South Indian R"/>
    <n v="0.36"/>
    <n v="0.57999999999999996"/>
    <s v="St. Lucie County"/>
    <n v="4.2398484909479998E-2"/>
    <n v="3872.4947319050698"/>
    <n v="10.4248159405893"/>
    <n v="1.7013297492011601"/>
    <n v="0.4419964013412"/>
    <n v="7.213380369755E-2"/>
    <n v="164.18790945272499"/>
    <n v="1310"/>
    <s v="Fixed Single Family Units"/>
    <n v="1310"/>
    <s v="St. Lucie County"/>
    <s v="St. Lucie County"/>
    <m/>
    <m/>
    <m/>
    <n v="0"/>
    <n v="1"/>
    <n v="0.4419964013412"/>
    <n v="7.213380369755E-2"/>
    <n v="164.18790945272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555516993200399"/>
    <n v="0.13316132150000001"/>
  </r>
  <r>
    <n v="210000"/>
    <n v="840000"/>
    <n v="840000"/>
    <x v="0"/>
    <x v="0"/>
    <s v="IR-SouthCentral"/>
    <s v="C-25 and South Indian R"/>
    <n v="0.36"/>
    <n v="0.57999999999999996"/>
    <s v="St. Lucie County"/>
    <n v="5.2967612823620003E-2"/>
    <n v="3872.4947319050698"/>
    <n v="10.4248159405893"/>
    <n v="1.7013297492011601"/>
    <n v="0.55217761449863001"/>
    <n v="9.0115375440990006E-2"/>
    <n v="205.116801621056"/>
    <n v="1310"/>
    <s v="Fixed Single Family Units"/>
    <n v="1310"/>
    <s v="St. Lucie County"/>
    <s v="St. Lucie County"/>
    <m/>
    <m/>
    <m/>
    <n v="0"/>
    <n v="1"/>
    <n v="0.55217761449863001"/>
    <n v="9.0115375440990006E-2"/>
    <n v="205.11680162105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178415833641097"/>
    <n v="0.16635588130000001"/>
  </r>
  <r>
    <n v="210000"/>
    <n v="840000"/>
    <n v="840000"/>
    <x v="0"/>
    <x v="0"/>
    <s v="IR-SouthCentral"/>
    <s v="C-25 and South Indian R"/>
    <n v="0.36"/>
    <n v="0.57999999999999996"/>
    <s v="St. Lucie County"/>
    <n v="0.61391891876723004"/>
    <n v="3804.4601309529298"/>
    <n v="10.3397005562099"/>
    <n v="1.5534484534169299"/>
    <n v="6.3477377858454096"/>
    <n v="0.95369139488235999"/>
    <n v="2335.6300500876901"/>
    <n v="1210"/>
    <s v="Fixed Single Family Units"/>
    <n v="1210"/>
    <s v="St. Lucie County"/>
    <s v="St. Lucie County"/>
    <m/>
    <m/>
    <m/>
    <n v="0"/>
    <n v="1"/>
    <n v="6.3477377858454096"/>
    <n v="0.95369139488235999"/>
    <n v="2335.6300500876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324976238983"/>
    <n v="1.8942660585"/>
  </r>
  <r>
    <n v="210000"/>
    <n v="840000"/>
    <n v="840000"/>
    <x v="0"/>
    <x v="0"/>
    <s v="IR-SouthCentral"/>
    <s v="C-25 and South Indian R"/>
    <n v="0.36"/>
    <n v="0.57999999999999996"/>
    <s v="St. Lucie County"/>
    <n v="3.8445348316299998E-3"/>
    <n v="3804.4601309529298"/>
    <n v="10.3397005562099"/>
    <n v="1.5534484534169299"/>
    <n v="3.9751338937010001E-2"/>
    <n v="5.9722866882999997E-3"/>
    <n v="14.626379489011301"/>
    <n v="1310"/>
    <s v="Fixed Single Family Units"/>
    <n v="1310"/>
    <s v="St. Lucie County"/>
    <s v="St. Lucie County"/>
    <m/>
    <m/>
    <m/>
    <n v="0"/>
    <n v="1"/>
    <n v="3.9751338937010001E-2"/>
    <n v="5.9722866882999997E-3"/>
    <n v="14.626379489013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605138919877803"/>
    <n v="1.18624327E-2"/>
  </r>
  <r>
    <n v="210000"/>
    <n v="840000"/>
    <n v="840000"/>
    <x v="0"/>
    <x v="0"/>
    <s v="IR-SouthCentral"/>
    <s v="C-25 and South Indian R"/>
    <n v="0.36"/>
    <n v="0.57999999999999996"/>
    <s v="St. Lucie County"/>
    <n v="0.49280470375586999"/>
    <n v="3865.1231354402498"/>
    <n v="10.823175691743"/>
    <n v="1.75232431261203"/>
    <n v="5.3337118904672103"/>
    <n v="0.86355366376098996"/>
    <n v="1904.7508617406099"/>
    <n v="1210"/>
    <s v="Fixed Single Family Units"/>
    <n v="1210"/>
    <s v="St. Lucie County"/>
    <s v="St. Lucie County"/>
    <m/>
    <m/>
    <m/>
    <n v="0"/>
    <n v="1"/>
    <n v="5.3337118904672103"/>
    <n v="0.86355366376098996"/>
    <n v="1904.7508617406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781141874036"/>
    <n v="1.5448101068"/>
  </r>
  <r>
    <n v="210000"/>
    <n v="840000"/>
    <n v="840000"/>
    <x v="0"/>
    <x v="0"/>
    <s v="IR-SouthCentral"/>
    <s v="C-25 and South Indian R"/>
    <n v="0.36"/>
    <n v="0.57999999999999996"/>
    <s v="St. Lucie County"/>
    <n v="6.7432106590970001E-2"/>
    <n v="3865.1231354402498"/>
    <n v="10.823175691743"/>
    <n v="1.75232431261203"/>
    <n v="0.72982953689850005"/>
    <n v="0.11816291983001"/>
    <n v="260.633395256266"/>
    <n v="1310"/>
    <s v="Fixed Single Family Units"/>
    <n v="1310"/>
    <s v="St. Lucie County"/>
    <s v="St. Lucie County"/>
    <m/>
    <m/>
    <m/>
    <n v="0"/>
    <n v="1"/>
    <n v="0.72982953689850005"/>
    <n v="0.11816291983001"/>
    <n v="260.63339525626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080863566350502"/>
    <n v="0.2113815047"/>
  </r>
  <r>
    <n v="210000"/>
    <n v="840000"/>
    <n v="840000"/>
    <x v="0"/>
    <x v="0"/>
    <s v="IR-SouthCentral"/>
    <s v="C-25 and South Indian R"/>
    <n v="0.36"/>
    <n v="0.57999999999999996"/>
    <s v="St. Lucie County"/>
    <n v="5.7526643482150003E-2"/>
    <n v="3865.1231354402498"/>
    <n v="10.823175691743"/>
    <n v="1.75232431261203"/>
    <n v="0.62262096936361"/>
    <n v="0.10080533599674001"/>
    <n v="222.34756062709599"/>
    <n v="1310"/>
    <s v="Fixed Single Family Units"/>
    <n v="1310"/>
    <s v="St. Lucie County"/>
    <s v="St. Lucie County"/>
    <m/>
    <m/>
    <m/>
    <n v="0"/>
    <n v="1"/>
    <n v="0.62262096936361"/>
    <n v="0.10080533599674001"/>
    <n v="222.34756062709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281830071594797"/>
    <n v="0.1803305439"/>
  </r>
  <r>
    <n v="210000"/>
    <n v="840000"/>
    <n v="840000"/>
    <x v="0"/>
    <x v="0"/>
    <s v="IR-SouthCentral"/>
    <s v="C-25 and South Indian R"/>
    <n v="0.36"/>
    <n v="0.57999999999999996"/>
    <s v="St. Lucie County"/>
    <n v="0.35748575238440999"/>
    <n v="3860.5567208745301"/>
    <n v="10.6742850067217"/>
    <n v="1.8271593732818801"/>
    <n v="3.8159048067936299"/>
    <n v="0.65318344328390998"/>
    <n v="1380.0940239845499"/>
    <n v="1210"/>
    <s v="Fixed Single Family Units"/>
    <n v="1210"/>
    <s v="St. Lucie County"/>
    <s v="St. Lucie County"/>
    <m/>
    <m/>
    <m/>
    <n v="0"/>
    <n v="1"/>
    <n v="3.8159048067936299"/>
    <n v="0.65318344328390998"/>
    <n v="1380.0940239845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8.10354310562499"/>
    <n v="1.1192976674999999"/>
  </r>
  <r>
    <n v="210000"/>
    <n v="840000"/>
    <n v="840000"/>
    <x v="0"/>
    <x v="0"/>
    <s v="IR-SouthCentral"/>
    <s v="C-25 and South Indian R"/>
    <n v="0.36"/>
    <n v="0.57999999999999996"/>
    <s v="St. Lucie County"/>
    <n v="8.5251216714590003E-2"/>
    <n v="3860.5567208745301"/>
    <n v="10.6742850067217"/>
    <n v="1.8271593732818801"/>
    <n v="0.90999578438140005"/>
    <n v="0.15576755970375999"/>
    <n v="329.11715765026798"/>
    <n v="1310"/>
    <s v="Fixed Single Family Units"/>
    <n v="1310"/>
    <s v="St. Lucie County"/>
    <s v="St. Lucie County"/>
    <m/>
    <m/>
    <m/>
    <n v="0"/>
    <n v="1"/>
    <n v="0.90999578438140005"/>
    <n v="0.15576755970375999"/>
    <n v="329.11715765026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271962774197704"/>
    <n v="0.26692389100000002"/>
  </r>
  <r>
    <n v="210000"/>
    <n v="840000"/>
    <n v="840000"/>
    <x v="0"/>
    <x v="0"/>
    <s v="IR-SouthCentral"/>
    <s v="C-25 and South Indian R"/>
    <n v="0.36"/>
    <n v="0.57999999999999996"/>
    <s v="St. Lucie County"/>
    <n v="2.2793187034839998E-2"/>
    <n v="3860.5567208745301"/>
    <n v="10.6742850067217"/>
    <n v="1.8271593732818801"/>
    <n v="0.24330097462146999"/>
    <n v="4.1646785337680001E-2"/>
    <n v="87.994391397528801"/>
    <n v="1310"/>
    <s v="Fixed Single Family Units"/>
    <n v="1310"/>
    <s v="St. Lucie County"/>
    <s v="St. Lucie County"/>
    <m/>
    <m/>
    <m/>
    <n v="0"/>
    <n v="1"/>
    <n v="0.24330097462146999"/>
    <n v="4.1646785337680001E-2"/>
    <n v="87.994391397528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1.8978121282884"/>
    <n v="7.1366092000000006E-2"/>
  </r>
  <r>
    <n v="210000"/>
    <n v="840000"/>
    <n v="840000"/>
    <x v="0"/>
    <x v="0"/>
    <s v="IR-SouthCentral"/>
    <s v="C-25 and South Indian R"/>
    <n v="0.36"/>
    <n v="0.57999999999999996"/>
    <s v="St. Lucie County"/>
    <n v="6.4774353966320003E-2"/>
    <n v="3860.5567208745301"/>
    <n v="10.6742850067217"/>
    <n v="1.8271593732818801"/>
    <n v="0.69141991536278002"/>
    <n v="0.11835306799784"/>
    <n v="250.06506754498599"/>
    <n v="1310"/>
    <s v="Fixed Single Family Units"/>
    <n v="1310"/>
    <s v="St. Lucie County"/>
    <s v="St. Lucie County"/>
    <m/>
    <m/>
    <m/>
    <n v="0"/>
    <n v="1"/>
    <n v="0.69141991536278002"/>
    <n v="0.11835306799784"/>
    <n v="250.06506754498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920990723976601"/>
    <n v="0.2028102738"/>
  </r>
  <r>
    <n v="210000"/>
    <n v="840000"/>
    <n v="840000"/>
    <x v="0"/>
    <x v="0"/>
    <s v="IR-SouthCentral"/>
    <s v="C-25 and South Indian R"/>
    <n v="0.36"/>
    <n v="0.57999999999999996"/>
    <s v="St. Lucie County"/>
    <n v="3.6377136418409999E-2"/>
    <n v="3860.5567208745301"/>
    <n v="10.6742850067217"/>
    <n v="1.8271593732818801"/>
    <n v="0.38829992185849999"/>
    <n v="6.6466825780050004E-2"/>
    <n v="140.43599848626201"/>
    <n v="1310"/>
    <s v="Fixed Single Family Units"/>
    <n v="1310"/>
    <s v="St. Lucie County"/>
    <s v="St. Lucie County"/>
    <m/>
    <m/>
    <m/>
    <n v="0"/>
    <n v="1"/>
    <n v="0.38829992185849999"/>
    <n v="6.6466825780050004E-2"/>
    <n v="140.43599848626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8533668600816"/>
    <n v="0.113897809"/>
  </r>
  <r>
    <n v="210000"/>
    <n v="840000"/>
    <n v="840000"/>
    <x v="0"/>
    <x v="0"/>
    <s v="IR-SouthCentral"/>
    <s v="C-25 and South Indian R"/>
    <n v="0.36"/>
    <n v="0.57999999999999996"/>
    <s v="St. Lucie County"/>
    <n v="5.1081807080269999E-2"/>
    <n v="3860.5567208745301"/>
    <n v="10.6742850067217"/>
    <n v="1.8271593732818801"/>
    <n v="0.54526176743326005"/>
    <n v="9.33346026109E-2"/>
    <n v="197.20421363818301"/>
    <n v="1310"/>
    <s v="Fixed Single Family Units"/>
    <n v="1310"/>
    <s v="St. Lucie County"/>
    <s v="St. Lucie County"/>
    <m/>
    <m/>
    <m/>
    <n v="0"/>
    <n v="1"/>
    <n v="0.54526176743326005"/>
    <n v="9.33346026109E-2"/>
    <n v="197.20421363818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396831621076799"/>
    <n v="0.15993853499999999"/>
  </r>
  <r>
    <n v="210000"/>
    <n v="840000"/>
    <n v="840000"/>
    <x v="0"/>
    <x v="0"/>
    <s v="IR-SouthCentral"/>
    <s v="C-25 and South Indian R"/>
    <n v="0.36"/>
    <n v="0.57999999999999996"/>
    <s v="St. Lucie County"/>
    <n v="0.22660447061229999"/>
    <n v="3832.5161416547598"/>
    <n v="11.4603532726717"/>
    <n v="2.1226961615742801"/>
    <n v="2.5969672863837299"/>
    <n v="0.48101243996429999"/>
    <n v="868.46529139277504"/>
    <n v="1210"/>
    <s v="Fixed Single Family Units"/>
    <n v="1210"/>
    <s v="St. Lucie County"/>
    <s v="St. Lucie County"/>
    <m/>
    <m/>
    <m/>
    <n v="0"/>
    <n v="1"/>
    <n v="2.5969672863837299"/>
    <n v="0.48101243996429999"/>
    <n v="868.465291392775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69376967416099"/>
    <n v="0.70435141229999998"/>
  </r>
  <r>
    <n v="210000"/>
    <n v="840000"/>
    <n v="840000"/>
    <x v="0"/>
    <x v="0"/>
    <s v="IR-SouthCentral"/>
    <s v="C-25 and South Indian R"/>
    <n v="0.36"/>
    <n v="0.57999999999999996"/>
    <s v="St. Lucie County"/>
    <n v="0.22678769701931001"/>
    <n v="3832.5161416547598"/>
    <n v="11.4603532726717"/>
    <n v="2.1226961615742801"/>
    <n v="2.5990671257370401"/>
    <n v="0.48140137395518001"/>
    <n v="869.16750955524901"/>
    <n v="1310"/>
    <s v="Fixed Single Family Units"/>
    <n v="1310"/>
    <s v="St. Lucie County"/>
    <s v="St. Lucie County"/>
    <m/>
    <m/>
    <m/>
    <n v="0"/>
    <n v="1"/>
    <n v="2.5990671257370401"/>
    <n v="0.48140137395518001"/>
    <n v="869.16750955524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266769760505"/>
    <n v="0.70492093229999997"/>
  </r>
  <r>
    <n v="210000"/>
    <n v="840000"/>
    <n v="840000"/>
    <x v="0"/>
    <x v="0"/>
    <s v="IR-SouthCentral"/>
    <s v="C-25 and South Indian R"/>
    <n v="0.36"/>
    <n v="0.57999999999999996"/>
    <s v="St. Lucie County"/>
    <n v="0.16437128596725001"/>
    <n v="3832.5161416547598"/>
    <n v="11.4603532726717"/>
    <n v="2.1226961615742801"/>
    <n v="1.88375300506806"/>
    <n v="0.34891029779570998"/>
    <n v="629.95560669404404"/>
    <n v="1310"/>
    <s v="Fixed Single Family Units"/>
    <n v="1310"/>
    <s v="St. Lucie County"/>
    <s v="St. Lucie County"/>
    <m/>
    <m/>
    <m/>
    <n v="0"/>
    <n v="1"/>
    <n v="1.88375300506806"/>
    <n v="0.34891029779570998"/>
    <n v="629.955606694044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566086709595"/>
    <n v="0.51091290079999996"/>
  </r>
  <r>
    <n v="210000"/>
    <n v="840000"/>
    <n v="840000"/>
    <x v="0"/>
    <x v="0"/>
    <s v="IR-SouthCentral"/>
    <s v="C-25 and South Indian R"/>
    <n v="0.36"/>
    <n v="0.57999999999999996"/>
    <s v="St. Lucie County"/>
    <n v="0.41482371924012001"/>
    <n v="3822.8942333015898"/>
    <n v="10.9262045132827"/>
    <n v="1.8477622347178499"/>
    <n v="4.5324487933782196"/>
    <n v="0.76649560247711002"/>
    <n v="1585.8272041197999"/>
    <n v="1210"/>
    <s v="Fixed Single Family Units"/>
    <n v="1210"/>
    <s v="St. Lucie County"/>
    <s v="St. Lucie County"/>
    <m/>
    <m/>
    <m/>
    <n v="0"/>
    <n v="1"/>
    <n v="4.5324487933782196"/>
    <n v="0.76649560247711002"/>
    <n v="1585.8272041197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4380691395201"/>
    <n v="1.2861534502"/>
  </r>
  <r>
    <n v="210000"/>
    <n v="840000"/>
    <n v="840000"/>
    <x v="0"/>
    <x v="0"/>
    <s v="IR-SouthCentral"/>
    <s v="C-25 and South Indian R"/>
    <n v="0.36"/>
    <n v="0.57999999999999996"/>
    <s v="St. Lucie County"/>
    <n v="0.13343108634958001"/>
    <n v="3822.8942333015898"/>
    <n v="10.9262045132827"/>
    <n v="1.8477622347178499"/>
    <n v="1.4578953378849999"/>
    <n v="0.24654892229413"/>
    <n v="510.09293054897603"/>
    <n v="1310"/>
    <s v="Fixed Single Family Units"/>
    <n v="1310"/>
    <s v="St. Lucie County"/>
    <s v="St. Lucie County"/>
    <m/>
    <m/>
    <m/>
    <n v="0"/>
    <n v="1"/>
    <n v="1.4578953378849999"/>
    <n v="0.24654892229413"/>
    <n v="510.09293054897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739448323582295"/>
    <n v="0.41370067360000001"/>
  </r>
  <r>
    <n v="210000"/>
    <n v="840000"/>
    <n v="840000"/>
    <x v="0"/>
    <x v="0"/>
    <s v="IR-SouthCentral"/>
    <s v="C-25 and South Indian R"/>
    <n v="0.36"/>
    <n v="0.57999999999999996"/>
    <s v="St. Lucie County"/>
    <n v="3.385384083029E-2"/>
    <n v="3822.8942333015898"/>
    <n v="10.9262045132827"/>
    <n v="1.8477622347178499"/>
    <n v="0.36989398847186999"/>
    <n v="6.2553848586350005E-2"/>
    <n v="129.41965288522499"/>
    <n v="1310"/>
    <s v="Fixed Single Family Units"/>
    <n v="1310"/>
    <s v="St. Lucie County"/>
    <s v="St. Lucie County"/>
    <m/>
    <m/>
    <m/>
    <n v="0"/>
    <n v="1"/>
    <n v="0.36989398847186999"/>
    <n v="6.2553848586350005E-2"/>
    <n v="129.41965288522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406996076385795"/>
    <n v="0.1049632221"/>
  </r>
  <r>
    <n v="210000"/>
    <n v="840000"/>
    <n v="840000"/>
    <x v="0"/>
    <x v="0"/>
    <s v="IR-SouthCentral"/>
    <s v="C-25 and South Indian R"/>
    <n v="0.36"/>
    <n v="0.57999999999999996"/>
    <s v="St. Lucie County"/>
    <n v="3.2152444314720002E-2"/>
    <n v="3822.8942333015898"/>
    <n v="10.9262045132827"/>
    <n v="1.8477622347178499"/>
    <n v="0.35130418218456"/>
    <n v="5.9410072358599998E-2"/>
    <n v="122.91539395729301"/>
    <n v="1310"/>
    <s v="Fixed Single Family Units"/>
    <n v="1310"/>
    <s v="St. Lucie County"/>
    <s v="St. Lucie County"/>
    <m/>
    <m/>
    <m/>
    <n v="0"/>
    <n v="1"/>
    <n v="0.35130418218456"/>
    <n v="5.9410072358599998E-2"/>
    <n v="122.91539395729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021211014933897"/>
    <n v="9.9688073000000002E-2"/>
  </r>
  <r>
    <n v="210000"/>
    <n v="840000"/>
    <n v="840000"/>
    <x v="0"/>
    <x v="0"/>
    <s v="IR-SouthCentral"/>
    <s v="C-25 and South Indian R"/>
    <n v="0.36"/>
    <n v="0.57999999999999996"/>
    <s v="St. Lucie County"/>
    <n v="2.5248112791099999E-3"/>
    <n v="3822.8942333015898"/>
    <n v="10.9262045132827"/>
    <n v="1.8477622347178499"/>
    <n v="2.7586604393040001E-2"/>
    <n v="4.6652509313300002E-3"/>
    <n v="9.65208647909974"/>
    <n v="1310"/>
    <s v="Fixed Single Family Units"/>
    <n v="1310"/>
    <s v="St. Lucie County"/>
    <s v="St. Lucie County"/>
    <m/>
    <m/>
    <m/>
    <n v="0"/>
    <n v="1"/>
    <n v="2.7586604393040001E-2"/>
    <n v="4.6652509313300002E-3"/>
    <n v="9.65208647910134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682830880931299"/>
    <n v="7.8281318000000006E-3"/>
  </r>
  <r>
    <n v="210000"/>
    <n v="840000"/>
    <n v="840000"/>
    <x v="0"/>
    <x v="0"/>
    <s v="IR-SouthCentral"/>
    <s v="C-25 and South Indian R"/>
    <n v="0.36"/>
    <n v="0.57999999999999996"/>
    <s v="St. Lucie County"/>
    <n v="9.7755163105999994E-4"/>
    <n v="3822.8942333015898"/>
    <n v="10.9262045132827"/>
    <n v="1.8477622347178499"/>
    <n v="1.068092904333E-2"/>
    <n v="1.80628298637E-3"/>
    <n v="3.7370764931606"/>
    <n v="1310"/>
    <s v="Fixed Single Family Units"/>
    <n v="1310"/>
    <s v="St. Lucie County"/>
    <s v="St. Lucie County"/>
    <m/>
    <m/>
    <m/>
    <n v="0"/>
    <n v="1"/>
    <n v="1.068092904333E-2"/>
    <n v="1.80628298637E-3"/>
    <n v="3.73707649316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.277367671577499"/>
    <n v="3.0308812000000001E-3"/>
  </r>
  <r>
    <n v="210000"/>
    <n v="840000"/>
    <n v="840000"/>
    <x v="0"/>
    <x v="0"/>
    <s v="IR-SouthCentral"/>
    <s v="C-25 and South Indian R"/>
    <n v="0.36"/>
    <n v="0.57999999999999996"/>
    <s v="St. Lucie County"/>
    <n v="0.22272712741758999"/>
    <n v="3853.6473738925702"/>
    <n v="10.518342524461101"/>
    <n v="1.8523175048801299"/>
    <n v="2.34272021566751"/>
    <n v="0.41256135692726997"/>
    <n v="858.31180966743204"/>
    <n v="1210"/>
    <s v="Fixed Single Family Units"/>
    <n v="1210"/>
    <s v="St. Lucie County"/>
    <s v="St. Lucie County"/>
    <m/>
    <m/>
    <m/>
    <n v="0"/>
    <n v="1"/>
    <n v="2.34272021566751"/>
    <n v="0.41256135692726997"/>
    <n v="858.31180966743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6.071875075001"/>
    <n v="0.69611663400000001"/>
  </r>
  <r>
    <n v="210000"/>
    <n v="840000"/>
    <n v="840000"/>
    <x v="0"/>
    <x v="0"/>
    <s v="IR-SouthCentral"/>
    <s v="C-25 and South Indian R"/>
    <n v="0.36"/>
    <n v="0.57999999999999996"/>
    <s v="Natural Lands"/>
    <n v="1.6999834875779999E-2"/>
    <n v="3853.6473738925702"/>
    <n v="10.518342524461101"/>
    <n v="1.8523175048801299"/>
    <n v="0.17881008608278001"/>
    <n v="3.1489091720479999E-2"/>
    <n v="65.511369025676203"/>
    <n v="4110"/>
    <s v="Pine flatwoods"/>
    <n v="4110"/>
    <s v="St. Lucie County"/>
    <s v="St. Lucie County"/>
    <m/>
    <m/>
    <s v="Natural Lands"/>
    <n v="0"/>
    <n v="1"/>
    <n v="0.17881008608278001"/>
    <n v="3.1489091720479999E-2"/>
    <n v="65.51136902567540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78521840186001"/>
    <n v="5.31316862E-2"/>
  </r>
  <r>
    <n v="210000"/>
    <n v="840000"/>
    <n v="840000"/>
    <x v="0"/>
    <x v="0"/>
    <s v="IR-SouthCentral"/>
    <s v="C-25 and South Indian R"/>
    <n v="0.36"/>
    <n v="0.57999999999999996"/>
    <s v="St. Lucie County"/>
    <n v="0.32168013296657999"/>
    <n v="3853.6473738925702"/>
    <n v="10.518342524461101"/>
    <n v="1.8523175048801299"/>
    <n v="3.3835418218567801"/>
    <n v="0.59585374126617996"/>
    <n v="1239.6417996401001"/>
    <n v="1310"/>
    <s v="Fixed Single Family Units"/>
    <n v="1310"/>
    <s v="St. Lucie County"/>
    <s v="St. Lucie County"/>
    <m/>
    <m/>
    <m/>
    <n v="0"/>
    <n v="1"/>
    <n v="3.3835418218567801"/>
    <n v="0.59585374126617996"/>
    <n v="1239.6417996401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2.07494994994599"/>
    <n v="1.0053866988"/>
  </r>
  <r>
    <n v="210000"/>
    <n v="840000"/>
    <n v="840000"/>
    <x v="0"/>
    <x v="0"/>
    <s v="IR-SouthCentral"/>
    <s v="C-25 and South Indian R"/>
    <n v="0.36"/>
    <n v="0.57999999999999996"/>
    <s v="St. Lucie County"/>
    <n v="3.814090797071E-2"/>
    <n v="3853.6473738925702"/>
    <n v="10.518342524461101"/>
    <n v="1.8523175048801299"/>
    <n v="0.40117913422992002"/>
    <n v="7.0649071486170001E-2"/>
    <n v="146.98160983922"/>
    <n v="1310"/>
    <s v="Fixed Single Family Units"/>
    <n v="1310"/>
    <s v="St. Lucie County"/>
    <s v="St. Lucie County"/>
    <m/>
    <m/>
    <m/>
    <n v="0"/>
    <n v="1"/>
    <n v="0.40117913422992002"/>
    <n v="7.0649071486170001E-2"/>
    <n v="193.40558315754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522208753969807"/>
    <n v="0.1568577317"/>
  </r>
  <r>
    <n v="210000"/>
    <n v="840000"/>
    <n v="840000"/>
    <x v="0"/>
    <x v="0"/>
    <s v="IR-SouthCentral"/>
    <s v="C-25 and South Indian R"/>
    <n v="0.36"/>
    <n v="0.57999999999999996"/>
    <s v="St. Lucie County"/>
    <n v="5.5847342883699998E-3"/>
    <n v="3853.6473738925702"/>
    <n v="10.518342524461101"/>
    <n v="1.8523175048801299"/>
    <n v="5.8742148153210001E-2"/>
    <n v="1.034470108245E-2"/>
    <n v="21.521596624276398"/>
    <n v="1310"/>
    <s v="Fixed Single Family Units"/>
    <n v="1310"/>
    <s v="St. Lucie County"/>
    <s v="St. Lucie County"/>
    <m/>
    <m/>
    <m/>
    <n v="0"/>
    <n v="1"/>
    <n v="5.8742148153210001E-2"/>
    <n v="1.034470108245E-2"/>
    <n v="23.771950044204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.767249265292701"/>
    <n v="1.9279764800000002E-2"/>
  </r>
  <r>
    <n v="210000"/>
    <n v="840000"/>
    <n v="840000"/>
    <x v="0"/>
    <x v="0"/>
    <s v="IR-SouthCentral"/>
    <s v="C-25 and South Indian R"/>
    <n v="0.36"/>
    <n v="0.57999999999999996"/>
    <s v="Natural Lands"/>
    <n v="2.3282397313950001E-2"/>
    <n v="3544.9566528475898"/>
    <n v="8.8462579477795504"/>
    <n v="1.1888396602684701"/>
    <n v="0.20596209228195"/>
    <n v="2.7679037312959998E-2"/>
    <n v="82.535089252352705"/>
    <n v="4110"/>
    <s v="Pine flatwoods"/>
    <n v="4110"/>
    <s v="St. Lucie County"/>
    <s v="St. Lucie County"/>
    <m/>
    <m/>
    <s v="Natural Lands"/>
    <n v="0"/>
    <n v="1"/>
    <n v="0.20596209228195"/>
    <n v="2.7679037312959998E-2"/>
    <n v="271.42677933141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849982347146202"/>
    <n v="0.220135263"/>
  </r>
  <r>
    <n v="210000"/>
    <n v="840000"/>
    <n v="840000"/>
    <x v="0"/>
    <x v="0"/>
    <s v="IR-SouthCentral"/>
    <s v="C-25 and South Indian R"/>
    <n v="0.36"/>
    <n v="0.57999999999999996"/>
    <s v="St. Lucie County"/>
    <n v="0.19887981349521999"/>
    <n v="3544.9566528475898"/>
    <n v="8.8462579477795504"/>
    <n v="1.1888396602684701"/>
    <n v="1.7593421307850501"/>
    <n v="0.23643620990992001"/>
    <n v="705.02031796698896"/>
    <n v="1210"/>
    <s v="Fixed Single Family Units"/>
    <n v="1210"/>
    <s v="St. Lucie County"/>
    <s v="St. Lucie County"/>
    <m/>
    <m/>
    <m/>
    <n v="0"/>
    <n v="1"/>
    <n v="1.7593421307850501"/>
    <n v="0.23643620990992001"/>
    <n v="705.020317966988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387069956152"/>
    <n v="0.57179263420000004"/>
  </r>
  <r>
    <n v="210000"/>
    <n v="840000"/>
    <n v="840000"/>
    <x v="0"/>
    <x v="0"/>
    <s v="IR-SouthCentral"/>
    <s v="C-25 and South Indian R"/>
    <n v="0.36"/>
    <n v="0.57999999999999996"/>
    <s v="St. Lucie County"/>
    <n v="0.20055789300686"/>
    <n v="3381.7338376708599"/>
    <n v="8.5591602490042806"/>
    <n v="1.2271848246577799"/>
    <n v="1.71660714544843"/>
    <n v="0.24612160276336001"/>
    <n v="678.23341319329802"/>
    <n v="1210"/>
    <s v="Fixed Single Family Units"/>
    <n v="1210"/>
    <s v="St. Lucie County"/>
    <s v="St. Lucie County"/>
    <m/>
    <m/>
    <m/>
    <n v="0"/>
    <n v="1"/>
    <n v="1.71660714544843"/>
    <n v="0.24612160276336001"/>
    <n v="678.23341319329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3.49323316624501"/>
    <n v="0.55006765059999996"/>
  </r>
  <r>
    <n v="210000"/>
    <n v="840000"/>
    <n v="840000"/>
    <x v="0"/>
    <x v="0"/>
    <s v="IR-SouthCentral"/>
    <s v="C-25 and South Indian R"/>
    <n v="0.36"/>
    <n v="0.57999999999999996"/>
    <s v="Natural Lands"/>
    <n v="0.24951889540541999"/>
    <n v="3381.7338376708599"/>
    <n v="8.5591602490042806"/>
    <n v="1.2271848246577799"/>
    <n v="2.1356722109295698"/>
    <n v="0.30620580190690999"/>
    <n v="843.80649173078302"/>
    <n v="4110"/>
    <s v="Pine flatwoods"/>
    <n v="4110"/>
    <s v="St. Lucie County"/>
    <s v="St. Lucie County"/>
    <m/>
    <m/>
    <s v="Natural Lands"/>
    <n v="0"/>
    <n v="1"/>
    <n v="2.1356722109295698"/>
    <n v="0.30620580190690999"/>
    <n v="843.80649173078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6.411722489097"/>
    <n v="0.68435238580000002"/>
  </r>
  <r>
    <n v="210000"/>
    <n v="840000"/>
    <n v="840000"/>
    <x v="0"/>
    <x v="0"/>
    <s v="IR-SouthCentral"/>
    <s v="C-25 and South Indian R"/>
    <n v="0.36"/>
    <n v="0.57999999999999996"/>
    <s v="St. Lucie County"/>
    <n v="0.16768666537068"/>
    <n v="3381.7338376708599"/>
    <n v="8.5591602490042806"/>
    <n v="1.2271848246577799"/>
    <n v="1.4352570405288601"/>
    <n v="0.20578253104037"/>
    <n v="567.07167041024297"/>
    <n v="1310"/>
    <s v="Fixed Single Family Units"/>
    <n v="1310"/>
    <s v="St. Lucie County"/>
    <s v="St. Lucie County"/>
    <m/>
    <m/>
    <m/>
    <n v="0"/>
    <n v="1"/>
    <n v="1.4352570405288601"/>
    <n v="0.20578253104037"/>
    <n v="567.071670410242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4.804590156413"/>
    <n v="0.45991214149999998"/>
  </r>
  <r>
    <n v="210000"/>
    <n v="840000"/>
    <n v="840000"/>
    <x v="0"/>
    <x v="0"/>
    <s v="IR-SouthCentral"/>
    <s v="C-25 and South Indian R"/>
    <n v="0.36"/>
    <n v="0.57999999999999996"/>
    <s v="St. Lucie County"/>
    <n v="0.35037037644633001"/>
    <n v="3846.20520163113"/>
    <n v="11.162049626404499"/>
    <n v="1.95080200452537"/>
    <n v="3.9108515295160098"/>
    <n v="0.68350323269780999"/>
    <n v="1347.5963643853399"/>
    <n v="1210"/>
    <s v="Fixed Single Family Units"/>
    <n v="1210"/>
    <s v="St. Lucie County"/>
    <s v="St. Lucie County"/>
    <m/>
    <m/>
    <m/>
    <n v="0"/>
    <n v="1"/>
    <n v="3.9108515295160098"/>
    <n v="0.68350323269780999"/>
    <n v="1347.5963643853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7.266932310952"/>
    <n v="1.0929410903000001"/>
  </r>
  <r>
    <n v="210000"/>
    <n v="840000"/>
    <n v="840000"/>
    <x v="0"/>
    <x v="0"/>
    <s v="IR-SouthCentral"/>
    <s v="C-25 and South Indian R"/>
    <n v="0.36"/>
    <n v="0.57999999999999996"/>
    <s v="St. Lucie County"/>
    <n v="0.13976980103459999"/>
    <n v="3846.20520163113"/>
    <n v="11.162049626404499"/>
    <n v="1.95080200452537"/>
    <n v="1.5601174554209301"/>
    <n v="0.27266320803041"/>
    <n v="537.58333577023802"/>
    <n v="1310"/>
    <s v="Fixed Single Family Units"/>
    <n v="1310"/>
    <s v="St. Lucie County"/>
    <s v="St. Lucie County"/>
    <m/>
    <m/>
    <m/>
    <n v="0"/>
    <n v="1"/>
    <n v="1.5601174554209301"/>
    <n v="0.27266320803041"/>
    <n v="537.58333577023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173217599121799"/>
    <n v="0.43599621719999998"/>
  </r>
  <r>
    <n v="210000"/>
    <n v="840000"/>
    <n v="840000"/>
    <x v="0"/>
    <x v="0"/>
    <s v="IR-SouthCentral"/>
    <s v="C-25 and South Indian R"/>
    <n v="0.36"/>
    <n v="0.57999999999999996"/>
    <s v="St. Lucie County"/>
    <n v="4.8258846120069997E-2"/>
    <n v="3846.20520163113"/>
    <n v="11.162049626404499"/>
    <n v="1.95080200452537"/>
    <n v="0.53866763530523998"/>
    <n v="9.4143453747110001E-2"/>
    <n v="185.61342497172899"/>
    <n v="1310"/>
    <s v="Fixed Single Family Units"/>
    <n v="1310"/>
    <s v="St. Lucie County"/>
    <s v="St. Lucie County"/>
    <m/>
    <m/>
    <m/>
    <n v="0"/>
    <n v="1"/>
    <n v="0.53866763530523998"/>
    <n v="9.4143453747110001E-2"/>
    <n v="185.61342497173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468345764023496"/>
    <n v="0.1505380576"/>
  </r>
  <r>
    <n v="210000"/>
    <n v="840000"/>
    <n v="840000"/>
    <x v="0"/>
    <x v="0"/>
    <s v="IR-SouthCentral"/>
    <s v="C-25 and South Indian R"/>
    <n v="0.36"/>
    <n v="0.57999999999999996"/>
    <s v="St. Lucie County"/>
    <n v="2.288885476307E-2"/>
    <n v="3846.20520163113"/>
    <n v="11.162049626404499"/>
    <n v="1.95080200452537"/>
    <n v="0.25548653275702998"/>
    <n v="4.46516237531E-2"/>
    <n v="88.035232249126295"/>
    <n v="1310"/>
    <s v="Fixed Single Family Units"/>
    <n v="1310"/>
    <s v="St. Lucie County"/>
    <s v="St. Lucie County"/>
    <m/>
    <m/>
    <m/>
    <n v="0"/>
    <n v="1"/>
    <n v="0.25548653275702998"/>
    <n v="4.46516237531E-2"/>
    <n v="88.0352322491258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1.1907143808439"/>
    <n v="7.1399215099999996E-2"/>
  </r>
  <r>
    <n v="210000"/>
    <n v="840000"/>
    <n v="840000"/>
    <x v="0"/>
    <x v="0"/>
    <s v="IR-SouthCentral"/>
    <s v="C-25 and South Indian R"/>
    <n v="0.36"/>
    <n v="0.57999999999999996"/>
    <s v="St. Lucie County"/>
    <n v="5.6475575464919998E-2"/>
    <n v="3846.20520163113"/>
    <n v="11.162049626404499"/>
    <n v="1.95080200452537"/>
    <n v="0.63038317601923"/>
    <n v="0.11017266582368999"/>
    <n v="217.21665211830199"/>
    <n v="1310"/>
    <s v="Fixed Single Family Units"/>
    <n v="1310"/>
    <s v="St. Lucie County"/>
    <s v="St. Lucie County"/>
    <m/>
    <m/>
    <m/>
    <n v="0"/>
    <n v="1"/>
    <n v="0.63038317601923"/>
    <n v="0.11017266582368999"/>
    <n v="217.21665211830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766445558315596"/>
    <n v="0.17616922309999999"/>
  </r>
  <r>
    <n v="210000"/>
    <n v="840000"/>
    <n v="840000"/>
    <x v="0"/>
    <x v="0"/>
    <s v="IR-SouthCentral"/>
    <s v="C-25 and South Indian R"/>
    <n v="0.36"/>
    <n v="0.57999999999999996"/>
    <s v="St. Lucie County"/>
    <n v="9.1177181197209994E-2"/>
    <n v="3862.6639288106699"/>
    <n v="9.6053779129205807"/>
    <n v="1.3636509007158"/>
    <n v="0.87579128243407001"/>
    <n v="0.1243338452643"/>
    <n v="352.18680894111299"/>
    <n v="1210"/>
    <s v="Fixed Single Family Units"/>
    <n v="1210"/>
    <s v="St. Lucie County"/>
    <s v="St. Lucie County"/>
    <m/>
    <m/>
    <m/>
    <n v="0"/>
    <n v="1"/>
    <n v="0.87579128243407001"/>
    <n v="0.1243338452643"/>
    <n v="352.18680894111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77147027417899"/>
    <n v="0.2856340705"/>
  </r>
  <r>
    <n v="210000"/>
    <n v="840000"/>
    <n v="840000"/>
    <x v="0"/>
    <x v="0"/>
    <s v="IR-SouthCentral"/>
    <s v="C-25 and South Indian R"/>
    <n v="0.36"/>
    <n v="0.57999999999999996"/>
    <s v="FPFWCD"/>
    <n v="1.1426292075130001E-2"/>
    <n v="3080.62238670238"/>
    <n v="6.7682572874622897"/>
    <n v="0.70080453386359998"/>
    <n v="7.7336084606209998E-2"/>
    <n v="8.0075972914999995E-3"/>
    <n v="35.200091163663899"/>
    <n v="4110"/>
    <s v="Pine flatwoods"/>
    <n v="4110"/>
    <s v="FPFWCD                                           St. Lucie County"/>
    <s v="FPFWCD"/>
    <m/>
    <m/>
    <s v="Natural Lands"/>
    <n v="0"/>
    <n v="1"/>
    <n v="7.7336084606209998E-2"/>
    <n v="8.0075972914999995E-3"/>
    <n v="1115.4498121530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876641782274902"/>
    <n v="0.90466327020000004"/>
  </r>
  <r>
    <n v="210000"/>
    <n v="840000"/>
    <n v="840000"/>
    <x v="0"/>
    <x v="0"/>
    <s v="IR-SouthCentral"/>
    <s v="C-25 and South Indian R"/>
    <n v="0.36"/>
    <n v="0.57999999999999996"/>
    <s v="St. Lucie County"/>
    <n v="1.6168715316219998E-2"/>
    <n v="3818.35733893516"/>
    <n v="10.4383766145171"/>
    <n v="1.6247766728564801"/>
    <n v="0.16877513984365999"/>
    <n v="2.627055147586E-2"/>
    <n v="61.737932788861102"/>
    <n v="1210"/>
    <s v="Fixed Single Family Units"/>
    <n v="1210"/>
    <s v="St. Lucie County"/>
    <s v="St. Lucie County"/>
    <m/>
    <m/>
    <m/>
    <n v="0"/>
    <n v="1"/>
    <n v="0.16877513984365999"/>
    <n v="2.627055147586E-2"/>
    <n v="61.7379327888606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719985811968698"/>
    <n v="5.0071316099999999E-2"/>
  </r>
  <r>
    <n v="210000"/>
    <n v="840000"/>
    <n v="840000"/>
    <x v="0"/>
    <x v="0"/>
    <s v="IR-SouthCentral"/>
    <s v="C-25 and South Indian R"/>
    <n v="0.36"/>
    <n v="0.57999999999999996"/>
    <s v="FPFWCD"/>
    <n v="0.20360153304768"/>
    <n v="3818.35733893516"/>
    <n v="10.4383766145171"/>
    <n v="1.6247766728564801"/>
    <n v="2.1252694812447301"/>
    <n v="0.33080702145369001"/>
    <n v="777.42340793105905"/>
    <n v="1210"/>
    <s v="Fixed Single Family Units"/>
    <n v="1210"/>
    <s v="FPFWCD                                           St. Lucie County"/>
    <s v="FPFWCD"/>
    <m/>
    <m/>
    <m/>
    <n v="0"/>
    <n v="1"/>
    <n v="2.1252694812447301"/>
    <n v="0.33080702145369001"/>
    <n v="1876.2454856345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2.11400834056801"/>
    <n v="1.5216913914000001"/>
  </r>
  <r>
    <n v="210000"/>
    <n v="840000"/>
    <n v="840000"/>
    <x v="0"/>
    <x v="0"/>
    <s v="IR-SouthCentral"/>
    <s v="C-25 and South Indian R"/>
    <n v="0.36"/>
    <n v="0.57999999999999996"/>
    <s v="St. Lucie County"/>
    <n v="2.7477210040100001E-3"/>
    <n v="3818.35733893516"/>
    <n v="10.4383766145171"/>
    <n v="1.6247766728564801"/>
    <n v="2.868174667152E-2"/>
    <n v="4.4644329908400003E-3"/>
    <n v="10.491780661026899"/>
    <n v="1310"/>
    <s v="Fixed Single Family Units"/>
    <n v="1310"/>
    <s v="St. Lucie County"/>
    <s v="St. Lucie County"/>
    <m/>
    <m/>
    <m/>
    <n v="0"/>
    <n v="1"/>
    <n v="2.868174667152E-2"/>
    <n v="4.4644329908400003E-3"/>
    <n v="10.49178066102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.9024633414802"/>
    <n v="8.5091490000000006E-3"/>
  </r>
  <r>
    <n v="210000"/>
    <n v="840000"/>
    <n v="840000"/>
    <x v="0"/>
    <x v="0"/>
    <s v="IR-SouthCentral"/>
    <s v="C-25 and South Indian R"/>
    <n v="0.36"/>
    <n v="0.57999999999999996"/>
    <s v="FPFWCD"/>
    <n v="4.4984295107630003E-2"/>
    <n v="3818.35733893516"/>
    <n v="10.4383766145171"/>
    <n v="1.6247766728564801"/>
    <n v="0.46956301407209"/>
    <n v="7.3089433335779996E-2"/>
    <n v="171.76611336107101"/>
    <n v="1310"/>
    <s v="Fixed Single Family Units"/>
    <n v="1310"/>
    <s v="FPFWCD                                           St. Lucie County"/>
    <s v="FPFWCD"/>
    <m/>
    <m/>
    <m/>
    <n v="0"/>
    <n v="1"/>
    <n v="0.46956301407209"/>
    <n v="7.3089433335779996E-2"/>
    <n v="252.49237166919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239616093501297"/>
    <n v="0.20477889020000001"/>
  </r>
  <r>
    <n v="210000"/>
    <n v="840000"/>
    <n v="840000"/>
    <x v="0"/>
    <x v="0"/>
    <s v="IR-SouthCentral"/>
    <s v="C-25 and South Indian R"/>
    <n v="0.36"/>
    <n v="0.57999999999999996"/>
    <s v="St. Lucie County"/>
    <n v="0.40153530725021003"/>
    <n v="3840.8671596194099"/>
    <n v="11.009027315839401"/>
    <n v="1.8745597339957301"/>
    <n v="4.4205131657915402"/>
    <n v="0.75270191874884995"/>
    <n v="1542.2437750450199"/>
    <n v="1210"/>
    <s v="Fixed Single Family Units"/>
    <n v="1210"/>
    <s v="St. Lucie County"/>
    <s v="St. Lucie County"/>
    <m/>
    <m/>
    <m/>
    <n v="0"/>
    <n v="1"/>
    <n v="4.4205131657915402"/>
    <n v="0.75270191874884995"/>
    <n v="1542.2437750450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24779773038"/>
    <n v="1.2508059814000001"/>
  </r>
  <r>
    <n v="210000"/>
    <n v="840000"/>
    <n v="840000"/>
    <x v="0"/>
    <x v="0"/>
    <s v="IR-SouthCentral"/>
    <s v="C-25 and South Indian R"/>
    <n v="0.36"/>
    <n v="0.57999999999999996"/>
    <s v="St. Lucie County"/>
    <n v="0.2162281464177"/>
    <n v="3840.8671596194099"/>
    <n v="11.009027315839401"/>
    <n v="1.8745597339957301"/>
    <n v="2.3804615703657999"/>
    <n v="0.40533257663115002"/>
    <n v="830.50358656112905"/>
    <n v="1310"/>
    <s v="Fixed Single Family Units"/>
    <n v="1310"/>
    <s v="St. Lucie County"/>
    <s v="St. Lucie County"/>
    <m/>
    <m/>
    <m/>
    <n v="0"/>
    <n v="1"/>
    <n v="2.3804615703657999"/>
    <n v="0.40533257663115002"/>
    <n v="830.503586561129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35080396113899"/>
    <n v="0.67356333049999995"/>
  </r>
  <r>
    <n v="210000"/>
    <n v="840000"/>
    <n v="840000"/>
    <x v="0"/>
    <x v="0"/>
    <s v="IR-SouthCentral"/>
    <s v="C-25 and South Indian R"/>
    <n v="0.36"/>
    <n v="0.57999999999999996"/>
    <s v="St. Lucie County"/>
    <n v="0.51516418366165995"/>
    <n v="3811.7057446440099"/>
    <n v="10.625615709761799"/>
    <n v="1.6986155274729799"/>
    <n v="5.4739366430220304"/>
    <n v="0.87506588156564002"/>
    <n v="1963.65427829801"/>
    <n v="1210"/>
    <s v="Fixed Single Family Units"/>
    <n v="1210"/>
    <s v="St. Lucie County"/>
    <s v="St. Lucie County"/>
    <m/>
    <m/>
    <m/>
    <n v="0"/>
    <n v="1"/>
    <n v="5.4739366430220304"/>
    <n v="0.87506588156564002"/>
    <n v="1963.65427829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57049163915"/>
    <n v="1.5925825453"/>
  </r>
  <r>
    <n v="210000"/>
    <n v="840000"/>
    <n v="840000"/>
    <x v="0"/>
    <x v="0"/>
    <s v="IR-SouthCentral"/>
    <s v="C-25 and South Indian R"/>
    <n v="0.36"/>
    <n v="0.57999999999999996"/>
    <s v="St. Lucie County"/>
    <n v="4.379722018177E-2"/>
    <n v="3811.7057446440099"/>
    <n v="10.625615709761799"/>
    <n v="1.6986155274729799"/>
    <n v="0.46537243080733998"/>
    <n v="7.4394638260910001E-2"/>
    <n v="166.942115766303"/>
    <n v="1310"/>
    <s v="Fixed Single Family Units"/>
    <n v="1310"/>
    <s v="St. Lucie County"/>
    <s v="St. Lucie County"/>
    <m/>
    <m/>
    <m/>
    <n v="0"/>
    <n v="1"/>
    <n v="0.46537243080733998"/>
    <n v="7.4394638260910001E-2"/>
    <n v="166.94211576630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905845302570199"/>
    <n v="0.13539506549999999"/>
  </r>
  <r>
    <n v="210000"/>
    <n v="840000"/>
    <n v="840000"/>
    <x v="0"/>
    <x v="0"/>
    <s v="IR-SouthCentral"/>
    <s v="C-25 and South Indian R"/>
    <n v="0.36"/>
    <n v="0.57999999999999996"/>
    <s v="St. Lucie County"/>
    <n v="5.880204957132E-2"/>
    <n v="3811.7057446440099"/>
    <n v="10.625615709761799"/>
    <n v="1.6986155274729799"/>
    <n v="0.62480798169131002"/>
    <n v="9.9882074449090003E-2"/>
    <n v="224.13611014787699"/>
    <n v="1310"/>
    <s v="Fixed Single Family Units"/>
    <n v="1310"/>
    <s v="St. Lucie County"/>
    <s v="St. Lucie County"/>
    <m/>
    <m/>
    <m/>
    <n v="0"/>
    <n v="1"/>
    <n v="0.62480798169131002"/>
    <n v="9.9882074449090003E-2"/>
    <n v="224.13611014787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379380508770296"/>
    <n v="0.18178111120000001"/>
  </r>
  <r>
    <n v="210000"/>
    <n v="840000"/>
    <n v="840000"/>
    <x v="0"/>
    <x v="0"/>
    <s v="IR-SouthCentral"/>
    <s v="C-25 and South Indian R"/>
    <n v="0.36"/>
    <n v="0.57999999999999996"/>
    <s v="St. Lucie County"/>
    <n v="0.2116794970333"/>
    <n v="3872.52590235457"/>
    <n v="11.610086307533001"/>
    <n v="2.1635753195102301"/>
    <n v="2.4576172300918802"/>
    <n v="0.45798453542759998"/>
    <n v="819.73433525886901"/>
    <n v="1210"/>
    <s v="Fixed Single Family Units"/>
    <n v="1210"/>
    <s v="St. Lucie County"/>
    <s v="St. Lucie County"/>
    <m/>
    <m/>
    <m/>
    <n v="0"/>
    <n v="1"/>
    <n v="2.4576172300918802"/>
    <n v="0.45798453542759998"/>
    <n v="819.73433525886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4.52559686407901"/>
    <n v="0.66482914459999998"/>
  </r>
  <r>
    <n v="210000"/>
    <n v="840000"/>
    <n v="840000"/>
    <x v="0"/>
    <x v="0"/>
    <s v="IR-SouthCentral"/>
    <s v="C-25 and South Indian R"/>
    <n v="0.36"/>
    <n v="0.57999999999999996"/>
    <s v="St. Lucie County"/>
    <n v="3.7264191533120002E-2"/>
    <n v="3872.52590235457"/>
    <n v="11.610086307533001"/>
    <n v="2.1635753195102301"/>
    <n v="0.43264047988003002"/>
    <n v="8.062388510257E-2"/>
    <n v="144.30654694233201"/>
    <n v="1310"/>
    <s v="Fixed Single Family Units"/>
    <n v="1310"/>
    <s v="St. Lucie County"/>
    <s v="St. Lucie County"/>
    <m/>
    <m/>
    <m/>
    <n v="0"/>
    <n v="1"/>
    <n v="0.43264047988003002"/>
    <n v="8.062388510257E-2"/>
    <n v="144.30654694233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9617080717112"/>
    <n v="0.1170369399"/>
  </r>
  <r>
    <n v="210000"/>
    <n v="840000"/>
    <n v="840000"/>
    <x v="0"/>
    <x v="0"/>
    <s v="IR-SouthCentral"/>
    <s v="C-25 and South Indian R"/>
    <n v="0.36"/>
    <n v="0.57999999999999996"/>
    <s v="St. Lucie County"/>
    <n v="3.9615502356599996E-3"/>
    <n v="3872.52590235457"/>
    <n v="11.610086307533001"/>
    <n v="2.1635753195102301"/>
    <n v="4.599394014772E-2"/>
    <n v="8.5711123168800002E-3"/>
    <n v="15.3412059010993"/>
    <n v="1310"/>
    <s v="Fixed Single Family Units"/>
    <n v="1310"/>
    <s v="St. Lucie County"/>
    <s v="St. Lucie County"/>
    <m/>
    <m/>
    <m/>
    <n v="0"/>
    <n v="1"/>
    <n v="4.599394014772E-2"/>
    <n v="8.5711123168800002E-3"/>
    <n v="15.341205901097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153551283804397"/>
    <n v="1.24421783E-2"/>
  </r>
  <r>
    <n v="210000"/>
    <n v="840000"/>
    <n v="840000"/>
    <x v="0"/>
    <x v="0"/>
    <s v="IR-SouthCentral"/>
    <s v="C-25 and South Indian R"/>
    <n v="0.36"/>
    <n v="0.57999999999999996"/>
    <s v="St. Lucie County"/>
    <n v="0.13795163062518001"/>
    <n v="3872.52590235457"/>
    <n v="11.610086307533001"/>
    <n v="2.1635753195102301"/>
    <n v="1.6016303378233301"/>
    <n v="0.29846874330683998"/>
    <n v="534.22126286808304"/>
    <n v="1310"/>
    <s v="Fixed Single Family Units"/>
    <n v="1310"/>
    <s v="St. Lucie County"/>
    <s v="St. Lucie County"/>
    <m/>
    <m/>
    <m/>
    <n v="0"/>
    <n v="1"/>
    <n v="1.6016303378233301"/>
    <n v="0.29846874330683998"/>
    <n v="534.221262868083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793211995701895"/>
    <n v="0.43326947519999998"/>
  </r>
  <r>
    <n v="210000"/>
    <n v="840000"/>
    <n v="840000"/>
    <x v="0"/>
    <x v="0"/>
    <s v="IR-SouthCentral"/>
    <s v="C-25 and South Indian R"/>
    <n v="0.36"/>
    <n v="0.57999999999999996"/>
    <s v="St. Lucie County"/>
    <n v="0.22690658407952999"/>
    <n v="3872.52590235457"/>
    <n v="11.610086307533001"/>
    <n v="2.1635753195102301"/>
    <n v="2.6344050249108801"/>
    <n v="0.49092948514884999"/>
    <n v="878.70162426278705"/>
    <n v="1310"/>
    <s v="Fixed Single Family Units"/>
    <n v="1310"/>
    <s v="St. Lucie County"/>
    <s v="St. Lucie County"/>
    <m/>
    <m/>
    <m/>
    <n v="0"/>
    <n v="1"/>
    <n v="2.6344050249108801"/>
    <n v="0.49092948514884999"/>
    <n v="878.701624262787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575244101579"/>
    <n v="0.71265338550000001"/>
  </r>
  <r>
    <n v="220000"/>
    <n v="840000"/>
    <n v="850000"/>
    <x v="0"/>
    <x v="0"/>
    <s v="IR-SouthCentral"/>
    <s v="C-25 and South Indian R"/>
    <n v="0.36"/>
    <n v="0.57999999999999996"/>
    <s v="St. Lucie County"/>
    <n v="0.30591572834507003"/>
    <n v="3877.9646201678402"/>
    <n v="11.3678100780607"/>
    <n v="2.0295264902628398"/>
    <n v="3.4775918997184498"/>
    <n v="0.62086407446437997"/>
    <n v="1186.3303712750701"/>
    <n v="1210"/>
    <s v="Fixed Single Family Units"/>
    <n v="1210"/>
    <s v="St. Lucie County"/>
    <s v="St. Lucie County"/>
    <m/>
    <m/>
    <m/>
    <n v="0"/>
    <n v="1"/>
    <n v="3.4775918997184498"/>
    <n v="0.62086407446437997"/>
    <n v="1186.3303712750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1305374541099"/>
    <n v="0.96214953059999997"/>
  </r>
  <r>
    <n v="220000"/>
    <n v="840000"/>
    <n v="850000"/>
    <x v="0"/>
    <x v="0"/>
    <s v="IR-SouthCentral"/>
    <s v="C-25 and South Indian R"/>
    <n v="0.36"/>
    <n v="0.57999999999999996"/>
    <s v="St. Lucie County"/>
    <n v="1.6448531332989999E-2"/>
    <n v="3877.9646201678402"/>
    <n v="11.3678100780607"/>
    <n v="2.0295264902628398"/>
    <n v="0.18698378025649001"/>
    <n v="3.3382730066220001E-2"/>
    <n v="63.786822563069002"/>
    <n v="1310"/>
    <s v="Fixed Single Family Units"/>
    <n v="1310"/>
    <s v="St. Lucie County"/>
    <s v="St. Lucie County"/>
    <m/>
    <m/>
    <m/>
    <n v="0"/>
    <n v="1"/>
    <n v="0.18698378025649001"/>
    <n v="3.3382730066220001E-2"/>
    <n v="63.78682256306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945978927727303"/>
    <n v="5.1733027199999997E-2"/>
  </r>
  <r>
    <n v="220000"/>
    <n v="840000"/>
    <n v="850000"/>
    <x v="0"/>
    <x v="0"/>
    <s v="IR-SouthCentral"/>
    <s v="C-25 and South Indian R"/>
    <n v="0.36"/>
    <n v="0.57999999999999996"/>
    <s v="St. Lucie County"/>
    <n v="0.10193088830565"/>
    <n v="3877.9646201678402"/>
    <n v="11.3678100780607"/>
    <n v="2.0295264902628398"/>
    <n v="1.15873097934666"/>
    <n v="0.20687143799234001"/>
    <n v="395.28437855159399"/>
    <n v="1310"/>
    <s v="Fixed Single Family Units"/>
    <n v="1310"/>
    <s v="St. Lucie County"/>
    <s v="St. Lucie County"/>
    <m/>
    <m/>
    <m/>
    <n v="0"/>
    <n v="1"/>
    <n v="1.15873097934666"/>
    <n v="0.20687143799234001"/>
    <n v="395.28437855159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258857996215397"/>
    <n v="0.32058749269999998"/>
  </r>
  <r>
    <n v="220000"/>
    <n v="840000"/>
    <n v="850000"/>
    <x v="0"/>
    <x v="0"/>
    <s v="IR-SouthCentral"/>
    <s v="C-25 and South Indian R"/>
    <n v="0.36"/>
    <n v="0.57999999999999996"/>
    <s v="St. Lucie County"/>
    <n v="0.10757334536097"/>
    <n v="3877.9646201678402"/>
    <n v="11.3678100780607"/>
    <n v="2.0295264902628398"/>
    <n v="1.2228733595251799"/>
    <n v="0.21832295405627999"/>
    <n v="417.16562738294903"/>
    <n v="1310"/>
    <s v="Fixed Single Family Units"/>
    <n v="1310"/>
    <s v="St. Lucie County"/>
    <s v="St. Lucie County"/>
    <m/>
    <m/>
    <m/>
    <n v="0"/>
    <n v="1"/>
    <n v="1.2228733595251799"/>
    <n v="0.21832295405627999"/>
    <n v="417.165627382949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493589108034101"/>
    <n v="0.33833384220000001"/>
  </r>
  <r>
    <n v="220000"/>
    <n v="840000"/>
    <n v="850000"/>
    <x v="0"/>
    <x v="0"/>
    <s v="IR-SouthCentral"/>
    <s v="C-25 and South Indian R"/>
    <n v="0.36"/>
    <n v="0.57999999999999996"/>
    <s v="St. Lucie County"/>
    <n v="8.5894960438289994E-2"/>
    <n v="3877.9646201678402"/>
    <n v="11.3678100780607"/>
    <n v="2.0295264902628398"/>
    <n v="0.97643759692501997"/>
    <n v="0.17432609758958001"/>
    <n v="333.09761763040501"/>
    <n v="1310"/>
    <s v="Fixed Single Family Units"/>
    <n v="1310"/>
    <s v="St. Lucie County"/>
    <s v="St. Lucie County"/>
    <m/>
    <m/>
    <m/>
    <n v="0"/>
    <n v="1"/>
    <n v="0.97643759692501997"/>
    <n v="0.17432609758958001"/>
    <n v="333.09761763040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561067064783501"/>
    <n v="0.27015216349999999"/>
  </r>
  <r>
    <n v="220000"/>
    <n v="840000"/>
    <n v="850000"/>
    <x v="0"/>
    <x v="0"/>
    <s v="IR-SouthCentral"/>
    <s v="C-25 and South Indian R"/>
    <n v="0.36"/>
    <n v="0.57999999999999996"/>
    <s v="St. Lucie County"/>
    <n v="0.36244733577736998"/>
    <n v="3847.45036780599"/>
    <n v="10.0899797897981"/>
    <n v="1.6659111478186199"/>
    <n v="3.6570862928599102"/>
    <n v="0.60380505716869004"/>
    <n v="1394.49813534697"/>
    <n v="1210"/>
    <s v="Fixed Single Family Units"/>
    <n v="1210"/>
    <s v="St. Lucie County"/>
    <s v="St. Lucie County"/>
    <m/>
    <m/>
    <m/>
    <n v="0"/>
    <n v="1"/>
    <n v="3.6570862928599102"/>
    <n v="0.60380505716869004"/>
    <n v="1394.498135346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1.727617667684"/>
    <n v="1.1309798339999999"/>
  </r>
  <r>
    <n v="220000"/>
    <n v="840000"/>
    <n v="850000"/>
    <x v="0"/>
    <x v="0"/>
    <s v="IR-SouthCentral"/>
    <s v="C-25 and South Indian R"/>
    <n v="0.36"/>
    <n v="0.57999999999999996"/>
    <s v="FPFWCD"/>
    <n v="1.806839828423E-2"/>
    <n v="3847.45036780599"/>
    <n v="10.0899797897981"/>
    <n v="1.6659111478186199"/>
    <n v="0.18230977352198999"/>
    <n v="3.0100346124939999E-2"/>
    <n v="69.517265624360604"/>
    <n v="1210"/>
    <s v="Fixed Single Family Units"/>
    <n v="1210"/>
    <s v="FPFWCD                                           St. Lucie County"/>
    <s v="FPFWCD"/>
    <m/>
    <m/>
    <m/>
    <n v="0"/>
    <n v="1"/>
    <n v="0.18230977352198999"/>
    <n v="3.0100346124939999E-2"/>
    <n v="69.517265624361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828214433042596"/>
    <n v="5.6380588500000002E-2"/>
  </r>
  <r>
    <n v="220000"/>
    <n v="840000"/>
    <n v="850000"/>
    <x v="0"/>
    <x v="0"/>
    <s v="IR-SouthCentral"/>
    <s v="C-25 and South Indian R"/>
    <n v="0.36"/>
    <n v="0.57999999999999996"/>
    <s v="St. Lucie County"/>
    <n v="6.7499092396239996E-2"/>
    <n v="3847.45036780599"/>
    <n v="10.0899797897981"/>
    <n v="1.6659111478186199"/>
    <n v="0.68106447810778004"/>
    <n v="0.11244749049053"/>
    <n v="259.699407866488"/>
    <n v="1310"/>
    <s v="Fixed Single Family Units"/>
    <n v="1310"/>
    <s v="St. Lucie County"/>
    <s v="St. Lucie County"/>
    <m/>
    <m/>
    <m/>
    <n v="0"/>
    <n v="1"/>
    <n v="0.68106447810778004"/>
    <n v="0.11244749049053"/>
    <n v="259.69940786648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698155543778896"/>
    <n v="0.21062401289999999"/>
  </r>
  <r>
    <n v="220000"/>
    <n v="840000"/>
    <n v="850000"/>
    <x v="0"/>
    <x v="0"/>
    <s v="IR-SouthCentral"/>
    <s v="C-25 and South Indian R"/>
    <n v="0.36"/>
    <n v="0.57999999999999996"/>
    <s v="FPFWCD"/>
    <n v="1.080508783045E-2"/>
    <n v="3847.45036780599"/>
    <n v="10.0899797897981"/>
    <n v="1.6659111478186199"/>
    <n v="0.1090231178363"/>
    <n v="1.8000316269909999E-2"/>
    <n v="41.572039147467798"/>
    <n v="1310"/>
    <s v="Fixed Single Family Units"/>
    <n v="1310"/>
    <s v="FPFWCD                                           St. Lucie County"/>
    <s v="FPFWCD"/>
    <m/>
    <m/>
    <m/>
    <n v="0"/>
    <n v="1"/>
    <n v="0.1090231178363"/>
    <n v="1.8000316269909999E-2"/>
    <n v="41.572039147468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430064501626703"/>
    <n v="3.3716171199999999E-2"/>
  </r>
  <r>
    <n v="220000"/>
    <n v="840000"/>
    <n v="850000"/>
    <x v="0"/>
    <x v="0"/>
    <s v="IR-SouthCentral"/>
    <s v="C-25 and South Indian R"/>
    <n v="0.36"/>
    <n v="0.57999999999999996"/>
    <s v="St. Lucie County"/>
    <n v="1.3555993949359999E-2"/>
    <n v="3847.45036780599"/>
    <n v="10.0899797897981"/>
    <n v="1.6659111478186199"/>
    <n v="0.13677970497965999"/>
    <n v="2.258308144E-2"/>
    <n v="52.156013906440997"/>
    <n v="1750"/>
    <s v="Governmental"/>
    <n v="1750"/>
    <s v="St. Lucie County"/>
    <s v="St. Lucie County"/>
    <m/>
    <m/>
    <m/>
    <n v="0"/>
    <n v="1"/>
    <n v="0.13677970497965999"/>
    <n v="2.258308144E-2"/>
    <n v="52.156013906440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462638330763198"/>
    <n v="4.2300092400000003E-2"/>
  </r>
  <r>
    <n v="220000"/>
    <n v="840000"/>
    <n v="850000"/>
    <x v="0"/>
    <x v="0"/>
    <s v="IR-SouthCentral"/>
    <s v="C-25 and South Indian R"/>
    <n v="0.36"/>
    <n v="0.57999999999999996"/>
    <s v="FPFWCD"/>
    <n v="2.03831246039E-3"/>
    <n v="3847.45036780599"/>
    <n v="10.0899797897981"/>
    <n v="1.6659111478186199"/>
    <n v="2.0566531530660001E-2"/>
    <n v="3.3956474505000001E-3"/>
    <n v="7.8423060254464403"/>
    <n v="1750"/>
    <s v="Governmental"/>
    <n v="1750"/>
    <s v="FPFWCD                                           St. Lucie County"/>
    <s v="FPFWCD"/>
    <m/>
    <m/>
    <m/>
    <n v="0"/>
    <n v="1"/>
    <n v="2.0566531530660001E-2"/>
    <n v="3.3956474505000001E-3"/>
    <n v="7.8423060254451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.005963777591701"/>
    <n v="6.3603454999999996E-3"/>
  </r>
  <r>
    <n v="220000"/>
    <n v="840000"/>
    <n v="850000"/>
    <x v="0"/>
    <x v="0"/>
    <s v="IR-SouthCentral"/>
    <s v="C-25 and South Indian R"/>
    <n v="0.36"/>
    <n v="0.57999999999999996"/>
    <s v="St. Lucie County"/>
    <n v="7.5774131542289999E-2"/>
    <n v="3847.45036780599"/>
    <n v="10.0899797897981"/>
    <n v="1.6659111478186199"/>
    <n v="0.76455945585128005"/>
    <n v="0.12623297045258"/>
    <n v="291.53721027259002"/>
    <n v="1310"/>
    <s v="Fixed Single Family Units"/>
    <n v="1310"/>
    <s v="St. Lucie County"/>
    <s v="St. Lucie County"/>
    <m/>
    <m/>
    <m/>
    <n v="0"/>
    <n v="1"/>
    <n v="0.76455945585128005"/>
    <n v="0.12623297045258"/>
    <n v="291.53721027259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667766305302493"/>
    <n v="0.23644542599999999"/>
  </r>
  <r>
    <n v="220000"/>
    <n v="840000"/>
    <n v="850000"/>
    <x v="0"/>
    <x v="0"/>
    <s v="IR-SouthCentral"/>
    <s v="C-25 and South Indian R"/>
    <n v="0.36"/>
    <n v="0.57999999999999996"/>
    <s v="St. Lucie County"/>
    <n v="6.7575094511659994E-2"/>
    <n v="3847.45036780599"/>
    <n v="10.0899797897981"/>
    <n v="1.6659111478186199"/>
    <n v="0.68183133791635997"/>
    <n v="0.11257410326187001"/>
    <n v="259.99182223341899"/>
    <n v="1310"/>
    <s v="Fixed Single Family Units"/>
    <n v="1310"/>
    <s v="St. Lucie County"/>
    <s v="St. Lucie County"/>
    <m/>
    <m/>
    <m/>
    <n v="0"/>
    <n v="1"/>
    <n v="0.68183133791635997"/>
    <n v="0.11257410326187001"/>
    <n v="259.99182223341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826875639651902"/>
    <n v="0.21086116969999999"/>
  </r>
  <r>
    <n v="220000"/>
    <n v="840000"/>
    <n v="850000"/>
    <x v="0"/>
    <x v="0"/>
    <s v="IR-SouthCentral"/>
    <s v="C-25 and South Indian R"/>
    <n v="0.36"/>
    <n v="0.57999999999999996"/>
    <s v="FPFWCD"/>
    <n v="2.2791463295200001E-2"/>
    <n v="3810.1659213610901"/>
    <n v="9.9361749861945192"/>
    <n v="1.6036576573413099"/>
    <n v="0.22645996749255001"/>
    <n v="3.6549704635360003E-2"/>
    <n v="86.8392567453308"/>
    <n v="1210"/>
    <s v="Fixed Single Family Units"/>
    <n v="1210"/>
    <s v="FPFWCD                                           St. Lucie County"/>
    <s v="FPFWCD"/>
    <m/>
    <m/>
    <m/>
    <n v="0"/>
    <n v="1"/>
    <n v="0.22645996749255001"/>
    <n v="3.6549704635360003E-2"/>
    <n v="913.210690664727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6.462817366758003"/>
    <n v="0.74064127390000001"/>
  </r>
  <r>
    <n v="220000"/>
    <n v="840000"/>
    <n v="850000"/>
    <x v="0"/>
    <x v="0"/>
    <s v="IR-SouthCentral"/>
    <s v="C-25 and South Indian R"/>
    <n v="0.36"/>
    <n v="0.57999999999999996"/>
    <s v="FPFWCD"/>
    <n v="4.8946569255500002E-3"/>
    <n v="3810.1659213610901"/>
    <n v="9.9361749861945192"/>
    <n v="1.6036576573413099"/>
    <n v="4.8634167709740002E-2"/>
    <n v="7.8493540587299994E-3"/>
    <n v="18.6494550145189"/>
    <n v="1310"/>
    <s v="Fixed Single Family Units"/>
    <n v="1310"/>
    <s v="FPFWCD                                           St. Lucie County"/>
    <s v="FPFWCD"/>
    <m/>
    <m/>
    <m/>
    <n v="0"/>
    <n v="1"/>
    <n v="4.8634167709740002E-2"/>
    <n v="7.8493540587299994E-3"/>
    <n v="74.6902762831455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.8707500031183"/>
    <n v="6.0576055400000002E-2"/>
  </r>
  <r>
    <n v="220000"/>
    <n v="840000"/>
    <n v="850000"/>
    <x v="0"/>
    <x v="0"/>
    <s v="IR-SouthCentral"/>
    <s v="C-25 and South Indian R"/>
    <n v="0.36"/>
    <n v="0.57999999999999996"/>
    <s v="FPFWCD"/>
    <n v="3.80973553425E-2"/>
    <n v="3810.1659213610901"/>
    <n v="9.9361749861945192"/>
    <n v="1.6036576573413099"/>
    <n v="0.37854198919432003"/>
    <n v="6.1095115619449997E-2"/>
    <n v="145.15724501998099"/>
    <n v="1310"/>
    <s v="Fixed Single Family Units"/>
    <n v="1310"/>
    <s v="FPFWCD                                           St. Lucie County"/>
    <s v="FPFWCD"/>
    <m/>
    <m/>
    <m/>
    <n v="0"/>
    <n v="1"/>
    <n v="0.37854198919432003"/>
    <n v="6.1095115619449997E-2"/>
    <n v="528.98010274789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654947025522802"/>
    <n v="0.42901873699999998"/>
  </r>
  <r>
    <n v="220000"/>
    <n v="850000"/>
    <n v="850000"/>
    <x v="0"/>
    <x v="0"/>
    <s v="IR-SouthCentral"/>
    <s v="C-25 and South Indian R"/>
    <n v="0.36"/>
    <n v="0.57999999999999996"/>
    <s v="St. Lucie County"/>
    <n v="0.27289462009167997"/>
    <n v="3829.2142820170602"/>
    <n v="11.3265167591595"/>
    <n v="2.0546753419088302"/>
    <n v="3.0909454879529399"/>
    <n v="0.56070984684196001"/>
    <n v="1044.97197674069"/>
    <n v="1210"/>
    <s v="Fixed Single Family Units"/>
    <n v="1210"/>
    <s v="St. Lucie County"/>
    <s v="St. Lucie County"/>
    <m/>
    <m/>
    <m/>
    <n v="0"/>
    <n v="1"/>
    <n v="3.0909454879529399"/>
    <n v="0.56070984684196001"/>
    <n v="1044.9719767406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400527255779"/>
    <n v="0.84750363080000002"/>
  </r>
  <r>
    <n v="220000"/>
    <n v="850000"/>
    <n v="850000"/>
    <x v="0"/>
    <x v="0"/>
    <s v="IR-SouthCentral"/>
    <s v="C-25 and South Indian R"/>
    <n v="0.36"/>
    <n v="0.57999999999999996"/>
    <s v="St. Lucie County"/>
    <n v="0.34486883346115998"/>
    <n v="3829.2142820170602"/>
    <n v="11.3265167591595"/>
    <n v="2.0546753419088302"/>
    <n v="3.9061626219096599"/>
    <n v="0.70859348830551006"/>
    <n v="1320.57666251204"/>
    <n v="1310"/>
    <s v="Fixed Single Family Units"/>
    <n v="1310"/>
    <s v="St. Lucie County"/>
    <s v="St. Lucie County"/>
    <m/>
    <m/>
    <m/>
    <n v="0"/>
    <n v="1"/>
    <n v="3.9061626219096599"/>
    <n v="0.70859348830551006"/>
    <n v="1320.57666251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3.67340260202201"/>
    <n v="1.0710273013"/>
  </r>
  <r>
    <n v="220000"/>
    <n v="850000"/>
    <n v="850000"/>
    <x v="0"/>
    <x v="0"/>
    <s v="IR-SouthCentral"/>
    <s v="C-25 and South Indian R"/>
    <n v="0.36"/>
    <n v="0.57999999999999996"/>
    <s v="St. Lucie County"/>
    <n v="0.42798920673229002"/>
    <n v="3846.5620448141799"/>
    <n v="10.7974961469154"/>
    <n v="1.8087483456042901"/>
    <n v="4.6212118106133397"/>
    <n v="0.77412476961353005"/>
    <n v="1646.2870382065701"/>
    <n v="1210"/>
    <s v="Fixed Single Family Units"/>
    <n v="1210"/>
    <s v="St. Lucie County"/>
    <s v="St. Lucie County"/>
    <m/>
    <m/>
    <m/>
    <n v="0"/>
    <n v="1"/>
    <n v="4.6212118106133397"/>
    <n v="0.77412476961353005"/>
    <n v="1646.2870382065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8.47239748613899"/>
    <n v="1.3351881899"/>
  </r>
  <r>
    <n v="220000"/>
    <n v="850000"/>
    <n v="850000"/>
    <x v="0"/>
    <x v="0"/>
    <s v="IR-SouthCentral"/>
    <s v="C-25 and South Indian R"/>
    <n v="0.36"/>
    <n v="0.57999999999999996"/>
    <s v="St. Lucie County"/>
    <n v="0.11268175460277"/>
    <n v="3846.5620448141799"/>
    <n v="10.7974961469154"/>
    <n v="1.8087483456042901"/>
    <n v="1.21668081115113"/>
    <n v="0.20381293721755001"/>
    <n v="433.4373603981"/>
    <n v="1310"/>
    <s v="Fixed Single Family Units"/>
    <n v="1310"/>
    <s v="St. Lucie County"/>
    <s v="St. Lucie County"/>
    <m/>
    <m/>
    <m/>
    <n v="0"/>
    <n v="1"/>
    <n v="1.21668081115113"/>
    <n v="0.20381293721755001"/>
    <n v="433.437360398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345820611993403"/>
    <n v="0.35153070590000002"/>
  </r>
  <r>
    <n v="220000"/>
    <n v="850000"/>
    <n v="850000"/>
    <x v="0"/>
    <x v="0"/>
    <s v="IR-SouthCentral"/>
    <s v="C-25 and South Indian R"/>
    <n v="0.36"/>
    <n v="0.57999999999999996"/>
    <s v="St. Lucie County"/>
    <n v="2.2864096068599998E-3"/>
    <n v="3846.5620448141799"/>
    <n v="10.7974961469154"/>
    <n v="1.8087483456042901"/>
    <n v="2.4687498920419999E-2"/>
    <n v="4.1355395937900004E-3"/>
    <n v="8.7948164126769708"/>
    <n v="1310"/>
    <s v="Fixed Single Family Units"/>
    <n v="1310"/>
    <s v="St. Lucie County"/>
    <s v="St. Lucie County"/>
    <m/>
    <m/>
    <m/>
    <n v="0"/>
    <n v="1"/>
    <n v="2.4687498920419999E-2"/>
    <n v="4.1355395937900004E-3"/>
    <n v="8.7948164126751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3.977183202683698"/>
    <n v="7.1328600000000004E-3"/>
  </r>
  <r>
    <n v="220000"/>
    <n v="850000"/>
    <n v="850000"/>
    <x v="0"/>
    <x v="0"/>
    <s v="IR-SouthCentral"/>
    <s v="C-25 and South Indian R"/>
    <n v="0.36"/>
    <n v="0.57999999999999996"/>
    <s v="St. Lucie County"/>
    <n v="6.4719673464900002E-3"/>
    <n v="3846.5620448141799"/>
    <n v="10.7974961469154"/>
    <n v="1.8087483456042901"/>
    <n v="6.9881042486759998E-2"/>
    <n v="1.1706160230779999E-2"/>
    <n v="24.894823950312102"/>
    <n v="1310"/>
    <s v="Fixed Single Family Units"/>
    <n v="1310"/>
    <s v="St. Lucie County"/>
    <s v="St. Lucie County"/>
    <m/>
    <m/>
    <m/>
    <n v="0"/>
    <n v="1"/>
    <n v="6.9881042486759998E-2"/>
    <n v="1.1706160230779999E-2"/>
    <n v="24.894823950311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640025933005496"/>
    <n v="2.01904493E-2"/>
  </r>
  <r>
    <n v="220000"/>
    <n v="850000"/>
    <n v="850000"/>
    <x v="0"/>
    <x v="0"/>
    <s v="IR-SouthCentral"/>
    <s v="C-25 and South Indian R"/>
    <n v="0.36"/>
    <n v="0.57999999999999996"/>
    <s v="St. Lucie County"/>
    <n v="6.7752979729389998E-2"/>
    <n v="3846.5620448141799"/>
    <n v="10.7974961469154"/>
    <n v="1.8087483456042901"/>
    <n v="0.73156253757020995"/>
    <n v="0.12254808999531"/>
    <n v="260.61604025016698"/>
    <n v="1310"/>
    <s v="Fixed Single Family Units"/>
    <n v="1310"/>
    <s v="St. Lucie County"/>
    <s v="St. Lucie County"/>
    <m/>
    <m/>
    <m/>
    <n v="0"/>
    <n v="1"/>
    <n v="0.73156253757020995"/>
    <n v="0.12254808999531"/>
    <n v="260.61604025016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4.885145461696595"/>
    <n v="0.21136742920000001"/>
  </r>
  <r>
    <n v="220000"/>
    <n v="850000"/>
    <n v="850000"/>
    <x v="0"/>
    <x v="0"/>
    <s v="IR-SouthCentral"/>
    <s v="C-25 and South Indian R"/>
    <n v="0.36"/>
    <n v="0.57999999999999996"/>
    <s v="St. Lucie County"/>
    <n v="5.8113530487E-4"/>
    <n v="3846.5620448141799"/>
    <n v="10.7974961469154"/>
    <n v="1.8087483456042901"/>
    <n v="6.2748062152500001E-3"/>
    <n v="1.05112752127E-3"/>
    <n v="2.2353730066452302"/>
    <n v="1310"/>
    <s v="Fixed Single Family Units"/>
    <n v="1310"/>
    <s v="St. Lucie County"/>
    <s v="St. Lucie County"/>
    <m/>
    <m/>
    <m/>
    <n v="0"/>
    <n v="1"/>
    <n v="6.2748062152500001E-3"/>
    <n v="1.05112752127E-3"/>
    <n v="2.2353730066464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.1581005832887"/>
    <n v="1.8129546000000001E-3"/>
  </r>
  <r>
    <n v="220000"/>
    <n v="850000"/>
    <n v="850000"/>
    <x v="0"/>
    <x v="0"/>
    <s v="IR-SouthCentral"/>
    <s v="C-25 and South Indian R"/>
    <n v="0.36"/>
    <n v="0.57999999999999996"/>
    <s v="St. Lucie County"/>
    <n v="0.28774783128678999"/>
    <n v="3872.9512832957998"/>
    <n v="10.462976303913299"/>
    <n v="1.8150561855995899"/>
    <n v="3.01069874025616"/>
    <n v="0.52227848106996"/>
    <n v="1114.43333244777"/>
    <n v="1210"/>
    <s v="Fixed Single Family Units"/>
    <n v="1210"/>
    <s v="St. Lucie County"/>
    <s v="St. Lucie County"/>
    <m/>
    <m/>
    <m/>
    <n v="0"/>
    <n v="1"/>
    <n v="3.01069874025616"/>
    <n v="0.52227848106996"/>
    <n v="1114.4333324477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91369703387201"/>
    <n v="0.90383887470000002"/>
  </r>
  <r>
    <n v="220000"/>
    <n v="850000"/>
    <n v="850000"/>
    <x v="0"/>
    <x v="0"/>
    <s v="IR-SouthCentral"/>
    <s v="C-25 and South Indian R"/>
    <n v="0.36"/>
    <n v="0.57999999999999996"/>
    <s v="St. Lucie County"/>
    <n v="0.33001562231207998"/>
    <n v="3872.9512832957998"/>
    <n v="10.462976303913299"/>
    <n v="1.8150561855995899"/>
    <n v="3.4529456361725002"/>
    <n v="0.59899689662204003"/>
    <n v="1278.1344279412299"/>
    <n v="1310"/>
    <s v="Fixed Single Family Units"/>
    <n v="1310"/>
    <s v="St. Lucie County"/>
    <s v="St. Lucie County"/>
    <m/>
    <m/>
    <m/>
    <n v="0"/>
    <n v="1"/>
    <n v="3.4529456361725002"/>
    <n v="0.59899689662204003"/>
    <n v="1278.1344279412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7.06823369090799"/>
    <n v="1.0366053755"/>
  </r>
  <r>
    <n v="220000"/>
    <n v="850000"/>
    <n v="850000"/>
    <x v="0"/>
    <x v="0"/>
    <s v="IR-SouthCentral"/>
    <s v="C-25 and South Indian R"/>
    <n v="0.36"/>
    <n v="0.57999999999999996"/>
    <s v="St. Lucie County"/>
    <n v="0.34634025524585998"/>
    <n v="3877.9106727851699"/>
    <n v="10.3009216219785"/>
    <n v="1.5994069397383699"/>
    <n v="3.5676238238236699"/>
    <n v="0.55393900775099003"/>
    <n v="1343.07657223307"/>
    <n v="1210"/>
    <s v="Fixed Single Family Units"/>
    <n v="1210"/>
    <s v="St. Lucie County"/>
    <s v="St. Lucie County"/>
    <m/>
    <m/>
    <m/>
    <n v="0"/>
    <n v="1"/>
    <n v="3.5676238238236699"/>
    <n v="0.55393900775099003"/>
    <n v="1343.0765722330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7.20589075863501"/>
    <n v="1.0892754033000001"/>
  </r>
  <r>
    <n v="220000"/>
    <n v="850000"/>
    <n v="850000"/>
    <x v="0"/>
    <x v="0"/>
    <s v="IR-SouthCentral"/>
    <s v="C-25 and South Indian R"/>
    <n v="0.36"/>
    <n v="0.57999999999999996"/>
    <s v="St. Lucie County"/>
    <n v="4.7201720094750002E-2"/>
    <n v="3877.9106727851699"/>
    <n v="10.3009216219785"/>
    <n v="1.5994069397383699"/>
    <n v="0.48622121911862998"/>
    <n v="7.5494758687130001E-2"/>
    <n v="183.04405412926499"/>
    <n v="1750"/>
    <s v="Governmental"/>
    <n v="1750"/>
    <s v="St. Lucie County"/>
    <s v="St. Lucie County"/>
    <m/>
    <m/>
    <m/>
    <n v="0"/>
    <n v="1"/>
    <n v="0.48622121911862998"/>
    <n v="7.5494758687130001E-2"/>
    <n v="183.04405412926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765604304797407"/>
    <n v="0.1484542207"/>
  </r>
  <r>
    <n v="220000"/>
    <n v="850000"/>
    <n v="850000"/>
    <x v="0"/>
    <x v="0"/>
    <s v="IR-SouthCentral"/>
    <s v="C-25 and South Indian R"/>
    <n v="0.36"/>
    <n v="0.57999999999999996"/>
    <s v="St. Lucie County"/>
    <n v="0.12650026375930001"/>
    <n v="3877.9106727851699"/>
    <n v="10.3009216219785"/>
    <n v="1.5994069397383699"/>
    <n v="1.3030693021442401"/>
    <n v="0.20232539973537"/>
    <n v="490.55672294236001"/>
    <n v="1750"/>
    <s v="Governmental"/>
    <n v="1750"/>
    <s v="St. Lucie County"/>
    <s v="St. Lucie County"/>
    <m/>
    <m/>
    <m/>
    <n v="0"/>
    <n v="1"/>
    <n v="1.3030693021442401"/>
    <n v="0.20232539973537"/>
    <n v="490.55672294236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2.750047475117199"/>
    <n v="0.39785622300000001"/>
  </r>
  <r>
    <n v="220000"/>
    <n v="850000"/>
    <n v="850000"/>
    <x v="0"/>
    <x v="0"/>
    <s v="IR-SouthCentral"/>
    <s v="C-25 and South Indian R"/>
    <n v="0.36"/>
    <n v="0.57999999999999996"/>
    <s v="St. Lucie County"/>
    <n v="9.772104457387E-2"/>
    <n v="3877.9106727851699"/>
    <n v="10.3009216219785"/>
    <n v="1.5994069397383699"/>
    <n v="1.00661682097331"/>
    <n v="0.15629571684992999"/>
    <n v="378.95348170873001"/>
    <n v="1310"/>
    <s v="Fixed Single Family Units"/>
    <n v="1310"/>
    <s v="St. Lucie County"/>
    <s v="St. Lucie County"/>
    <m/>
    <m/>
    <m/>
    <n v="0"/>
    <n v="1"/>
    <n v="1.00661682097331"/>
    <n v="0.15629571684992999"/>
    <n v="378.95348170872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863832370696201"/>
    <n v="0.30734264529999999"/>
  </r>
  <r>
    <n v="220000"/>
    <n v="850000"/>
    <n v="850000"/>
    <x v="0"/>
    <x v="0"/>
    <s v="IR-SouthCentral"/>
    <s v="C-25 and South Indian R"/>
    <n v="0.36"/>
    <n v="0.57999999999999996"/>
    <s v="St. Lucie County"/>
    <n v="0.53746002708582996"/>
    <n v="3865.05763950046"/>
    <n v="10.1704124565776"/>
    <n v="1.4995151770755299"/>
    <n v="5.4661901543863003"/>
    <n v="0.80592946768662999"/>
    <n v="2077.31398361423"/>
    <n v="1210"/>
    <s v="Fixed Single Family Units"/>
    <n v="1210"/>
    <s v="St. Lucie County"/>
    <s v="St. Lucie County"/>
    <m/>
    <m/>
    <m/>
    <n v="0"/>
    <n v="1"/>
    <n v="5.4661901543863003"/>
    <n v="0.80592946768662999"/>
    <n v="2077.3139836142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052407333502"/>
    <n v="1.684763977"/>
  </r>
  <r>
    <n v="220000"/>
    <n v="850000"/>
    <n v="850000"/>
    <x v="0"/>
    <x v="0"/>
    <s v="IR-SouthCentral"/>
    <s v="C-25 and South Indian R"/>
    <n v="0.36"/>
    <n v="0.57999999999999996"/>
    <s v="St. Lucie County"/>
    <n v="8.0303424890579997E-2"/>
    <n v="3865.05763950046"/>
    <n v="10.1704124565776"/>
    <n v="1.4995151770755299"/>
    <n v="0.81671895281308005"/>
    <n v="0.12041620439458001"/>
    <n v="310.37736585141897"/>
    <n v="1750"/>
    <s v="Governmental"/>
    <n v="1750"/>
    <s v="St. Lucie County"/>
    <s v="St. Lucie County"/>
    <m/>
    <m/>
    <m/>
    <n v="0"/>
    <n v="1"/>
    <n v="0.81671895281308005"/>
    <n v="0.12041620439458001"/>
    <n v="310.3773658514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904834510644093"/>
    <n v="0.25172535750000002"/>
  </r>
  <r>
    <n v="220000"/>
    <n v="850000"/>
    <n v="850000"/>
    <x v="0"/>
    <x v="0"/>
    <s v="IR-SouthCentral"/>
    <s v="C-25 and South Indian R"/>
    <n v="0.36"/>
    <n v="0.57999999999999996"/>
    <s v="St. Lucie County"/>
    <n v="0.28773603940178999"/>
    <n v="3892.7859426154901"/>
    <n v="10.5130402426846"/>
    <n v="1.82342200619189"/>
    <n v="3.02498056150174"/>
    <n v="0.52466422621971998"/>
    <n v="1120.09480936715"/>
    <n v="1210"/>
    <s v="Fixed Single Family Units"/>
    <n v="1210"/>
    <s v="St. Lucie County"/>
    <s v="St. Lucie County"/>
    <m/>
    <m/>
    <m/>
    <n v="0"/>
    <n v="1"/>
    <n v="3.02498056150174"/>
    <n v="0.52466422621971998"/>
    <n v="1120.0948093671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4.19613704221001"/>
    <n v="0.9084305023"/>
  </r>
  <r>
    <n v="220000"/>
    <n v="850000"/>
    <n v="850000"/>
    <x v="0"/>
    <x v="0"/>
    <s v="IR-SouthCentral"/>
    <s v="C-25 and South Indian R"/>
    <n v="0.36"/>
    <n v="0.57999999999999996"/>
    <s v="St. Lucie County"/>
    <n v="4.4401778781389997E-2"/>
    <n v="3892.7859426154901"/>
    <n v="10.5130402426846"/>
    <n v="1.82342200619189"/>
    <n v="0.46679768717557002"/>
    <n v="8.0963180544049995E-2"/>
    <n v="172.84662026733301"/>
    <n v="1310"/>
    <s v="Fixed Single Family Units"/>
    <n v="1310"/>
    <s v="St. Lucie County"/>
    <s v="St. Lucie County"/>
    <m/>
    <m/>
    <m/>
    <n v="0"/>
    <n v="1"/>
    <n v="0.46679768717557002"/>
    <n v="8.0963180544049995E-2"/>
    <n v="172.84662026733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180622627774802"/>
    <n v="0.14018379580000001"/>
  </r>
  <r>
    <n v="220000"/>
    <n v="850000"/>
    <n v="850000"/>
    <x v="0"/>
    <x v="0"/>
    <s v="IR-SouthCentral"/>
    <s v="C-25 and South Indian R"/>
    <n v="0.36"/>
    <n v="0.57999999999999996"/>
    <s v="St. Lucie County"/>
    <n v="1.123429596177E-2"/>
    <n v="3892.7859426154901"/>
    <n v="10.5130402426846"/>
    <n v="1.82342200619189"/>
    <n v="0.11810660554432"/>
    <n v="2.0484862480760001E-2"/>
    <n v="43.7327093951641"/>
    <n v="1310"/>
    <s v="Fixed Single Family Units"/>
    <n v="1310"/>
    <s v="St. Lucie County"/>
    <s v="St. Lucie County"/>
    <m/>
    <m/>
    <m/>
    <n v="0"/>
    <n v="1"/>
    <n v="0.11810660554432"/>
    <n v="2.0484862480760001E-2"/>
    <n v="43.732709395164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8.0505549459305"/>
    <n v="3.5468539700000003E-2"/>
  </r>
  <r>
    <n v="220000"/>
    <n v="850000"/>
    <n v="850000"/>
    <x v="0"/>
    <x v="0"/>
    <s v="IR-SouthCentral"/>
    <s v="C-25 and South Indian R"/>
    <n v="0.36"/>
    <n v="0.57999999999999996"/>
    <s v="St. Lucie County"/>
    <n v="2.2612982459630001E-2"/>
    <n v="3892.7859426154901"/>
    <n v="10.5130402426846"/>
    <n v="1.82342200619189"/>
    <n v="0.23773119460528"/>
    <n v="4.1233009842529998E-2"/>
    <n v="88.027500239485505"/>
    <n v="1310"/>
    <s v="Fixed Single Family Units"/>
    <n v="1310"/>
    <s v="St. Lucie County"/>
    <s v="St. Lucie County"/>
    <m/>
    <m/>
    <m/>
    <n v="0"/>
    <n v="1"/>
    <n v="0.23773119460528"/>
    <n v="4.1233009842529998E-2"/>
    <n v="88.027500239486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878148387560699"/>
    <n v="7.1392944200000003E-2"/>
  </r>
  <r>
    <n v="220000"/>
    <n v="850000"/>
    <n v="850000"/>
    <x v="0"/>
    <x v="0"/>
    <s v="IR-SouthCentral"/>
    <s v="C-25 and South Indian R"/>
    <n v="0.36"/>
    <n v="0.57999999999999996"/>
    <s v="St. Lucie County"/>
    <n v="1.078565215606E-2"/>
    <n v="3892.7859426154901"/>
    <n v="10.5130402426846"/>
    <n v="1.82342200619189"/>
    <n v="0.11338999516028"/>
    <n v="1.9666795492490001E-2"/>
    <n v="41.986235095062497"/>
    <n v="1310"/>
    <s v="Fixed Single Family Units"/>
    <n v="1310"/>
    <s v="St. Lucie County"/>
    <s v="St. Lucie County"/>
    <m/>
    <m/>
    <m/>
    <n v="0"/>
    <n v="1"/>
    <n v="0.11338999516028"/>
    <n v="1.9666795492490001E-2"/>
    <n v="41.986235095064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.568400603723301"/>
    <n v="3.4052096599999998E-2"/>
  </r>
  <r>
    <n v="220000"/>
    <n v="850000"/>
    <n v="850000"/>
    <x v="0"/>
    <x v="0"/>
    <s v="IR-SouthCentral"/>
    <s v="C-25 and South Indian R"/>
    <n v="0.36"/>
    <n v="0.57999999999999996"/>
    <s v="St. Lucie County"/>
    <n v="4.7264563676829997E-2"/>
    <n v="3892.7859426154901"/>
    <n v="10.5130402426846"/>
    <n v="1.82342200619189"/>
    <n v="0.49689425998744002"/>
    <n v="8.6183245521390006E-2"/>
    <n v="183.990829065018"/>
    <n v="1310"/>
    <s v="Fixed Single Family Units"/>
    <n v="1310"/>
    <s v="St. Lucie County"/>
    <s v="St. Lucie County"/>
    <m/>
    <m/>
    <m/>
    <n v="0"/>
    <n v="1"/>
    <n v="0.49689425998744002"/>
    <n v="8.6183245521390006E-2"/>
    <n v="183.99082906501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325578851211098"/>
    <n v="0.1492220836"/>
  </r>
  <r>
    <n v="220000"/>
    <n v="850000"/>
    <n v="850000"/>
    <x v="0"/>
    <x v="0"/>
    <s v="IR-SouthCentral"/>
    <s v="C-25 and South Indian R"/>
    <n v="0.36"/>
    <n v="0.57999999999999996"/>
    <s v="St. Lucie County"/>
    <n v="0.19372814104631"/>
    <n v="3892.7859426154901"/>
    <n v="10.5130402426846"/>
    <n v="1.82342200619189"/>
    <n v="2.03667174296044"/>
    <n v="0.3532481556025"/>
    <n v="754.14218415414098"/>
    <n v="1310"/>
    <s v="Fixed Single Family Units"/>
    <n v="1310"/>
    <s v="St. Lucie County"/>
    <s v="St. Lucie County"/>
    <m/>
    <m/>
    <m/>
    <n v="0"/>
    <n v="1"/>
    <n v="2.03667174296044"/>
    <n v="0.3532481556025"/>
    <n v="754.14218415414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085860577011"/>
    <n v="0.61163194170000001"/>
  </r>
  <r>
    <n v="220000"/>
    <n v="850000"/>
    <n v="850000"/>
    <x v="0"/>
    <x v="0"/>
    <s v="IR-SouthCentral"/>
    <s v="C-25 and South Indian R"/>
    <n v="0.36"/>
    <n v="0.57999999999999996"/>
    <s v="St. Lucie County"/>
    <n v="0.1452934453004"/>
    <n v="3875.1360730227698"/>
    <n v="9.6763760561510903"/>
    <n v="1.42370635161127"/>
    <n v="1.40591401522054"/>
    <n v="0.20685520092167001"/>
    <n v="563.03187105736401"/>
    <n v="1210"/>
    <s v="Fixed Single Family Units"/>
    <n v="1210"/>
    <s v="St. Lucie County"/>
    <s v="St. Lucie County"/>
    <m/>
    <m/>
    <m/>
    <n v="0"/>
    <n v="1"/>
    <n v="1.40591401522054"/>
    <n v="0.20685520092167001"/>
    <n v="563.03187105736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529931781667"/>
    <n v="0.45663574299999998"/>
  </r>
  <r>
    <n v="220000"/>
    <n v="850000"/>
    <n v="850000"/>
    <x v="0"/>
    <x v="0"/>
    <s v="IR-SouthCentral"/>
    <s v="C-25 and South Indian R"/>
    <n v="0.36"/>
    <n v="0.57999999999999996"/>
    <s v="St. Lucie County"/>
    <n v="0.20784183604803999"/>
    <n v="3882.0742124082899"/>
    <n v="11.646760293726301"/>
    <n v="2.17380463659986"/>
    <n v="2.4206840434595298"/>
    <n v="0.45180754688065999"/>
    <n v="806.85743198169996"/>
    <n v="1210"/>
    <s v="Fixed Single Family Units"/>
    <n v="1210"/>
    <s v="St. Lucie County"/>
    <s v="St. Lucie County"/>
    <m/>
    <m/>
    <m/>
    <n v="0"/>
    <n v="1"/>
    <n v="2.4206840434595298"/>
    <n v="0.45180754688065999"/>
    <n v="806.857431981699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21088771136201"/>
    <n v="0.65438558960000004"/>
  </r>
  <r>
    <n v="220000"/>
    <n v="850000"/>
    <n v="850000"/>
    <x v="0"/>
    <x v="0"/>
    <s v="IR-SouthCentral"/>
    <s v="C-25 and South Indian R"/>
    <n v="0.36"/>
    <n v="0.57999999999999996"/>
    <s v="St. Lucie County"/>
    <n v="0.12532404922766999"/>
    <n v="3882.0742124082899"/>
    <n v="11.646760293726301"/>
    <n v="2.17380463659986"/>
    <n v="1.4596191603939099"/>
    <n v="0.27242999928859002"/>
    <n v="486.51725970135197"/>
    <n v="1310"/>
    <s v="Fixed Single Family Units"/>
    <n v="1310"/>
    <s v="St. Lucie County"/>
    <s v="St. Lucie County"/>
    <m/>
    <m/>
    <m/>
    <n v="0"/>
    <n v="1"/>
    <n v="1.4596191603939099"/>
    <n v="0.27242999928859002"/>
    <n v="486.51725970135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579196982111796"/>
    <n v="0.39458009710000003"/>
  </r>
  <r>
    <n v="220000"/>
    <n v="850000"/>
    <n v="850000"/>
    <x v="0"/>
    <x v="0"/>
    <s v="IR-SouthCentral"/>
    <s v="C-25 and South Indian R"/>
    <n v="0.36"/>
    <n v="0.57999999999999996"/>
    <s v="St. Lucie County"/>
    <n v="1.445104585018E-2"/>
    <n v="3882.0742124082899"/>
    <n v="11.646760293726301"/>
    <n v="2.17380463659986"/>
    <n v="0.16830786701077"/>
    <n v="3.1413750472849999E-2"/>
    <n v="56.100032437340801"/>
    <n v="1310"/>
    <s v="Fixed Single Family Units"/>
    <n v="1310"/>
    <s v="St. Lucie County"/>
    <s v="St. Lucie County"/>
    <m/>
    <m/>
    <m/>
    <n v="0"/>
    <n v="1"/>
    <n v="0.16830786701077"/>
    <n v="3.1413750472849999E-2"/>
    <n v="56.100032437339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422388776089903"/>
    <n v="4.5498809799999998E-2"/>
  </r>
  <r>
    <n v="220000"/>
    <n v="850000"/>
    <n v="850000"/>
    <x v="0"/>
    <x v="0"/>
    <s v="IR-SouthCentral"/>
    <s v="C-25 and South Indian R"/>
    <n v="0.36"/>
    <n v="0.57999999999999996"/>
    <s v="St. Lucie County"/>
    <n v="8.9136442639559998E-2"/>
    <n v="3882.0742124082899"/>
    <n v="11.646760293726301"/>
    <n v="2.17380463659986"/>
    <n v="1.0381507808585"/>
    <n v="0.19376521229990001"/>
    <n v="346.03428535686601"/>
    <n v="1310"/>
    <s v="Fixed Single Family Units"/>
    <n v="1310"/>
    <s v="St. Lucie County"/>
    <s v="St. Lucie County"/>
    <m/>
    <m/>
    <m/>
    <n v="0"/>
    <n v="1"/>
    <n v="1.0381507808585"/>
    <n v="0.19376521229990001"/>
    <n v="346.034285356866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264557818172094"/>
    <n v="0.28064418930000001"/>
  </r>
  <r>
    <n v="220000"/>
    <n v="850000"/>
    <n v="850000"/>
    <x v="0"/>
    <x v="0"/>
    <s v="IR-SouthCentral"/>
    <s v="C-25 and South Indian R"/>
    <n v="0.36"/>
    <n v="0.57999999999999996"/>
    <s v="St. Lucie County"/>
    <n v="0.18101007983340001"/>
    <n v="3882.0742124082899"/>
    <n v="11.646760293726301"/>
    <n v="2.17380463659986"/>
    <n v="2.1081810105678902"/>
    <n v="0.39348055081314998"/>
    <n v="702.69456310721205"/>
    <n v="1310"/>
    <s v="Fixed Single Family Units"/>
    <n v="1310"/>
    <s v="St. Lucie County"/>
    <s v="St. Lucie County"/>
    <m/>
    <m/>
    <m/>
    <n v="0"/>
    <n v="1"/>
    <n v="2.1081810105678902"/>
    <n v="0.39348055081314998"/>
    <n v="702.694563107212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8.738282682269"/>
    <n v="0.56990637720000004"/>
  </r>
  <r>
    <n v="220000"/>
    <n v="850000"/>
    <n v="850000"/>
    <x v="0"/>
    <x v="0"/>
    <s v="IR-SouthCentral"/>
    <s v="C-25 and South Indian R"/>
    <n v="0.36"/>
    <n v="0.57999999999999996"/>
    <s v="St. Lucie County"/>
    <n v="0.617763453829"/>
    <n v="3876.85089560697"/>
    <n v="10.348846279572699"/>
    <n v="1.5453124841446"/>
    <n v="6.3931390208143197"/>
    <n v="0.95463757745025002"/>
    <n v="2394.9767992502402"/>
    <n v="1210"/>
    <s v="Fixed Single Family Units"/>
    <n v="1210"/>
    <s v="St. Lucie County"/>
    <s v="St. Lucie County"/>
    <m/>
    <m/>
    <m/>
    <n v="0"/>
    <n v="1"/>
    <n v="6.3931390208143197"/>
    <n v="0.95463757745025002"/>
    <n v="2394.9767992502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000000026077"/>
    <n v="1.9423980529"/>
  </r>
  <r>
    <n v="220000"/>
    <n v="850000"/>
    <n v="850000"/>
    <x v="0"/>
    <x v="0"/>
    <s v="IR-SouthCentral"/>
    <s v="C-25 and South Indian R"/>
    <n v="0.36"/>
    <n v="0.57999999999999996"/>
    <s v="St. Lucie County"/>
    <n v="0.24429434361090999"/>
    <n v="3861.920392902"/>
    <n v="11.492596253486701"/>
    <n v="2.1113391885423498"/>
    <n v="2.8075762581308199"/>
    <n v="0.51578822120495005"/>
    <n v="943.44530746160603"/>
    <n v="1210"/>
    <s v="Fixed Single Family Units"/>
    <n v="1210"/>
    <s v="St. Lucie County"/>
    <s v="St. Lucie County"/>
    <m/>
    <m/>
    <m/>
    <n v="0"/>
    <n v="1"/>
    <n v="2.8075762581308199"/>
    <n v="0.51578822120495005"/>
    <n v="943.44530746160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9.55788822469299"/>
    <n v="0.76516245540000005"/>
  </r>
  <r>
    <n v="220000"/>
    <n v="850000"/>
    <n v="850000"/>
    <x v="0"/>
    <x v="0"/>
    <s v="IR-SouthCentral"/>
    <s v="C-25 and South Indian R"/>
    <n v="0.36"/>
    <n v="0.57999999999999996"/>
    <s v="St. Lucie County"/>
    <n v="0.10965077150071"/>
    <n v="3861.920392902"/>
    <n v="11.492596253486701"/>
    <n v="2.1113391885423498"/>
    <n v="1.2601720457410299"/>
    <n v="0.23150997092336001"/>
    <n v="423.46255055604502"/>
    <n v="1310"/>
    <s v="Fixed Single Family Units"/>
    <n v="1310"/>
    <s v="St. Lucie County"/>
    <s v="St. Lucie County"/>
    <m/>
    <m/>
    <m/>
    <n v="0"/>
    <n v="1"/>
    <n v="1.2601720457410299"/>
    <n v="0.23150997092336001"/>
    <n v="423.46255055604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739453592048704"/>
    <n v="0.34344083580000001"/>
  </r>
  <r>
    <n v="220000"/>
    <n v="850000"/>
    <n v="850000"/>
    <x v="0"/>
    <x v="0"/>
    <s v="IR-SouthCentral"/>
    <s v="C-25 and South Indian R"/>
    <n v="0.36"/>
    <n v="0.57999999999999996"/>
    <s v="St. Lucie County"/>
    <n v="3.5638676243379998E-2"/>
    <n v="3861.920392902"/>
    <n v="11.492596253486701"/>
    <n v="2.1113391885423498"/>
    <n v="0.40958091707394001"/>
    <n v="7.5245333780429996E-2"/>
    <n v="137.63373056035601"/>
    <n v="1310"/>
    <s v="Fixed Single Family Units"/>
    <n v="1310"/>
    <s v="St. Lucie County"/>
    <s v="St. Lucie County"/>
    <m/>
    <m/>
    <m/>
    <n v="0"/>
    <n v="1"/>
    <n v="0.40958091707394001"/>
    <n v="7.5245333780429996E-2"/>
    <n v="137.63373056035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917010758066702"/>
    <n v="0.11162508560000001"/>
  </r>
  <r>
    <n v="220000"/>
    <n v="850000"/>
    <n v="850000"/>
    <x v="0"/>
    <x v="0"/>
    <s v="IR-SouthCentral"/>
    <s v="C-25 and South Indian R"/>
    <n v="0.36"/>
    <n v="0.57999999999999996"/>
    <s v="St. Lucie County"/>
    <n v="0.14895727358345001"/>
    <n v="3861.920392902"/>
    <n v="11.492596253486701"/>
    <n v="2.1113391885423498"/>
    <n v="1.7119058043148501"/>
    <n v="0.31449932913517997"/>
    <n v="575.26113252303901"/>
    <n v="1310"/>
    <s v="Fixed Single Family Units"/>
    <n v="1310"/>
    <s v="St. Lucie County"/>
    <s v="St. Lucie County"/>
    <m/>
    <m/>
    <m/>
    <n v="0"/>
    <n v="1"/>
    <n v="1.7119058043148501"/>
    <n v="0.31449932913517997"/>
    <n v="575.26113252303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409112318316502"/>
    <n v="0.46655404099999997"/>
  </r>
  <r>
    <n v="220000"/>
    <n v="850000"/>
    <n v="850000"/>
    <x v="0"/>
    <x v="0"/>
    <s v="IR-SouthCentral"/>
    <s v="C-25 and South Indian R"/>
    <n v="0.36"/>
    <n v="0.57999999999999996"/>
    <s v="St. Lucie County"/>
    <n v="5.157206459159E-2"/>
    <n v="3861.920392902"/>
    <n v="11.492596253486701"/>
    <n v="2.1113391885423498"/>
    <n v="0.59269691630989996"/>
    <n v="0.10888612100625999"/>
    <n v="199.16720795032799"/>
    <n v="1310"/>
    <s v="Fixed Single Family Units"/>
    <n v="1310"/>
    <s v="St. Lucie County"/>
    <s v="St. Lucie County"/>
    <m/>
    <m/>
    <m/>
    <n v="0"/>
    <n v="1"/>
    <n v="0.59269691630989996"/>
    <n v="0.10888612100625999"/>
    <n v="199.16720795032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198928382637007"/>
    <n v="0.1615305823"/>
  </r>
  <r>
    <n v="220000"/>
    <n v="850000"/>
    <n v="850000"/>
    <x v="0"/>
    <x v="0"/>
    <s v="IR-SouthCentral"/>
    <s v="C-25 and South Indian R"/>
    <n v="0.36"/>
    <n v="0.57999999999999996"/>
    <s v="St. Lucie County"/>
    <n v="2.765032420688E-2"/>
    <n v="3861.920392902"/>
    <n v="11.492596253486701"/>
    <n v="2.1113391885423498"/>
    <n v="0.31777401238778002"/>
    <n v="5.8379213073900003E-2"/>
    <n v="106.783350924936"/>
    <n v="1310"/>
    <s v="Fixed Single Family Units"/>
    <n v="1310"/>
    <s v="St. Lucie County"/>
    <s v="St. Lucie County"/>
    <m/>
    <m/>
    <m/>
    <n v="0"/>
    <n v="1"/>
    <n v="0.31777401238778002"/>
    <n v="5.8379213073900003E-2"/>
    <n v="106.78335092493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422225570136597"/>
    <n v="8.6604502E-2"/>
  </r>
  <r>
    <n v="220000"/>
    <n v="850000"/>
    <n v="850000"/>
    <x v="0"/>
    <x v="0"/>
    <s v="IR-SouthCentral"/>
    <s v="C-25 and South Indian R"/>
    <n v="0.36"/>
    <n v="0.57999999999999996"/>
    <s v="St. Lucie County"/>
    <n v="0.34482469943596999"/>
    <n v="3849.51289376561"/>
    <n v="11.1707064057865"/>
    <n v="1.9575218854190699"/>
    <n v="3.8519354788628801"/>
    <n v="0.67500189577896996"/>
    <n v="1327.40712656764"/>
    <n v="1210"/>
    <s v="Fixed Single Family Units"/>
    <n v="1210"/>
    <s v="St. Lucie County"/>
    <s v="St. Lucie County"/>
    <m/>
    <m/>
    <m/>
    <n v="0"/>
    <n v="1"/>
    <n v="3.8519354788628801"/>
    <n v="0.67500189577896996"/>
    <n v="1327.4071265676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659683874922"/>
    <n v="1.0765670126"/>
  </r>
  <r>
    <n v="220000"/>
    <n v="850000"/>
    <n v="850000"/>
    <x v="0"/>
    <x v="0"/>
    <s v="IR-SouthCentral"/>
    <s v="C-25 and South Indian R"/>
    <n v="0.36"/>
    <n v="0.57999999999999996"/>
    <s v="St. Lucie County"/>
    <n v="0.25473181211613999"/>
    <n v="3849.51289376561"/>
    <n v="11.1707064057865"/>
    <n v="1.9575218854190699"/>
    <n v="2.8455342853634602"/>
    <n v="0.49864309712980998"/>
    <n v="980.59339519338698"/>
    <n v="1310"/>
    <s v="Fixed Single Family Units"/>
    <n v="1310"/>
    <s v="St. Lucie County"/>
    <s v="St. Lucie County"/>
    <m/>
    <m/>
    <m/>
    <n v="0"/>
    <n v="1"/>
    <n v="2.8455342853634602"/>
    <n v="0.49864309712980998"/>
    <n v="980.59339519338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03009301285701"/>
    <n v="0.79529066930000003"/>
  </r>
  <r>
    <n v="220000"/>
    <n v="850000"/>
    <n v="850000"/>
    <x v="0"/>
    <x v="0"/>
    <s v="IR-SouthCentral"/>
    <s v="C-25 and South Indian R"/>
    <n v="0.36"/>
    <n v="0.57999999999999996"/>
    <s v="St. Lucie County"/>
    <n v="1.8206942230849999E-2"/>
    <n v="3849.51289376561"/>
    <n v="11.1707064057865"/>
    <n v="1.9575218854190699"/>
    <n v="0.20338440620803"/>
    <n v="3.5640487883459998E-2"/>
    <n v="70.087858873733396"/>
    <n v="1310"/>
    <s v="Fixed Single Family Units"/>
    <n v="1310"/>
    <s v="St. Lucie County"/>
    <s v="St. Lucie County"/>
    <m/>
    <m/>
    <m/>
    <n v="0"/>
    <n v="1"/>
    <n v="0.20338440620803"/>
    <n v="3.5640487883459998E-2"/>
    <n v="70.0878588737333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024066512108"/>
    <n v="5.6843356800000001E-2"/>
  </r>
  <r>
    <n v="220000"/>
    <n v="850000"/>
    <n v="850000"/>
    <x v="0"/>
    <x v="0"/>
    <s v="IR-SouthCentral"/>
    <s v="C-25 and South Indian R"/>
    <n v="0.36"/>
    <n v="0.57999999999999996"/>
    <s v="St. Lucie County"/>
    <n v="0.15579384720434999"/>
    <n v="3884.88091441293"/>
    <n v="10.1447090650307"/>
    <n v="1.69530612997921"/>
    <n v="1.5804832540100799"/>
    <n v="0.26411826417859002"/>
    <n v="605.24054358717899"/>
    <n v="1210"/>
    <s v="Fixed Single Family Units"/>
    <n v="1210"/>
    <s v="St. Lucie County"/>
    <s v="St. Lucie County"/>
    <m/>
    <m/>
    <m/>
    <n v="0"/>
    <n v="1"/>
    <n v="1.5804832540100799"/>
    <n v="0.26411826417859002"/>
    <n v="896.99391352313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5.43338746210901"/>
    <n v="0.72748898100000003"/>
  </r>
  <r>
    <n v="220000"/>
    <n v="850000"/>
    <n v="850000"/>
    <x v="0"/>
    <x v="0"/>
    <s v="IR-SouthCentral"/>
    <s v="C-25 and South Indian R"/>
    <n v="0.36"/>
    <n v="0.57999999999999996"/>
    <s v="St. Lucie County"/>
    <n v="5.3583829537419997E-2"/>
    <n v="3884.88091441293"/>
    <n v="10.1447090650307"/>
    <n v="1.69530612997921"/>
    <n v="0.54359236124742005"/>
    <n v="9.0840994682560003E-2"/>
    <n v="208.166796691114"/>
    <n v="1310"/>
    <s v="Fixed Single Family Units"/>
    <n v="1310"/>
    <s v="St. Lucie County"/>
    <s v="St. Lucie County"/>
    <m/>
    <m/>
    <m/>
    <n v="0"/>
    <n v="1"/>
    <n v="0.54359236124742005"/>
    <n v="9.0840994682560003E-2"/>
    <n v="208.16679669111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248845499443902"/>
    <n v="0.16882951879999999"/>
  </r>
  <r>
    <n v="220000"/>
    <n v="850000"/>
    <n v="850000"/>
    <x v="0"/>
    <x v="0"/>
    <s v="IR-SouthCentral"/>
    <s v="C-25 and South Indian R"/>
    <n v="0.36"/>
    <n v="0.57999999999999996"/>
    <s v="St. Lucie County"/>
    <n v="7.3359352183409998E-2"/>
    <n v="3884.88091441293"/>
    <n v="10.1447090650307"/>
    <n v="1.69530612997921"/>
    <n v="0.74420928509988005"/>
    <n v="0.12436655944784"/>
    <n v="284.99234719104902"/>
    <n v="1310"/>
    <s v="Fixed Single Family Units"/>
    <n v="1310"/>
    <s v="St. Lucie County"/>
    <s v="St. Lucie County"/>
    <m/>
    <m/>
    <m/>
    <n v="0"/>
    <n v="1"/>
    <n v="0.74420928509988005"/>
    <n v="0.12436655944784"/>
    <n v="284.992347191049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962319963341301"/>
    <n v="0.2311373457"/>
  </r>
  <r>
    <n v="220000"/>
    <n v="850000"/>
    <n v="850000"/>
    <x v="0"/>
    <x v="0"/>
    <s v="IR-SouthCentral"/>
    <s v="C-25 and South Indian R"/>
    <n v="0.36"/>
    <n v="0.57999999999999996"/>
    <s v="St. Lucie County"/>
    <n v="0.39992650979948002"/>
    <n v="3864.5447353607001"/>
    <n v="10.1728031788107"/>
    <n v="1.67962243203749"/>
    <n v="4.06837367017883"/>
    <n v="0.67172553702566995"/>
    <n v="1545.5338879767601"/>
    <n v="1210"/>
    <s v="Fixed Single Family Units"/>
    <n v="1210"/>
    <s v="St. Lucie County"/>
    <s v="St. Lucie County"/>
    <m/>
    <m/>
    <m/>
    <n v="0"/>
    <n v="1"/>
    <n v="4.06837367017883"/>
    <n v="0.67172553702566995"/>
    <n v="1545.5338879767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57245193870901"/>
    <n v="1.2534743616999999"/>
  </r>
  <r>
    <n v="220000"/>
    <n v="850000"/>
    <n v="850000"/>
    <x v="0"/>
    <x v="0"/>
    <s v="IR-SouthCentral"/>
    <s v="C-25 and South Indian R"/>
    <n v="0.36"/>
    <n v="0.57999999999999996"/>
    <s v="St. Lucie County"/>
    <n v="0.2006617561496"/>
    <n v="3864.5447353607001"/>
    <n v="10.1728031788107"/>
    <n v="1.67962243203749"/>
    <n v="2.04129255082443"/>
    <n v="0.33703598688091002"/>
    <n v="775.466333316185"/>
    <n v="1310"/>
    <s v="Fixed Single Family Units"/>
    <n v="1310"/>
    <s v="St. Lucie County"/>
    <s v="St. Lucie County"/>
    <m/>
    <m/>
    <m/>
    <n v="0"/>
    <n v="1"/>
    <n v="2.04129255082443"/>
    <n v="0.33703598688091002"/>
    <n v="775.46633331618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322528052744"/>
    <n v="0.62892646659999996"/>
  </r>
  <r>
    <n v="220000"/>
    <n v="850000"/>
    <n v="850000"/>
    <x v="0"/>
    <x v="0"/>
    <s v="IR-SouthCentral"/>
    <s v="C-25 and South Indian R"/>
    <n v="0.36"/>
    <n v="0.57999999999999996"/>
    <s v="St. Lucie County"/>
    <n v="1.191551047684E-2"/>
    <n v="3864.5447353607001"/>
    <n v="10.1728031788107"/>
    <n v="1.67962243203749"/>
    <n v="0.12121414285601"/>
    <n v="2.0013558686079999E-2"/>
    <n v="46.0480232824304"/>
    <n v="1310"/>
    <s v="Fixed Single Family Units"/>
    <n v="1310"/>
    <s v="St. Lucie County"/>
    <s v="St. Lucie County"/>
    <m/>
    <m/>
    <m/>
    <n v="0"/>
    <n v="1"/>
    <n v="0.12121414285601"/>
    <n v="2.0013558686079999E-2"/>
    <n v="46.048023282431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9.862860877132"/>
    <n v="3.73463287E-2"/>
  </r>
  <r>
    <n v="220000"/>
    <n v="850000"/>
    <n v="850000"/>
    <x v="0"/>
    <x v="0"/>
    <s v="IR-SouthCentral"/>
    <s v="C-25 and South Indian R"/>
    <n v="0.36"/>
    <n v="0.57999999999999996"/>
    <s v="St. Lucie County"/>
    <n v="5.2596770578700004E-3"/>
    <n v="3864.5447353607001"/>
    <n v="10.1728031788107"/>
    <n v="1.67962243203749"/>
    <n v="5.350565949385E-2"/>
    <n v="8.8342715716700007E-3"/>
    <n v="20.3262572837044"/>
    <n v="1310"/>
    <s v="Fixed Single Family Units"/>
    <n v="1310"/>
    <s v="St. Lucie County"/>
    <s v="St. Lucie County"/>
    <m/>
    <m/>
    <m/>
    <n v="0"/>
    <n v="1"/>
    <n v="5.350565949385E-2"/>
    <n v="8.8342715716700007E-3"/>
    <n v="20.326257283705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.739456270921099"/>
    <n v="1.6485204600000001E-2"/>
  </r>
  <r>
    <n v="220000"/>
    <n v="850000"/>
    <n v="850000"/>
    <x v="0"/>
    <x v="0"/>
    <s v="IR-SouthCentral"/>
    <s v="C-25 and South Indian R"/>
    <n v="0.36"/>
    <n v="0.57999999999999996"/>
    <s v="St. Lucie County"/>
    <n v="0.30028015087519"/>
    <n v="3232.0457409114001"/>
    <n v="7.8445892068103404"/>
    <n v="0.93945620775127003"/>
    <n v="2.3555744305749502"/>
    <n v="0.28210005180419001"/>
    <n v="970.51918271641398"/>
    <n v="1210"/>
    <s v="Fixed Single Family Units"/>
    <n v="1210"/>
    <s v="St. Lucie County"/>
    <s v="St. Lucie County"/>
    <m/>
    <m/>
    <m/>
    <n v="0"/>
    <n v="1"/>
    <n v="2.3555744305749502"/>
    <n v="0.28210005180419001"/>
    <n v="970.51918271641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8.69966256321999"/>
    <n v="0.7871201806"/>
  </r>
  <r>
    <n v="220000"/>
    <n v="850000"/>
    <n v="850000"/>
    <x v="0"/>
    <x v="0"/>
    <s v="IR-SouthCentral"/>
    <s v="C-25 and South Indian R"/>
    <n v="0.36"/>
    <n v="0.57999999999999996"/>
    <s v="Natural Lands"/>
    <n v="0.31748330286175003"/>
    <n v="3232.0457409114001"/>
    <n v="7.8445892068103404"/>
    <n v="0.93945620775127003"/>
    <n v="2.4905260909718301"/>
    <n v="0.29826165973085"/>
    <n v="1026.1205568248199"/>
    <n v="4110"/>
    <s v="Pine flatwoods"/>
    <n v="4110"/>
    <s v="St. Lucie County"/>
    <s v="St. Lucie County"/>
    <m/>
    <m/>
    <s v="Natural Lands"/>
    <n v="0"/>
    <n v="1"/>
    <n v="2.4905260909718301"/>
    <n v="0.29826165973085"/>
    <n v="1026.1205568248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1.48441000731299"/>
    <n v="0.8322145635"/>
  </r>
  <r>
    <n v="220000"/>
    <n v="850000"/>
    <n v="850000"/>
    <x v="0"/>
    <x v="0"/>
    <s v="IR-SouthCentral"/>
    <s v="C-25 and South Indian R"/>
    <n v="0.36"/>
    <n v="0.57999999999999996"/>
    <s v="St. Lucie County"/>
    <n v="0.32430164930946997"/>
    <n v="3847.76187878984"/>
    <n v="11.237422708082599"/>
    <n v="1.9892569183907001"/>
    <n v="3.6443147182189102"/>
    <n v="0.64511929953437996"/>
    <n v="1247.8355234416499"/>
    <n v="1210"/>
    <s v="Fixed Single Family Units"/>
    <n v="1210"/>
    <s v="St. Lucie County"/>
    <s v="St. Lucie County"/>
    <m/>
    <m/>
    <m/>
    <n v="0"/>
    <n v="1"/>
    <n v="3.6443147182189102"/>
    <n v="0.64511929953437996"/>
    <n v="1247.8355234416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2.50334880950899"/>
    <n v="1.0120320546999999"/>
  </r>
  <r>
    <n v="220000"/>
    <n v="850000"/>
    <n v="850000"/>
    <x v="0"/>
    <x v="0"/>
    <s v="IR-SouthCentral"/>
    <s v="C-25 and South Indian R"/>
    <n v="0.36"/>
    <n v="0.57999999999999996"/>
    <s v="St. Lucie County"/>
    <n v="5.7089285954539999E-2"/>
    <n v="3847.76187878984"/>
    <n v="11.237422708082599"/>
    <n v="1.9892569183907001"/>
    <n v="0.64153643837382002"/>
    <n v="0.11356525705106001"/>
    <n v="219.66597818323001"/>
    <n v="1310"/>
    <s v="Fixed Single Family Units"/>
    <n v="1310"/>
    <s v="St. Lucie County"/>
    <s v="St. Lucie County"/>
    <m/>
    <m/>
    <m/>
    <n v="0"/>
    <n v="1"/>
    <n v="0.64153643837382002"/>
    <n v="0.11356525705106001"/>
    <n v="219.66597818322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563523987434394"/>
    <n v="0.17815570010000001"/>
  </r>
  <r>
    <n v="220000"/>
    <n v="850000"/>
    <n v="850000"/>
    <x v="0"/>
    <x v="0"/>
    <s v="IR-SouthCentral"/>
    <s v="C-25 and South Indian R"/>
    <n v="0.36"/>
    <n v="0.57999999999999996"/>
    <s v="St. Lucie County"/>
    <n v="0.23637251851895999"/>
    <n v="3847.76187878984"/>
    <n v="11.237422708082599"/>
    <n v="1.9892569183907001"/>
    <n v="2.6562179071716998"/>
    <n v="0.47020566778127998"/>
    <n v="909.50516595082001"/>
    <n v="1310"/>
    <s v="Fixed Single Family Units"/>
    <n v="1310"/>
    <s v="St. Lucie County"/>
    <s v="St. Lucie County"/>
    <m/>
    <m/>
    <m/>
    <n v="0"/>
    <n v="1"/>
    <n v="2.6562179071716998"/>
    <n v="0.47020566778127998"/>
    <n v="909.50516595082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7.941487253087"/>
    <n v="0.73763598210000003"/>
  </r>
  <r>
    <n v="220000"/>
    <n v="850000"/>
    <n v="850000"/>
    <x v="0"/>
    <x v="0"/>
    <s v="IR-SouthCentral"/>
    <s v="C-25 and South Indian R"/>
    <n v="0.36"/>
    <n v="0.57999999999999996"/>
    <s v="St. Lucie County"/>
    <n v="0.55619746180334995"/>
    <n v="3846.6849539663399"/>
    <n v="9.96228087097969"/>
    <n v="1.53357302944674"/>
    <n v="5.5409953342110301"/>
    <n v="0.85296942646836005"/>
    <n v="2139.5164077532299"/>
    <n v="1210"/>
    <s v="Fixed Single Family Units"/>
    <n v="1210"/>
    <s v="St. Lucie County"/>
    <s v="St. Lucie County"/>
    <m/>
    <m/>
    <m/>
    <n v="0"/>
    <n v="1"/>
    <n v="5.5409953342110301"/>
    <n v="0.85296942646836005"/>
    <n v="2139.5164077532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30268743857201"/>
    <n v="1.7352120095000001"/>
  </r>
  <r>
    <n v="220000"/>
    <n v="850000"/>
    <n v="850000"/>
    <x v="0"/>
    <x v="0"/>
    <s v="IR-SouthCentral"/>
    <s v="C-25 and South Indian R"/>
    <n v="0.36"/>
    <n v="0.57999999999999996"/>
    <s v="St. Lucie County"/>
    <n v="2.6026762160400001E-3"/>
    <n v="3846.6849539663399"/>
    <n v="9.96228087097969"/>
    <n v="1.53357302944674"/>
    <n v="2.592859148042E-2"/>
    <n v="3.9913940493000004E-3"/>
    <n v="10.0116754402948"/>
    <n v="1310"/>
    <s v="Fixed Single Family Units"/>
    <n v="1310"/>
    <s v="St. Lucie County"/>
    <s v="St. Lucie County"/>
    <m/>
    <m/>
    <m/>
    <n v="0"/>
    <n v="1"/>
    <n v="2.592859148042E-2"/>
    <n v="3.9913940493000004E-3"/>
    <n v="10.011675440293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.400863654264501"/>
    <n v="8.1197691999999998E-3"/>
  </r>
  <r>
    <n v="220000"/>
    <n v="850000"/>
    <n v="850000"/>
    <x v="0"/>
    <x v="0"/>
    <s v="IR-SouthCentral"/>
    <s v="C-25 and South Indian R"/>
    <n v="0.36"/>
    <n v="0.57999999999999996"/>
    <s v="St. Lucie County"/>
    <n v="1.282876500973E-2"/>
    <n v="3846.6849539663399"/>
    <n v="9.96228087097969"/>
    <n v="1.53357302944674"/>
    <n v="0.12780376025476001"/>
    <n v="1.9673848020029999E-2"/>
    <n v="49.3482173409136"/>
    <n v="1310"/>
    <s v="Fixed Single Family Units"/>
    <n v="1310"/>
    <s v="St. Lucie County"/>
    <s v="St. Lucie County"/>
    <m/>
    <m/>
    <m/>
    <n v="0"/>
    <n v="1"/>
    <n v="0.12780376025476001"/>
    <n v="1.9673848020029999E-2"/>
    <n v="49.3482173409127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5.695214746768798"/>
    <n v="4.0022885100000002E-2"/>
  </r>
  <r>
    <n v="220000"/>
    <n v="850000"/>
    <n v="850000"/>
    <x v="0"/>
    <x v="0"/>
    <s v="IR-SouthCentral"/>
    <s v="C-25 and South Indian R"/>
    <n v="0.36"/>
    <n v="0.57999999999999996"/>
    <s v="St. Lucie County"/>
    <n v="4.6134550569740002E-2"/>
    <n v="3846.6849539663399"/>
    <n v="9.96228087097969"/>
    <n v="1.53357302944674"/>
    <n v="0.45960535063218"/>
    <n v="7.0750702479400004E-2"/>
    <n v="177.465081534625"/>
    <n v="1310"/>
    <s v="Fixed Single Family Units"/>
    <n v="1310"/>
    <s v="St. Lucie County"/>
    <s v="St. Lucie County"/>
    <m/>
    <m/>
    <m/>
    <n v="0"/>
    <n v="1"/>
    <n v="0.45960535063218"/>
    <n v="7.0750702479400004E-2"/>
    <n v="177.46508153462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258697316816495"/>
    <n v="0.1439295065"/>
  </r>
  <r>
    <n v="220000"/>
    <n v="850000"/>
    <n v="850000"/>
    <x v="0"/>
    <x v="0"/>
    <s v="IR-SouthCentral"/>
    <s v="C-25 and South Indian R"/>
    <n v="0.36"/>
    <n v="0.57999999999999996"/>
    <s v="St. Lucie County"/>
    <n v="0.18872693040977001"/>
    <n v="3895.2630472300598"/>
    <n v="11.2140619077817"/>
    <n v="2.0058048088473401"/>
    <n v="2.1163954812807901"/>
    <n v="0.37854938457491"/>
    <n v="735.14103804234105"/>
    <n v="1210"/>
    <s v="Fixed Single Family Units"/>
    <n v="1210"/>
    <s v="St. Lucie County"/>
    <s v="St. Lucie County"/>
    <m/>
    <m/>
    <m/>
    <n v="0"/>
    <n v="1"/>
    <n v="2.1163954812807901"/>
    <n v="0.37854938457491"/>
    <n v="735.141038042341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56680790372101"/>
    <n v="0.59622144200000005"/>
  </r>
  <r>
    <n v="220000"/>
    <n v="850000"/>
    <n v="850000"/>
    <x v="0"/>
    <x v="0"/>
    <s v="IR-SouthCentral"/>
    <s v="C-25 and South Indian R"/>
    <n v="0.36"/>
    <n v="0.57999999999999996"/>
    <s v="St. Lucie County"/>
    <n v="9.4670017465990006E-2"/>
    <n v="3895.2630472300598"/>
    <n v="11.2140619077817"/>
    <n v="2.0058048088473401"/>
    <n v="1.06163543667444"/>
    <n v="0.18988957628695"/>
    <n v="368.76462071591101"/>
    <n v="1750"/>
    <s v="Governmental"/>
    <n v="1750"/>
    <s v="St. Lucie County"/>
    <s v="St. Lucie County"/>
    <m/>
    <m/>
    <m/>
    <n v="0"/>
    <n v="1"/>
    <n v="1.06163543667444"/>
    <n v="0.18988957628695"/>
    <n v="368.76462071591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769367760541797"/>
    <n v="0.2990791733"/>
  </r>
  <r>
    <n v="220000"/>
    <n v="850000"/>
    <n v="850000"/>
    <x v="0"/>
    <x v="0"/>
    <s v="IR-SouthCentral"/>
    <s v="C-25 and South Indian R"/>
    <n v="0.36"/>
    <n v="0.57999999999999996"/>
    <s v="St. Lucie County"/>
    <n v="0.10753852429308"/>
    <n v="3895.2630472300598"/>
    <n v="11.2140619077817"/>
    <n v="2.0058048088473401"/>
    <n v="1.20594366889416"/>
    <n v="0.21570128916341"/>
    <n v="418.89083983251101"/>
    <n v="1310"/>
    <s v="Fixed Single Family Units"/>
    <n v="1310"/>
    <s v="St. Lucie County"/>
    <s v="St. Lucie County"/>
    <m/>
    <m/>
    <m/>
    <n v="0"/>
    <n v="1"/>
    <n v="1.20594366889416"/>
    <n v="0.21570128916341"/>
    <n v="418.89083983251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657148102760004"/>
    <n v="0.33973304119999997"/>
  </r>
  <r>
    <n v="220000"/>
    <n v="850000"/>
    <n v="850000"/>
    <x v="0"/>
    <x v="0"/>
    <s v="IR-SouthCentral"/>
    <s v="C-25 and South Indian R"/>
    <n v="0.36"/>
    <n v="0.57999999999999996"/>
    <s v="St. Lucie County"/>
    <n v="0.12190915348424999"/>
    <n v="3895.2630472300598"/>
    <n v="11.2140619077817"/>
    <n v="2.0058048088473401"/>
    <n v="1.36709679429765"/>
    <n v="0.24452596630121001"/>
    <n v="474.86822068629698"/>
    <n v="1310"/>
    <s v="Fixed Single Family Units"/>
    <n v="1310"/>
    <s v="St. Lucie County"/>
    <s v="St. Lucie County"/>
    <m/>
    <m/>
    <m/>
    <n v="0"/>
    <n v="1"/>
    <n v="1.36709679429765"/>
    <n v="0.24452596630121001"/>
    <n v="474.86822068629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666434880937601"/>
    <n v="0.38513237690000002"/>
  </r>
  <r>
    <n v="220000"/>
    <n v="850000"/>
    <n v="850000"/>
    <x v="0"/>
    <x v="0"/>
    <s v="IR-SouthCentral"/>
    <s v="C-25 and South Indian R"/>
    <n v="0.36"/>
    <n v="0.57999999999999996"/>
    <s v="St. Lucie County"/>
    <n v="0.10491873936666"/>
    <n v="3895.2630472300598"/>
    <n v="11.2140619077817"/>
    <n v="2.0058048088473401"/>
    <n v="1.17656523854419"/>
    <n v="0.21044651195985001"/>
    <n v="408.68608841692901"/>
    <n v="1310"/>
    <s v="Fixed Single Family Units"/>
    <n v="1310"/>
    <s v="St. Lucie County"/>
    <s v="St. Lucie County"/>
    <m/>
    <m/>
    <m/>
    <n v="0"/>
    <n v="1"/>
    <n v="1.17656523854419"/>
    <n v="0.21044651195985001"/>
    <n v="408.68608841692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2.855411201527701"/>
    <n v="0.33145668160000002"/>
  </r>
  <r>
    <n v="220000"/>
    <n v="850000"/>
    <n v="850000"/>
    <x v="0"/>
    <x v="0"/>
    <s v="IR-SouthCentral"/>
    <s v="C-25 and South Indian R"/>
    <n v="0.36"/>
    <n v="0.57999999999999996"/>
    <s v="St. Lucie County"/>
    <n v="0.31654927605380001"/>
    <n v="3844.2796513087901"/>
    <n v="11.2490998792074"/>
    <n v="1.99885040489969"/>
    <n v="3.5608944230200001"/>
    <n v="0.63273464861083994"/>
    <n v="1216.9039405701501"/>
    <n v="1210"/>
    <s v="Fixed Single Family Units"/>
    <n v="1210"/>
    <s v="St. Lucie County"/>
    <s v="St. Lucie County"/>
    <m/>
    <m/>
    <m/>
    <n v="0"/>
    <n v="1"/>
    <n v="3.5608944230200001"/>
    <n v="0.63273464861083994"/>
    <n v="1216.9039405701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4.99266098392999"/>
    <n v="0.98694561280000004"/>
  </r>
  <r>
    <n v="220000"/>
    <n v="850000"/>
    <n v="850000"/>
    <x v="0"/>
    <x v="0"/>
    <s v="IR-SouthCentral"/>
    <s v="C-25 and South Indian R"/>
    <n v="0.36"/>
    <n v="0.57999999999999996"/>
    <s v="St. Lucie County"/>
    <n v="0.12753490532948999"/>
    <n v="3844.2796513087901"/>
    <n v="11.2490998792074"/>
    <n v="1.99885040489969"/>
    <n v="1.4346528881367"/>
    <n v="0.25492319715668998"/>
    <n v="490.27984138975597"/>
    <n v="1310"/>
    <s v="Fixed Single Family Units"/>
    <n v="1310"/>
    <s v="St. Lucie County"/>
    <s v="St. Lucie County"/>
    <m/>
    <m/>
    <m/>
    <n v="0"/>
    <n v="1"/>
    <n v="1.4346528881367"/>
    <n v="0.25492319715668998"/>
    <n v="490.27984138975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5.47385568544"/>
    <n v="0.39763166370000003"/>
  </r>
  <r>
    <n v="220000"/>
    <n v="850000"/>
    <n v="850000"/>
    <x v="0"/>
    <x v="0"/>
    <s v="IR-SouthCentral"/>
    <s v="C-25 and South Indian R"/>
    <n v="0.36"/>
    <n v="0.57999999999999996"/>
    <s v="St. Lucie County"/>
    <n v="8.7757217729959994E-2"/>
    <n v="3844.2796513087901"/>
    <n v="11.2490998792074"/>
    <n v="1.99885040489969"/>
    <n v="0.98718970736574996"/>
    <n v="0.17541355019241001"/>
    <n v="337.36328637478698"/>
    <n v="1310"/>
    <s v="Fixed Single Family Units"/>
    <n v="1310"/>
    <s v="St. Lucie County"/>
    <s v="St. Lucie County"/>
    <m/>
    <m/>
    <m/>
    <n v="0"/>
    <n v="1"/>
    <n v="0.98718970736574996"/>
    <n v="0.17541355019241001"/>
    <n v="337.36328637478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5.5744975999811"/>
    <n v="0.27361174890000001"/>
  </r>
  <r>
    <n v="220000"/>
    <n v="850000"/>
    <n v="850000"/>
    <x v="0"/>
    <x v="0"/>
    <s v="IR-SouthCentral"/>
    <s v="C-25 and South Indian R"/>
    <n v="0.36"/>
    <n v="0.57999999999999996"/>
    <s v="St. Lucie County"/>
    <n v="6.0141818254299999E-3"/>
    <n v="3844.2796513087901"/>
    <n v="11.2490998792074"/>
    <n v="1.99885040489969"/>
    <n v="6.7654132045989995E-2"/>
    <n v="1.2021449776899999E-2"/>
    <n v="23.120196810779401"/>
    <n v="1310"/>
    <s v="Fixed Single Family Units"/>
    <n v="1310"/>
    <s v="St. Lucie County"/>
    <s v="St. Lucie County"/>
    <m/>
    <m/>
    <m/>
    <n v="0"/>
    <n v="1"/>
    <n v="6.7654132045989995E-2"/>
    <n v="1.2021449776899999E-2"/>
    <n v="23.12019681078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878597539466497"/>
    <n v="1.8751173400000001E-2"/>
  </r>
  <r>
    <n v="220000"/>
    <n v="850000"/>
    <n v="850000"/>
    <x v="0"/>
    <x v="0"/>
    <s v="IR-SouthCentral"/>
    <s v="C-25 and South Indian R"/>
    <n v="0.36"/>
    <n v="0.57999999999999996"/>
    <s v="St. Lucie County"/>
    <n v="7.9907872384020001E-2"/>
    <n v="3844.2796513087901"/>
    <n v="11.2490998792074"/>
    <n v="1.99885040489969"/>
    <n v="0.8988916375828"/>
    <n v="0.15972388306947"/>
    <n v="307.18820778526799"/>
    <n v="1310"/>
    <s v="Fixed Single Family Units"/>
    <n v="1310"/>
    <s v="St. Lucie County"/>
    <s v="St. Lucie County"/>
    <m/>
    <m/>
    <m/>
    <n v="0"/>
    <n v="1"/>
    <n v="0.8988916375828"/>
    <n v="0.15972388306947"/>
    <n v="307.18820778526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010454218220502"/>
    <n v="0.2491388547"/>
  </r>
  <r>
    <n v="220000"/>
    <n v="850000"/>
    <n v="850000"/>
    <x v="0"/>
    <x v="0"/>
    <s v="IR-SouthCentral"/>
    <s v="C-25 and South Indian R"/>
    <n v="0.36"/>
    <n v="0.57999999999999996"/>
    <s v="St. Lucie County"/>
    <n v="0.12737491630445999"/>
    <n v="3897.8442030782799"/>
    <n v="11.909399386187401"/>
    <n v="2.2982619036372101"/>
    <n v="1.51695875005206"/>
    <n v="0.29274091762151999"/>
    <n v="496.48757913493699"/>
    <n v="1210"/>
    <s v="Fixed Single Family Units"/>
    <n v="1210"/>
    <s v="St. Lucie County"/>
    <s v="St. Lucie County"/>
    <m/>
    <m/>
    <m/>
    <n v="0"/>
    <n v="1"/>
    <n v="1.51695875005206"/>
    <n v="0.29274091762151999"/>
    <n v="496.48757913493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9045936236665"/>
    <n v="0.40266632530000002"/>
  </r>
  <r>
    <n v="220000"/>
    <n v="850000"/>
    <n v="850000"/>
    <x v="0"/>
    <x v="0"/>
    <s v="IR-SouthCentral"/>
    <s v="C-25 and South Indian R"/>
    <n v="0.36"/>
    <n v="0.57999999999999996"/>
    <s v="St. Lucie County"/>
    <n v="2.1404050534360002E-2"/>
    <n v="3897.8442030782799"/>
    <n v="11.909399386187401"/>
    <n v="2.2982619036372101"/>
    <n v="0.25490938629588999"/>
    <n v="4.9192113926650002E-2"/>
    <n v="83.429654297769304"/>
    <n v="1310"/>
    <s v="Fixed Single Family Units"/>
    <n v="1310"/>
    <s v="St. Lucie County"/>
    <s v="St. Lucie County"/>
    <m/>
    <m/>
    <m/>
    <n v="0"/>
    <n v="1"/>
    <n v="0.25490938629588999"/>
    <n v="4.9192113926650002E-2"/>
    <n v="83.429654297767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3598399184499"/>
    <n v="6.7663953200000002E-2"/>
  </r>
  <r>
    <n v="220000"/>
    <n v="850000"/>
    <n v="850000"/>
    <x v="0"/>
    <x v="0"/>
    <s v="IR-SouthCentral"/>
    <s v="C-25 and South Indian R"/>
    <n v="0.36"/>
    <n v="0.57999999999999996"/>
    <s v="St. Lucie County"/>
    <n v="6.4154730548039995E-2"/>
    <n v="3897.8442030782799"/>
    <n v="11.909399386187401"/>
    <n v="2.2982619036372101"/>
    <n v="0.76404430860992001"/>
    <n v="0.14744437315667999"/>
    <n v="250.06514456675001"/>
    <n v="1310"/>
    <s v="Fixed Single Family Units"/>
    <n v="1310"/>
    <s v="St. Lucie County"/>
    <s v="St. Lucie County"/>
    <m/>
    <m/>
    <m/>
    <n v="0"/>
    <n v="1"/>
    <n v="0.76404430860992001"/>
    <n v="0.14744437315667999"/>
    <n v="250.0651445667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765806045662501"/>
    <n v="0.2028103362"/>
  </r>
  <r>
    <n v="220000"/>
    <n v="850000"/>
    <n v="850000"/>
    <x v="0"/>
    <x v="0"/>
    <s v="IR-SouthCentral"/>
    <s v="C-25 and South Indian R"/>
    <n v="0.36"/>
    <n v="0.57999999999999996"/>
    <s v="St. Lucie County"/>
    <n v="5.9234796766929998E-2"/>
    <n v="3897.8442030782799"/>
    <n v="11.909399386187401"/>
    <n v="2.2982619036372101"/>
    <n v="0.70545085225710003"/>
    <n v="0.13613707677914"/>
    <n v="230.88800919852599"/>
    <n v="1310"/>
    <s v="Fixed Single Family Units"/>
    <n v="1310"/>
    <s v="St. Lucie County"/>
    <s v="St. Lucie County"/>
    <m/>
    <m/>
    <m/>
    <n v="0"/>
    <n v="1"/>
    <n v="0.70545085225710003"/>
    <n v="0.13613707677914"/>
    <n v="230.88800919852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8.174299348573498"/>
    <n v="0.18725710400000001"/>
  </r>
  <r>
    <n v="220000"/>
    <n v="850000"/>
    <n v="850000"/>
    <x v="0"/>
    <x v="0"/>
    <s v="IR-SouthCentral"/>
    <s v="C-25 and South Indian R"/>
    <n v="0.36"/>
    <n v="0.57999999999999996"/>
    <s v="St. Lucie County"/>
    <n v="0.23683415118524001"/>
    <n v="3897.8442030782799"/>
    <n v="11.909399386187401"/>
    <n v="2.2982619036372101"/>
    <n v="2.8205524947538101"/>
    <n v="0.54430690714929997"/>
    <n v="923.14262328838197"/>
    <n v="1310"/>
    <s v="Fixed Single Family Units"/>
    <n v="1310"/>
    <s v="St. Lucie County"/>
    <s v="St. Lucie County"/>
    <m/>
    <m/>
    <m/>
    <n v="0"/>
    <n v="1"/>
    <n v="2.8205524947538101"/>
    <n v="0.54430690714929997"/>
    <n v="923.14262328838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61435753575699"/>
    <n v="0.74869636930000005"/>
  </r>
  <r>
    <n v="220000"/>
    <n v="850000"/>
    <n v="850000"/>
    <x v="0"/>
    <x v="0"/>
    <s v="IR-SouthCentral"/>
    <s v="C-25 and South Indian R"/>
    <n v="0.36"/>
    <n v="0.57999999999999996"/>
    <s v="St. Lucie County"/>
    <n v="0.10876080825980999"/>
    <n v="3897.8442030782799"/>
    <n v="11.909399386187401"/>
    <n v="2.2982619036372101"/>
    <n v="1.29527590313068"/>
    <n v="0.24996082223232"/>
    <n v="423.93268599762501"/>
    <n v="1310"/>
    <s v="Fixed Single Family Units"/>
    <n v="1310"/>
    <s v="St. Lucie County"/>
    <s v="St. Lucie County"/>
    <m/>
    <m/>
    <m/>
    <n v="0"/>
    <n v="1"/>
    <n v="1.29527590313068"/>
    <n v="0.24996082223232"/>
    <n v="423.93268599762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671453986909697"/>
    <n v="0.34382212979999999"/>
  </r>
  <r>
    <n v="220000"/>
    <n v="850000"/>
    <n v="850000"/>
    <x v="0"/>
    <x v="0"/>
    <s v="IR-SouthCentral"/>
    <s v="C-25 and South Indian R"/>
    <n v="0.36"/>
    <n v="0.57999999999999996"/>
    <s v="Natural Lands"/>
    <n v="9.6808482901550003E-2"/>
    <n v="2815.8752332752201"/>
    <n v="6.5830807095649604"/>
    <n v="0.66584523406842"/>
    <n v="0.63729805631146996"/>
    <n v="6.4459466957389994E-2"/>
    <n v="272.60060937343297"/>
    <n v="4110"/>
    <s v="Pine flatwoods"/>
    <n v="4110"/>
    <s v="St. Lucie County"/>
    <s v="St. Lucie County"/>
    <m/>
    <m/>
    <s v="Natural Lands"/>
    <n v="0"/>
    <n v="1"/>
    <n v="0.63729805631146996"/>
    <n v="6.4459466957389994E-2"/>
    <n v="1453.9670277583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35103135996501"/>
    <n v="1.1792108903"/>
  </r>
  <r>
    <n v="220000"/>
    <n v="850000"/>
    <n v="850000"/>
    <x v="0"/>
    <x v="0"/>
    <s v="IR-SouthCentral"/>
    <s v="C-25 and South Indian R"/>
    <n v="0.36"/>
    <n v="0.57999999999999996"/>
    <s v="St. Lucie County"/>
    <n v="7.9399343859099993E-3"/>
    <n v="2815.8752332752201"/>
    <n v="6.5830807095649604"/>
    <n v="0.66584523406842"/>
    <n v="5.2269228891119998E-2"/>
    <n v="5.2867674696700003E-3"/>
    <n v="22.357864591128301"/>
    <n v="1110"/>
    <s v="Fixed Single Family Units"/>
    <n v="1110"/>
    <s v="St. Lucie County"/>
    <s v="St. Lucie County"/>
    <m/>
    <m/>
    <m/>
    <n v="0"/>
    <n v="1"/>
    <n v="5.2269228891119998E-2"/>
    <n v="5.2867674696700003E-3"/>
    <n v="129.2099487848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4.13285099945"/>
    <n v="0.1047931458"/>
  </r>
  <r>
    <n v="220000"/>
    <n v="850000"/>
    <n v="850000"/>
    <x v="0"/>
    <x v="0"/>
    <s v="IR-SouthCentral"/>
    <s v="C-25 and South Indian R"/>
    <n v="0.36"/>
    <n v="0.57999999999999996"/>
    <s v="St. Lucie County"/>
    <n v="9.7330534390600004E-3"/>
    <n v="2815.8752332752201"/>
    <n v="6.5830807095649604"/>
    <n v="0.66584523406842"/>
    <n v="6.4073476339860005E-2"/>
    <n v="6.4807072453299999E-3"/>
    <n v="27.407064123204499"/>
    <n v="1310"/>
    <s v="Fixed Single Family Units"/>
    <n v="1310"/>
    <s v="St. Lucie County"/>
    <s v="St. Lucie County"/>
    <m/>
    <m/>
    <m/>
    <n v="0"/>
    <n v="1"/>
    <n v="6.4073476339860005E-2"/>
    <n v="6.4807072453299999E-3"/>
    <n v="156.36783266284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5.587754777615601"/>
    <n v="0.12681900460000001"/>
  </r>
  <r>
    <n v="220000"/>
    <n v="850000"/>
    <n v="850000"/>
    <x v="0"/>
    <x v="0"/>
    <s v="IR-SouthCentral"/>
    <s v="C-25 and South Indian R"/>
    <n v="0.36"/>
    <n v="0.57999999999999996"/>
    <s v="Natural Lands"/>
    <n v="4.3489398137809998E-2"/>
    <n v="3739.21724311668"/>
    <n v="10.2809335842342"/>
    <n v="1.7117783816987899"/>
    <n v="0.44711161387318998"/>
    <n v="7.4444211565400001E-2"/>
    <n v="162.616307409684"/>
    <n v="4110"/>
    <s v="Pine flatwoods"/>
    <n v="4110"/>
    <s v="St. Lucie County"/>
    <s v="St. Lucie County"/>
    <m/>
    <m/>
    <s v="Natural Lands"/>
    <n v="0"/>
    <n v="1"/>
    <n v="0.44711161387318998"/>
    <n v="7.4444211565400001E-2"/>
    <n v="276.8765092783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7.061870433138"/>
    <n v="0.2245551576"/>
  </r>
  <r>
    <n v="220000"/>
    <n v="850000"/>
    <n v="850000"/>
    <x v="0"/>
    <x v="0"/>
    <s v="IR-SouthCentral"/>
    <s v="C-25 and South Indian R"/>
    <n v="0.36"/>
    <n v="0.57999999999999996"/>
    <s v="St. Lucie County"/>
    <n v="0.15207615417067"/>
    <n v="3739.21724311668"/>
    <n v="10.2809335842342"/>
    <n v="1.7117783816987899"/>
    <n v="1.5634848407744899"/>
    <n v="0.26032067308125001"/>
    <n v="568.64577794186596"/>
    <n v="1210"/>
    <s v="Fixed Single Family Units"/>
    <n v="1210"/>
    <s v="St. Lucie County"/>
    <s v="St. Lucie County"/>
    <m/>
    <m/>
    <m/>
    <n v="0"/>
    <n v="1"/>
    <n v="1.5634848407744899"/>
    <n v="0.26032067308125001"/>
    <n v="568.645777941865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623807330595"/>
    <n v="0.46118878990000001"/>
  </r>
  <r>
    <n v="220000"/>
    <n v="850000"/>
    <n v="850000"/>
    <x v="0"/>
    <x v="0"/>
    <s v="IR-SouthCentral"/>
    <s v="C-25 and South Indian R"/>
    <n v="0.36"/>
    <n v="0.57999999999999996"/>
    <s v="St. Lucie County"/>
    <n v="8.3261530904570002E-2"/>
    <n v="3739.21724311668"/>
    <n v="10.2809335842342"/>
    <n v="1.7117783816987899"/>
    <n v="0.85600626935158997"/>
    <n v="0.14252528862958999"/>
    <n v="311.33295204667502"/>
    <n v="1310"/>
    <s v="Fixed Single Family Units"/>
    <n v="1310"/>
    <s v="St. Lucie County"/>
    <s v="St. Lucie County"/>
    <m/>
    <m/>
    <m/>
    <n v="0"/>
    <n v="1"/>
    <n v="0.85600626935158997"/>
    <n v="0.14252528862958999"/>
    <n v="311.33295204667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691982085448899"/>
    <n v="0.25250036660000003"/>
  </r>
  <r>
    <n v="220000"/>
    <n v="850000"/>
    <n v="850000"/>
    <x v="0"/>
    <x v="0"/>
    <s v="IR-SouthCentral"/>
    <s v="C-25 and South Indian R"/>
    <n v="0.36"/>
    <n v="0.57999999999999996"/>
    <s v="St. Lucie County"/>
    <n v="9.5607720235290003E-2"/>
    <n v="3739.21724311668"/>
    <n v="10.2809335842342"/>
    <n v="1.7117783816987899"/>
    <n v="0.98293662187910003"/>
    <n v="0.16365922862228"/>
    <n v="357.49803607888703"/>
    <n v="1310"/>
    <s v="Fixed Single Family Units"/>
    <n v="1310"/>
    <s v="St. Lucie County"/>
    <s v="St. Lucie County"/>
    <m/>
    <m/>
    <m/>
    <n v="0"/>
    <n v="1"/>
    <n v="0.98293662187910003"/>
    <n v="0.16365922862228"/>
    <n v="357.498036078887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7162196169987"/>
    <n v="0.28994163509999998"/>
  </r>
  <r>
    <n v="220000"/>
    <n v="850000"/>
    <n v="850000"/>
    <x v="0"/>
    <x v="0"/>
    <s v="IR-SouthCentral"/>
    <s v="C-25 and South Indian R"/>
    <n v="0.36"/>
    <n v="0.57999999999999996"/>
    <s v="St. Lucie County"/>
    <n v="7.1220529447939995E-2"/>
    <n v="3739.21724311668"/>
    <n v="10.2809335842342"/>
    <n v="1.7117783816987899"/>
    <n v="0.73221353308829995"/>
    <n v="0.12191376264213"/>
    <n v="266.30903177564801"/>
    <n v="1310"/>
    <s v="Fixed Single Family Units"/>
    <n v="1310"/>
    <s v="St. Lucie County"/>
    <s v="St. Lucie County"/>
    <m/>
    <m/>
    <m/>
    <n v="0"/>
    <n v="1"/>
    <n v="0.73221353308829995"/>
    <n v="0.12191376264213"/>
    <n v="266.309031775646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131834842812196"/>
    <n v="0.21598461620000001"/>
  </r>
  <r>
    <n v="220000"/>
    <n v="850000"/>
    <n v="850000"/>
    <x v="0"/>
    <x v="0"/>
    <s v="IR-SouthCentral"/>
    <s v="C-25 and South Indian R"/>
    <n v="0.36"/>
    <n v="0.57999999999999996"/>
    <s v="St. Lucie County"/>
    <n v="0.43915145297156"/>
    <n v="3874.0440856911"/>
    <n v="10.4024747292504"/>
    <n v="1.7050436636636299"/>
    <n v="4.5682618918503604"/>
    <n v="0.74877240227784003"/>
    <n v="1701.2920891071501"/>
    <n v="1210"/>
    <s v="Fixed Single Family Units"/>
    <n v="1210"/>
    <s v="St. Lucie County"/>
    <s v="St. Lucie County"/>
    <m/>
    <m/>
    <m/>
    <n v="0"/>
    <n v="1"/>
    <n v="4.5682618918503604"/>
    <n v="0.74877240227784003"/>
    <n v="1701.2920891071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71267894827"/>
    <n v="1.3797989368000001"/>
  </r>
  <r>
    <n v="220000"/>
    <n v="850000"/>
    <n v="850000"/>
    <x v="0"/>
    <x v="0"/>
    <s v="IR-SouthCentral"/>
    <s v="C-25 and South Indian R"/>
    <n v="0.36"/>
    <n v="0.57999999999999996"/>
    <s v="St. Lucie County"/>
    <n v="2.420881722248E-2"/>
    <n v="3874.0440856911"/>
    <n v="10.4024747292504"/>
    <n v="1.7050436636636299"/>
    <n v="0.25183160938195998"/>
    <n v="4.1277090409990003E-2"/>
    <n v="93.786025182352603"/>
    <n v="1310"/>
    <s v="Fixed Single Family Units"/>
    <n v="1310"/>
    <s v="St. Lucie County"/>
    <s v="St. Lucie County"/>
    <m/>
    <m/>
    <m/>
    <n v="0"/>
    <n v="1"/>
    <n v="0.25183160938195998"/>
    <n v="4.1277090409990003E-2"/>
    <n v="93.7860251823513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9.658171152604197"/>
    <n v="7.6063280799999994E-2"/>
  </r>
  <r>
    <n v="220000"/>
    <n v="850000"/>
    <n v="850000"/>
    <x v="0"/>
    <x v="0"/>
    <s v="IR-SouthCentral"/>
    <s v="C-25 and South Indian R"/>
    <n v="0.36"/>
    <n v="0.57999999999999996"/>
    <s v="St. Lucie County"/>
    <n v="4.2995025617999998E-2"/>
    <n v="3874.0440856911"/>
    <n v="10.4024747292504"/>
    <n v="1.7050436636636299"/>
    <n v="0.44725466747475001"/>
    <n v="7.3308395999029996E-2"/>
    <n v="166.564624709561"/>
    <n v="1310"/>
    <s v="Fixed Single Family Units"/>
    <n v="1310"/>
    <s v="St. Lucie County"/>
    <s v="St. Lucie County"/>
    <m/>
    <m/>
    <m/>
    <n v="0"/>
    <n v="1"/>
    <n v="0.44725466747475001"/>
    <n v="7.3308395999029996E-2"/>
    <n v="166.56462470956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548142407027903"/>
    <n v="0.1350889089"/>
  </r>
  <r>
    <n v="220000"/>
    <n v="850000"/>
    <n v="850000"/>
    <x v="0"/>
    <x v="0"/>
    <s v="IR-SouthCentral"/>
    <s v="C-25 and South Indian R"/>
    <n v="0.36"/>
    <n v="0.57999999999999996"/>
    <s v="St. Lucie County"/>
    <n v="1.530885312833E-2"/>
    <n v="3874.0440856911"/>
    <n v="10.4024747292504"/>
    <n v="1.7050436636636299"/>
    <n v="0.15924995780133"/>
    <n v="2.6102263024420001E-2"/>
    <n v="59.307171920547603"/>
    <n v="1310"/>
    <s v="Fixed Single Family Units"/>
    <n v="1310"/>
    <s v="St. Lucie County"/>
    <s v="St. Lucie County"/>
    <m/>
    <m/>
    <m/>
    <n v="0"/>
    <n v="1"/>
    <n v="0.15924995780133"/>
    <n v="2.6102263024420001E-2"/>
    <n v="59.307171920547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2.061175421676602"/>
    <n v="4.8099896099999997E-2"/>
  </r>
  <r>
    <n v="220000"/>
    <n v="850000"/>
    <n v="850000"/>
    <x v="0"/>
    <x v="0"/>
    <s v="IR-SouthCentral"/>
    <s v="C-25 and South Indian R"/>
    <n v="0.36"/>
    <n v="0.57999999999999996"/>
    <s v="St. Lucie County"/>
    <n v="9.6099304658480003E-2"/>
    <n v="3874.0440856911"/>
    <n v="10.4024747292504"/>
    <n v="1.7050436636636299"/>
    <n v="0.99967058820837995"/>
    <n v="0.16385351049041999"/>
    <n v="372.29294285121102"/>
    <n v="1310"/>
    <s v="Fixed Single Family Units"/>
    <n v="1310"/>
    <s v="St. Lucie County"/>
    <s v="St. Lucie County"/>
    <m/>
    <m/>
    <m/>
    <n v="0"/>
    <n v="1"/>
    <n v="0.99967058820837995"/>
    <n v="0.16385351049041999"/>
    <n v="372.29294285120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117286780629399"/>
    <n v="0.30194074850000002"/>
  </r>
  <r>
    <n v="220000"/>
    <n v="850000"/>
    <n v="850000"/>
    <x v="0"/>
    <x v="0"/>
    <s v="IR-SouthCentral"/>
    <s v="C-25 and South Indian R"/>
    <n v="0.36"/>
    <n v="0.57999999999999996"/>
    <s v="St. Lucie County"/>
    <n v="0.45380796094977"/>
    <n v="3878.4003719483899"/>
    <n v="10.053369659437401"/>
    <n v="1.61568841176075"/>
    <n v="4.5622991858236404"/>
    <n v="0.73321226367131997"/>
    <n v="1760.0489645407399"/>
    <n v="1210"/>
    <s v="Fixed Single Family Units"/>
    <n v="1210"/>
    <s v="St. Lucie County"/>
    <s v="St. Lucie County"/>
    <m/>
    <m/>
    <m/>
    <n v="0"/>
    <n v="1"/>
    <n v="4.5622991858236404"/>
    <n v="0.73321226367131997"/>
    <n v="1760.0489645407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834083355259"/>
    <n v="1.4274525259999999"/>
  </r>
  <r>
    <n v="220000"/>
    <n v="850000"/>
    <n v="850000"/>
    <x v="0"/>
    <x v="0"/>
    <s v="IR-SouthCentral"/>
    <s v="C-25 and South Indian R"/>
    <n v="0.36"/>
    <n v="0.57999999999999996"/>
    <s v="St. Lucie County"/>
    <n v="1.41540178916E-2"/>
    <n v="3878.4003719483899"/>
    <n v="10.053369659437401"/>
    <n v="1.61568841176075"/>
    <n v="0.14229557403057999"/>
    <n v="2.286848268731E-2"/>
    <n v="54.8949482553612"/>
    <n v="1310"/>
    <s v="Fixed Single Family Units"/>
    <n v="1310"/>
    <s v="St. Lucie County"/>
    <s v="St. Lucie County"/>
    <m/>
    <m/>
    <m/>
    <n v="0"/>
    <n v="1"/>
    <n v="0.14229557403057999"/>
    <n v="2.286848268731E-2"/>
    <n v="54.8949482553620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730394062064001"/>
    <n v="4.4521450300000001E-2"/>
  </r>
  <r>
    <n v="220000"/>
    <n v="850000"/>
    <n v="850000"/>
    <x v="0"/>
    <x v="0"/>
    <s v="IR-SouthCentral"/>
    <s v="C-25 and South Indian R"/>
    <n v="0.36"/>
    <n v="0.57999999999999996"/>
    <s v="St. Lucie County"/>
    <n v="6.6124232370500004E-3"/>
    <n v="3878.4003719483899"/>
    <n v="10.053369659437401"/>
    <n v="1.61568841176075"/>
    <n v="6.6477135146740002E-2"/>
    <n v="1.068361559776E-2"/>
    <n v="25.645624742066499"/>
    <n v="1310"/>
    <s v="Fixed Single Family Units"/>
    <n v="1310"/>
    <s v="St. Lucie County"/>
    <s v="St. Lucie County"/>
    <m/>
    <m/>
    <m/>
    <n v="0"/>
    <n v="1"/>
    <n v="6.6477135146740002E-2"/>
    <n v="1.068361559776E-2"/>
    <n v="25.645624742066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.5558125211864"/>
    <n v="2.07993712E-2"/>
  </r>
  <r>
    <n v="220000"/>
    <n v="850000"/>
    <n v="850000"/>
    <x v="0"/>
    <x v="0"/>
    <s v="IR-SouthCentral"/>
    <s v="C-25 and South Indian R"/>
    <n v="0.36"/>
    <n v="0.57999999999999996"/>
    <s v="St. Lucie County"/>
    <n v="7.7762887465999996E-4"/>
    <n v="3878.4003719483899"/>
    <n v="10.053369659437401"/>
    <n v="1.61568841176075"/>
    <n v="7.8177905348099999E-3"/>
    <n v="1.25640596144E-3"/>
    <n v="3.01595611672303"/>
    <n v="1310"/>
    <s v="Fixed Single Family Units"/>
    <n v="1310"/>
    <s v="St. Lucie County"/>
    <s v="St. Lucie County"/>
    <m/>
    <m/>
    <m/>
    <n v="0"/>
    <n v="1"/>
    <n v="7.8177905348099999E-3"/>
    <n v="1.25640596144E-3"/>
    <n v="3.0159561167247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.2518829115616"/>
    <n v="2.4460309E-3"/>
  </r>
  <r>
    <n v="220000"/>
    <n v="850000"/>
    <n v="850000"/>
    <x v="0"/>
    <x v="0"/>
    <s v="IR-SouthCentral"/>
    <s v="C-25 and South Indian R"/>
    <n v="0.36"/>
    <n v="0.57999999999999996"/>
    <s v="St. Lucie County"/>
    <n v="0.14241142276084001"/>
    <n v="3878.4003719483899"/>
    <n v="10.053369659437401"/>
    <n v="1.61568841176075"/>
    <n v="1.4317146767412301"/>
    <n v="0.23009248545705999"/>
    <n v="552.32851500537299"/>
    <n v="1310"/>
    <s v="Fixed Single Family Units"/>
    <n v="1310"/>
    <s v="St. Lucie County"/>
    <s v="St. Lucie County"/>
    <m/>
    <m/>
    <m/>
    <n v="0"/>
    <n v="1"/>
    <n v="1.4317146767412301"/>
    <n v="0.23009248545705999"/>
    <n v="552.32851500537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095112525171899"/>
    <n v="0.44795499999999999"/>
  </r>
  <r>
    <n v="220000"/>
    <n v="850000"/>
    <n v="850000"/>
    <x v="0"/>
    <x v="0"/>
    <s v="IR-SouthCentral"/>
    <s v="C-25 and South Indian R"/>
    <n v="0.36"/>
    <n v="0.57999999999999996"/>
    <s v="St. Lucie County"/>
    <n v="0.38968204719630001"/>
    <n v="3841.7064792417"/>
    <n v="11.043421552719099"/>
    <n v="1.89204548138314"/>
    <n v="4.3034231187153296"/>
    <n v="0.73729615657389003"/>
    <n v="1497.0440455582"/>
    <n v="1210"/>
    <s v="Fixed Single Family Units"/>
    <n v="1210"/>
    <s v="St. Lucie County"/>
    <s v="St. Lucie County"/>
    <m/>
    <m/>
    <m/>
    <n v="0"/>
    <n v="1"/>
    <n v="4.3034231187153296"/>
    <n v="0.73729615657389003"/>
    <n v="1497.04404555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861204669095"/>
    <n v="1.2141476443999999"/>
  </r>
  <r>
    <n v="220000"/>
    <n v="850000"/>
    <n v="850000"/>
    <x v="0"/>
    <x v="0"/>
    <s v="IR-SouthCentral"/>
    <s v="C-25 and South Indian R"/>
    <n v="0.36"/>
    <n v="0.57999999999999996"/>
    <s v="St. Lucie County"/>
    <n v="0.17414140156675001"/>
    <n v="3841.7064792417"/>
    <n v="11.043421552719099"/>
    <n v="1.89204548138314"/>
    <n v="1.9231169072829799"/>
    <n v="0.32948345195610002"/>
    <n v="669.00015070322195"/>
    <n v="1310"/>
    <s v="Fixed Single Family Units"/>
    <n v="1310"/>
    <s v="St. Lucie County"/>
    <s v="St. Lucie County"/>
    <m/>
    <m/>
    <m/>
    <n v="0"/>
    <n v="1"/>
    <n v="1.9231169072829799"/>
    <n v="0.32948345195610002"/>
    <n v="669.000150703221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6.91859461138699"/>
    <n v="0.54257919769999996"/>
  </r>
  <r>
    <n v="220000"/>
    <n v="850000"/>
    <n v="850000"/>
    <x v="0"/>
    <x v="0"/>
    <s v="IR-SouthCentral"/>
    <s v="C-25 and South Indian R"/>
    <n v="0.36"/>
    <n v="0.57999999999999996"/>
    <s v="St. Lucie County"/>
    <n v="5.3940005019920002E-2"/>
    <n v="3841.7064792417"/>
    <n v="11.043421552719099"/>
    <n v="1.89204548138314"/>
    <n v="0.59568221399084997"/>
    <n v="0.10205694276372999"/>
    <n v="207.22166677538701"/>
    <n v="1310"/>
    <s v="Fixed Single Family Units"/>
    <n v="1310"/>
    <s v="St. Lucie County"/>
    <s v="St. Lucie County"/>
    <m/>
    <m/>
    <m/>
    <n v="0"/>
    <n v="1"/>
    <n v="0.59568221399084997"/>
    <n v="0.10205694276372999"/>
    <n v="207.22166677538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522063552107994"/>
    <n v="0.1680629901"/>
  </r>
  <r>
    <n v="220000"/>
    <n v="850000"/>
    <n v="850000"/>
    <x v="0"/>
    <x v="0"/>
    <s v="IR-SouthCentral"/>
    <s v="C-25 and South Indian R"/>
    <n v="0.36"/>
    <n v="0.57999999999999996"/>
    <s v="St. Lucie County"/>
    <n v="0.26422966350739002"/>
    <n v="3878.30057479585"/>
    <n v="10.536310994906099"/>
    <n v="1.8458041039356801"/>
    <n v="2.7840059087932998"/>
    <n v="0.48771619728349003"/>
    <n v="1024.7620558588301"/>
    <n v="1210"/>
    <s v="Fixed Single Family Units"/>
    <n v="1210"/>
    <s v="St. Lucie County"/>
    <s v="St. Lucie County"/>
    <m/>
    <m/>
    <m/>
    <n v="0"/>
    <n v="1"/>
    <n v="2.7840059087932998"/>
    <n v="0.48771619728349003"/>
    <n v="1024.7620558588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2.79217090026901"/>
    <n v="0.83111277849999998"/>
  </r>
  <r>
    <n v="220000"/>
    <n v="850000"/>
    <n v="850000"/>
    <x v="0"/>
    <x v="0"/>
    <s v="IR-SouthCentral"/>
    <s v="C-25 and South Indian R"/>
    <n v="0.36"/>
    <n v="0.57999999999999996"/>
    <s v="St. Lucie County"/>
    <n v="9.0641239810239999E-2"/>
    <n v="3878.30057479585"/>
    <n v="10.536310994906099"/>
    <n v="1.8458041039356801"/>
    <n v="0.95502429160464997"/>
    <n v="0.16730597242757"/>
    <n v="351.53397245629702"/>
    <n v="1310"/>
    <s v="Fixed Single Family Units"/>
    <n v="1310"/>
    <s v="St. Lucie County"/>
    <s v="St. Lucie County"/>
    <m/>
    <m/>
    <m/>
    <n v="0"/>
    <n v="1"/>
    <n v="0.95502429160464997"/>
    <n v="0.16730597242757"/>
    <n v="351.5339724562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7.9963475798058"/>
    <n v="0.28510460050000003"/>
  </r>
  <r>
    <n v="220000"/>
    <n v="850000"/>
    <n v="850000"/>
    <x v="0"/>
    <x v="0"/>
    <s v="IR-SouthCentral"/>
    <s v="C-25 and South Indian R"/>
    <n v="0.36"/>
    <n v="0.57999999999999996"/>
    <s v="St. Lucie County"/>
    <n v="0.19116931026089001"/>
    <n v="3878.30057479585"/>
    <n v="10.536310994906099"/>
    <n v="1.8458041039356801"/>
    <n v="2.0142193055904398"/>
    <n v="0.3528610974261"/>
    <n v="741.41204586813603"/>
    <n v="1310"/>
    <s v="Fixed Single Family Units"/>
    <n v="1310"/>
    <s v="St. Lucie County"/>
    <s v="St. Lucie County"/>
    <m/>
    <m/>
    <m/>
    <n v="0"/>
    <n v="1"/>
    <n v="2.0142193055904398"/>
    <n v="0.3528610974261"/>
    <n v="741.41204586813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620826844953"/>
    <n v="0.60130741759999995"/>
  </r>
  <r>
    <n v="220000"/>
    <n v="850000"/>
    <n v="850000"/>
    <x v="0"/>
    <x v="0"/>
    <s v="IR-SouthCentral"/>
    <s v="C-25 and South Indian R"/>
    <n v="0.36"/>
    <n v="0.57999999999999996"/>
    <s v="St. Lucie County"/>
    <n v="3.8439955064379999E-2"/>
    <n v="3878.30057479585"/>
    <n v="10.536310994906099"/>
    <n v="1.8458041039356801"/>
    <n v="0.40501532118860001"/>
    <n v="7.0952626812939998E-2"/>
    <n v="149.08169982133799"/>
    <n v="1310"/>
    <s v="Fixed Single Family Units"/>
    <n v="1310"/>
    <s v="St. Lucie County"/>
    <s v="St. Lucie County"/>
    <m/>
    <m/>
    <m/>
    <n v="0"/>
    <n v="1"/>
    <n v="0.40501532118860001"/>
    <n v="7.0952626812939998E-2"/>
    <n v="149.08169982133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527895855763703"/>
    <n v="0.12090973219999999"/>
  </r>
  <r>
    <n v="220000"/>
    <n v="850000"/>
    <n v="850000"/>
    <x v="0"/>
    <x v="0"/>
    <s v="IR-SouthCentral"/>
    <s v="C-25 and South Indian R"/>
    <n v="0.36"/>
    <n v="0.57999999999999996"/>
    <s v="St. Lucie County"/>
    <n v="3.3283284909919997E-2"/>
    <n v="3878.30057479585"/>
    <n v="10.536310994906099"/>
    <n v="1.8458041039356801"/>
    <n v="0.35068304074305001"/>
    <n v="6.1434423879199999E-2"/>
    <n v="129.08258299726299"/>
    <n v="1310"/>
    <s v="Fixed Single Family Units"/>
    <n v="1310"/>
    <s v="St. Lucie County"/>
    <s v="St. Lucie County"/>
    <m/>
    <m/>
    <m/>
    <n v="0"/>
    <n v="1"/>
    <n v="0.35068304074305001"/>
    <n v="6.1434423879199999E-2"/>
    <n v="129.08258299726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673332379797699"/>
    <n v="0.1046898483"/>
  </r>
  <r>
    <n v="220000"/>
    <n v="850000"/>
    <n v="850000"/>
    <x v="0"/>
    <x v="0"/>
    <s v="IR-SouthCentral"/>
    <s v="C-25 and South Indian R"/>
    <n v="0.36"/>
    <n v="0.57999999999999996"/>
    <s v="St. Lucie County"/>
    <n v="0.36279998669407998"/>
    <n v="3840.9184595358902"/>
    <n v="11.1111404467547"/>
    <n v="1.92870486109794"/>
    <n v="4.0311216062387603"/>
    <n v="0.69973409794315"/>
    <n v="1393.4851660126899"/>
    <n v="1210"/>
    <s v="Fixed Single Family Units"/>
    <n v="1210"/>
    <s v="St. Lucie County"/>
    <s v="St. Lucie County"/>
    <m/>
    <m/>
    <m/>
    <n v="0"/>
    <n v="1"/>
    <n v="4.0311216062387603"/>
    <n v="0.69973409794315"/>
    <n v="1393.4851660126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46340485317"/>
    <n v="1.1301582855000001"/>
  </r>
  <r>
    <n v="220000"/>
    <n v="850000"/>
    <n v="850000"/>
    <x v="0"/>
    <x v="0"/>
    <s v="IR-SouthCentral"/>
    <s v="C-25 and South Indian R"/>
    <n v="0.36"/>
    <n v="0.57999999999999996"/>
    <s v="FPFWCD"/>
    <n v="1.3229420184E-3"/>
    <n v="3840.9184595358902"/>
    <n v="11.1111404467547"/>
    <n v="1.92870486109794"/>
    <n v="1.469939456937E-2"/>
    <n v="2.5515647018399998E-3"/>
    <n v="5.0813124193759096"/>
    <n v="1210"/>
    <s v="Fixed Single Family Units"/>
    <n v="1210"/>
    <s v="FPFWCD                                           St. Lucie County"/>
    <s v="FPFWCD"/>
    <m/>
    <m/>
    <m/>
    <n v="0"/>
    <n v="1"/>
    <n v="1.469939456937E-2"/>
    <n v="2.5515647018399998E-3"/>
    <n v="5.08131241937713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085011081583701"/>
    <n v="4.1210969000000002E-3"/>
  </r>
  <r>
    <n v="220000"/>
    <n v="850000"/>
    <n v="850000"/>
    <x v="0"/>
    <x v="0"/>
    <s v="IR-SouthCentral"/>
    <s v="C-25 and South Indian R"/>
    <n v="0.36"/>
    <n v="0.57999999999999996"/>
    <s v="St. Lucie County"/>
    <n v="1.229320932569E-2"/>
    <n v="3840.9184595358902"/>
    <n v="11.1111404467547"/>
    <n v="1.92870486109794"/>
    <n v="0.13659157535909999"/>
    <n v="2.3709972584950001E-2"/>
    <n v="47.217214625985299"/>
    <n v="1310"/>
    <s v="Fixed Single Family Units"/>
    <n v="1310"/>
    <s v="St. Lucie County"/>
    <s v="St. Lucie County"/>
    <m/>
    <m/>
    <m/>
    <n v="0"/>
    <n v="1"/>
    <n v="0.13659157535909999"/>
    <n v="2.3709972584950001E-2"/>
    <n v="47.217214625985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5.2058796707393"/>
    <n v="3.8294578000000003E-2"/>
  </r>
  <r>
    <n v="220000"/>
    <n v="850000"/>
    <n v="850000"/>
    <x v="0"/>
    <x v="0"/>
    <s v="IR-SouthCentral"/>
    <s v="C-25 and South Indian R"/>
    <n v="0.36"/>
    <n v="0.57999999999999996"/>
    <s v="FPFWCD"/>
    <n v="3.8685091744E-4"/>
    <n v="3840.9184595358902"/>
    <n v="11.1111404467547"/>
    <n v="1.92870486109794"/>
    <n v="4.2983548756299998E-3"/>
    <n v="7.4612124498000003E-4"/>
    <n v="1.48586282988369"/>
    <n v="1310"/>
    <s v="Fixed Single Family Units"/>
    <n v="1310"/>
    <s v="FPFWCD                                           St. Lucie County"/>
    <s v="FPFWCD"/>
    <m/>
    <m/>
    <m/>
    <n v="0"/>
    <n v="1"/>
    <n v="4.2983548756299998E-3"/>
    <n v="7.4612124498000003E-4"/>
    <n v="1.4858628298844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.7548673467041498"/>
    <n v="1.2050793000000001E-3"/>
  </r>
  <r>
    <n v="220000"/>
    <n v="850000"/>
    <n v="850000"/>
    <x v="0"/>
    <x v="0"/>
    <s v="IR-SouthCentral"/>
    <s v="C-25 and South Indian R"/>
    <n v="0.36"/>
    <n v="0.57999999999999996"/>
    <s v="St. Lucie County"/>
    <n v="0.11927621658834001"/>
    <n v="3840.9184595358902"/>
    <n v="11.1111404467547"/>
    <n v="1.92870486109794"/>
    <n v="1.3252947944706699"/>
    <n v="0.23004861874731"/>
    <n v="458.13022207778698"/>
    <n v="1310"/>
    <s v="Fixed Single Family Units"/>
    <n v="1310"/>
    <s v="St. Lucie County"/>
    <s v="St. Lucie County"/>
    <m/>
    <m/>
    <m/>
    <n v="0"/>
    <n v="1"/>
    <n v="1.3252947944706699"/>
    <n v="0.23004861874731"/>
    <n v="458.13022207778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454908336032304"/>
    <n v="0.37155735769999998"/>
  </r>
  <r>
    <n v="220000"/>
    <n v="850000"/>
    <n v="850000"/>
    <x v="0"/>
    <x v="0"/>
    <s v="IR-SouthCentral"/>
    <s v="C-25 and South Indian R"/>
    <n v="0.36"/>
    <n v="0.57999999999999996"/>
    <s v="FPFWCD"/>
    <n v="9.4929881819999994E-5"/>
    <n v="3840.9184595358902"/>
    <n v="11.1111404467547"/>
    <n v="1.92870486109794"/>
    <n v="1.0547792495500001E-3"/>
    <n v="1.8309172452999999E-4"/>
    <n v="0.36461793546319998"/>
    <n v="1310"/>
    <s v="Fixed Single Family Units"/>
    <n v="1310"/>
    <s v="FPFWCD                                           St. Lucie County"/>
    <s v="FPFWCD"/>
    <m/>
    <m/>
    <m/>
    <n v="0"/>
    <n v="1"/>
    <n v="1.0547792495500001E-3"/>
    <n v="1.8309172452999999E-4"/>
    <n v="0.364617935461550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.9149631273709"/>
    <n v="2.9571609999999999E-4"/>
  </r>
  <r>
    <n v="220000"/>
    <n v="850000"/>
    <n v="850000"/>
    <x v="0"/>
    <x v="0"/>
    <s v="IR-SouthCentral"/>
    <s v="C-25 and South Indian R"/>
    <n v="0.36"/>
    <n v="0.57999999999999996"/>
    <s v="St. Lucie County"/>
    <n v="1.4319099549959999E-2"/>
    <n v="3840.9184595358902"/>
    <n v="11.1111404467547"/>
    <n v="1.92870486109794"/>
    <n v="0.15910152617070999"/>
    <n v="2.7617316908560001E-2"/>
    <n v="54.998493785388803"/>
    <n v="1310"/>
    <s v="Fixed Single Family Units"/>
    <n v="1310"/>
    <s v="St. Lucie County"/>
    <s v="St. Lucie County"/>
    <m/>
    <m/>
    <m/>
    <n v="0"/>
    <n v="1"/>
    <n v="0.15910152617070999"/>
    <n v="2.7617316908560001E-2"/>
    <n v="54.9984937853888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6.414424109798901"/>
    <n v="4.4605428900000001E-2"/>
  </r>
  <r>
    <n v="220000"/>
    <n v="850000"/>
    <n v="850000"/>
    <x v="0"/>
    <x v="0"/>
    <s v="IR-SouthCentral"/>
    <s v="C-25 and South Indian R"/>
    <n v="0.36"/>
    <n v="0.57999999999999996"/>
    <s v="St. Lucie County"/>
    <n v="0.10727021876119"/>
    <n v="3840.9184595358902"/>
    <n v="11.1111404467547"/>
    <n v="1.92870486109794"/>
    <n v="1.1918944664097499"/>
    <n v="0.20689259237575"/>
    <n v="412.016163398331"/>
    <n v="1310"/>
    <s v="Fixed Single Family Units"/>
    <n v="1310"/>
    <s v="St. Lucie County"/>
    <s v="St. Lucie County"/>
    <m/>
    <m/>
    <m/>
    <n v="0"/>
    <n v="1"/>
    <n v="1.1918944664097499"/>
    <n v="0.20689259237575"/>
    <n v="412.01616339833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495378738515598"/>
    <n v="0.33415747229999998"/>
  </r>
  <r>
    <n v="220000"/>
    <n v="850000"/>
    <n v="850000"/>
    <x v="0"/>
    <x v="0"/>
    <s v="IR-SouthCentral"/>
    <s v="C-25 and South Indian R"/>
    <n v="0.36"/>
    <n v="0.57999999999999996"/>
    <s v="St. Lucie County"/>
    <n v="0.11762997078357"/>
    <n v="3904.7226307082301"/>
    <n v="10.9771513537906"/>
    <n v="2.03515827614522"/>
    <n v="1.2912419930333101"/>
    <n v="0.23939560856292"/>
    <n v="459.31240896818798"/>
    <n v="1210"/>
    <s v="Fixed Single Family Units"/>
    <n v="1210"/>
    <s v="St. Lucie County"/>
    <s v="St. Lucie County"/>
    <m/>
    <m/>
    <m/>
    <n v="0"/>
    <n v="1"/>
    <n v="1.2912419930333101"/>
    <n v="0.23939560856292"/>
    <n v="459.31240896818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541044307329997"/>
    <n v="0.3725161468"/>
  </r>
  <r>
    <n v="220000"/>
    <n v="850000"/>
    <n v="850000"/>
    <x v="0"/>
    <x v="0"/>
    <s v="IR-SouthCentral"/>
    <s v="C-25 and South Indian R"/>
    <n v="0.36"/>
    <n v="0.57999999999999996"/>
    <s v="St. Lucie County"/>
    <n v="6.6744719950149994E-2"/>
    <n v="3904.7226307082301"/>
    <n v="10.9771513537906"/>
    <n v="2.03515827614522"/>
    <n v="0.73266689295924003"/>
    <n v="0.13583606919555"/>
    <n v="260.61961846966102"/>
    <n v="1310"/>
    <s v="Fixed Single Family Units"/>
    <n v="1310"/>
    <s v="St. Lucie County"/>
    <s v="St. Lucie County"/>
    <m/>
    <m/>
    <m/>
    <n v="0"/>
    <n v="1"/>
    <n v="0.73266689295924003"/>
    <n v="0.13583606919555"/>
    <n v="260.61961846966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6.917215095268105"/>
    <n v="0.21137033129999999"/>
  </r>
  <r>
    <n v="220000"/>
    <n v="850000"/>
    <n v="850000"/>
    <x v="0"/>
    <x v="0"/>
    <s v="IR-SouthCentral"/>
    <s v="C-25 and South Indian R"/>
    <n v="0.36"/>
    <n v="0.57999999999999996"/>
    <s v="St. Lucie County"/>
    <n v="0.12157320737904"/>
    <n v="3904.7226307082301"/>
    <n v="10.9771513537906"/>
    <n v="2.03515827614522"/>
    <n v="1.3345274979655399"/>
    <n v="0.24742071915498001"/>
    <n v="474.70965414073697"/>
    <n v="1310"/>
    <s v="Fixed Single Family Units"/>
    <n v="1310"/>
    <s v="St. Lucie County"/>
    <s v="St. Lucie County"/>
    <m/>
    <m/>
    <m/>
    <n v="0"/>
    <n v="1"/>
    <n v="1.3345274979655399"/>
    <n v="0.24742071915498001"/>
    <n v="474.709654140736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1.907349204748499"/>
    <n v="0.38500377460000001"/>
  </r>
  <r>
    <n v="220000"/>
    <n v="850000"/>
    <n v="850000"/>
    <x v="0"/>
    <x v="0"/>
    <s v="IR-SouthCentral"/>
    <s v="C-25 and South Indian R"/>
    <n v="0.36"/>
    <n v="0.57999999999999996"/>
    <s v="St. Lucie County"/>
    <n v="5.0337557055540001E-2"/>
    <n v="3904.7226307082301"/>
    <n v="10.9771513537906"/>
    <n v="2.03515827614522"/>
    <n v="0.55256298257875003"/>
    <n v="0.10244489584251"/>
    <n v="196.554198209341"/>
    <n v="1310"/>
    <s v="Fixed Single Family Units"/>
    <n v="1310"/>
    <s v="St. Lucie County"/>
    <s v="St. Lucie County"/>
    <m/>
    <m/>
    <m/>
    <n v="0"/>
    <n v="1"/>
    <n v="0.55256298257875003"/>
    <n v="0.10244489584251"/>
    <n v="196.55419820934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209873230055393"/>
    <n v="0.15941135300000001"/>
  </r>
  <r>
    <n v="220000"/>
    <n v="850000"/>
    <n v="850000"/>
    <x v="0"/>
    <x v="0"/>
    <s v="IR-SouthCentral"/>
    <s v="C-25 and South Indian R"/>
    <n v="0.36"/>
    <n v="0.57999999999999996"/>
    <s v="St. Lucie County"/>
    <n v="0.13736894539809999"/>
    <n v="3904.7226307082301"/>
    <n v="10.9771513537906"/>
    <n v="2.03515827614522"/>
    <n v="1.5079197049455899"/>
    <n v="0.27956754611229001"/>
    <n v="536.387629852499"/>
    <n v="1310"/>
    <s v="Fixed Single Family Units"/>
    <n v="1310"/>
    <s v="St. Lucie County"/>
    <s v="St. Lucie County"/>
    <m/>
    <m/>
    <m/>
    <n v="0"/>
    <n v="1"/>
    <n v="1.5079197049455899"/>
    <n v="0.27956754611229001"/>
    <n v="536.387629852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975162130481195"/>
    <n v="0.43502646379999999"/>
  </r>
  <r>
    <n v="220000"/>
    <n v="850000"/>
    <n v="850000"/>
    <x v="0"/>
    <x v="0"/>
    <s v="IR-SouthCentral"/>
    <s v="C-25 and South Indian R"/>
    <n v="0.36"/>
    <n v="0.57999999999999996"/>
    <s v="St. Lucie County"/>
    <n v="0.12410905303244001"/>
    <n v="3904.7226307082301"/>
    <n v="10.9771513537906"/>
    <n v="2.03515827614522"/>
    <n v="1.36236385951279"/>
    <n v="0.25258156642353002"/>
    <n v="484.61142805155902"/>
    <n v="1310"/>
    <s v="Fixed Single Family Units"/>
    <n v="1310"/>
    <s v="St. Lucie County"/>
    <s v="St. Lucie County"/>
    <m/>
    <m/>
    <m/>
    <n v="0"/>
    <n v="1"/>
    <n v="1.36236385951279"/>
    <n v="0.25258156642353002"/>
    <n v="484.611428051559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741071566809396"/>
    <n v="0.39303441039999998"/>
  </r>
  <r>
    <n v="220000"/>
    <n v="850000"/>
    <n v="850000"/>
    <x v="0"/>
    <x v="0"/>
    <s v="IR-SouthCentral"/>
    <s v="C-25 and South Indian R"/>
    <n v="0.36"/>
    <n v="0.57999999999999996"/>
    <s v="St. Lucie County"/>
    <n v="0.31853715659257997"/>
    <n v="3827.4911696926902"/>
    <n v="11.1986760659188"/>
    <n v="1.9883112490239201"/>
    <n v="3.5671944316391699"/>
    <n v="0.63335101168511998"/>
    <n v="1219.1981540771201"/>
    <n v="1210"/>
    <s v="Fixed Single Family Units"/>
    <n v="1210"/>
    <s v="St. Lucie County"/>
    <s v="St. Lucie County"/>
    <m/>
    <m/>
    <m/>
    <n v="0"/>
    <n v="1"/>
    <n v="3.5671944316391699"/>
    <n v="0.63335101168511998"/>
    <n v="1219.1981540771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0.21868045884599"/>
    <n v="0.98880628879999999"/>
  </r>
  <r>
    <n v="220000"/>
    <n v="850000"/>
    <n v="850000"/>
    <x v="0"/>
    <x v="0"/>
    <s v="IR-SouthCentral"/>
    <s v="C-25 and South Indian R"/>
    <n v="0.36"/>
    <n v="0.57999999999999996"/>
    <s v="St. Lucie County"/>
    <n v="9.7833574561369999E-2"/>
    <n v="3827.4911696926902"/>
    <n v="11.1986760659188"/>
    <n v="1.9883112490239201"/>
    <n v="1.0956065098837"/>
    <n v="0.19452359683258999"/>
    <n v="374.45714273311501"/>
    <n v="1310"/>
    <s v="Fixed Single Family Units"/>
    <n v="1310"/>
    <s v="St. Lucie County"/>
    <s v="St. Lucie County"/>
    <m/>
    <m/>
    <m/>
    <n v="0"/>
    <n v="1"/>
    <n v="1.0956065098837"/>
    <n v="0.19452359683258999"/>
    <n v="374.45714273311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809989643730802"/>
    <n v="0.30369597949999999"/>
  </r>
  <r>
    <n v="220000"/>
    <n v="850000"/>
    <n v="850000"/>
    <x v="0"/>
    <x v="0"/>
    <s v="IR-SouthCentral"/>
    <s v="C-25 and South Indian R"/>
    <n v="0.36"/>
    <n v="0.57999999999999996"/>
    <s v="St. Lucie County"/>
    <n v="8.1270064847030005E-2"/>
    <n v="3827.4911696926902"/>
    <n v="11.1986760659188"/>
    <n v="1.9883112490239201"/>
    <n v="0.91011713007812001"/>
    <n v="0.16159018414425"/>
    <n v="311.060455562367"/>
    <n v="1310"/>
    <s v="Fixed Single Family Units"/>
    <n v="1310"/>
    <s v="St. Lucie County"/>
    <s v="St. Lucie County"/>
    <m/>
    <m/>
    <m/>
    <n v="0"/>
    <n v="1"/>
    <n v="0.91011713007812001"/>
    <n v="0.16159018414425"/>
    <n v="311.06045556236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718961298244594"/>
    <n v="0.25227936379999999"/>
  </r>
  <r>
    <n v="220000"/>
    <n v="850000"/>
    <n v="850000"/>
    <x v="0"/>
    <x v="0"/>
    <s v="IR-SouthCentral"/>
    <s v="C-25 and South Indian R"/>
    <n v="0.36"/>
    <n v="0.57999999999999996"/>
    <s v="St. Lucie County"/>
    <n v="0.12012265782801999"/>
    <n v="3827.4911696926902"/>
    <n v="11.1986760659188"/>
    <n v="1.9883112490239201"/>
    <n v="1.34521473319326"/>
    <n v="0.23884123182211001"/>
    <n v="459.76841211678197"/>
    <n v="1310"/>
    <s v="Fixed Single Family Units"/>
    <n v="1310"/>
    <s v="St. Lucie County"/>
    <s v="St. Lucie County"/>
    <m/>
    <m/>
    <m/>
    <n v="0"/>
    <n v="1"/>
    <n v="1.34521473319326"/>
    <n v="0.23884123182211001"/>
    <n v="459.768412116781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9.44885804264401"/>
    <n v="0.37288597899999998"/>
  </r>
  <r>
    <n v="220000"/>
    <n v="850000"/>
    <n v="850000"/>
    <x v="0"/>
    <x v="0"/>
    <s v="IR-SouthCentral"/>
    <s v="C-25 and South Indian R"/>
    <n v="0.36"/>
    <n v="0.57999999999999996"/>
    <s v="St. Lucie County"/>
    <n v="0.54061863192604998"/>
    <n v="3849.6984594999199"/>
    <n v="10.6531896517332"/>
    <n v="1.6767171076109699"/>
    <n v="5.7593128151688298"/>
    <n v="0.90646450884365004"/>
    <n v="2081.2187145026801"/>
    <n v="1210"/>
    <s v="Fixed Single Family Units"/>
    <n v="1210"/>
    <s v="St. Lucie County"/>
    <s v="St. Lucie County"/>
    <m/>
    <m/>
    <m/>
    <n v="0"/>
    <n v="1"/>
    <n v="5.7593128151688298"/>
    <n v="0.90646450884365004"/>
    <n v="2081.2187145026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5508974839099"/>
    <n v="1.6879308309000001"/>
  </r>
  <r>
    <n v="220000"/>
    <n v="850000"/>
    <n v="850000"/>
    <x v="0"/>
    <x v="0"/>
    <s v="IR-SouthCentral"/>
    <s v="C-25 and South Indian R"/>
    <n v="0.36"/>
    <n v="0.57999999999999996"/>
    <s v="St. Lucie County"/>
    <n v="7.714482178788E-2"/>
    <n v="3849.6984594999199"/>
    <n v="10.6531896517332"/>
    <n v="1.6767171076109699"/>
    <n v="0.82183841715552997"/>
    <n v="0.12935004245535001"/>
    <n v="296.98430159522798"/>
    <n v="1310"/>
    <s v="Fixed Single Family Units"/>
    <n v="1310"/>
    <s v="St. Lucie County"/>
    <s v="St. Lucie County"/>
    <m/>
    <m/>
    <m/>
    <n v="0"/>
    <n v="1"/>
    <n v="0.82183841715552997"/>
    <n v="0.12935004245535001"/>
    <n v="296.98430159522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674073928335304"/>
    <n v="0.2408631805"/>
  </r>
  <r>
    <n v="220000"/>
    <n v="860000"/>
    <n v="860000"/>
    <x v="0"/>
    <x v="0"/>
    <s v="IR-SouthCentral"/>
    <s v="C-25 and South Indian R"/>
    <n v="0.36"/>
    <n v="0.57999999999999996"/>
    <s v="Natural Lands"/>
    <n v="2.8392398797439999E-2"/>
    <n v="3746.5566957189499"/>
    <n v="10.0610116376122"/>
    <n v="1.59398801805426"/>
    <n v="0.28565625472079997"/>
    <n v="4.5257143486940002E-2"/>
    <n v="106.373731822083"/>
    <n v="4110"/>
    <s v="Pine flatwoods"/>
    <n v="4110"/>
    <s v="St. Lucie County"/>
    <s v="St. Lucie County"/>
    <m/>
    <m/>
    <s v="Natural Lands"/>
    <n v="0"/>
    <n v="1"/>
    <n v="0.28565625472079997"/>
    <n v="4.5257143486940002E-2"/>
    <n v="253.25255992643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4.61805583707201"/>
    <n v="0.20539542569999999"/>
  </r>
  <r>
    <n v="220000"/>
    <n v="860000"/>
    <n v="860000"/>
    <x v="0"/>
    <x v="0"/>
    <s v="IR-SouthCentral"/>
    <s v="C-25 and South Indian R"/>
    <n v="0.36"/>
    <n v="0.57999999999999996"/>
    <s v="St. Lucie County"/>
    <n v="0.23187740361683001"/>
    <n v="3746.5566957189499"/>
    <n v="10.0610116376122"/>
    <n v="1.59398801805426"/>
    <n v="2.33292125628825"/>
    <n v="0.36960980302275998"/>
    <n v="868.74183910656495"/>
    <n v="1210"/>
    <s v="Fixed Single Family Units"/>
    <n v="1210"/>
    <s v="St. Lucie County"/>
    <s v="St. Lucie County"/>
    <m/>
    <m/>
    <m/>
    <n v="0"/>
    <n v="1"/>
    <n v="2.33292125628825"/>
    <n v="0.36960980302275998"/>
    <n v="868.741839106564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4.51760351505499"/>
    <n v="0.70457570079999998"/>
  </r>
  <r>
    <n v="220000"/>
    <n v="860000"/>
    <n v="860000"/>
    <x v="0"/>
    <x v="0"/>
    <s v="IR-SouthCentral"/>
    <s v="C-25 and South Indian R"/>
    <n v="0.36"/>
    <n v="0.57999999999999996"/>
    <s v="St. Lucie County"/>
    <n v="0.10128953949805999"/>
    <n v="3746.5566957189499"/>
    <n v="10.0610116376122"/>
    <n v="1.59398801805426"/>
    <n v="1.0190752356583701"/>
    <n v="0.16145431231414001"/>
    <n v="379.48700241274997"/>
    <n v="1310"/>
    <s v="Fixed Single Family Units"/>
    <n v="1310"/>
    <s v="St. Lucie County"/>
    <s v="St. Lucie County"/>
    <m/>
    <m/>
    <m/>
    <n v="0"/>
    <n v="1"/>
    <n v="1.0190752356583701"/>
    <n v="0.16145431231414001"/>
    <n v="379.48700241274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018094213464494"/>
    <n v="0.3077753466"/>
  </r>
  <r>
    <n v="220000"/>
    <n v="860000"/>
    <n v="860000"/>
    <x v="0"/>
    <x v="0"/>
    <s v="IR-SouthCentral"/>
    <s v="C-25 and South Indian R"/>
    <n v="0.36"/>
    <n v="0.57999999999999996"/>
    <s v="St. Lucie County"/>
    <n v="6.5993956699879994E-2"/>
    <n v="3746.5566957189499"/>
    <n v="10.0610116376122"/>
    <n v="1.59398801805426"/>
    <n v="0.66396596636959004"/>
    <n v="0.1051935762436"/>
    <n v="247.25010035093001"/>
    <n v="1310"/>
    <s v="Fixed Single Family Units"/>
    <n v="1310"/>
    <s v="St. Lucie County"/>
    <s v="St. Lucie County"/>
    <m/>
    <m/>
    <m/>
    <n v="0"/>
    <n v="1"/>
    <n v="0.66396596636959004"/>
    <n v="0.1051935762436"/>
    <n v="247.25010035092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217620357638197"/>
    <n v="0.20052725090000001"/>
  </r>
  <r>
    <n v="220000"/>
    <n v="860000"/>
    <n v="860000"/>
    <x v="0"/>
    <x v="0"/>
    <s v="IR-SouthCentral"/>
    <s v="C-25 and South Indian R"/>
    <n v="0.36"/>
    <n v="0.57999999999999996"/>
    <s v="Natural Lands"/>
    <n v="0.15097031746607001"/>
    <n v="3535.8748730203401"/>
    <n v="9.8835853657502195"/>
    <n v="1.60099579240917"/>
    <n v="1.49212802037037"/>
    <n v="0.24170284304185999"/>
    <n v="533.81215210020298"/>
    <n v="4110"/>
    <s v="Pine flatwoods"/>
    <n v="4110"/>
    <s v="St. Lucie County"/>
    <s v="St. Lucie County"/>
    <m/>
    <m/>
    <s v="Natural Lands"/>
    <n v="0"/>
    <n v="1"/>
    <n v="1.49212802037037"/>
    <n v="0.24170284304185999"/>
    <n v="533.81215210020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459932639429"/>
    <n v="0.43293767399999999"/>
  </r>
  <r>
    <n v="220000"/>
    <n v="860000"/>
    <n v="860000"/>
    <x v="0"/>
    <x v="0"/>
    <s v="IR-SouthCentral"/>
    <s v="C-25 and South Indian R"/>
    <n v="0.36"/>
    <n v="0.57999999999999996"/>
    <s v="St. Lucie County"/>
    <n v="0.24766166360545999"/>
    <n v="3535.8748730203401"/>
    <n v="9.8835853657502195"/>
    <n v="1.60099579240917"/>
    <n v="2.4477851940682802"/>
    <n v="0.39650528137340002"/>
    <n v="875.70065335296704"/>
    <n v="1210"/>
    <s v="Fixed Single Family Units"/>
    <n v="1210"/>
    <s v="St. Lucie County"/>
    <s v="St. Lucie County"/>
    <m/>
    <m/>
    <m/>
    <n v="0"/>
    <n v="1"/>
    <n v="2.4477851940682802"/>
    <n v="0.39650528137340002"/>
    <n v="875.700653352967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8.825624936401"/>
    <n v="0.710219508"/>
  </r>
  <r>
    <n v="220000"/>
    <n v="860000"/>
    <n v="860000"/>
    <x v="0"/>
    <x v="0"/>
    <s v="IR-SouthCentral"/>
    <s v="C-25 and South Indian R"/>
    <n v="0.36"/>
    <n v="0.57999999999999996"/>
    <s v="St. Lucie County"/>
    <n v="0.14774604174863001"/>
    <n v="3535.8748730203401"/>
    <n v="9.8835853657502195"/>
    <n v="1.60099579240917"/>
    <n v="1.4602606160743401"/>
    <n v="0.23654079118467"/>
    <n v="522.41151660721698"/>
    <n v="1310"/>
    <s v="Fixed Single Family Units"/>
    <n v="1310"/>
    <s v="St. Lucie County"/>
    <s v="St. Lucie County"/>
    <m/>
    <m/>
    <m/>
    <n v="0"/>
    <n v="1"/>
    <n v="1.4602606160743401"/>
    <n v="0.23654079118467"/>
    <n v="522.411516607216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36345427664401"/>
    <n v="0.42369141659999998"/>
  </r>
  <r>
    <n v="220000"/>
    <n v="860000"/>
    <n v="860000"/>
    <x v="0"/>
    <x v="0"/>
    <s v="IR-SouthCentral"/>
    <s v="C-25 and South Indian R"/>
    <n v="0.36"/>
    <n v="0.57999999999999996"/>
    <s v="St. Lucie County"/>
    <n v="7.1385431008830005E-2"/>
    <n v="3535.8748730203401"/>
    <n v="9.8835853657502195"/>
    <n v="1.60099579240917"/>
    <n v="0.70554400124669003"/>
    <n v="0.11428777468446"/>
    <n v="252.40995180386699"/>
    <n v="1310"/>
    <s v="Fixed Single Family Units"/>
    <n v="1310"/>
    <s v="St. Lucie County"/>
    <s v="St. Lucie County"/>
    <m/>
    <m/>
    <m/>
    <n v="0"/>
    <n v="1"/>
    <n v="0.70554400124669003"/>
    <n v="0.11428777468446"/>
    <n v="252.40995180386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460972573634393"/>
    <n v="0.20471204530000001"/>
  </r>
  <r>
    <n v="220000"/>
    <n v="860000"/>
    <n v="860000"/>
    <x v="0"/>
    <x v="0"/>
    <s v="IR-SouthCentral"/>
    <s v="C-25 and South Indian R"/>
    <n v="0.36"/>
    <n v="0.57999999999999996"/>
    <s v="St. Lucie County"/>
    <n v="0.49244003621986998"/>
    <n v="3831.77806822811"/>
    <n v="10.738880638439401"/>
    <n v="1.7394830088237001"/>
    <n v="5.2882547705539897"/>
    <n v="0.85659107586898997"/>
    <n v="1886.9209307047599"/>
    <n v="1210"/>
    <s v="Fixed Single Family Units"/>
    <n v="1210"/>
    <s v="St. Lucie County"/>
    <s v="St. Lucie County"/>
    <m/>
    <m/>
    <m/>
    <n v="0"/>
    <n v="1"/>
    <n v="5.2882547705539897"/>
    <n v="0.85659107586898997"/>
    <n v="1886.9209307047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59908295766601"/>
    <n v="1.5303494977000001"/>
  </r>
  <r>
    <n v="220000"/>
    <n v="860000"/>
    <n v="860000"/>
    <x v="0"/>
    <x v="0"/>
    <s v="IR-SouthCentral"/>
    <s v="C-25 and South Indian R"/>
    <n v="0.36"/>
    <n v="0.57999999999999996"/>
    <s v="St. Lucie County"/>
    <n v="0.12532341728693999"/>
    <n v="3831.77806822811"/>
    <n v="10.738880638439401"/>
    <n v="1.7394830088237001"/>
    <n v="1.34583321944584"/>
    <n v="0.21799795497836"/>
    <n v="480.21152179551899"/>
    <n v="1310"/>
    <s v="Fixed Single Family Units"/>
    <n v="1310"/>
    <s v="St. Lucie County"/>
    <s v="St. Lucie County"/>
    <m/>
    <m/>
    <m/>
    <n v="0"/>
    <n v="1"/>
    <n v="1.34583321944584"/>
    <n v="0.21799795497836"/>
    <n v="480.21152179551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8.230686962317506"/>
    <n v="0.38946595439999998"/>
  </r>
  <r>
    <n v="220000"/>
    <n v="860000"/>
    <n v="860000"/>
    <x v="0"/>
    <x v="0"/>
    <s v="IR-SouthCentral"/>
    <s v="C-25 and South Indian R"/>
    <n v="0.36"/>
    <n v="0.57999999999999996"/>
    <s v="Natural Lands"/>
    <n v="1.09382161896E-3"/>
    <n v="3750.2342856272498"/>
    <n v="9.9619018625994595"/>
    <n v="1.5492946945471"/>
    <n v="1.0896543623289999E-2"/>
    <n v="1.69465203104E-3"/>
    <n v="4.1020873377953402"/>
    <n v="4110"/>
    <s v="Pine flatwoods"/>
    <n v="4110"/>
    <s v="St. Lucie County"/>
    <s v="St. Lucie County"/>
    <m/>
    <m/>
    <s v="Natural Lands"/>
    <n v="0"/>
    <n v="1"/>
    <n v="1.0896543623289999E-2"/>
    <n v="1.69465203104E-3"/>
    <n v="205.12781055002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5400315439189"/>
    <n v="0.16636480989999999"/>
  </r>
  <r>
    <n v="220000"/>
    <n v="860000"/>
    <n v="860000"/>
    <x v="0"/>
    <x v="0"/>
    <s v="IR-SouthCentral"/>
    <s v="C-25 and South Indian R"/>
    <n v="0.36"/>
    <n v="0.57999999999999996"/>
    <s v="St. Lucie County"/>
    <n v="0.25533102245199002"/>
    <n v="3750.2342856272498"/>
    <n v="9.9619018625994595"/>
    <n v="1.5492946945471"/>
    <n v="2.54358258814394"/>
    <n v="0.39558299843816003"/>
    <n v="957.55115458372904"/>
    <n v="1210"/>
    <s v="Fixed Single Family Units"/>
    <n v="1210"/>
    <s v="St. Lucie County"/>
    <s v="St. Lucie County"/>
    <m/>
    <m/>
    <m/>
    <n v="0"/>
    <n v="1"/>
    <n v="2.54358258814394"/>
    <n v="0.39558299843816003"/>
    <n v="968.409666141375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3.187667581753"/>
    <n v="0.78540929940000004"/>
  </r>
  <r>
    <n v="220000"/>
    <n v="860000"/>
    <n v="860000"/>
    <x v="0"/>
    <x v="0"/>
    <s v="IR-SouthCentral"/>
    <s v="C-25 and South Indian R"/>
    <n v="0.36"/>
    <n v="0.57999999999999996"/>
    <s v="St. Lucie County"/>
    <n v="0.13492438539407001"/>
    <n v="3750.2342856272498"/>
    <n v="9.9619018625994595"/>
    <n v="1.5492946945471"/>
    <n v="1.34410348616732"/>
    <n v="0.20903763445606"/>
    <n v="505.99805607204399"/>
    <n v="1310"/>
    <s v="Fixed Single Family Units"/>
    <n v="1310"/>
    <s v="St. Lucie County"/>
    <s v="St. Lucie County"/>
    <m/>
    <m/>
    <m/>
    <n v="0"/>
    <n v="1"/>
    <n v="1.34410348616732"/>
    <n v="0.20903763445606"/>
    <n v="505.99805607204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982854076015599"/>
    <n v="0.41037960750000002"/>
  </r>
  <r>
    <n v="220000"/>
    <n v="860000"/>
    <n v="860000"/>
    <x v="0"/>
    <x v="0"/>
    <s v="IR-SouthCentral"/>
    <s v="C-25 and South Indian R"/>
    <n v="0.36"/>
    <n v="0.57999999999999996"/>
    <s v="St. Lucie County"/>
    <n v="0.55788214264427005"/>
    <n v="3852.2566530490999"/>
    <n v="12.1259965127683"/>
    <n v="2.45771745389137"/>
    <n v="6.7648769162402402"/>
    <n v="1.37111667919115"/>
    <n v="2149.1051956186998"/>
    <n v="1310"/>
    <s v="Fixed Single Family Units"/>
    <n v="1310"/>
    <s v="St. Lucie County"/>
    <s v="St. Lucie County"/>
    <m/>
    <m/>
    <m/>
    <n v="0"/>
    <n v="1"/>
    <n v="6.7648769162402402"/>
    <n v="1.37111667919115"/>
    <n v="2149.1051956186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0.31553454603699"/>
    <n v="1.7429888041999999"/>
  </r>
  <r>
    <n v="220000"/>
    <n v="860000"/>
    <n v="860000"/>
    <x v="0"/>
    <x v="0"/>
    <s v="IR-SouthCentral"/>
    <s v="C-25 and South Indian R"/>
    <n v="0.36"/>
    <n v="0.57999999999999996"/>
    <s v="St. Lucie County"/>
    <n v="5.9881310862539998E-2"/>
    <n v="3852.2566530490999"/>
    <n v="12.1259965127683"/>
    <n v="2.45771745389137"/>
    <n v="0.72612056669918001"/>
    <n v="0.14717134286875999"/>
    <n v="230.678178163529"/>
    <n v="1310"/>
    <s v="Fixed Single Family Units"/>
    <n v="1310"/>
    <s v="St. Lucie County"/>
    <s v="St. Lucie County"/>
    <m/>
    <m/>
    <m/>
    <n v="0"/>
    <n v="1"/>
    <n v="0.72612056669918001"/>
    <n v="0.14717134286875999"/>
    <n v="230.67817816352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701964586039"/>
    <n v="0.18708692469999999"/>
  </r>
  <r>
    <n v="220000"/>
    <n v="860000"/>
    <n v="860000"/>
    <x v="0"/>
    <x v="0"/>
    <s v="IR-SouthCentral"/>
    <s v="C-25 and South Indian R"/>
    <n v="0.36"/>
    <n v="0.57999999999999996"/>
    <s v="St. Lucie County"/>
    <n v="6.6859760960199998E-3"/>
    <n v="3829.5952876178399"/>
    <n v="8.1951954240420104"/>
    <n v="1.1052602616526599"/>
    <n v="5.4792880707400002E-2"/>
    <n v="7.3897436892899999E-3"/>
    <n v="25.604582550466699"/>
    <n v="1210"/>
    <s v="Fixed Single Family Units"/>
    <n v="1210"/>
    <s v="St. Lucie County"/>
    <s v="St. Lucie County"/>
    <m/>
    <m/>
    <m/>
    <n v="0"/>
    <n v="1"/>
    <n v="5.4792880707400002E-2"/>
    <n v="7.3897436892899999E-3"/>
    <n v="25.604582550467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08639167415301"/>
    <n v="2.0766084800000001E-2"/>
  </r>
  <r>
    <n v="220000"/>
    <n v="860000"/>
    <n v="860000"/>
    <x v="0"/>
    <x v="0"/>
    <s v="IR-SouthCentral"/>
    <s v="C-25 and South Indian R"/>
    <n v="0.36"/>
    <n v="0.57999999999999996"/>
    <s v="St. Lucie County"/>
    <n v="0.36417956073678998"/>
    <n v="3829.5952876178399"/>
    <n v="8.1951954240420104"/>
    <n v="1.1052602616526599"/>
    <n v="2.9845226696798202"/>
    <n v="0.40251319658849999"/>
    <n v="1394.66032964437"/>
    <n v="1750"/>
    <s v="Governmental"/>
    <n v="1750"/>
    <s v="St. Lucie County"/>
    <s v="St. Lucie County"/>
    <m/>
    <m/>
    <m/>
    <n v="0"/>
    <n v="1"/>
    <n v="2.9845226696798202"/>
    <n v="0.40251319658849999"/>
    <n v="1394.6603296443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8.61832000124301"/>
    <n v="1.1311113785"/>
  </r>
  <r>
    <n v="220000"/>
    <n v="860000"/>
    <n v="860000"/>
    <x v="0"/>
    <x v="0"/>
    <s v="IR-SouthCentral"/>
    <s v="C-25 and South Indian R"/>
    <n v="0.36"/>
    <n v="0.57999999999999996"/>
    <s v="St. Lucie County"/>
    <n v="0.23984430450675001"/>
    <n v="3829.5952876178399"/>
    <n v="8.1951954240420104"/>
    <n v="1.1052602616526599"/>
    <n v="1.9655709467762901"/>
    <n v="0.26509037875503"/>
    <n v="918.50661830104798"/>
    <n v="1750"/>
    <s v="Governmental"/>
    <n v="1750"/>
    <s v="St. Lucie County"/>
    <s v="St. Lucie County"/>
    <m/>
    <m/>
    <m/>
    <n v="0"/>
    <n v="1"/>
    <n v="1.9655709467762901"/>
    <n v="0.26509037875503"/>
    <n v="918.50661830104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7.945130109692"/>
    <n v="0.74493643009999999"/>
  </r>
  <r>
    <n v="220000"/>
    <n v="860000"/>
    <n v="860000"/>
    <x v="0"/>
    <x v="0"/>
    <s v="IR-SouthCentral"/>
    <s v="C-25 and South Indian R"/>
    <n v="0.36"/>
    <n v="0.57999999999999996"/>
    <s v="St. Lucie County"/>
    <n v="7.05355840176E-3"/>
    <n v="3829.5952876178399"/>
    <n v="8.1951954240420104"/>
    <n v="1.1052602616526599"/>
    <n v="5.780528953736E-2"/>
    <n v="7.7960178047099997E-3"/>
    <n v="27.012274016340299"/>
    <n v="1310"/>
    <s v="Fixed Single Family Units"/>
    <n v="1310"/>
    <s v="St. Lucie County"/>
    <s v="St. Lucie County"/>
    <m/>
    <m/>
    <m/>
    <n v="0"/>
    <n v="1"/>
    <n v="5.780528953736E-2"/>
    <n v="7.7960178047099997E-3"/>
    <n v="27.012274016342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451383629686404"/>
    <n v="2.19077648E-2"/>
  </r>
  <r>
    <n v="220000"/>
    <n v="860000"/>
    <n v="860000"/>
    <x v="0"/>
    <x v="0"/>
    <s v="IR-SouthCentral"/>
    <s v="C-25 and South Indian R"/>
    <n v="0.36"/>
    <n v="0.57999999999999996"/>
    <s v="Natural Lands"/>
    <n v="0.16918308943616001"/>
    <n v="3519.9537053306699"/>
    <n v="10.2527845101731"/>
    <n v="1.8165967003783601"/>
    <n v="1.7345977587543799"/>
    <n v="0.30733744202955998"/>
    <n v="595.51664254012906"/>
    <n v="4110"/>
    <s v="Pine flatwoods"/>
    <n v="4110"/>
    <s v="St. Lucie County"/>
    <s v="St. Lucie County"/>
    <m/>
    <m/>
    <s v="Natural Lands"/>
    <n v="0"/>
    <n v="1"/>
    <n v="1.7345977587543799"/>
    <n v="0.30733744202955998"/>
    <n v="595.516642540129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7.40811156788401"/>
    <n v="0.48298186739999999"/>
  </r>
  <r>
    <n v="220000"/>
    <n v="860000"/>
    <n v="860000"/>
    <x v="0"/>
    <x v="0"/>
    <s v="IR-SouthCentral"/>
    <s v="C-25 and South Indian R"/>
    <n v="0.36"/>
    <n v="0.57999999999999996"/>
    <s v="St. Lucie County"/>
    <n v="6.2972122065259997E-2"/>
    <n v="3519.9537053306699"/>
    <n v="10.2527845101731"/>
    <n v="1.8165967003783601"/>
    <n v="0.64563959768351997"/>
    <n v="0.11439494915959"/>
    <n v="221.65895439617901"/>
    <n v="1210"/>
    <s v="Fixed Single Family Units"/>
    <n v="1210"/>
    <s v="St. Lucie County"/>
    <s v="St. Lucie County"/>
    <m/>
    <m/>
    <m/>
    <n v="0"/>
    <n v="1"/>
    <n v="0.64563959768351997"/>
    <n v="0.11439494915959"/>
    <n v="221.65895439618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0.21917299029499"/>
    <n v="0.1797720636"/>
  </r>
  <r>
    <n v="220000"/>
    <n v="860000"/>
    <n v="860000"/>
    <x v="0"/>
    <x v="0"/>
    <s v="IR-SouthCentral"/>
    <s v="C-25 and South Indian R"/>
    <n v="0.36"/>
    <n v="0.57999999999999996"/>
    <s v="St. Lucie County"/>
    <n v="2.0904109040920001E-2"/>
    <n v="3519.9537053306699"/>
    <n v="10.2527845101731"/>
    <n v="1.8165967003783601"/>
    <n v="0.21432532537373"/>
    <n v="3.797433550808E-2"/>
    <n v="73.581496075229694"/>
    <n v="1310"/>
    <s v="Fixed Single Family Units"/>
    <n v="1310"/>
    <s v="St. Lucie County"/>
    <s v="St. Lucie County"/>
    <m/>
    <m/>
    <m/>
    <n v="0"/>
    <n v="1"/>
    <n v="0.21432532537373"/>
    <n v="3.797433550808E-2"/>
    <n v="73.581496075230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370332777509098"/>
    <n v="5.96768014E-2"/>
  </r>
  <r>
    <n v="220000"/>
    <n v="860000"/>
    <n v="860000"/>
    <x v="0"/>
    <x v="0"/>
    <s v="IR-SouthCentral"/>
    <s v="C-25 and South Indian R"/>
    <n v="0.36"/>
    <n v="0.57999999999999996"/>
    <s v="St. Lucie County"/>
    <n v="3.7770872455500002E-3"/>
    <n v="3519.9537053306699"/>
    <n v="10.2527845101731"/>
    <n v="1.8165967003783601"/>
    <n v="3.8725661604839999E-2"/>
    <n v="6.86144422732E-3"/>
    <n v="13.2951722453626"/>
    <n v="1310"/>
    <s v="Fixed Single Family Units"/>
    <n v="1310"/>
    <s v="St. Lucie County"/>
    <s v="St. Lucie County"/>
    <m/>
    <m/>
    <m/>
    <n v="0"/>
    <n v="1"/>
    <n v="3.8725661604839999E-2"/>
    <n v="6.86144422732E-3"/>
    <n v="13.295172245361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.759508168177"/>
    <n v="1.07827837E-2"/>
  </r>
  <r>
    <n v="220000"/>
    <n v="860000"/>
    <n v="860000"/>
    <x v="0"/>
    <x v="0"/>
    <s v="IR-SouthCentral"/>
    <s v="C-25 and South Indian R"/>
    <n v="0.36"/>
    <n v="0.57999999999999996"/>
    <s v="St. Lucie County"/>
    <n v="0.36092704604108999"/>
    <n v="3519.9537053306699"/>
    <n v="10.2527845101731"/>
    <n v="1.8165967003783601"/>
    <n v="3.7005072269526398"/>
    <n v="0.65565888091555002"/>
    <n v="1270.4464930663801"/>
    <n v="1310"/>
    <s v="Fixed Single Family Units"/>
    <n v="1310"/>
    <s v="St. Lucie County"/>
    <s v="St. Lucie County"/>
    <m/>
    <m/>
    <m/>
    <n v="0"/>
    <n v="1"/>
    <n v="3.7005072269526398"/>
    <n v="0.65565888091555002"/>
    <n v="1270.4464930663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6.00412233901599"/>
    <n v="1.0303702295999999"/>
  </r>
  <r>
    <n v="220000"/>
    <n v="860000"/>
    <n v="860000"/>
    <x v="0"/>
    <x v="0"/>
    <s v="IR-SouthCentral"/>
    <s v="C-25 and South Indian R"/>
    <n v="0.36"/>
    <n v="0.57999999999999996"/>
    <s v="Natural Lands"/>
    <n v="0.61310435055001"/>
    <n v="2646.3364967767002"/>
    <n v="5.9266834688664503"/>
    <n v="0.45254578653333"/>
    <n v="3.6336754190948799"/>
    <n v="0.27745779054665998"/>
    <n v="1622.48041919308"/>
    <n v="4110"/>
    <s v="Pine flatwoods"/>
    <n v="4110"/>
    <s v="St. Lucie County"/>
    <s v="St. Lucie County"/>
    <m/>
    <m/>
    <s v="Natural Lands"/>
    <n v="0"/>
    <n v="1"/>
    <n v="3.6336754190948799"/>
    <n v="0.27745779054665998"/>
    <n v="1622.4804191930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00.16888330219101"/>
    <n v="1.3158803075000001"/>
  </r>
  <r>
    <n v="220000"/>
    <n v="860000"/>
    <n v="860000"/>
    <x v="0"/>
    <x v="0"/>
    <s v="IR-SouthCentral"/>
    <s v="C-25 and South Indian R"/>
    <n v="0.36"/>
    <n v="0.57999999999999996"/>
    <s v="St. Lucie County"/>
    <n v="4.6591030028299996E-3"/>
    <n v="2646.3364967767002"/>
    <n v="5.9266834688664503"/>
    <n v="0.45254578653333"/>
    <n v="2.7613028746610001E-2"/>
    <n v="2.1084574329499998E-3"/>
    <n v="12.329554318630899"/>
    <n v="1310"/>
    <s v="Fixed Single Family Units"/>
    <n v="1310"/>
    <s v="St. Lucie County"/>
    <s v="St. Lucie County"/>
    <m/>
    <m/>
    <m/>
    <n v="0"/>
    <n v="1"/>
    <n v="2.7613028746610001E-2"/>
    <n v="2.1084574329499998E-3"/>
    <n v="12.329554318632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9.0393724711031"/>
    <n v="9.9996384999999997E-3"/>
  </r>
  <r>
    <n v="220000"/>
    <n v="860000"/>
    <n v="860000"/>
    <x v="0"/>
    <x v="0"/>
    <s v="IR-SouthCentral"/>
    <s v="C-25 and South Indian R"/>
    <n v="0.36"/>
    <n v="0.57999999999999996"/>
    <s v="St. Lucie County"/>
    <n v="0.43098462131485998"/>
    <n v="3867.6209689300499"/>
    <n v="10.324885850400401"/>
    <n v="1.5838852637885099"/>
    <n v="4.44986701835409"/>
    <n v="0.68263019062009"/>
    <n v="1666.88515868376"/>
    <n v="1210"/>
    <s v="Fixed Single Family Units"/>
    <n v="1210"/>
    <s v="St. Lucie County"/>
    <s v="St. Lucie County"/>
    <m/>
    <m/>
    <m/>
    <n v="0"/>
    <n v="1"/>
    <n v="4.44986701835409"/>
    <n v="0.68263019062009"/>
    <n v="1666.8851586837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370346449907"/>
    <n v="1.3518938838000001"/>
  </r>
  <r>
    <n v="220000"/>
    <n v="860000"/>
    <n v="860000"/>
    <x v="0"/>
    <x v="0"/>
    <s v="IR-SouthCentral"/>
    <s v="C-25 and South Indian R"/>
    <n v="0.36"/>
    <n v="0.57999999999999996"/>
    <s v="St. Lucie County"/>
    <n v="6.6325965742730003E-2"/>
    <n v="3867.6209689300499"/>
    <n v="10.324885850400401"/>
    <n v="1.5838852637885099"/>
    <n v="0.68480802521126005"/>
    <n v="0.10505271974645"/>
    <n v="256.523695891118"/>
    <n v="1310"/>
    <s v="Fixed Single Family Units"/>
    <n v="1310"/>
    <s v="St. Lucie County"/>
    <s v="St. Lucie County"/>
    <m/>
    <m/>
    <m/>
    <n v="0"/>
    <n v="1"/>
    <n v="0.68480802521126005"/>
    <n v="0.10505271974645"/>
    <n v="256.523695891119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561549716080293"/>
    <n v="0.2080484152"/>
  </r>
  <r>
    <n v="220000"/>
    <n v="860000"/>
    <n v="860000"/>
    <x v="0"/>
    <x v="0"/>
    <s v="IR-SouthCentral"/>
    <s v="C-25 and South Indian R"/>
    <n v="0.36"/>
    <n v="0.57999999999999996"/>
    <s v="St. Lucie County"/>
    <n v="0.12045276603464999"/>
    <n v="3867.6209689300499"/>
    <n v="10.324885850400401"/>
    <n v="1.5838852637885099"/>
    <n v="1.2436610596728499"/>
    <n v="0.19078336110485999"/>
    <n v="465.86564368127199"/>
    <n v="1750"/>
    <s v="Governmental"/>
    <n v="1750"/>
    <s v="St. Lucie County"/>
    <s v="St. Lucie County"/>
    <m/>
    <m/>
    <m/>
    <n v="0"/>
    <n v="1"/>
    <n v="1.2436610596728499"/>
    <n v="0.19078336110485999"/>
    <n v="465.86564368127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013693716587994"/>
    <n v="0.37783101679999997"/>
  </r>
  <r>
    <n v="220000"/>
    <n v="860000"/>
    <n v="860000"/>
    <x v="0"/>
    <x v="0"/>
    <s v="IR-SouthCentral"/>
    <s v="C-25 and South Indian R"/>
    <n v="0.36"/>
    <n v="0.57999999999999996"/>
    <s v="St. Lucie County"/>
    <n v="0.35503831524127999"/>
    <n v="3872.0495082277298"/>
    <n v="11.218173228014599"/>
    <n v="1.9555977399366999"/>
    <n v="3.98288132295919"/>
    <n v="0.69431212687678001"/>
    <n v="1374.7259339320101"/>
    <n v="1210"/>
    <s v="Fixed Single Family Units"/>
    <n v="1210"/>
    <s v="St. Lucie County"/>
    <s v="St. Lucie County"/>
    <m/>
    <m/>
    <m/>
    <n v="0"/>
    <n v="1"/>
    <n v="3.98288132295919"/>
    <n v="0.69431212687678001"/>
    <n v="1374.7259339320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1.426859579992"/>
    <n v="1.1149439853000001"/>
  </r>
  <r>
    <n v="220000"/>
    <n v="860000"/>
    <n v="860000"/>
    <x v="0"/>
    <x v="0"/>
    <s v="IR-SouthCentral"/>
    <s v="C-25 and South Indian R"/>
    <n v="0.36"/>
    <n v="0.57999999999999996"/>
    <s v="St. Lucie County"/>
    <n v="4.461814060153E-2"/>
    <n v="3872.0495082277298"/>
    <n v="11.218173228014599"/>
    <n v="1.9555977399366999"/>
    <n v="0.50053403037990996"/>
    <n v="8.7255134920529998E-2"/>
    <n v="172.76364937420101"/>
    <n v="1310"/>
    <s v="Fixed Single Family Units"/>
    <n v="1310"/>
    <s v="St. Lucie County"/>
    <s v="St. Lucie County"/>
    <m/>
    <m/>
    <m/>
    <n v="0"/>
    <n v="1"/>
    <n v="0.50053403037990996"/>
    <n v="8.7255134920529998E-2"/>
    <n v="172.76364937419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158563436956896"/>
    <n v="0.140116504"/>
  </r>
  <r>
    <n v="220000"/>
    <n v="860000"/>
    <n v="860000"/>
    <x v="0"/>
    <x v="0"/>
    <s v="IR-SouthCentral"/>
    <s v="C-25 and South Indian R"/>
    <n v="0.36"/>
    <n v="0.57999999999999996"/>
    <s v="St. Lucie County"/>
    <n v="6.7409184707670003E-2"/>
    <n v="3872.0495082277298"/>
    <n v="11.218173228014599"/>
    <n v="1.9555977399366999"/>
    <n v="0.75620791120996"/>
    <n v="0.13182524926531"/>
    <n v="261.01170049739699"/>
    <n v="1310"/>
    <s v="Fixed Single Family Units"/>
    <n v="1310"/>
    <s v="St. Lucie County"/>
    <s v="St. Lucie County"/>
    <m/>
    <m/>
    <m/>
    <n v="0"/>
    <n v="1"/>
    <n v="0.75620791120996"/>
    <n v="0.13182524926531"/>
    <n v="261.01170049739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152188520391505"/>
    <n v="0.21168832160000001"/>
  </r>
  <r>
    <n v="220000"/>
    <n v="860000"/>
    <n v="860000"/>
    <x v="0"/>
    <x v="0"/>
    <s v="IR-SouthCentral"/>
    <s v="C-25 and South Indian R"/>
    <n v="0.36"/>
    <n v="0.57999999999999996"/>
    <s v="St. Lucie County"/>
    <n v="5.4668464668650003E-2"/>
    <n v="3872.0495082277298"/>
    <n v="11.218173228014599"/>
    <n v="1.9555977399366999"/>
    <n v="0.61328030676251999"/>
    <n v="0.10690952595182"/>
    <n v="211.67900173581501"/>
    <n v="1310"/>
    <s v="Fixed Single Family Units"/>
    <n v="1310"/>
    <s v="St. Lucie County"/>
    <s v="St. Lucie County"/>
    <m/>
    <m/>
    <m/>
    <n v="0"/>
    <n v="1"/>
    <n v="0.61328030676251999"/>
    <n v="0.10690952595182"/>
    <n v="211.67900173581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775174353984902"/>
    <n v="0.1716780225"/>
  </r>
  <r>
    <n v="220000"/>
    <n v="860000"/>
    <n v="860000"/>
    <x v="0"/>
    <x v="0"/>
    <s v="IR-SouthCentral"/>
    <s v="C-25 and South Indian R"/>
    <n v="0.36"/>
    <n v="0.57999999999999996"/>
    <s v="St. Lucie County"/>
    <n v="8.0431209716159996E-2"/>
    <n v="3872.0495082277298"/>
    <n v="11.218173228014599"/>
    <n v="1.9555977399366999"/>
    <n v="0.90229124353473"/>
    <n v="0.15729109194131"/>
    <n v="311.43362602764603"/>
    <n v="1310"/>
    <s v="Fixed Single Family Units"/>
    <n v="1310"/>
    <s v="St. Lucie County"/>
    <s v="St. Lucie County"/>
    <m/>
    <m/>
    <m/>
    <n v="0"/>
    <n v="1"/>
    <n v="0.90229124353473"/>
    <n v="0.15729109194131"/>
    <n v="311.433626027643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284584127733396"/>
    <n v="0.25258201619999998"/>
  </r>
  <r>
    <n v="220000"/>
    <n v="860000"/>
    <n v="860000"/>
    <x v="0"/>
    <x v="0"/>
    <s v="IR-SouthCentral"/>
    <s v="C-25 and South Indian R"/>
    <n v="0.36"/>
    <n v="0.57999999999999996"/>
    <s v="St. Lucie County"/>
    <n v="1.5598138732600001E-2"/>
    <n v="3872.0495082277298"/>
    <n v="11.218173228014599"/>
    <n v="1.9555977399366999"/>
    <n v="0.17498262233692999"/>
    <n v="3.0503684852690002E-2"/>
    <n v="60.396765408839499"/>
    <n v="1310"/>
    <s v="Fixed Single Family Units"/>
    <n v="1310"/>
    <s v="St. Lucie County"/>
    <s v="St. Lucie County"/>
    <m/>
    <m/>
    <m/>
    <n v="0"/>
    <n v="1"/>
    <n v="0.17498262233692999"/>
    <n v="3.0503684852690002E-2"/>
    <n v="60.396765408840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533515992324602"/>
    <n v="4.8983589100000002E-2"/>
  </r>
  <r>
    <n v="220000"/>
    <n v="860000"/>
    <n v="860000"/>
    <x v="0"/>
    <x v="0"/>
    <s v="IR-SouthCentral"/>
    <s v="C-25 and South Indian R"/>
    <n v="0.36"/>
    <n v="0.57999999999999996"/>
    <s v="St. Lucie County"/>
    <n v="0.32723339815310998"/>
    <n v="3884.4583759709499"/>
    <n v="11.3267811144774"/>
    <n v="2.0014718189902898"/>
    <n v="3.7065010742270101"/>
    <n v="0.65494842463588998"/>
    <n v="1271.1245143533099"/>
    <n v="1210"/>
    <s v="Fixed Single Family Units"/>
    <n v="1210"/>
    <s v="St. Lucie County"/>
    <s v="St. Lucie County"/>
    <m/>
    <m/>
    <m/>
    <n v="0"/>
    <n v="1"/>
    <n v="3.7065010742270101"/>
    <n v="0.65494842463588998"/>
    <n v="1271.1245143533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35.689180497428"/>
    <n v="1.0309201252"/>
  </r>
  <r>
    <n v="220000"/>
    <n v="860000"/>
    <n v="860000"/>
    <x v="0"/>
    <x v="0"/>
    <s v="IR-SouthCentral"/>
    <s v="C-25 and South Indian R"/>
    <n v="0.36"/>
    <n v="0.57999999999999996"/>
    <s v="St. Lucie County"/>
    <n v="8.1221164226799994E-2"/>
    <n v="3884.4583759709499"/>
    <n v="11.3267811144774"/>
    <n v="2.0014718189902898"/>
    <n v="0.91997434906004005"/>
    <n v="0.16256187130552999"/>
    <n v="315.50023168692502"/>
    <n v="1310"/>
    <s v="Fixed Single Family Units"/>
    <n v="1310"/>
    <s v="St. Lucie County"/>
    <s v="St. Lucie County"/>
    <m/>
    <m/>
    <m/>
    <n v="0"/>
    <n v="1"/>
    <n v="0.91997434906004005"/>
    <n v="0.16256187130552999"/>
    <n v="315.50023168692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2.687272187054106"/>
    <n v="0.25588015549999998"/>
  </r>
  <r>
    <n v="220000"/>
    <n v="860000"/>
    <n v="860000"/>
    <x v="0"/>
    <x v="0"/>
    <s v="IR-SouthCentral"/>
    <s v="C-25 and South Indian R"/>
    <n v="0.36"/>
    <n v="0.57999999999999996"/>
    <s v="St. Lucie County"/>
    <n v="7.4946510416350004E-2"/>
    <n v="3884.4583759709499"/>
    <n v="11.3267811144774"/>
    <n v="2.0014718189902898"/>
    <n v="0.84890271877990997"/>
    <n v="0.15000332852998"/>
    <n v="291.12660013658899"/>
    <n v="1310"/>
    <s v="Fixed Single Family Units"/>
    <n v="1310"/>
    <s v="St. Lucie County"/>
    <s v="St. Lucie County"/>
    <m/>
    <m/>
    <m/>
    <n v="0"/>
    <n v="1"/>
    <n v="0.84890271877990997"/>
    <n v="0.15000332852998"/>
    <n v="291.126600136588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9.6841960382678"/>
    <n v="0.23611240889999999"/>
  </r>
  <r>
    <n v="220000"/>
    <n v="860000"/>
    <n v="860000"/>
    <x v="0"/>
    <x v="0"/>
    <s v="IR-SouthCentral"/>
    <s v="C-25 and South Indian R"/>
    <n v="0.36"/>
    <n v="0.57999999999999996"/>
    <s v="St. Lucie County"/>
    <n v="6.6065827449729997E-2"/>
    <n v="3884.4583759709499"/>
    <n v="11.3267811144774"/>
    <n v="2.0014718189902898"/>
    <n v="0.74831316666992997"/>
    <n v="0.13222889183891001"/>
    <n v="256.62995680255898"/>
    <n v="1310"/>
    <s v="Fixed Single Family Units"/>
    <n v="1310"/>
    <s v="St. Lucie County"/>
    <s v="St. Lucie County"/>
    <m/>
    <m/>
    <m/>
    <n v="0"/>
    <n v="1"/>
    <n v="0.74831316666992997"/>
    <n v="0.13222889183891001"/>
    <n v="256.62995680255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542418861291793"/>
    <n v="0.2081345959"/>
  </r>
  <r>
    <n v="220000"/>
    <n v="860000"/>
    <n v="860000"/>
    <x v="0"/>
    <x v="0"/>
    <s v="IR-SouthCentral"/>
    <s v="C-25 and South Indian R"/>
    <n v="0.36"/>
    <n v="0.57999999999999996"/>
    <s v="St. Lucie County"/>
    <n v="6.8296553467929996E-2"/>
    <n v="3884.4583759709499"/>
    <n v="11.3267811144774"/>
    <n v="2.0014718189902898"/>
    <n v="0.77358011200451005"/>
    <n v="0.13669362710023"/>
    <n v="265.29511916847201"/>
    <n v="1310"/>
    <s v="Fixed Single Family Units"/>
    <n v="1310"/>
    <s v="St. Lucie County"/>
    <s v="St. Lucie County"/>
    <m/>
    <m/>
    <m/>
    <n v="0"/>
    <n v="1"/>
    <n v="0.77358011200451005"/>
    <n v="0.13669362710023"/>
    <n v="265.29511916847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5634172903967"/>
    <n v="0.2151623027"/>
  </r>
  <r>
    <n v="220000"/>
    <n v="860000"/>
    <n v="860000"/>
    <x v="0"/>
    <x v="0"/>
    <s v="IR-SouthCentral"/>
    <s v="C-25 and South Indian R"/>
    <n v="0.36"/>
    <n v="0.57999999999999996"/>
    <s v="St. Lucie County"/>
    <n v="0.28675484267057"/>
    <n v="3868.6356678284601"/>
    <n v="10.580144798443801"/>
    <n v="1.85318543280571"/>
    <n v="3.0339077571096098"/>
    <n v="0.53140989722359"/>
    <n v="1109.3500122779101"/>
    <n v="1210"/>
    <s v="Fixed Single Family Units"/>
    <n v="1210"/>
    <s v="St. Lucie County"/>
    <s v="St. Lucie County"/>
    <m/>
    <m/>
    <m/>
    <n v="0"/>
    <n v="1"/>
    <n v="3.0339077571096098"/>
    <n v="0.53140989722359"/>
    <n v="1109.3500122779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7.47061970168801"/>
    <n v="0.89971614950000001"/>
  </r>
  <r>
    <n v="220000"/>
    <n v="860000"/>
    <n v="860000"/>
    <x v="0"/>
    <x v="0"/>
    <s v="IR-SouthCentral"/>
    <s v="C-25 and South Indian R"/>
    <n v="0.36"/>
    <n v="0.57999999999999996"/>
    <s v="St. Lucie County"/>
    <n v="4.4220556484640003E-2"/>
    <n v="3868.6356678284601"/>
    <n v="10.580144798443801"/>
    <n v="1.85318543280571"/>
    <n v="0.46785989067528"/>
    <n v="8.1948891107900004E-2"/>
    <n v="171.073222067713"/>
    <n v="1310"/>
    <s v="Fixed Single Family Units"/>
    <n v="1310"/>
    <s v="St. Lucie County"/>
    <s v="St. Lucie County"/>
    <m/>
    <m/>
    <m/>
    <n v="0"/>
    <n v="1"/>
    <n v="0.46785989067528"/>
    <n v="8.1948891107900004E-2"/>
    <n v="171.07322206771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4.692466712210702"/>
    <n v="0.13874551669999999"/>
  </r>
  <r>
    <n v="220000"/>
    <n v="860000"/>
    <n v="860000"/>
    <x v="0"/>
    <x v="0"/>
    <s v="IR-SouthCentral"/>
    <s v="C-25 and South Indian R"/>
    <n v="0.36"/>
    <n v="0.57999999999999996"/>
    <s v="St. Lucie County"/>
    <n v="0.15369829563685"/>
    <n v="3868.6356678284601"/>
    <n v="10.580144798443801"/>
    <n v="1.85318543280571"/>
    <n v="1.6261502231118901"/>
    <n v="0.28483144252127002"/>
    <n v="594.60270858516196"/>
    <n v="1310"/>
    <s v="Fixed Single Family Units"/>
    <n v="1310"/>
    <s v="St. Lucie County"/>
    <s v="St. Lucie County"/>
    <m/>
    <m/>
    <m/>
    <n v="0"/>
    <n v="1"/>
    <n v="1.6261502231118901"/>
    <n v="0.28483144252127002"/>
    <n v="594.60270858515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9.762842932542299"/>
    <n v="0.48224063960000002"/>
  </r>
  <r>
    <n v="220000"/>
    <n v="860000"/>
    <n v="860000"/>
    <x v="0"/>
    <x v="0"/>
    <s v="IR-SouthCentral"/>
    <s v="C-25 and South Indian R"/>
    <n v="0.36"/>
    <n v="0.57999999999999996"/>
    <s v="St. Lucie County"/>
    <n v="0.10884502545108"/>
    <n v="3868.6356678284601"/>
    <n v="10.580144798443801"/>
    <n v="1.85318543280571"/>
    <n v="1.15159612986275"/>
    <n v="0.20171001559931001"/>
    <n v="421.081747725757"/>
    <n v="1310"/>
    <s v="Fixed Single Family Units"/>
    <n v="1310"/>
    <s v="St. Lucie County"/>
    <s v="St. Lucie County"/>
    <m/>
    <m/>
    <m/>
    <n v="0"/>
    <n v="1"/>
    <n v="1.15159612986275"/>
    <n v="0.20171001559931001"/>
    <n v="421.0817477257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963213400545698"/>
    <n v="0.34150993330000001"/>
  </r>
  <r>
    <n v="220000"/>
    <n v="860000"/>
    <n v="860000"/>
    <x v="0"/>
    <x v="0"/>
    <s v="IR-SouthCentral"/>
    <s v="C-25 and South Indian R"/>
    <n v="0.36"/>
    <n v="0.57999999999999996"/>
    <s v="St. Lucie County"/>
    <n v="1.487238389924E-2"/>
    <n v="3868.6356678284601"/>
    <n v="10.580144798443801"/>
    <n v="1.85318543280571"/>
    <n v="0.157351975152"/>
    <n v="2.756128519316E-2"/>
    <n v="57.535834818237703"/>
    <n v="1310"/>
    <s v="Fixed Single Family Units"/>
    <n v="1310"/>
    <s v="St. Lucie County"/>
    <s v="St. Lucie County"/>
    <m/>
    <m/>
    <m/>
    <n v="0"/>
    <n v="1"/>
    <n v="0.157351975152"/>
    <n v="2.756128519316E-2"/>
    <n v="57.535834818238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635184302121203"/>
    <n v="4.6663288599999998E-2"/>
  </r>
  <r>
    <n v="220000"/>
    <n v="860000"/>
    <n v="860000"/>
    <x v="0"/>
    <x v="0"/>
    <s v="IR-SouthCentral"/>
    <s v="C-25 and South Indian R"/>
    <n v="0.36"/>
    <n v="0.57999999999999996"/>
    <s v="St. Lucie County"/>
    <n v="9.3723494564799999E-3"/>
    <n v="3868.6356678284601"/>
    <n v="10.580144798443801"/>
    <n v="1.85318543280571"/>
    <n v="9.9160814351230003E-2"/>
    <n v="1.7368701483920002E-2"/>
    <n v="36.258205398714502"/>
    <n v="1310"/>
    <s v="Fixed Single Family Units"/>
    <n v="1310"/>
    <s v="St. Lucie County"/>
    <s v="St. Lucie County"/>
    <m/>
    <m/>
    <m/>
    <n v="0"/>
    <n v="1"/>
    <n v="9.9160814351230003E-2"/>
    <n v="1.7368701483920002E-2"/>
    <n v="36.258205398714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6.465026867498199"/>
    <n v="2.94064926E-2"/>
  </r>
  <r>
    <n v="220000"/>
    <n v="860000"/>
    <n v="860000"/>
    <x v="0"/>
    <x v="0"/>
    <s v="IR-SouthCentral"/>
    <s v="C-25 and South Indian R"/>
    <n v="0.36"/>
    <n v="0.57999999999999996"/>
    <s v="St. Lucie County"/>
    <n v="0.30342228127357002"/>
    <n v="3760.2178981400898"/>
    <n v="9.83522026817535"/>
    <n v="1.47722323474948"/>
    <n v="2.9842249705978801"/>
    <n v="0.44822244383802001"/>
    <n v="1140.9338927394001"/>
    <n v="1210"/>
    <s v="Fixed Single Family Units"/>
    <n v="1210"/>
    <s v="St. Lucie County"/>
    <s v="St. Lucie County"/>
    <m/>
    <m/>
    <m/>
    <n v="0"/>
    <n v="1"/>
    <n v="2.9842249705978801"/>
    <n v="0.44822244383802001"/>
    <n v="1204.4770351846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0.72056948265501"/>
    <n v="0.9768670196"/>
  </r>
  <r>
    <n v="220000"/>
    <n v="860000"/>
    <n v="860000"/>
    <x v="0"/>
    <x v="0"/>
    <s v="IR-SouthCentral"/>
    <s v="C-25 and South Indian R"/>
    <n v="0.36"/>
    <n v="0.57999999999999996"/>
    <s v="St. Lucie County"/>
    <n v="1.178463965584E-2"/>
    <n v="3760.2178981400898"/>
    <n v="9.83522026817535"/>
    <n v="1.47722323474948"/>
    <n v="0.11590452679629"/>
    <n v="1.740854351276E-2"/>
    <n v="44.3128129570323"/>
    <n v="1310"/>
    <s v="Fixed Single Family Units"/>
    <n v="1310"/>
    <s v="St. Lucie County"/>
    <s v="St. Lucie County"/>
    <m/>
    <m/>
    <m/>
    <n v="0"/>
    <n v="1"/>
    <n v="0.11590452679629"/>
    <n v="1.740854351276E-2"/>
    <n v="44.312812957030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0.488587682534302"/>
    <n v="3.5939021100000003E-2"/>
  </r>
  <r>
    <n v="220000"/>
    <n v="860000"/>
    <n v="860000"/>
    <x v="0"/>
    <x v="0"/>
    <s v="IR-SouthCentral"/>
    <s v="C-25 and South Indian R"/>
    <n v="0.36"/>
    <n v="0.57999999999999996"/>
    <s v="St. Lucie County"/>
    <n v="5.8040275097539999E-2"/>
    <n v="3760.2178981400898"/>
    <n v="9.83522026817535"/>
    <n v="1.47722323474948"/>
    <n v="0.57083889000979005"/>
    <n v="8.5738442925330005E-2"/>
    <n v="218.24408123474399"/>
    <n v="1310"/>
    <s v="Fixed Single Family Units"/>
    <n v="1310"/>
    <s v="St. Lucie County"/>
    <s v="St. Lucie County"/>
    <m/>
    <m/>
    <m/>
    <n v="0"/>
    <n v="1"/>
    <n v="0.57083889000979005"/>
    <n v="8.5738442925330005E-2"/>
    <n v="218.24408123474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590564969776104"/>
    <n v="0.17700249900000001"/>
  </r>
  <r>
    <n v="220000"/>
    <n v="860000"/>
    <n v="860000"/>
    <x v="0"/>
    <x v="0"/>
    <s v="IR-SouthCentral"/>
    <s v="C-25 and South Indian R"/>
    <n v="0.36"/>
    <n v="0.57999999999999996"/>
    <s v="St. Lucie County"/>
    <n v="0.40337747616816"/>
    <n v="3847.22885260662"/>
    <n v="10.1055602103018"/>
    <n v="1.6648220165643"/>
    <n v="4.0763553728969697"/>
    <n v="0.67155170331089997"/>
    <n v="1551.8854648058"/>
    <n v="1210"/>
    <s v="Fixed Single Family Units"/>
    <n v="1210"/>
    <s v="St. Lucie County"/>
    <s v="St. Lucie County"/>
    <m/>
    <m/>
    <m/>
    <n v="0"/>
    <n v="1"/>
    <n v="4.0763553728969697"/>
    <n v="0.67155170331089997"/>
    <n v="1551.885464805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9.626852491123"/>
    <n v="1.2586256811000001"/>
  </r>
  <r>
    <n v="220000"/>
    <n v="860000"/>
    <n v="860000"/>
    <x v="0"/>
    <x v="0"/>
    <s v="IR-SouthCentral"/>
    <s v="C-25 and South Indian R"/>
    <n v="0.36"/>
    <n v="0.57999999999999996"/>
    <s v="St. Lucie County"/>
    <n v="1.7712841092619998E-2"/>
    <n v="3847.22885260662"/>
    <n v="10.1055602103018"/>
    <n v="1.6648220165643"/>
    <n v="0.17899818215700999"/>
    <n v="2.9488727826899999E-2"/>
    <n v="68.145353313175406"/>
    <n v="1310"/>
    <s v="Fixed Single Family Units"/>
    <n v="1310"/>
    <s v="St. Lucie County"/>
    <s v="St. Lucie County"/>
    <m/>
    <m/>
    <m/>
    <n v="0"/>
    <n v="1"/>
    <n v="0.17899818215700999"/>
    <n v="2.9488727826899999E-2"/>
    <n v="68.145353313174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8154688949164"/>
    <n v="5.5267926500000002E-2"/>
  </r>
  <r>
    <n v="220000"/>
    <n v="860000"/>
    <n v="860000"/>
    <x v="0"/>
    <x v="0"/>
    <s v="IR-SouthCentral"/>
    <s v="C-25 and South Indian R"/>
    <n v="0.36"/>
    <n v="0.57999999999999996"/>
    <s v="St. Lucie County"/>
    <n v="0.17211408991551"/>
    <n v="3847.22885260662"/>
    <n v="10.1055602103018"/>
    <n v="1.6648220165643"/>
    <n v="1.7393092986825001"/>
    <n v="0.28653932625227002"/>
    <n v="662.16229266308801"/>
    <n v="1310"/>
    <s v="Fixed Single Family Units"/>
    <n v="1310"/>
    <s v="St. Lucie County"/>
    <s v="St. Lucie County"/>
    <m/>
    <m/>
    <m/>
    <n v="0"/>
    <n v="1"/>
    <n v="1.7393092986825001"/>
    <n v="0.28653932625227002"/>
    <n v="662.162292663088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57348807069"/>
    <n v="0.53703348959999997"/>
  </r>
  <r>
    <n v="220000"/>
    <n v="860000"/>
    <n v="860000"/>
    <x v="0"/>
    <x v="0"/>
    <s v="IR-SouthCentral"/>
    <s v="C-25 and South Indian R"/>
    <n v="0.36"/>
    <n v="0.57999999999999996"/>
    <s v="St. Lucie County"/>
    <n v="2.4559046606679999E-2"/>
    <n v="3847.22885260662"/>
    <n v="10.1055602103018"/>
    <n v="1.6648220165643"/>
    <n v="0.24818292419141"/>
    <n v="4.0886441496629997E-2"/>
    <n v="94.484272697730006"/>
    <n v="1310"/>
    <s v="Fixed Single Family Units"/>
    <n v="1310"/>
    <s v="St. Lucie County"/>
    <s v="St. Lucie County"/>
    <m/>
    <m/>
    <m/>
    <n v="0"/>
    <n v="1"/>
    <n v="0.24818292419141"/>
    <n v="4.0886441496629997E-2"/>
    <n v="94.4842726977300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9.081647723437499"/>
    <n v="7.6629580500000002E-2"/>
  </r>
  <r>
    <n v="220000"/>
    <n v="860000"/>
    <n v="860000"/>
    <x v="0"/>
    <x v="0"/>
    <s v="IR-SouthCentral"/>
    <s v="C-25 and South Indian R"/>
    <n v="0.36"/>
    <n v="0.57999999999999996"/>
    <s v="St. Lucie County"/>
    <n v="0.48710717128039999"/>
    <n v="3875.60536533083"/>
    <n v="9.6665407609664307"/>
    <n v="1.4626813358881201"/>
    <n v="4.7086413261410804"/>
    <n v="0.71248256800910004"/>
    <n v="1887.8351665054599"/>
    <n v="1210"/>
    <s v="Fixed Single Family Units"/>
    <n v="1210"/>
    <s v="St. Lucie County"/>
    <s v="St. Lucie County"/>
    <m/>
    <m/>
    <m/>
    <n v="0"/>
    <n v="1"/>
    <n v="4.7086413261410804"/>
    <n v="0.71248256800910004"/>
    <n v="1887.8351665054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86.95648860278601"/>
    <n v="1.5310909704"/>
  </r>
  <r>
    <n v="220000"/>
    <n v="860000"/>
    <n v="860000"/>
    <x v="0"/>
    <x v="0"/>
    <s v="IR-SouthCentral"/>
    <s v="C-25 and South Indian R"/>
    <n v="0.36"/>
    <n v="0.57999999999999996"/>
    <s v="St. Lucie County"/>
    <n v="4.9641880649630002E-2"/>
    <n v="3875.60536533083"/>
    <n v="9.6665407609664307"/>
    <n v="1.4626813358881201"/>
    <n v="0.47986526275067998"/>
    <n v="7.2610252304599998E-2"/>
    <n v="192.39233899082299"/>
    <n v="1310"/>
    <s v="Fixed Single Family Units"/>
    <n v="1310"/>
    <s v="St. Lucie County"/>
    <s v="St. Lucie County"/>
    <m/>
    <m/>
    <m/>
    <n v="0"/>
    <n v="1"/>
    <n v="0.47986526275067998"/>
    <n v="7.2610252304599998E-2"/>
    <n v="192.392338990822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839530755268399"/>
    <n v="0.1560359603"/>
  </r>
  <r>
    <n v="220000"/>
    <n v="860000"/>
    <n v="860000"/>
    <x v="0"/>
    <x v="0"/>
    <s v="IR-SouthCentral"/>
    <s v="C-25 and South Indian R"/>
    <n v="0.36"/>
    <n v="0.57999999999999996"/>
    <s v="St. Lucie County"/>
    <n v="1.436994953609E-2"/>
    <n v="3875.60536533083"/>
    <n v="9.6665407609664307"/>
    <n v="1.4626813358881201"/>
    <n v="0.13890770292367999"/>
    <n v="2.1018656984090001E-2"/>
    <n v="55.6922535216193"/>
    <n v="1310"/>
    <s v="Fixed Single Family Units"/>
    <n v="1310"/>
    <s v="St. Lucie County"/>
    <s v="St. Lucie County"/>
    <m/>
    <m/>
    <m/>
    <n v="0"/>
    <n v="1"/>
    <n v="0.13890770292367999"/>
    <n v="2.1018656984090001E-2"/>
    <n v="55.69225352161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1.229738130141602"/>
    <n v="4.5168088799999999E-2"/>
  </r>
  <r>
    <n v="220000"/>
    <n v="860000"/>
    <n v="860000"/>
    <x v="0"/>
    <x v="0"/>
    <s v="IR-SouthCentral"/>
    <s v="C-25 and South Indian R"/>
    <n v="0.36"/>
    <n v="0.57999999999999996"/>
    <s v="St. Lucie County"/>
    <n v="2.6820460991579999E-2"/>
    <n v="3875.60536533083"/>
    <n v="9.6665407609664307"/>
    <n v="1.4626813358881201"/>
    <n v="0.25926107940304999"/>
    <n v="3.9229787712299999E-2"/>
    <n v="103.94552251962899"/>
    <n v="1750"/>
    <s v="Governmental"/>
    <n v="1750"/>
    <s v="St. Lucie County"/>
    <s v="St. Lucie County"/>
    <m/>
    <m/>
    <m/>
    <n v="0"/>
    <n v="1"/>
    <n v="0.25926107940304999"/>
    <n v="3.9229787712299999E-2"/>
    <n v="103.9455225196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226201524420901"/>
    <n v="8.4302937999999994E-2"/>
  </r>
  <r>
    <n v="220000"/>
    <n v="860000"/>
    <n v="860000"/>
    <x v="0"/>
    <x v="0"/>
    <s v="IR-SouthCentral"/>
    <s v="C-25 and South Indian R"/>
    <n v="0.36"/>
    <n v="0.57999999999999996"/>
    <s v="St. Lucie County"/>
    <n v="3.9824108779139999E-2"/>
    <n v="3875.60536533083"/>
    <n v="9.6665407609664307"/>
    <n v="1.4626813358881201"/>
    <n v="0.38496137078276998"/>
    <n v="5.8249980629630001E-2"/>
    <n v="154.34252965397701"/>
    <n v="1750"/>
    <s v="Governmental"/>
    <n v="1750"/>
    <s v="St. Lucie County"/>
    <s v="St. Lucie County"/>
    <m/>
    <m/>
    <m/>
    <n v="0"/>
    <n v="1"/>
    <n v="0.38496137078276998"/>
    <n v="5.8249980629630001E-2"/>
    <n v="154.34252965397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6372210154722"/>
    <n v="0.12517642309999999"/>
  </r>
  <r>
    <n v="220000"/>
    <n v="860000"/>
    <n v="860000"/>
    <x v="0"/>
    <x v="0"/>
    <s v="IR-SouthCentral"/>
    <s v="C-25 and South Indian R"/>
    <n v="0.36"/>
    <n v="0.57999999999999996"/>
    <s v="St. Lucie County"/>
    <n v="0.45881081424560999"/>
    <n v="3824.5544631540502"/>
    <n v="10.5609542811314"/>
    <n v="1.7239314242967101"/>
    <n v="4.8454800329366403"/>
    <n v="0.79095838048517997"/>
    <n v="1754.74694736641"/>
    <n v="1210"/>
    <s v="Fixed Single Family Units"/>
    <n v="1210"/>
    <s v="St. Lucie County"/>
    <s v="St. Lucie County"/>
    <m/>
    <m/>
    <m/>
    <n v="0"/>
    <n v="1"/>
    <n v="4.8454800329366403"/>
    <n v="0.79095838048517997"/>
    <n v="1754.7469473664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94.18349385547401"/>
    <n v="1.4231524310000001"/>
  </r>
  <r>
    <n v="220000"/>
    <n v="860000"/>
    <n v="860000"/>
    <x v="0"/>
    <x v="0"/>
    <s v="IR-SouthCentral"/>
    <s v="C-25 and South Indian R"/>
    <n v="0.36"/>
    <n v="0.57999999999999996"/>
    <s v="St. Lucie County"/>
    <n v="2.1054843963859999E-2"/>
    <n v="3824.5544631540502"/>
    <n v="10.5609542811314"/>
    <n v="1.7239314242967101"/>
    <n v="0.22235924449874001"/>
    <n v="3.6297107142969999E-2"/>
    <n v="80.525397453015799"/>
    <n v="1310"/>
    <s v="Fixed Single Family Units"/>
    <n v="1310"/>
    <s v="St. Lucie County"/>
    <s v="St. Lucie County"/>
    <m/>
    <m/>
    <m/>
    <n v="0"/>
    <n v="1"/>
    <n v="0.22235924449874001"/>
    <n v="3.6297107142969999E-2"/>
    <n v="80.5253974530138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961780884438696"/>
    <n v="6.5308513700000001E-2"/>
  </r>
  <r>
    <n v="220000"/>
    <n v="860000"/>
    <n v="860000"/>
    <x v="0"/>
    <x v="0"/>
    <s v="IR-SouthCentral"/>
    <s v="C-25 and South Indian R"/>
    <n v="0.36"/>
    <n v="0.57999999999999996"/>
    <s v="St. Lucie County"/>
    <n v="0.13789779561952001"/>
    <n v="3824.5544631540502"/>
    <n v="10.5609542811314"/>
    <n v="1.7239314242967101"/>
    <n v="1.4563323150066201"/>
    <n v="0.23772634320974001"/>
    <n v="527.39762969576304"/>
    <n v="1310"/>
    <s v="Fixed Single Family Units"/>
    <n v="1310"/>
    <s v="St. Lucie County"/>
    <s v="St. Lucie County"/>
    <m/>
    <m/>
    <m/>
    <n v="0"/>
    <n v="1"/>
    <n v="1.4563323150066201"/>
    <n v="0.23772634320974001"/>
    <n v="527.397629695763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6.725109671273302"/>
    <n v="0.42773530389999997"/>
  </r>
  <r>
    <n v="220000"/>
    <n v="860000"/>
    <n v="860000"/>
    <x v="0"/>
    <x v="0"/>
    <s v="IR-SouthCentral"/>
    <s v="C-25 and South Indian R"/>
    <n v="0.36"/>
    <n v="0.57999999999999996"/>
    <s v="St. Lucie County"/>
    <n v="0.26798502121688"/>
    <n v="3897.37081356828"/>
    <n v="11.523714745974701"/>
    <n v="2.0936663163308999"/>
    <n v="3.0881829406973398"/>
    <n v="0.56107121220301004"/>
    <n v="1044.43700016415"/>
    <n v="1210"/>
    <s v="Fixed Single Family Units"/>
    <n v="1210"/>
    <s v="St. Lucie County"/>
    <s v="St. Lucie County"/>
    <m/>
    <m/>
    <m/>
    <n v="0"/>
    <n v="1"/>
    <n v="3.0881829406973398"/>
    <n v="0.56107121220301004"/>
    <n v="1044.4370001641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9.944105435354"/>
    <n v="0.84706974869999996"/>
  </r>
  <r>
    <n v="220000"/>
    <n v="860000"/>
    <n v="860000"/>
    <x v="0"/>
    <x v="0"/>
    <s v="IR-SouthCentral"/>
    <s v="C-25 and South Indian R"/>
    <n v="0.36"/>
    <n v="0.57999999999999996"/>
    <s v="St. Lucie County"/>
    <n v="2.453418252207E-2"/>
    <n v="3897.37081356828"/>
    <n v="11.523714745974701"/>
    <n v="2.0936663163308999"/>
    <n v="0.28272492091010998"/>
    <n v="5.1366391545190002E-2"/>
    <n v="95.618806896307703"/>
    <n v="1310"/>
    <s v="Fixed Single Family Units"/>
    <n v="1310"/>
    <s v="St. Lucie County"/>
    <s v="St. Lucie County"/>
    <m/>
    <m/>
    <m/>
    <n v="0"/>
    <n v="1"/>
    <n v="0.28272492091010998"/>
    <n v="5.1366391545190002E-2"/>
    <n v="95.6188068963068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3.151772223607701"/>
    <n v="7.7549721700000004E-2"/>
  </r>
  <r>
    <n v="220000"/>
    <n v="860000"/>
    <n v="860000"/>
    <x v="0"/>
    <x v="0"/>
    <s v="IR-SouthCentral"/>
    <s v="C-25 and South Indian R"/>
    <n v="0.36"/>
    <n v="0.57999999999999996"/>
    <s v="St. Lucie County"/>
    <n v="0.19785841359145001"/>
    <n v="3897.37081356828"/>
    <n v="11.523714745974701"/>
    <n v="2.0936663163308999"/>
    <n v="2.2800639183190401"/>
    <n v="0.41424949593909999"/>
    <n v="771.12760635026598"/>
    <n v="1310"/>
    <s v="Fixed Single Family Units"/>
    <n v="1310"/>
    <s v="St. Lucie County"/>
    <s v="St. Lucie County"/>
    <m/>
    <m/>
    <m/>
    <n v="0"/>
    <n v="1"/>
    <n v="2.2800639183190401"/>
    <n v="0.41424949593909999"/>
    <n v="771.12760635026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045600592013"/>
    <n v="0.6254076288"/>
  </r>
  <r>
    <n v="220000"/>
    <n v="860000"/>
    <n v="860000"/>
    <x v="0"/>
    <x v="0"/>
    <s v="IR-SouthCentral"/>
    <s v="C-25 and South Indian R"/>
    <n v="0.36"/>
    <n v="0.57999999999999996"/>
    <s v="St. Lucie County"/>
    <n v="0.12738583608434001"/>
    <n v="3897.37081356828"/>
    <n v="11.523714745974701"/>
    <n v="2.0936663163308999"/>
    <n v="1.4679580377135"/>
    <n v="0.26670343418744002"/>
    <n v="496.469839617123"/>
    <n v="1310"/>
    <s v="Fixed Single Family Units"/>
    <n v="1310"/>
    <s v="St. Lucie County"/>
    <s v="St. Lucie County"/>
    <m/>
    <m/>
    <m/>
    <n v="0"/>
    <n v="1"/>
    <n v="1.4679580377135"/>
    <n v="0.26670343418744002"/>
    <n v="496.46983961712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3.042116531349706"/>
    <n v="0.4026519381"/>
  </r>
  <r>
    <n v="220000"/>
    <n v="860000"/>
    <n v="860000"/>
    <x v="0"/>
    <x v="0"/>
    <s v="IR-SouthCentral"/>
    <s v="C-25 and South Indian R"/>
    <n v="0.36"/>
    <n v="0.57999999999999996"/>
    <s v="St. Lucie County"/>
    <n v="0.16328512884858001"/>
    <n v="3897.35816528655"/>
    <n v="10.841830146932301"/>
    <n v="1.97645357330414"/>
    <n v="1.7703096324963401"/>
    <n v="0.32272547638020999"/>
    <n v="636.38063018790695"/>
    <n v="1210"/>
    <s v="Fixed Single Family Units"/>
    <n v="1210"/>
    <s v="St. Lucie County"/>
    <s v="St. Lucie County"/>
    <m/>
    <m/>
    <m/>
    <n v="0"/>
    <n v="1"/>
    <n v="1.7703096324963401"/>
    <n v="0.32272547638020999"/>
    <n v="636.380630187906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4.57357249693899"/>
    <n v="0.5161237877"/>
  </r>
  <r>
    <n v="220000"/>
    <n v="860000"/>
    <n v="860000"/>
    <x v="0"/>
    <x v="0"/>
    <s v="IR-SouthCentral"/>
    <s v="C-25 and South Indian R"/>
    <n v="0.36"/>
    <n v="0.57999999999999996"/>
    <s v="St. Lucie County"/>
    <n v="0.21356374659554"/>
    <n v="3897.35816528655"/>
    <n v="10.841830146932301"/>
    <n v="1.97645357330414"/>
    <n v="2.3154218661314401"/>
    <n v="0.42209883008699001"/>
    <n v="832.33441160335099"/>
    <n v="1310"/>
    <s v="Fixed Single Family Units"/>
    <n v="1310"/>
    <s v="St. Lucie County"/>
    <s v="St. Lucie County"/>
    <m/>
    <m/>
    <m/>
    <n v="0"/>
    <n v="1"/>
    <n v="2.3154218661314401"/>
    <n v="0.42209883008699001"/>
    <n v="832.334411603350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766271192402"/>
    <n v="0.67504818460000005"/>
  </r>
  <r>
    <n v="220000"/>
    <n v="860000"/>
    <n v="860000"/>
    <x v="0"/>
    <x v="0"/>
    <s v="IR-SouthCentral"/>
    <s v="C-25 and South Indian R"/>
    <n v="0.36"/>
    <n v="0.57999999999999996"/>
    <s v="St. Lucie County"/>
    <n v="3.3553015286269999E-2"/>
    <n v="3897.35816528655"/>
    <n v="10.841830146932301"/>
    <n v="1.97645357330414"/>
    <n v="0.36377609265124"/>
    <n v="6.6315976957689995E-2"/>
    <n v="130.768118095956"/>
    <n v="1310"/>
    <s v="Fixed Single Family Units"/>
    <n v="1310"/>
    <s v="St. Lucie County"/>
    <s v="St. Lucie County"/>
    <m/>
    <m/>
    <m/>
    <n v="0"/>
    <n v="1"/>
    <n v="0.36377609265124"/>
    <n v="6.6315976957689995E-2"/>
    <n v="130.76811809595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5740846699344"/>
    <n v="0.1060568679"/>
  </r>
  <r>
    <n v="220000"/>
    <n v="860000"/>
    <n v="860000"/>
    <x v="0"/>
    <x v="0"/>
    <s v="IR-SouthCentral"/>
    <s v="C-25 and South Indian R"/>
    <n v="0.36"/>
    <n v="0.57999999999999996"/>
    <s v="St. Lucie County"/>
    <n v="0.20736156300653999"/>
    <n v="3897.35816528655"/>
    <n v="10.841830146932301"/>
    <n v="1.97645357330414"/>
    <n v="2.2481788451193299"/>
    <n v="0.40984050217021001"/>
    <n v="808.16228075012395"/>
    <n v="1310"/>
    <s v="Fixed Single Family Units"/>
    <n v="1310"/>
    <s v="St. Lucie County"/>
    <s v="St. Lucie County"/>
    <m/>
    <m/>
    <m/>
    <n v="0"/>
    <n v="1"/>
    <n v="2.2481788451193299"/>
    <n v="0.40984050217021001"/>
    <n v="808.162280750123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532440659985"/>
    <n v="0.65544386109999997"/>
  </r>
  <r>
    <n v="220000"/>
    <n v="860000"/>
    <n v="870000"/>
    <x v="0"/>
    <x v="0"/>
    <s v="IR-SouthCentral"/>
    <s v="C-25 and South Indian R"/>
    <n v="0.36"/>
    <n v="0.57999999999999996"/>
    <s v="St. Lucie County"/>
    <n v="9.0240700827999999E-3"/>
    <n v="3864.3579624123199"/>
    <n v="12.1045456581436"/>
    <n v="2.4446357431132899"/>
    <n v="0.10923226833957"/>
    <n v="2.2060564272780001E-2"/>
    <n v="34.872237077846599"/>
    <n v="1110"/>
    <s v="Fixed Single Family Units"/>
    <n v="1110"/>
    <s v="St. Lucie County"/>
    <s v="St. Lucie County"/>
    <m/>
    <m/>
    <m/>
    <n v="0"/>
    <n v="1"/>
    <n v="0.10923226833957"/>
    <n v="2.2060564272780001E-2"/>
    <n v="34.872237077847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46373258696001"/>
    <n v="2.82824307E-2"/>
  </r>
  <r>
    <n v="220000"/>
    <n v="860000"/>
    <n v="870000"/>
    <x v="0"/>
    <x v="0"/>
    <s v="IR-SouthCentral"/>
    <s v="C-25 and South Indian R"/>
    <n v="0.36"/>
    <n v="0.57999999999999996"/>
    <s v="St. Lucie County"/>
    <n v="3.1419027072950002E-2"/>
    <n v="3864.3579624123199"/>
    <n v="12.1045456581436"/>
    <n v="2.4446357431132899"/>
    <n v="0.38031304773897001"/>
    <n v="7.6808076596369998E-2"/>
    <n v="121.41436744060201"/>
    <n v="1310"/>
    <s v="Fixed Single Family Units"/>
    <n v="1310"/>
    <s v="St. Lucie County"/>
    <s v="St. Lucie County"/>
    <m/>
    <m/>
    <m/>
    <n v="0"/>
    <n v="1"/>
    <n v="0.38031304773897001"/>
    <n v="7.6808076596369998E-2"/>
    <n v="822.38347962508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8.993165546563297"/>
    <n v="0.66697768020000003"/>
  </r>
  <r>
    <n v="220000"/>
    <n v="860000"/>
    <n v="870000"/>
    <x v="0"/>
    <x v="0"/>
    <s v="IR-SouthCentral"/>
    <s v="C-25 and South Indian R"/>
    <n v="0.36"/>
    <n v="0.57999999999999996"/>
    <s v="St. Lucie County"/>
    <n v="5.712883614948E-2"/>
    <n v="3864.3579624123199"/>
    <n v="12.1045456581436"/>
    <n v="2.4446357431132899"/>
    <n v="0.69151860556804001"/>
    <n v="0.13965919481349001"/>
    <n v="220.766272857611"/>
    <n v="1310"/>
    <s v="Fixed Single Family Units"/>
    <n v="1310"/>
    <s v="St. Lucie County"/>
    <s v="St. Lucie County"/>
    <m/>
    <m/>
    <m/>
    <n v="0"/>
    <n v="1"/>
    <n v="0.69151860556804001"/>
    <n v="0.13965919481349001"/>
    <n v="1530.0034048106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9.967547658228696"/>
    <n v="1.2408786737999999"/>
  </r>
  <r>
    <n v="220000"/>
    <n v="860000"/>
    <n v="870000"/>
    <x v="0"/>
    <x v="0"/>
    <s v="IR-SouthCentral"/>
    <s v="C-25 and South Indian R"/>
    <n v="0.36"/>
    <n v="0.57999999999999996"/>
    <s v="St. Lucie County"/>
    <n v="0.30461892237963001"/>
    <n v="3878.0276459737102"/>
    <n v="10.829247674947499"/>
    <n v="1.82089143459722"/>
    <n v="3.2987937569246899"/>
    <n v="0.55467798657731004"/>
    <n v="1181.32060247494"/>
    <n v="1210"/>
    <s v="Fixed Single Family Units"/>
    <n v="1210"/>
    <s v="St. Lucie County"/>
    <s v="St. Lucie County"/>
    <m/>
    <m/>
    <m/>
    <n v="0"/>
    <n v="1"/>
    <n v="3.2987937569246899"/>
    <n v="0.55467798657731004"/>
    <n v="1181.3206024749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66.20236301368499"/>
    <n v="0.95808645780000001"/>
  </r>
  <r>
    <n v="220000"/>
    <n v="860000"/>
    <n v="870000"/>
    <x v="0"/>
    <x v="0"/>
    <s v="IR-SouthCentral"/>
    <s v="C-25 and South Indian R"/>
    <n v="0.36"/>
    <n v="0.57999999999999996"/>
    <s v="St. Lucie County"/>
    <n v="1.2407326845009999E-2"/>
    <n v="3878.0276459737102"/>
    <n v="10.829247674947499"/>
    <n v="1.82089143459722"/>
    <n v="0.13436201538865999"/>
    <n v="2.2592395178330001E-2"/>
    <n v="48.115956517588302"/>
    <n v="1310"/>
    <s v="Fixed Single Family Units"/>
    <n v="1310"/>
    <s v="St. Lucie County"/>
    <s v="St. Lucie County"/>
    <m/>
    <m/>
    <m/>
    <n v="0"/>
    <n v="1"/>
    <n v="0.13436201538865999"/>
    <n v="2.2592395178330001E-2"/>
    <n v="48.1159565175878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781690996093097"/>
    <n v="3.9023484599999998E-2"/>
  </r>
  <r>
    <n v="220000"/>
    <n v="860000"/>
    <n v="870000"/>
    <x v="0"/>
    <x v="0"/>
    <s v="IR-SouthCentral"/>
    <s v="C-25 and South Indian R"/>
    <n v="0.36"/>
    <n v="0.57999999999999996"/>
    <s v="St. Lucie County"/>
    <n v="8.2192762384399997E-3"/>
    <n v="3878.0276459737102"/>
    <n v="10.829247674947499"/>
    <n v="1.82089143459722"/>
    <n v="8.9008578094879998E-2"/>
    <n v="1.496640970116E-2"/>
    <n v="31.874580482569002"/>
    <n v="1310"/>
    <s v="Fixed Single Family Units"/>
    <n v="1310"/>
    <s v="St. Lucie County"/>
    <s v="St. Lucie County"/>
    <m/>
    <m/>
    <m/>
    <n v="0"/>
    <n v="1"/>
    <n v="8.9008578094879998E-2"/>
    <n v="1.496640970116E-2"/>
    <n v="31.874580482570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1.360605584570099"/>
    <n v="2.5851241300000001E-2"/>
  </r>
  <r>
    <n v="220000"/>
    <n v="860000"/>
    <n v="870000"/>
    <x v="0"/>
    <x v="0"/>
    <s v="IR-SouthCentral"/>
    <s v="C-25 and South Indian R"/>
    <n v="0.36"/>
    <n v="0.57999999999999996"/>
    <s v="St. Lucie County"/>
    <n v="4.2733522490829998E-2"/>
    <n v="3878.0276459737102"/>
    <n v="10.829247674947499"/>
    <n v="1.82089143459722"/>
    <n v="0.46277189907621002"/>
    <n v="7.7813105073730002E-2"/>
    <n v="165.72178162930501"/>
    <n v="1310"/>
    <s v="Fixed Single Family Units"/>
    <n v="1310"/>
    <s v="St. Lucie County"/>
    <s v="St. Lucie County"/>
    <m/>
    <m/>
    <m/>
    <n v="0"/>
    <n v="1"/>
    <n v="0.46277189907621002"/>
    <n v="7.7813105073730002E-2"/>
    <n v="165.72178162930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4.358892128484598"/>
    <n v="0.1344053379"/>
  </r>
  <r>
    <n v="220000"/>
    <n v="860000"/>
    <n v="870000"/>
    <x v="0"/>
    <x v="0"/>
    <s v="IR-SouthCentral"/>
    <s v="C-25 and South Indian R"/>
    <n v="0.36"/>
    <n v="0.57999999999999996"/>
    <s v="St. Lucie County"/>
    <n v="0.15110696756041"/>
    <n v="3878.0276459737102"/>
    <n v="10.829247674947499"/>
    <n v="1.82089143459722"/>
    <n v="1.6363747771219399"/>
    <n v="0.27514938293871"/>
    <n v="585.99699769852202"/>
    <n v="1310"/>
    <s v="Fixed Single Family Units"/>
    <n v="1310"/>
    <s v="St. Lucie County"/>
    <s v="St. Lucie County"/>
    <m/>
    <m/>
    <m/>
    <n v="0"/>
    <n v="1"/>
    <n v="1.6363747771219399"/>
    <n v="0.27514938293871"/>
    <n v="585.996997698522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6.792450983386"/>
    <n v="0.4752611498"/>
  </r>
  <r>
    <n v="220000"/>
    <n v="870000"/>
    <n v="870000"/>
    <x v="0"/>
    <x v="0"/>
    <s v="IR-SouthCentral"/>
    <s v="C-25 and South Indian R"/>
    <n v="0.36"/>
    <n v="0.57999999999999996"/>
    <s v="St. Lucie County"/>
    <n v="9.8677463499080006E-2"/>
    <n v="3878.0276459737102"/>
    <n v="10.829247674947499"/>
    <n v="1.82089143459722"/>
    <n v="1.0686026921671601"/>
    <n v="0.17968094807325999"/>
    <n v="382.67393148400498"/>
    <n v="1750"/>
    <s v="Governmental"/>
    <n v="1750"/>
    <s v="St. Lucie County"/>
    <s v="St. Lucie County"/>
    <m/>
    <m/>
    <m/>
    <n v="0"/>
    <n v="1"/>
    <n v="1.0686026921671601"/>
    <n v="0.17968094807325999"/>
    <n v="382.67393148400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5.695173605411796"/>
    <n v="0.31036004179999999"/>
  </r>
  <r>
    <n v="220000"/>
    <n v="870000"/>
    <n v="870000"/>
    <x v="0"/>
    <x v="0"/>
    <s v="IR-SouthCentral"/>
    <s v="C-25 and South Indian R"/>
    <n v="0.36"/>
    <n v="0.57999999999999996"/>
    <s v="St. Lucie County"/>
    <n v="0.10484254554701999"/>
    <n v="3865.05763950046"/>
    <n v="10.1704124565776"/>
    <n v="1.4995151770755299"/>
    <n v="1.0662919312107599"/>
    <n v="0.15721298825099"/>
    <n v="405.22248161120399"/>
    <n v="1210"/>
    <s v="Fixed Single Family Units"/>
    <n v="1210"/>
    <s v="St. Lucie County"/>
    <s v="St. Lucie County"/>
    <m/>
    <m/>
    <m/>
    <n v="0"/>
    <n v="1"/>
    <n v="1.0662919312107599"/>
    <n v="0.15721298825099"/>
    <n v="405.22248161120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6.98353988679899"/>
    <n v="0.32864759249999997"/>
  </r>
  <r>
    <n v="220000"/>
    <n v="870000"/>
    <n v="870000"/>
    <x v="0"/>
    <x v="0"/>
    <s v="IR-SouthCentral"/>
    <s v="C-25 and South Indian R"/>
    <n v="0.36"/>
    <n v="0.57999999999999996"/>
    <s v="St. Lucie County"/>
    <n v="0.21248625405204"/>
    <n v="3872.47076607807"/>
    <n v="11.6077395470595"/>
    <n v="2.1623806702504198"/>
    <n v="2.4664850943664298"/>
    <n v="0.45947616845604999"/>
    <n v="822.84680700997603"/>
    <n v="1210"/>
    <s v="Fixed Single Family Units"/>
    <n v="1210"/>
    <s v="St. Lucie County"/>
    <s v="St. Lucie County"/>
    <m/>
    <m/>
    <m/>
    <n v="0"/>
    <n v="1"/>
    <n v="2.4664850943664298"/>
    <n v="0.45947616845604999"/>
    <n v="822.84680700997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1.06398757966801"/>
    <n v="0.66735345260000001"/>
  </r>
  <r>
    <n v="220000"/>
    <n v="870000"/>
    <n v="870000"/>
    <x v="0"/>
    <x v="0"/>
    <s v="IR-SouthCentral"/>
    <s v="C-25 and South Indian R"/>
    <n v="0.36"/>
    <n v="0.57999999999999996"/>
    <s v="St. Lucie County"/>
    <n v="9.1732831397219994E-2"/>
    <n v="3872.47076607807"/>
    <n v="11.6077395470595"/>
    <n v="2.1623806702504198"/>
    <n v="1.06481081477333"/>
    <n v="0.19836130144069999"/>
    <n v="355.23270787532999"/>
    <n v="1310"/>
    <s v="Fixed Single Family Units"/>
    <n v="1310"/>
    <s v="St. Lucie County"/>
    <s v="St. Lucie County"/>
    <m/>
    <m/>
    <m/>
    <n v="0"/>
    <n v="1"/>
    <n v="1.06481081477333"/>
    <n v="0.19836130144069999"/>
    <n v="355.232707875331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8.372475050845694"/>
    <n v="0.28810438589999998"/>
  </r>
  <r>
    <n v="220000"/>
    <n v="870000"/>
    <n v="870000"/>
    <x v="0"/>
    <x v="0"/>
    <s v="IR-SouthCentral"/>
    <s v="C-25 and South Indian R"/>
    <n v="0.36"/>
    <n v="0.57999999999999996"/>
    <s v="St. Lucie County"/>
    <n v="0.17892874538046"/>
    <n v="3872.47076607807"/>
    <n v="11.6077395470595"/>
    <n v="2.1623806702504198"/>
    <n v="2.0769582738585401"/>
    <n v="0.38691206036287001"/>
    <n v="692.89633569687101"/>
    <n v="1310"/>
    <s v="Fixed Single Family Units"/>
    <n v="1310"/>
    <s v="St. Lucie County"/>
    <s v="St. Lucie County"/>
    <m/>
    <m/>
    <m/>
    <n v="0"/>
    <n v="1"/>
    <n v="2.0769582738585401"/>
    <n v="0.38691206036287001"/>
    <n v="692.89633569687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8.661929733595"/>
    <n v="0.56195972080000001"/>
  </r>
  <r>
    <n v="220000"/>
    <n v="870000"/>
    <n v="870000"/>
    <x v="0"/>
    <x v="0"/>
    <s v="IR-SouthCentral"/>
    <s v="C-25 and South Indian R"/>
    <n v="0.36"/>
    <n v="0.57999999999999996"/>
    <s v="St. Lucie County"/>
    <n v="0.11708905339995999"/>
    <n v="3872.47076607807"/>
    <n v="11.6077395470595"/>
    <n v="2.1623806702504198"/>
    <n v="1.3591392356785801"/>
    <n v="0.25319110577001003"/>
    <n v="453.42393631913501"/>
    <n v="1310"/>
    <s v="Fixed Single Family Units"/>
    <n v="1310"/>
    <s v="St. Lucie County"/>
    <s v="St. Lucie County"/>
    <m/>
    <m/>
    <m/>
    <n v="0"/>
    <n v="1"/>
    <n v="1.3591392356785801"/>
    <n v="0.25319110577001003"/>
    <n v="453.42393631913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856858427170707"/>
    <n v="0.36774041880000002"/>
  </r>
  <r>
    <n v="220000"/>
    <n v="870000"/>
    <n v="870000"/>
    <x v="0"/>
    <x v="0"/>
    <s v="IR-SouthCentral"/>
    <s v="C-25 and South Indian R"/>
    <n v="0.36"/>
    <n v="0.57999999999999996"/>
    <s v="St. Lucie County"/>
    <n v="1.7526569369169999E-2"/>
    <n v="3872.47076607807"/>
    <n v="11.6077395470595"/>
    <n v="2.1623806702504198"/>
    <n v="0.20344385239078999"/>
    <n v="3.7899114819690001E-2"/>
    <n v="67.871127511750302"/>
    <n v="1310"/>
    <s v="Fixed Single Family Units"/>
    <n v="1310"/>
    <s v="St. Lucie County"/>
    <s v="St. Lucie County"/>
    <m/>
    <m/>
    <m/>
    <n v="0"/>
    <n v="1"/>
    <n v="0.20344385239078999"/>
    <n v="3.7899114819690001E-2"/>
    <n v="67.871127511751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216811329973801"/>
    <n v="5.5045521100000001E-2"/>
  </r>
  <r>
    <n v="290000"/>
    <n v="330000"/>
    <n v="330000"/>
    <x v="0"/>
    <x v="0"/>
    <s v="IR-SouthCentral"/>
    <s v="C-25 and South Indian R"/>
    <n v="0.36"/>
    <n v="0.57999999999999996"/>
    <s v="St. Lucie County"/>
    <n v="1.7830854448979999E-2"/>
    <n v="3799.33844839835"/>
    <n v="8.7068062610678005"/>
    <n v="1.14477770186589"/>
    <n v="0.15524979515660001"/>
    <n v="2.0412364578409999E-2"/>
    <n v="67.7454508758196"/>
    <n v="1210"/>
    <s v="Fixed Single Family Units"/>
    <n v="1210"/>
    <s v="St. Lucie County"/>
    <s v="St. Lucie County"/>
    <m/>
    <m/>
    <m/>
    <n v="0"/>
    <n v="1"/>
    <n v="0.15524979515660001"/>
    <n v="2.0412364578409999E-2"/>
    <n v="67.745450875819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2.900694301972"/>
    <n v="5.49435936E-2"/>
  </r>
  <r>
    <n v="290000"/>
    <n v="330000"/>
    <n v="330000"/>
    <x v="0"/>
    <x v="0"/>
    <s v="IR-SouthCentral"/>
    <s v="C-25 and South Indian R"/>
    <n v="0.36"/>
    <n v="0.57999999999999996"/>
    <s v="St. Lucie County"/>
    <n v="8.3338397377709997E-2"/>
    <n v="3799.33844839835"/>
    <n v="8.7068062610678005"/>
    <n v="1.14477770186589"/>
    <n v="0.72561128007562004"/>
    <n v="9.5403939027239995E-2"/>
    <n v="316.63077738504097"/>
    <n v="1750"/>
    <s v="Governmental"/>
    <n v="1750"/>
    <s v="St. Lucie County"/>
    <s v="St. Lucie County"/>
    <m/>
    <m/>
    <m/>
    <n v="0"/>
    <n v="1"/>
    <n v="0.72561128007562004"/>
    <n v="9.5403939027239995E-2"/>
    <n v="316.630777385040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514210387982"/>
    <n v="0.25679706200000002"/>
  </r>
  <r>
    <n v="290000"/>
    <n v="330000"/>
    <n v="330000"/>
    <x v="0"/>
    <x v="0"/>
    <s v="IR-SouthCentral"/>
    <s v="C-25 and South Indian R"/>
    <n v="0.36"/>
    <n v="0.57999999999999996"/>
    <s v="FPFWCD"/>
    <n v="0.12792220222669001"/>
    <n v="3799.33844839835"/>
    <n v="8.7068062610678005"/>
    <n v="1.14477770186589"/>
    <n v="1.1137938312769999"/>
    <n v="0.14644248468269999"/>
    <n v="486.01974132368599"/>
    <n v="1750"/>
    <s v="Governmental"/>
    <n v="1750"/>
    <s v="FPFWCD                                           St. Lucie County"/>
    <s v="FPFWCD"/>
    <m/>
    <m/>
    <m/>
    <n v="0"/>
    <n v="1"/>
    <n v="1.1137938312769999"/>
    <n v="0.14644248468269999"/>
    <n v="1962.71608023890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741981405424"/>
    <n v="1.5918216384999999"/>
  </r>
  <r>
    <n v="360000"/>
    <n v="540000"/>
    <n v="540000"/>
    <x v="0"/>
    <x v="0"/>
    <s v="IR-SouthCentral"/>
    <s v="C-25 and South Indian R"/>
    <n v="0.36"/>
    <n v="0.57999999999999996"/>
    <s v="FPFWCD"/>
    <n v="5.0324508957880001E-2"/>
    <n v="3781.1817411399002"/>
    <n v="8.5424974202980692"/>
    <n v="1.12069210337993"/>
    <n v="0.42989698795047998"/>
    <n v="5.6398279795570001E-2"/>
    <n v="190.28611440337801"/>
    <n v="1750"/>
    <s v="Governmental"/>
    <n v="1750"/>
    <s v="FPFWCD                                           St. Lucie County"/>
    <s v="FPFWCD"/>
    <m/>
    <m/>
    <m/>
    <n v="0"/>
    <n v="1"/>
    <n v="0.42989698795047998"/>
    <n v="5.6398279795570001E-2"/>
    <n v="2335.8758916136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8.17513474121201"/>
    <n v="1.8944654433000001"/>
  </r>
  <r>
    <n v="370000"/>
    <n v="570000"/>
    <n v="570000"/>
    <x v="0"/>
    <x v="0"/>
    <s v="IR-SouthCentral"/>
    <s v="C-25 and South Indian R"/>
    <n v="0.36"/>
    <n v="0.57999999999999996"/>
    <s v="St. Lucie County"/>
    <n v="0.1561239958365"/>
    <n v="3819.7102137438901"/>
    <n v="9.3078993568013395"/>
    <n v="1.3214159368007099"/>
    <n v="1.45318644042789"/>
    <n v="0.20630473621536999"/>
    <n v="596.34842150722204"/>
    <n v="1210"/>
    <s v="Fixed Single Family Units"/>
    <n v="1210"/>
    <s v="St. Lucie County"/>
    <s v="St. Lucie County"/>
    <m/>
    <m/>
    <m/>
    <n v="0"/>
    <n v="1"/>
    <n v="1.45318644042789"/>
    <n v="0.20630473621536999"/>
    <n v="596.34842150722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286794480721"/>
    <n v="0.48365646509999999"/>
  </r>
  <r>
    <n v="370000"/>
    <n v="570000"/>
    <n v="570000"/>
    <x v="0"/>
    <x v="0"/>
    <s v="IR-SouthCentral"/>
    <s v="C-25 and South Indian R"/>
    <n v="0.36"/>
    <n v="0.57999999999999996"/>
    <s v="St. Lucie County"/>
    <n v="4.1555667118119997E-2"/>
    <n v="3819.7102137438901"/>
    <n v="9.3078993568013395"/>
    <n v="1.3214159368007099"/>
    <n v="0.38679596724019999"/>
    <n v="5.4912320794259999E-2"/>
    <n v="158.730606130024"/>
    <n v="1750"/>
    <s v="Governmental"/>
    <n v="1750"/>
    <s v="St. Lucie County"/>
    <s v="St. Lucie County"/>
    <m/>
    <m/>
    <m/>
    <n v="0"/>
    <n v="1"/>
    <n v="0.38679596724019999"/>
    <n v="5.4912320794259999E-2"/>
    <n v="564.992496529452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985248497174403"/>
    <n v="0.45822586900000001"/>
  </r>
  <r>
    <n v="370000"/>
    <n v="570000"/>
    <n v="570000"/>
    <x v="0"/>
    <x v="0"/>
    <s v="IR-SouthCentral"/>
    <s v="C-25 and South Indian R"/>
    <n v="0.36"/>
    <n v="0.57999999999999996"/>
    <s v="St. Lucie County"/>
    <n v="8.9544441811169995E-2"/>
    <n v="3819.7102137438901"/>
    <n v="9.3078993568013395"/>
    <n v="1.3214159368007099"/>
    <n v="0.83347065233933004"/>
    <n v="0.11832545246120001"/>
    <n v="342.03381897012503"/>
    <n v="1750"/>
    <s v="Governmental"/>
    <n v="1750"/>
    <s v="St. Lucie County"/>
    <s v="St. Lucie County"/>
    <m/>
    <m/>
    <m/>
    <n v="0"/>
    <n v="1"/>
    <n v="0.83347065233933004"/>
    <n v="0.11832545246120001"/>
    <n v="553.630369277934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413727340715099"/>
    <n v="0.44901084289999998"/>
  </r>
  <r>
    <n v="380000"/>
    <n v="570000"/>
    <n v="570000"/>
    <x v="0"/>
    <x v="0"/>
    <s v="IR-SouthCentral"/>
    <s v="C-25 and South Indian R"/>
    <n v="0.36"/>
    <n v="0.57999999999999996"/>
    <s v="FPFWCD"/>
    <n v="0.15097950965133"/>
    <n v="3833.9097651974898"/>
    <n v="10.204184541430701"/>
    <n v="1.7590706281233599"/>
    <n v="1.5406227784569599"/>
    <n v="0.26558362087613002"/>
    <n v="578.84181639699"/>
    <n v="1210"/>
    <s v="Fixed Single Family Units"/>
    <n v="1210"/>
    <s v="FPFWCD                                           St. Lucie County"/>
    <s v="FPFWCD"/>
    <m/>
    <m/>
    <m/>
    <n v="0"/>
    <n v="1"/>
    <n v="1.5406227784569599"/>
    <n v="0.26558362087613002"/>
    <n v="578.84181639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454114984862"/>
    <n v="0.46945808300000003"/>
  </r>
  <r>
    <n v="380000"/>
    <n v="570000"/>
    <n v="570000"/>
    <x v="0"/>
    <x v="0"/>
    <s v="IR-SouthCentral"/>
    <s v="C-25 and South Indian R"/>
    <n v="0.36"/>
    <n v="0.57999999999999996"/>
    <s v="FPFWCD"/>
    <n v="1.8614737014570001E-2"/>
    <n v="3833.9097651974898"/>
    <n v="10.204184541430701"/>
    <n v="1.7590706281233599"/>
    <n v="0.18994821168692999"/>
    <n v="3.2744637132580003E-2"/>
    <n v="71.367222016766206"/>
    <n v="1310"/>
    <s v="Fixed Single Family Units"/>
    <n v="1310"/>
    <s v="FPFWCD                                           St. Lucie County"/>
    <s v="FPFWCD"/>
    <m/>
    <m/>
    <m/>
    <n v="0"/>
    <n v="1"/>
    <n v="0.18994821168692999"/>
    <n v="3.2744637132580003E-2"/>
    <n v="136.67205842002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310839257824199"/>
    <n v="0.1108451406"/>
  </r>
  <r>
    <n v="380000"/>
    <n v="570000"/>
    <n v="570000"/>
    <x v="0"/>
    <x v="0"/>
    <s v="IR-SouthCentral"/>
    <s v="C-25 and South Indian R"/>
    <n v="0.36"/>
    <n v="0.57999999999999996"/>
    <s v="FPFWCD"/>
    <n v="0.10016220648762"/>
    <n v="3833.9097651974898"/>
    <n v="10.204184541430701"/>
    <n v="1.7590706281233599"/>
    <n v="1.0220736390765901"/>
    <n v="0.1761923954804"/>
    <n v="384.01286155662598"/>
    <n v="1310"/>
    <s v="Fixed Single Family Units"/>
    <n v="1310"/>
    <s v="FPFWCD                                           St. Lucie County"/>
    <s v="FPFWCD"/>
    <m/>
    <m/>
    <m/>
    <n v="0"/>
    <n v="1"/>
    <n v="1.0220736390765901"/>
    <n v="0.1761923954804"/>
    <n v="734.878302748924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6.893522485331104"/>
    <n v="0.5960083558"/>
  </r>
  <r>
    <n v="380000"/>
    <n v="570000"/>
    <n v="570000"/>
    <x v="0"/>
    <x v="0"/>
    <s v="IR-SouthCentral"/>
    <s v="C-25 and South Indian R"/>
    <n v="0.36"/>
    <n v="0.57999999999999996"/>
    <s v="FPFWCD"/>
    <n v="4.8657013682880002E-2"/>
    <n v="3833.9097651974898"/>
    <n v="10.204184541430701"/>
    <n v="1.7590706281233599"/>
    <n v="0.49650514685507002"/>
    <n v="8.5591123621759996E-2"/>
    <n v="186.54659990416101"/>
    <n v="1310"/>
    <s v="Fixed Single Family Units"/>
    <n v="1310"/>
    <s v="FPFWCD                                           St. Lucie County"/>
    <s v="FPFWCD"/>
    <m/>
    <m/>
    <m/>
    <n v="0"/>
    <n v="1"/>
    <n v="0.49650514685507002"/>
    <n v="8.5591123621759996E-2"/>
    <n v="360.93431461226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6.1758035997386"/>
    <n v="0.29272856009999998"/>
  </r>
  <r>
    <n v="380000"/>
    <n v="570000"/>
    <n v="570000"/>
    <x v="0"/>
    <x v="0"/>
    <s v="IR-SouthCentral"/>
    <s v="C-25 and South Indian R"/>
    <n v="0.36"/>
    <n v="0.57999999999999996"/>
    <s v="FPFWCD"/>
    <n v="0.14531454299023999"/>
    <n v="3833.9097651974898"/>
    <n v="10.204184541430701"/>
    <n v="1.7590706281233599"/>
    <n v="1.4828164132261401"/>
    <n v="0.25561854441331"/>
    <n v="557.12284539551899"/>
    <n v="1750"/>
    <s v="Governmental"/>
    <n v="1750"/>
    <s v="FPFWCD                                           St. Lucie County"/>
    <s v="FPFWCD"/>
    <m/>
    <m/>
    <m/>
    <n v="0"/>
    <n v="1"/>
    <n v="1.4828164132261401"/>
    <n v="0.25561854441331"/>
    <n v="557.12284539551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529888701907"/>
    <n v="0.45184334580000002"/>
  </r>
  <r>
    <n v="380000"/>
    <n v="570000"/>
    <n v="570000"/>
    <x v="0"/>
    <x v="0"/>
    <s v="IR-SouthCentral"/>
    <s v="C-25 and South Indian R"/>
    <n v="0.36"/>
    <n v="0.57999999999999996"/>
    <s v="FPFWCD"/>
    <n v="0.31205473743842999"/>
    <n v="3819.4773010495301"/>
    <n v="9.2507190199748202"/>
    <n v="1.3395308922728699"/>
    <n v="2.8867306948949998"/>
    <n v="0.41800696087888001"/>
    <n v="1191.8859863310799"/>
    <n v="1210"/>
    <s v="Fixed Single Family Units"/>
    <n v="1210"/>
    <s v="FPFWCD                                           St. Lucie County"/>
    <s v="FPFWCD"/>
    <m/>
    <m/>
    <m/>
    <n v="0"/>
    <n v="1"/>
    <n v="2.8867306948949998"/>
    <n v="0.41800696087888001"/>
    <n v="1924.6821788583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0.53124540891301"/>
    <n v="1.5609750031"/>
  </r>
  <r>
    <n v="380000"/>
    <n v="570000"/>
    <n v="570000"/>
    <x v="0"/>
    <x v="0"/>
    <s v="IR-SouthCentral"/>
    <s v="C-25 and South Indian R"/>
    <n v="0.36"/>
    <n v="0.57999999999999996"/>
    <s v="FPFWCD"/>
    <n v="0.11385100167841"/>
    <n v="3819.4773010495301"/>
    <n v="9.2507190199748202"/>
    <n v="1.3395308922728699"/>
    <n v="1.05320362666972"/>
    <n v="0.15250693386444999"/>
    <n v="434.85131661246999"/>
    <n v="1750"/>
    <s v="Governmental"/>
    <n v="1750"/>
    <s v="FPFWCD                                           St. Lucie County"/>
    <s v="FPFWCD"/>
    <m/>
    <m/>
    <m/>
    <n v="0"/>
    <n v="1"/>
    <n v="1.05320362666972"/>
    <n v="0.15250693386444999"/>
    <n v="434.85131661246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43675161549299"/>
    <n v="0.35267746680000001"/>
  </r>
  <r>
    <n v="380000"/>
    <n v="590000"/>
    <n v="590000"/>
    <x v="0"/>
    <x v="0"/>
    <s v="IR-SouthCentral"/>
    <s v="C-25 and South Indian R"/>
    <n v="0.36"/>
    <n v="0.57999999999999996"/>
    <s v="FPFWCD"/>
    <n v="9.5806615356739996E-2"/>
    <n v="3780.12776633866"/>
    <n v="8.5785427478075604"/>
    <n v="1.1238222840355601"/>
    <n v="0.82188114536061996"/>
    <n v="0.10766960929593"/>
    <n v="362.16124690897499"/>
    <n v="1750"/>
    <s v="Governmental"/>
    <n v="1750"/>
    <s v="FPFWCD                                           St. Lucie County"/>
    <s v="FPFWCD"/>
    <m/>
    <m/>
    <m/>
    <n v="0"/>
    <n v="1"/>
    <n v="0.82188114536061996"/>
    <n v="0.10766960929593"/>
    <n v="2335.2247846743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52414764911001"/>
    <n v="1.8939373761"/>
  </r>
  <r>
    <n v="390000"/>
    <n v="610000"/>
    <n v="610000"/>
    <x v="0"/>
    <x v="0"/>
    <s v="IR-SouthCentral"/>
    <s v="C-25 and South Indian R"/>
    <n v="0.36"/>
    <n v="0.57999999999999996"/>
    <s v="FPFWCD"/>
    <n v="0.22572023337242"/>
    <n v="3833.8590044590401"/>
    <n v="11.092712801283"/>
    <n v="1.9464329892863901"/>
    <n v="2.5038497222388698"/>
    <n v="0.43934930858549998"/>
    <n v="865.37954920345896"/>
    <n v="1210"/>
    <s v="Fixed Single Family Units"/>
    <n v="1210"/>
    <s v="FPFWCD                                           St. Lucie County"/>
    <s v="FPFWCD"/>
    <m/>
    <m/>
    <m/>
    <n v="0"/>
    <n v="1"/>
    <n v="2.5038497222388698"/>
    <n v="0.43934930858549998"/>
    <n v="1160.9213590671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0.38919460731699"/>
    <n v="0.94154205930000001"/>
  </r>
  <r>
    <n v="390000"/>
    <n v="610000"/>
    <n v="610000"/>
    <x v="0"/>
    <x v="0"/>
    <s v="IR-SouthCentral"/>
    <s v="C-25 and South Indian R"/>
    <n v="0.36"/>
    <n v="0.57999999999999996"/>
    <s v="FPFWCD"/>
    <n v="8.5381704059249997E-2"/>
    <n v="3833.8590044590401"/>
    <n v="11.092712801283"/>
    <n v="1.9464329892863901"/>
    <n v="0.94711472161343002"/>
    <n v="0.16618976546240999"/>
    <n v="327.34141492362397"/>
    <n v="1310"/>
    <s v="Fixed Single Family Units"/>
    <n v="1310"/>
    <s v="FPFWCD                                           St. Lucie County"/>
    <s v="FPFWCD"/>
    <m/>
    <m/>
    <m/>
    <n v="0"/>
    <n v="1"/>
    <n v="0.94711472161343002"/>
    <n v="0.16618976546240999"/>
    <n v="805.47139946682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468755881206903"/>
    <n v="0.65326147560000003"/>
  </r>
  <r>
    <n v="390000"/>
    <n v="610000"/>
    <n v="610000"/>
    <x v="0"/>
    <x v="0"/>
    <s v="IR-SouthCentral"/>
    <s v="C-25 and South Indian R"/>
    <n v="0.36"/>
    <n v="0.57999999999999996"/>
    <s v="FPFWCD"/>
    <n v="2.65518227569E-2"/>
    <n v="3833.8590044590401"/>
    <n v="11.092712801283"/>
    <n v="1.9464329892863901"/>
    <n v="0.29453174419293998"/>
    <n v="5.1681343739719998E-2"/>
    <n v="101.79594476136801"/>
    <n v="1750"/>
    <s v="Governmental"/>
    <n v="1750"/>
    <s v="FPFWCD                                           St. Lucie County"/>
    <s v="FPFWCD"/>
    <m/>
    <m/>
    <m/>
    <n v="0"/>
    <n v="1"/>
    <n v="0.29453174419293998"/>
    <n v="5.1681343739719998E-2"/>
    <n v="101.79594476136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4.312392833231"/>
    <n v="8.2559565900000006E-2"/>
  </r>
  <r>
    <n v="410000"/>
    <n v="630000"/>
    <n v="630000"/>
    <x v="0"/>
    <x v="0"/>
    <s v="IR-SouthCentral"/>
    <s v="C-25 and South Indian R"/>
    <n v="0.36"/>
    <n v="0.57999999999999996"/>
    <s v="St. Lucie County"/>
    <n v="3.67912558488E-3"/>
    <n v="3798.6574320606801"/>
    <n v="8.6797597940257099"/>
    <n v="1.1362121360205799"/>
    <n v="3.1933926328839998E-2"/>
    <n v="4.1802671394800001E-3"/>
    <n v="13.975737746504199"/>
    <n v="1210"/>
    <s v="Fixed Single Family Units"/>
    <n v="1210"/>
    <s v="St. Lucie County"/>
    <s v="St. Lucie County"/>
    <m/>
    <m/>
    <m/>
    <n v="0"/>
    <n v="1"/>
    <n v="3.1933926328839998E-2"/>
    <n v="4.1802671394800001E-3"/>
    <n v="13.9757377465036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1.378992774136194"/>
    <n v="1.1334742700000001E-2"/>
  </r>
  <r>
    <n v="410000"/>
    <n v="630000"/>
    <n v="630000"/>
    <x v="0"/>
    <x v="0"/>
    <s v="IR-SouthCentral"/>
    <s v="C-25 and South Indian R"/>
    <n v="0.36"/>
    <n v="0.57999999999999996"/>
    <s v="St. Lucie County"/>
    <n v="8.542390353538E-2"/>
    <n v="3798.6574320606801"/>
    <n v="8.6797597940257099"/>
    <n v="1.1362121360205799"/>
    <n v="0.74145896335514005"/>
    <n v="9.7059675903149997E-2"/>
    <n v="324.496146040317"/>
    <n v="1750"/>
    <s v="Governmental"/>
    <n v="1750"/>
    <s v="St. Lucie County"/>
    <s v="St. Lucie County"/>
    <m/>
    <m/>
    <m/>
    <n v="0"/>
    <n v="1"/>
    <n v="0.74145896335514005"/>
    <n v="9.7059675903149997E-2"/>
    <n v="324.49614604031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598679801835"/>
    <n v="0.26317611200000002"/>
  </r>
  <r>
    <n v="410000"/>
    <n v="630000"/>
    <n v="630000"/>
    <x v="0"/>
    <x v="0"/>
    <s v="IR-SouthCentral"/>
    <s v="C-25 and South Indian R"/>
    <n v="0.36"/>
    <n v="0.57999999999999996"/>
    <s v="FPFWCD"/>
    <n v="0.120395102213"/>
    <n v="3798.6574320606801"/>
    <n v="8.6797597940257099"/>
    <n v="1.1362121360205799"/>
    <n v="1.0450005675860199"/>
    <n v="0.13679437625185001"/>
    <n v="457.33974980512198"/>
    <n v="1750"/>
    <s v="Governmental"/>
    <n v="1750"/>
    <s v="FPFWCD                                           St. Lucie County"/>
    <s v="FPFWCD"/>
    <m/>
    <m/>
    <m/>
    <n v="0"/>
    <n v="1"/>
    <n v="1.0450005675860199"/>
    <n v="0.13679437625185001"/>
    <n v="2008.1995834405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9.523546007143"/>
    <n v="1.6287101244"/>
  </r>
  <r>
    <n v="410000"/>
    <n v="640000"/>
    <n v="640000"/>
    <x v="0"/>
    <x v="0"/>
    <s v="IR-SouthCentral"/>
    <s v="C-25 and South Indian R"/>
    <n v="0.36"/>
    <n v="0.57999999999999996"/>
    <s v="FPFWCD"/>
    <n v="0.17000737835383001"/>
    <n v="3819.1151632624001"/>
    <n v="10.4707659222657"/>
    <n v="1.79586574358122"/>
    <n v="1.7801074638010199"/>
    <n v="0.30531042694169003"/>
    <n v="649.27775653760102"/>
    <n v="1210"/>
    <s v="Fixed Single Family Units"/>
    <n v="1210"/>
    <s v="FPFWCD                                           St. Lucie County"/>
    <s v="FPFWCD"/>
    <m/>
    <m/>
    <m/>
    <n v="0"/>
    <n v="1"/>
    <n v="1.7801074638010199"/>
    <n v="0.30531042694169003"/>
    <n v="699.947986058180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2.36362891357601"/>
    <n v="0.56767882079999998"/>
  </r>
  <r>
    <n v="410000"/>
    <n v="640000"/>
    <n v="640000"/>
    <x v="0"/>
    <x v="0"/>
    <s v="IR-SouthCentral"/>
    <s v="C-25 and South Indian R"/>
    <n v="0.36"/>
    <n v="0.57999999999999996"/>
    <s v="FPFWCD"/>
    <n v="0.15476477436343999"/>
    <n v="3819.1151632624001"/>
    <n v="10.4707659222657"/>
    <n v="1.79586574358122"/>
    <n v="1.62050572537188"/>
    <n v="0.27793675659237999"/>
    <n v="591.06449651031005"/>
    <n v="1310"/>
    <s v="Fixed Single Family Units"/>
    <n v="1310"/>
    <s v="FPFWCD                                           St. Lucie County"/>
    <s v="FPFWCD"/>
    <m/>
    <m/>
    <m/>
    <n v="0"/>
    <n v="1"/>
    <n v="1.62050572537188"/>
    <n v="0.27793675659237999"/>
    <n v="984.22575602901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7.157666337313"/>
    <n v="0.79823662289999997"/>
  </r>
  <r>
    <n v="410000"/>
    <n v="640000"/>
    <n v="640000"/>
    <x v="0"/>
    <x v="0"/>
    <s v="IR-SouthCentral"/>
    <s v="C-25 and South Indian R"/>
    <n v="0.36"/>
    <n v="0.57999999999999996"/>
    <s v="FPFWCD"/>
    <n v="0.15931114308673999"/>
    <n v="3819.1151632624001"/>
    <n v="10.4707659222657"/>
    <n v="1.79586574358122"/>
    <n v="1.66810968806988"/>
    <n v="0.28610142444025"/>
    <n v="608.42760223925495"/>
    <n v="1750"/>
    <s v="Governmental"/>
    <n v="1750"/>
    <s v="FPFWCD                                           St. Lucie County"/>
    <s v="FPFWCD"/>
    <m/>
    <m/>
    <m/>
    <n v="0"/>
    <n v="1"/>
    <n v="1.66810968806988"/>
    <n v="0.28610142444025"/>
    <n v="675.136052672100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807613079022"/>
    <n v="0.5475555983"/>
  </r>
  <r>
    <n v="420000"/>
    <n v="670000"/>
    <n v="670000"/>
    <x v="0"/>
    <x v="0"/>
    <s v="IR-SouthCentral"/>
    <s v="C-25 and South Indian R"/>
    <n v="0.36"/>
    <n v="0.57999999999999996"/>
    <s v="FPFWCD"/>
    <n v="6.5017060953179995E-2"/>
    <n v="3780.8337031525002"/>
    <n v="8.55446640021351"/>
    <n v="1.12173167322033"/>
    <n v="0.55618626336468002"/>
    <n v="7.293169657088E-2"/>
    <n v="245.81869533173301"/>
    <n v="1750"/>
    <s v="Governmental"/>
    <n v="1750"/>
    <s v="FPFWCD                                           St. Lucie County"/>
    <s v="FPFWCD"/>
    <m/>
    <m/>
    <m/>
    <n v="0"/>
    <n v="1"/>
    <n v="0.55618626336468002"/>
    <n v="7.293169657088E-2"/>
    <n v="2335.6608866385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0.5401114102"/>
    <n v="1.8942910678"/>
  </r>
  <r>
    <n v="430000"/>
    <n v="700000"/>
    <n v="700000"/>
    <x v="0"/>
    <x v="0"/>
    <s v="IR-SouthCentral"/>
    <s v="C-25 and South Indian R"/>
    <n v="0.36"/>
    <n v="0.57999999999999996"/>
    <s v="St. Lucie County"/>
    <n v="7.1988421205579994E-2"/>
    <n v="3831.01206627694"/>
    <n v="9.23144346699865"/>
    <n v="1.3145281526022601"/>
    <n v="0.66455704063783005"/>
    <n v="9.4630806336129997E-2"/>
    <n v="275.78851027081902"/>
    <n v="1210"/>
    <s v="Fixed Single Family Units"/>
    <n v="1210"/>
    <s v="St. Lucie County"/>
    <s v="St. Lucie County"/>
    <m/>
    <m/>
    <m/>
    <n v="0"/>
    <n v="1"/>
    <n v="0.66455704063783005"/>
    <n v="9.4630806336129997E-2"/>
    <n v="633.423729778695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1.1500389161952"/>
    <n v="0.51372565270000004"/>
  </r>
  <r>
    <n v="430000"/>
    <n v="700000"/>
    <n v="700000"/>
    <x v="0"/>
    <x v="0"/>
    <s v="IR-SouthCentral"/>
    <s v="C-25 and South Indian R"/>
    <n v="0.36"/>
    <n v="0.57999999999999996"/>
    <s v="St. Lucie County"/>
    <n v="2.878821573761E-2"/>
    <n v="3831.01206627694"/>
    <n v="9.23144346699865"/>
    <n v="1.3145281526022601"/>
    <n v="0.26575678609752001"/>
    <n v="3.7842920050269999E-2"/>
    <n v="110.28800185737499"/>
    <n v="1750"/>
    <s v="Governmental"/>
    <n v="1750"/>
    <s v="St. Lucie County"/>
    <s v="St. Lucie County"/>
    <m/>
    <m/>
    <m/>
    <n v="0"/>
    <n v="1"/>
    <n v="0.26575678609752001"/>
    <n v="3.7842920050269999E-2"/>
    <n v="180.48701119085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3.178426627613497"/>
    <n v="0.14638038210000001"/>
  </r>
  <r>
    <n v="430000"/>
    <n v="700000"/>
    <n v="700000"/>
    <x v="0"/>
    <x v="0"/>
    <s v="IR-SouthCentral"/>
    <s v="C-25 and South Indian R"/>
    <n v="0.36"/>
    <n v="0.57999999999999996"/>
    <s v="FPFWCD"/>
    <n v="0.20264304281496001"/>
    <n v="3815.5971587539002"/>
    <n v="10.3726692752653"/>
    <n v="1.7357510443583299"/>
    <n v="2.1019492640531099"/>
    <n v="0.35173787319803002"/>
    <n v="773.20421840604195"/>
    <n v="1210"/>
    <s v="Fixed Single Family Units"/>
    <n v="1210"/>
    <s v="FPFWCD                                           St. Lucie County"/>
    <s v="FPFWCD"/>
    <m/>
    <m/>
    <m/>
    <n v="0"/>
    <n v="1"/>
    <n v="2.1019492640531099"/>
    <n v="0.35173787319803002"/>
    <n v="915.383528422035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9.80698587401099"/>
    <n v="0.74240351049999997"/>
  </r>
  <r>
    <n v="430000"/>
    <n v="700000"/>
    <n v="700000"/>
    <x v="0"/>
    <x v="0"/>
    <s v="IR-SouthCentral"/>
    <s v="C-25 and South Indian R"/>
    <n v="0.36"/>
    <n v="0.57999999999999996"/>
    <s v="FPFWCD"/>
    <n v="0.12000952984032"/>
    <n v="3815.5971587539002"/>
    <n v="10.3726692752653"/>
    <n v="1.7357510443583299"/>
    <n v="1.2448191629137799"/>
    <n v="0.20830666675328999"/>
    <n v="457.90802108213597"/>
    <n v="1310"/>
    <s v="Fixed Single Family Units"/>
    <n v="1310"/>
    <s v="FPFWCD                                           St. Lucie County"/>
    <s v="FPFWCD"/>
    <m/>
    <m/>
    <m/>
    <n v="0"/>
    <n v="1"/>
    <n v="1.2448191629137799"/>
    <n v="0.20830666675328999"/>
    <n v="807.256210630882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7.759860251128899"/>
    <n v="0.65470901110000002"/>
  </r>
  <r>
    <n v="430000"/>
    <n v="700000"/>
    <n v="700000"/>
    <x v="0"/>
    <x v="0"/>
    <s v="IR-SouthCentral"/>
    <s v="C-25 and South Indian R"/>
    <n v="0.36"/>
    <n v="0.57999999999999996"/>
    <s v="FPFWCD"/>
    <n v="0.16207567214995999"/>
    <n v="3815.5971587539002"/>
    <n v="10.3726692752653"/>
    <n v="1.7357510443583299"/>
    <n v="1.68115734477791"/>
    <n v="0.28132301719936997"/>
    <n v="618.41547415853199"/>
    <n v="1750"/>
    <s v="Governmental"/>
    <n v="1750"/>
    <s v="FPFWCD                                           St. Lucie County"/>
    <s v="FPFWCD"/>
    <m/>
    <m/>
    <m/>
    <n v="0"/>
    <n v="1"/>
    <n v="1.68115734477791"/>
    <n v="0.28132301719936997"/>
    <n v="634.49673603196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6.069650138762"/>
    <n v="0.51459589299999997"/>
  </r>
  <r>
    <n v="440000"/>
    <n v="720000"/>
    <n v="720000"/>
    <x v="0"/>
    <x v="0"/>
    <s v="IR-SouthCentral"/>
    <s v="C-25 and South Indian R"/>
    <n v="0.36"/>
    <n v="0.57999999999999996"/>
    <s v="FPFWCD"/>
    <n v="0.15738572407203"/>
    <n v="3787.3990444258502"/>
    <n v="8.6541678795348602"/>
    <n v="1.1312808236696601"/>
    <n v="1.3620424779615501"/>
    <n v="0.17804745156206001"/>
    <n v="596.08254095669997"/>
    <n v="1750"/>
    <s v="Governmental"/>
    <n v="1750"/>
    <s v="FPFWCD                                           St. Lucie County"/>
    <s v="FPFWCD"/>
    <m/>
    <m/>
    <m/>
    <n v="0"/>
    <n v="1"/>
    <n v="1.3620424779615501"/>
    <n v="0.17804745156206001"/>
    <n v="2339.716714713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492220117385"/>
    <n v="1.8975804661"/>
  </r>
  <r>
    <n v="440000"/>
    <n v="740000"/>
    <n v="740000"/>
    <x v="0"/>
    <x v="0"/>
    <s v="IR-SouthCentral"/>
    <s v="C-25 and South Indian R"/>
    <n v="0.36"/>
    <n v="0.57999999999999996"/>
    <s v="FPFWCD"/>
    <n v="3.6754491724149997E-2"/>
    <n v="3777.5125598519198"/>
    <n v="8.5218182378741894"/>
    <n v="1.1184946324312399"/>
    <n v="0.31321509789868002"/>
    <n v="4.11097017112E-2"/>
    <n v="138.84055411896099"/>
    <n v="1750"/>
    <s v="Governmental"/>
    <n v="1750"/>
    <s v="FPFWCD                                           St. Lucie County"/>
    <s v="FPFWCD"/>
    <m/>
    <m/>
    <m/>
    <n v="0"/>
    <n v="1"/>
    <n v="0.31321509789868002"/>
    <n v="4.11097017112E-2"/>
    <n v="2333.6092049872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96164156919301"/>
    <n v="1.8926270923999999"/>
  </r>
  <r>
    <n v="440000"/>
    <n v="740000"/>
    <n v="740000"/>
    <x v="0"/>
    <x v="0"/>
    <s v="IR-SouthCentral"/>
    <s v="C-25 and South Indian R"/>
    <n v="0.36"/>
    <n v="0.57999999999999996"/>
    <s v="FPFWCD"/>
    <n v="0.17278050114457"/>
    <n v="3787.0234427569499"/>
    <n v="8.6665370256356304"/>
    <n v="1.1323536530930101"/>
    <n v="1.4974086104773601"/>
    <n v="0.19564863165429999"/>
    <n v="654.32380828581199"/>
    <n v="1750"/>
    <s v="Governmental"/>
    <n v="1750"/>
    <s v="FPFWCD                                           St. Lucie County"/>
    <s v="FPFWCD"/>
    <m/>
    <m/>
    <m/>
    <n v="0"/>
    <n v="1"/>
    <n v="1.4974086104773601"/>
    <n v="0.19564863165429999"/>
    <n v="2339.484680508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7.984238178105"/>
    <n v="1.8973922794"/>
  </r>
  <r>
    <n v="440000"/>
    <n v="740000"/>
    <n v="740000"/>
    <x v="0"/>
    <x v="0"/>
    <s v="IR-SouthCentral"/>
    <s v="C-25 and South Indian R"/>
    <n v="0.36"/>
    <n v="0.57999999999999996"/>
    <s v="FPFWCD"/>
    <n v="0.14199094688729"/>
    <n v="3787.9127286627199"/>
    <n v="8.6371098585741599"/>
    <n v="1.12980090375925"/>
    <n v="1.22639140718854"/>
    <n v="0.1604215001189"/>
    <n v="537.84931506926"/>
    <n v="1750"/>
    <s v="Governmental"/>
    <n v="1750"/>
    <s v="FPFWCD                                           St. Lucie County"/>
    <s v="FPFWCD"/>
    <m/>
    <m/>
    <m/>
    <n v="0"/>
    <n v="1"/>
    <n v="1.22639140718854"/>
    <n v="0.1604215001189"/>
    <n v="2340.0340498871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00020199516"/>
    <n v="1.8978378345"/>
  </r>
  <r>
    <n v="440000"/>
    <n v="750000"/>
    <n v="750000"/>
    <x v="0"/>
    <x v="0"/>
    <s v="IR-SouthCentral"/>
    <s v="C-25 and South Indian R"/>
    <n v="0.36"/>
    <n v="0.57999999999999996"/>
    <s v="FPFWCD"/>
    <n v="0.20788241706258001"/>
    <n v="3810.7289368862698"/>
    <n v="10.1486958893643"/>
    <n v="1.6684489377316001"/>
    <n v="2.1097354315141601"/>
    <n v="0.34684119792113999"/>
    <n v="792.18354217024603"/>
    <n v="1210"/>
    <s v="Fixed Single Family Units"/>
    <n v="1210"/>
    <s v="FPFWCD                                           St. Lucie County"/>
    <s v="FPFWCD"/>
    <m/>
    <m/>
    <m/>
    <n v="0"/>
    <n v="1"/>
    <n v="2.1097354315141601"/>
    <n v="0.34684119792113999"/>
    <n v="898.478768801512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3.61002767077599"/>
    <n v="0.72869324310000005"/>
  </r>
  <r>
    <n v="440000"/>
    <n v="750000"/>
    <n v="750000"/>
    <x v="0"/>
    <x v="0"/>
    <s v="IR-SouthCentral"/>
    <s v="C-25 and South Indian R"/>
    <n v="0.36"/>
    <n v="0.57999999999999996"/>
    <s v="FPFWCD"/>
    <n v="6.7490476026389995E-2"/>
    <n v="3810.7289368862698"/>
    <n v="10.1486958893643"/>
    <n v="1.6684489377316001"/>
    <n v="0.68494031662035004"/>
    <n v="0.11260441303323999"/>
    <n v="257.18790995802402"/>
    <n v="1310"/>
    <s v="Fixed Single Family Units"/>
    <n v="1310"/>
    <s v="FPFWCD                                           St. Lucie County"/>
    <s v="FPFWCD"/>
    <m/>
    <m/>
    <m/>
    <n v="0"/>
    <n v="1"/>
    <n v="0.68494031662035004"/>
    <n v="0.11260441303323999"/>
    <n v="388.57814166457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6.730997452363695"/>
    <n v="0.31514853339999999"/>
  </r>
  <r>
    <n v="440000"/>
    <n v="750000"/>
    <n v="750000"/>
    <x v="0"/>
    <x v="0"/>
    <s v="IR-SouthCentral"/>
    <s v="C-25 and South Indian R"/>
    <n v="0.36"/>
    <n v="0.57999999999999996"/>
    <s v="FPFWCD"/>
    <n v="5.3638331409950002E-2"/>
    <n v="3810.7289368862698"/>
    <n v="10.1486958893643"/>
    <n v="1.6684489377316001"/>
    <n v="0.54435911349257005"/>
    <n v="8.9492817062630001E-2"/>
    <n v="204.40114163021099"/>
    <n v="1310"/>
    <s v="Fixed Single Family Units"/>
    <n v="1310"/>
    <s v="FPFWCD                                           St. Lucie County"/>
    <s v="FPFWCD"/>
    <m/>
    <m/>
    <m/>
    <n v="0"/>
    <n v="1"/>
    <n v="0.54435911349257005"/>
    <n v="8.9492817062630001E-2"/>
    <n v="313.485615259129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8.956438986187997"/>
    <n v="0.25424624109999999"/>
  </r>
  <r>
    <n v="440000"/>
    <n v="750000"/>
    <n v="750000"/>
    <x v="0"/>
    <x v="0"/>
    <s v="IR-SouthCentral"/>
    <s v="C-25 and South Indian R"/>
    <n v="0.36"/>
    <n v="0.57999999999999996"/>
    <s v="FPFWCD"/>
    <n v="0.15317606511507001"/>
    <n v="3810.7289368862698"/>
    <n v="10.1486958893643"/>
    <n v="1.6684489377316001"/>
    <n v="1.5545373023824001"/>
    <n v="0.25556644312714999"/>
    <n v="583.71246377240402"/>
    <n v="1750"/>
    <s v="Governmental"/>
    <n v="1750"/>
    <s v="FPFWCD                                           St. Lucie County"/>
    <s v="FPFWCD"/>
    <m/>
    <m/>
    <m/>
    <n v="0"/>
    <n v="1"/>
    <n v="1.5545373023824001"/>
    <n v="0.25556644312714999"/>
    <n v="753.586110004270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814485648662"/>
    <n v="0.61118094889999997"/>
  </r>
  <r>
    <n v="440000"/>
    <n v="760000"/>
    <n v="760000"/>
    <x v="0"/>
    <x v="0"/>
    <s v="IR-SouthCentral"/>
    <s v="C-25 and South Indian R"/>
    <n v="0.36"/>
    <n v="0.57999999999999996"/>
    <s v="FPFWCD"/>
    <n v="2.129722694027E-2"/>
    <n v="3766.48408258774"/>
    <n v="9.7290207589531406"/>
    <n v="1.5857234242329701"/>
    <n v="0.20720116301010999"/>
    <n v="3.37715116304E-2"/>
    <n v="80.215666273819707"/>
    <n v="4110"/>
    <s v="Pine flatwoods"/>
    <n v="4110"/>
    <s v="FPFWCD                                           St. Lucie County"/>
    <s v="FPFWCD"/>
    <m/>
    <m/>
    <s v="Natural Lands"/>
    <n v="0"/>
    <n v="1"/>
    <n v="0.20720116301010999"/>
    <n v="3.37715116304E-2"/>
    <n v="89.225209170425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682153768747597"/>
    <n v="7.2364322100000003E-2"/>
  </r>
  <r>
    <n v="440000"/>
    <n v="760000"/>
    <n v="760000"/>
    <x v="0"/>
    <x v="0"/>
    <s v="IR-SouthCentral"/>
    <s v="C-25 and South Indian R"/>
    <n v="0.36"/>
    <n v="0.57999999999999996"/>
    <s v="FPFWCD"/>
    <n v="0.14903524004390001"/>
    <n v="3766.48408258774"/>
    <n v="9.7290207589531406"/>
    <n v="1.5857234242329701"/>
    <n v="1.4499669442026599"/>
    <n v="0.23632867117379"/>
    <n v="561.33885936999297"/>
    <n v="1210"/>
    <s v="Fixed Single Family Units"/>
    <n v="1210"/>
    <s v="FPFWCD                                           St. Lucie County"/>
    <s v="FPFWCD"/>
    <m/>
    <m/>
    <m/>
    <n v="0"/>
    <n v="1"/>
    <n v="1.4499669442026599"/>
    <n v="0.23632867117379"/>
    <n v="566.200329756876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77.72474205300901"/>
    <n v="0.45920545800000001"/>
  </r>
  <r>
    <n v="440000"/>
    <n v="760000"/>
    <n v="760000"/>
    <x v="0"/>
    <x v="0"/>
    <s v="IR-SouthCentral"/>
    <s v="C-25 and South Indian R"/>
    <n v="0.36"/>
    <n v="0.57999999999999996"/>
    <s v="FPFWCD"/>
    <n v="0.16495493702776001"/>
    <n v="3766.48408258774"/>
    <n v="9.7290207589531406"/>
    <n v="1.5857234242329701"/>
    <n v="1.6048500066348901"/>
    <n v="0.26157290758779"/>
    <n v="621.30014465932504"/>
    <n v="1310"/>
    <s v="Fixed Single Family Units"/>
    <n v="1310"/>
    <s v="FPFWCD                                           St. Lucie County"/>
    <s v="FPFWCD"/>
    <m/>
    <m/>
    <m/>
    <n v="0"/>
    <n v="1"/>
    <n v="1.6048500066348901"/>
    <n v="0.26157290758779"/>
    <n v="760.23022174341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9.36984420402401"/>
    <n v="0.6165695229"/>
  </r>
  <r>
    <n v="440000"/>
    <n v="760000"/>
    <n v="760000"/>
    <x v="0"/>
    <x v="0"/>
    <s v="IR-SouthCentral"/>
    <s v="C-25 and South Indian R"/>
    <n v="0.36"/>
    <n v="0.57999999999999996"/>
    <s v="FPFWCD"/>
    <n v="0.14310819934402999"/>
    <n v="3766.48408258774"/>
    <n v="9.7290207589531406"/>
    <n v="1.5857234242329701"/>
    <n v="1.3923026421945299"/>
    <n v="0.22693002389964001"/>
    <n v="539.01475491710505"/>
    <n v="1750"/>
    <s v="Governmental"/>
    <n v="1750"/>
    <s v="FPFWCD                                           St. Lucie County"/>
    <s v="FPFWCD"/>
    <m/>
    <m/>
    <m/>
    <n v="0"/>
    <n v="1"/>
    <n v="1.3923026421945299"/>
    <n v="0.22693002389964001"/>
    <n v="911.14042360254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21812965377499"/>
    <n v="0.73896222509999998"/>
  </r>
  <r>
    <n v="440000"/>
    <n v="760000"/>
    <n v="760000"/>
    <x v="0"/>
    <x v="0"/>
    <s v="IR-SouthCentral"/>
    <s v="C-25 and South Indian R"/>
    <n v="0.36"/>
    <n v="0.57999999999999996"/>
    <s v="FPFWCD"/>
    <n v="0.23220515738264999"/>
    <n v="3829.5253787960801"/>
    <n v="10.7795815877982"/>
    <n v="1.82622157190683"/>
    <n v="2.50307443911381"/>
    <n v="0.42405806752021002"/>
    <n v="889.23554328420005"/>
    <n v="1210"/>
    <s v="Fixed Single Family Units"/>
    <n v="1210"/>
    <s v="FPFWCD                                           St. Lucie County"/>
    <s v="FPFWCD"/>
    <m/>
    <m/>
    <m/>
    <n v="0"/>
    <n v="1"/>
    <n v="2.50307443911381"/>
    <n v="0.42405806752021002"/>
    <n v="1251.5742737498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9.25823225129801"/>
    <n v="1.0150642934"/>
  </r>
  <r>
    <n v="440000"/>
    <n v="760000"/>
    <n v="760000"/>
    <x v="0"/>
    <x v="0"/>
    <s v="IR-SouthCentral"/>
    <s v="C-25 and South Indian R"/>
    <n v="0.36"/>
    <n v="0.57999999999999996"/>
    <s v="FPFWCD"/>
    <n v="9.2316088272199996E-3"/>
    <n v="3829.5253787960801"/>
    <n v="10.7795815877982"/>
    <n v="1.82622157190683"/>
    <n v="9.9512880539720003E-2"/>
    <n v="1.6858963183679999E-2"/>
    <n v="35.352680290979897"/>
    <n v="1310"/>
    <s v="Fixed Single Family Units"/>
    <n v="1310"/>
    <s v="FPFWCD                                           St. Lucie County"/>
    <s v="FPFWCD"/>
    <m/>
    <m/>
    <m/>
    <n v="0"/>
    <n v="1"/>
    <n v="9.9512880539720003E-2"/>
    <n v="1.6858963183679999E-2"/>
    <n v="94.3916660349470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0.8719186489854"/>
    <n v="7.65544737E-2"/>
  </r>
  <r>
    <n v="440000"/>
    <n v="760000"/>
    <n v="760000"/>
    <x v="0"/>
    <x v="0"/>
    <s v="IR-SouthCentral"/>
    <s v="C-25 and South Indian R"/>
    <n v="0.36"/>
    <n v="0.57999999999999996"/>
    <s v="FPFWCD"/>
    <n v="6.3268619257020001E-2"/>
    <n v="3829.5253787960801"/>
    <n v="10.7795815877982"/>
    <n v="1.82622157190683"/>
    <n v="0.68200924322843004"/>
    <n v="0.11554251731192999"/>
    <n v="242.28878312616001"/>
    <n v="1310"/>
    <s v="Fixed Single Family Units"/>
    <n v="1310"/>
    <s v="FPFWCD                                           St. Lucie County"/>
    <s v="FPFWCD"/>
    <m/>
    <m/>
    <m/>
    <n v="0"/>
    <n v="1"/>
    <n v="0.68200924322843004"/>
    <n v="0.11554251731192999"/>
    <n v="745.731552770903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3.242713937249903"/>
    <n v="0.60481066729999999"/>
  </r>
  <r>
    <n v="440000"/>
    <n v="760000"/>
    <n v="760000"/>
    <x v="0"/>
    <x v="0"/>
    <s v="IR-SouthCentral"/>
    <s v="C-25 and South Indian R"/>
    <n v="0.36"/>
    <n v="0.57999999999999996"/>
    <s v="FPFWCD"/>
    <n v="7.0770651827459993E-2"/>
    <n v="3829.5253787960801"/>
    <n v="10.7795815877982"/>
    <n v="1.82622157190683"/>
    <n v="0.76287801539583"/>
    <n v="0.12924289102521999"/>
    <n v="271.01800724722199"/>
    <n v="1750"/>
    <s v="Governmental"/>
    <n v="1750"/>
    <s v="FPFWCD                                           St. Lucie County"/>
    <s v="FPFWCD"/>
    <m/>
    <m/>
    <m/>
    <n v="0"/>
    <n v="1"/>
    <n v="0.76287801539583"/>
    <n v="0.12924289102521999"/>
    <n v="271.018007247223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1.398673785786"/>
    <n v="0.21980373659999999"/>
  </r>
  <r>
    <n v="440000"/>
    <n v="780000"/>
    <n v="780000"/>
    <x v="0"/>
    <x v="0"/>
    <s v="IR-SouthCentral"/>
    <s v="C-25 and South Indian R"/>
    <n v="0.36"/>
    <n v="0.57999999999999996"/>
    <s v="FPFWCD"/>
    <n v="0.21511684585405"/>
    <n v="3810.2438063715599"/>
    <n v="9.8687994121224492"/>
    <n v="1.58655228235113"/>
    <n v="2.1229450019021101"/>
    <n v="0.34129412276192"/>
    <n v="819.64762956159097"/>
    <n v="1210"/>
    <s v="Fixed Single Family Units"/>
    <n v="1210"/>
    <s v="FPFWCD                                           St. Lucie County"/>
    <s v="FPFWCD"/>
    <m/>
    <m/>
    <m/>
    <n v="0"/>
    <n v="1"/>
    <n v="2.1229450019021101"/>
    <n v="0.34129412276192"/>
    <n v="885.25984251178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4.207612298832"/>
    <n v="0.71797229730000001"/>
  </r>
  <r>
    <n v="440000"/>
    <n v="780000"/>
    <n v="780000"/>
    <x v="0"/>
    <x v="0"/>
    <s v="IR-SouthCentral"/>
    <s v="C-25 and South Indian R"/>
    <n v="0.36"/>
    <n v="0.57999999999999996"/>
    <s v="FPFWCD"/>
    <n v="0.11870270158611"/>
    <n v="3810.2438063715599"/>
    <n v="9.8687994121224492"/>
    <n v="1.58655228235113"/>
    <n v="1.1714531516303399"/>
    <n v="0.18832804212268001"/>
    <n v="452.28623351804703"/>
    <n v="1310"/>
    <s v="Fixed Single Family Units"/>
    <n v="1310"/>
    <s v="FPFWCD                                           St. Lucie County"/>
    <s v="FPFWCD"/>
    <m/>
    <m/>
    <m/>
    <n v="0"/>
    <n v="1"/>
    <n v="1.1714531516303399"/>
    <n v="0.18832804212268001"/>
    <n v="589.287740706311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4.580708492698605"/>
    <n v="0.47793004109999998"/>
  </r>
  <r>
    <n v="440000"/>
    <n v="780000"/>
    <n v="780000"/>
    <x v="0"/>
    <x v="0"/>
    <s v="IR-SouthCentral"/>
    <s v="C-25 and South Indian R"/>
    <n v="0.36"/>
    <n v="0.57999999999999996"/>
    <s v="FPFWCD"/>
    <n v="0.14552399885565001"/>
    <n v="3810.2438063715599"/>
    <n v="9.8687994121224492"/>
    <n v="1.58655228235113"/>
    <n v="1.43614715435639"/>
    <n v="0.2308814325213"/>
    <n v="554.481915318181"/>
    <n v="1750"/>
    <s v="Governmental"/>
    <n v="1750"/>
    <s v="FPFWCD                                           St. Lucie County"/>
    <s v="FPFWCD"/>
    <m/>
    <m/>
    <m/>
    <n v="0"/>
    <n v="1"/>
    <n v="1.43614715435639"/>
    <n v="0.2308814325213"/>
    <n v="879.281744984813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57672190061101"/>
    <n v="0.7131238808"/>
  </r>
  <r>
    <n v="440000"/>
    <n v="780000"/>
    <n v="780000"/>
    <x v="0"/>
    <x v="0"/>
    <s v="IR-SouthCentral"/>
    <s v="C-25 and South Indian R"/>
    <n v="0.36"/>
    <n v="0.57999999999999996"/>
    <s v="FPFWCD"/>
    <n v="3.0299164653000001E-4"/>
    <n v="3775.6577422872701"/>
    <n v="8.4874200160615203"/>
    <n v="1.1152386230442899"/>
    <n v="2.57161736548E-3"/>
    <n v="3.3790798667000002E-4"/>
    <n v="1.14399275608069"/>
    <n v="1750"/>
    <s v="Governmental"/>
    <n v="1750"/>
    <s v="FPFWCD                                           St. Lucie County"/>
    <s v="FPFWCD"/>
    <m/>
    <m/>
    <m/>
    <n v="0"/>
    <n v="1"/>
    <n v="2.57161736548E-3"/>
    <n v="3.3790798667000002E-4"/>
    <n v="2332.4633671778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1.3779059471367"/>
    <n v="1.8916977836"/>
  </r>
  <r>
    <n v="440000"/>
    <n v="780000"/>
    <n v="790000"/>
    <x v="0"/>
    <x v="0"/>
    <s v="IR-SouthCentral"/>
    <s v="C-25 and South Indian R"/>
    <n v="0.36"/>
    <n v="0.57999999999999996"/>
    <s v="FPFWCD"/>
    <n v="0.26581839652210998"/>
    <n v="3826.9629544233999"/>
    <n v="9.5009964399164808"/>
    <n v="1.4585485659490101"/>
    <n v="2.5255396390209102"/>
    <n v="0.38770904105019"/>
    <n v="1017.27715609436"/>
    <n v="1210"/>
    <s v="Fixed Single Family Units"/>
    <n v="1210"/>
    <s v="FPFWCD                                           St. Lucie County"/>
    <s v="FPFWCD"/>
    <m/>
    <m/>
    <m/>
    <n v="0"/>
    <n v="1"/>
    <n v="2.5255396390209102"/>
    <n v="0.38770904105019"/>
    <n v="1503.3773554561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0.63799312956701"/>
    <n v="1.2192841487999999"/>
  </r>
  <r>
    <n v="440000"/>
    <n v="780000"/>
    <n v="790000"/>
    <x v="0"/>
    <x v="0"/>
    <s v="IR-SouthCentral"/>
    <s v="C-25 and South Indian R"/>
    <n v="0.36"/>
    <n v="0.57999999999999996"/>
    <s v="FPFWCD"/>
    <n v="4.8355923971859997E-2"/>
    <n v="3826.9629544233999"/>
    <n v="9.5009964399164808"/>
    <n v="1.4585485659490101"/>
    <n v="0.45942946150551001"/>
    <n v="7.0529463564290004E-2"/>
    <n v="185.056329667222"/>
    <n v="1310"/>
    <s v="Fixed Single Family Units"/>
    <n v="1310"/>
    <s v="FPFWCD                                           St. Lucie County"/>
    <s v="FPFWCD"/>
    <m/>
    <m/>
    <m/>
    <n v="0"/>
    <n v="1"/>
    <n v="0.45942946150551001"/>
    <n v="7.0529463564290004E-2"/>
    <n v="384.940364007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6.036774988993898"/>
    <n v="0.31219818649999997"/>
  </r>
  <r>
    <n v="440000"/>
    <n v="780000"/>
    <n v="790000"/>
    <x v="0"/>
    <x v="0"/>
    <s v="IR-SouthCentral"/>
    <s v="C-25 and South Indian R"/>
    <n v="0.36"/>
    <n v="0.57999999999999996"/>
    <s v="FPFWCD"/>
    <n v="0.12433884936954"/>
    <n v="3826.9629544233999"/>
    <n v="9.5009964399164808"/>
    <n v="1.4585485659490101"/>
    <n v="1.1813429652033201"/>
    <n v="0.18135425043969"/>
    <n v="475.840170332865"/>
    <n v="1750"/>
    <s v="Governmental"/>
    <n v="1750"/>
    <s v="FPFWCD                                           St. Lucie County"/>
    <s v="FPFWCD"/>
    <m/>
    <m/>
    <m/>
    <n v="0"/>
    <n v="1"/>
    <n v="1.1813429652033201"/>
    <n v="0.18135425043969"/>
    <n v="475.84017033286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134464031139"/>
    <n v="0.38592065720000002"/>
  </r>
  <r>
    <n v="440000"/>
    <n v="790000"/>
    <n v="790000"/>
    <x v="0"/>
    <x v="0"/>
    <s v="IR-SouthCentral"/>
    <s v="C-25 and South Indian R"/>
    <n v="0.36"/>
    <n v="0.57999999999999996"/>
    <s v="St. Lucie County"/>
    <n v="3.2625202716699997E-2"/>
    <n v="3800.0337689601101"/>
    <n v="8.7356401281838298"/>
    <n v="1.15378073010535"/>
    <n v="0.28500203004216002"/>
    <n v="3.764233021031E-2"/>
    <n v="123.97687204264"/>
    <n v="1210"/>
    <s v="Fixed Single Family Units"/>
    <n v="1210"/>
    <s v="St. Lucie County"/>
    <s v="St. Lucie County"/>
    <m/>
    <m/>
    <m/>
    <n v="0"/>
    <n v="1"/>
    <n v="0.28500203004216002"/>
    <n v="3.764233021031E-2"/>
    <n v="123.97687204264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5.295517504865"/>
    <n v="0.1005489635"/>
  </r>
  <r>
    <n v="440000"/>
    <n v="790000"/>
    <n v="790000"/>
    <x v="0"/>
    <x v="0"/>
    <s v="IR-SouthCentral"/>
    <s v="C-25 and South Indian R"/>
    <n v="0.36"/>
    <n v="0.57999999999999996"/>
    <s v="St. Lucie County"/>
    <n v="8.0609593742399996E-2"/>
    <n v="3800.0337689601101"/>
    <n v="8.7356401281838298"/>
    <n v="1.15378073010535"/>
    <n v="0.70417640181274999"/>
    <n v="9.3005795921600007E-2"/>
    <n v="306.31917832329401"/>
    <n v="1750"/>
    <s v="Governmental"/>
    <n v="1750"/>
    <s v="St. Lucie County"/>
    <s v="St. Lucie County"/>
    <m/>
    <m/>
    <m/>
    <n v="0"/>
    <n v="1"/>
    <n v="0.70417640181274999"/>
    <n v="9.3005795921600007E-2"/>
    <n v="306.31917832329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072490742006"/>
    <n v="0.24843404569999999"/>
  </r>
  <r>
    <n v="440000"/>
    <n v="790000"/>
    <n v="790000"/>
    <x v="0"/>
    <x v="0"/>
    <s v="IR-SouthCentral"/>
    <s v="C-25 and South Indian R"/>
    <n v="0.36"/>
    <n v="0.57999999999999996"/>
    <s v="FPFWCD"/>
    <n v="0.13544995048406"/>
    <n v="3800.0337689601101"/>
    <n v="8.7356401281838298"/>
    <n v="1.15378073010535"/>
    <n v="1.18324202280913"/>
    <n v="0.15627954276223999"/>
    <n v="514.71438584343298"/>
    <n v="1750"/>
    <s v="Governmental"/>
    <n v="1750"/>
    <s v="FPFWCD                                           St. Lucie County"/>
    <s v="FPFWCD"/>
    <m/>
    <m/>
    <m/>
    <n v="0"/>
    <n v="1"/>
    <n v="1.18324202280913"/>
    <n v="0.15627954276223999"/>
    <n v="1917.2259700414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96053838934"/>
    <n v="1.5549277939999999"/>
  </r>
  <r>
    <n v="440000"/>
    <n v="790000"/>
    <n v="790000"/>
    <x v="0"/>
    <x v="0"/>
    <s v="IR-SouthCentral"/>
    <s v="C-25 and South Indian R"/>
    <n v="0.36"/>
    <n v="0.57999999999999996"/>
    <s v="St. Lucie County"/>
    <n v="0.23548155234789001"/>
    <n v="3824.2732392759999"/>
    <n v="9.9005866268540803"/>
    <n v="1.4744071028365699"/>
    <n v="2.33140550804641"/>
    <n v="0.34719567336871998"/>
    <n v="900.54579898722898"/>
    <n v="1210"/>
    <s v="Fixed Single Family Units"/>
    <n v="1210"/>
    <s v="St. Lucie County"/>
    <s v="St. Lucie County"/>
    <m/>
    <m/>
    <m/>
    <n v="0"/>
    <n v="1"/>
    <n v="2.33140550804641"/>
    <n v="0.34719567336871998"/>
    <n v="1330.39749981841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8.619985601206"/>
    <n v="1.0789922950999999"/>
  </r>
  <r>
    <n v="440000"/>
    <n v="790000"/>
    <n v="790000"/>
    <x v="0"/>
    <x v="0"/>
    <s v="IR-SouthCentral"/>
    <s v="C-25 and South Indian R"/>
    <n v="0.36"/>
    <n v="0.57999999999999996"/>
    <s v="St. Lucie County"/>
    <n v="6.4349968154889997E-2"/>
    <n v="3824.2732392759999"/>
    <n v="9.9005866268540803"/>
    <n v="1.4744071028365699"/>
    <n v="0.63710243415282997"/>
    <n v="9.487805011488E-2"/>
    <n v="246.091861163027"/>
    <n v="1750"/>
    <s v="Governmental"/>
    <n v="1750"/>
    <s v="St. Lucie County"/>
    <s v="St. Lucie County"/>
    <m/>
    <m/>
    <m/>
    <n v="0"/>
    <n v="1"/>
    <n v="0.63710243415282997"/>
    <n v="9.487805011488E-2"/>
    <n v="849.594318172854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671768670236403"/>
    <n v="0.68904648680000002"/>
  </r>
  <r>
    <n v="440000"/>
    <n v="800000"/>
    <n v="800000"/>
    <x v="0"/>
    <x v="0"/>
    <s v="IR-SouthCentral"/>
    <s v="C-25 and South Indian R"/>
    <n v="0.36"/>
    <n v="0.57999999999999996"/>
    <s v="FPFWCD"/>
    <n v="0.17023607660404999"/>
    <n v="3814.9689282160298"/>
    <n v="10.2153717898839"/>
    <n v="1.7232146932388399"/>
    <n v="1.7390248145615199"/>
    <n v="0.29335330852343"/>
    <n v="649.44534270585496"/>
    <n v="1210"/>
    <s v="Fixed Single Family Units"/>
    <n v="1210"/>
    <s v="FPFWCD                                           St. Lucie County"/>
    <s v="FPFWCD"/>
    <m/>
    <m/>
    <m/>
    <n v="0"/>
    <n v="1"/>
    <n v="1.7390248145615199"/>
    <n v="0.29335330852343"/>
    <n v="682.84306965497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3.23641990679201"/>
    <n v="0.55380622030000004"/>
  </r>
  <r>
    <n v="440000"/>
    <n v="800000"/>
    <n v="800000"/>
    <x v="0"/>
    <x v="0"/>
    <s v="IR-SouthCentral"/>
    <s v="C-25 and South Indian R"/>
    <n v="0.36"/>
    <n v="0.57999999999999996"/>
    <s v="FPFWCD"/>
    <n v="3.0291837377710001E-2"/>
    <n v="3814.9689282160298"/>
    <n v="10.2153717898839"/>
    <n v="1.7232146932388399"/>
    <n v="0.30944238101207"/>
    <n v="5.2199339254479997E-2"/>
    <n v="115.562418374559"/>
    <n v="1310"/>
    <s v="Fixed Single Family Units"/>
    <n v="1310"/>
    <s v="FPFWCD                                           St. Lucie County"/>
    <s v="FPFWCD"/>
    <m/>
    <m/>
    <m/>
    <n v="0"/>
    <n v="1"/>
    <n v="0.30944238101207"/>
    <n v="5.2199339254479997E-2"/>
    <n v="163.8840633802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5.999483045359099"/>
    <n v="0.1329148933"/>
  </r>
  <r>
    <n v="440000"/>
    <n v="800000"/>
    <n v="800000"/>
    <x v="0"/>
    <x v="0"/>
    <s v="IR-SouthCentral"/>
    <s v="C-25 and South Indian R"/>
    <n v="0.36"/>
    <n v="0.57999999999999996"/>
    <s v="FPFWCD"/>
    <n v="0.13031348103859"/>
    <n v="3814.9689282160298"/>
    <n v="10.2153717898839"/>
    <n v="1.7232146932388399"/>
    <n v="1.3312006580431801"/>
    <n v="0.22455810525280001"/>
    <n v="497.14188108988998"/>
    <n v="1310"/>
    <s v="Fixed Single Family Units"/>
    <n v="1310"/>
    <s v="FPFWCD                                           St. Lucie County"/>
    <s v="FPFWCD"/>
    <m/>
    <m/>
    <m/>
    <n v="0"/>
    <n v="1"/>
    <n v="1.3312006580431801"/>
    <n v="0.22455810525280001"/>
    <n v="714.481368510314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587447662945"/>
    <n v="0.57946583009999997"/>
  </r>
  <r>
    <n v="440000"/>
    <n v="800000"/>
    <n v="800000"/>
    <x v="0"/>
    <x v="0"/>
    <s v="IR-SouthCentral"/>
    <s v="C-25 and South Indian R"/>
    <n v="0.36"/>
    <n v="0.57999999999999996"/>
    <s v="FPFWCD"/>
    <n v="0.15039815427870001"/>
    <n v="3814.9689282160298"/>
    <n v="10.2153717898839"/>
    <n v="1.7232146932388399"/>
    <n v="1.53637306246929"/>
    <n v="0.25916830928905998"/>
    <n v="573.76428543429995"/>
    <n v="1750"/>
    <s v="Governmental"/>
    <n v="1750"/>
    <s v="FPFWCD                                           St. Lucie County"/>
    <s v="FPFWCD"/>
    <m/>
    <m/>
    <m/>
    <n v="0"/>
    <n v="1"/>
    <n v="1.53637306246929"/>
    <n v="0.25916830928905998"/>
    <n v="795.540273859617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367742759027"/>
    <n v="0.64520703479999997"/>
  </r>
  <r>
    <n v="440000"/>
    <n v="800000"/>
    <n v="800000"/>
    <x v="0"/>
    <x v="0"/>
    <s v="IR-SouthCentral"/>
    <s v="C-25 and South Indian R"/>
    <n v="0.36"/>
    <n v="0.57999999999999996"/>
    <s v="FPFWCD"/>
    <n v="2.3199121043729998E-2"/>
    <n v="3775.1669112028899"/>
    <n v="8.5045325570118102"/>
    <n v="1.11672557522147"/>
    <n v="0.19729768021046001"/>
    <n v="2.5907051792190001E-2"/>
    <n v="87.580554133280302"/>
    <n v="1750"/>
    <s v="Governmental"/>
    <n v="1750"/>
    <s v="FPFWCD                                           St. Lucie County"/>
    <s v="FPFWCD"/>
    <m/>
    <m/>
    <m/>
    <n v="0"/>
    <n v="1"/>
    <n v="0.19729768021046001"/>
    <n v="2.5907051792190001E-2"/>
    <n v="2332.160149671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3.76737604157999"/>
    <n v="1.8914518651000001"/>
  </r>
  <r>
    <n v="440000"/>
    <n v="810000"/>
    <n v="810000"/>
    <x v="0"/>
    <x v="0"/>
    <s v="IR-SouthCentral"/>
    <s v="C-25 and South Indian R"/>
    <n v="0.36"/>
    <n v="0.57999999999999996"/>
    <s v="FPFWCD"/>
    <n v="0.18875486810388001"/>
    <n v="3840.1192369755699"/>
    <n v="11.276872127939599"/>
    <n v="2.0622145958349698"/>
    <n v="2.12856451113363"/>
    <n v="0.38925304403873001"/>
    <n v="724.84120007851504"/>
    <n v="1210"/>
    <s v="Fixed Single Family Units"/>
    <n v="1210"/>
    <s v="FPFWCD                                           St. Lucie County"/>
    <s v="FPFWCD"/>
    <m/>
    <m/>
    <m/>
    <n v="0"/>
    <n v="1"/>
    <n v="2.12856451113363"/>
    <n v="0.38925304403873001"/>
    <n v="724.841200078515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0.58316272448201"/>
    <n v="0.5878679644"/>
  </r>
  <r>
    <n v="440000"/>
    <n v="810000"/>
    <n v="810000"/>
    <x v="0"/>
    <x v="0"/>
    <s v="IR-SouthCentral"/>
    <s v="C-25 and South Indian R"/>
    <n v="0.36"/>
    <n v="0.57999999999999996"/>
    <s v="FPFWCD"/>
    <n v="3.3058625344550001E-2"/>
    <n v="3840.1192369755699"/>
    <n v="11.276872127939599"/>
    <n v="2.0622145958349698"/>
    <n v="0.37279789073599001"/>
    <n v="6.8173979703769996E-2"/>
    <n v="126.94906313358599"/>
    <n v="1310"/>
    <s v="Fixed Single Family Units"/>
    <n v="1310"/>
    <s v="FPFWCD                                           St. Lucie County"/>
    <s v="FPFWCD"/>
    <m/>
    <m/>
    <m/>
    <n v="0"/>
    <n v="1"/>
    <n v="0.37279789073599001"/>
    <n v="6.8173979703769996E-2"/>
    <n v="398.3991937533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7.184227485712299"/>
    <n v="0.3231137013"/>
  </r>
  <r>
    <n v="440000"/>
    <n v="810000"/>
    <n v="810000"/>
    <x v="0"/>
    <x v="0"/>
    <s v="IR-SouthCentral"/>
    <s v="C-25 and South Indian R"/>
    <n v="0.36"/>
    <n v="0.57999999999999996"/>
    <s v="FPFWCD"/>
    <n v="8.4914784140680002E-2"/>
    <n v="3840.1192369755699"/>
    <n v="11.276872127939599"/>
    <n v="2.0622145958349698"/>
    <n v="0.95757316252614999"/>
    <n v="0.17511250725710001"/>
    <n v="326.08289608228802"/>
    <n v="1310"/>
    <s v="Fixed Single Family Units"/>
    <n v="1310"/>
    <s v="FPFWCD                                           St. Lucie County"/>
    <s v="FPFWCD"/>
    <m/>
    <m/>
    <m/>
    <n v="0"/>
    <n v="1"/>
    <n v="0.95757316252614999"/>
    <n v="0.17511250725710001"/>
    <n v="999.08698059182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952428657183404"/>
    <n v="0.81028952200000004"/>
  </r>
  <r>
    <n v="440000"/>
    <n v="810000"/>
    <n v="810000"/>
    <x v="0"/>
    <x v="0"/>
    <s v="IR-SouthCentral"/>
    <s v="C-25 and South Indian R"/>
    <n v="0.36"/>
    <n v="0.57999999999999996"/>
    <s v="FPFWCD"/>
    <n v="5.6140338557960003E-2"/>
    <n v="3840.1192369755699"/>
    <n v="11.276872127939599"/>
    <n v="2.0622145958349698"/>
    <n v="0.63308741913740996"/>
    <n v="0.11577342558935"/>
    <n v="215.58559406676201"/>
    <n v="1750"/>
    <s v="Governmental"/>
    <n v="1750"/>
    <s v="FPFWCD                                           St. Lucie County"/>
    <s v="FPFWCD"/>
    <m/>
    <m/>
    <m/>
    <n v="0"/>
    <n v="1"/>
    <n v="0.63308741913740996"/>
    <n v="0.11577342558935"/>
    <n v="215.58559406676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9.10201094838401"/>
    <n v="0.1748463861"/>
  </r>
  <r>
    <n v="440000"/>
    <n v="810000"/>
    <n v="810000"/>
    <x v="0"/>
    <x v="0"/>
    <s v="IR-SouthCentral"/>
    <s v="C-25 and South Indian R"/>
    <n v="0.36"/>
    <n v="0.57999999999999996"/>
    <s v="FPFWCD"/>
    <n v="0.23695806456603"/>
    <n v="3829.68893641559"/>
    <n v="9.5834507214013307"/>
    <n v="1.5010128401195999"/>
    <n v="2.27087593480723"/>
    <n v="0.35567709748350002"/>
    <n v="907.47567826299701"/>
    <n v="1210"/>
    <s v="Fixed Single Family Units"/>
    <n v="1210"/>
    <s v="FPFWCD                                           St. Lucie County"/>
    <s v="FPFWCD"/>
    <m/>
    <m/>
    <m/>
    <n v="0"/>
    <n v="1"/>
    <n v="2.27087593480723"/>
    <n v="0.35567709748350002"/>
    <n v="1326.2436523814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0.40471772876401"/>
    <n v="1.0756234001"/>
  </r>
  <r>
    <n v="440000"/>
    <n v="810000"/>
    <n v="810000"/>
    <x v="0"/>
    <x v="0"/>
    <s v="IR-SouthCentral"/>
    <s v="C-25 and South Indian R"/>
    <n v="0.36"/>
    <n v="0.57999999999999996"/>
    <s v="FPFWCD"/>
    <n v="6.0078588316199999E-2"/>
    <n v="3829.68893641559"/>
    <n v="9.5834507214013307"/>
    <n v="1.5010128401195999"/>
    <n v="0.57576019053973004"/>
    <n v="9.0178732478880003E-2"/>
    <n v="230.08230499004901"/>
    <n v="1310"/>
    <s v="Fixed Single Family Units"/>
    <n v="1310"/>
    <s v="FPFWCD                                           St. Lucie County"/>
    <s v="FPFWCD"/>
    <m/>
    <m/>
    <m/>
    <n v="0"/>
    <n v="1"/>
    <n v="0.57576019053973004"/>
    <n v="9.0178732478880003E-2"/>
    <n v="530.65767207658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3.567269227633602"/>
    <n v="0.43037929609999998"/>
  </r>
  <r>
    <n v="440000"/>
    <n v="810000"/>
    <n v="810000"/>
    <x v="0"/>
    <x v="0"/>
    <s v="IR-SouthCentral"/>
    <s v="C-25 and South Indian R"/>
    <n v="0.36"/>
    <n v="0.57999999999999996"/>
    <s v="FPFWCD"/>
    <n v="1.2898571448990001E-2"/>
    <n v="3829.68893641559"/>
    <n v="9.5834507214013307"/>
    <n v="1.5010128401195999"/>
    <n v="0.12361282385793"/>
    <n v="1.9360921364139999E-2"/>
    <n v="49.397516373789898"/>
    <n v="1750"/>
    <s v="Governmental"/>
    <n v="1750"/>
    <s v="FPFWCD                                           St. Lucie County"/>
    <s v="FPFWCD"/>
    <m/>
    <m/>
    <m/>
    <n v="0"/>
    <n v="1"/>
    <n v="0.12361282385793"/>
    <n v="1.9360921364139999E-2"/>
    <n v="113.09233617187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3.737229694006203"/>
    <n v="9.17212783E-2"/>
  </r>
  <r>
    <n v="440000"/>
    <n v="810000"/>
    <n v="810000"/>
    <x v="0"/>
    <x v="0"/>
    <s v="IR-SouthCentral"/>
    <s v="C-25 and South Indian R"/>
    <n v="0.36"/>
    <n v="0.57999999999999996"/>
    <s v="FPFWCD"/>
    <n v="0.10336316330507"/>
    <n v="3829.68893641559"/>
    <n v="9.5834507214013307"/>
    <n v="1.5010128401195999"/>
    <n v="0.99057578194235996"/>
    <n v="0.15514943531629999"/>
    <n v="395.84876294237199"/>
    <n v="1750"/>
    <s v="Governmental"/>
    <n v="1750"/>
    <s v="FPFWCD                                           St. Lucie County"/>
    <s v="FPFWCD"/>
    <m/>
    <m/>
    <m/>
    <n v="0"/>
    <n v="1"/>
    <n v="0.99057578194235996"/>
    <n v="0.15514943531629999"/>
    <n v="395.84876294237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6.739040528469"/>
    <n v="0.32104522540000002"/>
  </r>
  <r>
    <n v="440000"/>
    <n v="810000"/>
    <n v="810000"/>
    <x v="0"/>
    <x v="0"/>
    <s v="IR-SouthCentral"/>
    <s v="C-25 and South Indian R"/>
    <n v="0.36"/>
    <n v="0.57999999999999996"/>
    <s v="FPFWCD"/>
    <n v="0.15097845873616"/>
    <n v="3818.7754325349001"/>
    <n v="10.4840729439145"/>
    <n v="1.81852007596193"/>
    <n v="1.5828691743497001"/>
    <n v="0.27455735824949001"/>
    <n v="576.55282906363595"/>
    <n v="1210"/>
    <s v="Fixed Single Family Units"/>
    <n v="1210"/>
    <s v="FPFWCD                                           St. Lucie County"/>
    <s v="FPFWCD"/>
    <m/>
    <m/>
    <m/>
    <n v="0"/>
    <n v="1"/>
    <n v="1.5828691743497001"/>
    <n v="0.27455735824949001"/>
    <n v="576.552829063635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45410483519601"/>
    <n v="0.4676016456"/>
  </r>
  <r>
    <n v="440000"/>
    <n v="810000"/>
    <n v="810000"/>
    <x v="0"/>
    <x v="0"/>
    <s v="IR-SouthCentral"/>
    <s v="C-25 and South Indian R"/>
    <n v="0.36"/>
    <n v="0.57999999999999996"/>
    <s v="FPFWCD"/>
    <n v="7.4572975852299994E-2"/>
    <n v="3818.7754325349001"/>
    <n v="10.4840729439145"/>
    <n v="1.81852007596193"/>
    <n v="0.78182851848034995"/>
    <n v="0.13561245371163999"/>
    <n v="284.77744811580402"/>
    <n v="1310"/>
    <s v="Fixed Single Family Units"/>
    <n v="1310"/>
    <s v="FPFWCD                                           St. Lucie County"/>
    <s v="FPFWCD"/>
    <m/>
    <m/>
    <m/>
    <n v="0"/>
    <n v="1"/>
    <n v="0.78182851848034995"/>
    <n v="0.13561245371163999"/>
    <n v="445.59517587838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70.828814482563004"/>
    <n v="0.36139105910000002"/>
  </r>
  <r>
    <n v="440000"/>
    <n v="810000"/>
    <n v="810000"/>
    <x v="0"/>
    <x v="0"/>
    <s v="IR-SouthCentral"/>
    <s v="C-25 and South Indian R"/>
    <n v="0.36"/>
    <n v="0.57999999999999996"/>
    <s v="FPFWCD"/>
    <n v="6.4444312725639996E-2"/>
    <n v="3818.7754325349001"/>
    <n v="10.4840729439145"/>
    <n v="1.81852007596193"/>
    <n v="0.67563887543609003"/>
    <n v="0.11719327647315"/>
    <n v="246.09835820328499"/>
    <n v="1310"/>
    <s v="Fixed Single Family Units"/>
    <n v="1310"/>
    <s v="FPFWCD                                           St. Lucie County"/>
    <s v="FPFWCD"/>
    <m/>
    <m/>
    <m/>
    <n v="0"/>
    <n v="1"/>
    <n v="0.67563887543609003"/>
    <n v="0.11719327647315"/>
    <n v="393.408994492058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5.128814102743704"/>
    <n v="0.31906649999999998"/>
  </r>
  <r>
    <n v="440000"/>
    <n v="810000"/>
    <n v="810000"/>
    <x v="0"/>
    <x v="0"/>
    <s v="IR-SouthCentral"/>
    <s v="C-25 and South Indian R"/>
    <n v="0.36"/>
    <n v="0.57999999999999996"/>
    <s v="FPFWCD"/>
    <n v="3.689596743437E-2"/>
    <n v="3818.7754325349001"/>
    <n v="10.4840729439145"/>
    <n v="1.81852007596193"/>
    <n v="0.38682001391830001"/>
    <n v="6.7096057501449993E-2"/>
    <n v="140.89741399800599"/>
    <n v="1310"/>
    <s v="Fixed Single Family Units"/>
    <n v="1310"/>
    <s v="FPFWCD                                           St. Lucie County"/>
    <s v="FPFWCD"/>
    <m/>
    <m/>
    <m/>
    <n v="0"/>
    <n v="1"/>
    <n v="0.38682001391830001"/>
    <n v="6.7096057501449993E-2"/>
    <n v="228.41613400815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9.4186789152388"/>
    <n v="0.18525233899999999"/>
  </r>
  <r>
    <n v="440000"/>
    <n v="810000"/>
    <n v="810000"/>
    <x v="0"/>
    <x v="0"/>
    <s v="IR-SouthCentral"/>
    <s v="C-25 and South Indian R"/>
    <n v="0.36"/>
    <n v="0.57999999999999996"/>
    <s v="FPFWCD"/>
    <n v="0.15624362764047001"/>
    <n v="3818.7754325349001"/>
    <n v="10.4840729439145"/>
    <n v="1.81852007596193"/>
    <n v="1.6380695892046"/>
    <n v="0.28413217360533"/>
    <n v="596.65932672359304"/>
    <n v="1750"/>
    <s v="Governmental"/>
    <n v="1750"/>
    <s v="FPFWCD                                           St. Lucie County"/>
    <s v="FPFWCD"/>
    <m/>
    <m/>
    <m/>
    <n v="0"/>
    <n v="1"/>
    <n v="1.6380695892046"/>
    <n v="0.28413217360533"/>
    <n v="715.126759407772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31106120197801"/>
    <n v="0.57998926149999996"/>
  </r>
  <r>
    <n v="450000"/>
    <n v="810000"/>
    <n v="810000"/>
    <x v="0"/>
    <x v="0"/>
    <s v="IR-SouthCentral"/>
    <s v="C-25 and South Indian R"/>
    <n v="0.36"/>
    <n v="0.57999999999999996"/>
    <s v="FPFWCD"/>
    <n v="9.6437503185500002E-3"/>
    <n v="3775.4182914678499"/>
    <n v="8.4957851772399309"/>
    <n v="1.1159655385773199"/>
    <n v="8.1931231009339994E-2"/>
    <n v="1.076209301814E-2"/>
    <n v="36.409191351006299"/>
    <n v="1750"/>
    <s v="Governmental"/>
    <n v="1750"/>
    <s v="FPFWCD                                           St. Lucie County"/>
    <s v="FPFWCD"/>
    <m/>
    <m/>
    <m/>
    <n v="0"/>
    <n v="1"/>
    <n v="8.1931231009339994E-2"/>
    <n v="1.076209301814E-2"/>
    <n v="2332.31544338639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1.57311048606999"/>
    <n v="1.8915778130000001"/>
  </r>
  <r>
    <n v="450000"/>
    <n v="810000"/>
    <n v="810000"/>
    <x v="0"/>
    <x v="0"/>
    <s v="IR-SouthCentral"/>
    <s v="C-25 and South Indian R"/>
    <n v="0.36"/>
    <n v="0.57999999999999996"/>
    <s v="FPFWCD"/>
    <n v="0.21587179583826999"/>
    <n v="3814.16024098056"/>
    <n v="10.3548383978062"/>
    <n v="1.71635482627297"/>
    <n v="2.2353175605494999"/>
    <n v="0.37051259864322"/>
    <n v="823.36962083540197"/>
    <n v="1210"/>
    <s v="Fixed Single Family Units"/>
    <n v="1210"/>
    <s v="FPFWCD                                           St. Lucie County"/>
    <s v="FPFWCD"/>
    <m/>
    <m/>
    <m/>
    <n v="0"/>
    <n v="1"/>
    <n v="2.2353175605494999"/>
    <n v="0.37051259864322"/>
    <n v="1025.3195310210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2.20761803215399"/>
    <n v="0.83156490760000001"/>
  </r>
  <r>
    <n v="450000"/>
    <n v="810000"/>
    <n v="810000"/>
    <x v="0"/>
    <x v="0"/>
    <s v="IR-SouthCentral"/>
    <s v="C-25 and South Indian R"/>
    <n v="0.36"/>
    <n v="0.57999999999999996"/>
    <s v="FPFWCD"/>
    <n v="0.10466123994488"/>
    <n v="3814.16024098056"/>
    <n v="10.3548383978062"/>
    <n v="1.71635482627297"/>
    <n v="1.0837502261432901"/>
    <n v="0.17963582430311001"/>
    <n v="399.19474016950301"/>
    <n v="1310"/>
    <s v="Fixed Single Family Units"/>
    <n v="1310"/>
    <s v="FPFWCD                                           St. Lucie County"/>
    <s v="FPFWCD"/>
    <m/>
    <m/>
    <m/>
    <n v="0"/>
    <n v="1"/>
    <n v="1.0837502261432901"/>
    <n v="0.17963582430311001"/>
    <n v="736.673956914877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9.264855903657704"/>
    <n v="0.59746468529999996"/>
  </r>
  <r>
    <n v="450000"/>
    <n v="810000"/>
    <n v="810000"/>
    <x v="0"/>
    <x v="0"/>
    <s v="IR-SouthCentral"/>
    <s v="C-25 and South Indian R"/>
    <n v="0.36"/>
    <n v="0.57999999999999996"/>
    <s v="FPFWCD"/>
    <n v="0.15580239185304001"/>
    <n v="3814.16024098056"/>
    <n v="10.3548383978062"/>
    <n v="1.71635482627297"/>
    <n v="1.6133085896299499"/>
    <n v="0.26741218720184001"/>
    <n v="594.25528845555402"/>
    <n v="1750"/>
    <s v="Governmental"/>
    <n v="1750"/>
    <s v="FPFWCD                                           St. Lucie County"/>
    <s v="FPFWCD"/>
    <m/>
    <m/>
    <m/>
    <n v="0"/>
    <n v="1"/>
    <n v="1.6133085896299499"/>
    <n v="0.26741218720184001"/>
    <n v="594.25528845555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5.22760143808399"/>
    <n v="0.48195887139999999"/>
  </r>
  <r>
    <n v="450000"/>
    <n v="820000"/>
    <n v="820000"/>
    <x v="0"/>
    <x v="0"/>
    <s v="IR-SouthCentral"/>
    <s v="C-25 and South Indian R"/>
    <n v="0.36"/>
    <n v="0.57999999999999996"/>
    <s v="St. Lucie County"/>
    <n v="1.2130975894199999E-2"/>
    <n v="3791.6536330467002"/>
    <n v="8.6674684328487803"/>
    <n v="1.1328722764550601"/>
    <n v="0.10514485062265"/>
    <n v="1.3742846276879999E-2"/>
    <n v="45.996458821656702"/>
    <n v="1750"/>
    <s v="Governmental"/>
    <n v="1750"/>
    <s v="St. Lucie County"/>
    <s v="St. Lucie County"/>
    <m/>
    <m/>
    <m/>
    <n v="0"/>
    <n v="1"/>
    <n v="0.10514485062265"/>
    <n v="1.3742846276879999E-2"/>
    <n v="89.3899881919737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4.006261920773198"/>
    <n v="7.2497962799999996E-2"/>
  </r>
  <r>
    <n v="450000"/>
    <n v="820000"/>
    <n v="820000"/>
    <x v="0"/>
    <x v="0"/>
    <s v="IR-SouthCentral"/>
    <s v="C-25 and South Indian R"/>
    <n v="0.36"/>
    <n v="0.57999999999999996"/>
    <s v="FPFWCD"/>
    <n v="1.155404831853E-2"/>
    <n v="3791.6536330467002"/>
    <n v="8.6674684328487803"/>
    <n v="1.1328722764550601"/>
    <n v="0.10014434907248"/>
    <n v="1.308926102088E-2"/>
    <n v="43.808949283358899"/>
    <n v="1750"/>
    <s v="Governmental"/>
    <n v="1750"/>
    <s v="FPFWCD                                           St. Lucie County"/>
    <s v="FPFWCD"/>
    <m/>
    <m/>
    <m/>
    <n v="0"/>
    <n v="1"/>
    <n v="0.10014434907248"/>
    <n v="1.308926102088E-2"/>
    <n v="201.71306167976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8.7608401748743"/>
    <n v="0.16359534610000001"/>
  </r>
  <r>
    <n v="450000"/>
    <n v="820000"/>
    <n v="820000"/>
    <x v="0"/>
    <x v="0"/>
    <s v="IR-SouthCentral"/>
    <s v="C-25 and South Indian R"/>
    <n v="0.36"/>
    <n v="0.57999999999999996"/>
    <s v="FPFWCD"/>
    <n v="0.16623625607562001"/>
    <n v="3791.6536330467002"/>
    <n v="8.6674684328487803"/>
    <n v="1.1328722764550601"/>
    <n v="1.4408475019304401"/>
    <n v="0.18832444584975999"/>
    <n v="630.31030429322504"/>
    <n v="1750"/>
    <s v="Governmental"/>
    <n v="1750"/>
    <s v="FPFWCD                                           St. Lucie County"/>
    <s v="FPFWCD"/>
    <m/>
    <m/>
    <m/>
    <n v="0"/>
    <n v="1"/>
    <n v="1.4408475019304401"/>
    <n v="0.18832444584975999"/>
    <n v="2051.2422683093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67071086732901"/>
    <n v="1.6636190335000001"/>
  </r>
  <r>
    <n v="450000"/>
    <n v="820000"/>
    <n v="820000"/>
    <x v="0"/>
    <x v="0"/>
    <s v="IR-SouthCentral"/>
    <s v="C-25 and South Indian R"/>
    <n v="0.36"/>
    <n v="0.57999999999999996"/>
    <s v="FPFWCD"/>
    <n v="0.15097787890893"/>
    <n v="3840.4580403002101"/>
    <n v="10.096834368153001"/>
    <n v="1.73751783935801"/>
    <n v="1.52439863659857"/>
    <n v="0.2623267579527"/>
    <n v="579.82420896328699"/>
    <n v="1210"/>
    <s v="Fixed Single Family Units"/>
    <n v="1210"/>
    <s v="FPFWCD                                           St. Lucie County"/>
    <s v="FPFWCD"/>
    <m/>
    <m/>
    <m/>
    <n v="0"/>
    <n v="1"/>
    <n v="1.52439863659857"/>
    <n v="0.2623267579527"/>
    <n v="579.824208963286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45390734679199"/>
    <n v="0.47025483289999997"/>
  </r>
  <r>
    <n v="450000"/>
    <n v="820000"/>
    <n v="820000"/>
    <x v="0"/>
    <x v="0"/>
    <s v="IR-SouthCentral"/>
    <s v="C-25 and South Indian R"/>
    <n v="0.36"/>
    <n v="0.57999999999999996"/>
    <s v="FPFWCD"/>
    <n v="0.15400472751875999"/>
    <n v="3840.4580403002101"/>
    <n v="10.096834368153001"/>
    <n v="1.73751783935801"/>
    <n v="1.5549602256695501"/>
    <n v="0.26758596140933"/>
    <n v="591.44869404369899"/>
    <n v="1310"/>
    <s v="Fixed Single Family Units"/>
    <n v="1310"/>
    <s v="FPFWCD                                           St. Lucie County"/>
    <s v="FPFWCD"/>
    <m/>
    <m/>
    <m/>
    <n v="0"/>
    <n v="1"/>
    <n v="1.5549602256695501"/>
    <n v="0.26758596140933"/>
    <n v="1186.67480361472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9.90431274743101"/>
    <n v="0.96242887560000001"/>
  </r>
  <r>
    <n v="450000"/>
    <n v="820000"/>
    <n v="820000"/>
    <x v="0"/>
    <x v="0"/>
    <s v="IR-SouthCentral"/>
    <s v="C-25 and South Indian R"/>
    <n v="0.36"/>
    <n v="0.57999999999999996"/>
    <s v="FPFWCD"/>
    <n v="1.131128634152E-2"/>
    <n v="3840.4580403002101"/>
    <n v="10.096834368153001"/>
    <n v="1.73751783935801"/>
    <n v="0.11420818468117"/>
    <n v="1.9653561804489999E-2"/>
    <n v="43.440520576463001"/>
    <n v="1310"/>
    <s v="Fixed Single Family Units"/>
    <n v="1310"/>
    <s v="FPFWCD                                           St. Lucie County"/>
    <s v="FPFWCD"/>
    <m/>
    <m/>
    <m/>
    <n v="0"/>
    <n v="1"/>
    <n v="0.11420818468117"/>
    <n v="1.9653561804489999E-2"/>
    <n v="88.199352406190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3.484242323580197"/>
    <n v="7.1532321499999996E-2"/>
  </r>
  <r>
    <n v="450000"/>
    <n v="820000"/>
    <n v="820000"/>
    <x v="0"/>
    <x v="0"/>
    <s v="IR-SouthCentral"/>
    <s v="C-25 and South Indian R"/>
    <n v="0.36"/>
    <n v="0.57999999999999996"/>
    <s v="FPFWCD"/>
    <n v="0.13482669324811999"/>
    <n v="3840.4580403002101"/>
    <n v="10.096834368153001"/>
    <n v="1.73751783935801"/>
    <n v="1.3613227901320499"/>
    <n v="0.23426378474025999"/>
    <n v="517.796258131836"/>
    <n v="1750"/>
    <s v="Governmental"/>
    <n v="1750"/>
    <s v="FPFWCD                                           St. Lucie County"/>
    <s v="FPFWCD"/>
    <m/>
    <m/>
    <m/>
    <n v="0"/>
    <n v="1"/>
    <n v="1.3613227901320499"/>
    <n v="0.23426378474025999"/>
    <n v="517.79625813183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1.832176003146"/>
    <n v="0.4199483034"/>
  </r>
  <r>
    <n v="450000"/>
    <n v="820000"/>
    <n v="820000"/>
    <x v="0"/>
    <x v="0"/>
    <s v="IR-SouthCentral"/>
    <s v="C-25 and South Indian R"/>
    <n v="0.36"/>
    <n v="0.57999999999999996"/>
    <s v="FPFWCD"/>
    <n v="8.0411838155200005E-2"/>
    <n v="3780.48384522886"/>
    <n v="8.5664318246520299"/>
    <n v="1.1227707534801401"/>
    <n v="0.68884252945152002"/>
    <n v="9.0284060114240006E-2"/>
    <n v="303.99565511091402"/>
    <n v="1750"/>
    <s v="Governmental"/>
    <n v="1750"/>
    <s v="FPFWCD                                           St. Lucie County"/>
    <s v="FPFWCD"/>
    <m/>
    <m/>
    <m/>
    <n v="0"/>
    <n v="1"/>
    <n v="0.68884252945152002"/>
    <n v="9.0284060114240006E-2"/>
    <n v="2335.4447573733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032129536057"/>
    <n v="1.8941157805"/>
  </r>
  <r>
    <n v="450000"/>
    <n v="830000"/>
    <n v="830000"/>
    <x v="0"/>
    <x v="0"/>
    <s v="IR-SouthCentral"/>
    <s v="C-25 and South Indian R"/>
    <n v="0.36"/>
    <n v="0.57999999999999996"/>
    <s v="St. Lucie County"/>
    <n v="2.1627733309759999E-2"/>
    <n v="3838.9128814462601"/>
    <n v="11.1752485147895"/>
    <n v="1.9738985413696399"/>
    <n v="0.24169529454816999"/>
    <n v="4.2690951233259999E-2"/>
    <n v="83.026983999325907"/>
    <n v="1210"/>
    <s v="Fixed Single Family Units"/>
    <n v="1210"/>
    <s v="St. Lucie County"/>
    <s v="St. Lucie County"/>
    <m/>
    <m/>
    <m/>
    <n v="0"/>
    <n v="1"/>
    <n v="0.24169529454816999"/>
    <n v="4.2690951233259999E-2"/>
    <n v="126.60676427110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011869315850802"/>
    <n v="0.10268188509999999"/>
  </r>
  <r>
    <n v="450000"/>
    <n v="830000"/>
    <n v="830000"/>
    <x v="0"/>
    <x v="0"/>
    <s v="IR-SouthCentral"/>
    <s v="C-25 and South Indian R"/>
    <n v="0.36"/>
    <n v="0.57999999999999996"/>
    <s v="FPFWCD"/>
    <n v="0.20488538964198"/>
    <n v="3838.9128814462601"/>
    <n v="11.1752485147895"/>
    <n v="1.9738985413696399"/>
    <n v="2.28964514629864"/>
    <n v="0.40442297176226"/>
    <n v="786.53716151674496"/>
    <n v="1210"/>
    <s v="Fixed Single Family Units"/>
    <n v="1210"/>
    <s v="FPFWCD                                           St. Lucie County"/>
    <s v="FPFWCD"/>
    <m/>
    <m/>
    <m/>
    <n v="0"/>
    <n v="1"/>
    <n v="2.28964514629864"/>
    <n v="0.40442297176226"/>
    <n v="1082.430975144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39.21441302131001"/>
    <n v="0.87788400259999999"/>
  </r>
  <r>
    <n v="450000"/>
    <n v="830000"/>
    <n v="830000"/>
    <x v="0"/>
    <x v="0"/>
    <s v="IR-SouthCentral"/>
    <s v="C-25 and South Indian R"/>
    <n v="0.36"/>
    <n v="0.57999999999999996"/>
    <s v="FPFWCD"/>
    <n v="2.298102466176E-2"/>
    <n v="3838.9128814462601"/>
    <n v="11.1752485147895"/>
    <n v="1.9738985413696399"/>
    <n v="0.25681866171973"/>
    <n v="4.5362211059030003E-2"/>
    <n v="88.222151602883798"/>
    <n v="1310"/>
    <s v="Fixed Single Family Units"/>
    <n v="1310"/>
    <s v="FPFWCD                                           St. Lucie County"/>
    <s v="FPFWCD"/>
    <m/>
    <m/>
    <m/>
    <n v="0"/>
    <n v="1"/>
    <n v="0.25681866171973"/>
    <n v="4.5362211059030003E-2"/>
    <n v="221.18475041671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8.6035823161858"/>
    <n v="0.17938746990000001"/>
  </r>
  <r>
    <n v="450000"/>
    <n v="830000"/>
    <n v="830000"/>
    <x v="0"/>
    <x v="0"/>
    <s v="IR-SouthCentral"/>
    <s v="C-25 and South Indian R"/>
    <n v="0.36"/>
    <n v="0.57999999999999996"/>
    <s v="St. Lucie County"/>
    <n v="1.3914586078089999E-2"/>
    <n v="3838.9128814462601"/>
    <n v="11.1752485147895"/>
    <n v="1.9738985413696399"/>
    <n v="0.15549895740308001"/>
    <n v="2.7465981163299999E-2"/>
    <n v="53.416883735172497"/>
    <n v="1310"/>
    <s v="Fixed Single Family Units"/>
    <n v="1310"/>
    <s v="St. Lucie County"/>
    <s v="St. Lucie County"/>
    <m/>
    <m/>
    <m/>
    <n v="0"/>
    <n v="1"/>
    <n v="0.15549895740308001"/>
    <n v="2.7465981163299999E-2"/>
    <n v="237.040411992075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1.403784659017099"/>
    <n v="0.1922468873"/>
  </r>
  <r>
    <n v="450000"/>
    <n v="830000"/>
    <n v="830000"/>
    <x v="0"/>
    <x v="0"/>
    <s v="IR-SouthCentral"/>
    <s v="C-25 and South Indian R"/>
    <n v="0.36"/>
    <n v="0.57999999999999996"/>
    <s v="FPFWCD"/>
    <n v="4.9879964483939998E-2"/>
    <n v="3838.9128814462601"/>
    <n v="11.1752485147895"/>
    <n v="1.9738985413696399"/>
    <n v="0.55742099901699005"/>
    <n v="9.8457989138429999E-2"/>
    <n v="191.484838183509"/>
    <n v="1310"/>
    <s v="Fixed Single Family Units"/>
    <n v="1310"/>
    <s v="FPFWCD                                           St. Lucie County"/>
    <s v="FPFWCD"/>
    <m/>
    <m/>
    <m/>
    <n v="0"/>
    <n v="1"/>
    <n v="0.55742099901699005"/>
    <n v="9.8457989138429999E-2"/>
    <n v="580.670840972558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151225694867399"/>
    <n v="0.47094147689999999"/>
  </r>
  <r>
    <n v="450000"/>
    <n v="830000"/>
    <n v="830000"/>
    <x v="0"/>
    <x v="0"/>
    <s v="IR-SouthCentral"/>
    <s v="C-25 and South Indian R"/>
    <n v="0.36"/>
    <n v="0.57999999999999996"/>
    <s v="St. Lucie County"/>
    <n v="6.1076764518000004E-4"/>
    <n v="3838.9128814462601"/>
    <n v="11.1752485147895"/>
    <n v="1.9738985413696399"/>
    <n v="6.8254802197399997E-3"/>
    <n v="1.2055933639399999E-3"/>
    <n v="2.3446837806751302"/>
    <n v="1750"/>
    <s v="Governmental"/>
    <n v="1750"/>
    <s v="St. Lucie County"/>
    <s v="St. Lucie County"/>
    <m/>
    <m/>
    <m/>
    <n v="0"/>
    <n v="1"/>
    <n v="6.8254802197399997E-3"/>
    <n v="1.2055933639399999E-3"/>
    <n v="2.34468378067411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.536498704025901"/>
    <n v="1.9016089E-3"/>
  </r>
  <r>
    <n v="450000"/>
    <n v="830000"/>
    <n v="830000"/>
    <x v="0"/>
    <x v="0"/>
    <s v="IR-SouthCentral"/>
    <s v="C-25 and South Indian R"/>
    <n v="0.36"/>
    <n v="0.57999999999999996"/>
    <s v="FPFWCD"/>
    <n v="1.11468293486E-2"/>
    <n v="3838.9128814462601"/>
    <n v="11.1752485147895"/>
    <n v="1.9738985413696399"/>
    <n v="0.12456858812258"/>
    <n v="2.2002710192100001E-2"/>
    <n v="42.791706773635198"/>
    <n v="1750"/>
    <s v="Governmental"/>
    <n v="1750"/>
    <s v="FPFWCD                                           St. Lucie County"/>
    <s v="FPFWCD"/>
    <m/>
    <m/>
    <m/>
    <n v="0"/>
    <n v="1"/>
    <n v="0.12456858812258"/>
    <n v="2.2002710192100001E-2"/>
    <n v="42.7917067736356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366802885313803"/>
    <n v="3.4705358300000003E-2"/>
  </r>
  <r>
    <n v="450000"/>
    <n v="830000"/>
    <n v="830000"/>
    <x v="0"/>
    <x v="0"/>
    <s v="IR-SouthCentral"/>
    <s v="C-25 and South Indian R"/>
    <n v="0.36"/>
    <n v="0.57999999999999996"/>
    <s v="FPFWCD"/>
    <n v="0.15098194580412"/>
    <n v="3819.5904681543698"/>
    <n v="9.4268225669985597"/>
    <n v="1.47076493576901"/>
    <n v="1.4232800139156701"/>
    <n v="0.22205895182287999"/>
    <n v="576.68920105683196"/>
    <n v="1210"/>
    <s v="Fixed Single Family Units"/>
    <n v="1210"/>
    <s v="FPFWCD                                           St. Lucie County"/>
    <s v="FPFWCD"/>
    <m/>
    <m/>
    <m/>
    <n v="0"/>
    <n v="1"/>
    <n v="1.4232800139156701"/>
    <n v="0.22205895182287999"/>
    <n v="576.689201056831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45464772534901"/>
    <n v="0.4677122474"/>
  </r>
  <r>
    <n v="450000"/>
    <n v="830000"/>
    <n v="830000"/>
    <x v="0"/>
    <x v="0"/>
    <s v="IR-SouthCentral"/>
    <s v="C-25 and South Indian R"/>
    <n v="0.36"/>
    <n v="0.57999999999999996"/>
    <s v="FPFWCD"/>
    <n v="4.3075838066780003E-2"/>
    <n v="3819.5904681543698"/>
    <n v="9.4268225669985597"/>
    <n v="1.47076493576901"/>
    <n v="0.40606828238037002"/>
    <n v="6.335443220749E-2"/>
    <n v="164.53206048766401"/>
    <n v="1750"/>
    <s v="Governmental"/>
    <n v="1750"/>
    <s v="FPFWCD                                           St. Lucie County"/>
    <s v="FPFWCD"/>
    <m/>
    <m/>
    <m/>
    <n v="0"/>
    <n v="1"/>
    <n v="0.40606828238037002"/>
    <n v="6.335443220749E-2"/>
    <n v="390.428162209165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2.846355049678003"/>
    <n v="0.3166489556"/>
  </r>
  <r>
    <n v="450000"/>
    <n v="830000"/>
    <n v="830000"/>
    <x v="0"/>
    <x v="0"/>
    <s v="IR-SouthCentral"/>
    <s v="C-25 and South Indian R"/>
    <n v="0.36"/>
    <n v="0.57999999999999996"/>
    <s v="FPFWCD"/>
    <n v="5.8222978417100002E-2"/>
    <n v="3819.5904681543698"/>
    <n v="9.4268225669985597"/>
    <n v="1.47076493576901"/>
    <n v="0.54885768686022995"/>
    <n v="8.5632315111909996E-2"/>
    <n v="222.38793338953201"/>
    <n v="1750"/>
    <s v="Governmental"/>
    <n v="1750"/>
    <s v="FPFWCD                                           St. Lucie County"/>
    <s v="FPFWCD"/>
    <m/>
    <m/>
    <m/>
    <n v="0"/>
    <n v="1"/>
    <n v="0.54885768686022995"/>
    <n v="8.5632315111909996E-2"/>
    <n v="527.078543202749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2.507767887269701"/>
    <n v="0.42747651520000002"/>
  </r>
  <r>
    <n v="450000"/>
    <n v="830000"/>
    <n v="830000"/>
    <x v="0"/>
    <x v="0"/>
    <s v="IR-SouthCentral"/>
    <s v="C-25 and South Indian R"/>
    <n v="0.36"/>
    <n v="0.57999999999999996"/>
    <s v="FPFWCD"/>
    <n v="5.5534725607830002E-2"/>
    <n v="3819.5904681543698"/>
    <n v="9.4268225669985597"/>
    <n v="1.47076493576901"/>
    <n v="0.52351600461204995"/>
    <n v="8.1678527141560001E-2"/>
    <n v="212.11990858326999"/>
    <n v="1310"/>
    <s v="Fixed Single Family Units"/>
    <n v="1310"/>
    <s v="FPFWCD                                           St. Lucie County"/>
    <s v="FPFWCD"/>
    <m/>
    <m/>
    <m/>
    <n v="0"/>
    <n v="1"/>
    <n v="0.52351600461204995"/>
    <n v="8.1678527141560001E-2"/>
    <n v="510.661755675430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846489240783598"/>
    <n v="0.41416200780000001"/>
  </r>
  <r>
    <n v="450000"/>
    <n v="830000"/>
    <n v="830000"/>
    <x v="0"/>
    <x v="0"/>
    <s v="IR-SouthCentral"/>
    <s v="C-25 and South Indian R"/>
    <n v="0.36"/>
    <n v="0.57999999999999996"/>
    <s v="FPFWCD"/>
    <n v="9.2875321439860006E-2"/>
    <n v="3819.5904681543698"/>
    <n v="9.4268225669985597"/>
    <n v="1.47076493576901"/>
    <n v="0.87551917606657004"/>
    <n v="0.13659776617203001"/>
    <n v="354.74569249848503"/>
    <n v="1750"/>
    <s v="Governmental"/>
    <n v="1750"/>
    <s v="FPFWCD                                           St. Lucie County"/>
    <s v="FPFWCD"/>
    <m/>
    <m/>
    <m/>
    <n v="0"/>
    <n v="1"/>
    <n v="0.87551917606657004"/>
    <n v="0.13659776617203001"/>
    <n v="354.745692498487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5.041329310045"/>
    <n v="0.28770940189999999"/>
  </r>
  <r>
    <n v="450000"/>
    <n v="830000"/>
    <n v="830000"/>
    <x v="0"/>
    <x v="0"/>
    <s v="IR-SouthCentral"/>
    <s v="C-25 and South Indian R"/>
    <n v="0.36"/>
    <n v="0.57999999999999996"/>
    <s v="FPFWCD"/>
    <n v="0.15098160886088999"/>
    <n v="3836.9582274926602"/>
    <n v="11.1928689897394"/>
    <n v="2.0563432820318099"/>
    <n v="1.6899173678400801"/>
    <n v="0.31047001709145"/>
    <n v="579.31012631888996"/>
    <n v="1210"/>
    <s v="Fixed Single Family Units"/>
    <n v="1210"/>
    <s v="FPFWCD                                           St. Lucie County"/>
    <s v="FPFWCD"/>
    <m/>
    <m/>
    <m/>
    <n v="0"/>
    <n v="1"/>
    <n v="1.6899173678400801"/>
    <n v="0.31047001709145"/>
    <n v="579.31012631888996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4.45449134814"/>
    <n v="0.46983789640000001"/>
  </r>
  <r>
    <n v="450000"/>
    <n v="830000"/>
    <n v="830000"/>
    <x v="0"/>
    <x v="0"/>
    <s v="IR-SouthCentral"/>
    <s v="C-25 and South Indian R"/>
    <n v="0.36"/>
    <n v="0.57999999999999996"/>
    <s v="FPFWCD"/>
    <n v="6.3094382895999995E-4"/>
    <n v="3836.9582274926602"/>
    <n v="11.1928689897394"/>
    <n v="2.0563432820318099"/>
    <n v="7.0620716175000004E-3"/>
    <n v="1.2974371040299999E-3"/>
    <n v="2.4209051156368102"/>
    <n v="1310"/>
    <s v="Fixed Single Family Units"/>
    <n v="1310"/>
    <s v="FPFWCD                                           St. Lucie County"/>
    <s v="FPFWCD"/>
    <m/>
    <m/>
    <m/>
    <n v="0"/>
    <n v="1"/>
    <n v="7.0620716175000004E-3"/>
    <n v="1.2974371040299999E-3"/>
    <n v="11.95175468209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5.618027094741802"/>
    <n v="9.6932317000000007E-3"/>
  </r>
  <r>
    <n v="450000"/>
    <n v="830000"/>
    <n v="830000"/>
    <x v="0"/>
    <x v="0"/>
    <s v="IR-SouthCentral"/>
    <s v="C-25 and South Indian R"/>
    <n v="0.36"/>
    <n v="0.57999999999999996"/>
    <s v="FPFWCD"/>
    <n v="5.660366262779E-2"/>
    <n v="3836.9582274926602"/>
    <n v="11.1928689897394"/>
    <n v="2.0563432820318099"/>
    <n v="0.63355738013230001"/>
    <n v="0.11639656138305"/>
    <n v="217.18588902593299"/>
    <n v="1310"/>
    <s v="Fixed Single Family Units"/>
    <n v="1310"/>
    <s v="FPFWCD                                           St. Lucie County"/>
    <s v="FPFWCD"/>
    <m/>
    <m/>
    <m/>
    <n v="0"/>
    <n v="1"/>
    <n v="0.63355738013230001"/>
    <n v="0.11639656138305"/>
    <n v="531.5209676944059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1.583443727182598"/>
    <n v="0.43107945469999998"/>
  </r>
  <r>
    <n v="450000"/>
    <n v="830000"/>
    <n v="830000"/>
    <x v="0"/>
    <x v="0"/>
    <s v="IR-SouthCentral"/>
    <s v="C-25 and South Indian R"/>
    <n v="0.36"/>
    <n v="0.57999999999999996"/>
    <s v="FPFWCD"/>
    <n v="9.7479854156759999E-2"/>
    <n v="3836.9582274926602"/>
    <n v="11.1928689897394"/>
    <n v="2.0563432820318099"/>
    <n v="1.0910792367155999"/>
    <n v="0.2004520432287"/>
    <n v="374.02612842159101"/>
    <n v="1310"/>
    <s v="Fixed Single Family Units"/>
    <n v="1310"/>
    <s v="FPFWCD                                           St. Lucie County"/>
    <s v="FPFWCD"/>
    <m/>
    <m/>
    <m/>
    <n v="0"/>
    <n v="1"/>
    <n v="1.0910792367155999"/>
    <n v="0.2004520432287"/>
    <n v="931.4327197693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8.155475539519401"/>
    <n v="0.75541988630000001"/>
  </r>
  <r>
    <n v="450000"/>
    <n v="830000"/>
    <n v="830000"/>
    <x v="0"/>
    <x v="0"/>
    <s v="IR-SouthCentral"/>
    <s v="C-25 and South Indian R"/>
    <n v="0.36"/>
    <n v="0.57999999999999996"/>
    <s v="FPFWCD"/>
    <n v="8.2387399719170001E-2"/>
    <n v="3836.9582274926602"/>
    <n v="11.1928689897394"/>
    <n v="2.0563432820318099"/>
    <n v="0.92215137146197002"/>
    <n v="0.16941677593658"/>
    <n v="316.11701119419899"/>
    <n v="1750"/>
    <s v="Governmental"/>
    <n v="1750"/>
    <s v="FPFWCD                                           St. Lucie County"/>
    <s v="FPFWCD"/>
    <m/>
    <m/>
    <m/>
    <n v="0"/>
    <n v="1"/>
    <n v="0.92215137146197002"/>
    <n v="0.16941677593658"/>
    <n v="316.11701119419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3.343605772206"/>
    <n v="0.25638038219999998"/>
  </r>
  <r>
    <n v="450000"/>
    <n v="830000"/>
    <n v="830000"/>
    <x v="0"/>
    <x v="0"/>
    <s v="IR-SouthCentral"/>
    <s v="C-25 and South Indian R"/>
    <n v="0.36"/>
    <n v="0.57999999999999996"/>
    <s v="FPFWCD"/>
    <n v="0.12659616970484999"/>
    <n v="3788.33918401354"/>
    <n v="8.6228027814903001"/>
    <n v="1.12855923792336"/>
    <n v="1.0916138042570001"/>
    <n v="0.14287127680612"/>
    <n v="479.58923023891498"/>
    <n v="1750"/>
    <s v="Governmental"/>
    <n v="1750"/>
    <s v="FPFWCD                                           St. Lucie County"/>
    <s v="FPFWCD"/>
    <m/>
    <m/>
    <m/>
    <n v="0"/>
    <n v="1"/>
    <n v="1.0916138042570001"/>
    <n v="0.14287127680612"/>
    <n v="2340.297498243240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0.50818387293501"/>
    <n v="1.8980514989999999"/>
  </r>
  <r>
    <n v="450000"/>
    <n v="830000"/>
    <n v="830000"/>
    <x v="0"/>
    <x v="0"/>
    <s v="IR-SouthCentral"/>
    <s v="C-25 and South Indian R"/>
    <n v="0.36"/>
    <n v="0.57999999999999996"/>
    <s v="St. Lucie County"/>
    <n v="1.509703019343E-2"/>
    <n v="3800.0494657160002"/>
    <n v="8.6797160090504892"/>
    <n v="1.1420536127560801"/>
    <n v="0.13103793465909"/>
    <n v="1.7241617874300001E-2"/>
    <n v="57.369461520468597"/>
    <n v="1210"/>
    <s v="Fixed Single Family Units"/>
    <n v="1210"/>
    <s v="St. Lucie County"/>
    <s v="St. Lucie County"/>
    <m/>
    <m/>
    <m/>
    <n v="0"/>
    <n v="1"/>
    <n v="0.13103793465909"/>
    <n v="1.7241617874300001E-2"/>
    <n v="64.539061206143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2.312542928856999"/>
    <n v="5.23431153E-2"/>
  </r>
  <r>
    <n v="450000"/>
    <n v="830000"/>
    <n v="830000"/>
    <x v="0"/>
    <x v="0"/>
    <s v="IR-SouthCentral"/>
    <s v="C-25 and South Indian R"/>
    <n v="0.36"/>
    <n v="0.57999999999999996"/>
    <s v="St. Lucie County"/>
    <n v="2.765605175175E-2"/>
    <n v="3800.0494657160002"/>
    <n v="8.6797160090504892"/>
    <n v="1.1420536127560801"/>
    <n v="0.24004667513684999"/>
    <n v="3.1584693817659999E-2"/>
    <n v="105.094364683078"/>
    <n v="1750"/>
    <s v="Governmental"/>
    <n v="1750"/>
    <s v="St. Lucie County"/>
    <s v="St. Lucie County"/>
    <m/>
    <m/>
    <m/>
    <n v="0"/>
    <n v="1"/>
    <n v="0.24004667513684999"/>
    <n v="3.1584693817659999E-2"/>
    <n v="117.758988433617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47.8690029047889"/>
    <n v="9.5506073299999994E-2"/>
  </r>
  <r>
    <n v="450000"/>
    <n v="830000"/>
    <n v="830000"/>
    <x v="0"/>
    <x v="0"/>
    <s v="IR-SouthCentral"/>
    <s v="C-25 and South Indian R"/>
    <n v="0.36"/>
    <n v="0.57999999999999996"/>
    <s v="FPFWCD"/>
    <n v="4.8604708884029998E-2"/>
    <n v="3800.0494657160002"/>
    <n v="8.6797160090504892"/>
    <n v="1.1420536127560801"/>
    <n v="0.42187506981603001"/>
    <n v="5.5509183377969999E-2"/>
    <n v="184.70029802607399"/>
    <n v="1750"/>
    <s v="Governmental"/>
    <n v="1750"/>
    <s v="FPFWCD                                           St. Lucie County"/>
    <s v="FPFWCD"/>
    <m/>
    <m/>
    <m/>
    <n v="0"/>
    <n v="1"/>
    <n v="0.42187506981603001"/>
    <n v="5.5509183377969999E-2"/>
    <n v="726.950837515308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7.344351694775199"/>
    <n v="0.58957894359999996"/>
  </r>
  <r>
    <n v="450000"/>
    <n v="840000"/>
    <n v="840000"/>
    <x v="0"/>
    <x v="0"/>
    <s v="IR-SouthCentral"/>
    <s v="C-25 and South Indian R"/>
    <n v="0.36"/>
    <n v="0.57999999999999996"/>
    <s v="St. Lucie County"/>
    <n v="0.27211941227834002"/>
    <n v="3845.1108442652699"/>
    <n v="11.2184894304674"/>
    <n v="1.9822018603671701"/>
    <n v="3.0527687504696699"/>
    <n v="0.53939560526015995"/>
    <n v="1046.32930308657"/>
    <n v="1210"/>
    <s v="Fixed Single Family Units"/>
    <n v="1210"/>
    <s v="St. Lucie County"/>
    <s v="St. Lucie County"/>
    <m/>
    <m/>
    <m/>
    <n v="0"/>
    <n v="1"/>
    <n v="3.0527687504696699"/>
    <n v="0.53939560526015995"/>
    <n v="1259.06242348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0.01597740139499"/>
    <n v="1.0211374074999999"/>
  </r>
  <r>
    <n v="450000"/>
    <n v="840000"/>
    <n v="840000"/>
    <x v="0"/>
    <x v="0"/>
    <s v="IR-SouthCentral"/>
    <s v="C-25 and South Indian R"/>
    <n v="0.36"/>
    <n v="0.57999999999999996"/>
    <s v="St. Lucie County"/>
    <n v="3.967693406792E-2"/>
    <n v="3845.1108442652699"/>
    <n v="11.2184894304674"/>
    <n v="1.9822018603671701"/>
    <n v="0.44511526547439001"/>
    <n v="7.8647692523110005E-2"/>
    <n v="152.56220945178401"/>
    <n v="1310"/>
    <s v="Fixed Single Family Units"/>
    <n v="1310"/>
    <s v="St. Lucie County"/>
    <s v="St. Lucie County"/>
    <m/>
    <m/>
    <m/>
    <n v="0"/>
    <n v="1"/>
    <n v="0.44511526547439001"/>
    <n v="7.8647692523110005E-2"/>
    <n v="528.03050489663997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51.893344236938098"/>
    <n v="0.42824858469999999"/>
  </r>
  <r>
    <n v="450000"/>
    <n v="840000"/>
    <n v="840000"/>
    <x v="0"/>
    <x v="0"/>
    <s v="IR-SouthCentral"/>
    <s v="C-25 and South Indian R"/>
    <n v="0.36"/>
    <n v="0.57999999999999996"/>
    <s v="St. Lucie County"/>
    <n v="6.4263502894999997E-4"/>
    <n v="3845.1108442652699"/>
    <n v="11.2184894304674"/>
    <n v="1.9822018603671701"/>
    <n v="7.2093942800200003E-3"/>
    <n v="1.2738323499400001E-3"/>
    <n v="2.4710029187549698"/>
    <n v="1750"/>
    <s v="Governmental"/>
    <n v="1750"/>
    <s v="St. Lucie County"/>
    <s v="St. Lucie County"/>
    <m/>
    <m/>
    <m/>
    <n v="0"/>
    <n v="1"/>
    <n v="7.2093942800200003E-3"/>
    <n v="1.2738323499400001E-3"/>
    <n v="2.4710029187558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29.832729312604702"/>
    <n v="2.0040574999999998E-3"/>
  </r>
  <r>
    <n v="450000"/>
    <n v="840000"/>
    <n v="840000"/>
    <x v="0"/>
    <x v="0"/>
    <s v="IR-SouthCentral"/>
    <s v="C-25 and South Indian R"/>
    <n v="0.36"/>
    <n v="0.57999999999999996"/>
    <s v="FPFWCD"/>
    <n v="0.12218601627514"/>
    <n v="3080.62238670238"/>
    <n v="6.7682572874622897"/>
    <n v="0.70080453386359998"/>
    <n v="0.82698639508022997"/>
    <n v="8.5628514180350002E-2"/>
    <n v="376.40897707919299"/>
    <n v="4110"/>
    <s v="Pine flatwoods"/>
    <n v="4110"/>
    <s v="FPFWCD                                           St. Lucie County"/>
    <s v="FPFWCD"/>
    <m/>
    <m/>
    <s v="Natural Lands"/>
    <n v="0"/>
    <n v="1"/>
    <n v="0.82698639508022997"/>
    <n v="8.5628514180350002E-2"/>
    <n v="1115.4498121530401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90.707979435051399"/>
    <n v="0.90466327020000004"/>
  </r>
  <r>
    <n v="450000"/>
    <n v="840000"/>
    <n v="840000"/>
    <x v="0"/>
    <x v="0"/>
    <s v="IR-SouthCentral"/>
    <s v="C-25 and South Indian R"/>
    <n v="0.36"/>
    <n v="0.57999999999999996"/>
    <s v="FPFWCD"/>
    <n v="5.3480316485570001E-2"/>
    <n v="3080.62238670238"/>
    <n v="6.7682572874622897"/>
    <n v="0.70080453386359998"/>
    <n v="0.36196854178929"/>
    <n v="3.7479248265549998E-2"/>
    <n v="164.752660213393"/>
    <n v="1750"/>
    <s v="Governmental"/>
    <n v="1750"/>
    <s v="FPFWCD                                           St. Lucie County"/>
    <s v="FPFWCD"/>
    <m/>
    <m/>
    <m/>
    <n v="0"/>
    <n v="1"/>
    <n v="0.36196854178929"/>
    <n v="3.7479248265549998E-2"/>
    <n v="787.64613686570704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60.585710178573798"/>
    <n v="0.63880465279999998"/>
  </r>
  <r>
    <n v="450000"/>
    <n v="840000"/>
    <n v="840000"/>
    <x v="0"/>
    <x v="0"/>
    <s v="IR-SouthCentral"/>
    <s v="C-25 and South Indian R"/>
    <n v="0.36"/>
    <n v="0.57999999999999996"/>
    <s v="FPFWCD"/>
    <n v="0.2877735058125"/>
    <n v="3818.35733893516"/>
    <n v="10.4383766145171"/>
    <n v="1.6247766728564801"/>
    <n v="3.0038882333508798"/>
    <n v="0.46756767931028997"/>
    <n v="1098.8220778702801"/>
    <n v="1210"/>
    <s v="Fixed Single Family Units"/>
    <n v="1210"/>
    <s v="FPFWCD                                           St. Lucie County"/>
    <s v="FPFWCD"/>
    <m/>
    <m/>
    <m/>
    <n v="0"/>
    <n v="1"/>
    <n v="3.0038882333508798"/>
    <n v="0.46756767931028997"/>
    <n v="1876.24548563452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49.91435739787201"/>
    <n v="1.5216913914000001"/>
  </r>
  <r>
    <n v="450000"/>
    <n v="840000"/>
    <n v="840000"/>
    <x v="0"/>
    <x v="0"/>
    <s v="IR-SouthCentral"/>
    <s v="C-25 and South Indian R"/>
    <n v="0.36"/>
    <n v="0.57999999999999996"/>
    <s v="FPFWCD"/>
    <n v="2.1141619582209999E-2"/>
    <n v="3818.35733893516"/>
    <n v="10.4383766145171"/>
    <n v="1.6247766728564801"/>
    <n v="0.22068418744005"/>
    <n v="3.435041032359E-2"/>
    <n v="80.726258288741306"/>
    <n v="1310"/>
    <s v="Fixed Single Family Units"/>
    <n v="1310"/>
    <s v="FPFWCD                                           St. Lucie County"/>
    <s v="FPFWCD"/>
    <m/>
    <m/>
    <m/>
    <n v="0"/>
    <n v="1"/>
    <n v="0.22068418744005"/>
    <n v="3.435041032359E-2"/>
    <n v="252.492371669194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7.034723038993903"/>
    <n v="0.20477889020000001"/>
  </r>
  <r>
    <n v="450000"/>
    <n v="840000"/>
    <n v="840000"/>
    <x v="0"/>
    <x v="0"/>
    <s v="IR-SouthCentral"/>
    <s v="C-25 and South Indian R"/>
    <n v="0.36"/>
    <n v="0.57999999999999996"/>
    <s v="FPFWCD"/>
    <n v="4.1346078265720003E-2"/>
    <n v="3818.35733893516"/>
    <n v="10.4383766145171"/>
    <n v="1.6247766728564801"/>
    <n v="0.43158593647097998"/>
    <n v="6.7178143480250002E-2"/>
    <n v="157.874101382134"/>
    <n v="1750"/>
    <s v="Governmental"/>
    <n v="1750"/>
    <s v="FPFWCD                                           St. Lucie County"/>
    <s v="FPFWCD"/>
    <m/>
    <m/>
    <m/>
    <n v="0"/>
    <n v="1"/>
    <n v="0.43158593647097998"/>
    <n v="6.7178143480250002E-2"/>
    <n v="157.87410138213599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06.707201696303"/>
    <n v="0.12804063369999999"/>
  </r>
  <r>
    <n v="450000"/>
    <n v="840000"/>
    <n v="850000"/>
    <x v="0"/>
    <x v="0"/>
    <s v="IR-SouthCentral"/>
    <s v="C-25 and South Indian R"/>
    <n v="0.36"/>
    <n v="0.57999999999999996"/>
    <s v="FPFWCD"/>
    <n v="0.21688594431902"/>
    <n v="3810.1659213610901"/>
    <n v="9.9361749861945192"/>
    <n v="1.6036576573413099"/>
    <n v="2.1550166947998299"/>
    <n v="0.34781080537690001"/>
    <n v="826.37143386655305"/>
    <n v="1210"/>
    <s v="Fixed Single Family Units"/>
    <n v="1210"/>
    <s v="FPFWCD                                           St. Lucie County"/>
    <s v="FPFWCD"/>
    <m/>
    <m/>
    <m/>
    <n v="0"/>
    <n v="1"/>
    <n v="2.1550166947998299"/>
    <n v="0.34781080537690001"/>
    <n v="913.210690664727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53.88521023095399"/>
    <n v="0.74064127390000001"/>
  </r>
  <r>
    <n v="450000"/>
    <n v="840000"/>
    <n v="850000"/>
    <x v="0"/>
    <x v="0"/>
    <s v="IR-SouthCentral"/>
    <s v="C-25 and South Indian R"/>
    <n v="0.36"/>
    <n v="0.57999999999999996"/>
    <s v="FPFWCD"/>
    <n v="1.470823645308E-2"/>
    <n v="3810.1659213610901"/>
    <n v="9.9361749861945192"/>
    <n v="1.6036576573413099"/>
    <n v="0.14614361113619001"/>
    <n v="2.358697601398E-2"/>
    <n v="56.040821296872998"/>
    <n v="1310"/>
    <s v="Fixed Single Family Units"/>
    <n v="1310"/>
    <s v="FPFWCD                                           St. Lucie County"/>
    <s v="FPFWCD"/>
    <m/>
    <m/>
    <m/>
    <n v="0"/>
    <n v="1"/>
    <n v="0.14614361113619001"/>
    <n v="2.358697601398E-2"/>
    <n v="74.69027628314559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37.546837684740296"/>
    <n v="6.0576055400000002E-2"/>
  </r>
  <r>
    <n v="450000"/>
    <n v="840000"/>
    <n v="850000"/>
    <x v="0"/>
    <x v="0"/>
    <s v="IR-SouthCentral"/>
    <s v="C-25 and South Indian R"/>
    <n v="0.36"/>
    <n v="0.57999999999999996"/>
    <s v="FPFWCD"/>
    <n v="0.10073652058055001"/>
    <n v="3810.1659213610901"/>
    <n v="9.9361749861945192"/>
    <n v="1.6036576573413099"/>
    <n v="1.0009356959887501"/>
    <n v="0.16154689260291999"/>
    <n v="383.82285775250898"/>
    <n v="1310"/>
    <s v="Fixed Single Family Units"/>
    <n v="1310"/>
    <s v="FPFWCD                                           St. Lucie County"/>
    <s v="FPFWCD"/>
    <m/>
    <m/>
    <m/>
    <n v="0"/>
    <n v="1"/>
    <n v="1.0009356959887501"/>
    <n v="0.16154689260291999"/>
    <n v="528.98010274789203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84.961354458267394"/>
    <n v="0.42901873699999998"/>
  </r>
  <r>
    <n v="450000"/>
    <n v="840000"/>
    <n v="850000"/>
    <x v="0"/>
    <x v="0"/>
    <s v="IR-SouthCentral"/>
    <s v="C-25 and South Indian R"/>
    <n v="0.36"/>
    <n v="0.57999999999999996"/>
    <s v="FPFWCD"/>
    <n v="0.14796080661132999"/>
    <n v="3810.1659213610901"/>
    <n v="9.9361749861945192"/>
    <n v="1.6036576573413099"/>
    <n v="1.47016446558872"/>
    <n v="0.23727848050865999"/>
    <n v="563.75522304761103"/>
    <n v="1750"/>
    <s v="Governmental"/>
    <n v="1750"/>
    <s v="FPFWCD                                           St. Lucie County"/>
    <s v="FPFWCD"/>
    <m/>
    <m/>
    <m/>
    <n v="0"/>
    <n v="1"/>
    <n v="1.47016446558872"/>
    <n v="0.23727848050865999"/>
    <n v="836.90020314645005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23.97117971153899"/>
    <n v="0.6787511785"/>
  </r>
  <r>
    <n v="450000"/>
    <n v="860000"/>
    <n v="860000"/>
    <x v="0"/>
    <x v="0"/>
    <s v="IR-SouthCentral"/>
    <s v="C-25 and South Indian R"/>
    <n v="0.36"/>
    <n v="0.57999999999999996"/>
    <s v="FPFWCD"/>
    <n v="0.11120139251963"/>
    <n v="3783.33974004628"/>
    <n v="8.5987125694898197"/>
    <n v="1.12593115039007"/>
    <n v="0.95618881160335001"/>
    <n v="0.12520511180461"/>
    <n v="420.71264746802001"/>
    <n v="1750"/>
    <s v="Governmental"/>
    <n v="1750"/>
    <s v="FPFWCD                                           St. Lucie County"/>
    <s v="FPFWCD"/>
    <m/>
    <m/>
    <m/>
    <n v="0"/>
    <n v="1"/>
    <n v="0.95618881160335001"/>
    <n v="0.12520511180461"/>
    <n v="2337.2090239488498"/>
    <m/>
    <n v="-1"/>
    <n v="-1"/>
    <n v="-1"/>
    <n v="-1"/>
    <n v="0"/>
    <m/>
    <m/>
    <s v="Central IRL SIR"/>
    <n v="-1"/>
    <m/>
    <m/>
    <n v="778"/>
    <x v="1"/>
    <s v="Harmony Heights Stormwater Improvement"/>
    <x v="0"/>
    <m/>
    <n v="118.016165737628"/>
    <n v="1.8955466536000001"/>
  </r>
  <r>
    <n v="130000"/>
    <n v="330000"/>
    <n v="330000"/>
    <x v="0"/>
    <x v="0"/>
    <s v="IR-SouthCentral"/>
    <s v="C-25 and South Indian R"/>
    <n v="0.36"/>
    <n v="0.57999999999999996"/>
    <s v="Natural Lands"/>
    <n v="0.12159143968676001"/>
    <n v="2124.0523786109002"/>
    <n v="4.2084828803518102"/>
    <n v="0.57054444600803"/>
    <n v="0.51171549231906999"/>
    <n v="6.9373320595399995E-2"/>
    <n v="258.266586685395"/>
    <n v="5120"/>
    <s v="Channelized waterways, canals"/>
    <n v="5120"/>
    <s v="St. Lucie County"/>
    <s v="St. Lucie County"/>
    <m/>
    <m/>
    <s v="Natural Lands"/>
    <n v="0"/>
    <n v="1"/>
    <n v="0.51171549231906999"/>
    <n v="6.9373320595399995E-2"/>
    <n v="288.74796293956001"/>
    <m/>
    <n v="-1"/>
    <n v="-1"/>
    <n v="-1"/>
    <n v="-1"/>
    <n v="0"/>
    <m/>
    <m/>
    <s v="Central IRL SIR"/>
    <n v="-1"/>
    <m/>
    <m/>
    <n v="782"/>
    <x v="2"/>
    <s v="Taylor Creek Dredging"/>
    <x v="0"/>
    <m/>
    <n v="115.23836047155299"/>
    <n v="0.23418326270000001"/>
  </r>
  <r>
    <n v="130000"/>
    <n v="330000"/>
    <n v="330000"/>
    <x v="0"/>
    <x v="0"/>
    <s v="IR-SouthCentral"/>
    <s v="C-25 and South Indian R"/>
    <n v="0.36"/>
    <n v="0.57999999999999996"/>
    <s v="Agricultural Producers"/>
    <n v="9.5312010976999996E-4"/>
    <n v="2124.0523786109002"/>
    <n v="4.2084828803518102"/>
    <n v="0.57054444600803"/>
    <n v="4.0111896648899999E-3"/>
    <n v="5.4379738500000003E-4"/>
    <n v="2.0244770362609699"/>
    <n v="3300"/>
    <s v="Mixed Rangeland"/>
    <n v="3300"/>
    <s v="St. Lucie County"/>
    <s v="St. Lucie County"/>
    <s v="Agricultural Producers"/>
    <m/>
    <m/>
    <n v="0"/>
    <n v="1"/>
    <n v="4.0111896648899999E-3"/>
    <n v="5.4379738500000003E-4"/>
    <n v="1023.4139703892999"/>
    <m/>
    <n v="-1"/>
    <n v="-1"/>
    <n v="-1"/>
    <n v="-1"/>
    <n v="0"/>
    <m/>
    <m/>
    <s v="Central IRL SIR"/>
    <n v="-1"/>
    <m/>
    <m/>
    <n v="782"/>
    <x v="2"/>
    <s v="Taylor Creek Dredging"/>
    <x v="0"/>
    <m/>
    <n v="19.169824663110099"/>
    <n v="0.8300194407"/>
  </r>
  <r>
    <n v="140000"/>
    <n v="450000"/>
    <n v="450000"/>
    <x v="0"/>
    <x v="0"/>
    <s v="IR-SouthCentral"/>
    <s v="C-25 and South Indian R"/>
    <n v="0.36"/>
    <n v="0.57999999999999996"/>
    <s v="Natural Lands"/>
    <n v="0.10432595572138"/>
    <n v="1644.3907345560899"/>
    <n v="3.2546677253824901"/>
    <n v="0.44998643281117001"/>
    <n v="0.33954632100608001"/>
    <n v="4.6945264664679999E-2"/>
    <n v="171.55263496195801"/>
    <n v="5410"/>
    <s v="Embayments opening directly to the Gulf or Ocean"/>
    <n v="5410"/>
    <s v="St. Lucie County"/>
    <s v="St. Lucie County"/>
    <m/>
    <m/>
    <s v="Natural Lands"/>
    <n v="0"/>
    <n v="1"/>
    <n v="0.33954632100608001"/>
    <n v="4.6945264664679999E-2"/>
    <n v="506.55810138333499"/>
    <m/>
    <n v="-1"/>
    <n v="-1"/>
    <n v="-1"/>
    <n v="-1"/>
    <n v="0"/>
    <m/>
    <m/>
    <s v="Central IRL SIR"/>
    <n v="-1"/>
    <m/>
    <m/>
    <n v="782"/>
    <x v="2"/>
    <s v="Taylor Creek Dredging"/>
    <x v="0"/>
    <m/>
    <n v="117.166068666184"/>
    <n v="0.4108338211"/>
  </r>
  <r>
    <n v="150000"/>
    <n v="500000"/>
    <n v="500000"/>
    <x v="0"/>
    <x v="0"/>
    <s v="IR-SouthCentral"/>
    <s v="C-25 and South Indian R"/>
    <n v="0.36"/>
    <n v="0.57999999999999996"/>
    <s v="Natural Lands"/>
    <n v="0.50507333917529995"/>
    <n v="197.46547781481399"/>
    <n v="0.40949414840824999"/>
    <n v="5.2778967401139999E-2"/>
    <n v="0.20682457690930001"/>
    <n v="2.6657249303520002E-2"/>
    <n v="99.734548251774598"/>
    <n v="5120"/>
    <s v="Channelized waterways, canals"/>
    <n v="5120"/>
    <s v="St. Lucie County"/>
    <s v="St. Lucie County"/>
    <m/>
    <m/>
    <s v="Natural Lands"/>
    <n v="0"/>
    <n v="1"/>
    <n v="0.20682457690930001"/>
    <n v="2.6657249303520002E-2"/>
    <n v="105.92536221409"/>
    <m/>
    <n v="-1"/>
    <n v="-1"/>
    <n v="-1"/>
    <n v="-1"/>
    <n v="0"/>
    <m/>
    <m/>
    <s v="Central IRL SIR"/>
    <n v="-1"/>
    <m/>
    <m/>
    <n v="782"/>
    <x v="2"/>
    <s v="Taylor Creek Dredging"/>
    <x v="0"/>
    <m/>
    <n v="186.85431026881199"/>
    <n v="8.5908647399999996E-2"/>
  </r>
  <r>
    <n v="150000"/>
    <n v="500000"/>
    <n v="500000"/>
    <x v="0"/>
    <x v="0"/>
    <s v="IR-SouthCentral"/>
    <s v="C-25 and South Indian R"/>
    <n v="0.36"/>
    <n v="0.57999999999999996"/>
    <s v="Natural Lands"/>
    <n v="0.26828550291594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46.99115000061801"/>
    <n v="0"/>
  </r>
  <r>
    <n v="150000"/>
    <n v="540000"/>
    <n v="540000"/>
    <x v="0"/>
    <x v="0"/>
    <s v="IR-SouthCentral"/>
    <s v="C-25 and South Indian R"/>
    <n v="0.36"/>
    <n v="0.57999999999999996"/>
    <s v="Natural Lands"/>
    <n v="0.17787573469866999"/>
    <n v="2099.82140760416"/>
    <n v="5.0394381233731496"/>
    <n v="0.84322450979666996"/>
    <n v="0.89639375866351001"/>
    <n v="0.14998917919600999"/>
    <n v="373.50727561359702"/>
    <n v="5120"/>
    <s v="Channelized waterways, canals"/>
    <n v="5120"/>
    <s v="St. Lucie County"/>
    <s v="St. Lucie County"/>
    <m/>
    <m/>
    <s v="Natural Lands"/>
    <n v="0"/>
    <n v="1"/>
    <n v="0.89639375866351001"/>
    <n v="0.14998917919600999"/>
    <n v="430.75457957187803"/>
    <m/>
    <n v="-1"/>
    <n v="-1"/>
    <n v="-1"/>
    <n v="-1"/>
    <n v="0"/>
    <m/>
    <m/>
    <s v="Central IRL SIR"/>
    <n v="-1"/>
    <m/>
    <m/>
    <n v="782"/>
    <x v="2"/>
    <s v="Taylor Creek Dredging"/>
    <x v="0"/>
    <m/>
    <n v="136.130439359191"/>
    <n v="0.34935489019999999"/>
  </r>
  <r>
    <n v="150000"/>
    <n v="540000"/>
    <n v="540000"/>
    <x v="0"/>
    <x v="0"/>
    <s v="IR-SouthCentral"/>
    <s v="C-25 and South Indian R"/>
    <n v="0.36"/>
    <n v="0.57999999999999996"/>
    <s v="Natural Lands"/>
    <n v="0.50544041758936997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84.777534326005"/>
    <n v="0"/>
  </r>
  <r>
    <n v="160000"/>
    <n v="610000"/>
    <n v="610000"/>
    <x v="0"/>
    <x v="0"/>
    <s v="IR-SouthCentral"/>
    <s v="C-25 and South Indian R"/>
    <n v="0.36"/>
    <n v="0.57999999999999996"/>
    <s v="Natural Lands"/>
    <n v="0.32789826326818999"/>
    <n v="418.79259333181602"/>
    <n v="1.4087669430184899"/>
    <n v="0.18478420527563"/>
    <n v="0.46193223396541"/>
    <n v="6.0590419989269999E-2"/>
    <n v="137.32136402308501"/>
    <n v="5120"/>
    <s v="Channelized waterways, canals"/>
    <n v="5120"/>
    <s v="St. Lucie County"/>
    <s v="St. Lucie County"/>
    <m/>
    <m/>
    <s v="Natural Lands"/>
    <n v="0"/>
    <n v="1"/>
    <n v="0.46193223396541"/>
    <n v="6.0590419989269999E-2"/>
    <n v="150.99574158009199"/>
    <m/>
    <n v="-1"/>
    <n v="-1"/>
    <n v="-1"/>
    <n v="-1"/>
    <n v="0"/>
    <m/>
    <m/>
    <s v="Central IRL SIR"/>
    <n v="-1"/>
    <m/>
    <m/>
    <n v="782"/>
    <x v="2"/>
    <s v="Taylor Creek Dredging"/>
    <x v="0"/>
    <m/>
    <n v="147.46977068696501"/>
    <n v="0.1224620775"/>
  </r>
  <r>
    <n v="160000"/>
    <n v="610000"/>
    <n v="610000"/>
    <x v="0"/>
    <x v="0"/>
    <s v="IR-SouthCentral"/>
    <s v="C-25 and South Indian R"/>
    <n v="0.36"/>
    <n v="0.57999999999999996"/>
    <s v="St. Lucie County"/>
    <n v="3.2406236147600001E-3"/>
    <n v="418.79259333181602"/>
    <n v="1.4087669430184899"/>
    <n v="0.18478420527563"/>
    <n v="4.5652834232400002E-3"/>
    <n v="5.9881605925000004E-4"/>
    <n v="1.35714916763808"/>
    <n v="1400"/>
    <s v="Commercial and Services"/>
    <n v="1400"/>
    <s v="St. Lucie County"/>
    <s v="St. Lucie County"/>
    <m/>
    <m/>
    <m/>
    <n v="0"/>
    <n v="1"/>
    <n v="4.5652834232400002E-3"/>
    <n v="5.9881605925000004E-4"/>
    <n v="22.310983453346498"/>
    <m/>
    <n v="-1"/>
    <n v="-1"/>
    <n v="-1"/>
    <n v="-1"/>
    <n v="0"/>
    <m/>
    <m/>
    <s v="Central IRL SIR"/>
    <n v="-1"/>
    <m/>
    <m/>
    <n v="782"/>
    <x v="2"/>
    <s v="Taylor Creek Dredging"/>
    <x v="0"/>
    <m/>
    <n v="19.402843829376302"/>
    <n v="1.80948771E-2"/>
  </r>
  <r>
    <n v="160000"/>
    <n v="630000"/>
    <n v="630000"/>
    <x v="0"/>
    <x v="0"/>
    <s v="IR-SouthCentral"/>
    <s v="C-25 and South Indian R"/>
    <n v="0.36"/>
    <n v="0.57999999999999996"/>
    <s v="Natural Lands"/>
    <n v="0.46794476652011002"/>
    <n v="195.547837350864"/>
    <n v="0.44859246790753998"/>
    <n v="5.8567713180419999E-2"/>
    <n v="0.20991649765768"/>
    <n v="2.740645486983E-2"/>
    <n v="91.505587092663802"/>
    <n v="5120"/>
    <s v="Channelized waterways, canals"/>
    <n v="5120"/>
    <s v="St. Lucie County"/>
    <s v="St. Lucie County"/>
    <m/>
    <m/>
    <s v="Natural Lands"/>
    <n v="0"/>
    <n v="1"/>
    <n v="0.20991649765768"/>
    <n v="2.740645486983E-2"/>
    <n v="103.17167962839601"/>
    <m/>
    <n v="-1"/>
    <n v="-1"/>
    <n v="-1"/>
    <n v="-1"/>
    <n v="0"/>
    <m/>
    <m/>
    <s v="Central IRL SIR"/>
    <n v="-1"/>
    <m/>
    <m/>
    <n v="782"/>
    <x v="2"/>
    <s v="Taylor Creek Dredging"/>
    <x v="0"/>
    <m/>
    <n v="180.130342621068"/>
    <n v="8.3675328199999996E-2"/>
  </r>
  <r>
    <n v="170000"/>
    <n v="650000"/>
    <n v="650000"/>
    <x v="0"/>
    <x v="0"/>
    <s v="IR-SouthCentral"/>
    <s v="C-25 and South Indian R"/>
    <n v="0.36"/>
    <n v="0.57999999999999996"/>
    <s v="Natural Lands"/>
    <n v="0.61776345355284001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99.99999998137301"/>
    <n v="0"/>
  </r>
  <r>
    <n v="170000"/>
    <n v="650000"/>
    <n v="650000"/>
    <x v="0"/>
    <x v="0"/>
    <s v="IR-SouthCentral"/>
    <s v="C-25 and South Indian R"/>
    <n v="0.36"/>
    <n v="0.57999999999999996"/>
    <s v="Natural Lands"/>
    <n v="0.32888365774637002"/>
    <n v="1519.7813862119799"/>
    <n v="4.2859514399021199"/>
    <n v="0.57183435901652002"/>
    <n v="1.4095793864783701"/>
    <n v="0.18806697561840999"/>
    <n v="499.83126127226097"/>
    <n v="5120"/>
    <s v="Channelized waterways, canals"/>
    <n v="5120"/>
    <s v="St. Lucie County"/>
    <s v="St. Lucie County"/>
    <m/>
    <m/>
    <s v="Natural Lands"/>
    <n v="0"/>
    <n v="1"/>
    <n v="1.4095793864783701"/>
    <n v="0.18806697561840999"/>
    <n v="503.06528548433897"/>
    <m/>
    <n v="-1"/>
    <n v="-1"/>
    <n v="-1"/>
    <n v="-1"/>
    <n v="0"/>
    <m/>
    <m/>
    <s v="Central IRL SIR"/>
    <n v="-1"/>
    <m/>
    <m/>
    <n v="782"/>
    <x v="2"/>
    <s v="Taylor Creek Dredging"/>
    <x v="0"/>
    <m/>
    <n v="158.72571841433901"/>
    <n v="0.40800104259999997"/>
  </r>
  <r>
    <n v="170000"/>
    <n v="650000"/>
    <n v="650000"/>
    <x v="0"/>
    <x v="0"/>
    <s v="IR-SouthCentral"/>
    <s v="C-25 and South Indian R"/>
    <n v="0.36"/>
    <n v="0.57999999999999996"/>
    <s v="Agricultural Producers"/>
    <n v="1.6041057876329999E-2"/>
    <n v="1519.7813862119799"/>
    <n v="4.2859514399021199"/>
    <n v="0.57183435901652002"/>
    <n v="6.8751195102610005E-2"/>
    <n v="9.1728280486499999E-3"/>
    <n v="24.378901175597001"/>
    <n v="3300"/>
    <s v="Mixed Rangeland"/>
    <n v="3300"/>
    <s v="St. Lucie County"/>
    <s v="St. Lucie County"/>
    <s v="Agricultural Producers"/>
    <m/>
    <m/>
    <n v="0"/>
    <n v="1"/>
    <n v="6.8751195102610005E-2"/>
    <n v="9.1728280486499999E-3"/>
    <n v="172.46295641611201"/>
    <m/>
    <n v="-1"/>
    <n v="-1"/>
    <n v="-1"/>
    <n v="-1"/>
    <n v="0"/>
    <m/>
    <m/>
    <s v="Central IRL SIR"/>
    <n v="-1"/>
    <m/>
    <m/>
    <n v="782"/>
    <x v="2"/>
    <s v="Taylor Creek Dredging"/>
    <x v="0"/>
    <m/>
    <n v="93.074368882164094"/>
    <n v="0.13987263289999999"/>
  </r>
  <r>
    <n v="170000"/>
    <n v="660000"/>
    <n v="660000"/>
    <x v="0"/>
    <x v="0"/>
    <s v="IR-SouthCentral"/>
    <s v="C-25 and South Indian R"/>
    <n v="0.36"/>
    <n v="0.57999999999999996"/>
    <s v="Natural Lands"/>
    <n v="0.28626935871944997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48.49395657165701"/>
    <n v="0"/>
  </r>
  <r>
    <n v="170000"/>
    <n v="660000"/>
    <n v="660000"/>
    <x v="0"/>
    <x v="0"/>
    <s v="IR-SouthCentral"/>
    <s v="C-25 and South Indian R"/>
    <n v="0.36"/>
    <n v="0.57999999999999996"/>
    <s v="Natural Lands"/>
    <n v="6.5118123196999998E-4"/>
    <n v="2934.60585192491"/>
    <n v="5.9170763851230799"/>
    <n v="0.82274125809061005"/>
    <n v="3.85308909015E-3"/>
    <n v="5.3575366603999999E-4"/>
    <n v="1.9109602540175099"/>
    <n v="5410"/>
    <s v="Embayments opening directly to the Gulf or Ocean"/>
    <n v="5410"/>
    <s v="St. Lucie County"/>
    <s v="St. Lucie County"/>
    <m/>
    <m/>
    <s v="Natural Lands"/>
    <n v="0"/>
    <n v="1"/>
    <n v="3.85308909015E-3"/>
    <n v="5.3575366603999999E-4"/>
    <n v="1.91096025401826"/>
    <m/>
    <n v="-1"/>
    <n v="-1"/>
    <n v="-1"/>
    <n v="-1"/>
    <n v="0"/>
    <m/>
    <m/>
    <s v="Central IRL SIR"/>
    <n v="-1"/>
    <m/>
    <m/>
    <n v="782"/>
    <x v="2"/>
    <s v="Taylor Creek Dredging"/>
    <x v="0"/>
    <m/>
    <n v="11.427676211753999"/>
    <n v="1.5498460999999999E-3"/>
  </r>
  <r>
    <n v="170000"/>
    <n v="660000"/>
    <n v="660000"/>
    <x v="0"/>
    <x v="0"/>
    <s v="IR-SouthCentral"/>
    <s v="C-25 and South Indian R"/>
    <n v="0.36"/>
    <n v="0.57999999999999996"/>
    <s v="St. Lucie County"/>
    <n v="3.4264775782999999E-4"/>
    <n v="2934.60585192491"/>
    <n v="5.9170763851230799"/>
    <n v="0.82274125809061005"/>
    <n v="2.0274729563100002E-3"/>
    <n v="2.8191044736000003E-4"/>
    <n v="1.0055361153003399"/>
    <n v="1840"/>
    <s v="Marinas and Fish Camps"/>
    <n v="1840"/>
    <s v="St. Lucie County"/>
    <s v="St. Lucie County"/>
    <m/>
    <m/>
    <m/>
    <n v="0"/>
    <n v="1"/>
    <n v="2.0274729563100002E-3"/>
    <n v="2.8191044736000003E-4"/>
    <n v="1.00553611530108"/>
    <m/>
    <n v="-1"/>
    <n v="-1"/>
    <n v="-1"/>
    <n v="-1"/>
    <n v="0"/>
    <m/>
    <m/>
    <s v="Central IRL SIR"/>
    <n v="-1"/>
    <m/>
    <m/>
    <n v="782"/>
    <x v="2"/>
    <s v="Taylor Creek Dredging"/>
    <x v="0"/>
    <m/>
    <n v="8.4846660515955605"/>
    <n v="8.1552000000000003E-4"/>
  </r>
  <r>
    <n v="170000"/>
    <n v="660000"/>
    <n v="660000"/>
    <x v="0"/>
    <x v="0"/>
    <s v="IR-SouthCentral"/>
    <s v="C-25 and South Indian R"/>
    <n v="0.36"/>
    <n v="0.57999999999999996"/>
    <s v="City of Fort Pierce"/>
    <n v="3.4730400973E-4"/>
    <n v="2934.60585192491"/>
    <n v="5.9170763851230799"/>
    <n v="0.82274125809061005"/>
    <n v="2.05502435443E-3"/>
    <n v="2.8574133789999997E-4"/>
    <n v="1.0192003793506399"/>
    <n v="1840"/>
    <s v="Marinas and Fish Camps"/>
    <n v="1840"/>
    <s v="City of Fort Pierce            St. Lucie County"/>
    <s v="City of Fort Pierce"/>
    <m/>
    <m/>
    <m/>
    <n v="0"/>
    <n v="1"/>
    <n v="2.05502435443E-3"/>
    <n v="2.8574133789999997E-4"/>
    <n v="20.750552268297199"/>
    <m/>
    <n v="-1"/>
    <n v="-1"/>
    <n v="-1"/>
    <n v="-1"/>
    <n v="0"/>
    <m/>
    <m/>
    <s v="Central IRL SIR"/>
    <n v="-1"/>
    <m/>
    <m/>
    <n v="782"/>
    <x v="2"/>
    <s v="Taylor Creek Dredging"/>
    <x v="0"/>
    <m/>
    <n v="8.9888057530260603"/>
    <n v="1.6829320599999999E-2"/>
  </r>
  <r>
    <n v="170000"/>
    <n v="660000"/>
    <n v="660000"/>
    <x v="0"/>
    <x v="0"/>
    <s v="IR-SouthCentral"/>
    <s v="C-25 and South Indian R"/>
    <n v="0.36"/>
    <n v="0.57999999999999996"/>
    <s v="Natural Lands"/>
    <n v="5.8343283382420001E-2"/>
    <n v="2934.60585192491"/>
    <n v="5.9170763851230799"/>
    <n v="0.82274125809061005"/>
    <n v="0.34522166433269003"/>
    <n v="4.8001426371190002E-2"/>
    <n v="171.21454083458099"/>
    <n v="5410"/>
    <s v="Embayments opening directly to the Gulf or Ocean"/>
    <n v="5410"/>
    <s v="St. Lucie County"/>
    <s v="St. Lucie County"/>
    <m/>
    <m/>
    <s v="Natural Lands"/>
    <n v="0"/>
    <n v="1"/>
    <n v="0.34522166433269003"/>
    <n v="4.8001426371190002E-2"/>
    <n v="431.02956475466101"/>
    <m/>
    <n v="-1"/>
    <n v="-1"/>
    <n v="-1"/>
    <n v="-1"/>
    <n v="0"/>
    <m/>
    <m/>
    <s v="Central IRL SIR"/>
    <n v="-1"/>
    <m/>
    <m/>
    <n v="782"/>
    <x v="2"/>
    <s v="Taylor Creek Dredging"/>
    <x v="0"/>
    <m/>
    <n v="104.786699131264"/>
    <n v="0.3495779114"/>
  </r>
  <r>
    <n v="170000"/>
    <n v="660000"/>
    <n v="660000"/>
    <x v="0"/>
    <x v="0"/>
    <s v="IR-SouthCentral"/>
    <s v="C-25 and South Indian R"/>
    <n v="0.36"/>
    <n v="0.57999999999999996"/>
    <s v="Natural Lands"/>
    <n v="7.6045147807000002E-4"/>
    <n v="2934.60585192491"/>
    <n v="5.9170763851230799"/>
    <n v="0.82274125809061005"/>
    <n v="4.49964948295E-3"/>
    <n v="6.2565480578000003E-4"/>
    <n v="2.2316253576638401"/>
    <n v="5410"/>
    <s v="Embayments opening directly to the Gulf or Ocean"/>
    <n v="5410"/>
    <s v="City of Fort Pierce            St. Lucie County"/>
    <s v="City of Fort Pierce"/>
    <m/>
    <m/>
    <s v="Natural Lands"/>
    <n v="0"/>
    <n v="1"/>
    <n v="4.49964948295E-3"/>
    <n v="6.2565480578000003E-4"/>
    <n v="34.043107797796999"/>
    <m/>
    <n v="-1"/>
    <n v="-1"/>
    <n v="-1"/>
    <n v="-1"/>
    <n v="0"/>
    <m/>
    <m/>
    <s v="Central IRL SIR"/>
    <n v="-1"/>
    <m/>
    <m/>
    <n v="782"/>
    <x v="2"/>
    <s v="Taylor Creek Dredging"/>
    <x v="0"/>
    <m/>
    <n v="7.8638864182429602"/>
    <n v="2.7609982000000002E-2"/>
  </r>
  <r>
    <n v="170000"/>
    <n v="660000"/>
    <n v="660000"/>
    <x v="0"/>
    <x v="0"/>
    <s v="IR-SouthCentral"/>
    <s v="C-25 and South Indian R"/>
    <n v="0.36"/>
    <n v="0.57999999999999996"/>
    <s v="St. Lucie County"/>
    <n v="4.4255326706500002E-3"/>
    <n v="2934.60585192491"/>
    <n v="5.9170763851230799"/>
    <n v="0.82274125809061005"/>
    <n v="2.6186214857130002E-2"/>
    <n v="3.6410683171699998E-3"/>
    <n v="12.9871940731949"/>
    <n v="1840"/>
    <s v="Marinas and Fish Camps"/>
    <n v="1840"/>
    <s v="St. Lucie County"/>
    <s v="St. Lucie County"/>
    <m/>
    <m/>
    <m/>
    <n v="0"/>
    <n v="1"/>
    <n v="2.6186214857130002E-2"/>
    <n v="3.6410683171699998E-3"/>
    <n v="182.035863012855"/>
    <m/>
    <n v="-1"/>
    <n v="-1"/>
    <n v="-1"/>
    <n v="-1"/>
    <n v="0"/>
    <m/>
    <m/>
    <s v="Central IRL SIR"/>
    <n v="-1"/>
    <m/>
    <m/>
    <n v="782"/>
    <x v="2"/>
    <s v="Taylor Creek Dredging"/>
    <x v="0"/>
    <m/>
    <n v="49.0643101711591"/>
    <n v="0.14763654749999999"/>
  </r>
  <r>
    <n v="170000"/>
    <n v="660000"/>
    <n v="660000"/>
    <x v="0"/>
    <x v="0"/>
    <s v="IR-SouthCentral"/>
    <s v="C-25 and South Indian R"/>
    <n v="0.36"/>
    <n v="0.57999999999999996"/>
    <s v="City of Fort Pierce"/>
    <n v="6.4700013052199998E-3"/>
    <n v="2934.60585192491"/>
    <n v="5.9170763851230799"/>
    <n v="0.82274125809061005"/>
    <n v="3.8283491934869997E-2"/>
    <n v="5.3231370137099996E-3"/>
    <n v="18.986903692281"/>
    <n v="1840"/>
    <s v="Marinas and Fish Camps"/>
    <n v="1840"/>
    <s v="City of Fort Pierce            St. Lucie County"/>
    <s v="City of Fort Pierce"/>
    <m/>
    <m/>
    <m/>
    <n v="0"/>
    <n v="1"/>
    <n v="3.8283491934869997E-2"/>
    <n v="5.3231370137099996E-3"/>
    <n v="1142.1167725898899"/>
    <m/>
    <n v="-1"/>
    <n v="-1"/>
    <n v="-1"/>
    <n v="-1"/>
    <n v="0"/>
    <m/>
    <m/>
    <s v="Central IRL SIR"/>
    <n v="-1"/>
    <m/>
    <m/>
    <n v="782"/>
    <x v="2"/>
    <s v="Taylor Creek Dredging"/>
    <x v="0"/>
    <m/>
    <n v="52.918565456748297"/>
    <n v="0.92629097530000004"/>
  </r>
  <r>
    <n v="170000"/>
    <n v="660000"/>
    <n v="660000"/>
    <x v="0"/>
    <x v="0"/>
    <s v="IR-SouthCentral"/>
    <s v="C-25 and South Indian R"/>
    <n v="0.36"/>
    <n v="0.57999999999999996"/>
    <s v="Natural Lands"/>
    <n v="8.2000007981999998E-3"/>
    <n v="154.997996372324"/>
    <n v="0.33752401409323002"/>
    <n v="4.480609525326E-2"/>
    <n v="2.7676971849700002E-3"/>
    <n v="3.6741001684000002E-4"/>
    <n v="1.2709836939733901"/>
    <n v="5410"/>
    <s v="Embayments opening directly to the Gulf or Ocean"/>
    <n v="5410"/>
    <s v="St. Lucie County"/>
    <s v="St. Lucie County"/>
    <m/>
    <m/>
    <s v="Natural Lands"/>
    <n v="0"/>
    <n v="1"/>
    <n v="2.7676971849700002E-3"/>
    <n v="3.6741001684000002E-4"/>
    <n v="1.2709836939734001"/>
    <m/>
    <n v="-1"/>
    <n v="-1"/>
    <n v="-1"/>
    <n v="-1"/>
    <n v="0"/>
    <m/>
    <m/>
    <s v="Central IRL SIR"/>
    <n v="-1"/>
    <m/>
    <m/>
    <n v="782"/>
    <x v="2"/>
    <s v="Taylor Creek Dredging"/>
    <x v="0"/>
    <m/>
    <n v="34.376706899789603"/>
    <n v="1.0308059E-3"/>
  </r>
  <r>
    <n v="170000"/>
    <n v="660000"/>
    <n v="660000"/>
    <x v="0"/>
    <x v="0"/>
    <s v="IR-SouthCentral"/>
    <s v="C-25 and South Indian R"/>
    <n v="0.36"/>
    <n v="0.57999999999999996"/>
    <s v="Natural Lands"/>
    <n v="1.171015845009E-2"/>
    <n v="154.997996372324"/>
    <n v="0.33752401409323002"/>
    <n v="4.480609525326E-2"/>
    <n v="3.9524596857399997E-3"/>
    <n v="5.2468647493999999E-4"/>
    <n v="1.81505109696748"/>
    <n v="1750"/>
    <s v="Governmental"/>
    <n v="3000"/>
    <s v="St. Lucie County"/>
    <s v="St. Lucie County"/>
    <m/>
    <m/>
    <m/>
    <n v="0"/>
    <n v="1"/>
    <n v="3.9524596857399997E-3"/>
    <n v="5.2468647493999999E-4"/>
    <n v="7.2687163612108003"/>
    <m/>
    <n v="-1"/>
    <n v="-1"/>
    <n v="-1"/>
    <n v="-1"/>
    <n v="0"/>
    <m/>
    <m/>
    <s v="Central IRL SIR"/>
    <n v="-1"/>
    <m/>
    <m/>
    <n v="782"/>
    <x v="2"/>
    <s v="Taylor Creek Dredging"/>
    <x v="0"/>
    <m/>
    <n v="46.4952219315824"/>
    <n v="5.8951471000000004E-3"/>
  </r>
  <r>
    <n v="170000"/>
    <n v="660000"/>
    <n v="660000"/>
    <x v="0"/>
    <x v="0"/>
    <s v="IR-SouthCentral"/>
    <s v="C-25 and South Indian R"/>
    <n v="0.36"/>
    <n v="0.57999999999999996"/>
    <s v="Natural Lands"/>
    <n v="0.26184171851058002"/>
    <n v="56.681012534561098"/>
    <n v="0.14352842691209999"/>
    <n v="1.8185782027590001E-2"/>
    <n v="3.7581729957780002E-2"/>
    <n v="4.7617964185599996E-3"/>
    <n v="14.8414537289693"/>
    <n v="5120"/>
    <s v="Channelized waterways, canals"/>
    <n v="5120"/>
    <s v="St. Lucie County"/>
    <s v="St. Lucie County"/>
    <m/>
    <m/>
    <s v="Natural Lands"/>
    <n v="0"/>
    <n v="1"/>
    <n v="3.7581729957780002E-2"/>
    <n v="4.7617964185599996E-3"/>
    <n v="33.657911639763199"/>
    <m/>
    <n v="-1"/>
    <n v="-1"/>
    <n v="-1"/>
    <n v="-1"/>
    <n v="0"/>
    <m/>
    <m/>
    <s v="Central IRL SIR"/>
    <n v="-1"/>
    <m/>
    <m/>
    <n v="782"/>
    <x v="2"/>
    <s v="Taylor Creek Dredging"/>
    <x v="0"/>
    <m/>
    <n v="134.93771175494001"/>
    <n v="2.7297576399999999E-2"/>
  </r>
  <r>
    <n v="170000"/>
    <n v="680000"/>
    <n v="680000"/>
    <x v="0"/>
    <x v="0"/>
    <s v="IR-SouthCentral"/>
    <s v="C-25 and South Indian R"/>
    <n v="0.36"/>
    <n v="0.57999999999999996"/>
    <s v="Natural Lands"/>
    <n v="4.786414149294E-2"/>
    <n v="1479.2986485312999"/>
    <n v="3.3793888347985099"/>
    <n v="0.44710162676233001"/>
    <n v="0.16175154534847"/>
    <n v="2.1400135525069999E-2"/>
    <n v="70.805359823623206"/>
    <n v="5120"/>
    <s v="Channelized waterways, canals"/>
    <n v="5120"/>
    <s v="St. Lucie County"/>
    <s v="St. Lucie County"/>
    <m/>
    <m/>
    <s v="Natural Lands"/>
    <n v="0"/>
    <n v="1"/>
    <n v="0.16175154534847"/>
    <n v="2.1400135525069999E-2"/>
    <n v="105.747652230586"/>
    <m/>
    <n v="-1"/>
    <n v="-1"/>
    <n v="-1"/>
    <n v="-1"/>
    <n v="0"/>
    <m/>
    <m/>
    <s v="Central IRL SIR"/>
    <n v="-1"/>
    <m/>
    <m/>
    <n v="782"/>
    <x v="2"/>
    <s v="Taylor Creek Dredging"/>
    <x v="0"/>
    <m/>
    <n v="59.502653788331799"/>
    <n v="8.57645192E-2"/>
  </r>
  <r>
    <n v="170000"/>
    <n v="680000"/>
    <n v="680000"/>
    <x v="0"/>
    <x v="0"/>
    <s v="IR-SouthCentral"/>
    <s v="C-25 and South Indian R"/>
    <n v="0.36"/>
    <n v="0.57999999999999996"/>
    <s v="Natural Lands"/>
    <n v="1.2434347639460001E-2"/>
    <n v="1479.2986485312999"/>
    <n v="3.3793888347985099"/>
    <n v="0.44710162676233001"/>
    <n v="4.2020495580820001E-2"/>
    <n v="5.5594170573299998E-3"/>
    <n v="18.394113658433401"/>
    <n v="5410"/>
    <s v="Embayments opening directly to the Gulf or Ocean"/>
    <n v="5410"/>
    <s v="St. Lucie County"/>
    <s v="St. Lucie County"/>
    <m/>
    <m/>
    <s v="Natural Lands"/>
    <n v="0"/>
    <n v="1"/>
    <n v="4.2020495580820001E-2"/>
    <n v="5.5594170573299998E-3"/>
    <n v="85.8006547170814"/>
    <m/>
    <n v="-1"/>
    <n v="-1"/>
    <n v="-1"/>
    <n v="-1"/>
    <n v="0"/>
    <m/>
    <m/>
    <s v="Central IRL SIR"/>
    <n v="-1"/>
    <m/>
    <m/>
    <n v="782"/>
    <x v="2"/>
    <s v="Taylor Creek Dredging"/>
    <x v="0"/>
    <m/>
    <n v="31.553698945017501"/>
    <n v="6.9586905700000007E-2"/>
  </r>
  <r>
    <n v="170000"/>
    <n v="680000"/>
    <n v="680000"/>
    <x v="0"/>
    <x v="0"/>
    <s v="IR-SouthCentral"/>
    <s v="C-25 and South Indian R"/>
    <n v="0.36"/>
    <n v="0.57999999999999996"/>
    <s v="Natural Lands"/>
    <n v="1.0531582903E-3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9.5381114222826398"/>
    <n v="0"/>
  </r>
  <r>
    <n v="170000"/>
    <n v="680000"/>
    <n v="680000"/>
    <x v="0"/>
    <x v="0"/>
    <s v="IR-SouthCentral"/>
    <s v="C-25 and South Indian R"/>
    <n v="0.36"/>
    <n v="0.57999999999999996"/>
    <s v="Natural Lands"/>
    <n v="1.272170239364E-2"/>
    <n v="513.81277402988997"/>
    <n v="1.57915227457662"/>
    <n v="0.21133969145291001"/>
    <n v="2.0089505271409999E-2"/>
    <n v="2.6886006586300001E-3"/>
    <n v="6.5365731972634897"/>
    <n v="4220"/>
    <s v="Brazilian Pepper"/>
    <n v="4220"/>
    <s v="St. Lucie County"/>
    <s v="St. Lucie County"/>
    <m/>
    <m/>
    <s v="Natural Lands"/>
    <n v="0"/>
    <n v="1"/>
    <n v="2.0089505271409999E-2"/>
    <n v="2.6886006586300001E-3"/>
    <n v="8.1425680014937303"/>
    <m/>
    <n v="-1"/>
    <n v="-1"/>
    <n v="-1"/>
    <n v="-1"/>
    <n v="0"/>
    <m/>
    <m/>
    <s v="Central IRL SIR"/>
    <n v="-1"/>
    <m/>
    <m/>
    <n v="782"/>
    <x v="2"/>
    <s v="Taylor Creek Dredging"/>
    <x v="0"/>
    <m/>
    <n v="118.667587119472"/>
    <n v="6.6038670000000002E-3"/>
  </r>
  <r>
    <n v="170000"/>
    <n v="680000"/>
    <n v="680000"/>
    <x v="0"/>
    <x v="0"/>
    <s v="IR-SouthCentral"/>
    <s v="C-25 and South Indian R"/>
    <n v="0.36"/>
    <n v="0.57999999999999996"/>
    <s v="Natural Lands"/>
    <n v="0.22086562175064001"/>
    <n v="513.81277402988997"/>
    <n v="1.57915227457662"/>
    <n v="0.21133969145291001"/>
    <n v="0.34878044896331001"/>
    <n v="4.6677672353330001E-2"/>
    <n v="113.483577799535"/>
    <n v="5120"/>
    <s v="Channelized waterways, canals"/>
    <n v="5120"/>
    <s v="St. Lucie County"/>
    <s v="St. Lucie County"/>
    <m/>
    <m/>
    <s v="Natural Lands"/>
    <n v="0"/>
    <n v="1"/>
    <n v="0.34878044896331001"/>
    <n v="4.6677672353330001E-2"/>
    <n v="113.483577799535"/>
    <m/>
    <n v="-1"/>
    <n v="-1"/>
    <n v="-1"/>
    <n v="-1"/>
    <n v="0"/>
    <m/>
    <m/>
    <s v="Central IRL SIR"/>
    <n v="-1"/>
    <m/>
    <m/>
    <n v="782"/>
    <x v="2"/>
    <s v="Taylor Creek Dredging"/>
    <x v="0"/>
    <m/>
    <n v="151.27727278546899"/>
    <n v="9.2038587000000005E-2"/>
  </r>
  <r>
    <n v="170000"/>
    <n v="680000"/>
    <n v="680000"/>
    <x v="0"/>
    <x v="0"/>
    <s v="IR-SouthCentral"/>
    <s v="C-25 and South Indian R"/>
    <n v="0.36"/>
    <n v="0.57999999999999996"/>
    <s v="FDOT District 4"/>
    <n v="2.486865100176E-2"/>
    <n v="513.81277402988997"/>
    <n v="1.57915227457662"/>
    <n v="0.21133969145291001"/>
    <n v="3.927138679508E-2"/>
    <n v="5.2557330295599997E-3"/>
    <n v="12.777830557595999"/>
    <n v="5120"/>
    <s v="Channelized waterways, canals"/>
    <n v="5120"/>
    <s v="FDOT District 4                                                St. Lucie County"/>
    <s v="FDOT District 4"/>
    <m/>
    <m/>
    <s v="Natural Lands"/>
    <n v="0"/>
    <n v="1"/>
    <n v="3.927138679508E-2"/>
    <n v="5.2557330295599997E-3"/>
    <n v="12.777830557595999"/>
    <m/>
    <n v="-1"/>
    <n v="-1"/>
    <n v="-1"/>
    <n v="-1"/>
    <n v="0"/>
    <m/>
    <m/>
    <s v="Central IRL SIR"/>
    <n v="-1"/>
    <m/>
    <m/>
    <n v="782"/>
    <x v="2"/>
    <s v="Taylor Creek Dredging"/>
    <x v="0"/>
    <m/>
    <n v="43.209397002145501"/>
    <n v="1.0363204000000001E-2"/>
  </r>
  <r>
    <n v="170000"/>
    <n v="680000"/>
    <n v="680000"/>
    <x v="0"/>
    <x v="0"/>
    <s v="IR-SouthCentral"/>
    <s v="C-25 and South Indian R"/>
    <n v="0.36"/>
    <n v="0.57999999999999996"/>
    <s v="St. Lucie County"/>
    <n v="3.4797439466600001E-2"/>
    <n v="513.81277402988997"/>
    <n v="1.57915227457662"/>
    <n v="0.21133969145291001"/>
    <n v="5.495045568312E-2"/>
    <n v="7.3540801202199996E-3"/>
    <n v="17.879368901471398"/>
    <n v="1410"/>
    <s v="Retail Sales and Services"/>
    <n v="1410"/>
    <s v="St. Lucie County"/>
    <s v="St. Lucie County"/>
    <m/>
    <m/>
    <m/>
    <n v="0"/>
    <n v="1"/>
    <n v="5.495045568312E-2"/>
    <n v="7.3540801202199996E-3"/>
    <n v="19.394597824476001"/>
    <m/>
    <n v="-1"/>
    <n v="-1"/>
    <n v="-1"/>
    <n v="-1"/>
    <n v="0"/>
    <m/>
    <m/>
    <s v="Central IRL SIR"/>
    <n v="-1"/>
    <m/>
    <m/>
    <n v="782"/>
    <x v="2"/>
    <s v="Taylor Creek Dredging"/>
    <x v="0"/>
    <m/>
    <n v="103.545770649685"/>
    <n v="1.57296008E-2"/>
  </r>
  <r>
    <n v="170000"/>
    <n v="690000"/>
    <n v="690000"/>
    <x v="0"/>
    <x v="0"/>
    <s v="IR-SouthCentral"/>
    <s v="C-25 and South Indian R"/>
    <n v="0.36"/>
    <n v="0.57999999999999996"/>
    <s v="Natural Lands"/>
    <n v="0.23158103356258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24.558689084165"/>
    <n v="0"/>
  </r>
  <r>
    <n v="170000"/>
    <n v="690000"/>
    <n v="690000"/>
    <x v="0"/>
    <x v="0"/>
    <s v="IR-SouthCentral"/>
    <s v="C-25 and South Indian R"/>
    <n v="0.36"/>
    <n v="0.57999999999999996"/>
    <s v="Natural Lands"/>
    <n v="0.16475053502573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12.09381982812199"/>
    <n v="0"/>
  </r>
  <r>
    <n v="170000"/>
    <n v="700000"/>
    <n v="700000"/>
    <x v="0"/>
    <x v="0"/>
    <s v="IR-SouthCentral"/>
    <s v="C-25 and South Indian R"/>
    <n v="0.36"/>
    <n v="0.57999999999999996"/>
    <s v="Natural Lands"/>
    <n v="0.24916220461069"/>
    <n v="42.057460354132097"/>
    <n v="0.11093531743056"/>
    <n v="1.0931114702720001E-2"/>
    <n v="2.7640888260180001E-2"/>
    <n v="2.7236206381800001E-3"/>
    <n v="10.479129542162401"/>
    <n v="5120"/>
    <s v="Channelized waterways, canals"/>
    <n v="5120"/>
    <s v="St. Lucie County"/>
    <s v="St. Lucie County"/>
    <m/>
    <m/>
    <s v="Natural Lands"/>
    <n v="0"/>
    <n v="1"/>
    <n v="2.7640888260180001E-2"/>
    <n v="2.7236206381800001E-3"/>
    <n v="10.482372406913299"/>
    <m/>
    <n v="-1"/>
    <n v="-1"/>
    <n v="-1"/>
    <n v="-1"/>
    <n v="0"/>
    <m/>
    <m/>
    <s v="Central IRL SIR"/>
    <n v="-1"/>
    <m/>
    <m/>
    <n v="782"/>
    <x v="2"/>
    <s v="Taylor Creek Dredging"/>
    <x v="0"/>
    <m/>
    <n v="166.76826098463701"/>
    <n v="8.5015186000000006E-3"/>
  </r>
  <r>
    <n v="170000"/>
    <n v="700000"/>
    <n v="700000"/>
    <x v="0"/>
    <x v="0"/>
    <s v="IR-SouthCentral"/>
    <s v="C-25 and South Indian R"/>
    <n v="0.36"/>
    <n v="0.57999999999999996"/>
    <s v="FDOT District 4"/>
    <n v="0.33350867486116997"/>
    <n v="42.057460354132097"/>
    <n v="0.11093531743056"/>
    <n v="1.0931114702720001E-2"/>
    <n v="3.6997890711570003E-2"/>
    <n v="3.6456215792600001E-3"/>
    <n v="14.026527870733"/>
    <n v="5120"/>
    <s v="Channelized waterways, canals"/>
    <n v="5120"/>
    <s v="FDOT District 4                                                St. Lucie County"/>
    <s v="FDOT District 4"/>
    <m/>
    <m/>
    <s v="Natural Lands"/>
    <n v="0"/>
    <n v="1"/>
    <n v="3.6997890711570003E-2"/>
    <n v="3.6456215792600001E-3"/>
    <n v="14.2491193013553"/>
    <m/>
    <n v="-1"/>
    <n v="-1"/>
    <n v="-1"/>
    <n v="-1"/>
    <n v="0"/>
    <m/>
    <m/>
    <s v="Central IRL SIR"/>
    <n v="-1"/>
    <m/>
    <m/>
    <n v="782"/>
    <x v="2"/>
    <s v="Taylor Creek Dredging"/>
    <x v="0"/>
    <m/>
    <n v="150.77302793548799"/>
    <n v="1.15564633E-2"/>
  </r>
  <r>
    <n v="170000"/>
    <n v="700000"/>
    <n v="700000"/>
    <x v="0"/>
    <x v="0"/>
    <s v="IR-SouthCentral"/>
    <s v="C-25 and South Indian R"/>
    <n v="0.36"/>
    <n v="0.57999999999999996"/>
    <s v="Agricultural Producers"/>
    <n v="2.5516516581599999E-3"/>
    <n v="42.057460354132097"/>
    <n v="0.11093531743056"/>
    <n v="1.0931114702720001E-2"/>
    <n v="2.8306828667E-4"/>
    <n v="2.789239695E-5"/>
    <n v="0.10731598845060999"/>
    <n v="3300"/>
    <s v="Mixed Rangeland"/>
    <n v="3300"/>
    <s v="St. Lucie County"/>
    <s v="St. Lucie County"/>
    <s v="Agricultural Producers"/>
    <m/>
    <m/>
    <n v="0"/>
    <n v="1"/>
    <n v="2.8306828667E-4"/>
    <n v="2.789239695E-5"/>
    <n v="1.24875500417828"/>
    <m/>
    <n v="-1"/>
    <n v="-1"/>
    <n v="-1"/>
    <n v="-1"/>
    <n v="0"/>
    <m/>
    <m/>
    <s v="Central IRL SIR"/>
    <n v="-1"/>
    <m/>
    <m/>
    <n v="782"/>
    <x v="2"/>
    <s v="Taylor Creek Dredging"/>
    <x v="0"/>
    <m/>
    <n v="42.850263992404997"/>
    <n v="1.0127777999999999E-3"/>
  </r>
  <r>
    <n v="170000"/>
    <n v="710000"/>
    <n v="710000"/>
    <x v="0"/>
    <x v="0"/>
    <s v="IR-SouthCentral"/>
    <s v="C-25 and South Indian R"/>
    <n v="0.36"/>
    <n v="0.57999999999999996"/>
    <s v="Natural Lands"/>
    <n v="0.46955791954096998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78.16365616636"/>
    <n v="0"/>
  </r>
  <r>
    <n v="170000"/>
    <n v="710000"/>
    <n v="710000"/>
    <x v="0"/>
    <x v="0"/>
    <s v="IR-SouthCentral"/>
    <s v="C-25 and South Indian R"/>
    <n v="0.36"/>
    <n v="0.57999999999999996"/>
    <s v="Natural Lands"/>
    <n v="0.60903629858960995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96.08689798201701"/>
    <n v="0"/>
  </r>
  <r>
    <n v="180000"/>
    <n v="720000"/>
    <n v="720000"/>
    <x v="0"/>
    <x v="0"/>
    <s v="IR-SouthCentral"/>
    <s v="C-25 and South Indian R"/>
    <n v="0.36"/>
    <n v="0.57999999999999996"/>
    <s v="Natural Lands"/>
    <n v="0.15300205181744"/>
    <n v="937.48272100168401"/>
    <n v="1.9453177560314301"/>
    <n v="0.26238947540862001"/>
    <n v="0.29763760810971002"/>
    <n v="4.014612811282E-2"/>
    <n v="143.43677985665599"/>
    <n v="5410"/>
    <s v="Embayments opening directly to the Gulf or Ocean"/>
    <n v="5410"/>
    <s v="St. Lucie County"/>
    <s v="St. Lucie County"/>
    <m/>
    <m/>
    <s v="Natural Lands"/>
    <n v="0"/>
    <n v="1"/>
    <n v="0.29763760810971002"/>
    <n v="4.014612811282E-2"/>
    <n v="143.43677985665599"/>
    <m/>
    <n v="-1"/>
    <n v="-1"/>
    <n v="-1"/>
    <n v="-1"/>
    <n v="0"/>
    <m/>
    <m/>
    <s v="Central IRL SIR"/>
    <n v="-1"/>
    <m/>
    <m/>
    <n v="782"/>
    <x v="2"/>
    <s v="Taylor Creek Dredging"/>
    <x v="0"/>
    <m/>
    <n v="127.159453072291"/>
    <n v="0.1163315327"/>
  </r>
  <r>
    <n v="180000"/>
    <n v="720000"/>
    <n v="720000"/>
    <x v="0"/>
    <x v="0"/>
    <s v="IR-SouthCentral"/>
    <s v="C-25 and South Indian R"/>
    <n v="0.36"/>
    <n v="0.57999999999999996"/>
    <s v="Natural Lands"/>
    <n v="4.690727840522E-2"/>
    <n v="937.48272100168401"/>
    <n v="1.9453177560314301"/>
    <n v="0.26238947540862001"/>
    <n v="9.1249561568780002E-2"/>
    <n v="1.230797617359E-2"/>
    <n v="43.974762994109099"/>
    <n v="1750"/>
    <s v="Governmental"/>
    <n v="3000"/>
    <s v="St. Lucie County"/>
    <s v="St. Lucie County"/>
    <m/>
    <m/>
    <m/>
    <n v="0"/>
    <n v="1"/>
    <n v="9.1249561568780002E-2"/>
    <n v="1.230797617359E-2"/>
    <n v="54.154541086212902"/>
    <m/>
    <n v="-1"/>
    <n v="-1"/>
    <n v="-1"/>
    <n v="-1"/>
    <n v="0"/>
    <m/>
    <m/>
    <s v="Central IRL SIR"/>
    <n v="-1"/>
    <m/>
    <m/>
    <n v="782"/>
    <x v="2"/>
    <s v="Taylor Creek Dredging"/>
    <x v="0"/>
    <m/>
    <n v="109.90376370095601"/>
    <n v="4.3920957900000002E-2"/>
  </r>
  <r>
    <n v="180000"/>
    <n v="720000"/>
    <n v="720000"/>
    <x v="0"/>
    <x v="0"/>
    <s v="IR-SouthCentral"/>
    <s v="C-25 and South Indian R"/>
    <n v="0.36"/>
    <n v="0.57999999999999996"/>
    <s v="Natural Lands"/>
    <n v="0.61776345378298003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200.000000018626"/>
    <n v="0"/>
  </r>
  <r>
    <n v="180000"/>
    <n v="720000"/>
    <n v="720000"/>
    <x v="0"/>
    <x v="0"/>
    <s v="IR-SouthCentral"/>
    <s v="C-25 and South Indian R"/>
    <n v="0.36"/>
    <n v="0.57999999999999996"/>
    <s v="Natural Lands"/>
    <n v="0.12208402663404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24.322762712898"/>
    <n v="0"/>
  </r>
  <r>
    <n v="180000"/>
    <n v="720000"/>
    <n v="720000"/>
    <x v="0"/>
    <x v="0"/>
    <s v="IR-SouthCentral"/>
    <s v="C-25 and South Indian R"/>
    <n v="0.36"/>
    <n v="0.57999999999999996"/>
    <s v="Natural Lands"/>
    <n v="0.46088472335139002"/>
    <n v="520.73559810849997"/>
    <n v="1.2908224622867699"/>
    <n v="0.17005980378631"/>
    <n v="0.59492035342678995"/>
    <n v="7.8377965621239998E-2"/>
    <n v="239.999082073457"/>
    <n v="5120"/>
    <s v="Channelized waterways, canals"/>
    <n v="5120"/>
    <s v="St. Lucie County"/>
    <s v="St. Lucie County"/>
    <m/>
    <m/>
    <s v="Natural Lands"/>
    <n v="0"/>
    <n v="1"/>
    <n v="0.59492035342678995"/>
    <n v="7.8377965621239998E-2"/>
    <n v="261.08026932238499"/>
    <m/>
    <n v="-1"/>
    <n v="-1"/>
    <n v="-1"/>
    <n v="-1"/>
    <n v="0"/>
    <m/>
    <m/>
    <s v="Central IRL SIR"/>
    <n v="-1"/>
    <m/>
    <m/>
    <n v="782"/>
    <x v="2"/>
    <s v="Taylor Creek Dredging"/>
    <x v="0"/>
    <m/>
    <n v="181.63235936159501"/>
    <n v="0.21174393289999999"/>
  </r>
  <r>
    <n v="180000"/>
    <n v="720000"/>
    <n v="720000"/>
    <x v="0"/>
    <x v="0"/>
    <s v="IR-SouthCentral"/>
    <s v="C-25 and South Indian R"/>
    <n v="0.36"/>
    <n v="0.57999999999999996"/>
    <s v="Natural Lands"/>
    <n v="5.4381189336700003E-3"/>
    <n v="520.73559810849997"/>
    <n v="1.2908224622867699"/>
    <n v="0.17005980378631"/>
    <n v="7.0196460721700001E-3"/>
    <n v="9.2480543881999998E-4"/>
    <n v="2.83182211551033"/>
    <n v="5410"/>
    <s v="Embayments opening directly to the Gulf or Ocean"/>
    <n v="5410"/>
    <s v="St. Lucie County"/>
    <s v="St. Lucie County"/>
    <m/>
    <m/>
    <s v="Natural Lands"/>
    <n v="0"/>
    <n v="1"/>
    <n v="7.0196460721700001E-3"/>
    <n v="9.2480543881999998E-4"/>
    <n v="4.3443316667286496"/>
    <m/>
    <n v="-1"/>
    <n v="-1"/>
    <n v="-1"/>
    <n v="-1"/>
    <n v="0"/>
    <m/>
    <m/>
    <s v="Central IRL SIR"/>
    <n v="-1"/>
    <m/>
    <m/>
    <n v="782"/>
    <x v="2"/>
    <s v="Taylor Creek Dredging"/>
    <x v="0"/>
    <m/>
    <n v="26.241905625986501"/>
    <n v="3.5233832999999998E-3"/>
  </r>
  <r>
    <n v="180000"/>
    <n v="720000"/>
    <n v="720000"/>
    <x v="0"/>
    <x v="0"/>
    <s v="IR-SouthCentral"/>
    <s v="C-25 and South Indian R"/>
    <n v="0.36"/>
    <n v="0.57999999999999996"/>
    <s v="Natural Lands"/>
    <n v="0.617763453829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200.000000026077"/>
    <n v="0"/>
  </r>
  <r>
    <n v="180000"/>
    <n v="730000"/>
    <n v="730000"/>
    <x v="0"/>
    <x v="0"/>
    <s v="IR-SouthCentral"/>
    <s v="C-25 and South Indian R"/>
    <n v="0.36"/>
    <n v="0.57999999999999996"/>
    <s v="Natural Lands"/>
    <n v="3.0680143306999999E-4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6.7089876790798"/>
    <n v="0"/>
  </r>
  <r>
    <n v="180000"/>
    <n v="730000"/>
    <n v="730000"/>
    <x v="0"/>
    <x v="0"/>
    <s v="IR-SouthCentral"/>
    <s v="C-25 and South Indian R"/>
    <n v="0.36"/>
    <n v="0.57999999999999996"/>
    <s v="Natural Lands"/>
    <n v="0.21601526284870001"/>
    <n v="379.68746321863398"/>
    <n v="0.77486896275011996"/>
    <n v="0.10813253696007"/>
    <n v="0.16738352266175999"/>
    <n v="2.335827839392E-2"/>
    <n v="82.018287167530602"/>
    <n v="5410"/>
    <s v="Embayments opening directly to the Gulf or Ocean"/>
    <n v="5410"/>
    <s v="St. Lucie County"/>
    <s v="St. Lucie County"/>
    <m/>
    <m/>
    <s v="Natural Lands"/>
    <n v="0"/>
    <n v="1"/>
    <n v="0.16738352266175999"/>
    <n v="2.335827839392E-2"/>
    <n v="183.199513848073"/>
    <m/>
    <n v="-1"/>
    <n v="-1"/>
    <n v="-1"/>
    <n v="-1"/>
    <n v="0"/>
    <m/>
    <m/>
    <s v="Central IRL SIR"/>
    <n v="-1"/>
    <m/>
    <m/>
    <n v="782"/>
    <x v="2"/>
    <s v="Taylor Creek Dredging"/>
    <x v="0"/>
    <m/>
    <n v="135.096294517149"/>
    <n v="0.14858030320000001"/>
  </r>
  <r>
    <n v="180000"/>
    <n v="730000"/>
    <n v="730000"/>
    <x v="0"/>
    <x v="0"/>
    <s v="IR-SouthCentral"/>
    <s v="C-25 and South Indian R"/>
    <n v="0.36"/>
    <n v="0.57999999999999996"/>
    <s v="Natural Lands"/>
    <n v="8.9833142002620006E-2"/>
    <n v="3317.7486400144498"/>
    <n v="9.2050592280909207"/>
    <n v="1.2250926402431299"/>
    <n v="0.82691939277965998"/>
    <n v="0.11005392111733001"/>
    <n v="298.04378470743399"/>
    <n v="5120"/>
    <s v="Channelized waterways, canals"/>
    <n v="5120"/>
    <s v="St. Lucie County"/>
    <s v="St. Lucie County"/>
    <m/>
    <m/>
    <s v="Natural Lands"/>
    <n v="0"/>
    <n v="1"/>
    <n v="0.82691939277965998"/>
    <n v="0.11005392111733001"/>
    <n v="371.32995948698402"/>
    <m/>
    <n v="-1"/>
    <n v="-1"/>
    <n v="-1"/>
    <n v="-1"/>
    <n v="0"/>
    <m/>
    <m/>
    <s v="Central IRL SIR"/>
    <n v="-1"/>
    <m/>
    <m/>
    <n v="782"/>
    <x v="2"/>
    <s v="Taylor Creek Dredging"/>
    <x v="0"/>
    <m/>
    <n v="91.469917087538093"/>
    <n v="0.30115974010000002"/>
  </r>
  <r>
    <n v="180000"/>
    <n v="740000"/>
    <n v="740000"/>
    <x v="0"/>
    <x v="0"/>
    <s v="IR-SouthCentral"/>
    <s v="C-25 and South Indian R"/>
    <n v="0.36"/>
    <n v="0.57999999999999996"/>
    <s v="Natural Lands"/>
    <n v="4.7166538855299998E-2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77.402967814898403"/>
    <n v="0"/>
  </r>
  <r>
    <n v="180000"/>
    <n v="740000"/>
    <n v="740000"/>
    <x v="0"/>
    <x v="0"/>
    <s v="IR-SouthCentral"/>
    <s v="C-25 and South Indian R"/>
    <n v="0.36"/>
    <n v="0.57999999999999996"/>
    <s v="Natural Lands"/>
    <n v="0.61776345350680995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99.999999973923"/>
    <n v="0"/>
  </r>
  <r>
    <n v="180000"/>
    <n v="740000"/>
    <n v="740000"/>
    <x v="0"/>
    <x v="0"/>
    <s v="IR-SouthCentral"/>
    <s v="C-25 and South Indian R"/>
    <n v="0.36"/>
    <n v="0.57999999999999996"/>
    <s v="Natural Lands"/>
    <n v="2.2464352427400002E-3"/>
    <n v="64.281540631746594"/>
    <n v="0.21694426776650999"/>
    <n v="2.891485166077E-2"/>
    <n v="4.8735124881999999E-4"/>
    <n v="6.4955341799999996E-5"/>
    <n v="0.14440431833303"/>
    <n v="4220"/>
    <s v="Brazilian Pepper"/>
    <n v="4220"/>
    <s v="St. Lucie County"/>
    <s v="St. Lucie County"/>
    <m/>
    <m/>
    <s v="Natural Lands"/>
    <n v="0"/>
    <n v="1"/>
    <n v="4.8735124881999999E-4"/>
    <n v="6.4955341799999996E-5"/>
    <n v="0.39938442858749001"/>
    <m/>
    <n v="-1"/>
    <n v="-1"/>
    <n v="-1"/>
    <n v="-1"/>
    <n v="0"/>
    <m/>
    <m/>
    <s v="Central IRL SIR"/>
    <n v="-1"/>
    <m/>
    <m/>
    <n v="782"/>
    <x v="2"/>
    <s v="Taylor Creek Dredging"/>
    <x v="0"/>
    <m/>
    <n v="16.529019668932001"/>
    <n v="3.2391279999999999E-4"/>
  </r>
  <r>
    <n v="180000"/>
    <n v="740000"/>
    <n v="740000"/>
    <x v="0"/>
    <x v="0"/>
    <s v="IR-SouthCentral"/>
    <s v="C-25 and South Indian R"/>
    <n v="0.36"/>
    <n v="0.57999999999999996"/>
    <s v="Natural Lands"/>
    <n v="6.0665086317399997E-3"/>
    <n v="64.281540631746594"/>
    <n v="0.21694426776650999"/>
    <n v="2.891485166077E-2"/>
    <n v="1.3160942730100001E-3"/>
    <n v="1.7541219718000001E-4"/>
    <n v="0.38996452110403002"/>
    <n v="5120"/>
    <s v="Channelized waterways, canals"/>
    <n v="5120"/>
    <s v="St. Lucie County"/>
    <s v="St. Lucie County"/>
    <m/>
    <m/>
    <s v="Natural Lands"/>
    <n v="0"/>
    <n v="1"/>
    <n v="1.3160942730100001E-3"/>
    <n v="1.7541219718000001E-4"/>
    <n v="0.51282002806263005"/>
    <m/>
    <n v="-1"/>
    <n v="-1"/>
    <n v="-1"/>
    <n v="-1"/>
    <n v="0"/>
    <m/>
    <m/>
    <s v="Central IRL SIR"/>
    <n v="-1"/>
    <m/>
    <m/>
    <n v="782"/>
    <x v="2"/>
    <s v="Taylor Creek Dredging"/>
    <x v="0"/>
    <m/>
    <n v="33.008014128476702"/>
    <n v="4.1591240000000003E-4"/>
  </r>
  <r>
    <n v="180000"/>
    <n v="740000"/>
    <n v="740000"/>
    <x v="0"/>
    <x v="0"/>
    <s v="IR-SouthCentral"/>
    <s v="C-25 and South Indian R"/>
    <n v="0.36"/>
    <n v="0.57999999999999996"/>
    <s v="FDOT District 4"/>
    <n v="0.22666586794704999"/>
    <n v="64.281540631746594"/>
    <n v="0.21694426776650999"/>
    <n v="2.891485166077E-2"/>
    <n v="4.9173860749429997E-2"/>
    <n v="6.5540099482399999E-3"/>
    <n v="14.5704312002687"/>
    <n v="5120"/>
    <s v="Channelized waterways, canals"/>
    <n v="5120"/>
    <s v="FDOT District 4                                                St. Lucie County"/>
    <s v="FDOT District 4"/>
    <m/>
    <m/>
    <s v="Natural Lands"/>
    <n v="0"/>
    <n v="1"/>
    <n v="4.9173860749429997E-2"/>
    <n v="6.5540099482399999E-3"/>
    <n v="33.992656169151701"/>
    <m/>
    <n v="-1"/>
    <n v="-1"/>
    <n v="-1"/>
    <n v="-1"/>
    <n v="0"/>
    <m/>
    <m/>
    <s v="Central IRL SIR"/>
    <n v="-1"/>
    <m/>
    <m/>
    <n v="782"/>
    <x v="2"/>
    <s v="Taylor Creek Dredging"/>
    <x v="0"/>
    <m/>
    <n v="196.246401767782"/>
    <n v="2.75690642E-2"/>
  </r>
  <r>
    <n v="180000"/>
    <n v="740000"/>
    <n v="740000"/>
    <x v="0"/>
    <x v="0"/>
    <s v="IR-SouthCentral"/>
    <s v="C-25 and South Indian R"/>
    <n v="0.36"/>
    <n v="0.57999999999999996"/>
    <s v="Natural Lands"/>
    <n v="0.57666224441727998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91.43205270680099"/>
    <n v="0"/>
  </r>
  <r>
    <n v="180000"/>
    <n v="750000"/>
    <n v="750000"/>
    <x v="0"/>
    <x v="0"/>
    <s v="IR-SouthCentral"/>
    <s v="C-25 and South Indian R"/>
    <n v="0.36"/>
    <n v="0.57999999999999996"/>
    <s v="Natural Lands"/>
    <n v="0.38359947724785998"/>
    <n v="999.15641309498403"/>
    <n v="2.2153207814286602"/>
    <n v="0.34017704190666997"/>
    <n v="0.84979589369236996"/>
    <n v="0.13049173544712001"/>
    <n v="383.27587775208798"/>
    <n v="5120"/>
    <s v="Channelized waterways, canals"/>
    <n v="5120"/>
    <s v="St. Lucie County"/>
    <s v="St. Lucie County"/>
    <m/>
    <m/>
    <s v="Natural Lands"/>
    <n v="0"/>
    <n v="1"/>
    <n v="0.84979589369236996"/>
    <n v="0.13049173544712001"/>
    <n v="437.63814772237401"/>
    <m/>
    <n v="-1"/>
    <n v="-1"/>
    <n v="-1"/>
    <n v="-1"/>
    <n v="0"/>
    <m/>
    <m/>
    <s v="Central IRL SIR"/>
    <n v="-1"/>
    <m/>
    <m/>
    <n v="782"/>
    <x v="2"/>
    <s v="Taylor Creek Dredging"/>
    <x v="0"/>
    <m/>
    <n v="168.683823187006"/>
    <n v="0.35493767050000002"/>
  </r>
  <r>
    <n v="180000"/>
    <n v="750000"/>
    <n v="760000"/>
    <x v="0"/>
    <x v="0"/>
    <s v="IR-SouthCentral"/>
    <s v="C-25 and South Indian R"/>
    <n v="0.36"/>
    <n v="0.57999999999999996"/>
    <s v="Natural Lands"/>
    <n v="0.20103089162918999"/>
    <n v="1092.3953330936199"/>
    <n v="3.5780596463098799"/>
    <n v="0.47019864293640001"/>
    <n v="0.71930052100010999"/>
    <n v="9.4524452432340006E-2"/>
    <n v="219.60520782338199"/>
    <n v="5120"/>
    <s v="Channelized waterways, canals"/>
    <n v="5120"/>
    <s v="St. Lucie County"/>
    <s v="St. Lucie County"/>
    <m/>
    <m/>
    <s v="Natural Lands"/>
    <n v="0"/>
    <n v="1"/>
    <n v="0.71930052100010999"/>
    <n v="9.4524452432340006E-2"/>
    <n v="220.05351492725899"/>
    <m/>
    <n v="-1"/>
    <n v="-1"/>
    <n v="-1"/>
    <n v="-1"/>
    <n v="0"/>
    <m/>
    <m/>
    <s v="Central IRL SIR"/>
    <n v="-1"/>
    <m/>
    <m/>
    <n v="782"/>
    <x v="2"/>
    <s v="Taylor Creek Dredging"/>
    <x v="0"/>
    <m/>
    <n v="129.711176756546"/>
    <n v="0.17847000399999999"/>
  </r>
  <r>
    <n v="180000"/>
    <n v="750000"/>
    <n v="760000"/>
    <x v="0"/>
    <x v="0"/>
    <s v="IR-SouthCentral"/>
    <s v="C-25 and South Indian R"/>
    <n v="0.36"/>
    <n v="0.57999999999999996"/>
    <s v="FDOT District 4"/>
    <n v="9.5228904081059995E-2"/>
    <n v="1092.3953330936199"/>
    <n v="3.5780596463098799"/>
    <n v="0.47019864293640001"/>
    <n v="0.34073469885475999"/>
    <n v="4.4776501467230001E-2"/>
    <n v="104.027610393773"/>
    <n v="5120"/>
    <s v="Channelized waterways, canals"/>
    <n v="5120"/>
    <s v="FDOT District 4                                                St. Lucie County"/>
    <s v="FDOT District 4"/>
    <m/>
    <m/>
    <s v="Natural Lands"/>
    <n v="0"/>
    <n v="1"/>
    <n v="0.34073469885475999"/>
    <n v="4.4776501467230001E-2"/>
    <n v="111.258547511393"/>
    <m/>
    <n v="-1"/>
    <n v="-1"/>
    <n v="-1"/>
    <n v="-1"/>
    <n v="0"/>
    <m/>
    <m/>
    <s v="Central IRL SIR"/>
    <n v="-1"/>
    <m/>
    <m/>
    <n v="782"/>
    <x v="2"/>
    <s v="Taylor Creek Dredging"/>
    <x v="0"/>
    <m/>
    <n v="80.155790039333397"/>
    <n v="9.0234020700000001E-2"/>
  </r>
  <r>
    <n v="180000"/>
    <n v="750000"/>
    <n v="760000"/>
    <x v="0"/>
    <x v="0"/>
    <s v="IR-SouthCentral"/>
    <s v="C-25 and South Indian R"/>
    <n v="0.36"/>
    <n v="0.57999999999999996"/>
    <s v="St. Lucie County"/>
    <n v="1.167219910967E-2"/>
    <n v="1092.3953330936199"/>
    <n v="3.5780596463098799"/>
    <n v="0.47019864293640001"/>
    <n v="4.1763824618000003E-2"/>
    <n v="5.4882521814499999E-3"/>
    <n v="12.7506558343441"/>
    <n v="1400"/>
    <s v="Commercial and Services"/>
    <n v="1400"/>
    <s v="St. Lucie County"/>
    <s v="St. Lucie County"/>
    <m/>
    <m/>
    <m/>
    <n v="0"/>
    <n v="1"/>
    <n v="4.1763824618000003E-2"/>
    <n v="5.4882521814499999E-3"/>
    <n v="110.660695982398"/>
    <m/>
    <n v="-1"/>
    <n v="-1"/>
    <n v="-1"/>
    <n v="-1"/>
    <n v="0"/>
    <m/>
    <m/>
    <s v="Central IRL SIR"/>
    <n v="-1"/>
    <m/>
    <m/>
    <n v="782"/>
    <x v="2"/>
    <s v="Taylor Creek Dredging"/>
    <x v="0"/>
    <m/>
    <n v="60.237041251372098"/>
    <n v="8.9749145200000005E-2"/>
  </r>
  <r>
    <n v="180000"/>
    <n v="760000"/>
    <n v="760000"/>
    <x v="0"/>
    <x v="0"/>
    <s v="IR-SouthCentral"/>
    <s v="C-25 and South Indian R"/>
    <n v="0.36"/>
    <n v="0.57999999999999996"/>
    <s v="Natural Lands"/>
    <n v="0.47108026419658999"/>
    <n v="119.223417235912"/>
    <n v="0.31415044357826"/>
    <n v="3.2339013271219998E-2"/>
    <n v="0.14799007395832001"/>
    <n v="1.523427091566E-2"/>
    <n v="56.163798889914403"/>
    <n v="5410"/>
    <s v="Embayments opening directly to the Gulf or Ocean"/>
    <n v="5410"/>
    <s v="St. Lucie County"/>
    <s v="St. Lucie County"/>
    <m/>
    <m/>
    <s v="Natural Lands"/>
    <n v="0"/>
    <n v="1"/>
    <n v="0.14799007395832001"/>
    <n v="1.523427091566E-2"/>
    <n v="60.497468719946298"/>
    <m/>
    <n v="-1"/>
    <n v="-1"/>
    <n v="-1"/>
    <n v="-1"/>
    <n v="0"/>
    <m/>
    <m/>
    <s v="Central IRL SIR"/>
    <n v="-1"/>
    <m/>
    <m/>
    <n v="782"/>
    <x v="2"/>
    <s v="Taylor Creek Dredging"/>
    <x v="0"/>
    <m/>
    <n v="177.070748585541"/>
    <n v="4.9065262499999998E-2"/>
  </r>
  <r>
    <n v="190000"/>
    <n v="760000"/>
    <n v="770000"/>
    <x v="0"/>
    <x v="0"/>
    <s v="IR-SouthCentral"/>
    <s v="C-25 and South Indian R"/>
    <n v="0.36"/>
    <n v="0.57999999999999996"/>
    <s v="Natural Lands"/>
    <n v="0.12417743668693"/>
    <n v="1410.91692222249"/>
    <n v="2.9027855674801399"/>
    <n v="0.39266433913366999"/>
    <n v="0.36046047102149997"/>
    <n v="4.876005111198E-2"/>
    <n v="175.204046779804"/>
    <n v="5410"/>
    <s v="Embayments opening directly to the Gulf or Ocean"/>
    <n v="5410"/>
    <s v="St. Lucie County"/>
    <s v="St. Lucie County"/>
    <m/>
    <m/>
    <s v="Natural Lands"/>
    <n v="0"/>
    <n v="1"/>
    <n v="0.36046047102149997"/>
    <n v="4.876005111198E-2"/>
    <n v="539.38435901000605"/>
    <m/>
    <n v="-1"/>
    <n v="-1"/>
    <n v="-1"/>
    <n v="-1"/>
    <n v="0"/>
    <m/>
    <m/>
    <s v="Central IRL SIR"/>
    <n v="-1"/>
    <m/>
    <m/>
    <n v="782"/>
    <x v="2"/>
    <s v="Taylor Creek Dredging"/>
    <x v="0"/>
    <m/>
    <n v="123.63209944618499"/>
    <n v="0.43745690110000002"/>
  </r>
  <r>
    <n v="190000"/>
    <n v="770000"/>
    <n v="770000"/>
    <x v="0"/>
    <x v="0"/>
    <s v="IR-SouthCentral"/>
    <s v="C-25 and South Indian R"/>
    <n v="0.36"/>
    <n v="0.57999999999999996"/>
    <s v="Natural Lands"/>
    <n v="0.61155672810006001"/>
    <n v="1.3573564423389"/>
    <n v="5.6464161180800002E-3"/>
    <n v="3.2206281596999998E-4"/>
    <n v="3.4531037666600001E-3"/>
    <n v="1.9695968198E-4"/>
    <n v="0.83010046474232002"/>
    <n v="5120"/>
    <s v="Channelized waterways, canals"/>
    <n v="5120"/>
    <s v="St. Lucie County"/>
    <s v="St. Lucie County"/>
    <m/>
    <m/>
    <s v="Natural Lands"/>
    <n v="0"/>
    <n v="1"/>
    <n v="3.4531037666600001E-3"/>
    <n v="1.9695968198E-4"/>
    <n v="0.83644866297558995"/>
    <m/>
    <n v="-1"/>
    <n v="-1"/>
    <n v="-1"/>
    <n v="-1"/>
    <n v="0"/>
    <m/>
    <m/>
    <s v="Central IRL SIR"/>
    <n v="-1"/>
    <m/>
    <m/>
    <n v="782"/>
    <x v="2"/>
    <s v="Taylor Creek Dredging"/>
    <x v="0"/>
    <m/>
    <n v="195.62717132989599"/>
    <n v="6.7838499999999999E-4"/>
  </r>
  <r>
    <n v="190000"/>
    <n v="770000"/>
    <n v="770000"/>
    <x v="0"/>
    <x v="0"/>
    <s v="IR-SouthCentral"/>
    <s v="C-25 and South Indian R"/>
    <n v="0.36"/>
    <n v="0.57999999999999996"/>
    <s v="Natural Lands"/>
    <n v="3.5644614282329998E-2"/>
    <n v="3478.17974575669"/>
    <n v="10.1931603001611"/>
    <n v="1.5179859894693499"/>
    <n v="0.36333126721726999"/>
    <n v="5.4108025080620001E-2"/>
    <n v="123.97837544213399"/>
    <n v="5120"/>
    <s v="Channelized waterways, canals"/>
    <n v="5120"/>
    <s v="St. Lucie County"/>
    <s v="St. Lucie County"/>
    <m/>
    <m/>
    <s v="Natural Lands"/>
    <n v="0"/>
    <n v="1"/>
    <n v="0.36333126721726999"/>
    <n v="5.4108025080620001E-2"/>
    <n v="238.67839777129299"/>
    <m/>
    <n v="-1"/>
    <n v="-1"/>
    <n v="-1"/>
    <n v="-1"/>
    <n v="0"/>
    <m/>
    <m/>
    <s v="Central IRL SIR"/>
    <n v="-1"/>
    <m/>
    <m/>
    <n v="782"/>
    <x v="2"/>
    <s v="Taylor Creek Dredging"/>
    <x v="0"/>
    <m/>
    <n v="61.863283190480303"/>
    <n v="0.1935753429"/>
  </r>
  <r>
    <n v="190000"/>
    <n v="770000"/>
    <n v="770000"/>
    <x v="0"/>
    <x v="0"/>
    <s v="IR-SouthCentral"/>
    <s v="C-25 and South Indian R"/>
    <n v="0.36"/>
    <n v="0.57999999999999996"/>
    <s v="Natural Lands"/>
    <n v="0.12678440537464999"/>
    <n v="144.56930609813099"/>
    <n v="0.43924301644132002"/>
    <n v="6.7280841263940003E-2"/>
    <n v="5.5689164654479997E-2"/>
    <n v="8.5301614527500003E-3"/>
    <n v="18.3291335090776"/>
    <n v="5120"/>
    <s v="Channelized waterways, canals"/>
    <n v="5120"/>
    <s v="St. Lucie County"/>
    <s v="St. Lucie County"/>
    <m/>
    <m/>
    <s v="Natural Lands"/>
    <n v="0"/>
    <n v="1"/>
    <n v="5.5689164654479997E-2"/>
    <n v="8.5301614527500003E-3"/>
    <n v="82.4286940677882"/>
    <m/>
    <n v="-1"/>
    <n v="-1"/>
    <n v="-1"/>
    <n v="-1"/>
    <n v="0"/>
    <m/>
    <m/>
    <s v="Central IRL SIR"/>
    <n v="-1"/>
    <m/>
    <m/>
    <n v="782"/>
    <x v="2"/>
    <s v="Taylor Creek Dredging"/>
    <x v="0"/>
    <m/>
    <n v="119.50222499809"/>
    <n v="6.6852144399999994E-2"/>
  </r>
  <r>
    <n v="190000"/>
    <n v="770000"/>
    <n v="770000"/>
    <x v="0"/>
    <x v="0"/>
    <s v="IR-SouthCentral"/>
    <s v="C-25 and South Indian R"/>
    <n v="0.36"/>
    <n v="0.57999999999999996"/>
    <s v="Natural Lands"/>
    <n v="0.44355226270553999"/>
    <n v="278.75538594256199"/>
    <n v="0.61318007076105996"/>
    <n v="8.0160180332469994E-2"/>
    <n v="0.27197740783201002"/>
    <n v="3.5555229365350001E-2"/>
    <n v="123.642582176179"/>
    <n v="5120"/>
    <s v="Channelized waterways, canals"/>
    <n v="5120"/>
    <s v="St. Lucie County"/>
    <s v="St. Lucie County"/>
    <m/>
    <m/>
    <s v="Natural Lands"/>
    <n v="0"/>
    <n v="1"/>
    <n v="0.27197740783201002"/>
    <n v="3.5555229365350001E-2"/>
    <n v="137.23821213692699"/>
    <m/>
    <n v="-1"/>
    <n v="-1"/>
    <n v="-1"/>
    <n v="-1"/>
    <n v="0"/>
    <m/>
    <m/>
    <s v="Central IRL SIR"/>
    <n v="-1"/>
    <m/>
    <m/>
    <n v="782"/>
    <x v="2"/>
    <s v="Taylor Creek Dredging"/>
    <x v="0"/>
    <m/>
    <n v="178.365090954967"/>
    <n v="0.1113043083"/>
  </r>
  <r>
    <n v="190000"/>
    <n v="780000"/>
    <n v="780000"/>
    <x v="0"/>
    <x v="0"/>
    <s v="IR-SouthCentral"/>
    <s v="C-25 and South Indian R"/>
    <n v="0.36"/>
    <n v="0.57999999999999996"/>
    <s v="Natural Lands"/>
    <n v="4.269818710579E-2"/>
    <n v="1461.5859826814301"/>
    <n v="4.3155746823910901"/>
    <n v="0.56701812942667995"/>
    <n v="0.18426721525778"/>
    <n v="2.4210646182639999E-2"/>
    <n v="62.407071759743303"/>
    <n v="5120"/>
    <s v="Channelized waterways, canals"/>
    <n v="5120"/>
    <s v="St. Lucie County"/>
    <s v="St. Lucie County"/>
    <m/>
    <m/>
    <s v="Natural Lands"/>
    <n v="0"/>
    <n v="1"/>
    <n v="0.18426721525778"/>
    <n v="2.4210646182639999E-2"/>
    <n v="124.893387943577"/>
    <m/>
    <n v="-1"/>
    <n v="-1"/>
    <n v="-1"/>
    <n v="-1"/>
    <n v="0"/>
    <m/>
    <m/>
    <s v="Central IRL SIR"/>
    <n v="-1"/>
    <m/>
    <m/>
    <n v="782"/>
    <x v="2"/>
    <s v="Taylor Creek Dredging"/>
    <x v="0"/>
    <m/>
    <n v="101.127706086752"/>
    <n v="0.1012922854"/>
  </r>
  <r>
    <n v="190000"/>
    <n v="780000"/>
    <n v="780000"/>
    <x v="0"/>
    <x v="0"/>
    <s v="IR-SouthCentral"/>
    <s v="C-25 and South Indian R"/>
    <n v="0.36"/>
    <n v="0.57999999999999996"/>
    <s v="FDOT District 4"/>
    <n v="0.20340987065686"/>
    <n v="1461.5859826814301"/>
    <n v="4.3155746823910901"/>
    <n v="0.56701812942667995"/>
    <n v="0.87783048795523"/>
    <n v="0.11533708436678"/>
    <n v="297.30101569112202"/>
    <n v="5120"/>
    <s v="Channelized waterways, canals"/>
    <n v="5120"/>
    <s v="FDOT District 4                                                St. Lucie County"/>
    <s v="FDOT District 4"/>
    <m/>
    <m/>
    <s v="Natural Lands"/>
    <n v="0"/>
    <n v="1"/>
    <n v="0.87783048795523"/>
    <n v="0.11533708436678"/>
    <n v="421.36824939678797"/>
    <m/>
    <n v="-1"/>
    <n v="-1"/>
    <n v="-1"/>
    <n v="-1"/>
    <n v="0"/>
    <m/>
    <m/>
    <s v="Central IRL SIR"/>
    <n v="-1"/>
    <m/>
    <m/>
    <n v="782"/>
    <x v="2"/>
    <s v="Taylor Creek Dredging"/>
    <x v="0"/>
    <m/>
    <n v="114.9622867848"/>
    <n v="0.3417422947"/>
  </r>
  <r>
    <n v="190000"/>
    <n v="780000"/>
    <n v="780000"/>
    <x v="0"/>
    <x v="0"/>
    <s v="IR-SouthCentral"/>
    <s v="C-25 and South Indian R"/>
    <n v="0.36"/>
    <n v="0.57999999999999996"/>
    <s v="Natural Lands"/>
    <n v="5.8156524959699996E-3"/>
    <n v="3370.1365065447098"/>
    <n v="8.3742278843073095"/>
    <n v="1.2391843277288701"/>
    <n v="4.8701599297209998E-2"/>
    <n v="7.20666542852E-3"/>
    <n v="19.5995427860564"/>
    <n v="5120"/>
    <s v="Channelized waterways, canals"/>
    <n v="5120"/>
    <s v="St. Lucie County"/>
    <s v="St. Lucie County"/>
    <m/>
    <m/>
    <s v="Natural Lands"/>
    <n v="0"/>
    <n v="1"/>
    <n v="4.8701599297209998E-2"/>
    <n v="7.20666542852E-3"/>
    <n v="38.628289893037199"/>
    <m/>
    <n v="-1"/>
    <n v="-1"/>
    <n v="-1"/>
    <n v="-1"/>
    <n v="0"/>
    <m/>
    <m/>
    <s v="Central IRL SIR"/>
    <n v="-1"/>
    <m/>
    <m/>
    <n v="782"/>
    <x v="2"/>
    <s v="Taylor Creek Dredging"/>
    <x v="0"/>
    <m/>
    <n v="41.610333455564302"/>
    <n v="3.1328702299999997E-2"/>
  </r>
  <r>
    <n v="190000"/>
    <n v="780000"/>
    <n v="780000"/>
    <x v="0"/>
    <x v="0"/>
    <s v="IR-SouthCentral"/>
    <s v="C-25 and South Indian R"/>
    <n v="0.36"/>
    <n v="0.57999999999999996"/>
    <s v="FDOT District 4"/>
    <n v="1.6847142268350001E-2"/>
    <n v="3370.1365065447098"/>
    <n v="8.3742278843073095"/>
    <n v="1.2391843277288701"/>
    <n v="0.1410818085545"/>
    <n v="2.0876714665950001E-2"/>
    <n v="56.777169189518801"/>
    <n v="5120"/>
    <s v="Channelized waterways, canals"/>
    <n v="5120"/>
    <s v="FDOT District 4                                                St. Lucie County"/>
    <s v="FDOT District 4"/>
    <m/>
    <m/>
    <s v="Natural Lands"/>
    <n v="0"/>
    <n v="1"/>
    <n v="0.1410818085545"/>
    <n v="2.0876714665950001E-2"/>
    <n v="155.1966055373"/>
    <m/>
    <n v="-1"/>
    <n v="-1"/>
    <n v="-1"/>
    <n v="-1"/>
    <n v="0"/>
    <m/>
    <m/>
    <s v="Central IRL SIR"/>
    <n v="-1"/>
    <m/>
    <m/>
    <n v="782"/>
    <x v="2"/>
    <s v="Taylor Creek Dredging"/>
    <x v="0"/>
    <m/>
    <n v="44.451205971090999"/>
    <n v="0.1258691042"/>
  </r>
  <r>
    <n v="190000"/>
    <n v="780000"/>
    <n v="780000"/>
    <x v="0"/>
    <x v="0"/>
    <s v="IR-SouthCentral"/>
    <s v="C-25 and South Indian R"/>
    <n v="0.36"/>
    <n v="0.57999999999999996"/>
    <s v="Natural Lands"/>
    <n v="0.56160820944978995"/>
    <n v="1.9833967521528899"/>
    <n v="6.4347725506399998E-3"/>
    <n v="9.970347839400001E-4"/>
    <n v="3.6138210903800001E-3"/>
    <n v="5.5994291975999995E-4"/>
    <n v="1.1138918986051101"/>
    <n v="5410"/>
    <s v="Embayments opening directly to the Gulf or Ocean"/>
    <n v="5410"/>
    <s v="St. Lucie County"/>
    <s v="St. Lucie County"/>
    <m/>
    <m/>
    <s v="Natural Lands"/>
    <n v="0"/>
    <n v="1"/>
    <n v="3.6138210903800001E-3"/>
    <n v="5.5994291975999995E-4"/>
    <n v="1.1138918986051101"/>
    <m/>
    <n v="-1"/>
    <n v="-1"/>
    <n v="-1"/>
    <n v="-1"/>
    <n v="0"/>
    <m/>
    <m/>
    <s v="Central IRL SIR"/>
    <n v="-1"/>
    <m/>
    <m/>
    <n v="782"/>
    <x v="2"/>
    <s v="Taylor Creek Dredging"/>
    <x v="0"/>
    <m/>
    <n v="187.47906017605101"/>
    <n v="9.0339979999999999E-4"/>
  </r>
  <r>
    <n v="190000"/>
    <n v="780000"/>
    <n v="780000"/>
    <x v="0"/>
    <x v="0"/>
    <s v="IR-SouthCentral"/>
    <s v="C-25 and South Indian R"/>
    <n v="0.36"/>
    <n v="0.57999999999999996"/>
    <s v="Natural Lands"/>
    <n v="1.821820694E-6"/>
    <n v="1.9833967521528899"/>
    <n v="6.4347725506399998E-3"/>
    <n v="9.970347839400001E-4"/>
    <n v="1.1723001793939999E-8"/>
    <n v="1.816418602022E-9"/>
    <n v="3.6133932474845001E-6"/>
    <n v="5410"/>
    <s v="Embayments opening directly to the Gulf or Ocean"/>
    <n v="5410"/>
    <s v="City of Fort Pierce            St. Lucie County"/>
    <s v="City of Fort Pierce"/>
    <m/>
    <m/>
    <s v="Natural Lands"/>
    <n v="0"/>
    <n v="1"/>
    <n v="1.1723001793939999E-8"/>
    <n v="1.816418602022E-9"/>
    <n v="3.6133932480000001E-6"/>
    <m/>
    <n v="-1"/>
    <n v="-1"/>
    <n v="-1"/>
    <n v="-1"/>
    <n v="0"/>
    <m/>
    <m/>
    <s v="Central IRL SIR"/>
    <n v="-1"/>
    <m/>
    <m/>
    <n v="782"/>
    <x v="2"/>
    <s v="Taylor Creek Dredging"/>
    <x v="0"/>
    <m/>
    <n v="0.46720081503376998"/>
    <n v="2.9305703999999999E-9"/>
  </r>
  <r>
    <n v="190000"/>
    <n v="780000"/>
    <n v="780000"/>
    <x v="0"/>
    <x v="0"/>
    <s v="IR-SouthCentral"/>
    <s v="C-25 and South Indian R"/>
    <n v="0.36"/>
    <n v="0.57999999999999996"/>
    <s v="St. Lucie County"/>
    <n v="8.9915110377000002E-4"/>
    <n v="1.9833967521528899"/>
    <n v="6.4347725506399998E-3"/>
    <n v="9.970347839400001E-4"/>
    <n v="5.7858328414379996E-6"/>
    <n v="8.964849264806E-7"/>
    <n v="1.7833733789099999E-3"/>
    <n v="1840"/>
    <s v="Marinas and Fish Camps"/>
    <n v="1840"/>
    <s v="St. Lucie County"/>
    <s v="St. Lucie County"/>
    <m/>
    <m/>
    <m/>
    <n v="0"/>
    <n v="1"/>
    <n v="5.7858328414379996E-6"/>
    <n v="8.964849264806E-7"/>
    <n v="1.7833733789099999E-3"/>
    <m/>
    <n v="-1"/>
    <n v="-1"/>
    <n v="-1"/>
    <n v="-1"/>
    <n v="0"/>
    <m/>
    <m/>
    <s v="Central IRL SIR"/>
    <n v="-1"/>
    <m/>
    <m/>
    <n v="782"/>
    <x v="2"/>
    <s v="Taylor Creek Dredging"/>
    <x v="0"/>
    <m/>
    <n v="17.8450601570283"/>
    <n v="1.4463693000000001E-6"/>
  </r>
  <r>
    <n v="190000"/>
    <n v="780000"/>
    <n v="780000"/>
    <x v="0"/>
    <x v="0"/>
    <s v="IR-SouthCentral"/>
    <s v="C-25 and South Indian R"/>
    <n v="0.36"/>
    <n v="0.57999999999999996"/>
    <s v="City of Fort Pierce"/>
    <n v="2.9682621571000003E-4"/>
    <n v="1.9833967521528899"/>
    <n v="6.4347725506399998E-3"/>
    <n v="9.970347839400001E-4"/>
    <n v="1.9100091851999998E-6"/>
    <n v="2.9594606185440002E-7"/>
    <n v="5.887241522E-4"/>
    <n v="1840"/>
    <s v="Marinas and Fish Camps"/>
    <n v="1840"/>
    <s v="City of Fort Pierce            St. Lucie County"/>
    <s v="City of Fort Pierce"/>
    <m/>
    <m/>
    <m/>
    <n v="0"/>
    <n v="1"/>
    <n v="1.9100091851999998E-6"/>
    <n v="2.9594606185440002E-7"/>
    <n v="4.4027225199199998E-3"/>
    <m/>
    <n v="-1"/>
    <n v="-1"/>
    <n v="-1"/>
    <n v="-1"/>
    <n v="0"/>
    <m/>
    <m/>
    <s v="Central IRL SIR"/>
    <n v="-1"/>
    <m/>
    <m/>
    <n v="782"/>
    <x v="2"/>
    <s v="Taylor Creek Dredging"/>
    <x v="0"/>
    <m/>
    <n v="15.918053736916301"/>
    <n v="3.5707401000000002E-6"/>
  </r>
  <r>
    <n v="190000"/>
    <n v="780000"/>
    <n v="780000"/>
    <x v="0"/>
    <x v="0"/>
    <s v="IR-SouthCentral"/>
    <s v="C-25 and South Indian R"/>
    <n v="0.36"/>
    <n v="0.57999999999999996"/>
    <s v="Natural Lands"/>
    <n v="5.3034482248309998E-2"/>
    <n v="1.9833967521528899"/>
    <n v="6.4347725506399998E-3"/>
    <n v="9.970347839400001E-4"/>
    <n v="3.412648306E-4"/>
    <n v="5.2877223549999999E-5"/>
    <n v="0.10518841984341"/>
    <n v="5410"/>
    <s v="Embayments opening directly to the Gulf or Ocean"/>
    <n v="5410"/>
    <s v="St. Lucie County"/>
    <s v="St. Lucie County"/>
    <m/>
    <m/>
    <s v="Natural Lands"/>
    <n v="0"/>
    <n v="1"/>
    <n v="3.412648306E-4"/>
    <n v="5.2877223549999999E-5"/>
    <n v="0.10518841984341"/>
    <m/>
    <n v="-1"/>
    <n v="-1"/>
    <n v="-1"/>
    <n v="-1"/>
    <n v="0"/>
    <m/>
    <m/>
    <s v="Central IRL SIR"/>
    <n v="-1"/>
    <m/>
    <m/>
    <n v="782"/>
    <x v="2"/>
    <s v="Taylor Creek Dredging"/>
    <x v="0"/>
    <m/>
    <n v="85.804772143978397"/>
    <n v="8.5310999999999997E-5"/>
  </r>
  <r>
    <n v="190000"/>
    <n v="780000"/>
    <n v="780000"/>
    <x v="0"/>
    <x v="0"/>
    <s v="IR-SouthCentral"/>
    <s v="C-25 and South Indian R"/>
    <n v="0.36"/>
    <n v="0.57999999999999996"/>
    <s v="Natural Lands"/>
    <n v="1.0824958399560001E-2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39.851201522276597"/>
    <n v="0"/>
  </r>
  <r>
    <n v="190000"/>
    <n v="780000"/>
    <n v="780000"/>
    <x v="0"/>
    <x v="0"/>
    <s v="IR-SouthCentral"/>
    <s v="C-25 and South Indian R"/>
    <n v="0.36"/>
    <n v="0.57999999999999996"/>
    <s v="Natural Lands"/>
    <n v="5.0645715776349999E-2"/>
    <n v="3572.8977521120601"/>
    <n v="8.8619463135984695"/>
    <n v="1.4077022368369301"/>
    <n v="0.44881961422381"/>
    <n v="7.1294087384579999E-2"/>
    <n v="180.951964051441"/>
    <n v="5120"/>
    <s v="Channelized waterways, canals"/>
    <n v="5120"/>
    <s v="St. Lucie County"/>
    <s v="St. Lucie County"/>
    <m/>
    <m/>
    <s v="Natural Lands"/>
    <n v="0"/>
    <n v="1"/>
    <n v="0.44881961422381"/>
    <n v="7.1294087384579999E-2"/>
    <n v="260.355455118375"/>
    <m/>
    <n v="-1"/>
    <n v="-1"/>
    <n v="-1"/>
    <n v="-1"/>
    <n v="0"/>
    <m/>
    <m/>
    <s v="Central IRL SIR"/>
    <n v="-1"/>
    <m/>
    <m/>
    <n v="782"/>
    <x v="2"/>
    <s v="Taylor Creek Dredging"/>
    <x v="0"/>
    <m/>
    <n v="68.916914640315696"/>
    <n v="0.21115608690000001"/>
  </r>
  <r>
    <n v="190000"/>
    <n v="780000"/>
    <n v="780000"/>
    <x v="0"/>
    <x v="0"/>
    <s v="IR-SouthCentral"/>
    <s v="C-25 and South Indian R"/>
    <n v="0.36"/>
    <n v="0.57999999999999996"/>
    <s v="Natural Lands"/>
    <n v="6.7950103784399996E-3"/>
    <n v="64.281540631746594"/>
    <n v="0.21694426776650999"/>
    <n v="2.891485166077E-2"/>
    <n v="1.4741385510100001E-3"/>
    <n v="1.9647671712E-4"/>
    <n v="0.43679373573521002"/>
    <n v="4220"/>
    <s v="Brazilian Pepper"/>
    <n v="4220"/>
    <s v="St. Lucie County"/>
    <s v="St. Lucie County"/>
    <m/>
    <m/>
    <s v="Natural Lands"/>
    <n v="0"/>
    <n v="1"/>
    <n v="1.4741385510100001E-3"/>
    <n v="1.9647671712E-4"/>
    <n v="1.2034781605535401"/>
    <m/>
    <n v="-1"/>
    <n v="-1"/>
    <n v="-1"/>
    <n v="-1"/>
    <n v="0"/>
    <m/>
    <m/>
    <s v="Central IRL SIR"/>
    <n v="-1"/>
    <m/>
    <m/>
    <n v="782"/>
    <x v="2"/>
    <s v="Taylor Creek Dredging"/>
    <x v="0"/>
    <m/>
    <n v="31.061896114821199"/>
    <n v="9.7605689999999998E-4"/>
  </r>
  <r>
    <n v="190000"/>
    <n v="780000"/>
    <n v="780000"/>
    <x v="0"/>
    <x v="0"/>
    <s v="IR-SouthCentral"/>
    <s v="C-25 and South Indian R"/>
    <n v="0.36"/>
    <n v="0.57999999999999996"/>
    <s v="Natural Lands"/>
    <n v="3.0870488291899999E-3"/>
    <n v="64.281540631746594"/>
    <n v="0.21694426776650999"/>
    <n v="2.891485166077E-2"/>
    <n v="6.6971754780000003E-4"/>
    <n v="8.9261558960000001E-5"/>
    <n v="0.19844025474582"/>
    <n v="5120"/>
    <s v="Channelized waterways, canals"/>
    <n v="5120"/>
    <s v="St. Lucie County"/>
    <s v="St. Lucie County"/>
    <m/>
    <m/>
    <s v="Natural Lands"/>
    <n v="0"/>
    <n v="1"/>
    <n v="6.6971754780000003E-4"/>
    <n v="8.9261558960000001E-5"/>
    <n v="0.19844025474582999"/>
    <m/>
    <n v="-1"/>
    <n v="-1"/>
    <n v="-1"/>
    <n v="-1"/>
    <n v="0"/>
    <m/>
    <m/>
    <s v="Central IRL SIR"/>
    <n v="-1"/>
    <m/>
    <m/>
    <n v="782"/>
    <x v="2"/>
    <s v="Taylor Creek Dredging"/>
    <x v="0"/>
    <m/>
    <n v="20.707803925286999"/>
    <n v="1.60941E-4"/>
  </r>
  <r>
    <n v="190000"/>
    <n v="780000"/>
    <n v="780000"/>
    <x v="0"/>
    <x v="0"/>
    <s v="IR-SouthCentral"/>
    <s v="C-25 and South Indian R"/>
    <n v="0.36"/>
    <n v="0.57999999999999996"/>
    <s v="FDOT District 4"/>
    <n v="2.3995704320599999E-3"/>
    <n v="64.281540631746594"/>
    <n v="0.21694426776650999"/>
    <n v="2.891485166077E-2"/>
    <n v="5.2057305033000002E-4"/>
    <n v="6.9383223090000001E-5"/>
    <n v="0.15424808422771"/>
    <n v="5120"/>
    <s v="Channelized waterways, canals"/>
    <n v="5120"/>
    <s v="FDOT District 4                                                St. Lucie County"/>
    <s v="FDOT District 4"/>
    <m/>
    <m/>
    <s v="Natural Lands"/>
    <n v="0"/>
    <n v="1"/>
    <n v="5.2057305033000002E-4"/>
    <n v="6.9383223090000001E-5"/>
    <n v="0.15424808422771999"/>
    <m/>
    <n v="-1"/>
    <n v="-1"/>
    <n v="-1"/>
    <n v="-1"/>
    <n v="0"/>
    <m/>
    <m/>
    <s v="Central IRL SIR"/>
    <n v="-1"/>
    <m/>
    <m/>
    <n v="782"/>
    <x v="2"/>
    <s v="Taylor Creek Dredging"/>
    <x v="0"/>
    <m/>
    <n v="15.3329587513268"/>
    <n v="1.2509979999999999E-4"/>
  </r>
  <r>
    <n v="190000"/>
    <n v="780000"/>
    <n v="780000"/>
    <x v="0"/>
    <x v="0"/>
    <s v="IR-SouthCentral"/>
    <s v="C-25 and South Indian R"/>
    <n v="0.36"/>
    <n v="0.57999999999999996"/>
    <s v="Natural Lands"/>
    <n v="6.809292193324E-2"/>
    <n v="0"/>
    <n v="0"/>
    <n v="0"/>
    <n v="0"/>
    <n v="0"/>
    <n v="0"/>
    <n v="5120"/>
    <s v="Channelized waterways, canals"/>
    <n v="512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90.843040293444403"/>
    <n v="0"/>
  </r>
  <r>
    <n v="190000"/>
    <n v="780000"/>
    <n v="780000"/>
    <x v="0"/>
    <x v="0"/>
    <s v="IR-SouthCentral"/>
    <s v="C-25 and South Indian R"/>
    <n v="0.36"/>
    <n v="0.57999999999999996"/>
    <s v="Natural Lands"/>
    <n v="0.4852342131149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87.17239434919401"/>
    <n v="0"/>
  </r>
  <r>
    <n v="190000"/>
    <n v="780000"/>
    <n v="790000"/>
    <x v="0"/>
    <x v="0"/>
    <s v="IR-SouthCentral"/>
    <s v="C-25 and South Indian R"/>
    <n v="0.36"/>
    <n v="0.57999999999999996"/>
    <s v="Natural Lands"/>
    <n v="0.21837158748971999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37.50305533245799"/>
    <n v="0"/>
  </r>
  <r>
    <n v="190000"/>
    <n v="790000"/>
    <n v="790000"/>
    <x v="0"/>
    <x v="0"/>
    <s v="IR-SouthCentral"/>
    <s v="C-25 and South Indian R"/>
    <n v="0.36"/>
    <n v="0.57999999999999996"/>
    <s v="Natural Lands"/>
    <n v="0.42947477107255999"/>
    <n v="837.67462287428998"/>
    <n v="2.6402956217189701"/>
    <n v="0.34734373281115"/>
    <n v="1.13394035770165"/>
    <n v="0.14917537013255999"/>
    <n v="359.76011689223498"/>
    <n v="5120"/>
    <s v="Channelized waterways, canals"/>
    <n v="5120"/>
    <s v="St. Lucie County"/>
    <s v="St. Lucie County"/>
    <m/>
    <m/>
    <s v="Natural Lands"/>
    <n v="0"/>
    <n v="1"/>
    <n v="1.13394035770165"/>
    <n v="0.14917537013255999"/>
    <n v="362.07863523962902"/>
    <m/>
    <n v="-1"/>
    <n v="-1"/>
    <n v="-1"/>
    <n v="-1"/>
    <n v="0"/>
    <m/>
    <m/>
    <s v="Central IRL SIR"/>
    <n v="-1"/>
    <m/>
    <m/>
    <n v="782"/>
    <x v="2"/>
    <s v="Taylor Creek Dredging"/>
    <x v="0"/>
    <m/>
    <n v="165.09078424990199"/>
    <n v="0.29365663850000001"/>
  </r>
  <r>
    <n v="190000"/>
    <n v="790000"/>
    <n v="790000"/>
    <x v="0"/>
    <x v="0"/>
    <s v="IR-SouthCentral"/>
    <s v="C-25 and South Indian R"/>
    <n v="0.36"/>
    <n v="0.57999999999999996"/>
    <s v="FDOT District 4"/>
    <n v="3.5496335334009997E-2"/>
    <n v="837.67462287428998"/>
    <n v="2.6402956217189701"/>
    <n v="0.34734373281115"/>
    <n v="9.3720818769469999E-2"/>
    <n v="1.2329429616030001E-2"/>
    <n v="29.734379314342799"/>
    <n v="5120"/>
    <s v="Channelized waterways, canals"/>
    <n v="5120"/>
    <s v="FDOT District 4                                                St. Lucie County"/>
    <s v="FDOT District 4"/>
    <m/>
    <m/>
    <s v="Natural Lands"/>
    <n v="0"/>
    <n v="1"/>
    <n v="9.3720818769469999E-2"/>
    <n v="1.2329429616030001E-2"/>
    <n v="29.734379314342998"/>
    <m/>
    <n v="-1"/>
    <n v="-1"/>
    <n v="-1"/>
    <n v="-1"/>
    <n v="0"/>
    <m/>
    <m/>
    <s v="Central IRL SIR"/>
    <n v="-1"/>
    <m/>
    <m/>
    <n v="782"/>
    <x v="2"/>
    <s v="Taylor Creek Dredging"/>
    <x v="0"/>
    <m/>
    <n v="63.068536256696703"/>
    <n v="2.41154739E-2"/>
  </r>
  <r>
    <n v="190000"/>
    <n v="790000"/>
    <n v="790000"/>
    <x v="0"/>
    <x v="0"/>
    <s v="IR-SouthCentral"/>
    <s v="C-25 and South Indian R"/>
    <n v="0.36"/>
    <n v="0.57999999999999996"/>
    <s v="St. Lucie County"/>
    <n v="6.5569481067000003E-3"/>
    <n v="837.67462287428998"/>
    <n v="2.6402956217189701"/>
    <n v="0.34734373281115"/>
    <n v="1.7312281377959999E-2"/>
    <n v="2.2775148312300002E-3"/>
    <n v="5.4925890324895601"/>
    <n v="1400"/>
    <s v="Commercial and Services"/>
    <n v="1400"/>
    <s v="St. Lucie County"/>
    <s v="St. Lucie County"/>
    <m/>
    <m/>
    <m/>
    <n v="0"/>
    <n v="1"/>
    <n v="1.7312281377959999E-2"/>
    <n v="2.2775148312300002E-3"/>
    <n v="113.20954222815099"/>
    <m/>
    <n v="-1"/>
    <n v="-1"/>
    <n v="-1"/>
    <n v="-1"/>
    <n v="0"/>
    <m/>
    <m/>
    <s v="Central IRL SIR"/>
    <n v="-1"/>
    <m/>
    <m/>
    <n v="782"/>
    <x v="2"/>
    <s v="Taylor Creek Dredging"/>
    <x v="0"/>
    <m/>
    <n v="70.307775610645194"/>
    <n v="9.1816335999999998E-2"/>
  </r>
  <r>
    <n v="190000"/>
    <n v="790000"/>
    <n v="790000"/>
    <x v="0"/>
    <x v="0"/>
    <s v="IR-SouthCentral"/>
    <s v="C-25 and South Indian R"/>
    <n v="0.36"/>
    <n v="0.57999999999999996"/>
    <s v="Natural Lands"/>
    <n v="0.51837085345552003"/>
    <n v="478.29044752077499"/>
    <n v="1.5920325252589"/>
    <n v="0.20897534631541001"/>
    <n v="0.82526325884741003"/>
    <n v="0.10832672862068"/>
    <n v="247.93182748096899"/>
    <n v="5120"/>
    <s v="Channelized waterways, canals"/>
    <n v="5120"/>
    <s v="St. Lucie County"/>
    <s v="St. Lucie County"/>
    <m/>
    <m/>
    <s v="Natural Lands"/>
    <n v="0"/>
    <n v="1"/>
    <n v="0.82526325884741003"/>
    <n v="0.10832672862068"/>
    <n v="252.18685996760999"/>
    <m/>
    <n v="-1"/>
    <n v="-1"/>
    <n v="-1"/>
    <n v="-1"/>
    <n v="0"/>
    <m/>
    <m/>
    <s v="Central IRL SIR"/>
    <n v="-1"/>
    <m/>
    <m/>
    <n v="782"/>
    <x v="2"/>
    <s v="Taylor Creek Dredging"/>
    <x v="0"/>
    <m/>
    <n v="183.26317860675599"/>
    <n v="0.2045311111"/>
  </r>
  <r>
    <n v="190000"/>
    <n v="790000"/>
    <n v="790000"/>
    <x v="0"/>
    <x v="0"/>
    <s v="IR-SouthCentral"/>
    <s v="C-25 and South Indian R"/>
    <n v="0.36"/>
    <n v="0.57999999999999996"/>
    <s v="St. Lucie County"/>
    <n v="2.8214043264100002E-3"/>
    <n v="478.29044752077499"/>
    <n v="1.5920325252589"/>
    <n v="0.20897534631541001"/>
    <n v="4.4917674545499999E-3"/>
    <n v="5.8960394620000004E-4"/>
    <n v="1.3494507379166401"/>
    <n v="1400"/>
    <s v="Commercial and Services"/>
    <n v="1400"/>
    <s v="St. Lucie County"/>
    <s v="St. Lucie County"/>
    <m/>
    <m/>
    <m/>
    <n v="0"/>
    <n v="1"/>
    <n v="4.4917674545499999E-3"/>
    <n v="5.8960394620000004E-4"/>
    <n v="43.283498826246102"/>
    <m/>
    <n v="-1"/>
    <n v="-1"/>
    <n v="-1"/>
    <n v="-1"/>
    <n v="0"/>
    <m/>
    <m/>
    <s v="Central IRL SIR"/>
    <n v="-1"/>
    <m/>
    <m/>
    <n v="782"/>
    <x v="2"/>
    <s v="Taylor Creek Dredging"/>
    <x v="0"/>
    <m/>
    <n v="52.8602881341236"/>
    <n v="3.5104216399999999E-2"/>
  </r>
  <r>
    <n v="190000"/>
    <n v="790000"/>
    <n v="790000"/>
    <x v="0"/>
    <x v="0"/>
    <s v="IR-SouthCentral"/>
    <s v="C-25 and South Indian R"/>
    <n v="0.36"/>
    <n v="0.57999999999999996"/>
    <s v="Natural Lands"/>
    <n v="9.7251116403739998E-2"/>
    <n v="1975.5551530406501"/>
    <n v="3.8984257049968898"/>
    <n v="0.53849093708697005"/>
    <n v="0.37912625202799"/>
    <n v="5.2368844805000002E-2"/>
    <n v="192.12494415036701"/>
    <n v="5410"/>
    <s v="Embayments opening directly to the Gulf or Ocean"/>
    <n v="5410"/>
    <s v="St. Lucie County"/>
    <s v="St. Lucie County"/>
    <m/>
    <m/>
    <s v="Natural Lands"/>
    <n v="0"/>
    <n v="1"/>
    <n v="0.37912625202799"/>
    <n v="5.2368844805000002E-2"/>
    <n v="498.95086753176997"/>
    <m/>
    <n v="-1"/>
    <n v="-1"/>
    <n v="-1"/>
    <n v="-1"/>
    <n v="0"/>
    <m/>
    <m/>
    <s v="Central IRL SIR"/>
    <n v="-1"/>
    <m/>
    <m/>
    <n v="782"/>
    <x v="2"/>
    <s v="Taylor Creek Dredging"/>
    <x v="0"/>
    <m/>
    <n v="118.143874706888"/>
    <n v="0.40466412610000002"/>
  </r>
  <r>
    <n v="190000"/>
    <n v="790000"/>
    <n v="790000"/>
    <x v="0"/>
    <x v="0"/>
    <s v="IR-SouthCentral"/>
    <s v="C-25 and South Indian R"/>
    <n v="0.36"/>
    <n v="0.57999999999999996"/>
    <s v="Natural Lands"/>
    <n v="5.9226848839999997E-5"/>
    <n v="1975.5551530406501"/>
    <n v="3.8984257049968898"/>
    <n v="0.53849093708697005"/>
    <n v="2.3089146995E-4"/>
    <n v="3.1893121330000003E-5"/>
    <n v="0.11700590643014"/>
    <n v="5410"/>
    <s v="Embayments opening directly to the Gulf or Ocean"/>
    <n v="5410"/>
    <s v="City of Fort Pierce            St. Lucie County"/>
    <s v="City of Fort Pierce"/>
    <m/>
    <m/>
    <s v="Natural Lands"/>
    <n v="0"/>
    <n v="1"/>
    <n v="2.3089146995E-4"/>
    <n v="3.1893121330000003E-5"/>
    <n v="91.576275306878003"/>
    <m/>
    <n v="-1"/>
    <n v="-1"/>
    <n v="-1"/>
    <n v="-1"/>
    <n v="0"/>
    <m/>
    <m/>
    <s v="Central IRL SIR"/>
    <n v="-1"/>
    <m/>
    <m/>
    <n v="782"/>
    <x v="2"/>
    <s v="Taylor Creek Dredging"/>
    <x v="0"/>
    <m/>
    <n v="4.9346709251158396"/>
    <n v="7.42711073E-2"/>
  </r>
  <r>
    <n v="190000"/>
    <n v="790000"/>
    <n v="790000"/>
    <x v="0"/>
    <x v="0"/>
    <s v="IR-SouthCentral"/>
    <s v="C-25 and South Indian R"/>
    <n v="0.36"/>
    <n v="0.57999999999999996"/>
    <s v="Natural Lands"/>
    <n v="0.2562557948086"/>
    <n v="40.324927342388399"/>
    <n v="9.3468251266030006E-2"/>
    <n v="1.3507132743169999E-2"/>
    <n v="2.3951781017539999E-2"/>
    <n v="3.4612810366799998E-3"/>
    <n v="10.333496306722999"/>
    <n v="5410"/>
    <s v="Embayments opening directly to the Gulf or Ocean"/>
    <n v="5410"/>
    <s v="St. Lucie County"/>
    <s v="St. Lucie County"/>
    <m/>
    <m/>
    <s v="Natural Lands"/>
    <n v="0"/>
    <n v="1"/>
    <n v="2.3951781017539999E-2"/>
    <n v="3.4612810366799998E-3"/>
    <n v="24.037051364320799"/>
    <m/>
    <n v="-1"/>
    <n v="-1"/>
    <n v="-1"/>
    <n v="-1"/>
    <n v="0"/>
    <m/>
    <m/>
    <s v="Central IRL SIR"/>
    <n v="-1"/>
    <m/>
    <m/>
    <n v="782"/>
    <x v="2"/>
    <s v="Taylor Creek Dredging"/>
    <x v="0"/>
    <m/>
    <n v="142.52869140541199"/>
    <n v="1.9494770000000002E-2"/>
  </r>
  <r>
    <n v="190000"/>
    <n v="790000"/>
    <n v="790000"/>
    <x v="0"/>
    <x v="0"/>
    <s v="IR-SouthCentral"/>
    <s v="C-25 and South Indian R"/>
    <n v="0.36"/>
    <n v="0.57999999999999996"/>
    <s v="Natural Lands"/>
    <n v="0.61144028466607003"/>
    <n v="0.14946717156934"/>
    <n v="4.5309729195999997E-4"/>
    <n v="3.7890739499999998E-5"/>
    <n v="2.7704193718000001E-4"/>
    <n v="2.3167924549999998E-5"/>
    <n v="9.1390249932589998E-2"/>
    <n v="5120"/>
    <s v="Channelized waterways, canals"/>
    <n v="5120"/>
    <s v="St. Lucie County"/>
    <s v="St. Lucie County"/>
    <m/>
    <m/>
    <s v="Natural Lands"/>
    <n v="0"/>
    <n v="1"/>
    <n v="2.7704193718000001E-4"/>
    <n v="2.3167924549999998E-5"/>
    <n v="9.2138283492229994E-2"/>
    <m/>
    <n v="-1"/>
    <n v="-1"/>
    <n v="-1"/>
    <n v="-1"/>
    <n v="0"/>
    <m/>
    <m/>
    <s v="Central IRL SIR"/>
    <n v="-1"/>
    <m/>
    <m/>
    <n v="782"/>
    <x v="2"/>
    <s v="Taylor Creek Dredging"/>
    <x v="0"/>
    <m/>
    <n v="196.203606136275"/>
    <n v="7.4726899999999998E-5"/>
  </r>
  <r>
    <n v="200000"/>
    <n v="790000"/>
    <n v="800000"/>
    <x v="0"/>
    <x v="0"/>
    <s v="IR-SouthCentral"/>
    <s v="C-25 and South Indian R"/>
    <n v="0.36"/>
    <n v="0.57999999999999996"/>
    <s v="Natural Lands"/>
    <n v="2.7567222082269999E-2"/>
    <n v="147.33312203057901"/>
    <n v="0.53143353323898002"/>
    <n v="0.11193437650679"/>
    <n v="1.465014623276E-2"/>
    <n v="3.0857198157999998E-3"/>
    <n v="4.0615648950925003"/>
    <n v="5120"/>
    <s v="Channelized waterways, canals"/>
    <n v="5120"/>
    <s v="St. Lucie County"/>
    <s v="St. Lucie County"/>
    <m/>
    <m/>
    <s v="Natural Lands"/>
    <n v="0"/>
    <n v="1"/>
    <n v="1.465014623276E-2"/>
    <n v="3.0857198157999998E-3"/>
    <n v="4.0615648950925198"/>
    <m/>
    <n v="-1"/>
    <n v="-1"/>
    <n v="-1"/>
    <n v="-1"/>
    <n v="0"/>
    <m/>
    <m/>
    <s v="Central IRL SIR"/>
    <n v="-1"/>
    <m/>
    <m/>
    <n v="782"/>
    <x v="2"/>
    <s v="Taylor Creek Dredging"/>
    <x v="0"/>
    <m/>
    <n v="53.153396264858898"/>
    <n v="3.2940510000000001E-3"/>
  </r>
  <r>
    <n v="200000"/>
    <n v="790000"/>
    <n v="800000"/>
    <x v="0"/>
    <x v="0"/>
    <s v="IR-SouthCentral"/>
    <s v="C-25 and South Indian R"/>
    <n v="0.36"/>
    <n v="0.57999999999999996"/>
    <s v="Natural Lands"/>
    <n v="1.9585088346869998E-2"/>
    <n v="147.33312203057901"/>
    <n v="0.53143353323898002"/>
    <n v="0.11193437650679"/>
    <n v="1.040817269897E-2"/>
    <n v="2.1922446529299999E-3"/>
    <n v="2.8855322113902599"/>
    <n v="3100"/>
    <s v="Herbaceous Dry Prairie"/>
    <n v="3100"/>
    <s v="St. Lucie County"/>
    <s v="St. Lucie County"/>
    <m/>
    <m/>
    <s v="Natural Lands"/>
    <n v="0"/>
    <n v="1"/>
    <n v="1.040817269897E-2"/>
    <n v="2.1922446529299999E-3"/>
    <n v="7.2491785916366203"/>
    <m/>
    <n v="-1"/>
    <n v="-1"/>
    <n v="-1"/>
    <n v="-1"/>
    <n v="0"/>
    <m/>
    <m/>
    <s v="Central IRL SIR"/>
    <n v="-1"/>
    <m/>
    <m/>
    <n v="782"/>
    <x v="2"/>
    <s v="Taylor Creek Dredging"/>
    <x v="0"/>
    <m/>
    <n v="57.371875046402799"/>
    <n v="5.8793014000000001E-3"/>
  </r>
  <r>
    <n v="200000"/>
    <n v="800000"/>
    <n v="800000"/>
    <x v="0"/>
    <x v="0"/>
    <s v="IR-SouthCentral"/>
    <s v="C-25 and South Indian R"/>
    <n v="0.36"/>
    <n v="0.57999999999999996"/>
    <s v="Natural Lands"/>
    <n v="8.4988303008020002E-2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13.76969460760399"/>
    <n v="0"/>
  </r>
  <r>
    <n v="200000"/>
    <n v="800000"/>
    <n v="800000"/>
    <x v="0"/>
    <x v="0"/>
    <s v="IR-SouthCentral"/>
    <s v="C-25 and South Indian R"/>
    <n v="0.36"/>
    <n v="0.57999999999999996"/>
    <s v="Natural Lands"/>
    <n v="0.40166065039736998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67.180094298993"/>
    <n v="0"/>
  </r>
  <r>
    <n v="200000"/>
    <n v="800000"/>
    <n v="800000"/>
    <x v="0"/>
    <x v="0"/>
    <s v="IR-SouthCentral"/>
    <s v="C-25 and South Indian R"/>
    <n v="0.36"/>
    <n v="0.57999999999999996"/>
    <s v="Natural Lands"/>
    <n v="0.617763453829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200.000000026077"/>
    <n v="0"/>
  </r>
  <r>
    <n v="200000"/>
    <n v="800000"/>
    <n v="800000"/>
    <x v="0"/>
    <x v="0"/>
    <s v="IR-SouthCentral"/>
    <s v="C-25 and South Indian R"/>
    <n v="0.36"/>
    <n v="0.57999999999999996"/>
    <s v="Natural Lands"/>
    <n v="0.34617322100366998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58.30589313026499"/>
    <n v="0"/>
  </r>
  <r>
    <n v="200000"/>
    <n v="800000"/>
    <n v="800000"/>
    <x v="0"/>
    <x v="0"/>
    <s v="IR-SouthCentral"/>
    <s v="C-25 and South Indian R"/>
    <n v="0.36"/>
    <n v="0.57999999999999996"/>
    <s v="Natural Lands"/>
    <n v="5.7033332160600003E-3"/>
    <n v="2816.1336738101199"/>
    <n v="7.1994115210650396"/>
    <n v="0.96489640896123996"/>
    <n v="4.1060642864189999E-2"/>
    <n v="5.5031257392800003E-3"/>
    <n v="16.061348722714801"/>
    <n v="5120"/>
    <s v="Channelized waterways, canals"/>
    <n v="5120"/>
    <s v="St. Lucie County"/>
    <s v="St. Lucie County"/>
    <m/>
    <m/>
    <s v="Natural Lands"/>
    <n v="0"/>
    <n v="1"/>
    <n v="4.1060642864189999E-2"/>
    <n v="5.5031257392800003E-3"/>
    <n v="476.29741439817298"/>
    <m/>
    <n v="-1"/>
    <n v="-1"/>
    <n v="-1"/>
    <n v="-1"/>
    <n v="0"/>
    <m/>
    <m/>
    <s v="Central IRL SIR"/>
    <n v="-1"/>
    <m/>
    <m/>
    <n v="782"/>
    <x v="2"/>
    <s v="Taylor Creek Dredging"/>
    <x v="0"/>
    <m/>
    <n v="26.3852667289277"/>
    <n v="0.3862914959"/>
  </r>
  <r>
    <n v="200000"/>
    <n v="810000"/>
    <n v="810000"/>
    <x v="0"/>
    <x v="0"/>
    <s v="IR-SouthCentral"/>
    <s v="C-25 and South Indian R"/>
    <n v="0.36"/>
    <n v="0.57999999999999996"/>
    <s v="Natural Lands"/>
    <n v="0.56913542424579999"/>
    <n v="154.997996372324"/>
    <n v="0.33752401409323002"/>
    <n v="4.480609525326E-2"/>
    <n v="0.1920968729541"/>
    <n v="2.5500736030760002E-2"/>
    <n v="88.214850422613097"/>
    <n v="5410"/>
    <s v="Embayments opening directly to the Gulf or Ocean"/>
    <n v="5410"/>
    <s v="St. Lucie County"/>
    <s v="St. Lucie County"/>
    <m/>
    <m/>
    <s v="Natural Lands"/>
    <n v="0"/>
    <n v="1"/>
    <n v="0.1920968729541"/>
    <n v="2.5500736030760002E-2"/>
    <n v="88.223455714157495"/>
    <m/>
    <n v="-1"/>
    <n v="-1"/>
    <n v="-1"/>
    <n v="-1"/>
    <n v="0"/>
    <m/>
    <m/>
    <s v="Central IRL SIR"/>
    <n v="-1"/>
    <m/>
    <m/>
    <n v="782"/>
    <x v="2"/>
    <s v="Taylor Creek Dredging"/>
    <x v="0"/>
    <m/>
    <n v="190.48383299119899"/>
    <n v="7.1551870000000004E-2"/>
  </r>
  <r>
    <n v="200000"/>
    <n v="810000"/>
    <n v="810000"/>
    <x v="0"/>
    <x v="0"/>
    <s v="IR-SouthCentral"/>
    <s v="C-25 and South Indian R"/>
    <n v="0.36"/>
    <n v="0.57999999999999996"/>
    <s v="Natural Lands"/>
    <n v="7.5914930007900004E-3"/>
    <n v="154.997996372324"/>
    <n v="0.33752401409323002"/>
    <n v="4.480609525326E-2"/>
    <n v="2.56231119058E-3"/>
    <n v="3.4014515849999999E-4"/>
    <n v="1.1766662045974401"/>
    <n v="1750"/>
    <s v="Governmental"/>
    <n v="3000"/>
    <s v="St. Lucie County"/>
    <s v="St. Lucie County"/>
    <m/>
    <m/>
    <m/>
    <n v="0"/>
    <n v="1"/>
    <n v="2.56231119058E-3"/>
    <n v="3.4014515849999999E-4"/>
    <n v="7.40995175912769"/>
    <m/>
    <n v="-1"/>
    <n v="-1"/>
    <n v="-1"/>
    <n v="-1"/>
    <n v="0"/>
    <m/>
    <m/>
    <s v="Central IRL SIR"/>
    <n v="-1"/>
    <m/>
    <m/>
    <n v="782"/>
    <x v="2"/>
    <s v="Taylor Creek Dredging"/>
    <x v="0"/>
    <m/>
    <n v="69.263195665986103"/>
    <n v="6.0096932E-3"/>
  </r>
  <r>
    <n v="200000"/>
    <n v="810000"/>
    <n v="810000"/>
    <x v="0"/>
    <x v="0"/>
    <s v="IR-SouthCentral"/>
    <s v="C-25 and South Indian R"/>
    <n v="0.36"/>
    <n v="0.57999999999999996"/>
    <s v="Natural Lands"/>
    <n v="2.5673392207450001E-2"/>
    <n v="109.911545532662"/>
    <n v="0.37993650622490999"/>
    <n v="5.0825966508660003E-2"/>
    <n v="9.7542589382399996E-3"/>
    <n v="1.3048749724999999E-3"/>
    <n v="2.82180221658792"/>
    <n v="5120"/>
    <s v="Channelized waterways, canals"/>
    <n v="5120"/>
    <s v="St. Lucie County"/>
    <s v="St. Lucie County"/>
    <m/>
    <m/>
    <s v="Natural Lands"/>
    <n v="0"/>
    <n v="1"/>
    <n v="9.7542589382399996E-3"/>
    <n v="1.3048749724999999E-3"/>
    <n v="2.9393663844930198"/>
    <m/>
    <n v="-1"/>
    <n v="-1"/>
    <n v="-1"/>
    <n v="-1"/>
    <n v="0"/>
    <m/>
    <m/>
    <s v="Central IRL SIR"/>
    <n v="-1"/>
    <m/>
    <m/>
    <n v="782"/>
    <x v="2"/>
    <s v="Taylor Creek Dredging"/>
    <x v="0"/>
    <m/>
    <n v="51.742085626753699"/>
    <n v="2.3839143000000001E-3"/>
  </r>
  <r>
    <n v="200000"/>
    <n v="810000"/>
    <n v="810000"/>
    <x v="0"/>
    <x v="0"/>
    <s v="IR-SouthCentral"/>
    <s v="C-25 and South Indian R"/>
    <n v="0.36"/>
    <n v="0.57999999999999996"/>
    <s v="St. Lucie County"/>
    <n v="5.8942132191599998E-3"/>
    <n v="109.911545532662"/>
    <n v="0.37993650622490999"/>
    <n v="5.0825966508660003E-2"/>
    <n v="2.2394267774299998E-3"/>
    <n v="2.9957908366999998E-4"/>
    <n v="0.64784208461791004"/>
    <n v="1410"/>
    <s v="Retail Sales and Services"/>
    <n v="1410"/>
    <s v="St. Lucie County"/>
    <s v="St. Lucie County"/>
    <m/>
    <m/>
    <m/>
    <n v="0"/>
    <n v="1"/>
    <n v="2.2394267774299998E-3"/>
    <n v="2.9957908366999998E-4"/>
    <n v="2.3306093963992902"/>
    <m/>
    <n v="-1"/>
    <n v="-1"/>
    <n v="-1"/>
    <n v="-1"/>
    <n v="0"/>
    <m/>
    <m/>
    <s v="Central IRL SIR"/>
    <n v="-1"/>
    <m/>
    <m/>
    <n v="782"/>
    <x v="2"/>
    <s v="Taylor Creek Dredging"/>
    <x v="0"/>
    <m/>
    <n v="42.356025818626897"/>
    <n v="1.8901942000000001E-3"/>
  </r>
  <r>
    <n v="200000"/>
    <n v="810000"/>
    <n v="810000"/>
    <x v="0"/>
    <x v="0"/>
    <s v="IR-SouthCentral"/>
    <s v="C-25 and South Indian R"/>
    <n v="0.36"/>
    <n v="0.57999999999999996"/>
    <s v="Natural Lands"/>
    <n v="0.54413847406066995"/>
    <n v="274.60250123062201"/>
    <n v="0.93274858277252004"/>
    <n v="0.12225810642707"/>
    <n v="0.50754439051209999"/>
    <n v="6.6525339472770006E-2"/>
    <n v="149.42178599287601"/>
    <n v="5120"/>
    <s v="Channelized waterways, canals"/>
    <n v="5120"/>
    <s v="St. Lucie County"/>
    <s v="St. Lucie County"/>
    <m/>
    <m/>
    <s v="Natural Lands"/>
    <n v="0"/>
    <n v="1"/>
    <n v="0.50754439051209999"/>
    <n v="6.6525339472770006E-2"/>
    <n v="154.50178584239001"/>
    <m/>
    <n v="-1"/>
    <n v="-1"/>
    <n v="-1"/>
    <n v="-1"/>
    <n v="0"/>
    <m/>
    <m/>
    <s v="Central IRL SIR"/>
    <n v="-1"/>
    <m/>
    <m/>
    <n v="782"/>
    <x v="2"/>
    <s v="Taylor Creek Dredging"/>
    <x v="0"/>
    <m/>
    <n v="185.62938615082501"/>
    <n v="0.12530558459999999"/>
  </r>
  <r>
    <n v="200000"/>
    <n v="820000"/>
    <n v="820000"/>
    <x v="0"/>
    <x v="0"/>
    <s v="IR-SouthCentral"/>
    <s v="C-25 and South Indian R"/>
    <n v="0.36"/>
    <n v="0.57999999999999996"/>
    <s v="Natural Lands"/>
    <n v="0.16285529226965001"/>
    <n v="1130.3279317716101"/>
    <n v="3.46481761076544"/>
    <n v="0.69234770546621005"/>
    <n v="0.56426388466225996"/>
    <n v="0.11275248792592001"/>
    <n v="184.079885689224"/>
    <n v="5120"/>
    <s v="Channelized waterways, canals"/>
    <n v="5120"/>
    <s v="St. Lucie County"/>
    <s v="St. Lucie County"/>
    <m/>
    <m/>
    <s v="Natural Lands"/>
    <n v="0"/>
    <n v="1"/>
    <n v="0.56426388466225996"/>
    <n v="0.11275248792592001"/>
    <n v="184.63814993579001"/>
    <m/>
    <n v="-1"/>
    <n v="-1"/>
    <n v="-1"/>
    <n v="-1"/>
    <n v="0"/>
    <m/>
    <m/>
    <s v="Central IRL SIR"/>
    <n v="-1"/>
    <m/>
    <m/>
    <n v="782"/>
    <x v="2"/>
    <s v="Taylor Creek Dredging"/>
    <x v="0"/>
    <m/>
    <n v="125.608342368988"/>
    <n v="0.14974708019999999"/>
  </r>
  <r>
    <n v="200000"/>
    <n v="820000"/>
    <n v="820000"/>
    <x v="0"/>
    <x v="0"/>
    <s v="IR-SouthCentral"/>
    <s v="C-25 and South Indian R"/>
    <n v="0.36"/>
    <n v="0.57999999999999996"/>
    <s v="St. Lucie County"/>
    <n v="1.0285503724289999E-2"/>
    <n v="1130.3279317716101"/>
    <n v="3.46481761076544"/>
    <n v="0.69234770546621005"/>
    <n v="3.563739443952E-2"/>
    <n v="7.1211449030700001E-3"/>
    <n v="11.625992151910401"/>
    <n v="1330"/>
    <s v="Residential, High density; Multiple Dwelling Units, Low Rise &lt;Two stories or less&gt;"/>
    <n v="1330"/>
    <s v="St. Lucie County"/>
    <s v="St. Lucie County"/>
    <m/>
    <m/>
    <m/>
    <n v="0"/>
    <n v="1"/>
    <n v="3.563739443952E-2"/>
    <n v="7.1211449030700001E-3"/>
    <n v="87.0859989121859"/>
    <m/>
    <n v="-1"/>
    <n v="-1"/>
    <n v="-1"/>
    <n v="-1"/>
    <n v="0"/>
    <m/>
    <m/>
    <s v="Central IRL SIR"/>
    <n v="-1"/>
    <m/>
    <m/>
    <n v="782"/>
    <x v="2"/>
    <s v="Taylor Creek Dredging"/>
    <x v="0"/>
    <m/>
    <n v="94.309197386034896"/>
    <n v="7.0629358399999995E-2"/>
  </r>
  <r>
    <n v="200000"/>
    <n v="820000"/>
    <n v="820000"/>
    <x v="0"/>
    <x v="0"/>
    <s v="IR-SouthCentral"/>
    <s v="C-25 and South Indian R"/>
    <n v="0.36"/>
    <n v="0.57999999999999996"/>
    <s v="Natural Lands"/>
    <n v="0.49183684961308"/>
    <n v="147.33312203057901"/>
    <n v="0.53143353323898002"/>
    <n v="0.11193437650679"/>
    <n v="0.26137859476700998"/>
    <n v="5.5053451104500002E-2"/>
    <n v="72.463858583180297"/>
    <n v="5120"/>
    <s v="Channelized waterways, canals"/>
    <n v="5120"/>
    <s v="St. Lucie County"/>
    <s v="St. Lucie County"/>
    <m/>
    <m/>
    <s v="Natural Lands"/>
    <n v="0"/>
    <n v="1"/>
    <n v="0.26137859476700998"/>
    <n v="5.5053451104500002E-2"/>
    <n v="72.594623177651101"/>
    <m/>
    <n v="-1"/>
    <n v="-1"/>
    <n v="-1"/>
    <n v="-1"/>
    <n v="0"/>
    <m/>
    <m/>
    <s v="Central IRL SIR"/>
    <n v="-1"/>
    <m/>
    <m/>
    <n v="782"/>
    <x v="2"/>
    <s v="Taylor Creek Dredging"/>
    <x v="0"/>
    <m/>
    <n v="180.31021506079799"/>
    <n v="5.8876417799999997E-2"/>
  </r>
  <r>
    <n v="200000"/>
    <n v="820000"/>
    <n v="820000"/>
    <x v="0"/>
    <x v="0"/>
    <s v="IR-SouthCentral"/>
    <s v="C-25 and South Indian R"/>
    <n v="0.36"/>
    <n v="0.57999999999999996"/>
    <s v="St. Lucie County"/>
    <n v="1.485113773846E-2"/>
    <n v="147.33312203057901"/>
    <n v="0.53143353323898002"/>
    <n v="0.11193437650679"/>
    <n v="7.8923926009600003E-3"/>
    <n v="1.6623528431699999E-3"/>
    <n v="2.1880644887134699"/>
    <n v="1330"/>
    <s v="Residential, High density; Multiple Dwelling Units, Low Rise &lt;Two stories or less&gt;"/>
    <n v="1330"/>
    <s v="St. Lucie County"/>
    <s v="St. Lucie County"/>
    <m/>
    <m/>
    <m/>
    <n v="0"/>
    <n v="1"/>
    <n v="7.8923926009600003E-3"/>
    <n v="1.6623528431699999E-3"/>
    <n v="4.5554393204587296"/>
    <m/>
    <n v="-1"/>
    <n v="-1"/>
    <n v="-1"/>
    <n v="-1"/>
    <n v="0"/>
    <m/>
    <m/>
    <s v="Central IRL SIR"/>
    <n v="-1"/>
    <m/>
    <m/>
    <n v="782"/>
    <x v="2"/>
    <s v="Taylor Creek Dredging"/>
    <x v="0"/>
    <m/>
    <n v="74.4826809002858"/>
    <n v="3.6945979999999999E-3"/>
  </r>
  <r>
    <n v="200000"/>
    <n v="820000"/>
    <n v="820000"/>
    <x v="0"/>
    <x v="0"/>
    <s v="IR-SouthCentral"/>
    <s v="C-25 and South Indian R"/>
    <n v="0.36"/>
    <n v="0.57999999999999996"/>
    <s v="Natural Lands"/>
    <n v="3.7294819659299998E-3"/>
    <n v="147.33312203057901"/>
    <n v="0.53143353323898002"/>
    <n v="0.11193437650679"/>
    <n v="1.9819717783100001E-3"/>
    <n v="4.1745723855E-4"/>
    <n v="0.54947622159839005"/>
    <n v="3100"/>
    <s v="Herbaceous Dry Prairie"/>
    <n v="3100"/>
    <s v="St. Lucie County"/>
    <s v="St. Lucie County"/>
    <m/>
    <m/>
    <s v="Natural Lands"/>
    <n v="0"/>
    <n v="1"/>
    <n v="1.9819717783100001E-3"/>
    <n v="4.1745723855E-4"/>
    <n v="0.78133531614936003"/>
    <m/>
    <n v="-1"/>
    <n v="-1"/>
    <n v="-1"/>
    <n v="-1"/>
    <n v="0"/>
    <m/>
    <m/>
    <s v="Central IRL SIR"/>
    <n v="-1"/>
    <m/>
    <m/>
    <n v="782"/>
    <x v="2"/>
    <s v="Taylor Creek Dredging"/>
    <x v="0"/>
    <m/>
    <n v="22.1452836104834"/>
    <n v="6.3368639999999998E-4"/>
  </r>
  <r>
    <n v="200000"/>
    <n v="820000"/>
    <n v="820000"/>
    <x v="0"/>
    <x v="0"/>
    <s v="IR-SouthCentral"/>
    <s v="C-25 and South Indian R"/>
    <n v="0.36"/>
    <n v="0.57999999999999996"/>
    <s v="Natural Lands"/>
    <n v="0.10607681517961"/>
    <n v="2383.0231867909001"/>
    <n v="5.9662727248409402"/>
    <n v="0.87802184860820998"/>
    <n v="0.63288320914413998"/>
    <n v="9.3137761358479995E-2"/>
    <n v="252.78351015396299"/>
    <n v="5120"/>
    <s v="Channelized waterways, canals"/>
    <n v="5120"/>
    <s v="St. Lucie County"/>
    <s v="St. Lucie County"/>
    <m/>
    <m/>
    <s v="Natural Lands"/>
    <n v="0"/>
    <n v="1"/>
    <n v="0.63288320914413998"/>
    <n v="9.3137761358479995E-2"/>
    <n v="567.27463094683105"/>
    <m/>
    <n v="-1"/>
    <n v="-1"/>
    <n v="-1"/>
    <n v="-1"/>
    <n v="0"/>
    <m/>
    <m/>
    <s v="Central IRL SIR"/>
    <n v="-1"/>
    <m/>
    <m/>
    <n v="782"/>
    <x v="2"/>
    <s v="Taylor Creek Dredging"/>
    <x v="0"/>
    <m/>
    <n v="86.734315255329307"/>
    <n v="0.46007674850000002"/>
  </r>
  <r>
    <n v="200000"/>
    <n v="820000"/>
    <n v="820000"/>
    <x v="0"/>
    <x v="0"/>
    <s v="IR-SouthCentral"/>
    <s v="C-25 and South Indian R"/>
    <n v="0.36"/>
    <n v="0.57999999999999996"/>
    <s v="Natural Lands"/>
    <n v="0.58104600103865001"/>
    <n v="12.600865211059199"/>
    <n v="4.6496933123550001E-2"/>
    <n v="3.0750097350500001E-3"/>
    <n v="2.7016857052E-2"/>
    <n v="1.7867221097000001E-3"/>
    <n v="7.3216823405130196"/>
    <n v="5410"/>
    <s v="Embayments opening directly to the Gulf or Ocean"/>
    <n v="5410"/>
    <s v="St. Lucie County"/>
    <s v="St. Lucie County"/>
    <m/>
    <m/>
    <s v="Natural Lands"/>
    <n v="0"/>
    <n v="1"/>
    <n v="2.7016857052E-2"/>
    <n v="1.7867221097000001E-3"/>
    <n v="7.6507587456391901"/>
    <m/>
    <n v="-1"/>
    <n v="-1"/>
    <n v="-1"/>
    <n v="-1"/>
    <n v="0"/>
    <m/>
    <m/>
    <s v="Central IRL SIR"/>
    <n v="-1"/>
    <m/>
    <m/>
    <n v="782"/>
    <x v="2"/>
    <s v="Taylor Creek Dredging"/>
    <x v="0"/>
    <m/>
    <n v="193.319988625897"/>
    <n v="6.2049949E-3"/>
  </r>
  <r>
    <n v="210000"/>
    <n v="820000"/>
    <n v="820000"/>
    <x v="0"/>
    <x v="0"/>
    <s v="IR-SouthCentral"/>
    <s v="C-25 and South Indian R"/>
    <n v="0.36"/>
    <n v="0.57999999999999996"/>
    <s v="Natural Lands"/>
    <n v="7.730138499717E-2"/>
    <n v="261.98149958330202"/>
    <n v="0.67740839055991997"/>
    <n v="0.10045649873152999"/>
    <n v="5.236460679899E-2"/>
    <n v="7.7654264839100004E-3"/>
    <n v="20.251532761426301"/>
    <n v="5410"/>
    <s v="Embayments opening directly to the Gulf or Ocean"/>
    <n v="5410"/>
    <s v="St. Lucie County"/>
    <s v="St. Lucie County"/>
    <m/>
    <m/>
    <s v="Natural Lands"/>
    <n v="0"/>
    <n v="1"/>
    <n v="5.236460679899E-2"/>
    <n v="7.7654264839100004E-3"/>
    <n v="74.289180504437894"/>
    <m/>
    <n v="-1"/>
    <n v="-1"/>
    <n v="-1"/>
    <n v="-1"/>
    <n v="0"/>
    <m/>
    <m/>
    <s v="Central IRL SIR"/>
    <n v="-1"/>
    <m/>
    <m/>
    <n v="782"/>
    <x v="2"/>
    <s v="Taylor Creek Dredging"/>
    <x v="0"/>
    <m/>
    <n v="113.328084072732"/>
    <n v="6.0250754699999999E-2"/>
  </r>
  <r>
    <n v="210000"/>
    <n v="820000"/>
    <n v="820000"/>
    <x v="0"/>
    <x v="0"/>
    <s v="IR-SouthCentral"/>
    <s v="C-25 and South Indian R"/>
    <n v="0.36"/>
    <n v="0.57999999999999996"/>
    <s v="Natural Lands"/>
    <n v="0.15794848517439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27.837153883168"/>
    <n v="0"/>
  </r>
  <r>
    <n v="210000"/>
    <n v="820000"/>
    <n v="820000"/>
    <x v="0"/>
    <x v="0"/>
    <s v="IR-SouthCentral"/>
    <s v="C-25 and South Indian R"/>
    <n v="0.36"/>
    <n v="0.57999999999999996"/>
    <s v="Natural Lands"/>
    <n v="0.25213525784747998"/>
    <n v="300.67153171377998"/>
    <n v="0.71984023696982002"/>
    <n v="0.12665581865336001"/>
    <n v="0.18149710375738001"/>
    <n v="3.1934397494049999E-2"/>
    <n v="75.809894176053604"/>
    <n v="5120"/>
    <s v="Channelized waterways, canals"/>
    <n v="5120"/>
    <s v="St. Lucie County"/>
    <s v="St. Lucie County"/>
    <m/>
    <m/>
    <s v="Natural Lands"/>
    <n v="0"/>
    <n v="1"/>
    <n v="0.18149710375738001"/>
    <n v="3.1934397494049999E-2"/>
    <n v="85.356983102294294"/>
    <m/>
    <n v="-1"/>
    <n v="-1"/>
    <n v="-1"/>
    <n v="-1"/>
    <n v="0"/>
    <m/>
    <m/>
    <s v="Central IRL SIR"/>
    <n v="-1"/>
    <m/>
    <m/>
    <n v="782"/>
    <x v="2"/>
    <s v="Taylor Creek Dredging"/>
    <x v="0"/>
    <m/>
    <n v="138.62997139511799"/>
    <n v="6.9227074700000002E-2"/>
  </r>
  <r>
    <n v="210000"/>
    <n v="820000"/>
    <n v="820000"/>
    <x v="0"/>
    <x v="0"/>
    <s v="IR-SouthCentral"/>
    <s v="C-25 and South Indian R"/>
    <n v="0.36"/>
    <n v="0.57999999999999996"/>
    <s v="Natural Lands"/>
    <n v="1.4171314140519999E-2"/>
    <n v="201.06751798401501"/>
    <n v="0.48257492747119002"/>
    <n v="6.213092653242E-2"/>
    <n v="6.8387208935300004E-3"/>
    <n v="8.8047687772999995E-4"/>
    <n v="2.8493909608071402"/>
    <n v="5120"/>
    <s v="Channelized waterways, canals"/>
    <n v="5120"/>
    <s v="St. Lucie County"/>
    <s v="St. Lucie County"/>
    <m/>
    <m/>
    <s v="Natural Lands"/>
    <n v="0"/>
    <n v="1"/>
    <n v="6.8387208935300004E-3"/>
    <n v="8.8047687772999995E-4"/>
    <n v="9.5386901152591896"/>
    <m/>
    <n v="-1"/>
    <n v="-1"/>
    <n v="-1"/>
    <n v="-1"/>
    <n v="0"/>
    <m/>
    <m/>
    <s v="Central IRL SIR"/>
    <n v="-1"/>
    <m/>
    <m/>
    <n v="782"/>
    <x v="2"/>
    <s v="Taylor Creek Dredging"/>
    <x v="0"/>
    <m/>
    <n v="37.801924807464999"/>
    <n v="7.7361638999999998E-3"/>
  </r>
  <r>
    <n v="210000"/>
    <n v="820000"/>
    <n v="820000"/>
    <x v="0"/>
    <x v="0"/>
    <s v="IR-SouthCentral"/>
    <s v="C-25 and South Indian R"/>
    <n v="0.36"/>
    <n v="0.57999999999999996"/>
    <s v="Natural Lands"/>
    <n v="0.15240362649424"/>
    <n v="1153.8389869488301"/>
    <n v="2.5052383917596699"/>
    <n v="0.33288662733885999"/>
    <n v="0.38180741613676999"/>
    <n v="5.0733129217880001E-2"/>
    <n v="175.84924600144501"/>
    <n v="5120"/>
    <s v="Channelized waterways, canals"/>
    <n v="5120"/>
    <s v="St. Lucie County"/>
    <s v="St. Lucie County"/>
    <m/>
    <m/>
    <s v="Natural Lands"/>
    <n v="0"/>
    <n v="1"/>
    <n v="0.38180741613676999"/>
    <n v="5.0733129217880001E-2"/>
    <n v="243.68993861214099"/>
    <m/>
    <n v="-1"/>
    <n v="-1"/>
    <n v="-1"/>
    <n v="-1"/>
    <n v="0"/>
    <m/>
    <m/>
    <s v="Central IRL SIR"/>
    <n v="-1"/>
    <m/>
    <m/>
    <n v="782"/>
    <x v="2"/>
    <s v="Taylor Creek Dredging"/>
    <x v="0"/>
    <m/>
    <n v="128.61613208076699"/>
    <n v="0.1976398529"/>
  </r>
  <r>
    <n v="210000"/>
    <n v="830000"/>
    <n v="830000"/>
    <x v="0"/>
    <x v="0"/>
    <s v="IR-SouthCentral"/>
    <s v="C-25 and South Indian R"/>
    <n v="0.36"/>
    <n v="0.57999999999999996"/>
    <s v="Natural Lands"/>
    <n v="2.0265367179700001E-3"/>
    <n v="12.600865211059199"/>
    <n v="4.6496933123550001E-2"/>
    <n v="3.0750097350500001E-3"/>
    <n v="9.4227742240000003E-5"/>
    <n v="6.2316201362310002E-6"/>
    <n v="2.5536116028499999E-2"/>
    <n v="5410"/>
    <s v="Embayments opening directly to the Gulf or Ocean"/>
    <n v="5410"/>
    <s v="St. Lucie County"/>
    <s v="St. Lucie County"/>
    <m/>
    <m/>
    <s v="Natural Lands"/>
    <n v="0"/>
    <n v="1"/>
    <n v="9.4227742240000003E-5"/>
    <n v="6.2316201362310002E-6"/>
    <n v="0.43493751751193999"/>
    <m/>
    <n v="-1"/>
    <n v="-1"/>
    <n v="-1"/>
    <n v="-1"/>
    <n v="0"/>
    <m/>
    <m/>
    <s v="Central IRL SIR"/>
    <n v="-1"/>
    <m/>
    <m/>
    <n v="782"/>
    <x v="2"/>
    <s v="Taylor Creek Dredging"/>
    <x v="0"/>
    <m/>
    <n v="20.903263558668399"/>
    <n v="3.5274740000000002E-4"/>
  </r>
  <r>
    <n v="210000"/>
    <n v="830000"/>
    <n v="830000"/>
    <x v="0"/>
    <x v="0"/>
    <s v="IR-SouthCentral"/>
    <s v="C-25 and South Indian R"/>
    <n v="0.36"/>
    <n v="0.57999999999999996"/>
    <s v="Natural Lands"/>
    <n v="3.8425183708889997E-2"/>
    <n v="2445.2958830512498"/>
    <n v="4.9140613878755799"/>
    <n v="0.68258731480429002"/>
    <n v="0.18882371158587999"/>
    <n v="2.6228542968710002E-2"/>
    <n v="93.960943528839493"/>
    <n v="5410"/>
    <s v="Embayments opening directly to the Gulf or Ocean"/>
    <n v="5410"/>
    <s v="St. Lucie County"/>
    <s v="St. Lucie County"/>
    <m/>
    <m/>
    <s v="Natural Lands"/>
    <n v="0"/>
    <n v="1"/>
    <n v="0.18882371158587999"/>
    <n v="2.6228542968710002E-2"/>
    <n v="544.89832085053501"/>
    <m/>
    <n v="-1"/>
    <n v="-1"/>
    <n v="-1"/>
    <n v="-1"/>
    <n v="0"/>
    <m/>
    <m/>
    <s v="Central IRL SIR"/>
    <n v="-1"/>
    <m/>
    <m/>
    <n v="782"/>
    <x v="2"/>
    <s v="Taylor Creek Dredging"/>
    <x v="0"/>
    <m/>
    <n v="100.279059645681"/>
    <n v="0.44192888959999999"/>
  </r>
  <r>
    <n v="210000"/>
    <n v="830000"/>
    <n v="830000"/>
    <x v="0"/>
    <x v="0"/>
    <s v="IR-SouthCentral"/>
    <s v="C-25 and South Indian R"/>
    <n v="0.36"/>
    <n v="0.57999999999999996"/>
    <s v="Natural Lands"/>
    <n v="9.2202706790000004E-5"/>
    <n v="2445.2958830512498"/>
    <n v="4.9140613878755799"/>
    <n v="0.68258731480429002"/>
    <n v="4.5308976129000001E-4"/>
    <n v="6.2936398040000003E-5"/>
    <n v="0.22546289932221"/>
    <n v="5410"/>
    <s v="Embayments opening directly to the Gulf or Ocean"/>
    <n v="5410"/>
    <s v="City of Fort Pierce            St. Lucie County"/>
    <s v="City of Fort Pierce"/>
    <m/>
    <m/>
    <s v="Natural Lands"/>
    <n v="0"/>
    <n v="1"/>
    <n v="4.5308976129000001E-4"/>
    <n v="6.2936398040000003E-5"/>
    <n v="19.471871742158299"/>
    <m/>
    <n v="-1"/>
    <n v="-1"/>
    <n v="-1"/>
    <n v="-1"/>
    <n v="0"/>
    <m/>
    <m/>
    <s v="Central IRL SIR"/>
    <n v="-1"/>
    <m/>
    <m/>
    <n v="782"/>
    <x v="2"/>
    <s v="Taylor Creek Dredging"/>
    <x v="0"/>
    <m/>
    <n v="3.1705045299191599"/>
    <n v="1.57922723E-2"/>
  </r>
  <r>
    <n v="210000"/>
    <n v="830000"/>
    <n v="830000"/>
    <x v="0"/>
    <x v="0"/>
    <s v="IR-SouthCentral"/>
    <s v="C-25 and South Indian R"/>
    <n v="0.36"/>
    <n v="0.57999999999999996"/>
    <s v="City of Fort Pierce"/>
    <n v="9.962135085E-5"/>
    <n v="2445.2958830512498"/>
    <n v="4.9140613878755799"/>
    <n v="0.68258731480429002"/>
    <n v="4.8954543363999997E-4"/>
    <n v="6.8000270370000002E-5"/>
    <n v="0.24360367911218"/>
    <n v="1840"/>
    <s v="Marinas and Fish Camps"/>
    <n v="1840"/>
    <s v="City of Fort Pierce            St. Lucie County"/>
    <s v="City of Fort Pierce"/>
    <m/>
    <m/>
    <m/>
    <n v="0"/>
    <n v="1"/>
    <n v="4.8954543363999997E-4"/>
    <n v="6.8000270370000002E-5"/>
    <n v="940.94647617894896"/>
    <m/>
    <n v="-1"/>
    <n v="-1"/>
    <n v="-1"/>
    <n v="-1"/>
    <n v="0"/>
    <m/>
    <m/>
    <s v="Central IRL SIR"/>
    <n v="-1"/>
    <m/>
    <m/>
    <n v="782"/>
    <x v="2"/>
    <s v="Taylor Creek Dredging"/>
    <x v="0"/>
    <m/>
    <n v="2.7751510345002801"/>
    <n v="0.76313582820000003"/>
  </r>
  <r>
    <n v="210000"/>
    <n v="830000"/>
    <n v="830000"/>
    <x v="0"/>
    <x v="0"/>
    <s v="IR-SouthCentral"/>
    <s v="C-25 and South Indian R"/>
    <n v="0.36"/>
    <n v="0.57999999999999996"/>
    <s v="Natural Lands"/>
    <n v="0.10249213721416001"/>
    <n v="2996.2411287731502"/>
    <n v="7.51546262751779"/>
    <n v="1.3059176803144501"/>
    <n v="0.77027582684745999"/>
    <n v="0.13384629408119"/>
    <n v="307.09115689693402"/>
    <n v="5120"/>
    <s v="Channelized waterways, canals"/>
    <n v="5120"/>
    <s v="St. Lucie County"/>
    <s v="St. Lucie County"/>
    <m/>
    <m/>
    <s v="Natural Lands"/>
    <n v="0"/>
    <n v="1"/>
    <n v="0.77027582684745999"/>
    <n v="0.13384629408119"/>
    <n v="458.03612119364698"/>
    <m/>
    <n v="-1"/>
    <n v="-1"/>
    <n v="-1"/>
    <n v="-1"/>
    <n v="0"/>
    <m/>
    <m/>
    <s v="Central IRL SIR"/>
    <n v="-1"/>
    <m/>
    <m/>
    <n v="782"/>
    <x v="2"/>
    <s v="Taylor Creek Dredging"/>
    <x v="0"/>
    <m/>
    <n v="105.707399109598"/>
    <n v="0.37148103910000002"/>
  </r>
  <r>
    <n v="210000"/>
    <n v="830000"/>
    <n v="830000"/>
    <x v="0"/>
    <x v="0"/>
    <s v="IR-SouthCentral"/>
    <s v="C-25 and South Indian R"/>
    <n v="0.36"/>
    <n v="0.57999999999999996"/>
    <s v="Natural Lands"/>
    <n v="0.36040718656998999"/>
    <n v="1282.0843849441001"/>
    <n v="2.6388972089443401"/>
    <n v="0.35691436698542001"/>
    <n v="0.95107751872303004"/>
    <n v="0.12863450285162001"/>
    <n v="462.07242612302002"/>
    <n v="5410"/>
    <s v="Embayments opening directly to the Gulf or Ocean"/>
    <n v="5410"/>
    <s v="St. Lucie County"/>
    <s v="St. Lucie County"/>
    <m/>
    <m/>
    <s v="Natural Lands"/>
    <n v="0"/>
    <n v="1"/>
    <n v="0.95107751872303004"/>
    <n v="0.12863450285162001"/>
    <n v="492.341254274363"/>
    <m/>
    <n v="-1"/>
    <n v="-1"/>
    <n v="-1"/>
    <n v="-1"/>
    <n v="0"/>
    <m/>
    <m/>
    <s v="Central IRL SIR"/>
    <n v="-1"/>
    <m/>
    <m/>
    <n v="782"/>
    <x v="2"/>
    <s v="Taylor Creek Dredging"/>
    <x v="0"/>
    <m/>
    <n v="161.87161253137"/>
    <n v="0.39930353140000002"/>
  </r>
  <r>
    <n v="210000"/>
    <n v="830000"/>
    <n v="830000"/>
    <x v="0"/>
    <x v="0"/>
    <s v="IR-SouthCentral"/>
    <s v="C-25 and South Indian R"/>
    <n v="0.36"/>
    <n v="0.57999999999999996"/>
    <s v="Natural Lands"/>
    <n v="0.55789272086937003"/>
    <n v="51.0723904901174"/>
    <n v="0.10423402806095"/>
    <n v="1.367486049103E-2"/>
    <n v="5.8151405522099998E-2"/>
    <n v="7.6291051268499999E-3"/>
    <n v="28.4929148918349"/>
    <n v="5120"/>
    <s v="Channelized waterways, canals"/>
    <n v="5120"/>
    <s v="St. Lucie County"/>
    <s v="St. Lucie County"/>
    <m/>
    <m/>
    <s v="Natural Lands"/>
    <n v="0"/>
    <n v="1"/>
    <n v="5.8151405522099998E-2"/>
    <n v="7.6291051268499999E-3"/>
    <n v="29.687432219126901"/>
    <m/>
    <n v="-1"/>
    <n v="-1"/>
    <n v="-1"/>
    <n v="-1"/>
    <n v="0"/>
    <m/>
    <m/>
    <s v="Central IRL SIR"/>
    <n v="-1"/>
    <m/>
    <m/>
    <n v="782"/>
    <x v="2"/>
    <s v="Taylor Creek Dredging"/>
    <x v="0"/>
    <m/>
    <n v="187.63769891440299"/>
    <n v="2.4077398400000002E-2"/>
  </r>
  <r>
    <n v="210000"/>
    <n v="830000"/>
    <n v="830000"/>
    <x v="0"/>
    <x v="0"/>
    <s v="IR-SouthCentral"/>
    <s v="C-25 and South Indian R"/>
    <n v="0.36"/>
    <n v="0.57999999999999996"/>
    <s v="Natural Lands"/>
    <n v="4.3810181819090001E-2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80.887328575613907"/>
    <n v="0"/>
  </r>
  <r>
    <n v="210000"/>
    <n v="830000"/>
    <n v="830000"/>
    <x v="0"/>
    <x v="0"/>
    <s v="IR-SouthCentral"/>
    <s v="C-25 and South Indian R"/>
    <n v="0.36"/>
    <n v="0.57999999999999996"/>
    <s v="Natural Lands"/>
    <n v="4.5685440211900002E-3"/>
    <n v="147.33312203057901"/>
    <n v="0.53143353323898002"/>
    <n v="0.11193437650679"/>
    <n v="2.4278774909400002E-3"/>
    <n v="5.1137712655000001E-4"/>
    <n v="0.67309785377723996"/>
    <n v="5120"/>
    <s v="Channelized waterways, canals"/>
    <n v="5120"/>
    <s v="St. Lucie County"/>
    <s v="St. Lucie County"/>
    <m/>
    <m/>
    <s v="Natural Lands"/>
    <n v="0"/>
    <n v="1"/>
    <n v="2.4278774909400002E-3"/>
    <n v="5.1137712655000001E-4"/>
    <n v="0.67309785377729003"/>
    <m/>
    <n v="-1"/>
    <n v="-1"/>
    <n v="-1"/>
    <n v="-1"/>
    <n v="0"/>
    <m/>
    <m/>
    <s v="Central IRL SIR"/>
    <n v="-1"/>
    <m/>
    <m/>
    <n v="782"/>
    <x v="2"/>
    <s v="Taylor Creek Dredging"/>
    <x v="0"/>
    <m/>
    <n v="22.1828909282567"/>
    <n v="5.4590260000000001E-4"/>
  </r>
  <r>
    <n v="210000"/>
    <n v="830000"/>
    <n v="830000"/>
    <x v="0"/>
    <x v="0"/>
    <s v="IR-SouthCentral"/>
    <s v="C-25 and South Indian R"/>
    <n v="0.36"/>
    <n v="0.57999999999999996"/>
    <s v="St. Lucie County"/>
    <n v="7.5927732492499997E-3"/>
    <n v="147.33312203057901"/>
    <n v="0.53143353323898002"/>
    <n v="0.11193437650679"/>
    <n v="4.0350543149300002E-3"/>
    <n v="8.4989233961000005E-4"/>
    <n v="1.118666987683"/>
    <n v="1330"/>
    <s v="Residential, High density; Multiple Dwelling Units, Low Rise &lt;Two stories or less&gt;"/>
    <n v="1330"/>
    <s v="St. Lucie County"/>
    <s v="St. Lucie County"/>
    <m/>
    <m/>
    <m/>
    <n v="0"/>
    <n v="1"/>
    <n v="4.0350543149300002E-3"/>
    <n v="8.4989233961000005E-4"/>
    <n v="2.98757263496005"/>
    <m/>
    <n v="-1"/>
    <n v="-1"/>
    <n v="-1"/>
    <n v="-1"/>
    <n v="0"/>
    <m/>
    <m/>
    <s v="Central IRL SIR"/>
    <n v="-1"/>
    <m/>
    <m/>
    <n v="782"/>
    <x v="2"/>
    <s v="Taylor Creek Dredging"/>
    <x v="0"/>
    <m/>
    <n v="32.615705978675301"/>
    <n v="2.4230111000000001E-3"/>
  </r>
  <r>
    <n v="210000"/>
    <n v="830000"/>
    <n v="840000"/>
    <x v="0"/>
    <x v="0"/>
    <s v="IR-SouthCentral"/>
    <s v="C-25 and South Indian R"/>
    <n v="0.36"/>
    <n v="0.57999999999999996"/>
    <s v="Natural Lands"/>
    <n v="2.7804129440299999E-3"/>
    <n v="109.911545532662"/>
    <n v="0.37993650622490999"/>
    <n v="5.0825966508660003E-2"/>
    <n v="1.0563803798100001E-3"/>
    <n v="1.4131717516999999E-4"/>
    <n v="0.30559948389734998"/>
    <n v="4220"/>
    <s v="Brazilian Pepper"/>
    <n v="4220"/>
    <s v="St. Lucie County"/>
    <s v="St. Lucie County"/>
    <m/>
    <m/>
    <s v="Natural Lands"/>
    <n v="0"/>
    <n v="1"/>
    <n v="1.0563803798100001E-3"/>
    <n v="1.4131717516999999E-4"/>
    <n v="0.30559948389739"/>
    <m/>
    <n v="-1"/>
    <n v="-1"/>
    <n v="-1"/>
    <n v="-1"/>
    <n v="0"/>
    <m/>
    <m/>
    <s v="Central IRL SIR"/>
    <n v="-1"/>
    <m/>
    <m/>
    <n v="782"/>
    <x v="2"/>
    <s v="Taylor Creek Dredging"/>
    <x v="0"/>
    <m/>
    <n v="46.990102463568903"/>
    <n v="2.4785040000000001E-4"/>
  </r>
  <r>
    <n v="210000"/>
    <n v="830000"/>
    <n v="840000"/>
    <x v="0"/>
    <x v="0"/>
    <s v="IR-SouthCentral"/>
    <s v="C-25 and South Indian R"/>
    <n v="0.36"/>
    <n v="0.57999999999999996"/>
    <s v="Natural Lands"/>
    <n v="0.55664876250205997"/>
    <n v="109.911545532662"/>
    <n v="0.37993650622490999"/>
    <n v="5.0825966508660003E-2"/>
    <n v="0.21149118601944999"/>
    <n v="2.8292211360020001E-2"/>
    <n v="61.1821258054458"/>
    <n v="5120"/>
    <s v="Channelized waterways, canals"/>
    <n v="5120"/>
    <s v="St. Lucie County"/>
    <s v="St. Lucie County"/>
    <m/>
    <m/>
    <s v="Natural Lands"/>
    <n v="0"/>
    <n v="1"/>
    <n v="0.21149118601944999"/>
    <n v="2.8292211360020001E-2"/>
    <n v="61.1821258054458"/>
    <m/>
    <n v="-1"/>
    <n v="-1"/>
    <n v="-1"/>
    <n v="-1"/>
    <n v="0"/>
    <m/>
    <m/>
    <s v="Central IRL SIR"/>
    <n v="-1"/>
    <m/>
    <m/>
    <n v="782"/>
    <x v="2"/>
    <s v="Taylor Creek Dredging"/>
    <x v="0"/>
    <m/>
    <n v="187.730854547126"/>
    <n v="4.9620539999999998E-2"/>
  </r>
  <r>
    <n v="210000"/>
    <n v="830000"/>
    <n v="840000"/>
    <x v="0"/>
    <x v="0"/>
    <s v="IR-SouthCentral"/>
    <s v="C-25 and South Indian R"/>
    <n v="0.36"/>
    <n v="0.57999999999999996"/>
    <s v="St. Lucie County"/>
    <n v="2.0142586828129999E-2"/>
    <n v="109.911545532662"/>
    <n v="0.37993650622490999"/>
    <n v="5.0825966508660003E-2"/>
    <n v="7.6529040658100001E-3"/>
    <n v="1.02376644352E-3"/>
    <n v="2.2139028493064901"/>
    <n v="1410"/>
    <s v="Retail Sales and Services"/>
    <n v="1410"/>
    <s v="St. Lucie County"/>
    <s v="St. Lucie County"/>
    <m/>
    <m/>
    <m/>
    <n v="0"/>
    <n v="1"/>
    <n v="7.6529040658100001E-3"/>
    <n v="1.02376644352E-3"/>
    <n v="2.2804177683772902"/>
    <m/>
    <n v="-1"/>
    <n v="-1"/>
    <n v="-1"/>
    <n v="-1"/>
    <n v="0"/>
    <m/>
    <m/>
    <s v="Central IRL SIR"/>
    <n v="-1"/>
    <m/>
    <m/>
    <n v="782"/>
    <x v="2"/>
    <s v="Taylor Creek Dredging"/>
    <x v="0"/>
    <m/>
    <n v="69.872032537478901"/>
    <n v="1.8494872E-3"/>
  </r>
  <r>
    <n v="210000"/>
    <n v="840000"/>
    <n v="840000"/>
    <x v="0"/>
    <x v="0"/>
    <s v="IR-SouthCentral"/>
    <s v="C-25 and South Indian R"/>
    <n v="0.36"/>
    <n v="0.57999999999999996"/>
    <s v="Natural Lands"/>
    <n v="0.61776345378298003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200.000000018626"/>
    <n v="0"/>
  </r>
  <r>
    <n v="210000"/>
    <n v="840000"/>
    <n v="840000"/>
    <x v="0"/>
    <x v="0"/>
    <s v="IR-SouthCentral"/>
    <s v="C-25 and South Indian R"/>
    <n v="0.36"/>
    <n v="0.57999999999999996"/>
    <s v="Natural Lands"/>
    <n v="0.16969237408328"/>
    <n v="294.815096945243"/>
    <n v="0.62408964809194001"/>
    <n v="8.8022196880240003E-2"/>
    <n v="0.10590325402552"/>
    <n v="1.4936695560630001E-2"/>
    <n v="50.0278737162309"/>
    <n v="5410"/>
    <s v="Embayments opening directly to the Gulf or Ocean"/>
    <n v="5410"/>
    <s v="St. Lucie County"/>
    <s v="St. Lucie County"/>
    <m/>
    <m/>
    <s v="Natural Lands"/>
    <n v="0"/>
    <n v="1"/>
    <n v="0.10590325402552"/>
    <n v="1.4936695560630001E-2"/>
    <n v="112.85020101877301"/>
    <m/>
    <n v="-1"/>
    <n v="-1"/>
    <n v="-1"/>
    <n v="-1"/>
    <n v="0"/>
    <m/>
    <m/>
    <s v="Central IRL SIR"/>
    <n v="-1"/>
    <m/>
    <m/>
    <n v="782"/>
    <x v="2"/>
    <s v="Taylor Creek Dredging"/>
    <x v="0"/>
    <m/>
    <n v="126.76803780349699"/>
    <n v="9.1524899399999998E-2"/>
  </r>
  <r>
    <n v="210000"/>
    <n v="840000"/>
    <n v="840000"/>
    <x v="0"/>
    <x v="0"/>
    <s v="IR-SouthCentral"/>
    <s v="C-25 and South Indian R"/>
    <n v="0.36"/>
    <n v="0.57999999999999996"/>
    <s v="Natural Lands"/>
    <n v="0.60208863969313997"/>
    <n v="0"/>
    <n v="0"/>
    <n v="0"/>
    <n v="0"/>
    <n v="0"/>
    <n v="0"/>
    <n v="5120"/>
    <s v="Channelized waterways, canals"/>
    <n v="512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94.254078617674"/>
    <n v="0"/>
  </r>
  <r>
    <n v="210000"/>
    <n v="840000"/>
    <n v="840000"/>
    <x v="0"/>
    <x v="0"/>
    <s v="IR-SouthCentral"/>
    <s v="C-25 and South Indian R"/>
    <n v="0.36"/>
    <n v="0.57999999999999996"/>
    <s v="Natural Lands"/>
    <n v="7.7794098969999995E-5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3.1476841768423198"/>
    <n v="0"/>
  </r>
  <r>
    <n v="210000"/>
    <n v="840000"/>
    <n v="840000"/>
    <x v="0"/>
    <x v="0"/>
    <s v="IR-SouthCentral"/>
    <s v="C-25 and South Indian R"/>
    <n v="0.36"/>
    <n v="0.57999999999999996"/>
    <s v="Natural Lands"/>
    <n v="0.36375468711742998"/>
    <n v="426.19766842968397"/>
    <n v="1.0211069388167"/>
    <n v="0.11194012442872001"/>
    <n v="0.37143243504270002"/>
    <n v="4.0718744937450001E-2"/>
    <n v="155.03139952981701"/>
    <n v="5120"/>
    <s v="Channelized waterways, canals"/>
    <n v="5120"/>
    <s v="St. Lucie County"/>
    <s v="St. Lucie County"/>
    <m/>
    <m/>
    <s v="Natural Lands"/>
    <n v="0"/>
    <n v="1"/>
    <n v="0.37143243504270002"/>
    <n v="4.0718744937450001E-2"/>
    <n v="158.326797570233"/>
    <m/>
    <n v="-1"/>
    <n v="-1"/>
    <n v="-1"/>
    <n v="-1"/>
    <n v="0"/>
    <m/>
    <m/>
    <s v="Central IRL SIR"/>
    <n v="-1"/>
    <m/>
    <m/>
    <n v="782"/>
    <x v="2"/>
    <s v="Taylor Creek Dredging"/>
    <x v="0"/>
    <m/>
    <n v="166.84088002229399"/>
    <n v="0.12840778389999999"/>
  </r>
  <r>
    <n v="210000"/>
    <n v="840000"/>
    <n v="840000"/>
    <x v="0"/>
    <x v="0"/>
    <s v="IR-SouthCentral"/>
    <s v="C-25 and South Indian R"/>
    <n v="0.36"/>
    <n v="0.57999999999999996"/>
    <s v="Natural Lands"/>
    <n v="1.2733395550549999E-2"/>
    <n v="426.19766842968397"/>
    <n v="1.0211069388167"/>
    <n v="0.11194012442872001"/>
    <n v="1.300215855137E-2"/>
    <n v="1.4253778823300001E-3"/>
    <n v="5.4269434948407298"/>
    <n v="3100"/>
    <s v="Herbaceous Dry Prairie"/>
    <n v="3100"/>
    <s v="St. Lucie County"/>
    <s v="St. Lucie County"/>
    <m/>
    <m/>
    <s v="Natural Lands"/>
    <n v="0"/>
    <n v="1"/>
    <n v="1.300215855137E-2"/>
    <n v="1.4253778823300001E-3"/>
    <n v="44.023513001612002"/>
    <m/>
    <n v="-1"/>
    <n v="-1"/>
    <n v="-1"/>
    <n v="-1"/>
    <n v="0"/>
    <m/>
    <m/>
    <s v="Central IRL SIR"/>
    <n v="-1"/>
    <m/>
    <m/>
    <n v="782"/>
    <x v="2"/>
    <s v="Taylor Creek Dredging"/>
    <x v="0"/>
    <m/>
    <n v="70.2855923706813"/>
    <n v="3.5704390099999997E-2"/>
  </r>
  <r>
    <n v="210000"/>
    <n v="840000"/>
    <n v="840000"/>
    <x v="0"/>
    <x v="0"/>
    <s v="IR-SouthCentral"/>
    <s v="C-25 and South Indian R"/>
    <n v="0.36"/>
    <n v="0.57999999999999996"/>
    <s v="Natural Lands"/>
    <n v="0.61102972395265998"/>
    <n v="0"/>
    <n v="0"/>
    <n v="0"/>
    <n v="0"/>
    <n v="0"/>
    <n v="0"/>
    <n v="5120"/>
    <s v="Channelized waterways, canals"/>
    <n v="512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95.43370594305901"/>
    <n v="0"/>
  </r>
  <r>
    <n v="220000"/>
    <n v="850000"/>
    <n v="850000"/>
    <x v="0"/>
    <x v="0"/>
    <s v="IR-SouthCentral"/>
    <s v="C-25 and South Indian R"/>
    <n v="0.36"/>
    <n v="0.57999999999999996"/>
    <s v="Natural Lands"/>
    <n v="0.24831211453006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44.73075284706101"/>
    <n v="0"/>
  </r>
  <r>
    <n v="220000"/>
    <n v="850000"/>
    <n v="850000"/>
    <x v="0"/>
    <x v="0"/>
    <s v="IR-SouthCentral"/>
    <s v="C-25 and South Indian R"/>
    <n v="0.36"/>
    <n v="0.57999999999999996"/>
    <s v="Natural Lands"/>
    <n v="0.34080996528990998"/>
    <n v="174.438607816293"/>
    <n v="0.38176559942991001"/>
    <n v="5.0596800534239997E-2"/>
    <n v="0.13010952069059001"/>
    <n v="1.7243893833849999E-2"/>
    <n v="59.4504158750917"/>
    <n v="5410"/>
    <s v="Embayments opening directly to the Gulf or Ocean"/>
    <n v="5410"/>
    <s v="St. Lucie County"/>
    <s v="St. Lucie County"/>
    <m/>
    <m/>
    <s v="Natural Lands"/>
    <n v="0"/>
    <n v="1"/>
    <n v="0.13010952069059001"/>
    <n v="1.7243893833849999E-2"/>
    <n v="60.421482096446503"/>
    <m/>
    <n v="-1"/>
    <n v="-1"/>
    <n v="-1"/>
    <n v="-1"/>
    <n v="0"/>
    <m/>
    <m/>
    <s v="Central IRL SIR"/>
    <n v="-1"/>
    <m/>
    <m/>
    <n v="782"/>
    <x v="2"/>
    <s v="Taylor Creek Dredging"/>
    <x v="0"/>
    <m/>
    <n v="155.62910901487001"/>
    <n v="4.9003635099999998E-2"/>
  </r>
  <r>
    <n v="220000"/>
    <n v="850000"/>
    <n v="850000"/>
    <x v="0"/>
    <x v="0"/>
    <s v="IR-SouthCentral"/>
    <s v="C-25 and South Indian R"/>
    <n v="0.36"/>
    <n v="0.57999999999999996"/>
    <s v="Natural Lands"/>
    <n v="8.1214582301699992E-3"/>
    <n v="174.438607816293"/>
    <n v="0.38176559942991001"/>
    <n v="5.0596800534239997E-2"/>
    <n v="3.1004933694800002E-3"/>
    <n v="4.1091980210999999E-4"/>
    <n v="1.4166958671102501"/>
    <n v="1750"/>
    <s v="Governmental"/>
    <n v="3000"/>
    <s v="St. Lucie County"/>
    <s v="St. Lucie County"/>
    <m/>
    <m/>
    <m/>
    <n v="0"/>
    <n v="1"/>
    <n v="3.1004933694800002E-3"/>
    <n v="4.1091980210999999E-4"/>
    <n v="5.5162845854479396"/>
    <m/>
    <n v="-1"/>
    <n v="-1"/>
    <n v="-1"/>
    <n v="-1"/>
    <n v="0"/>
    <m/>
    <m/>
    <s v="Central IRL SIR"/>
    <n v="-1"/>
    <m/>
    <m/>
    <n v="782"/>
    <x v="2"/>
    <s v="Taylor Creek Dredging"/>
    <x v="0"/>
    <m/>
    <n v="59.965467005336997"/>
    <n v="4.4738722999999999E-3"/>
  </r>
  <r>
    <n v="220000"/>
    <n v="850000"/>
    <n v="860000"/>
    <x v="0"/>
    <x v="0"/>
    <s v="IR-SouthCentral"/>
    <s v="C-25 and South Indian R"/>
    <n v="0.36"/>
    <n v="0.57999999999999996"/>
    <s v="Natural Lands"/>
    <n v="0.53409115543772001"/>
    <n v="0"/>
    <n v="0"/>
    <n v="0"/>
    <n v="0"/>
    <n v="0"/>
    <n v="0"/>
    <n v="5410"/>
    <s v="Embayments opening directly to the Gulf or Ocean"/>
    <n v="5410"/>
    <s v="St. Lucie County"/>
    <s v="St. Lucie County"/>
    <m/>
    <m/>
    <s v="Natural Lands"/>
    <n v="0"/>
    <n v="1"/>
    <n v="0"/>
    <n v="0"/>
    <n v="0"/>
    <m/>
    <n v="-1"/>
    <n v="-1"/>
    <n v="-1"/>
    <n v="-1"/>
    <n v="0"/>
    <m/>
    <m/>
    <s v="Central IRL SIR"/>
    <n v="-1"/>
    <m/>
    <m/>
    <n v="782"/>
    <x v="2"/>
    <s v="Taylor Creek Dredging"/>
    <x v="0"/>
    <m/>
    <n v="187.775240202812"/>
    <n v="0"/>
  </r>
  <r>
    <n v="220000"/>
    <n v="850000"/>
    <n v="860000"/>
    <x v="0"/>
    <x v="0"/>
    <s v="IR-SouthCentral"/>
    <s v="C-25 and South Indian R"/>
    <n v="0.36"/>
    <n v="0.57999999999999996"/>
    <s v="Natural Lands"/>
    <n v="0.43289901028855998"/>
    <n v="586.40634727583597"/>
    <n v="1.26233416366257"/>
    <n v="0.18720433272902001"/>
    <n v="0.54646321010297005"/>
    <n v="8.1040570360119996E-2"/>
    <n v="253.85472736264001"/>
    <n v="5120"/>
    <s v="Channelized waterways, canals"/>
    <n v="5120"/>
    <s v="St. Lucie County"/>
    <s v="St. Lucie County"/>
    <m/>
    <m/>
    <s v="Natural Lands"/>
    <n v="0"/>
    <n v="1"/>
    <n v="0.54646321010297005"/>
    <n v="8.1040570360119996E-2"/>
    <n v="280.193092298051"/>
    <m/>
    <n v="-1"/>
    <n v="-1"/>
    <n v="-1"/>
    <n v="-1"/>
    <n v="0"/>
    <m/>
    <m/>
    <s v="Central IRL SIR"/>
    <n v="-1"/>
    <m/>
    <m/>
    <n v="782"/>
    <x v="2"/>
    <s v="Taylor Creek Dredging"/>
    <x v="0"/>
    <m/>
    <n v="177.66370465020501"/>
    <n v="0.22724500589999999"/>
  </r>
  <r>
    <n v="220000"/>
    <n v="860000"/>
    <n v="860000"/>
    <x v="0"/>
    <x v="0"/>
    <s v="IR-SouthCentral"/>
    <s v="C-25 and South Indian R"/>
    <n v="0.36"/>
    <n v="0.57999999999999996"/>
    <s v="Natural Lands"/>
    <n v="0.57793016449110002"/>
    <n v="4.6578194487965598"/>
    <n v="1.028980519722E-2"/>
    <n v="1.23587903982E-3"/>
    <n v="5.9467888102100004E-3"/>
    <n v="7.1425177677000005E-4"/>
    <n v="2.6918943602128702"/>
    <n v="5120"/>
    <s v="Channelized waterways, canals"/>
    <n v="5120"/>
    <s v="St. Lucie County"/>
    <s v="St. Lucie County"/>
    <m/>
    <m/>
    <s v="Natural Lands"/>
    <n v="0"/>
    <n v="1"/>
    <n v="5.9467888102100004E-3"/>
    <n v="7.1425177677000005E-4"/>
    <n v="2.83210594459899"/>
    <m/>
    <n v="-1"/>
    <n v="-1"/>
    <n v="-1"/>
    <n v="-1"/>
    <n v="0"/>
    <m/>
    <m/>
    <s v="Central IRL SIR"/>
    <n v="-1"/>
    <m/>
    <m/>
    <n v="782"/>
    <x v="2"/>
    <s v="Taylor Creek Dredging"/>
    <x v="0"/>
    <m/>
    <n v="192.776735856437"/>
    <n v="2.2969229000000002E-3"/>
  </r>
  <r>
    <n v="220000"/>
    <n v="860000"/>
    <n v="860000"/>
    <x v="0"/>
    <x v="0"/>
    <s v="IR-SouthCentral"/>
    <s v="C-25 and South Indian R"/>
    <n v="0.36"/>
    <n v="0.57999999999999996"/>
    <s v="Natural Lands"/>
    <n v="7.4347154179110003E-2"/>
    <n v="1364.52079093826"/>
    <n v="2.95011143941427"/>
    <n v="0.39254352791889002"/>
    <n v="0.21933239003171001"/>
    <n v="2.9184494192200001E-2"/>
    <n v="101.448237624499"/>
    <n v="5120"/>
    <s v="Channelized waterways, canals"/>
    <n v="5120"/>
    <s v="St. Lucie County"/>
    <s v="St. Lucie County"/>
    <m/>
    <m/>
    <s v="Natural Lands"/>
    <n v="0"/>
    <n v="1"/>
    <n v="0.21933239003171001"/>
    <n v="2.9184494192200001E-2"/>
    <n v="233.09829558306001"/>
    <m/>
    <n v="-1"/>
    <n v="-1"/>
    <n v="-1"/>
    <n v="-1"/>
    <n v="0"/>
    <m/>
    <m/>
    <s v="Central IRL SIR"/>
    <n v="-1"/>
    <m/>
    <m/>
    <n v="782"/>
    <x v="2"/>
    <s v="Taylor Creek Dredging"/>
    <x v="0"/>
    <m/>
    <n v="91.264521971692901"/>
    <n v="0.1890497126"/>
  </r>
  <r>
    <n v="220000"/>
    <n v="860000"/>
    <n v="860000"/>
    <x v="0"/>
    <x v="0"/>
    <s v="IR-SouthCentral"/>
    <s v="C-25 and South Indian R"/>
    <n v="0.36"/>
    <n v="0.57999999999999996"/>
    <s v="Natural Lands"/>
    <n v="0.18807636768288999"/>
    <n v="122.58639146022"/>
    <n v="0.26067156036875999"/>
    <n v="4.3901609366190003E-2"/>
    <n v="4.9026160232390002E-2"/>
    <n v="8.2568552250199996E-3"/>
    <n v="23.055603233191398"/>
    <n v="5120"/>
    <s v="Channelized waterways, canals"/>
    <n v="5120"/>
    <s v="St. Lucie County"/>
    <s v="St. Lucie County"/>
    <m/>
    <m/>
    <s v="Natural Lands"/>
    <n v="0"/>
    <n v="1"/>
    <n v="4.9026160232390002E-2"/>
    <n v="8.2568552250199996E-3"/>
    <n v="30.1125694266021"/>
    <m/>
    <n v="-1"/>
    <n v="-1"/>
    <n v="-1"/>
    <n v="-1"/>
    <n v="0"/>
    <m/>
    <m/>
    <s v="Central IRL SIR"/>
    <n v="-1"/>
    <m/>
    <m/>
    <n v="782"/>
    <x v="2"/>
    <s v="Taylor Creek Dredging"/>
    <x v="0"/>
    <m/>
    <n v="130.08379007278899"/>
    <n v="2.4422197400000002E-2"/>
  </r>
  <r>
    <n v="220000"/>
    <n v="860000"/>
    <n v="860000"/>
    <x v="0"/>
    <x v="0"/>
    <s v="IR-SouthCentral"/>
    <s v="C-25 and South Indian R"/>
    <n v="0.36"/>
    <n v="0.57999999999999996"/>
    <s v="Natural Lands"/>
    <n v="0.48381122893800999"/>
    <n v="201.06751798401501"/>
    <n v="0.48257492747119002"/>
    <n v="6.213092653242E-2"/>
    <n v="0.23347516871450999"/>
    <n v="3.005963992071E-2"/>
    <n v="97.278722975362896"/>
    <n v="5120"/>
    <s v="Channelized waterways, canals"/>
    <n v="5120"/>
    <s v="St. Lucie County"/>
    <s v="St. Lucie County"/>
    <m/>
    <m/>
    <s v="Natural Lands"/>
    <n v="0"/>
    <n v="1"/>
    <n v="0.23347516871450999"/>
    <n v="3.005963992071E-2"/>
    <n v="108.83731037523199"/>
    <m/>
    <n v="-1"/>
    <n v="-1"/>
    <n v="-1"/>
    <n v="-1"/>
    <n v="0"/>
    <m/>
    <m/>
    <s v="Central IRL SIR"/>
    <n v="-1"/>
    <m/>
    <m/>
    <n v="782"/>
    <x v="2"/>
    <s v="Taylor Creek Dredging"/>
    <x v="0"/>
    <m/>
    <n v="182.68845645024601"/>
    <n v="8.82703247E-2"/>
  </r>
  <r>
    <n v="220000"/>
    <n v="870000"/>
    <n v="870000"/>
    <x v="0"/>
    <x v="0"/>
    <s v="IR-SouthCentral"/>
    <s v="C-25 and South Indian R"/>
    <n v="0.36"/>
    <n v="0.57999999999999996"/>
    <s v="Natural Lands"/>
    <n v="0.11136587253119"/>
    <n v="935.74302216309695"/>
    <n v="1.9422839715421201"/>
    <n v="0.25008156685417998"/>
    <n v="0.21630414919414001"/>
    <n v="2.7850551896679999E-2"/>
    <n v="104.209838128173"/>
    <n v="5120"/>
    <s v="Channelized waterways, canals"/>
    <n v="5120"/>
    <s v="St. Lucie County"/>
    <s v="St. Lucie County"/>
    <m/>
    <m/>
    <s v="Natural Lands"/>
    <n v="0"/>
    <n v="1"/>
    <n v="0.21630414919414001"/>
    <n v="2.7850551896679999E-2"/>
    <n v="136.46202800658199"/>
    <m/>
    <n v="-1"/>
    <n v="-1"/>
    <n v="-1"/>
    <n v="-1"/>
    <n v="0"/>
    <m/>
    <m/>
    <s v="Central IRL SIR"/>
    <n v="-1"/>
    <m/>
    <m/>
    <n v="782"/>
    <x v="2"/>
    <s v="Taylor Creek Dredging"/>
    <x v="0"/>
    <m/>
    <n v="108.98078989896"/>
    <n v="0.11067479970000001"/>
  </r>
  <r>
    <n v="150000"/>
    <n v="560000"/>
    <n v="560000"/>
    <x v="0"/>
    <x v="0"/>
    <s v="IR-SouthCentral"/>
    <s v="C-25 and South Indian R"/>
    <n v="0.36"/>
    <n v="0.57999999999999996"/>
    <s v="FDOT District 4"/>
    <n v="0.26618468697985997"/>
    <n v="3563.6145685496999"/>
    <n v="7.7372233943682502"/>
    <n v="0.95752626271400998"/>
    <n v="2.0595303873231701"/>
    <n v="0.25487882851552002"/>
    <n v="948.57962844627605"/>
    <n v="1840"/>
    <s v="Marinas and Fish Camps"/>
    <n v="1840"/>
    <s v="FDOT District 4                                                St. Lucie County"/>
    <s v="FDOT District 4"/>
    <m/>
    <m/>
    <m/>
    <n v="0"/>
    <n v="1"/>
    <n v="2.0595303873231701"/>
    <n v="0.25487882851552002"/>
    <n v="995.29945015170404"/>
    <m/>
    <n v="-1"/>
    <n v="-1"/>
    <n v="-1"/>
    <n v="-1"/>
    <n v="0"/>
    <m/>
    <m/>
    <s v="Central IRL SIR"/>
    <n v="-1"/>
    <m/>
    <m/>
    <n v="781"/>
    <x v="3"/>
    <s v="Stan Blum Memorial Park"/>
    <x v="0"/>
    <m/>
    <n v="151.41561923970301"/>
    <n v="0.80721772110000001"/>
  </r>
  <r>
    <n v="150000"/>
    <n v="560000"/>
    <n v="560000"/>
    <x v="0"/>
    <x v="0"/>
    <s v="IR-SouthCentral"/>
    <s v="C-25 and South Indian R"/>
    <n v="0.36"/>
    <n v="0.57999999999999996"/>
    <s v="FDOT District 4"/>
    <n v="9.0566409552159999E-2"/>
    <n v="3563.6145685496999"/>
    <n v="7.7372233943682502"/>
    <n v="0.95752626271400998"/>
    <n v="0.70073254273094998"/>
    <n v="8.6719715665909997E-2"/>
    <n v="322.743776501338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0.70073254273094998"/>
    <n v="8.6719715665909997E-2"/>
    <n v="322.743776501338"/>
    <m/>
    <n v="-1"/>
    <n v="-1"/>
    <n v="-1"/>
    <n v="-1"/>
    <n v="0"/>
    <m/>
    <m/>
    <s v="Central IRL SIR"/>
    <n v="-1"/>
    <m/>
    <m/>
    <n v="781"/>
    <x v="3"/>
    <s v="Stan Blum Memorial Park"/>
    <x v="0"/>
    <m/>
    <n v="101.56994479601499"/>
    <n v="0.26175488769999999"/>
  </r>
  <r>
    <n v="160000"/>
    <n v="630000"/>
    <n v="630000"/>
    <x v="0"/>
    <x v="0"/>
    <s v="IR-SouthCentral"/>
    <s v="C-25 and South Indian R"/>
    <n v="0.36"/>
    <n v="0.57999999999999996"/>
    <s v="FDOT District 4"/>
    <n v="4.9186213414500003E-2"/>
    <n v="4078.8178347410899"/>
    <n v="8.2231517496930593"/>
    <n v="1.13751205995209"/>
    <n v="0.40446569690028"/>
    <n v="5.5949910942379999E-2"/>
    <n v="200.62160449847599"/>
    <n v="1840"/>
    <s v="Marinas and Fish Camps"/>
    <n v="1840"/>
    <s v="FDOT District 4                                                St. Lucie County"/>
    <s v="FDOT District 4"/>
    <m/>
    <m/>
    <m/>
    <n v="0"/>
    <n v="1"/>
    <n v="0.40446569690028"/>
    <n v="5.5949910942379999E-2"/>
    <n v="200.62160449847801"/>
    <m/>
    <n v="-1"/>
    <n v="-1"/>
    <n v="-1"/>
    <n v="-1"/>
    <n v="0"/>
    <m/>
    <m/>
    <s v="Central IRL SIR"/>
    <n v="-1"/>
    <m/>
    <m/>
    <n v="781"/>
    <x v="3"/>
    <s v="Stan Blum Memorial Park"/>
    <x v="0"/>
    <m/>
    <n v="70.230391185255002"/>
    <n v="0.16271014149999999"/>
  </r>
  <r>
    <n v="160000"/>
    <n v="630000"/>
    <n v="630000"/>
    <x v="0"/>
    <x v="0"/>
    <s v="IR-SouthCentral"/>
    <s v="C-25 and South Indian R"/>
    <n v="0.36"/>
    <n v="0.57999999999999996"/>
    <s v="City of Fort Pierce"/>
    <n v="2.4047014593100002E-3"/>
    <n v="4078.8178347410899"/>
    <n v="8.2231517496930593"/>
    <n v="1.13751205995209"/>
    <n v="1.977422501267E-2"/>
    <n v="2.7353769105499998E-3"/>
    <n v="9.8083391994901099"/>
    <n v="1840"/>
    <s v="Marinas and Fish Camps"/>
    <n v="1840"/>
    <s v="City of Fort Pierce            St. Lucie County"/>
    <s v="City of Fort Pierce"/>
    <m/>
    <m/>
    <m/>
    <n v="0"/>
    <n v="1"/>
    <n v="1.977422501267E-2"/>
    <n v="2.7353769105499998E-3"/>
    <n v="9.8083391994910905"/>
    <m/>
    <n v="-1"/>
    <n v="-1"/>
    <n v="-1"/>
    <n v="-1"/>
    <n v="0"/>
    <m/>
    <m/>
    <s v="Central IRL SIR"/>
    <n v="-1"/>
    <m/>
    <m/>
    <n v="781"/>
    <x v="3"/>
    <s v="Stan Blum Memorial Park"/>
    <x v="0"/>
    <m/>
    <n v="61.033188947679498"/>
    <n v="7.9548573999999993E-3"/>
  </r>
  <r>
    <n v="160000"/>
    <n v="630000"/>
    <n v="630000"/>
    <x v="0"/>
    <x v="0"/>
    <s v="IR-SouthCentral"/>
    <s v="C-25 and South Indian R"/>
    <n v="0.36"/>
    <n v="0.57999999999999996"/>
    <s v="FDOT District 4"/>
    <n v="0.51406396253968001"/>
    <n v="4078.8178347410899"/>
    <n v="8.2231517496930593"/>
    <n v="1.13751205995209"/>
    <n v="4.2272259730123896"/>
    <n v="0.58475395697565002"/>
    <n v="2096.7732586045599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4.2272259730123896"/>
    <n v="0.58475395697565002"/>
    <n v="2096.7732586045599"/>
    <m/>
    <n v="-1"/>
    <n v="-1"/>
    <n v="-1"/>
    <n v="-1"/>
    <n v="0"/>
    <m/>
    <m/>
    <s v="Central IRL SIR"/>
    <n v="-1"/>
    <m/>
    <m/>
    <n v="781"/>
    <x v="3"/>
    <s v="Stan Blum Memorial Park"/>
    <x v="0"/>
    <m/>
    <n v="176.122716967787"/>
    <n v="1.7005460328999999"/>
  </r>
  <r>
    <n v="160000"/>
    <n v="630000"/>
    <n v="630000"/>
    <x v="0"/>
    <x v="0"/>
    <s v="IR-SouthCentral"/>
    <s v="C-25 and South Indian R"/>
    <n v="0.36"/>
    <n v="0.57999999999999996"/>
    <s v="City of Fort Pierce"/>
    <n v="5.2108519809550002E-2"/>
    <n v="4078.8178347410899"/>
    <n v="8.2231517496930593"/>
    <n v="1.13751205995209"/>
    <n v="0.42849626584588002"/>
    <n v="5.927406970962E-2"/>
    <n v="212.54115994118399"/>
    <n v="1750"/>
    <s v="Governmental"/>
    <n v="1750"/>
    <s v="City of Fort Pierce            St. Lucie County"/>
    <s v="City of Fort Pierce"/>
    <m/>
    <m/>
    <m/>
    <n v="0"/>
    <n v="1"/>
    <n v="0.42849626584588002"/>
    <n v="5.927406970962E-2"/>
    <n v="212.54115994118499"/>
    <m/>
    <n v="-1"/>
    <n v="-1"/>
    <n v="-1"/>
    <n v="-1"/>
    <n v="0"/>
    <m/>
    <m/>
    <s v="Central IRL SIR"/>
    <n v="-1"/>
    <m/>
    <m/>
    <n v="781"/>
    <x v="3"/>
    <s v="Stan Blum Memorial Park"/>
    <x v="0"/>
    <m/>
    <n v="71.112776793205796"/>
    <n v="0.17237725870000001"/>
  </r>
  <r>
    <n v="160000"/>
    <n v="630000"/>
    <n v="630000"/>
    <x v="0"/>
    <x v="0"/>
    <s v="IR-SouthCentral"/>
    <s v="C-25 and South Indian R"/>
    <n v="0.36"/>
    <n v="0.57999999999999996"/>
    <s v="FDOT District 4"/>
    <n v="5.0018295473399999E-3"/>
    <n v="4089.6368452362299"/>
    <n v="9.25794943887154"/>
    <n v="1.2136433194762"/>
    <n v="4.630668505116E-2"/>
    <n v="6.0704370152899999E-3"/>
    <n v="20.4556664104093"/>
    <n v="1840"/>
    <s v="Marinas and Fish Camps"/>
    <n v="1840"/>
    <s v="FDOT District 4                                                St. Lucie County"/>
    <s v="FDOT District 4"/>
    <m/>
    <m/>
    <m/>
    <n v="0"/>
    <n v="1"/>
    <n v="4.630668505116E-2"/>
    <n v="6.0704370152899999E-3"/>
    <n v="25.843090107433699"/>
    <m/>
    <n v="-1"/>
    <n v="-1"/>
    <n v="-1"/>
    <n v="-1"/>
    <n v="0"/>
    <m/>
    <m/>
    <s v="Central IRL SIR"/>
    <n v="-1"/>
    <m/>
    <m/>
    <n v="781"/>
    <x v="3"/>
    <s v="Stan Blum Memorial Park"/>
    <x v="0"/>
    <m/>
    <n v="22.7759979220078"/>
    <n v="2.0959521599999999E-2"/>
  </r>
  <r>
    <n v="170000"/>
    <n v="680000"/>
    <n v="680000"/>
    <x v="0"/>
    <x v="0"/>
    <s v="IR-SouthCentral"/>
    <s v="C-25 and South Indian R"/>
    <n v="0.36"/>
    <n v="0.57999999999999996"/>
    <s v="FDOT District 4"/>
    <n v="0.16432126657627999"/>
    <n v="3974.12219557561"/>
    <n v="8.08584994449307"/>
    <n v="1.09905261276223"/>
    <n v="1.32867710422487"/>
    <n v="0.18059771736305999"/>
    <n v="653.03279270590303"/>
    <n v="1840"/>
    <s v="Marinas and Fish Camps"/>
    <n v="1840"/>
    <s v="FDOT District 4                                                St. Lucie County"/>
    <s v="FDOT District 4"/>
    <m/>
    <m/>
    <m/>
    <n v="0"/>
    <n v="1"/>
    <n v="1.32867710422487"/>
    <n v="0.18059771736305999"/>
    <n v="655.93840952723804"/>
    <m/>
    <n v="-1"/>
    <n v="-1"/>
    <n v="-1"/>
    <n v="-1"/>
    <n v="0"/>
    <m/>
    <m/>
    <s v="Central IRL SIR"/>
    <n v="-1"/>
    <m/>
    <m/>
    <n v="781"/>
    <x v="3"/>
    <s v="Stan Blum Memorial Park"/>
    <x v="0"/>
    <m/>
    <n v="132.246608542747"/>
    <n v="0.53198573360000001"/>
  </r>
  <r>
    <n v="170000"/>
    <n v="680000"/>
    <n v="680000"/>
    <x v="0"/>
    <x v="0"/>
    <s v="IR-SouthCentral"/>
    <s v="C-25 and South Indian R"/>
    <n v="0.36"/>
    <n v="0.57999999999999996"/>
    <s v="City of Fort Pierce"/>
    <n v="2.9189533179000001E-4"/>
    <n v="3974.12219557561"/>
    <n v="8.08584994449307"/>
    <n v="1.09905261276223"/>
    <n v="2.3602218524E-3"/>
    <n v="3.2080832706000002E-4"/>
    <n v="1.1600277168753901"/>
    <n v="1840"/>
    <s v="Marinas and Fish Camps"/>
    <n v="1840"/>
    <s v="City of Fort Pierce            St. Lucie County"/>
    <s v="City of Fort Pierce"/>
    <m/>
    <m/>
    <m/>
    <n v="0"/>
    <n v="1"/>
    <n v="2.3602218524E-3"/>
    <n v="3.2080832706000002E-4"/>
    <n v="1.1600277168747"/>
    <m/>
    <n v="-1"/>
    <n v="-1"/>
    <n v="-1"/>
    <n v="-1"/>
    <n v="0"/>
    <m/>
    <m/>
    <s v="Central IRL SIR"/>
    <n v="-1"/>
    <m/>
    <m/>
    <n v="781"/>
    <x v="3"/>
    <s v="Stan Blum Memorial Park"/>
    <x v="0"/>
    <m/>
    <n v="5.3810357394475297"/>
    <n v="9.4081730000000004E-4"/>
  </r>
  <r>
    <n v="170000"/>
    <n v="680000"/>
    <n v="680000"/>
    <x v="0"/>
    <x v="0"/>
    <s v="IR-SouthCentral"/>
    <s v="C-25 and South Indian R"/>
    <n v="0.36"/>
    <n v="0.57999999999999996"/>
    <s v="FDOT District 4"/>
    <n v="0.40290904716284998"/>
    <n v="3974.12219557561"/>
    <n v="8.08584994449307"/>
    <n v="1.09905261276223"/>
    <n v="3.25786209663756"/>
    <n v="0.44281824098987999"/>
    <n v="1601.2097871281401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3.25786209663756"/>
    <n v="0.44281824098987999"/>
    <n v="1601.2097871281401"/>
    <m/>
    <n v="-1"/>
    <n v="-1"/>
    <n v="-1"/>
    <n v="-1"/>
    <n v="0"/>
    <m/>
    <m/>
    <s v="Central IRL SIR"/>
    <n v="-1"/>
    <m/>
    <m/>
    <n v="781"/>
    <x v="3"/>
    <s v="Stan Blum Memorial Park"/>
    <x v="0"/>
    <m/>
    <n v="169.202641402941"/>
    <n v="1.2986291865999999"/>
  </r>
  <r>
    <n v="170000"/>
    <n v="710000"/>
    <n v="710000"/>
    <x v="0"/>
    <x v="0"/>
    <s v="IR-SouthCentral"/>
    <s v="C-25 and South Indian R"/>
    <n v="0.36"/>
    <n v="0.57999999999999996"/>
    <s v="City of Fort Pierce"/>
    <n v="1.72389177045E-3"/>
    <n v="7.4971950682973496"/>
    <n v="2.2663792817890001E-2"/>
    <n v="1.9766929993699999E-3"/>
    <n v="3.9069925920000003E-5"/>
    <n v="3.4076047943339999E-6"/>
    <n v="1.292435287974E-2"/>
    <n v="1840"/>
    <s v="Marinas and Fish Camps"/>
    <n v="1840"/>
    <s v="City of Fort Pierce            St. Lucie County"/>
    <s v="City of Fort Pierce"/>
    <m/>
    <m/>
    <m/>
    <n v="0"/>
    <n v="1"/>
    <n v="3.9069925920000003E-5"/>
    <n v="3.4076047943339999E-6"/>
    <n v="2.586441555525E-2"/>
    <m/>
    <n v="-1"/>
    <n v="-1"/>
    <n v="-1"/>
    <n v="-1"/>
    <n v="0"/>
    <m/>
    <m/>
    <s v="Central IRL SIR"/>
    <n v="-1"/>
    <m/>
    <m/>
    <n v="781"/>
    <x v="3"/>
    <s v="Stan Blum Memorial Park"/>
    <x v="0"/>
    <m/>
    <n v="14.596421024975401"/>
    <n v="2.0976799999999999E-5"/>
  </r>
  <r>
    <n v="180000"/>
    <n v="740000"/>
    <n v="740000"/>
    <x v="0"/>
    <x v="0"/>
    <s v="IR-SouthCentral"/>
    <s v="C-25 and South Indian R"/>
    <n v="0.36"/>
    <n v="0.57999999999999996"/>
    <s v="FDOT District 4"/>
    <n v="9.0086884409999995E-3"/>
    <n v="3964.3258298436199"/>
    <n v="8.1982495448928798"/>
    <n v="1.10151731793801"/>
    <n v="7.3855475911520002E-2"/>
    <n v="9.9232263296699999E-3"/>
    <n v="35.713376279677902"/>
    <n v="1840"/>
    <s v="Marinas and Fish Camps"/>
    <n v="1840"/>
    <s v="FDOT District 4                                                St. Lucie County"/>
    <s v="FDOT District 4"/>
    <m/>
    <m/>
    <m/>
    <n v="0"/>
    <n v="1"/>
    <n v="7.3855475911520002E-2"/>
    <n v="9.9232263296699999E-3"/>
    <n v="1670.80496620691"/>
    <m/>
    <n v="-1"/>
    <n v="-1"/>
    <n v="-1"/>
    <n v="-1"/>
    <n v="0"/>
    <m/>
    <m/>
    <s v="Central IRL SIR"/>
    <n v="-1"/>
    <m/>
    <m/>
    <n v="781"/>
    <x v="3"/>
    <s v="Stan Blum Memorial Park"/>
    <x v="0"/>
    <m/>
    <n v="39.086084466035601"/>
    <n v="1.3550729653"/>
  </r>
  <r>
    <n v="180000"/>
    <n v="740000"/>
    <n v="740000"/>
    <x v="0"/>
    <x v="0"/>
    <s v="IR-SouthCentral"/>
    <s v="C-25 and South Indian R"/>
    <n v="0.36"/>
    <n v="0.57999999999999996"/>
    <s v="FDOT District 4"/>
    <n v="9.7984885278099999E-3"/>
    <n v="3964.3258298436199"/>
    <n v="8.1982495448928798"/>
    <n v="1.10151731793801"/>
    <n v="8.0330454113770003E-2"/>
    <n v="1.0793204803000001E-2"/>
    <n v="38.844401164231499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8.0330454113770003E-2"/>
    <n v="1.0793204803000001E-2"/>
    <n v="38.844401164232799"/>
    <m/>
    <n v="-1"/>
    <n v="-1"/>
    <n v="-1"/>
    <n v="-1"/>
    <n v="0"/>
    <m/>
    <m/>
    <s v="Central IRL SIR"/>
    <n v="-1"/>
    <m/>
    <m/>
    <n v="781"/>
    <x v="3"/>
    <s v="Stan Blum Memorial Park"/>
    <x v="0"/>
    <m/>
    <n v="31.063098799753899"/>
    <n v="3.1503974999999997E-2"/>
  </r>
  <r>
    <n v="180000"/>
    <n v="740000"/>
    <n v="740000"/>
    <x v="0"/>
    <x v="0"/>
    <s v="IR-SouthCentral"/>
    <s v="C-25 and South Indian R"/>
    <n v="0.36"/>
    <n v="0.57999999999999996"/>
    <s v="Natural Lands"/>
    <n v="3.1812051787999998E-4"/>
    <n v="4050.2956700745599"/>
    <n v="8.1199328334423804"/>
    <n v="1.12707541281444"/>
    <n v="2.5831172381299999E-3"/>
    <n v="3.5854581401000002E-4"/>
    <n v="1.2884821561352899"/>
    <n v="5410"/>
    <s v="Embayments opening directly to the Gulf or Ocean"/>
    <n v="5410"/>
    <s v="St. Lucie County"/>
    <s v="St. Lucie County"/>
    <m/>
    <m/>
    <s v="Natural Lands"/>
    <n v="0"/>
    <n v="1"/>
    <n v="2.5831172381299999E-3"/>
    <n v="3.5854581401000002E-4"/>
    <n v="1.28848215613551"/>
    <m/>
    <n v="-1"/>
    <n v="-1"/>
    <n v="-1"/>
    <n v="-1"/>
    <n v="0"/>
    <m/>
    <m/>
    <s v="Central IRL SIR"/>
    <n v="-1"/>
    <m/>
    <m/>
    <n v="781"/>
    <x v="3"/>
    <s v="Stan Blum Memorial Park"/>
    <x v="0"/>
    <m/>
    <n v="7.2821744086023301"/>
    <n v="1.0449977E-3"/>
  </r>
  <r>
    <n v="180000"/>
    <n v="740000"/>
    <n v="740000"/>
    <x v="0"/>
    <x v="0"/>
    <s v="IR-SouthCentral"/>
    <s v="C-25 and South Indian R"/>
    <n v="0.36"/>
    <n v="0.57999999999999996"/>
    <s v="Natural Lands"/>
    <n v="1.8495609536000001E-3"/>
    <n v="4050.2956700745599"/>
    <n v="8.1199328334423804"/>
    <n v="1.12707541281444"/>
    <n v="1.5018310714650001E-2"/>
    <n v="2.0845946753100001E-3"/>
    <n v="7.4912687219374599"/>
    <n v="5410"/>
    <s v="Embayments opening directly to the Gulf or Ocean"/>
    <n v="5410"/>
    <s v="City of Fort Pierce            St. Lucie County"/>
    <s v="City of Fort Pierce"/>
    <m/>
    <m/>
    <s v="Natural Lands"/>
    <n v="0"/>
    <n v="1"/>
    <n v="1.5018310714650001E-2"/>
    <n v="2.0845946753100001E-3"/>
    <n v="7.4912687219383098"/>
    <m/>
    <n v="-1"/>
    <n v="-1"/>
    <n v="-1"/>
    <n v="-1"/>
    <n v="0"/>
    <m/>
    <m/>
    <s v="Central IRL SIR"/>
    <n v="-1"/>
    <m/>
    <m/>
    <n v="781"/>
    <x v="3"/>
    <s v="Stan Blum Memorial Park"/>
    <x v="0"/>
    <m/>
    <n v="13.572512599959101"/>
    <n v="6.0756437000000002E-3"/>
  </r>
  <r>
    <n v="180000"/>
    <n v="740000"/>
    <n v="740000"/>
    <x v="0"/>
    <x v="0"/>
    <s v="IR-SouthCentral"/>
    <s v="C-25 and South Indian R"/>
    <n v="0.36"/>
    <n v="0.57999999999999996"/>
    <s v="City of Fort Pierce"/>
    <n v="0.57756342458000998"/>
    <n v="4050.2956700745599"/>
    <n v="8.1199328334423804"/>
    <n v="1.12707541281444"/>
    <n v="4.6897762146427002"/>
    <n v="0.65095753518503996"/>
    <n v="2339.3026377698702"/>
    <n v="1840"/>
    <s v="Marinas and Fish Camps"/>
    <n v="1840"/>
    <s v="City of Fort Pierce            St. Lucie County"/>
    <s v="City of Fort Pierce"/>
    <m/>
    <m/>
    <m/>
    <n v="0"/>
    <n v="1"/>
    <n v="4.6897762146427002"/>
    <n v="0.65095753518503996"/>
    <n v="2339.3026377698702"/>
    <m/>
    <n v="-1"/>
    <n v="-1"/>
    <n v="-1"/>
    <n v="-1"/>
    <n v="0"/>
    <m/>
    <m/>
    <s v="Central IRL SIR"/>
    <n v="-1"/>
    <m/>
    <m/>
    <n v="781"/>
    <x v="3"/>
    <s v="Stan Blum Memorial Park"/>
    <x v="0"/>
    <m/>
    <n v="187.56620376240701"/>
    <n v="1.8972446373"/>
  </r>
  <r>
    <n v="180000"/>
    <n v="740000"/>
    <n v="740000"/>
    <x v="0"/>
    <x v="0"/>
    <s v="IR-SouthCentral"/>
    <s v="C-25 and South Indian R"/>
    <n v="0.36"/>
    <n v="0.57999999999999996"/>
    <s v="FDOT District 4"/>
    <n v="3.8032347593389998E-2"/>
    <n v="4050.2956700745599"/>
    <n v="8.1199328334423804"/>
    <n v="1.12707541281444"/>
    <n v="0.30882010795649001"/>
    <n v="4.2865323864120002E-2"/>
    <n v="154.04225278029401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0.30882010795649001"/>
    <n v="4.2865323864120002E-2"/>
    <n v="154.04225278029301"/>
    <m/>
    <n v="-1"/>
    <n v="-1"/>
    <n v="-1"/>
    <n v="-1"/>
    <n v="0"/>
    <m/>
    <m/>
    <s v="Central IRL SIR"/>
    <n v="-1"/>
    <m/>
    <m/>
    <n v="781"/>
    <x v="3"/>
    <s v="Stan Blum Memorial Park"/>
    <x v="0"/>
    <m/>
    <n v="61.422695071845503"/>
    <n v="0.12493288950000001"/>
  </r>
  <r>
    <n v="190000"/>
    <n v="760000"/>
    <n v="760000"/>
    <x v="0"/>
    <x v="0"/>
    <s v="IR-SouthCentral"/>
    <s v="C-25 and South Indian R"/>
    <n v="0.36"/>
    <n v="0.57999999999999996"/>
    <s v="St. Lucie County"/>
    <n v="3.0399817674000001E-4"/>
    <n v="4100.3843603835103"/>
    <n v="8.7117080073098894"/>
    <n v="1.167892990725"/>
    <n v="2.64834335051E-3"/>
    <n v="3.5503733979999998E-4"/>
    <n v="1.24650936948979"/>
    <n v="1840"/>
    <s v="Marinas and Fish Camps"/>
    <n v="1840"/>
    <s v="St. Lucie County"/>
    <s v="St. Lucie County"/>
    <m/>
    <m/>
    <m/>
    <n v="0"/>
    <n v="1"/>
    <n v="2.64834335051E-3"/>
    <n v="3.5503733979999998E-4"/>
    <n v="2.1539915095816999"/>
    <m/>
    <n v="-1"/>
    <n v="-1"/>
    <n v="-1"/>
    <n v="-1"/>
    <n v="0"/>
    <m/>
    <m/>
    <s v="Central IRL SIR"/>
    <n v="-1"/>
    <m/>
    <m/>
    <n v="781"/>
    <x v="3"/>
    <s v="Stan Blum Memorial Park"/>
    <x v="0"/>
    <m/>
    <n v="7.64007493965536"/>
    <n v="1.7469517999999999E-3"/>
  </r>
  <r>
    <n v="190000"/>
    <n v="760000"/>
    <n v="760000"/>
    <x v="0"/>
    <x v="0"/>
    <s v="IR-SouthCentral"/>
    <s v="C-25 and South Indian R"/>
    <n v="0.36"/>
    <n v="0.57999999999999996"/>
    <s v="FDOT District 4"/>
    <n v="4.5498464088499996E-3"/>
    <n v="4100.3843603835103"/>
    <n v="8.7117080073098894"/>
    <n v="1.167892990725"/>
    <n v="3.9636933392070001E-2"/>
    <n v="5.3137337297799996E-3"/>
    <n v="18.656119057028398"/>
    <n v="1840"/>
    <s v="Marinas and Fish Camps"/>
    <n v="1840"/>
    <s v="FDOT District 4                                                St. Lucie County"/>
    <s v="FDOT District 4"/>
    <m/>
    <m/>
    <m/>
    <n v="0"/>
    <n v="1"/>
    <n v="3.9636933392070001E-2"/>
    <n v="5.3137337297799996E-3"/>
    <n v="23.009429448863401"/>
    <m/>
    <n v="-1"/>
    <n v="-1"/>
    <n v="-1"/>
    <n v="-1"/>
    <n v="0"/>
    <m/>
    <m/>
    <s v="Central IRL SIR"/>
    <n v="-1"/>
    <m/>
    <m/>
    <n v="781"/>
    <x v="3"/>
    <s v="Stan Blum Memorial Park"/>
    <x v="0"/>
    <m/>
    <n v="20.323190559983999"/>
    <n v="1.86613378E-2"/>
  </r>
  <r>
    <n v="190000"/>
    <n v="760000"/>
    <n v="760000"/>
    <x v="0"/>
    <x v="0"/>
    <s v="IR-SouthCentral"/>
    <s v="C-25 and South Indian R"/>
    <n v="0.36"/>
    <n v="0.57999999999999996"/>
    <s v="City of Fort Pierce"/>
    <n v="2.3493071005699999E-3"/>
    <n v="4100.3843603835103"/>
    <n v="8.7117080073098894"/>
    <n v="1.167892990725"/>
    <n v="2.0466477479680001E-2"/>
    <n v="2.74373929581E-3"/>
    <n v="9.6330620929233604"/>
    <n v="1840"/>
    <s v="Marinas and Fish Camps"/>
    <n v="1840"/>
    <s v="City of Fort Pierce            St. Lucie County"/>
    <s v="City of Fort Pierce"/>
    <m/>
    <m/>
    <m/>
    <n v="0"/>
    <n v="1"/>
    <n v="2.0466477479680001E-2"/>
    <n v="2.74373929581E-3"/>
    <n v="9.6330620929243906"/>
    <m/>
    <n v="-1"/>
    <n v="-1"/>
    <n v="-1"/>
    <n v="-1"/>
    <n v="0"/>
    <m/>
    <m/>
    <s v="Central IRL SIR"/>
    <n v="-1"/>
    <m/>
    <m/>
    <n v="781"/>
    <x v="3"/>
    <s v="Stan Blum Memorial Park"/>
    <x v="0"/>
    <m/>
    <n v="54.959235811155096"/>
    <n v="7.8127023999999996E-3"/>
  </r>
  <r>
    <n v="190000"/>
    <n v="760000"/>
    <n v="760000"/>
    <x v="0"/>
    <x v="0"/>
    <s v="IR-SouthCentral"/>
    <s v="C-25 and South Indian R"/>
    <n v="0.36"/>
    <n v="0.57999999999999996"/>
    <s v="FDOT District 4"/>
    <n v="5.7637699558310003E-2"/>
    <n v="4100.3843603835103"/>
    <n v="8.7117080073098894"/>
    <n v="1.167892990725"/>
    <n v="0.50212280876510995"/>
    <n v="6.731466531567E-2"/>
    <n v="236.336721837406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0.50212280876510995"/>
    <n v="6.731466531567E-2"/>
    <n v="236.33672183740799"/>
    <m/>
    <n v="-1"/>
    <n v="-1"/>
    <n v="-1"/>
    <n v="-1"/>
    <n v="0"/>
    <m/>
    <m/>
    <s v="Central IRL SIR"/>
    <n v="-1"/>
    <m/>
    <m/>
    <n v="781"/>
    <x v="3"/>
    <s v="Stan Blum Memorial Park"/>
    <x v="0"/>
    <m/>
    <n v="70.388790320470605"/>
    <n v="0.19167617340000001"/>
  </r>
  <r>
    <n v="190000"/>
    <n v="760000"/>
    <n v="760000"/>
    <x v="0"/>
    <x v="0"/>
    <s v="IR-SouthCentral"/>
    <s v="C-25 and South Indian R"/>
    <n v="0.36"/>
    <n v="0.57999999999999996"/>
    <s v="Natural Lands"/>
    <n v="3.7832979508869997E-2"/>
    <n v="4100.3843603835103"/>
    <n v="8.7117080073098894"/>
    <n v="1.167892990725"/>
    <n v="0.32958987052785998"/>
    <n v="4.418487158665E-2"/>
    <n v="155.12975748490501"/>
    <n v="1750"/>
    <s v="Governmental"/>
    <n v="3000"/>
    <s v="St. Lucie County"/>
    <s v="St. Lucie County"/>
    <m/>
    <m/>
    <m/>
    <n v="0"/>
    <n v="1"/>
    <n v="0.32958987052785998"/>
    <n v="4.418487158665E-2"/>
    <n v="597.05182517913795"/>
    <m/>
    <n v="-1"/>
    <n v="-1"/>
    <n v="-1"/>
    <n v="-1"/>
    <n v="0"/>
    <m/>
    <m/>
    <s v="Central IRL SIR"/>
    <n v="-1"/>
    <m/>
    <m/>
    <n v="781"/>
    <x v="3"/>
    <s v="Stan Blum Memorial Park"/>
    <x v="0"/>
    <m/>
    <n v="75.202143632880606"/>
    <n v="0.48422694659999999"/>
  </r>
  <r>
    <n v="190000"/>
    <n v="760000"/>
    <n v="760000"/>
    <x v="0"/>
    <x v="0"/>
    <s v="IR-SouthCentral"/>
    <s v="C-25 and South Indian R"/>
    <n v="0.36"/>
    <n v="0.57999999999999996"/>
    <s v="City of Fort Pierce"/>
    <n v="0.34338457083159002"/>
    <n v="4100.3843603835103"/>
    <n v="8.7117080073098894"/>
    <n v="1.167892990725"/>
    <n v="2.9914661153002502"/>
    <n v="0.40103643339733003"/>
    <n v="1408.0087238348599"/>
    <n v="1750"/>
    <s v="Governmental"/>
    <n v="1750"/>
    <s v="City of Fort Pierce            St. Lucie County"/>
    <s v="City of Fort Pierce"/>
    <m/>
    <m/>
    <m/>
    <n v="0"/>
    <n v="1"/>
    <n v="2.9914661153002502"/>
    <n v="0.40103643339733003"/>
    <n v="1664.8821557357301"/>
    <m/>
    <n v="-1"/>
    <n v="-1"/>
    <n v="-1"/>
    <n v="-1"/>
    <n v="0"/>
    <m/>
    <m/>
    <s v="Central IRL SIR"/>
    <n v="-1"/>
    <m/>
    <m/>
    <n v="781"/>
    <x v="3"/>
    <s v="Stan Blum Memorial Park"/>
    <x v="0"/>
    <m/>
    <n v="144.010210689671"/>
    <n v="1.3502693883000001"/>
  </r>
  <r>
    <n v="190000"/>
    <n v="760000"/>
    <n v="760000"/>
    <x v="0"/>
    <x v="0"/>
    <s v="IR-SouthCentral"/>
    <s v="C-25 and South Indian R"/>
    <n v="0.36"/>
    <n v="0.57999999999999996"/>
    <s v="City of Fort Pierce"/>
    <n v="0.13196465454872999"/>
    <n v="4089.3839212205598"/>
    <n v="8.4564127338989703"/>
    <n v="1.15200573260823"/>
    <n v="1.1159475851505101"/>
    <n v="0.15202403854179999"/>
    <n v="539.65413648102697"/>
    <n v="1840"/>
    <s v="Marinas and Fish Camps"/>
    <n v="1840"/>
    <s v="City of Fort Pierce            St. Lucie County"/>
    <s v="City of Fort Pierce"/>
    <m/>
    <m/>
    <m/>
    <n v="0"/>
    <n v="1"/>
    <n v="1.1159475851505101"/>
    <n v="0.15202403854179999"/>
    <n v="539.65413648102697"/>
    <m/>
    <n v="-1"/>
    <n v="-1"/>
    <n v="-1"/>
    <n v="-1"/>
    <n v="0"/>
    <m/>
    <m/>
    <s v="Central IRL SIR"/>
    <n v="-1"/>
    <m/>
    <m/>
    <n v="781"/>
    <x v="3"/>
    <s v="Stan Blum Memorial Park"/>
    <x v="0"/>
    <m/>
    <n v="168.799035011651"/>
    <n v="0.4376756987"/>
  </r>
  <r>
    <n v="190000"/>
    <n v="760000"/>
    <n v="760000"/>
    <x v="0"/>
    <x v="0"/>
    <s v="IR-SouthCentral"/>
    <s v="C-25 and South Indian R"/>
    <n v="0.36"/>
    <n v="0.57999999999999996"/>
    <s v="FDOT District 4"/>
    <n v="0.19399054673782001"/>
    <n v="4089.3839212205598"/>
    <n v="8.4564127338989703"/>
    <n v="1.15200573260823"/>
    <n v="1.6404641296897799"/>
    <n v="0.22347822191378"/>
    <n v="793.30182269845602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1.6404641296897799"/>
    <n v="0.22347822191378"/>
    <n v="793.30182269845602"/>
    <m/>
    <n v="-1"/>
    <n v="-1"/>
    <n v="-1"/>
    <n v="-1"/>
    <n v="0"/>
    <m/>
    <m/>
    <s v="Central IRL SIR"/>
    <n v="-1"/>
    <m/>
    <m/>
    <n v="781"/>
    <x v="3"/>
    <s v="Stan Blum Memorial Park"/>
    <x v="0"/>
    <m/>
    <n v="138.66401023784499"/>
    <n v="0.64339158370000005"/>
  </r>
  <r>
    <n v="190000"/>
    <n v="760000"/>
    <n v="760000"/>
    <x v="0"/>
    <x v="0"/>
    <s v="IR-SouthCentral"/>
    <s v="C-25 and South Indian R"/>
    <n v="0.36"/>
    <n v="0.57999999999999996"/>
    <s v="City of Fort Pierce"/>
    <n v="0.29180822969337"/>
    <n v="4089.3839212205598"/>
    <n v="8.4564127338989703"/>
    <n v="1.15200573260823"/>
    <n v="2.4676508294355401"/>
    <n v="0.33616475342902002"/>
    <n v="1193.3158825879"/>
    <n v="1750"/>
    <s v="Governmental"/>
    <n v="1750"/>
    <s v="City of Fort Pierce            St. Lucie County"/>
    <s v="City of Fort Pierce"/>
    <m/>
    <m/>
    <m/>
    <n v="0"/>
    <n v="1"/>
    <n v="2.4676508294355401"/>
    <n v="0.33616475342902002"/>
    <n v="1193.3158825879"/>
    <m/>
    <n v="-1"/>
    <n v="-1"/>
    <n v="-1"/>
    <n v="-1"/>
    <n v="0"/>
    <m/>
    <m/>
    <s v="Central IRL SIR"/>
    <n v="-1"/>
    <m/>
    <m/>
    <n v="781"/>
    <x v="3"/>
    <s v="Stan Blum Memorial Park"/>
    <x v="0"/>
    <m/>
    <n v="141.986380613275"/>
    <n v="0.96781498990000003"/>
  </r>
  <r>
    <n v="190000"/>
    <n v="770000"/>
    <n v="770000"/>
    <x v="0"/>
    <x v="0"/>
    <s v="IR-SouthCentral"/>
    <s v="C-25 and South Indian R"/>
    <n v="0.36"/>
    <n v="0.57999999999999996"/>
    <s v="FDOT District 4"/>
    <n v="0.16387441481987999"/>
    <n v="4066.1352720478499"/>
    <n v="8.3966907610970694"/>
    <n v="1.1460622779554499"/>
    <n v="1.3760027848982801"/>
    <n v="0.18781028514709"/>
    <n v="666.33553828531899"/>
    <n v="1840"/>
    <s v="Marinas and Fish Camps"/>
    <n v="1840"/>
    <s v="FDOT District 4                                                St. Lucie County"/>
    <s v="FDOT District 4"/>
    <m/>
    <m/>
    <m/>
    <n v="0"/>
    <n v="1"/>
    <n v="1.3760027848982801"/>
    <n v="0.18781028514709"/>
    <n v="1544.3244185513699"/>
    <m/>
    <n v="-1"/>
    <n v="-1"/>
    <n v="-1"/>
    <n v="-1"/>
    <n v="0"/>
    <m/>
    <m/>
    <s v="Central IRL SIR"/>
    <n v="-1"/>
    <m/>
    <m/>
    <n v="781"/>
    <x v="3"/>
    <s v="Stan Blum Memorial Park"/>
    <x v="0"/>
    <m/>
    <n v="137.17580310244"/>
    <n v="1.2524934457000001"/>
  </r>
  <r>
    <n v="190000"/>
    <n v="770000"/>
    <n v="770000"/>
    <x v="0"/>
    <x v="0"/>
    <s v="IR-SouthCentral"/>
    <s v="C-25 and South Indian R"/>
    <n v="0.36"/>
    <n v="0.57999999999999996"/>
    <s v="FDOT District 4"/>
    <n v="7.8467853120520001E-2"/>
    <n v="4066.1352720478499"/>
    <n v="8.3966907610970694"/>
    <n v="1.1460622779554499"/>
    <n v="0.65887029734024005"/>
    <n v="8.9929046493579995E-2"/>
    <n v="319.06090529524101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0.65887029734024005"/>
    <n v="8.9929046493579995E-2"/>
    <n v="319.06090529524198"/>
    <m/>
    <n v="-1"/>
    <n v="-1"/>
    <n v="-1"/>
    <n v="-1"/>
    <n v="0"/>
    <m/>
    <m/>
    <s v="Central IRL SIR"/>
    <n v="-1"/>
    <m/>
    <m/>
    <n v="781"/>
    <x v="3"/>
    <s v="Stan Blum Memorial Park"/>
    <x v="0"/>
    <m/>
    <n v="79.181054412184494"/>
    <n v="0.25876796860000001"/>
  </r>
  <r>
    <n v="190000"/>
    <n v="770000"/>
    <n v="770000"/>
    <x v="0"/>
    <x v="0"/>
    <s v="IR-SouthCentral"/>
    <s v="C-25 and South Indian R"/>
    <n v="0.36"/>
    <n v="0.57999999999999996"/>
    <s v="FDOT District 4"/>
    <n v="1.4445131966700001E-3"/>
    <n v="4066.1352720478499"/>
    <n v="8.3966907610970694"/>
    <n v="1.1460622779554499"/>
    <n v="1.212913061277E-2"/>
    <n v="1.65550208471E-3"/>
    <n v="5.87358605992255"/>
    <n v="6120"/>
    <s v="Mangrove swamp"/>
    <n v="6120"/>
    <s v="FDOT District 4                                                St. Lucie County"/>
    <s v="FDOT District 4"/>
    <m/>
    <m/>
    <s v="Natural Lands"/>
    <n v="0"/>
    <n v="1"/>
    <n v="1.212913061277E-2"/>
    <n v="1.65550208471E-3"/>
    <n v="30.5795875423991"/>
    <m/>
    <n v="-1"/>
    <n v="-1"/>
    <n v="-1"/>
    <n v="-1"/>
    <n v="0"/>
    <m/>
    <m/>
    <s v="Central IRL SIR"/>
    <n v="-1"/>
    <m/>
    <m/>
    <n v="781"/>
    <x v="3"/>
    <s v="Stan Blum Memorial Park"/>
    <x v="0"/>
    <m/>
    <n v="35.8888597138005"/>
    <n v="2.48009631E-2"/>
  </r>
  <r>
    <n v="190000"/>
    <n v="770000"/>
    <n v="770000"/>
    <x v="0"/>
    <x v="0"/>
    <s v="IR-SouthCentral"/>
    <s v="C-25 and South Indian R"/>
    <n v="0.36"/>
    <n v="0.57999999999999996"/>
    <s v="FDOT District 4"/>
    <n v="4.3793528209199999E-3"/>
    <n v="4066.1352720478499"/>
    <n v="8.3966907610970694"/>
    <n v="1.1460622779554499"/>
    <n v="3.6772071371069998E-2"/>
    <n v="5.0190110699199998E-3"/>
    <n v="17.807040973917601"/>
    <n v="1750"/>
    <s v="Governmental"/>
    <n v="3000"/>
    <s v="FDOT District 4                                                St. Lucie County"/>
    <s v="FDOT District 4"/>
    <m/>
    <m/>
    <m/>
    <n v="0"/>
    <n v="1"/>
    <n v="3.6772071371069998E-2"/>
    <n v="5.0190110699199998E-3"/>
    <n v="573.48544384391198"/>
    <m/>
    <n v="-1"/>
    <n v="-1"/>
    <n v="-1"/>
    <n v="-1"/>
    <n v="0"/>
    <m/>
    <m/>
    <s v="Central IRL SIR"/>
    <n v="-1"/>
    <m/>
    <m/>
    <n v="781"/>
    <x v="3"/>
    <s v="Stan Blum Memorial Park"/>
    <x v="0"/>
    <m/>
    <n v="36.794895272104199"/>
    <n v="0.46511390419999998"/>
  </r>
  <r>
    <n v="190000"/>
    <n v="780000"/>
    <n v="790000"/>
    <x v="0"/>
    <x v="0"/>
    <s v="IR-SouthCentral"/>
    <s v="C-25 and South Indian R"/>
    <n v="0.36"/>
    <n v="0.57999999999999996"/>
    <s v="Natural Lands"/>
    <n v="0.10444731042737"/>
    <n v="81.2228950089969"/>
    <n v="0.16979590383757001"/>
    <n v="2.3862409279149999E-2"/>
    <n v="1.7734725477419999E-2"/>
    <n v="2.4923644695200001E-3"/>
    <n v="8.4835129288145392"/>
    <n v="5410"/>
    <s v="Embayments opening directly to the Gulf or Ocean"/>
    <n v="5410"/>
    <s v="St. Lucie County"/>
    <s v="St. Lucie County"/>
    <m/>
    <m/>
    <s v="Natural Lands"/>
    <n v="0"/>
    <n v="1"/>
    <n v="1.7734725477419999E-2"/>
    <n v="2.4923644695200001E-3"/>
    <n v="45.894811510158902"/>
    <m/>
    <n v="-1"/>
    <n v="-1"/>
    <n v="-1"/>
    <n v="-1"/>
    <n v="0"/>
    <m/>
    <m/>
    <s v="Central IRL SIR"/>
    <n v="-1"/>
    <m/>
    <m/>
    <n v="781"/>
    <x v="3"/>
    <s v="Stan Blum Memorial Park"/>
    <x v="0"/>
    <m/>
    <n v="105.683936655644"/>
    <n v="3.7222069400000002E-2"/>
  </r>
  <r>
    <n v="190000"/>
    <n v="780000"/>
    <n v="790000"/>
    <x v="0"/>
    <x v="0"/>
    <s v="IR-SouthCentral"/>
    <s v="C-25 and South Indian R"/>
    <n v="0.36"/>
    <n v="0.57999999999999996"/>
    <s v="Natural Lands"/>
    <n v="1.53523440081E-2"/>
    <n v="81.2228950089969"/>
    <n v="0.16979590383757001"/>
    <n v="2.3862409279149999E-2"/>
    <n v="2.60676512688E-3"/>
    <n v="3.6634391611000002E-4"/>
    <n v="1.24696182551239"/>
    <n v="5410"/>
    <s v="Embayments opening directly to the Gulf or Ocean"/>
    <n v="5410"/>
    <s v="City of Fort Pierce            St. Lucie County"/>
    <s v="City of Fort Pierce"/>
    <m/>
    <m/>
    <s v="Natural Lands"/>
    <n v="0"/>
    <n v="1"/>
    <n v="2.60676512688E-3"/>
    <n v="3.6634391611000002E-4"/>
    <n v="1.5938850853842099"/>
    <m/>
    <n v="-1"/>
    <n v="-1"/>
    <n v="-1"/>
    <n v="-1"/>
    <n v="0"/>
    <m/>
    <m/>
    <s v="Central IRL SIR"/>
    <n v="-1"/>
    <m/>
    <m/>
    <n v="781"/>
    <x v="3"/>
    <s v="Stan Blum Memorial Park"/>
    <x v="0"/>
    <m/>
    <n v="93.583151747697599"/>
    <n v="1.2926885999999999E-3"/>
  </r>
  <r>
    <n v="190000"/>
    <n v="780000"/>
    <n v="790000"/>
    <x v="0"/>
    <x v="0"/>
    <s v="IR-SouthCentral"/>
    <s v="C-25 and South Indian R"/>
    <n v="0.36"/>
    <n v="0.57999999999999996"/>
    <s v="City of Fort Pierce"/>
    <n v="3.3027666510300001E-2"/>
    <n v="81.2228950089969"/>
    <n v="0.16979590383757001"/>
    <n v="2.3862409279149999E-2"/>
    <n v="5.6079624867599997E-3"/>
    <n v="7.8811969579999997E-4"/>
    <n v="2.6826026893583399"/>
    <n v="1840"/>
    <s v="Marinas and Fish Camps"/>
    <n v="1840"/>
    <s v="City of Fort Pierce            St. Lucie County"/>
    <s v="City of Fort Pierce"/>
    <m/>
    <m/>
    <m/>
    <n v="0"/>
    <n v="1"/>
    <n v="5.6079624867599997E-3"/>
    <n v="7.8811969579999997E-4"/>
    <n v="2.68783953651343"/>
    <m/>
    <n v="-1"/>
    <n v="-1"/>
    <n v="-1"/>
    <n v="-1"/>
    <n v="0"/>
    <m/>
    <m/>
    <s v="Central IRL SIR"/>
    <n v="-1"/>
    <m/>
    <m/>
    <n v="781"/>
    <x v="3"/>
    <s v="Stan Blum Memorial Park"/>
    <x v="0"/>
    <m/>
    <n v="93.305299639685899"/>
    <n v="2.1799185E-3"/>
  </r>
  <r>
    <n v="190000"/>
    <n v="790000"/>
    <n v="790000"/>
    <x v="0"/>
    <x v="0"/>
    <s v="IR-SouthCentral"/>
    <s v="C-25 and South Indian R"/>
    <n v="0.36"/>
    <n v="0.57999999999999996"/>
    <s v="Natural Lands"/>
    <n v="3.902622971631E-2"/>
    <n v="3649.86058490902"/>
    <n v="7.4973651003923001"/>
    <n v="1.00610629309525"/>
    <n v="0.29259389267496999"/>
    <n v="3.9264535313360001E-2"/>
    <n v="142.440297619175"/>
    <n v="6120"/>
    <s v="Mangrove swamp"/>
    <n v="6120"/>
    <s v="City of Fort Pierce            St. Lucie County"/>
    <s v="City of Fort Pierce"/>
    <m/>
    <m/>
    <s v="Natural Lands"/>
    <n v="0"/>
    <n v="1"/>
    <n v="0.29259389267496999"/>
    <n v="3.9264535313360001E-2"/>
    <n v="185.281868699516"/>
    <m/>
    <n v="-1"/>
    <n v="-1"/>
    <n v="-1"/>
    <n v="-1"/>
    <n v="0"/>
    <m/>
    <m/>
    <s v="Central IRL SIR"/>
    <n v="-1"/>
    <m/>
    <m/>
    <n v="781"/>
    <x v="3"/>
    <s v="Stan Blum Memorial Park"/>
    <x v="0"/>
    <m/>
    <n v="65.962524439644298"/>
    <n v="0.1502691555"/>
  </r>
  <r>
    <n v="190000"/>
    <n v="790000"/>
    <n v="790000"/>
    <x v="0"/>
    <x v="0"/>
    <s v="IR-SouthCentral"/>
    <s v="C-25 and South Indian R"/>
    <n v="0.36"/>
    <n v="0.57999999999999996"/>
    <s v="St. Lucie County"/>
    <n v="1.13613132977E-3"/>
    <n v="3649.86058490902"/>
    <n v="7.4973651003923001"/>
    <n v="1.00610629309525"/>
    <n v="8.5179913812900004E-3"/>
    <n v="1.1430688806599999E-3"/>
    <n v="4.1467209598150898"/>
    <n v="1840"/>
    <s v="Marinas and Fish Camps"/>
    <n v="1840"/>
    <s v="St. Lucie County"/>
    <s v="St. Lucie County"/>
    <m/>
    <m/>
    <m/>
    <n v="0"/>
    <n v="1"/>
    <n v="8.5179913812900004E-3"/>
    <n v="1.1430688806599999E-3"/>
    <n v="40.548126717199303"/>
    <m/>
    <n v="-1"/>
    <n v="-1"/>
    <n v="-1"/>
    <n v="-1"/>
    <n v="0"/>
    <m/>
    <m/>
    <s v="Central IRL SIR"/>
    <n v="-1"/>
    <m/>
    <m/>
    <n v="781"/>
    <x v="3"/>
    <s v="Stan Blum Memorial Park"/>
    <x v="0"/>
    <m/>
    <n v="18.249098641722799"/>
    <n v="3.28857475E-2"/>
  </r>
  <r>
    <n v="190000"/>
    <n v="790000"/>
    <n v="790000"/>
    <x v="0"/>
    <x v="0"/>
    <s v="IR-SouthCentral"/>
    <s v="C-25 and South Indian R"/>
    <n v="0.36"/>
    <n v="0.57999999999999996"/>
    <s v="City of Fort Pierce"/>
    <n v="0.48453106400302998"/>
    <n v="3649.86058490902"/>
    <n v="7.4973651003923001"/>
    <n v="1.00610629309525"/>
    <n v="3.6327062893122899"/>
    <n v="0.48748975269359002"/>
    <n v="1768.4708326687"/>
    <n v="1840"/>
    <s v="Marinas and Fish Camps"/>
    <n v="1840"/>
    <s v="City of Fort Pierce            St. Lucie County"/>
    <s v="City of Fort Pierce"/>
    <m/>
    <m/>
    <m/>
    <n v="0"/>
    <n v="1"/>
    <n v="3.6327062893122899"/>
    <n v="0.48748975269359002"/>
    <n v="1772.2246250911001"/>
    <m/>
    <n v="-1"/>
    <n v="-1"/>
    <n v="-1"/>
    <n v="-1"/>
    <n v="0"/>
    <m/>
    <m/>
    <s v="Central IRL SIR"/>
    <n v="-1"/>
    <m/>
    <m/>
    <n v="781"/>
    <x v="3"/>
    <s v="Stan Blum Memorial Park"/>
    <x v="0"/>
    <m/>
    <n v="179.130712462345"/>
    <n v="1.4373273521000001"/>
  </r>
  <r>
    <n v="190000"/>
    <n v="790000"/>
    <n v="790000"/>
    <x v="0"/>
    <x v="0"/>
    <s v="IR-SouthCentral"/>
    <s v="C-25 and South Indian R"/>
    <n v="0.36"/>
    <n v="0.57999999999999996"/>
    <s v="City of Fort Pierce"/>
    <n v="7.6060011887399996E-3"/>
    <n v="3649.86058490902"/>
    <n v="7.4973651003923001"/>
    <n v="1.00610629309525"/>
    <n v="5.7024967866030001E-2"/>
    <n v="7.6524456612800003E-3"/>
    <n v="27.7608439475678"/>
    <n v="1750"/>
    <s v="Governmental"/>
    <n v="1750"/>
    <s v="City of Fort Pierce            St. Lucie County"/>
    <s v="City of Fort Pierce"/>
    <m/>
    <m/>
    <m/>
    <n v="0"/>
    <n v="1"/>
    <n v="5.7024967866030001E-2"/>
    <n v="7.6524456612800003E-3"/>
    <n v="27.760843947569398"/>
    <m/>
    <n v="-1"/>
    <n v="-1"/>
    <n v="-1"/>
    <n v="-1"/>
    <n v="0"/>
    <m/>
    <m/>
    <s v="Central IRL SIR"/>
    <n v="-1"/>
    <m/>
    <m/>
    <n v="781"/>
    <x v="3"/>
    <s v="Stan Blum Memorial Park"/>
    <x v="0"/>
    <m/>
    <n v="26.81849822157"/>
    <n v="2.2514877499999999E-2"/>
  </r>
  <r>
    <n v="200000"/>
    <n v="790000"/>
    <n v="790000"/>
    <x v="0"/>
    <x v="0"/>
    <s v="IR-SouthCentral"/>
    <s v="C-25 and South Indian R"/>
    <n v="0.36"/>
    <n v="0.57999999999999996"/>
    <s v="Natural Lands"/>
    <n v="1.8518925914989999E-2"/>
    <n v="2.0357704416554498"/>
    <n v="6.6927504066099999E-3"/>
    <n v="4.4879016786000001E-4"/>
    <n v="1.2394254894E-4"/>
    <n v="8.3111118700710008E-6"/>
    <n v="3.7700281988959999E-2"/>
    <n v="5410"/>
    <s v="Embayments opening directly to the Gulf or Ocean"/>
    <n v="5410"/>
    <s v="St. Lucie County"/>
    <s v="St. Lucie County"/>
    <m/>
    <m/>
    <s v="Natural Lands"/>
    <n v="0"/>
    <n v="1"/>
    <n v="1.2394254894E-4"/>
    <n v="8.3111118700710008E-6"/>
    <n v="1.2555126944939199"/>
    <m/>
    <n v="-1"/>
    <n v="-1"/>
    <n v="-1"/>
    <n v="-1"/>
    <n v="0"/>
    <m/>
    <m/>
    <s v="Central IRL SIR"/>
    <n v="-1"/>
    <m/>
    <m/>
    <n v="781"/>
    <x v="3"/>
    <s v="Stan Blum Memorial Park"/>
    <x v="0"/>
    <m/>
    <n v="46.033277706469597"/>
    <n v="1.0182584999999999E-3"/>
  </r>
  <r>
    <n v="200000"/>
    <n v="810000"/>
    <n v="810000"/>
    <x v="0"/>
    <x v="0"/>
    <s v="IR-SouthCentral"/>
    <s v="C-25 and South Indian R"/>
    <n v="0.36"/>
    <n v="0.57999999999999996"/>
    <s v="FDOT District 4"/>
    <n v="3.0196093609999998E-6"/>
    <n v="3640.5558171185999"/>
    <n v="7.6238949438553902"/>
    <n v="1.01384465854172"/>
    <n v="2.3021184539999999E-5"/>
    <n v="3.0614148215320001E-6"/>
    <n v="1.0993056424609999E-2"/>
    <n v="5410"/>
    <s v="Embayments opening directly to the Gulf or Ocean"/>
    <n v="5410"/>
    <s v="FDOT District 4                                    City of Fort Pierce            St. Lucie County"/>
    <s v="FDOT District 4"/>
    <m/>
    <m/>
    <s v="Natural Lands"/>
    <n v="0"/>
    <n v="1"/>
    <n v="2.3021184539999999E-5"/>
    <n v="3.0614148215320001E-6"/>
    <n v="23.394666205715101"/>
    <m/>
    <n v="-1"/>
    <n v="-1"/>
    <n v="-1"/>
    <n v="-1"/>
    <n v="0"/>
    <m/>
    <m/>
    <s v="Central IRL SIR"/>
    <n v="-1"/>
    <m/>
    <m/>
    <n v="781"/>
    <x v="3"/>
    <s v="Stan Blum Memorial Park"/>
    <x v="0"/>
    <m/>
    <n v="0.78167669192328004"/>
    <n v="1.8973776299999998E-2"/>
  </r>
  <r>
    <n v="200000"/>
    <n v="810000"/>
    <n v="810000"/>
    <x v="0"/>
    <x v="0"/>
    <s v="IR-SouthCentral"/>
    <s v="C-25 and South Indian R"/>
    <n v="0.36"/>
    <n v="0.57999999999999996"/>
    <s v="FDOT District 4"/>
    <n v="0.16328596045644"/>
    <n v="3640.5558171185999"/>
    <n v="7.6238949438553902"/>
    <n v="1.01384465854172"/>
    <n v="1.2448750083264399"/>
    <n v="0.16554659882361"/>
    <n v="594.45165319350201"/>
    <n v="1840"/>
    <s v="Marinas and Fish Camps"/>
    <n v="1840"/>
    <s v="FDOT District 4                                                St. Lucie County"/>
    <s v="FDOT District 4"/>
    <m/>
    <m/>
    <m/>
    <n v="0"/>
    <n v="1"/>
    <n v="1.2448750083264399"/>
    <n v="0.16554659882361"/>
    <n v="594.45203394686803"/>
    <m/>
    <n v="-1"/>
    <n v="-1"/>
    <n v="-1"/>
    <n v="-1"/>
    <n v="0"/>
    <m/>
    <m/>
    <s v="Central IRL SIR"/>
    <n v="-1"/>
    <m/>
    <m/>
    <n v="781"/>
    <x v="3"/>
    <s v="Stan Blum Memorial Park"/>
    <x v="0"/>
    <m/>
    <n v="107.04939255698901"/>
    <n v="0.48211843789999997"/>
  </r>
  <r>
    <n v="200000"/>
    <n v="810000"/>
    <n v="810000"/>
    <x v="0"/>
    <x v="0"/>
    <s v="IR-SouthCentral"/>
    <s v="C-25 and South Indian R"/>
    <n v="0.36"/>
    <n v="0.57999999999999996"/>
    <s v="City of Fort Pierce"/>
    <n v="5.900350401486E-2"/>
    <n v="3640.5558171185999"/>
    <n v="7.6238949438553902"/>
    <n v="1.01384465854172"/>
    <n v="0.44983651592870999"/>
    <n v="5.982038738072E-2"/>
    <n v="214.80554977171201"/>
    <n v="1840"/>
    <s v="Marinas and Fish Camps"/>
    <n v="1840"/>
    <s v="City of Fort Pierce            St. Lucie County"/>
    <s v="City of Fort Pierce"/>
    <m/>
    <m/>
    <m/>
    <n v="0"/>
    <n v="1"/>
    <n v="0.44983651592870999"/>
    <n v="5.982038738072E-2"/>
    <n v="227.40616270376799"/>
    <m/>
    <n v="-1"/>
    <n v="-1"/>
    <n v="-1"/>
    <n v="-1"/>
    <n v="0"/>
    <m/>
    <m/>
    <s v="Central IRL SIR"/>
    <n v="-1"/>
    <m/>
    <m/>
    <n v="781"/>
    <x v="3"/>
    <s v="Stan Blum Memorial Park"/>
    <x v="0"/>
    <m/>
    <n v="73.213569474332104"/>
    <n v="0.18443322200000001"/>
  </r>
  <r>
    <n v="200000"/>
    <n v="810000"/>
    <n v="810000"/>
    <x v="0"/>
    <x v="0"/>
    <s v="IR-SouthCentral"/>
    <s v="C-25 and South Indian R"/>
    <n v="0.36"/>
    <n v="0.57999999999999996"/>
    <s v="FDOT District 4"/>
    <n v="0.25496972403244"/>
    <n v="3640.5558171185999"/>
    <n v="7.6238949438553902"/>
    <n v="1.01384465854172"/>
    <n v="1.9438623898871501"/>
    <n v="0.25849969280015"/>
    <n v="928.23151201543999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1.9438623898871501"/>
    <n v="0.25849969280015"/>
    <n v="942.923461013787"/>
    <m/>
    <n v="-1"/>
    <n v="-1"/>
    <n v="-1"/>
    <n v="-1"/>
    <n v="0"/>
    <m/>
    <m/>
    <s v="Central IRL SIR"/>
    <n v="-1"/>
    <m/>
    <m/>
    <n v="781"/>
    <x v="3"/>
    <s v="Stan Blum Memorial Park"/>
    <x v="0"/>
    <m/>
    <n v="130.44434748801999"/>
    <n v="0.76473922220000001"/>
  </r>
  <r>
    <n v="200000"/>
    <n v="810000"/>
    <n v="810000"/>
    <x v="0"/>
    <x v="0"/>
    <s v="IR-SouthCentral"/>
    <s v="C-25 and South Indian R"/>
    <n v="0.36"/>
    <n v="0.57999999999999996"/>
    <s v="FDOT District 4"/>
    <n v="2.9121940909069999E-2"/>
    <n v="3640.5558171185999"/>
    <n v="7.6238949438553902"/>
    <n v="1.01384465854172"/>
    <n v="0.22202261805192999"/>
    <n v="2.952512423703E-2"/>
    <n v="106.02005138231"/>
    <n v="6420"/>
    <s v="Saltwater marshes"/>
    <n v="6420"/>
    <s v="FDOT District 4                                                St. Lucie County"/>
    <s v="FDOT District 4"/>
    <m/>
    <m/>
    <s v="Natural Lands"/>
    <n v="0"/>
    <n v="1"/>
    <n v="0.22202261805192999"/>
    <n v="2.952512423703E-2"/>
    <n v="318.68588260736601"/>
    <m/>
    <n v="-1"/>
    <n v="-1"/>
    <n v="-1"/>
    <n v="-1"/>
    <n v="0"/>
    <m/>
    <m/>
    <s v="Central IRL SIR"/>
    <n v="-1"/>
    <m/>
    <m/>
    <n v="781"/>
    <x v="3"/>
    <s v="Stan Blum Memorial Park"/>
    <x v="0"/>
    <m/>
    <n v="70.964589628562095"/>
    <n v="0.25846381400000001"/>
  </r>
  <r>
    <n v="200000"/>
    <n v="810000"/>
    <n v="810000"/>
    <x v="0"/>
    <x v="0"/>
    <s v="IR-SouthCentral"/>
    <s v="C-25 and South Indian R"/>
    <n v="0.36"/>
    <n v="0.57999999999999996"/>
    <s v="FDOT District 4"/>
    <n v="3.4154068666500002E-3"/>
    <n v="3640.5558171185999"/>
    <n v="7.6238949438553902"/>
    <n v="1.01384465854172"/>
    <n v="2.6038703141870002E-2"/>
    <n v="3.4626920085E-3"/>
    <n v="12.4339793362167"/>
    <n v="6420"/>
    <s v="Saltwater marshes"/>
    <n v="6420"/>
    <s v="FDOT District 4                                    City of Fort Pierce            St. Lucie County"/>
    <s v="FDOT District 4"/>
    <m/>
    <m/>
    <s v="Natural Lands"/>
    <n v="0"/>
    <n v="1"/>
    <n v="2.6038703141870002E-2"/>
    <n v="3.4626920085E-3"/>
    <n v="13.312474769123799"/>
    <m/>
    <n v="-1"/>
    <n v="-1"/>
    <n v="-1"/>
    <n v="-1"/>
    <n v="0"/>
    <m/>
    <m/>
    <s v="Central IRL SIR"/>
    <n v="-1"/>
    <m/>
    <m/>
    <n v="781"/>
    <x v="3"/>
    <s v="Stan Blum Memorial Park"/>
    <x v="0"/>
    <m/>
    <n v="24.478157822956302"/>
    <n v="1.07968165E-2"/>
  </r>
  <r>
    <n v="200000"/>
    <n v="810000"/>
    <n v="810000"/>
    <x v="0"/>
    <x v="0"/>
    <s v="IR-SouthCentral"/>
    <s v="C-25 and South Indian R"/>
    <n v="0.36"/>
    <n v="0.57999999999999996"/>
    <s v="FDOT District 4"/>
    <n v="2.6183915196299999E-3"/>
    <n v="3640.5558171185999"/>
    <n v="7.6238949438553902"/>
    <n v="1.01384465854172"/>
    <n v="1.9962341867609999E-2"/>
    <n v="2.6546422561500001E-3"/>
    <n v="9.5324004783157896"/>
    <n v="6120"/>
    <s v="Mangrove swamp"/>
    <n v="6120"/>
    <s v="FDOT District 4                                                St. Lucie County"/>
    <s v="FDOT District 4"/>
    <m/>
    <m/>
    <s v="Natural Lands"/>
    <n v="0"/>
    <n v="1"/>
    <n v="1.9962341867609999E-2"/>
    <n v="2.6546422561500001E-3"/>
    <n v="39.671097970010997"/>
    <m/>
    <n v="-1"/>
    <n v="-1"/>
    <n v="-1"/>
    <n v="-1"/>
    <n v="0"/>
    <m/>
    <m/>
    <s v="Central IRL SIR"/>
    <n v="-1"/>
    <m/>
    <m/>
    <n v="781"/>
    <x v="3"/>
    <s v="Stan Blum Memorial Park"/>
    <x v="0"/>
    <m/>
    <n v="32.392873778698899"/>
    <n v="3.2174450899999998E-2"/>
  </r>
  <r>
    <n v="200000"/>
    <n v="810000"/>
    <n v="810000"/>
    <x v="0"/>
    <x v="0"/>
    <s v="IR-SouthCentral"/>
    <s v="C-25 and South Indian R"/>
    <n v="0.36"/>
    <n v="0.57999999999999996"/>
    <s v="FDOT District 4"/>
    <n v="6.5631646970199997E-3"/>
    <n v="4076.4781335006001"/>
    <n v="8.1723597312090099"/>
    <n v="1.1343497876798101"/>
    <n v="5.3636542879229997E-2"/>
    <n v="7.4449244805699999E-3"/>
    <n v="26.754597373973301"/>
    <n v="1840"/>
    <s v="Marinas and Fish Camps"/>
    <n v="1840"/>
    <s v="FDOT District 4                                                St. Lucie County"/>
    <s v="FDOT District 4"/>
    <m/>
    <m/>
    <m/>
    <n v="0"/>
    <n v="1"/>
    <n v="5.3636542879229997E-2"/>
    <n v="7.4449244805699999E-3"/>
    <n v="26.7545973739741"/>
    <m/>
    <n v="-1"/>
    <n v="-1"/>
    <n v="-1"/>
    <n v="-1"/>
    <n v="0"/>
    <m/>
    <m/>
    <s v="Central IRL SIR"/>
    <n v="-1"/>
    <m/>
    <m/>
    <n v="781"/>
    <x v="3"/>
    <s v="Stan Blum Memorial Park"/>
    <x v="0"/>
    <m/>
    <n v="27.342504512619001"/>
    <n v="2.1698781300000001E-2"/>
  </r>
  <r>
    <n v="200000"/>
    <n v="810000"/>
    <n v="810000"/>
    <x v="0"/>
    <x v="0"/>
    <s v="IR-SouthCentral"/>
    <s v="C-25 and South Indian R"/>
    <n v="0.36"/>
    <n v="0.57999999999999996"/>
    <s v="City of Fort Pierce"/>
    <n v="0.22707709829164999"/>
    <n v="4076.4781335006001"/>
    <n v="8.1723597312090099"/>
    <n v="1.1343497876798101"/>
    <n v="1.8557557339585"/>
    <n v="0.25758485823408001"/>
    <n v="925.67482580469505"/>
    <n v="1840"/>
    <s v="Marinas and Fish Camps"/>
    <n v="1840"/>
    <s v="City of Fort Pierce            St. Lucie County"/>
    <s v="City of Fort Pierce"/>
    <m/>
    <m/>
    <m/>
    <n v="0"/>
    <n v="1"/>
    <n v="1.8557557339585"/>
    <n v="0.25758485823408001"/>
    <n v="925.67482580469505"/>
    <m/>
    <n v="-1"/>
    <n v="-1"/>
    <n v="-1"/>
    <n v="-1"/>
    <n v="0"/>
    <m/>
    <m/>
    <s v="Central IRL SIR"/>
    <n v="-1"/>
    <m/>
    <m/>
    <n v="781"/>
    <x v="3"/>
    <s v="Stan Blum Memorial Park"/>
    <x v="0"/>
    <m/>
    <n v="147.34394326010599"/>
    <n v="0.75075006150000001"/>
  </r>
  <r>
    <n v="200000"/>
    <n v="810000"/>
    <n v="810000"/>
    <x v="0"/>
    <x v="0"/>
    <s v="IR-SouthCentral"/>
    <s v="C-25 and South Indian R"/>
    <n v="0.36"/>
    <n v="0.57999999999999996"/>
    <s v="FDOT District 4"/>
    <n v="0.38412319033402997"/>
    <n v="4076.4781335006001"/>
    <n v="8.1723597312090099"/>
    <n v="1.1343497876798101"/>
    <n v="3.1391928925094001"/>
    <n v="0.43573005939830001"/>
    <n v="1565.86978596718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3.1391928925094001"/>
    <n v="0.43573005939830001"/>
    <n v="1565.86978596718"/>
    <m/>
    <n v="-1"/>
    <n v="-1"/>
    <n v="-1"/>
    <n v="-1"/>
    <n v="0"/>
    <m/>
    <m/>
    <s v="Central IRL SIR"/>
    <n v="-1"/>
    <m/>
    <m/>
    <n v="781"/>
    <x v="3"/>
    <s v="Stan Blum Memorial Park"/>
    <x v="0"/>
    <m/>
    <n v="169.94251747761501"/>
    <n v="1.2699673852"/>
  </r>
  <r>
    <n v="210000"/>
    <n v="820000"/>
    <n v="820000"/>
    <x v="0"/>
    <x v="0"/>
    <s v="IR-SouthCentral"/>
    <s v="C-25 and South Indian R"/>
    <n v="0.36"/>
    <n v="0.57999999999999996"/>
    <s v="FDOT District 4"/>
    <n v="4.1377386770930003E-2"/>
    <n v="2845.5791410028"/>
    <n v="7.0818259294929602"/>
    <n v="0.71322493249236996"/>
    <n v="0.29302745052903001"/>
    <n v="2.9511383886400001E-2"/>
    <n v="117.742628704563"/>
    <n v="1840"/>
    <s v="Marinas and Fish Camps"/>
    <n v="1840"/>
    <s v="FDOT District 4                                                St. Lucie County"/>
    <s v="FDOT District 4"/>
    <m/>
    <m/>
    <m/>
    <n v="0"/>
    <n v="1"/>
    <n v="0.29302745052903001"/>
    <n v="2.9511383886400001E-2"/>
    <n v="122.784899907105"/>
    <m/>
    <n v="-1"/>
    <n v="-1"/>
    <n v="-1"/>
    <n v="-1"/>
    <n v="0"/>
    <m/>
    <m/>
    <s v="Central IRL SIR"/>
    <n v="-1"/>
    <m/>
    <m/>
    <n v="781"/>
    <x v="3"/>
    <s v="Stan Blum Memorial Park"/>
    <x v="0"/>
    <m/>
    <n v="65.508024100818801"/>
    <n v="9.9582238399999995E-2"/>
  </r>
  <r>
    <n v="210000"/>
    <n v="820000"/>
    <n v="830000"/>
    <x v="0"/>
    <x v="0"/>
    <s v="IR-SouthCentral"/>
    <s v="C-25 and South Indian R"/>
    <n v="0.36"/>
    <n v="0.57999999999999996"/>
    <s v="Natural Lands"/>
    <n v="1.0289181726399999E-3"/>
    <n v="2508.2011953272199"/>
    <n v="5.8275939446526897"/>
    <n v="0.75097958280039001"/>
    <n v="5.9961173124600002E-3"/>
    <n v="7.7269654003000001E-4"/>
    <n v="2.5807337905271099"/>
    <n v="6120"/>
    <s v="Mangrove swamp"/>
    <n v="6120"/>
    <s v="City of Fort Pierce            St. Lucie County"/>
    <s v="City of Fort Pierce"/>
    <m/>
    <m/>
    <s v="Natural Lands"/>
    <n v="0"/>
    <n v="1"/>
    <n v="5.9961173124600002E-3"/>
    <n v="7.7269654003000001E-4"/>
    <n v="17.162998439958901"/>
    <m/>
    <n v="-1"/>
    <n v="-1"/>
    <n v="-1"/>
    <n v="-1"/>
    <n v="0"/>
    <m/>
    <m/>
    <s v="Central IRL SIR"/>
    <n v="-1"/>
    <m/>
    <m/>
    <n v="781"/>
    <x v="3"/>
    <s v="Stan Blum Memorial Park"/>
    <x v="0"/>
    <m/>
    <n v="11.0361084524547"/>
    <n v="1.3919706800000001E-2"/>
  </r>
  <r>
    <n v="210000"/>
    <n v="820000"/>
    <n v="830000"/>
    <x v="0"/>
    <x v="0"/>
    <s v="IR-SouthCentral"/>
    <s v="C-25 and South Indian R"/>
    <n v="0.36"/>
    <n v="0.57999999999999996"/>
    <s v="City of Fort Pierce"/>
    <n v="8.4990086216600001E-3"/>
    <n v="2508.2011953272199"/>
    <n v="5.8275939446526897"/>
    <n v="0.75097958280039001"/>
    <n v="4.9528771179140001E-2"/>
    <n v="6.3825819489100001E-3"/>
    <n v="21.3172235839465"/>
    <n v="1750"/>
    <s v="Governmental"/>
    <n v="1750"/>
    <s v="City of Fort Pierce            St. Lucie County"/>
    <s v="City of Fort Pierce"/>
    <m/>
    <m/>
    <m/>
    <n v="0"/>
    <n v="1"/>
    <n v="4.9528771179140001E-2"/>
    <n v="6.3825819489100001E-3"/>
    <n v="56.083882243759902"/>
    <m/>
    <n v="-1"/>
    <n v="-1"/>
    <n v="-1"/>
    <n v="-1"/>
    <n v="0"/>
    <m/>
    <m/>
    <s v="Central IRL SIR"/>
    <n v="-1"/>
    <m/>
    <m/>
    <n v="781"/>
    <x v="3"/>
    <s v="Stan Blum Memorial Park"/>
    <x v="0"/>
    <m/>
    <n v="26.1389171345851"/>
    <n v="4.5485711499999998E-2"/>
  </r>
  <r>
    <n v="210000"/>
    <n v="830000"/>
    <n v="840000"/>
    <x v="0"/>
    <x v="0"/>
    <s v="IR-SouthCentral"/>
    <s v="C-25 and South Indian R"/>
    <n v="0.36"/>
    <n v="0.57999999999999996"/>
    <s v="FDOT District 4"/>
    <n v="0.17921934969691"/>
    <n v="3773.5801357731102"/>
    <n v="8.30138290231789"/>
    <n v="1.05740319927656"/>
    <n v="1.4877684453384801"/>
    <n v="0.18950711374178"/>
    <n v="676.29857796244505"/>
    <n v="1840"/>
    <s v="Marinas and Fish Camps"/>
    <n v="1840"/>
    <s v="FDOT District 4                                                St. Lucie County"/>
    <s v="FDOT District 4"/>
    <m/>
    <m/>
    <m/>
    <n v="0"/>
    <n v="1"/>
    <n v="1.4877684453384801"/>
    <n v="0.18950711374178"/>
    <n v="694.51431509370104"/>
    <m/>
    <n v="-1"/>
    <n v="-1"/>
    <n v="-1"/>
    <n v="-1"/>
    <n v="0"/>
    <m/>
    <m/>
    <s v="Central IRL SIR"/>
    <n v="-1"/>
    <m/>
    <m/>
    <n v="781"/>
    <x v="3"/>
    <s v="Stan Blum Memorial Park"/>
    <x v="0"/>
    <m/>
    <n v="134.57939304931301"/>
    <n v="0.56327195060000002"/>
  </r>
  <r>
    <n v="210000"/>
    <n v="830000"/>
    <n v="840000"/>
    <x v="0"/>
    <x v="0"/>
    <s v="IR-SouthCentral"/>
    <s v="C-25 and South Indian R"/>
    <n v="0.36"/>
    <n v="0.57999999999999996"/>
    <s v="FDOT District 4"/>
    <n v="6.4065291616159994E-2"/>
    <n v="3773.5801357731102"/>
    <n v="8.30138290231789"/>
    <n v="1.05740319927656"/>
    <n v="0.53183051645442003"/>
    <n v="6.7742844317510001E-2"/>
    <n v="241.755511835264"/>
    <n v="1840"/>
    <s v="Marinas and Fish Camps"/>
    <n v="1840"/>
    <s v="FDOT District 4                                    City of Fort Pierce            St. Lucie County"/>
    <s v="FDOT District 4"/>
    <m/>
    <m/>
    <m/>
    <n v="0"/>
    <n v="1"/>
    <n v="0.53183051645442003"/>
    <n v="6.7742844317510001E-2"/>
    <n v="241.75551183526201"/>
    <m/>
    <n v="-1"/>
    <n v="-1"/>
    <n v="-1"/>
    <n v="-1"/>
    <n v="0"/>
    <m/>
    <m/>
    <s v="Central IRL SIR"/>
    <n v="-1"/>
    <m/>
    <m/>
    <n v="781"/>
    <x v="3"/>
    <s v="Stan Blum Memorial Park"/>
    <x v="0"/>
    <m/>
    <n v="80.374840652254406"/>
    <n v="0.19607097470000001"/>
  </r>
  <r>
    <n v="220000"/>
    <n v="850000"/>
    <n v="850000"/>
    <x v="0"/>
    <x v="0"/>
    <s v="IR-SouthCentral"/>
    <s v="C-25 and South Indian R"/>
    <n v="0.36"/>
    <n v="0.57999999999999996"/>
    <s v="Natural Lands"/>
    <n v="3.1211747005930001E-2"/>
    <n v="1302.1781979504501"/>
    <n v="2.61792768579107"/>
    <n v="0.36368827089625"/>
    <n v="8.1710096608739999E-2"/>
    <n v="1.135134630024E-2"/>
    <n v="40.643256471076498"/>
    <n v="5410"/>
    <s v="Embayments opening directly to the Gulf or Ocean"/>
    <n v="5410"/>
    <s v="St. Lucie County"/>
    <s v="St. Lucie County"/>
    <m/>
    <m/>
    <s v="Natural Lands"/>
    <n v="0"/>
    <n v="1"/>
    <n v="8.1710096608739999E-2"/>
    <n v="1.135134630024E-2"/>
    <n v="517.70908086714599"/>
    <m/>
    <n v="-1"/>
    <n v="-1"/>
    <n v="-1"/>
    <n v="-1"/>
    <n v="0"/>
    <m/>
    <m/>
    <s v="Central IRL SIR"/>
    <n v="-1"/>
    <m/>
    <m/>
    <n v="781"/>
    <x v="3"/>
    <s v="Stan Blum Memorial Park"/>
    <x v="0"/>
    <m/>
    <n v="97.320390591096199"/>
    <n v="0.41987760010000003"/>
  </r>
  <r>
    <n v="220000"/>
    <n v="850000"/>
    <n v="850000"/>
    <x v="0"/>
    <x v="0"/>
    <s v="IR-SouthCentral"/>
    <s v="C-25 and South Indian R"/>
    <n v="0.36"/>
    <n v="0.57999999999999996"/>
    <s v="Natural Lands"/>
    <n v="4.2673256327000001E-4"/>
    <n v="1302.1781979504501"/>
    <n v="2.61792768579107"/>
    <n v="0.36368827089625"/>
    <n v="1.11715499182E-3"/>
    <n v="1.5519762806999999E-4"/>
    <n v="0.55568184025091005"/>
    <n v="5410"/>
    <s v="Embayments opening directly to the Gulf or Ocean"/>
    <n v="5410"/>
    <s v="City of Fort Pierce            St. Lucie County"/>
    <s v="City of Fort Pierce"/>
    <m/>
    <m/>
    <s v="Natural Lands"/>
    <n v="0"/>
    <n v="1"/>
    <n v="1.11715499182E-3"/>
    <n v="1.5519762806999999E-4"/>
    <n v="0.55568184025123002"/>
    <m/>
    <n v="-1"/>
    <n v="-1"/>
    <n v="-1"/>
    <n v="-1"/>
    <n v="0"/>
    <m/>
    <m/>
    <s v="Central IRL SIR"/>
    <n v="-1"/>
    <m/>
    <m/>
    <n v="781"/>
    <x v="3"/>
    <s v="Stan Blum Memorial Park"/>
    <x v="0"/>
    <m/>
    <n v="7.9732306649834204"/>
    <n v="4.5067460000000002E-4"/>
  </r>
  <r>
    <n v="220000"/>
    <n v="850000"/>
    <n v="850000"/>
    <x v="0"/>
    <x v="0"/>
    <s v="IR-SouthCentral"/>
    <s v="C-25 and South Indian R"/>
    <n v="0.36"/>
    <n v="0.57999999999999996"/>
    <s v="St. Lucie County"/>
    <n v="3.5183465205009999E-2"/>
    <n v="1302.1781979504501"/>
    <n v="2.61792768579107"/>
    <n v="0.36368827089625"/>
    <n v="9.2107767642269994E-2"/>
    <n v="1.279581362455E-2"/>
    <n v="45.815141318320201"/>
    <n v="1840"/>
    <s v="Marinas and Fish Camps"/>
    <n v="1840"/>
    <s v="St. Lucie County"/>
    <s v="St. Lucie County"/>
    <m/>
    <m/>
    <m/>
    <n v="0"/>
    <n v="1"/>
    <n v="9.2107767642269994E-2"/>
    <n v="1.279581362455E-2"/>
    <n v="50.263244479110902"/>
    <m/>
    <n v="-1"/>
    <n v="-1"/>
    <n v="-1"/>
    <n v="-1"/>
    <n v="0"/>
    <m/>
    <m/>
    <s v="Central IRL SIR"/>
    <n v="-1"/>
    <m/>
    <m/>
    <n v="781"/>
    <x v="3"/>
    <s v="Stan Blum Memorial Park"/>
    <x v="0"/>
    <m/>
    <n v="109.014440756073"/>
    <n v="4.0764999599999997E-2"/>
  </r>
  <r>
    <n v="220000"/>
    <n v="850000"/>
    <n v="850000"/>
    <x v="0"/>
    <x v="0"/>
    <s v="IR-SouthCentral"/>
    <s v="C-25 and South Indian R"/>
    <n v="0.36"/>
    <n v="0.57999999999999996"/>
    <s v="City of Fort Pierce"/>
    <n v="0.18116575296810999"/>
    <n v="1302.1781979504501"/>
    <n v="2.61792768579107"/>
    <n v="0.36368827089625"/>
    <n v="0.47427884041242002"/>
    <n v="6.5887859442589999E-2"/>
    <n v="235.91009373035899"/>
    <n v="1840"/>
    <s v="Marinas and Fish Camps"/>
    <n v="1840"/>
    <s v="City of Fort Pierce            St. Lucie County"/>
    <s v="City of Fort Pierce"/>
    <m/>
    <m/>
    <m/>
    <n v="0"/>
    <n v="1"/>
    <n v="0.47427884041242002"/>
    <n v="6.5887859442589999E-2"/>
    <n v="235.91009373035899"/>
    <m/>
    <n v="-1"/>
    <n v="-1"/>
    <n v="-1"/>
    <n v="-1"/>
    <n v="0"/>
    <m/>
    <m/>
    <s v="Central IRL SIR"/>
    <n v="-1"/>
    <m/>
    <m/>
    <n v="781"/>
    <x v="3"/>
    <s v="Stan Blum Memorial Park"/>
    <x v="0"/>
    <m/>
    <n v="132.69154840847699"/>
    <n v="0.19133016520000001"/>
  </r>
  <r>
    <n v="220000"/>
    <n v="860000"/>
    <n v="860000"/>
    <x v="0"/>
    <x v="0"/>
    <s v="IR-SouthCentral"/>
    <s v="C-25 and South Indian R"/>
    <n v="0.36"/>
    <n v="0.57999999999999996"/>
    <s v="FDOT District 4"/>
    <n v="2.1116433748600001E-3"/>
    <n v="2732.24809588879"/>
    <n v="6.93392900683122"/>
    <n v="0.67804548850954005"/>
    <n v="1.4641985249079999E-2"/>
    <n v="1.43179026367E-3"/>
    <n v="5.76953359018201"/>
    <n v="1840"/>
    <s v="Marinas and Fish Camps"/>
    <n v="1840"/>
    <s v="FDOT District 4                                                St. Lucie County"/>
    <s v="FDOT District 4"/>
    <m/>
    <m/>
    <m/>
    <n v="0"/>
    <n v="1"/>
    <n v="1.4641985249079999E-2"/>
    <n v="1.43179026367E-3"/>
    <n v="5.7695335901831104"/>
    <m/>
    <n v="-1"/>
    <n v="-1"/>
    <n v="-1"/>
    <n v="-1"/>
    <n v="0"/>
    <m/>
    <m/>
    <s v="Central IRL SIR"/>
    <n v="-1"/>
    <m/>
    <m/>
    <n v="781"/>
    <x v="3"/>
    <s v="Stan Blum Memorial Park"/>
    <x v="0"/>
    <m/>
    <n v="19.495530113921401"/>
    <n v="4.6792648999999997E-3"/>
  </r>
  <r>
    <n v="220000"/>
    <n v="860000"/>
    <n v="860000"/>
    <x v="0"/>
    <x v="0"/>
    <s v="IR-SouthCentral"/>
    <s v="C-25 and South Indian R"/>
    <n v="0.36"/>
    <n v="0.57999999999999996"/>
    <s v="FDOT District 4"/>
    <n v="2.5209914988860001E-2"/>
    <n v="2732.24809588879"/>
    <n v="6.93392900683122"/>
    <n v="0.67804548850954005"/>
    <n v="0.17480376080106"/>
    <n v="1.709346912391E-2"/>
    <n v="68.879742225852993"/>
    <n v="6420"/>
    <s v="Saltwater marshes"/>
    <n v="6420"/>
    <s v="FDOT District 4                                                St. Lucie County"/>
    <s v="FDOT District 4"/>
    <m/>
    <m/>
    <s v="Natural Lands"/>
    <n v="0"/>
    <n v="1"/>
    <n v="0.17480376080106"/>
    <n v="1.709346912391E-2"/>
    <n v="716.24495205530104"/>
    <m/>
    <n v="-1"/>
    <n v="-1"/>
    <n v="-1"/>
    <n v="-1"/>
    <n v="0"/>
    <m/>
    <m/>
    <s v="Central IRL SIR"/>
    <n v="-1"/>
    <m/>
    <m/>
    <n v="781"/>
    <x v="3"/>
    <s v="Stan Blum Memorial Park"/>
    <x v="0"/>
    <m/>
    <n v="53.476361559103303"/>
    <n v="0.5808961493"/>
  </r>
  <r>
    <n v="220000"/>
    <n v="860000"/>
    <n v="860000"/>
    <x v="0"/>
    <x v="0"/>
    <s v="IR-SouthCentral"/>
    <s v="C-25 and South Indian R"/>
    <n v="0.36"/>
    <n v="0.57999999999999996"/>
    <s v="City of Fort Pierce"/>
    <n v="0.22891607641062001"/>
    <n v="4098.1498370167801"/>
    <n v="9.0113537669200401"/>
    <n v="1.1924872136617299"/>
    <n v="2.0628437474714199"/>
    <n v="0.27297949412127998"/>
    <n v="938.13238123271606"/>
    <n v="1750"/>
    <s v="Governmental"/>
    <n v="1750"/>
    <s v="City of Fort Pierce            St. Lucie County"/>
    <s v="City of Fort Pierce"/>
    <m/>
    <m/>
    <m/>
    <n v="0"/>
    <n v="1"/>
    <n v="2.0628437474714199"/>
    <n v="0.27297949412127998"/>
    <n v="1422.79784514536"/>
    <m/>
    <n v="-1"/>
    <n v="-1"/>
    <n v="-1"/>
    <n v="-1"/>
    <n v="0"/>
    <m/>
    <m/>
    <s v="Central IRL SIR"/>
    <n v="-1"/>
    <m/>
    <m/>
    <n v="781"/>
    <x v="3"/>
    <s v="Stan Blum Memorial Park"/>
    <x v="0"/>
    <m/>
    <n v="142.827822001882"/>
    <n v="1.1539317479"/>
  </r>
  <r>
    <n v="140000"/>
    <n v="400000"/>
    <n v="400000"/>
    <x v="0"/>
    <x v="0"/>
    <s v="IR-SouthCentral"/>
    <s v="C-25 and South Indian R"/>
    <n v="0.36"/>
    <n v="0.57999999999999996"/>
    <s v="St. Lucie County"/>
    <n v="0.36035329798579002"/>
    <n v="3644.2818280962802"/>
    <n v="9.3465503242194501"/>
    <n v="1.3146435809650401"/>
    <n v="3.3680602341227099"/>
    <n v="0.47373615007661002"/>
    <n v="1313.22897554421"/>
    <n v="1210"/>
    <s v="Fixed Single Family Units"/>
    <n v="1210"/>
    <s v="St. Lucie County"/>
    <s v="St. Lucie County"/>
    <m/>
    <m/>
    <m/>
    <n v="0"/>
    <n v="1"/>
    <n v="3.3680602341227099"/>
    <n v="0.47373615007661002"/>
    <n v="1313.2289755442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8.35066552765599"/>
    <n v="1.0650681067000001"/>
  </r>
  <r>
    <n v="140000"/>
    <n v="400000"/>
    <n v="400000"/>
    <x v="0"/>
    <x v="0"/>
    <s v="IR-SouthCentral"/>
    <s v="C-25 and South Indian R"/>
    <n v="0.36"/>
    <n v="0.57999999999999996"/>
    <s v="St. Lucie County"/>
    <n v="2.6433107029739999E-2"/>
    <n v="3644.2818280962802"/>
    <n v="9.3465503242194501"/>
    <n v="1.3146435809650401"/>
    <n v="0.24705836507896001"/>
    <n v="3.475011448161E-2"/>
    <n v="96.329691608612904"/>
    <n v="1750"/>
    <s v="Governmental"/>
    <n v="1750"/>
    <s v="St. Lucie County"/>
    <s v="St. Lucie County"/>
    <m/>
    <m/>
    <m/>
    <n v="0"/>
    <n v="1"/>
    <n v="0.24705836507896001"/>
    <n v="3.475011448161E-2"/>
    <n v="562.930049533801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30878876474701"/>
    <n v="0.45655316260000001"/>
  </r>
  <r>
    <n v="140000"/>
    <n v="440000"/>
    <n v="440000"/>
    <x v="0"/>
    <x v="0"/>
    <s v="IR-SouthCentral"/>
    <s v="C-25 and South Indian R"/>
    <n v="0.36"/>
    <n v="0.57999999999999996"/>
    <s v="FDOT District 4"/>
    <n v="0.12940294262169"/>
    <n v="3938.9767799185101"/>
    <n v="12.3795055491622"/>
    <n v="2.5070296092378701"/>
    <n v="1.60194444626315"/>
    <n v="0.32441700867508999"/>
    <n v="509.71518623997298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1.60194444626315"/>
    <n v="0.32441700867508999"/>
    <n v="509.71518623997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0.96990040512399"/>
    <n v="0.41339431160000001"/>
  </r>
  <r>
    <n v="140000"/>
    <n v="440000"/>
    <n v="440000"/>
    <x v="0"/>
    <x v="0"/>
    <s v="IR-SouthCentral"/>
    <s v="C-25 and South Indian R"/>
    <n v="0.36"/>
    <n v="0.57999999999999996"/>
    <s v="St. Lucie County"/>
    <n v="0.28893816233267999"/>
    <n v="3938.9767799185101"/>
    <n v="12.3795055491622"/>
    <n v="2.5070296092378701"/>
    <n v="3.5769115839621501"/>
    <n v="0.72437652820680998"/>
    <n v="1138.12071226075"/>
    <n v="1310"/>
    <s v="Fixed Single Family Units"/>
    <n v="1310"/>
    <s v="St. Lucie County"/>
    <s v="St. Lucie County"/>
    <m/>
    <m/>
    <m/>
    <n v="0"/>
    <n v="1"/>
    <n v="3.5769115839621501"/>
    <n v="0.72437652820680998"/>
    <n v="1138.1207122607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6.94735844792899"/>
    <n v="0.9230500505"/>
  </r>
  <r>
    <n v="140000"/>
    <n v="440000"/>
    <n v="440000"/>
    <x v="0"/>
    <x v="0"/>
    <s v="IR-SouthCentral"/>
    <s v="C-25 and South Indian R"/>
    <n v="0.36"/>
    <n v="0.57999999999999996"/>
    <s v="FDOT District 4"/>
    <n v="3.1444652181420001E-2"/>
    <n v="3938.9767799185101"/>
    <n v="12.3795055491622"/>
    <n v="2.5070296092378701"/>
    <n v="0.38926924617140002"/>
    <n v="7.8832674071009995E-2"/>
    <n v="123.859754795239"/>
    <n v="1310"/>
    <s v="Fixed Single Family Units"/>
    <n v="1310"/>
    <s v="FDOT District 4                                                St. Lucie County"/>
    <s v="FDOT District 4"/>
    <m/>
    <m/>
    <m/>
    <n v="0"/>
    <n v="1"/>
    <n v="0.38926924617140002"/>
    <n v="7.8832674071009995E-2"/>
    <n v="123.85975479523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976118304676106"/>
    <n v="0.1004539779"/>
  </r>
  <r>
    <n v="140000"/>
    <n v="440000"/>
    <n v="440000"/>
    <x v="0"/>
    <x v="0"/>
    <s v="IR-SouthCentral"/>
    <s v="C-25 and South Indian R"/>
    <n v="0.36"/>
    <n v="0.57999999999999996"/>
    <s v="St. Lucie County"/>
    <n v="0.15193119778419001"/>
    <n v="3938.9767799185101"/>
    <n v="12.3795055491622"/>
    <n v="2.5070296092378701"/>
    <n v="1.8808331060603301"/>
    <n v="0.38089601141196"/>
    <n v="598.45346021716296"/>
    <n v="1330"/>
    <s v="Residential, High density; Multiple Dwelling Units, Low Rise &lt;Two stories or less&gt;"/>
    <n v="1330"/>
    <s v="St. Lucie County"/>
    <s v="St. Lucie County"/>
    <m/>
    <m/>
    <m/>
    <n v="0"/>
    <n v="1"/>
    <n v="1.8808331060603301"/>
    <n v="0.38089601141196"/>
    <n v="598.453460217162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448769886924"/>
    <n v="0.4853637147"/>
  </r>
  <r>
    <n v="140000"/>
    <n v="440000"/>
    <n v="440000"/>
    <x v="0"/>
    <x v="0"/>
    <s v="IR-SouthCentral"/>
    <s v="C-25 and South Indian R"/>
    <n v="0.36"/>
    <n v="0.57999999999999996"/>
    <s v="FDOT District 4"/>
    <n v="1.6046498862979999E-2"/>
    <n v="3938.9767799185101"/>
    <n v="12.3795055491622"/>
    <n v="2.5070296092378701"/>
    <n v="0.19864772171893999"/>
    <n v="4.0229047774100003E-2"/>
    <n v="63.206786420286797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19864772171893999"/>
    <n v="4.0229047774100003E-2"/>
    <n v="63.206786420288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2.325295743187098"/>
    <n v="5.1262600499999998E-2"/>
  </r>
  <r>
    <n v="140000"/>
    <n v="440000"/>
    <n v="440000"/>
    <x v="0"/>
    <x v="0"/>
    <s v="IR-SouthCentral"/>
    <s v="C-25 and South Indian R"/>
    <n v="0.36"/>
    <n v="0.57999999999999996"/>
    <s v="St. Lucie County"/>
    <n v="2.658974852995E-2"/>
    <n v="3916.4467079598098"/>
    <n v="9.3948056165899594"/>
    <n v="1.32344873359036"/>
    <n v="0.24980551883294"/>
    <n v="3.5190169018449999E-2"/>
    <n v="104.137333095625"/>
    <n v="8140"/>
    <s v="Roads and Highways"/>
    <n v="8140"/>
    <s v="St. Lucie County"/>
    <s v="St. Lucie County"/>
    <m/>
    <m/>
    <m/>
    <n v="0"/>
    <n v="1"/>
    <n v="0.24980551883294"/>
    <n v="3.5190169018449999E-2"/>
    <n v="116.68925325195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164136409521298"/>
    <n v="9.4638485999999994E-2"/>
  </r>
  <r>
    <n v="140000"/>
    <n v="440000"/>
    <n v="440000"/>
    <x v="0"/>
    <x v="0"/>
    <s v="IR-SouthCentral"/>
    <s v="C-25 and South Indian R"/>
    <n v="0.36"/>
    <n v="0.57999999999999996"/>
    <s v="FDOT District 4"/>
    <n v="7.2991292985000004E-4"/>
    <n v="3916.4467079598098"/>
    <n v="9.3948056165899594"/>
    <n v="1.32344873359036"/>
    <n v="6.8573900930200002E-3"/>
    <n v="9.6600234264000002E-4"/>
    <n v="2.8586650912279099"/>
    <n v="8140"/>
    <s v="Roads and Highways"/>
    <n v="8140"/>
    <s v="FDOT District 4                                                St. Lucie County"/>
    <s v="FDOT District 4"/>
    <m/>
    <m/>
    <m/>
    <n v="0"/>
    <n v="1"/>
    <n v="6.8573900930200002E-3"/>
    <n v="9.6600234264000002E-4"/>
    <n v="1640.9625230056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0.664691876292299"/>
    <n v="1.3308698483000001"/>
  </r>
  <r>
    <n v="140000"/>
    <n v="440000"/>
    <n v="440000"/>
    <x v="0"/>
    <x v="0"/>
    <s v="IR-SouthCentral"/>
    <s v="C-25 and South Indian R"/>
    <n v="0.36"/>
    <n v="0.57999999999999996"/>
    <s v="St. Lucie County"/>
    <n v="2.5845666480460001E-2"/>
    <n v="3916.4467079598098"/>
    <n v="9.3948056165899594"/>
    <n v="1.32344873359036"/>
    <n v="0.24281501261515001"/>
    <n v="3.4205414572360003E-2"/>
    <n v="101.22317540243201"/>
    <n v="1210"/>
    <s v="Fixed Single Family Units"/>
    <n v="1210"/>
    <s v="St. Lucie County"/>
    <s v="St. Lucie County"/>
    <m/>
    <m/>
    <m/>
    <n v="0"/>
    <n v="1"/>
    <n v="0.24281501261515001"/>
    <n v="3.4205414572360003E-2"/>
    <n v="101.22317540243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108144560187903"/>
    <n v="8.2095032799999995E-2"/>
  </r>
  <r>
    <n v="140000"/>
    <n v="440000"/>
    <n v="440000"/>
    <x v="0"/>
    <x v="0"/>
    <s v="IR-SouthCentral"/>
    <s v="C-25 and South Indian R"/>
    <n v="0.36"/>
    <n v="0.57999999999999996"/>
    <s v="St. Lucie County"/>
    <n v="6.241993875791E-2"/>
    <n v="3916.4467079598098"/>
    <n v="9.3948056165899594"/>
    <n v="1.32344873359036"/>
    <n v="0.58642319123008002"/>
    <n v="8.2609588899950001E-2"/>
    <n v="244.464363659497"/>
    <n v="1310"/>
    <s v="Fixed Single Family Units"/>
    <n v="1310"/>
    <s v="St. Lucie County"/>
    <s v="St. Lucie County"/>
    <m/>
    <m/>
    <m/>
    <n v="0"/>
    <n v="1"/>
    <n v="0.58642319123008002"/>
    <n v="8.2609588899950001E-2"/>
    <n v="254.60005255057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8.507055829992396"/>
    <n v="0.2064882827"/>
  </r>
  <r>
    <n v="140000"/>
    <n v="490000"/>
    <n v="490000"/>
    <x v="0"/>
    <x v="0"/>
    <s v="IR-SouthCentral"/>
    <s v="C-25 and South Indian R"/>
    <n v="0.36"/>
    <n v="0.57999999999999996"/>
    <s v="St. Lucie County"/>
    <n v="0.19751800957890001"/>
    <n v="3975.3911840466299"/>
    <n v="11.3646472803918"/>
    <n v="2.1812549263385002"/>
    <n v="2.2447225103892898"/>
    <n v="0.43083713143455998"/>
    <n v="785.21135397041303"/>
    <n v="1330"/>
    <s v="Residential, High density; Multiple Dwelling Units, Low Rise &lt;Two stories or less&gt;"/>
    <n v="1330"/>
    <s v="St. Lucie County"/>
    <s v="St. Lucie County"/>
    <m/>
    <m/>
    <m/>
    <n v="0"/>
    <n v="1"/>
    <n v="2.2447225103892898"/>
    <n v="0.43083713143455998"/>
    <n v="785.211353970413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1.984095755353"/>
    <n v="0.63682997080000003"/>
  </r>
  <r>
    <n v="140000"/>
    <n v="490000"/>
    <n v="490000"/>
    <x v="0"/>
    <x v="0"/>
    <s v="IR-SouthCentral"/>
    <s v="C-25 and South Indian R"/>
    <n v="0.36"/>
    <n v="0.57999999999999996"/>
    <s v="St. Lucie County"/>
    <n v="2.3313801453179999E-2"/>
    <n v="3975.3911840466299"/>
    <n v="11.3646472803918"/>
    <n v="2.1812549263385002"/>
    <n v="0.26495313028050999"/>
    <n v="5.0853344271429998E-2"/>
    <n v="92.681480763597193"/>
    <n v="1330"/>
    <s v="Residential, High density; Multiple Dwelling Units, Low Rise &lt;Two stories or less&gt;"/>
    <n v="1330"/>
    <s v="St. Lucie County"/>
    <s v="St. Lucie County"/>
    <m/>
    <m/>
    <m/>
    <n v="0"/>
    <n v="1"/>
    <n v="0.26495313028050999"/>
    <n v="5.0853344271429998E-2"/>
    <n v="92.681480763596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9.036127861640303"/>
    <n v="7.5167462099999999E-2"/>
  </r>
  <r>
    <n v="140000"/>
    <n v="490000"/>
    <n v="490000"/>
    <x v="0"/>
    <x v="0"/>
    <s v="IR-SouthCentral"/>
    <s v="C-25 and South Indian R"/>
    <n v="0.36"/>
    <n v="0.57999999999999996"/>
    <s v="St. Lucie County"/>
    <n v="5.8749993426929999E-2"/>
    <n v="3975.3911840466299"/>
    <n v="11.3646472803918"/>
    <n v="2.1812549263385002"/>
    <n v="0.66767295302247998"/>
    <n v="0.12814871258485999"/>
    <n v="233.55420593224599"/>
    <n v="1330"/>
    <s v="Residential, High density; Multiple Dwelling Units, Low Rise &lt;Two stories or less&gt;"/>
    <n v="1330"/>
    <s v="St. Lucie County"/>
    <s v="St. Lucie County"/>
    <m/>
    <m/>
    <m/>
    <n v="0"/>
    <n v="1"/>
    <n v="0.66767295302247998"/>
    <n v="0.12814871258485999"/>
    <n v="233.55420593224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7827299790967"/>
    <n v="0.18941946949999999"/>
  </r>
  <r>
    <n v="140000"/>
    <n v="490000"/>
    <n v="490000"/>
    <x v="0"/>
    <x v="0"/>
    <s v="IR-SouthCentral"/>
    <s v="C-25 and South Indian R"/>
    <n v="0.36"/>
    <n v="0.57999999999999996"/>
    <s v="St. Lucie County"/>
    <n v="2.3335096185649998E-2"/>
    <n v="3975.3911840466299"/>
    <n v="11.3646472803918"/>
    <n v="2.1812549263385002"/>
    <n v="0.26519513740391998"/>
    <n v="5.0899793511529998E-2"/>
    <n v="92.766135655313207"/>
    <n v="1330"/>
    <s v="Residential, High density; Multiple Dwelling Units, Low Rise &lt;Two stories or less&gt;"/>
    <n v="1330"/>
    <s v="St. Lucie County"/>
    <s v="St. Lucie County"/>
    <m/>
    <m/>
    <m/>
    <n v="0"/>
    <n v="1"/>
    <n v="0.26519513740391998"/>
    <n v="5.0899793511529998E-2"/>
    <n v="92.7661356553136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9.400455681881503"/>
    <n v="7.5236119800000001E-2"/>
  </r>
  <r>
    <n v="150000"/>
    <n v="500000"/>
    <n v="500000"/>
    <x v="0"/>
    <x v="0"/>
    <s v="IR-SouthCentral"/>
    <s v="C-25 and South Indian R"/>
    <n v="0.36"/>
    <n v="0.57999999999999996"/>
    <s v="Natural Lands"/>
    <n v="0.61776345348380002"/>
    <n v="2535.2021082492602"/>
    <n v="4.6932490574119603"/>
    <n v="0.40974636228168998"/>
    <n v="2.8993177457664299"/>
    <n v="0.25312632781555999"/>
    <n v="1566.15520967148"/>
    <n v="6172"/>
    <s v="Mixed Shrubs"/>
    <n v="6172"/>
    <s v="St. Lucie County"/>
    <s v="St. Lucie County"/>
    <m/>
    <m/>
    <s v="Natural Lands"/>
    <n v="0"/>
    <n v="1"/>
    <n v="2.8993177457664299"/>
    <n v="0.25312632781555999"/>
    <n v="1566.1552096714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999999970197"/>
    <n v="1.2701988724"/>
  </r>
  <r>
    <n v="150000"/>
    <n v="500000"/>
    <n v="500000"/>
    <x v="0"/>
    <x v="0"/>
    <s v="IR-SouthCentral"/>
    <s v="C-25 and South Indian R"/>
    <n v="0.36"/>
    <n v="0.57999999999999996"/>
    <s v="St. Lucie County"/>
    <n v="0.19751379463641999"/>
    <n v="3968.3702354976799"/>
    <n v="11.5724731732235"/>
    <n v="2.2478221519945598"/>
    <n v="2.2857230897715701"/>
    <n v="0.44397588290825002"/>
    <n v="783.80786373537603"/>
    <n v="1330"/>
    <s v="Residential, High density; Multiple Dwelling Units, Low Rise &lt;Two stories or less&gt;"/>
    <n v="1330"/>
    <s v="St. Lucie County"/>
    <s v="St. Lucie County"/>
    <m/>
    <m/>
    <m/>
    <n v="0"/>
    <n v="1"/>
    <n v="2.2857230897715701"/>
    <n v="0.44397588290825002"/>
    <n v="783.807863735376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1.98327153394999"/>
    <n v="0.63569169810000004"/>
  </r>
  <r>
    <n v="150000"/>
    <n v="500000"/>
    <n v="500000"/>
    <x v="0"/>
    <x v="0"/>
    <s v="IR-SouthCentral"/>
    <s v="C-25 and South Indian R"/>
    <n v="0.36"/>
    <n v="0.57999999999999996"/>
    <s v="St. Lucie County"/>
    <n v="2.244461859467E-2"/>
    <n v="3968.3702354976799"/>
    <n v="11.5724731732235"/>
    <n v="2.2478221519945598"/>
    <n v="0.25973974657005999"/>
    <n v="5.0451510870169997E-2"/>
    <n v="89.068556378190294"/>
    <n v="1330"/>
    <s v="Residential, High density; Multiple Dwelling Units, Low Rise &lt;Two stories or less&gt;"/>
    <n v="1330"/>
    <s v="St. Lucie County"/>
    <s v="St. Lucie County"/>
    <m/>
    <m/>
    <m/>
    <n v="0"/>
    <n v="1"/>
    <n v="0.25973974657005999"/>
    <n v="5.0451510870169997E-2"/>
    <n v="89.0685563781907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8.556314568006997"/>
    <n v="7.2237272000000005E-2"/>
  </r>
  <r>
    <n v="150000"/>
    <n v="500000"/>
    <n v="500000"/>
    <x v="0"/>
    <x v="0"/>
    <s v="IR-SouthCentral"/>
    <s v="C-25 and South Indian R"/>
    <n v="0.36"/>
    <n v="0.57999999999999996"/>
    <s v="St. Lucie County"/>
    <n v="7.6905147431040002E-2"/>
    <n v="3968.3702354976799"/>
    <n v="11.5724731732235"/>
    <n v="2.2478221519945598"/>
    <n v="0.88998275552852002"/>
    <n v="0.17286909399789999"/>
    <n v="305.18809802190401"/>
    <n v="1330"/>
    <s v="Residential, High density; Multiple Dwelling Units, Low Rise &lt;Two stories or less&gt;"/>
    <n v="1330"/>
    <s v="St. Lucie County"/>
    <s v="St. Lucie County"/>
    <m/>
    <m/>
    <m/>
    <n v="0"/>
    <n v="1"/>
    <n v="0.88998275552852002"/>
    <n v="0.17286909399789999"/>
    <n v="305.18809802190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9.2325579580165"/>
    <n v="0.2475167056"/>
  </r>
  <r>
    <n v="150000"/>
    <n v="500000"/>
    <n v="500000"/>
    <x v="0"/>
    <x v="0"/>
    <s v="IR-SouthCentral"/>
    <s v="C-25 and South Indian R"/>
    <n v="0.36"/>
    <n v="0.57999999999999996"/>
    <s v="St. Lucie County"/>
    <n v="3.3673565319249997E-2"/>
    <n v="3968.3702354976799"/>
    <n v="11.5724731732235"/>
    <n v="2.2478221519945598"/>
    <n v="0.38968643130389002"/>
    <n v="7.5692186061260006E-2"/>
    <n v="133.62917433602601"/>
    <n v="1330"/>
    <s v="Residential, High density; Multiple Dwelling Units, Low Rise &lt;Two stories or less&gt;"/>
    <n v="1330"/>
    <s v="St. Lucie County"/>
    <s v="St. Lucie County"/>
    <m/>
    <m/>
    <m/>
    <n v="0"/>
    <n v="1"/>
    <n v="0.38968643130389002"/>
    <n v="7.5692186061260006E-2"/>
    <n v="133.62917433602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6.9638721941337"/>
    <n v="0.10837727029999999"/>
  </r>
  <r>
    <n v="150000"/>
    <n v="510000"/>
    <n v="510000"/>
    <x v="0"/>
    <x v="0"/>
    <s v="IR-SouthCentral"/>
    <s v="C-25 and South Indian R"/>
    <n v="0.36"/>
    <n v="0.57999999999999996"/>
    <s v="St. Lucie County"/>
    <n v="9.6412220775000002E-4"/>
    <n v="3082.9063568382699"/>
    <n v="7.3664051839227298"/>
    <n v="0.79726783565291004"/>
    <n v="7.1021148291099999E-3"/>
    <n v="7.6866362586999997E-4"/>
    <n v="2.9722984830475898"/>
    <n v="8140"/>
    <s v="Roads and Highways"/>
    <n v="8140"/>
    <s v="St. Lucie County"/>
    <s v="St. Lucie County"/>
    <m/>
    <m/>
    <m/>
    <n v="0"/>
    <n v="1"/>
    <n v="7.1021148291099999E-3"/>
    <n v="7.6866362586999997E-4"/>
    <n v="2.9722984830477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.6577066848111"/>
    <n v="2.4106232999999999E-3"/>
  </r>
  <r>
    <n v="150000"/>
    <n v="510000"/>
    <n v="510000"/>
    <x v="0"/>
    <x v="0"/>
    <s v="IR-SouthCentral"/>
    <s v="C-25 and South Indian R"/>
    <n v="0.36"/>
    <n v="0.57999999999999996"/>
    <s v="FDOT District 4"/>
    <n v="1.5259445556020001E-2"/>
    <n v="3082.9063568382699"/>
    <n v="7.3664051839227298"/>
    <n v="0.79726783565291004"/>
    <n v="0.11240725884765"/>
    <n v="1.216586513171E-2"/>
    <n v="47.043441706481602"/>
    <n v="8140"/>
    <s v="Roads and Highways"/>
    <n v="8140"/>
    <s v="FDOT District 4                                                St. Lucie County"/>
    <s v="FDOT District 4"/>
    <m/>
    <m/>
    <m/>
    <n v="0"/>
    <n v="1"/>
    <n v="0.11240725884765"/>
    <n v="1.216586513171E-2"/>
    <n v="1028.9126731298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657213015331"/>
    <n v="0.83447905359999996"/>
  </r>
  <r>
    <n v="150000"/>
    <n v="510000"/>
    <n v="510000"/>
    <x v="0"/>
    <x v="0"/>
    <s v="IR-SouthCentral"/>
    <s v="C-25 and South Indian R"/>
    <n v="0.36"/>
    <n v="0.57999999999999996"/>
    <s v="Natural Lands"/>
    <n v="0.24940371837733999"/>
    <n v="3082.9063568382699"/>
    <n v="7.3664051839227298"/>
    <n v="0.79726783565291004"/>
    <n v="1.8372088439445"/>
    <n v="0.19884156275449"/>
    <n v="768.88830880462899"/>
    <n v="4110"/>
    <s v="Pine flatwoods"/>
    <n v="4110"/>
    <s v="St. Lucie County"/>
    <s v="St. Lucie County"/>
    <m/>
    <m/>
    <s v="Natural Lands"/>
    <n v="0"/>
    <n v="1"/>
    <n v="1.8372088439445"/>
    <n v="0.19884156275449"/>
    <n v="768.88830880462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9.559513488135"/>
    <n v="0.62359149130000002"/>
  </r>
  <r>
    <n v="150000"/>
    <n v="510000"/>
    <n v="510000"/>
    <x v="0"/>
    <x v="0"/>
    <s v="IR-SouthCentral"/>
    <s v="C-25 and South Indian R"/>
    <n v="0.36"/>
    <n v="0.57999999999999996"/>
    <s v="FDOT District 4"/>
    <n v="3.3647988704660001E-2"/>
    <n v="3082.9063568382699"/>
    <n v="7.3664051839227298"/>
    <n v="0.79726783565291004"/>
    <n v="0.24786471842258001"/>
    <n v="2.6826459128629999E-2"/>
    <n v="103.73359827242101"/>
    <n v="4110"/>
    <s v="Pine flatwoods"/>
    <n v="4110"/>
    <s v="FDOT District 4                                                St. Lucie County"/>
    <s v="FDOT District 4"/>
    <m/>
    <m/>
    <s v="Natural Lands"/>
    <n v="0"/>
    <n v="1"/>
    <n v="0.24786471842258001"/>
    <n v="2.6826459128629999E-2"/>
    <n v="103.7335982724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2.499985810735097"/>
    <n v="8.4131060999999993E-2"/>
  </r>
  <r>
    <n v="150000"/>
    <n v="520000"/>
    <n v="520000"/>
    <x v="0"/>
    <x v="0"/>
    <s v="IR-SouthCentral"/>
    <s v="C-25 and South Indian R"/>
    <n v="0.36"/>
    <n v="0.57999999999999996"/>
    <s v="Natural Lands"/>
    <n v="0.61776345352982998"/>
    <n v="2500.6371257877399"/>
    <n v="4.6257218706869798"/>
    <n v="0.40044803630914999"/>
    <n v="2.8576019179040699"/>
    <n v="0.24738216186958001"/>
    <n v="1544.8022268515399"/>
    <n v="6172"/>
    <s v="Mixed Shrubs"/>
    <n v="6172"/>
    <s v="St. Lucie County"/>
    <s v="St. Lucie County"/>
    <m/>
    <m/>
    <s v="Natural Lands"/>
    <n v="0"/>
    <n v="1"/>
    <n v="2.8576019179040699"/>
    <n v="0.24738216186958001"/>
    <n v="1544.8022268515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999999977648"/>
    <n v="1.2528809625999999"/>
  </r>
  <r>
    <n v="150000"/>
    <n v="520000"/>
    <n v="520000"/>
    <x v="0"/>
    <x v="0"/>
    <s v="IR-SouthCentral"/>
    <s v="C-25 and South Indian R"/>
    <n v="0.36"/>
    <n v="0.57999999999999996"/>
    <s v="St. Lucie County"/>
    <n v="2.514693409596E-2"/>
    <n v="3942.2254283901698"/>
    <n v="12.2116078785575"/>
    <n v="2.4400873295466599"/>
    <n v="0.30708449852781"/>
    <n v="6.1360715264500001E-2"/>
    <n v="99.134883039153195"/>
    <n v="1310"/>
    <s v="Fixed Single Family Units"/>
    <n v="1310"/>
    <s v="St. Lucie County"/>
    <s v="St. Lucie County"/>
    <m/>
    <m/>
    <m/>
    <n v="0"/>
    <n v="1"/>
    <n v="0.30708449852781"/>
    <n v="6.1360715264500001E-2"/>
    <n v="99.134883039154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6.321499240291899"/>
    <n v="8.0401365000000002E-2"/>
  </r>
  <r>
    <n v="150000"/>
    <n v="520000"/>
    <n v="520000"/>
    <x v="0"/>
    <x v="0"/>
    <s v="IR-SouthCentral"/>
    <s v="C-25 and South Indian R"/>
    <n v="0.36"/>
    <n v="0.57999999999999996"/>
    <s v="St. Lucie County"/>
    <n v="3.1984898512860002E-2"/>
    <n v="3942.2254283901698"/>
    <n v="12.2116078785575"/>
    <n v="2.4400873295466599"/>
    <n v="0.39058703867453998"/>
    <n v="7.8045945598070002E-2"/>
    <n v="126.091680241887"/>
    <n v="1750"/>
    <s v="Governmental"/>
    <n v="1750"/>
    <s v="St. Lucie County"/>
    <s v="St. Lucie County"/>
    <m/>
    <m/>
    <m/>
    <n v="0"/>
    <n v="1"/>
    <n v="0.39058703867453998"/>
    <n v="7.8045945598070002E-2"/>
    <n v="126.09168024188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2.131821622217799"/>
    <n v="0.1022641364"/>
  </r>
  <r>
    <n v="150000"/>
    <n v="520000"/>
    <n v="520000"/>
    <x v="0"/>
    <x v="0"/>
    <s v="IR-SouthCentral"/>
    <s v="C-25 and South Indian R"/>
    <n v="0.36"/>
    <n v="0.57999999999999996"/>
    <s v="St. Lucie County"/>
    <n v="0.18883542810404999"/>
    <n v="3942.2254283901698"/>
    <n v="12.2116078785575"/>
    <n v="2.4400873295466599"/>
    <n v="2.3059842015862801"/>
    <n v="0.46077493548622001"/>
    <n v="744.43182645275294"/>
    <n v="1310"/>
    <s v="Fixed Single Family Units"/>
    <n v="1310"/>
    <s v="St. Lucie County"/>
    <s v="St. Lucie County"/>
    <m/>
    <m/>
    <m/>
    <n v="0"/>
    <n v="1"/>
    <n v="2.3059842015862801"/>
    <n v="0.46077493548622001"/>
    <n v="744.431826452752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972029206152"/>
    <n v="0.60375655019999996"/>
  </r>
  <r>
    <n v="150000"/>
    <n v="520000"/>
    <n v="520000"/>
    <x v="0"/>
    <x v="0"/>
    <s v="IR-SouthCentral"/>
    <s v="C-25 and South Indian R"/>
    <n v="0.36"/>
    <n v="0.57999999999999996"/>
    <s v="St. Lucie County"/>
    <n v="0.15047450143693"/>
    <n v="3942.2254283901698"/>
    <n v="12.2116078785575"/>
    <n v="2.4400873295466599"/>
    <n v="1.8375356072692799"/>
    <n v="0.36717092437610999"/>
    <n v="593.20440588901397"/>
    <n v="1310"/>
    <s v="Fixed Single Family Units"/>
    <n v="1310"/>
    <s v="St. Lucie County"/>
    <s v="St. Lucie County"/>
    <m/>
    <m/>
    <m/>
    <n v="0"/>
    <n v="1"/>
    <n v="1.8375356072692799"/>
    <n v="0.36717092437610999"/>
    <n v="593.20440588901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8.922001503179203"/>
    <n v="0.48110657410000002"/>
  </r>
  <r>
    <n v="150000"/>
    <n v="520000"/>
    <n v="520000"/>
    <x v="0"/>
    <x v="0"/>
    <s v="IR-SouthCentral"/>
    <s v="C-25 and South Indian R"/>
    <n v="0.36"/>
    <n v="0.57999999999999996"/>
    <s v="St. Lucie County"/>
    <n v="0.14454642033890999"/>
    <n v="3942.2254283901698"/>
    <n v="12.2116078785575"/>
    <n v="2.4400873295466599"/>
    <n v="1.76514420542794"/>
    <n v="0.35270588880030002"/>
    <n v="569.83457384282895"/>
    <n v="1310"/>
    <s v="Fixed Single Family Units"/>
    <n v="1310"/>
    <s v="St. Lucie County"/>
    <s v="St. Lucie County"/>
    <m/>
    <m/>
    <m/>
    <n v="0"/>
    <n v="1"/>
    <n v="1.76514420542794"/>
    <n v="0.35270588880030002"/>
    <n v="569.834573842828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7.216690236011303"/>
    <n v="0.46215293899999998"/>
  </r>
  <r>
    <n v="150000"/>
    <n v="520000"/>
    <n v="520000"/>
    <x v="0"/>
    <x v="0"/>
    <s v="IR-SouthCentral"/>
    <s v="C-25 and South Indian R"/>
    <n v="0.36"/>
    <n v="0.57999999999999996"/>
    <s v="St. Lucie County"/>
    <n v="7.6775114485929996E-2"/>
    <n v="3942.2254283901698"/>
    <n v="12.2116078785575"/>
    <n v="2.4400873295466599"/>
    <n v="0.93754759293364998"/>
    <n v="0.18733798408162999"/>
    <n v="302.66480859403498"/>
    <n v="1310"/>
    <s v="Fixed Single Family Units"/>
    <n v="1310"/>
    <s v="St. Lucie County"/>
    <s v="St. Lucie County"/>
    <m/>
    <m/>
    <m/>
    <n v="0"/>
    <n v="1"/>
    <n v="0.93754759293364998"/>
    <n v="0.18733798408162999"/>
    <n v="302.66480859403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225579192294603"/>
    <n v="0.24547024219999999"/>
  </r>
  <r>
    <n v="150000"/>
    <n v="520000"/>
    <n v="520000"/>
    <x v="0"/>
    <x v="0"/>
    <s v="IR-SouthCentral"/>
    <s v="C-25 and South Indian R"/>
    <n v="0.36"/>
    <n v="0.57999999999999996"/>
    <s v="St. Lucie County"/>
    <n v="8.5327753600100004E-3"/>
    <n v="865.53239335685601"/>
    <n v="2.10817524475556"/>
    <n v="0.22956582041929"/>
    <n v="1.7988585783050001E-2"/>
    <n v="1.9588335759700001E-3"/>
    <n v="7.3853934793336604"/>
    <n v="8140"/>
    <s v="Roads and Highways"/>
    <n v="8140"/>
    <s v="St. Lucie County"/>
    <s v="St. Lucie County"/>
    <m/>
    <m/>
    <m/>
    <n v="0"/>
    <n v="1"/>
    <n v="1.7988585783050001E-2"/>
    <n v="1.9588335759700001E-3"/>
    <n v="9.243130784013699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7.8656196666741"/>
    <n v="7.4964563999999996E-3"/>
  </r>
  <r>
    <n v="150000"/>
    <n v="520000"/>
    <n v="520000"/>
    <x v="0"/>
    <x v="0"/>
    <s v="IR-SouthCentral"/>
    <s v="C-25 and South Indian R"/>
    <n v="0.36"/>
    <n v="0.57999999999999996"/>
    <s v="FPFWCD"/>
    <n v="9.3988985549300005E-3"/>
    <n v="865.53239335685601"/>
    <n v="2.10817524475556"/>
    <n v="0.22956582041929"/>
    <n v="1.9814525261470001E-2"/>
    <n v="2.1576658577999999E-3"/>
    <n v="8.1350511611685903"/>
    <n v="8140"/>
    <s v="Roads and Highways"/>
    <n v="8140"/>
    <s v="FPFWCD                                           St. Lucie County"/>
    <s v="FPFWCD"/>
    <m/>
    <m/>
    <m/>
    <n v="0"/>
    <n v="1"/>
    <n v="1.9814525261470001E-2"/>
    <n v="2.1576658577999999E-3"/>
    <n v="33.218161925429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6820063002871"/>
    <n v="2.6940926099999998E-2"/>
  </r>
  <r>
    <n v="150000"/>
    <n v="520000"/>
    <n v="520000"/>
    <x v="0"/>
    <x v="0"/>
    <s v="IR-SouthCentral"/>
    <s v="C-25 and South Indian R"/>
    <n v="0.36"/>
    <n v="0.57999999999999996"/>
    <s v="St. Lucie County"/>
    <n v="1.80116341186E-3"/>
    <n v="865.53239335685601"/>
    <n v="2.10817524475556"/>
    <n v="0.22956582041929"/>
    <n v="3.7971681166500001E-3"/>
    <n v="4.1348555634999998E-4"/>
    <n v="1.5589652786991799"/>
    <n v="1210"/>
    <s v="Fixed Single Family Units"/>
    <n v="1210"/>
    <s v="St. Lucie County"/>
    <s v="St. Lucie County"/>
    <m/>
    <m/>
    <m/>
    <n v="0"/>
    <n v="1"/>
    <n v="3.7971681166500001E-3"/>
    <n v="4.1348555634999998E-4"/>
    <n v="1.5589652786994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.470222095920301"/>
    <n v="1.2643676E-3"/>
  </r>
  <r>
    <n v="150000"/>
    <n v="520000"/>
    <n v="520000"/>
    <x v="0"/>
    <x v="0"/>
    <s v="IR-SouthCentral"/>
    <s v="C-25 and South Indian R"/>
    <n v="0.36"/>
    <n v="0.57999999999999996"/>
    <s v="FPFWCD"/>
    <n v="1.01503212955E-3"/>
    <n v="865.53239335685601"/>
    <n v="2.10817524475556"/>
    <n v="0.22956582041929"/>
    <n v="2.1398656081499999E-3"/>
    <n v="2.3301668357000001E-4"/>
    <n v="0.87854318842437995"/>
    <n v="1210"/>
    <s v="Fixed Single Family Units"/>
    <n v="1210"/>
    <s v="FPFWCD                                           St. Lucie County"/>
    <s v="FPFWCD"/>
    <m/>
    <m/>
    <m/>
    <n v="0"/>
    <n v="1"/>
    <n v="2.1398656081499999E-3"/>
    <n v="2.3301668357000001E-4"/>
    <n v="3.0105108316913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.1967026013330102"/>
    <n v="2.4416146000000001E-3"/>
  </r>
  <r>
    <n v="150000"/>
    <n v="520000"/>
    <n v="520000"/>
    <x v="0"/>
    <x v="0"/>
    <s v="IR-SouthCentral"/>
    <s v="C-25 and South Indian R"/>
    <n v="0.36"/>
    <n v="0.57999999999999996"/>
    <s v="Natural Lands"/>
    <n v="2.6174814651249999E-2"/>
    <n v="865.53239335685601"/>
    <n v="2.10817524475556"/>
    <n v="0.22956582041929"/>
    <n v="5.5181096283839999E-2"/>
    <n v="6.0088427997299996E-3"/>
    <n v="22.655149970775401"/>
    <n v="4110"/>
    <s v="Pine flatwoods"/>
    <n v="4110"/>
    <s v="St. Lucie County"/>
    <s v="St. Lucie County"/>
    <m/>
    <m/>
    <s v="Natural Lands"/>
    <n v="0"/>
    <n v="1"/>
    <n v="5.5181096283839999E-2"/>
    <n v="6.0088427997299996E-3"/>
    <n v="22.655149970775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569829790818702"/>
    <n v="1.8374006500000001E-2"/>
  </r>
  <r>
    <n v="150000"/>
    <n v="520000"/>
    <n v="520000"/>
    <x v="0"/>
    <x v="0"/>
    <s v="IR-SouthCentral"/>
    <s v="C-25 and South Indian R"/>
    <n v="0.36"/>
    <n v="0.57999999999999996"/>
    <s v="FPFWCD"/>
    <n v="2.0821782717560001E-2"/>
    <n v="865.53239335685601"/>
    <n v="2.10817524475556"/>
    <n v="0.22956582041929"/>
    <n v="4.3895966876839998E-2"/>
    <n v="4.7799696321500001E-3"/>
    <n v="18.021927429488699"/>
    <n v="4110"/>
    <s v="Pine flatwoods"/>
    <n v="4110"/>
    <s v="FPFWCD                                           St. Lucie County"/>
    <s v="FPFWCD"/>
    <m/>
    <m/>
    <s v="Natural Lands"/>
    <n v="0"/>
    <n v="1"/>
    <n v="4.3895966876839998E-2"/>
    <n v="4.7799696321500001E-3"/>
    <n v="61.006538493377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4.706698776191303"/>
    <n v="4.9478133399999999E-2"/>
  </r>
  <r>
    <n v="150000"/>
    <n v="520000"/>
    <n v="520000"/>
    <x v="0"/>
    <x v="0"/>
    <s v="IR-SouthCentral"/>
    <s v="C-25 and South Indian R"/>
    <n v="0.36"/>
    <n v="0.57999999999999996"/>
    <s v="St. Lucie County"/>
    <n v="4.8333706442200003E-3"/>
    <n v="3887.8247682647302"/>
    <n v="10.4774655461969"/>
    <n v="1.6575277940867501"/>
    <n v="5.0641474396860002E-2"/>
    <n v="8.0114461819200001E-3"/>
    <n v="18.7912981048216"/>
    <n v="8140"/>
    <s v="Roads and Highways"/>
    <n v="8140"/>
    <s v="St. Lucie County"/>
    <s v="St. Lucie County"/>
    <m/>
    <m/>
    <m/>
    <n v="0"/>
    <n v="1"/>
    <n v="5.0641474396860002E-2"/>
    <n v="8.0114461819200001E-3"/>
    <n v="18.791298104820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7.865483424279006"/>
    <n v="1.5240306699999999E-2"/>
  </r>
  <r>
    <n v="150000"/>
    <n v="520000"/>
    <n v="520000"/>
    <x v="0"/>
    <x v="0"/>
    <s v="IR-SouthCentral"/>
    <s v="C-25 and South Indian R"/>
    <n v="0.36"/>
    <n v="0.57999999999999996"/>
    <s v="FDOT District 4"/>
    <n v="0.30263999938450997"/>
    <n v="3887.8247682647302"/>
    <n v="10.4774655461969"/>
    <n v="1.6575277940867501"/>
    <n v="3.1709001664522698"/>
    <n v="0.50163421058222002"/>
    <n v="1176.61128547472"/>
    <n v="8140"/>
    <s v="Roads and Highways"/>
    <n v="8140"/>
    <s v="FDOT District 4                                                St. Lucie County"/>
    <s v="FDOT District 4"/>
    <m/>
    <m/>
    <m/>
    <n v="0"/>
    <n v="1"/>
    <n v="3.1709001664522698"/>
    <n v="0.50163421058222002"/>
    <n v="1176.6112854747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9.116791098313"/>
    <n v="0.95426706039999998"/>
  </r>
  <r>
    <n v="150000"/>
    <n v="520000"/>
    <n v="520000"/>
    <x v="0"/>
    <x v="0"/>
    <s v="IR-SouthCentral"/>
    <s v="C-25 and South Indian R"/>
    <n v="0.36"/>
    <n v="0.57999999999999996"/>
    <s v="St. Lucie County"/>
    <n v="0.13263663533131001"/>
    <n v="3887.8247682647302"/>
    <n v="10.4774655461969"/>
    <n v="1.6575277940867501"/>
    <n v="1.3896957768473399"/>
    <n v="0.2198489095758"/>
    <n v="515.66799602038304"/>
    <n v="1210"/>
    <s v="Fixed Single Family Units"/>
    <n v="1210"/>
    <s v="St. Lucie County"/>
    <s v="St. Lucie County"/>
    <m/>
    <m/>
    <m/>
    <n v="0"/>
    <n v="1"/>
    <n v="1.3896957768473399"/>
    <n v="0.2198489095758"/>
    <n v="515.667996020383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2.833561820020705"/>
    <n v="0.41822221900000001"/>
  </r>
  <r>
    <n v="150000"/>
    <n v="520000"/>
    <n v="520000"/>
    <x v="0"/>
    <x v="0"/>
    <s v="IR-SouthCentral"/>
    <s v="C-25 and South Indian R"/>
    <n v="0.36"/>
    <n v="0.57999999999999996"/>
    <s v="FDOT District 4"/>
    <n v="4.673439849E-6"/>
    <n v="3887.8247682647302"/>
    <n v="10.4774655461969"/>
    <n v="1.6575277940867501"/>
    <n v="4.8965804999999998E-5"/>
    <n v="7.7463564437100005E-6"/>
    <n v="1.8169515197929999E-2"/>
    <n v="1210"/>
    <s v="Fixed Single Family Units"/>
    <n v="1210"/>
    <s v="FDOT District 4                                                St. Lucie County"/>
    <s v="FDOT District 4"/>
    <m/>
    <m/>
    <m/>
    <n v="0"/>
    <n v="1"/>
    <n v="4.8965804999999998E-5"/>
    <n v="7.7463564437100005E-6"/>
    <n v="1.8169515197049999E-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.7248495455102599"/>
    <n v="1.4735999999999999E-5"/>
  </r>
  <r>
    <n v="150000"/>
    <n v="520000"/>
    <n v="520000"/>
    <x v="0"/>
    <x v="0"/>
    <s v="IR-SouthCentral"/>
    <s v="C-25 and South Indian R"/>
    <n v="0.36"/>
    <n v="0.57999999999999996"/>
    <s v="St. Lucie County"/>
    <n v="0.14201701494335001"/>
    <n v="3887.8247682647302"/>
    <n v="10.4774655461969"/>
    <n v="1.6575277940867501"/>
    <n v="1.4879783810426801"/>
    <n v="0.23539714950182999"/>
    <n v="552.13726821177795"/>
    <n v="1310"/>
    <s v="Fixed Single Family Units"/>
    <n v="1310"/>
    <s v="St. Lucie County"/>
    <s v="St. Lucie County"/>
    <m/>
    <m/>
    <m/>
    <n v="0"/>
    <n v="1"/>
    <n v="1.4879783810426801"/>
    <n v="0.23539714950182999"/>
    <n v="552.137268211777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8116775696855"/>
    <n v="0.44779989310000001"/>
  </r>
  <r>
    <n v="150000"/>
    <n v="520000"/>
    <n v="520000"/>
    <x v="0"/>
    <x v="0"/>
    <s v="IR-SouthCentral"/>
    <s v="C-25 and South Indian R"/>
    <n v="0.36"/>
    <n v="0.57999999999999996"/>
    <s v="FDOT District 4"/>
    <n v="2.2961107942700001E-3"/>
    <n v="3887.8247682647302"/>
    <n v="10.4774655461969"/>
    <n v="1.6575277940867501"/>
    <n v="2.4057421737300001E-2"/>
    <n v="3.8058674598199999E-3"/>
    <n v="8.9268764166778993"/>
    <n v="1310"/>
    <s v="Fixed Single Family Units"/>
    <n v="1310"/>
    <s v="FDOT District 4                                                St. Lucie County"/>
    <s v="FDOT District 4"/>
    <m/>
    <m/>
    <m/>
    <n v="0"/>
    <n v="1"/>
    <n v="2.4057421737300001E-2"/>
    <n v="3.8058674598199999E-3"/>
    <n v="8.92687641667654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.800694049033501"/>
    <n v="7.2399646999999996E-3"/>
  </r>
  <r>
    <n v="150000"/>
    <n v="520000"/>
    <n v="520000"/>
    <x v="0"/>
    <x v="0"/>
    <s v="IR-SouthCentral"/>
    <s v="C-25 and South Indian R"/>
    <n v="0.36"/>
    <n v="0.57999999999999996"/>
    <s v="St. Lucie County"/>
    <n v="3.1395773453830003E-2"/>
    <n v="3887.8247682647302"/>
    <n v="10.4774655461969"/>
    <n v="1.6575277940867501"/>
    <n v="0.32894813465877998"/>
    <n v="5.2039367116579999E-2"/>
    <n v="122.061265652655"/>
    <n v="1310"/>
    <s v="Fixed Single Family Units"/>
    <n v="1310"/>
    <s v="St. Lucie County"/>
    <s v="St. Lucie County"/>
    <m/>
    <m/>
    <m/>
    <n v="0"/>
    <n v="1"/>
    <n v="0.32894813465877998"/>
    <n v="5.2039367116579999E-2"/>
    <n v="122.06126565265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325205419892498"/>
    <n v="9.8995349299999993E-2"/>
  </r>
  <r>
    <n v="150000"/>
    <n v="520000"/>
    <n v="520000"/>
    <x v="0"/>
    <x v="0"/>
    <s v="IR-SouthCentral"/>
    <s v="C-25 and South Indian R"/>
    <n v="0.36"/>
    <n v="0.57999999999999996"/>
    <s v="FDOT District 4"/>
    <n v="1.93987549244E-3"/>
    <n v="3887.8247682647302"/>
    <n v="10.4774655461969"/>
    <n v="1.6575277940867501"/>
    <n v="2.0324978635969999E-2"/>
    <n v="3.21539754579E-3"/>
    <n v="7.5418959868657502"/>
    <n v="1310"/>
    <s v="Fixed Single Family Units"/>
    <n v="1310"/>
    <s v="FDOT District 4                                                St. Lucie County"/>
    <s v="FDOT District 4"/>
    <m/>
    <m/>
    <m/>
    <n v="0"/>
    <n v="1"/>
    <n v="2.0324978635969999E-2"/>
    <n v="3.21539754579E-3"/>
    <n v="7.5418959868669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.7259660878834"/>
    <n v="6.1167039999999997E-3"/>
  </r>
  <r>
    <n v="150000"/>
    <n v="530000"/>
    <n v="530000"/>
    <x v="0"/>
    <x v="0"/>
    <s v="IR-SouthCentral"/>
    <s v="C-25 and South Indian R"/>
    <n v="0.36"/>
    <n v="0.57999999999999996"/>
    <s v="St. Lucie County"/>
    <n v="6.9740508647099997E-3"/>
    <n v="3902.6014568785099"/>
    <n v="10.669948135535501"/>
    <n v="1.7601341242739601"/>
    <n v="7.4412761021120002E-2"/>
    <n v="1.2275264911410001E-2"/>
    <n v="27.2169410649933"/>
    <n v="8140"/>
    <s v="Roads and Highways"/>
    <n v="8140"/>
    <s v="St. Lucie County"/>
    <s v="St. Lucie County"/>
    <m/>
    <m/>
    <m/>
    <n v="0"/>
    <n v="1"/>
    <n v="7.4412761021120002E-2"/>
    <n v="1.2275264911410001E-2"/>
    <n v="27.216941064993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263086650102395"/>
    <n v="2.2073755899999999E-2"/>
  </r>
  <r>
    <n v="150000"/>
    <n v="530000"/>
    <n v="530000"/>
    <x v="0"/>
    <x v="0"/>
    <s v="IR-SouthCentral"/>
    <s v="C-25 and South Indian R"/>
    <n v="0.36"/>
    <n v="0.57999999999999996"/>
    <s v="FDOT District 4"/>
    <n v="0.33996922877010999"/>
    <n v="3902.6014568785099"/>
    <n v="10.669948135535501"/>
    <n v="1.7601341242739601"/>
    <n v="3.6274540386551402"/>
    <n v="0.59839144076136996"/>
    <n v="1326.76440749211"/>
    <n v="8140"/>
    <s v="Roads and Highways"/>
    <n v="8140"/>
    <s v="FDOT District 4                                                St. Lucie County"/>
    <s v="FDOT District 4"/>
    <m/>
    <m/>
    <m/>
    <n v="0"/>
    <n v="1"/>
    <n v="3.6274540386551402"/>
    <n v="0.59839144076136996"/>
    <n v="1326.7644074921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6.04652556650001"/>
    <n v="1.0760457482000001"/>
  </r>
  <r>
    <n v="150000"/>
    <n v="530000"/>
    <n v="530000"/>
    <x v="0"/>
    <x v="0"/>
    <s v="IR-SouthCentral"/>
    <s v="C-25 and South Indian R"/>
    <n v="0.36"/>
    <n v="0.57999999999999996"/>
    <s v="St. Lucie County"/>
    <n v="1.0829531651899999E-2"/>
    <n v="3902.6014568785099"/>
    <n v="10.669948135535501"/>
    <n v="1.7601341242739601"/>
    <n v="0.11555054105795"/>
    <n v="1.9061428210419999E-2"/>
    <n v="42.263346002032499"/>
    <n v="1210"/>
    <s v="Fixed Single Family Units"/>
    <n v="1210"/>
    <s v="St. Lucie County"/>
    <s v="St. Lucie County"/>
    <m/>
    <m/>
    <m/>
    <n v="0"/>
    <n v="1"/>
    <n v="0.11555054105795"/>
    <n v="1.9061428210419999E-2"/>
    <n v="42.2633460020317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6.796293855258398"/>
    <n v="3.42768419E-2"/>
  </r>
  <r>
    <n v="150000"/>
    <n v="530000"/>
    <n v="530000"/>
    <x v="0"/>
    <x v="0"/>
    <s v="IR-SouthCentral"/>
    <s v="C-25 and South Indian R"/>
    <n v="0.36"/>
    <n v="0.57999999999999996"/>
    <s v="St. Lucie County"/>
    <n v="0.25598873876058997"/>
    <n v="3902.6014568785099"/>
    <n v="10.669948135535501"/>
    <n v="1.7601341242739601"/>
    <n v="2.7313865658566501"/>
    <n v="0.45057451452236003"/>
    <n v="999.02202483157203"/>
    <n v="1310"/>
    <s v="Fixed Single Family Units"/>
    <n v="1310"/>
    <s v="St. Lucie County"/>
    <s v="St. Lucie County"/>
    <m/>
    <m/>
    <m/>
    <n v="0"/>
    <n v="1"/>
    <n v="2.7313865658566501"/>
    <n v="0.45057451452236003"/>
    <n v="999.022024831572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9.727193022346"/>
    <n v="0.81023684090000003"/>
  </r>
  <r>
    <n v="150000"/>
    <n v="530000"/>
    <n v="530000"/>
    <x v="0"/>
    <x v="0"/>
    <s v="IR-SouthCentral"/>
    <s v="C-25 and South Indian R"/>
    <n v="0.36"/>
    <n v="0.57999999999999996"/>
    <s v="FDOT District 4"/>
    <n v="4.0019034825000003E-3"/>
    <n v="3902.6014568785099"/>
    <n v="10.669948135535501"/>
    <n v="1.7601341242739601"/>
    <n v="4.270010260176E-2"/>
    <n v="7.0438868816100004E-3"/>
    <n v="15.617834361119"/>
    <n v="1310"/>
    <s v="Fixed Single Family Units"/>
    <n v="1310"/>
    <s v="FDOT District 4                                                St. Lucie County"/>
    <s v="FDOT District 4"/>
    <m/>
    <m/>
    <m/>
    <n v="0"/>
    <n v="1"/>
    <n v="4.270010260176E-2"/>
    <n v="7.0438868816100004E-3"/>
    <n v="15.6178343611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1.531245787074099"/>
    <n v="1.26665323E-2"/>
  </r>
  <r>
    <n v="150000"/>
    <n v="540000"/>
    <n v="540000"/>
    <x v="0"/>
    <x v="0"/>
    <s v="IR-SouthCentral"/>
    <s v="C-25 and South Indian R"/>
    <n v="0.36"/>
    <n v="0.57999999999999996"/>
    <s v="Natural Lands"/>
    <n v="0.17074615585778"/>
    <n v="3522.5346660908499"/>
    <n v="7.2997550185940501"/>
    <n v="0.91599162413105994"/>
    <n v="1.2464051081284799"/>
    <n v="0.15640204861830001"/>
    <n v="601.45925311078895"/>
    <n v="6172"/>
    <s v="Mixed Shrubs"/>
    <n v="6172"/>
    <s v="St. Lucie County"/>
    <s v="St. Lucie County"/>
    <m/>
    <m/>
    <s v="Natural Lands"/>
    <n v="0"/>
    <n v="1"/>
    <n v="1.2464051081284799"/>
    <n v="0.15640204861830001"/>
    <n v="603.52110113246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20020593189"/>
    <n v="0.48947372350000001"/>
  </r>
  <r>
    <n v="150000"/>
    <n v="540000"/>
    <n v="540000"/>
    <x v="0"/>
    <x v="0"/>
    <s v="IR-SouthCentral"/>
    <s v="C-25 and South Indian R"/>
    <n v="0.36"/>
    <n v="0.57999999999999996"/>
    <s v="St. Lucie County"/>
    <n v="5.0551181323359999E-2"/>
    <n v="3522.5346660908499"/>
    <n v="7.2997550185940501"/>
    <n v="0.91599162413105994"/>
    <n v="0.36901123956109"/>
    <n v="4.6304458682129998E-2"/>
    <n v="178.068288623397"/>
    <n v="1750"/>
    <s v="Governmental"/>
    <n v="1750"/>
    <s v="St. Lucie County"/>
    <s v="St. Lucie County"/>
    <m/>
    <m/>
    <m/>
    <n v="0"/>
    <n v="1"/>
    <n v="0.36901123956109"/>
    <n v="4.6304458682129998E-2"/>
    <n v="1366.1795450684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474727836799801"/>
    <n v="1.1080126075000001"/>
  </r>
  <r>
    <n v="150000"/>
    <n v="540000"/>
    <n v="540000"/>
    <x v="0"/>
    <x v="0"/>
    <s v="IR-SouthCentral"/>
    <s v="C-25 and South Indian R"/>
    <n v="0.36"/>
    <n v="0.57999999999999996"/>
    <s v="St. Lucie County"/>
    <n v="1.54676957749E-3"/>
    <n v="3522.5346660908499"/>
    <n v="7.2997550185940501"/>
    <n v="0.91599162413105994"/>
    <n v="1.129103898589E-2"/>
    <n v="1.4168279774400001E-3"/>
    <n v="5.4485494571667497"/>
    <n v="1750"/>
    <s v="Governmental"/>
    <n v="1750"/>
    <s v="St. Lucie County"/>
    <s v="St. Lucie County"/>
    <m/>
    <m/>
    <m/>
    <n v="0"/>
    <n v="1"/>
    <n v="1.129103898589E-2"/>
    <n v="1.4168279774400001E-3"/>
    <n v="206.39277608060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3.753311692467697"/>
    <n v="0.1673907349"/>
  </r>
  <r>
    <n v="150000"/>
    <n v="540000"/>
    <n v="540000"/>
    <x v="0"/>
    <x v="0"/>
    <s v="IR-SouthCentral"/>
    <s v="C-25 and South Indian R"/>
    <n v="0.36"/>
    <n v="0.57999999999999996"/>
    <s v="St. Lucie County"/>
    <n v="0.39127717396071998"/>
    <n v="3886.3349370123301"/>
    <n v="10.5374317716481"/>
    <n v="1.57865280071638"/>
    <n v="4.1230565244143804"/>
    <n v="0.61769080652948005"/>
    <n v="1520.6341512189899"/>
    <n v="1210"/>
    <s v="Fixed Single Family Units"/>
    <n v="1210"/>
    <s v="St. Lucie County"/>
    <s v="St. Lucie County"/>
    <m/>
    <m/>
    <m/>
    <n v="0"/>
    <n v="1"/>
    <n v="4.1230565244143804"/>
    <n v="0.61769080652948005"/>
    <n v="1520.6341512189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63.36409335230098"/>
    <n v="1.233279928"/>
  </r>
  <r>
    <n v="150000"/>
    <n v="540000"/>
    <n v="540000"/>
    <x v="0"/>
    <x v="0"/>
    <s v="IR-SouthCentral"/>
    <s v="C-25 and South Indian R"/>
    <n v="0.36"/>
    <n v="0.57999999999999996"/>
    <s v="FDOT District 4"/>
    <n v="0.22648627986827999"/>
    <n v="3886.3349370123301"/>
    <n v="10.5374317716481"/>
    <n v="1.57865280071638"/>
    <n v="2.3865837213264798"/>
    <n v="0.35754320003790002"/>
    <n v="880.20154220608003"/>
    <n v="1210"/>
    <s v="Fixed Single Family Units"/>
    <n v="1210"/>
    <s v="FDOT District 4                                                St. Lucie County"/>
    <s v="FDOT District 4"/>
    <m/>
    <m/>
    <m/>
    <n v="0"/>
    <n v="1"/>
    <n v="2.3865837213264798"/>
    <n v="0.35754320003790002"/>
    <n v="880.201542206080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6.68868981693501"/>
    <n v="0.71386986389999996"/>
  </r>
  <r>
    <n v="150000"/>
    <n v="540000"/>
    <n v="540000"/>
    <x v="0"/>
    <x v="0"/>
    <s v="IR-SouthCentral"/>
    <s v="C-25 and South Indian R"/>
    <n v="0.36"/>
    <n v="0.57999999999999996"/>
    <s v="St. Lucie County"/>
    <n v="3.108162135067E-2"/>
    <n v="3388.6487911351201"/>
    <n v="8.1559232938330393"/>
    <n v="0.95485961850043"/>
    <n v="0.25349931958409"/>
    <n v="2.967858510528E-2"/>
    <n v="105.324698616494"/>
    <n v="8140"/>
    <s v="Roads and Highways"/>
    <n v="8140"/>
    <s v="St. Lucie County"/>
    <s v="St. Lucie County"/>
    <m/>
    <m/>
    <m/>
    <n v="0"/>
    <n v="1"/>
    <n v="0.25349931958409"/>
    <n v="2.967858510528E-2"/>
    <n v="112.84780959898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42557808712699"/>
    <n v="9.1522959900000006E-2"/>
  </r>
  <r>
    <n v="150000"/>
    <n v="540000"/>
    <n v="540000"/>
    <x v="0"/>
    <x v="0"/>
    <s v="IR-SouthCentral"/>
    <s v="C-25 and South Indian R"/>
    <n v="0.36"/>
    <n v="0.57999999999999996"/>
    <s v="FDOT District 4"/>
    <n v="7.5044606185000005E-4"/>
    <n v="3388.6487911351201"/>
    <n v="8.1559232938330393"/>
    <n v="0.95485961850043"/>
    <n v="6.1205805166400003E-3"/>
    <n v="7.1657064031999996E-4"/>
    <n v="2.5429981403136699"/>
    <n v="8140"/>
    <s v="Roads and Highways"/>
    <n v="8140"/>
    <s v="FDOT District 4                                                St. Lucie County"/>
    <s v="FDOT District 4"/>
    <m/>
    <m/>
    <m/>
    <n v="0"/>
    <n v="1"/>
    <n v="6.1205805166400003E-3"/>
    <n v="7.1657064031999996E-4"/>
    <n v="1373.3190991881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.955403332153599"/>
    <n v="1.1138030001999999"/>
  </r>
  <r>
    <n v="150000"/>
    <n v="540000"/>
    <n v="540000"/>
    <x v="0"/>
    <x v="0"/>
    <s v="IR-SouthCentral"/>
    <s v="C-25 and South Indian R"/>
    <n v="0.36"/>
    <n v="0.57999999999999996"/>
    <s v="Natural Lands"/>
    <n v="0.17919132654598999"/>
    <n v="3388.6487911351201"/>
    <n v="8.1559232938330393"/>
    <n v="0.95485961850043"/>
    <n v="1.46147071422931"/>
    <n v="0.17110256170429"/>
    <n v="607.21647208198203"/>
    <n v="4110"/>
    <s v="Pine flatwoods"/>
    <n v="4110"/>
    <s v="St. Lucie County"/>
    <s v="St. Lucie County"/>
    <m/>
    <m/>
    <s v="Natural Lands"/>
    <n v="0"/>
    <n v="1"/>
    <n v="1.46147071422931"/>
    <n v="0.17110256170429"/>
    <n v="607.216472081982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9.70817426529001"/>
    <n v="0.49247078030000002"/>
  </r>
  <r>
    <n v="150000"/>
    <n v="550000"/>
    <n v="550000"/>
    <x v="0"/>
    <x v="0"/>
    <s v="IR-SouthCentral"/>
    <s v="C-25 and South Indian R"/>
    <n v="0.36"/>
    <n v="0.57999999999999996"/>
    <s v="Natural Lands"/>
    <n v="0.61776345364490004"/>
    <n v="2459.10291774702"/>
    <n v="4.5445793958807501"/>
    <n v="0.38927491905483003"/>
    <n v="2.8074750629627401"/>
    <n v="0.24047981841265001"/>
    <n v="1519.14391133565"/>
    <n v="6172"/>
    <s v="Mixed Shrubs"/>
    <n v="6172"/>
    <s v="St. Lucie County"/>
    <s v="St. Lucie County"/>
    <m/>
    <m/>
    <s v="Natural Lands"/>
    <n v="0"/>
    <n v="1"/>
    <n v="2.8074750629627401"/>
    <n v="0.24047981841265001"/>
    <n v="1519.1439113356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999999996274"/>
    <n v="1.2320712987"/>
  </r>
  <r>
    <n v="150000"/>
    <n v="560000"/>
    <n v="560000"/>
    <x v="0"/>
    <x v="0"/>
    <s v="IR-SouthCentral"/>
    <s v="C-25 and South Indian R"/>
    <n v="0.36"/>
    <n v="0.57999999999999996"/>
    <s v="St. Lucie County"/>
    <n v="0.15117132721925999"/>
    <n v="3948.14257109244"/>
    <n v="12.405468974143799"/>
    <n v="2.51198484611588"/>
    <n v="1.8753512095986899"/>
    <n v="0.37974008314201002"/>
    <n v="596.84595252291399"/>
    <n v="1330"/>
    <s v="Residential, High density; Multiple Dwelling Units, Low Rise &lt;Two stories or less&gt;"/>
    <n v="1330"/>
    <s v="St. Lucie County"/>
    <s v="St. Lucie County"/>
    <m/>
    <m/>
    <m/>
    <n v="0"/>
    <n v="1"/>
    <n v="1.8753512095986899"/>
    <n v="0.37974008314201002"/>
    <n v="596.84595252291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781622873055497"/>
    <n v="0.48405997769999998"/>
  </r>
  <r>
    <n v="150000"/>
    <n v="560000"/>
    <n v="560000"/>
    <x v="0"/>
    <x v="0"/>
    <s v="IR-SouthCentral"/>
    <s v="C-25 and South Indian R"/>
    <n v="0.36"/>
    <n v="0.57999999999999996"/>
    <s v="St. Lucie County"/>
    <n v="0.18679140270377001"/>
    <n v="3948.14257109244"/>
    <n v="12.405468974143799"/>
    <n v="2.51198484611588"/>
    <n v="2.3172349508785199"/>
    <n v="0.46921717297660998"/>
    <n v="737.479088928858"/>
    <n v="1330"/>
    <s v="Residential, High density; Multiple Dwelling Units, Low Rise &lt;Two stories or less&gt;"/>
    <n v="1330"/>
    <s v="St. Lucie County"/>
    <s v="St. Lucie County"/>
    <m/>
    <m/>
    <m/>
    <n v="0"/>
    <n v="1"/>
    <n v="2.3172349508785199"/>
    <n v="0.46921717297660998"/>
    <n v="737.47908892885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07049498777199"/>
    <n v="0.59811767149999995"/>
  </r>
  <r>
    <n v="150000"/>
    <n v="560000"/>
    <n v="560000"/>
    <x v="0"/>
    <x v="0"/>
    <s v="IR-SouthCentral"/>
    <s v="C-25 and South Indian R"/>
    <n v="0.36"/>
    <n v="0.57999999999999996"/>
    <s v="St. Lucie County"/>
    <n v="7.9440894029960005E-2"/>
    <n v="3948.14257109244"/>
    <n v="12.405468974143799"/>
    <n v="2.51198484611588"/>
    <n v="0.98550154616699004"/>
    <n v="0.19955432196517001"/>
    <n v="313.64397560535201"/>
    <n v="1330"/>
    <s v="Residential, High density; Multiple Dwelling Units, Low Rise &lt;Two stories or less&gt;"/>
    <n v="1330"/>
    <s v="St. Lucie County"/>
    <s v="St. Lucie County"/>
    <m/>
    <m/>
    <m/>
    <n v="0"/>
    <n v="1"/>
    <n v="0.98550154616699004"/>
    <n v="0.19955432196517001"/>
    <n v="313.64397560535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152854638498397"/>
    <n v="0.25437467609999997"/>
  </r>
  <r>
    <n v="150000"/>
    <n v="560000"/>
    <n v="560000"/>
    <x v="0"/>
    <x v="0"/>
    <s v="IR-SouthCentral"/>
    <s v="C-25 and South Indian R"/>
    <n v="0.36"/>
    <n v="0.57999999999999996"/>
    <s v="St. Lucie County"/>
    <n v="0.14013919881355"/>
    <n v="3948.14257109244"/>
    <n v="12.405468974143799"/>
    <n v="2.51198484611588"/>
    <n v="1.73849248294294"/>
    <n v="0.35202754376647"/>
    <n v="553.28953671458805"/>
    <n v="1330"/>
    <s v="Residential, High density; Multiple Dwelling Units, Low Rise &lt;Two stories or less&gt;"/>
    <n v="1330"/>
    <s v="St. Lucie County"/>
    <s v="St. Lucie County"/>
    <m/>
    <m/>
    <m/>
    <n v="0"/>
    <n v="1"/>
    <n v="1.73849248294294"/>
    <n v="0.35202754376647"/>
    <n v="553.289536714588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754893920020194"/>
    <n v="0.44873441739999997"/>
  </r>
  <r>
    <n v="150000"/>
    <n v="560000"/>
    <n v="560000"/>
    <x v="0"/>
    <x v="0"/>
    <s v="IR-SouthCentral"/>
    <s v="C-25 and South Indian R"/>
    <n v="0.36"/>
    <n v="0.57999999999999996"/>
    <s v="St. Lucie County"/>
    <n v="4.6988230107869997E-2"/>
    <n v="3948.14257109244"/>
    <n v="12.405468974143799"/>
    <n v="2.51198484611588"/>
    <n v="0.58291103075315998"/>
    <n v="0.11803372197678"/>
    <n v="185.516231629185"/>
    <n v="1330"/>
    <s v="Residential, High density; Multiple Dwelling Units, Low Rise &lt;Two stories or less&gt;"/>
    <n v="1330"/>
    <s v="St. Lucie County"/>
    <s v="St. Lucie County"/>
    <m/>
    <m/>
    <m/>
    <n v="0"/>
    <n v="1"/>
    <n v="0.58291103075315998"/>
    <n v="0.11803372197678"/>
    <n v="185.51623162918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367997585923497"/>
    <n v="0.15045923080000001"/>
  </r>
  <r>
    <n v="150000"/>
    <n v="560000"/>
    <n v="560000"/>
    <x v="0"/>
    <x v="0"/>
    <s v="IR-SouthCentral"/>
    <s v="C-25 and South Indian R"/>
    <n v="0.36"/>
    <n v="0.57999999999999996"/>
    <s v="St. Lucie County"/>
    <n v="1.323240090854E-2"/>
    <n v="3948.14257109244"/>
    <n v="12.405468974143799"/>
    <n v="2.51198484611588"/>
    <n v="0.16415413892437"/>
    <n v="3.3239590559989998E-2"/>
    <n v="52.243405344784897"/>
    <n v="1330"/>
    <s v="Residential, High density; Multiple Dwelling Units, Low Rise &lt;Two stories or less&gt;"/>
    <n v="1330"/>
    <s v="St. Lucie County"/>
    <s v="St. Lucie County"/>
    <m/>
    <m/>
    <m/>
    <n v="0"/>
    <n v="1"/>
    <n v="0.16415413892437"/>
    <n v="3.3239590559989998E-2"/>
    <n v="52.2434053447865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398873897495299"/>
    <n v="4.2370969500000001E-2"/>
  </r>
  <r>
    <n v="150000"/>
    <n v="560000"/>
    <n v="560000"/>
    <x v="0"/>
    <x v="0"/>
    <s v="IR-SouthCentral"/>
    <s v="C-25 and South Indian R"/>
    <n v="0.36"/>
    <n v="0.57999999999999996"/>
    <s v="FDOT District 4"/>
    <n v="6.4674754927999999E-4"/>
    <n v="3212.8365959436601"/>
    <n v="8.0737910327668896"/>
    <n v="1.0937111855649899"/>
    <n v="5.2217045638900004E-3"/>
    <n v="7.0735502888999999E-4"/>
    <n v="2.07789419468615"/>
    <n v="8140"/>
    <s v="Roads and Highways"/>
    <n v="8140"/>
    <s v="FDOT District 4                                                St. Lucie County"/>
    <s v="FDOT District 4"/>
    <m/>
    <m/>
    <m/>
    <n v="0"/>
    <n v="1"/>
    <n v="5.2217045638900004E-3"/>
    <n v="7.0735502888999999E-4"/>
    <n v="435.11027339439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2.2770421601663"/>
    <n v="0.35288748860000002"/>
  </r>
  <r>
    <n v="150000"/>
    <n v="560000"/>
    <n v="560000"/>
    <x v="0"/>
    <x v="0"/>
    <s v="IR-SouthCentral"/>
    <s v="C-25 and South Indian R"/>
    <n v="0.36"/>
    <n v="0.57999999999999996"/>
    <s v="St. Lucie County"/>
    <n v="1.121210291955E-2"/>
    <n v="3212.8365959436601"/>
    <n v="8.0737910327668896"/>
    <n v="1.0937111855649899"/>
    <n v="9.0524176010369994E-2"/>
    <n v="1.226280237682E-2"/>
    <n v="36.022654577436299"/>
    <n v="1210"/>
    <s v="Fixed Single Family Units"/>
    <n v="1210"/>
    <s v="St. Lucie County"/>
    <s v="St. Lucie County"/>
    <m/>
    <m/>
    <m/>
    <n v="0"/>
    <n v="1"/>
    <n v="9.0524176010369994E-2"/>
    <n v="1.226280237682E-2"/>
    <n v="36.022654577436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3.231911838755799"/>
    <n v="2.9215453799999999E-2"/>
  </r>
  <r>
    <n v="150000"/>
    <n v="560000"/>
    <n v="560000"/>
    <x v="0"/>
    <x v="0"/>
    <s v="IR-SouthCentral"/>
    <s v="C-25 and South Indian R"/>
    <n v="0.36"/>
    <n v="0.57999999999999996"/>
    <s v="FDOT District 4"/>
    <n v="9.8806225551639995E-2"/>
    <n v="3212.8365959436601"/>
    <n v="8.0737910327668896"/>
    <n v="1.0937111855649899"/>
    <n v="0.79774081784038997"/>
    <n v="0.10806547408927999"/>
    <n v="317.448257359379"/>
    <n v="1210"/>
    <s v="Fixed Single Family Units"/>
    <n v="1210"/>
    <s v="FDOT District 4                                                St. Lucie County"/>
    <s v="FDOT District 4"/>
    <m/>
    <m/>
    <m/>
    <n v="0"/>
    <n v="1"/>
    <n v="0.79774081784038997"/>
    <n v="0.10806547408927999"/>
    <n v="325.80355612312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376250561004994"/>
    <n v="0.26423646080000002"/>
  </r>
  <r>
    <n v="150000"/>
    <n v="560000"/>
    <n v="560000"/>
    <x v="0"/>
    <x v="0"/>
    <s v="IR-SouthCentral"/>
    <s v="C-25 and South Indian R"/>
    <n v="0.36"/>
    <n v="0.57999999999999996"/>
    <s v="Natural Lands"/>
    <n v="0.13344721630503001"/>
    <n v="3212.8365959436601"/>
    <n v="8.0737910327668896"/>
    <n v="1.0937111855649899"/>
    <n v="1.0774249383512799"/>
    <n v="0.14595271315531999"/>
    <n v="428.74410017162302"/>
    <n v="4110"/>
    <s v="Pine flatwoods"/>
    <n v="4110"/>
    <s v="St. Lucie County"/>
    <s v="St. Lucie County"/>
    <m/>
    <m/>
    <s v="Natural Lands"/>
    <n v="0"/>
    <n v="1"/>
    <n v="1.0774249383512799"/>
    <n v="0.14595271315531999"/>
    <n v="428.74410017162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758574722115"/>
    <n v="0.347724331"/>
  </r>
  <r>
    <n v="150000"/>
    <n v="560000"/>
    <n v="560000"/>
    <x v="0"/>
    <x v="0"/>
    <s v="IR-SouthCentral"/>
    <s v="C-25 and South Indian R"/>
    <n v="0.36"/>
    <n v="0.57999999999999996"/>
    <s v="FDOT District 4"/>
    <n v="0.10337795236253999"/>
    <n v="3212.8365959436601"/>
    <n v="8.0737910327668896"/>
    <n v="1.0937111855649899"/>
    <n v="0.83465198477052005"/>
    <n v="0.11306562283972001"/>
    <n v="332.13646856410799"/>
    <n v="4110"/>
    <s v="Pine flatwoods"/>
    <n v="4110"/>
    <s v="FDOT District 4                                                St. Lucie County"/>
    <s v="FDOT District 4"/>
    <m/>
    <m/>
    <s v="Natural Lands"/>
    <n v="0"/>
    <n v="1"/>
    <n v="0.83465198477052005"/>
    <n v="0.11306562283972001"/>
    <n v="343.30015716683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457454263964493"/>
    <n v="0.27842672930000001"/>
  </r>
  <r>
    <n v="150000"/>
    <n v="560000"/>
    <n v="560000"/>
    <x v="0"/>
    <x v="0"/>
    <s v="IR-SouthCentral"/>
    <s v="C-25 and South Indian R"/>
    <n v="0.36"/>
    <n v="0.57999999999999996"/>
    <s v="St. Lucie County"/>
    <n v="1.6252397988199999E-2"/>
    <n v="3212.8365959436601"/>
    <n v="8.0737910327668896"/>
    <n v="1.0937111855649899"/>
    <n v="0.13121846513808"/>
    <n v="1.777542947194E-2"/>
    <n v="52.216299028330099"/>
    <n v="1310"/>
    <s v="Fixed Single Family Units"/>
    <n v="1310"/>
    <s v="St. Lucie County"/>
    <s v="St. Lucie County"/>
    <m/>
    <m/>
    <m/>
    <n v="0"/>
    <n v="1"/>
    <n v="0.13121846513808"/>
    <n v="1.777542947194E-2"/>
    <n v="52.2162990283292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7.124852584704897"/>
    <n v="4.2348985399999997E-2"/>
  </r>
  <r>
    <n v="150000"/>
    <n v="560000"/>
    <n v="560000"/>
    <x v="0"/>
    <x v="0"/>
    <s v="IR-SouthCentral"/>
    <s v="C-25 and South Indian R"/>
    <n v="0.36"/>
    <n v="0.57999999999999996"/>
    <s v="St. Lucie County"/>
    <n v="0.11316354886460001"/>
    <n v="3212.8365959436601"/>
    <n v="8.0737910327668896"/>
    <n v="1.0937111855649899"/>
    <n v="0.91365884605912995"/>
    <n v="0.12376823919145"/>
    <n v="363.57599111906501"/>
    <n v="1310"/>
    <s v="Fixed Single Family Units"/>
    <n v="1310"/>
    <s v="St. Lucie County"/>
    <s v="St. Lucie County"/>
    <m/>
    <m/>
    <m/>
    <n v="0"/>
    <n v="1"/>
    <n v="0.91365884605912995"/>
    <n v="0.12376823919145"/>
    <n v="363.57599111906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804134677970396"/>
    <n v="0.294871039"/>
  </r>
  <r>
    <n v="150000"/>
    <n v="570000"/>
    <n v="570000"/>
    <x v="0"/>
    <x v="0"/>
    <s v="IR-SouthCentral"/>
    <s v="C-25 and South Indian R"/>
    <n v="0.36"/>
    <n v="0.57999999999999996"/>
    <s v="St. Lucie County"/>
    <n v="2.062163893808E-2"/>
    <n v="3904.0863935723401"/>
    <n v="11.6431288290837"/>
    <n v="2.1495665107378499"/>
    <n v="0.24010039882291001"/>
    <n v="4.432758445782E-2"/>
    <n v="80.508659991319703"/>
    <n v="1210"/>
    <s v="Fixed Single Family Units"/>
    <n v="1210"/>
    <s v="St. Lucie County"/>
    <s v="St. Lucie County"/>
    <m/>
    <m/>
    <m/>
    <n v="0"/>
    <n v="1"/>
    <n v="0.24010039882291001"/>
    <n v="4.432758445782E-2"/>
    <n v="80.508659991317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374049742046"/>
    <n v="6.5294939199999999E-2"/>
  </r>
  <r>
    <n v="150000"/>
    <n v="570000"/>
    <n v="570000"/>
    <x v="0"/>
    <x v="0"/>
    <s v="IR-SouthCentral"/>
    <s v="C-25 and South Indian R"/>
    <n v="0.36"/>
    <n v="0.57999999999999996"/>
    <s v="FDOT District 4"/>
    <n v="0.21190971206361001"/>
    <n v="3904.0863935723401"/>
    <n v="11.6431288290837"/>
    <n v="2.1495665107378499"/>
    <n v="2.4672920776907499"/>
    <n v="0.45551402035205002"/>
    <n v="827.31382353340405"/>
    <n v="1210"/>
    <s v="Fixed Single Family Units"/>
    <n v="1210"/>
    <s v="FDOT District 4                                                St. Lucie County"/>
    <s v="FDOT District 4"/>
    <m/>
    <m/>
    <m/>
    <n v="0"/>
    <n v="1"/>
    <n v="2.4672920776907499"/>
    <n v="0.45551402035205002"/>
    <n v="827.313823533404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332489399113"/>
    <n v="0.67097633700000003"/>
  </r>
  <r>
    <n v="150000"/>
    <n v="570000"/>
    <n v="570000"/>
    <x v="0"/>
    <x v="0"/>
    <s v="IR-SouthCentral"/>
    <s v="C-25 and South Indian R"/>
    <n v="0.36"/>
    <n v="0.57999999999999996"/>
    <s v="St. Lucie County"/>
    <n v="5.4128128594000003E-3"/>
    <n v="3904.0863935723401"/>
    <n v="11.6431288290837"/>
    <n v="2.1495665107378499"/>
    <n v="6.3022077449780001E-2"/>
    <n v="1.1635201251470001E-2"/>
    <n v="21.132089035360298"/>
    <n v="1310"/>
    <s v="Fixed Single Family Units"/>
    <n v="1310"/>
    <s v="St. Lucie County"/>
    <s v="St. Lucie County"/>
    <m/>
    <m/>
    <m/>
    <n v="0"/>
    <n v="1"/>
    <n v="6.3022077449780001E-2"/>
    <n v="1.1635201251470001E-2"/>
    <n v="21.132089035358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5.551149087702697"/>
    <n v="1.7138758300000001E-2"/>
  </r>
  <r>
    <n v="150000"/>
    <n v="570000"/>
    <n v="570000"/>
    <x v="0"/>
    <x v="0"/>
    <s v="IR-SouthCentral"/>
    <s v="C-25 and South Indian R"/>
    <n v="0.36"/>
    <n v="0.57999999999999996"/>
    <s v="St. Lucie County"/>
    <n v="5.5778467146099997E-3"/>
    <n v="3904.0863935723401"/>
    <n v="11.6431288290837"/>
    <n v="2.1495665107378499"/>
    <n v="6.494358788712E-2"/>
    <n v="1.1989952499760001E-2"/>
    <n v="21.776395463952799"/>
    <n v="1310"/>
    <s v="Fixed Single Family Units"/>
    <n v="1310"/>
    <s v="St. Lucie County"/>
    <s v="St. Lucie County"/>
    <m/>
    <m/>
    <m/>
    <n v="0"/>
    <n v="1"/>
    <n v="6.494358788712E-2"/>
    <n v="1.1989952499760001E-2"/>
    <n v="21.776395463951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9.007819903115202"/>
    <n v="1.7661310199999999E-2"/>
  </r>
  <r>
    <n v="150000"/>
    <n v="570000"/>
    <n v="570000"/>
    <x v="0"/>
    <x v="0"/>
    <s v="IR-SouthCentral"/>
    <s v="C-25 and South Indian R"/>
    <n v="0.36"/>
    <n v="0.57999999999999996"/>
    <s v="St. Lucie County"/>
    <n v="3.9582412514199998E-3"/>
    <n v="3904.0863935723401"/>
    <n v="11.6431288290837"/>
    <n v="2.1495665107378499"/>
    <n v="4.608631282694E-2"/>
    <n v="8.5085028354800005E-3"/>
    <n v="15.453315812169"/>
    <n v="1310"/>
    <s v="Fixed Single Family Units"/>
    <n v="1310"/>
    <s v="St. Lucie County"/>
    <s v="St. Lucie County"/>
    <m/>
    <m/>
    <m/>
    <n v="0"/>
    <n v="1"/>
    <n v="4.608631282694E-2"/>
    <n v="8.5085028354800005E-3"/>
    <n v="15.45331581216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3.213115083645803"/>
    <n v="1.2533102799999999E-2"/>
  </r>
  <r>
    <n v="150000"/>
    <n v="570000"/>
    <n v="570000"/>
    <x v="0"/>
    <x v="0"/>
    <s v="IR-SouthCentral"/>
    <s v="C-25 and South Indian R"/>
    <n v="0.36"/>
    <n v="0.57999999999999996"/>
    <s v="St. Lucie County"/>
    <n v="0.20192844085042999"/>
    <n v="3904.0863935723401"/>
    <n v="11.6431288290837"/>
    <n v="2.1495665107378499"/>
    <n v="2.3510788510776699"/>
    <n v="0.43405861401760998"/>
    <n v="788.34607839947205"/>
    <n v="1310"/>
    <s v="Fixed Single Family Units"/>
    <n v="1310"/>
    <s v="St. Lucie County"/>
    <s v="St. Lucie County"/>
    <m/>
    <m/>
    <m/>
    <n v="0"/>
    <n v="1"/>
    <n v="2.3510788510776699"/>
    <n v="0.43405861401760998"/>
    <n v="788.346078399472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366081051718"/>
    <n v="0.63937232639999997"/>
  </r>
  <r>
    <n v="150000"/>
    <n v="570000"/>
    <n v="570000"/>
    <x v="0"/>
    <x v="0"/>
    <s v="IR-SouthCentral"/>
    <s v="C-25 and South Indian R"/>
    <n v="0.36"/>
    <n v="0.57999999999999996"/>
    <s v="FDOT District 4"/>
    <n v="8.4931896045099993E-3"/>
    <n v="3904.0863935723401"/>
    <n v="11.6431288290837"/>
    <n v="2.1495665107378499"/>
    <n v="9.8887300735249997E-2"/>
    <n v="1.8256675943219999E-2"/>
    <n v="33.158145973032703"/>
    <n v="1310"/>
    <s v="Fixed Single Family Units"/>
    <n v="1310"/>
    <s v="FDOT District 4                                                St. Lucie County"/>
    <s v="FDOT District 4"/>
    <m/>
    <m/>
    <m/>
    <n v="0"/>
    <n v="1"/>
    <n v="9.8887300735249997E-2"/>
    <n v="1.8256675943219999E-2"/>
    <n v="33.158145973031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324564910564497"/>
    <n v="2.6892251400000001E-2"/>
  </r>
  <r>
    <n v="150000"/>
    <n v="570000"/>
    <n v="570000"/>
    <x v="0"/>
    <x v="0"/>
    <s v="IR-SouthCentral"/>
    <s v="C-25 and South Indian R"/>
    <n v="0.36"/>
    <n v="0.57999999999999996"/>
    <s v="St. Lucie County"/>
    <n v="0.15377810565507"/>
    <n v="3904.0863935723401"/>
    <n v="11.6431288290837"/>
    <n v="2.1495665107378499"/>
    <n v="1.79045829523453"/>
    <n v="0.33055626600086002"/>
    <n v="600.36300991732003"/>
    <n v="1310"/>
    <s v="Fixed Single Family Units"/>
    <n v="1310"/>
    <s v="St. Lucie County"/>
    <s v="St. Lucie County"/>
    <m/>
    <m/>
    <m/>
    <n v="0"/>
    <n v="1"/>
    <n v="1.79045829523453"/>
    <n v="0.33055626600086002"/>
    <n v="600.363009917320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660923191799"/>
    <n v="0.48691241680000003"/>
  </r>
  <r>
    <n v="150000"/>
    <n v="570000"/>
    <n v="570000"/>
    <x v="0"/>
    <x v="0"/>
    <s v="IR-SouthCentral"/>
    <s v="C-25 and South Indian R"/>
    <n v="0.36"/>
    <n v="0.57999999999999996"/>
    <s v="FDOT District 4"/>
    <n v="6.0834657077200004E-3"/>
    <n v="3904.0863935723401"/>
    <n v="11.6431288290837"/>
    <n v="2.1495665107378499"/>
    <n v="7.0830574962340007E-2"/>
    <n v="1.307681415454E-2"/>
    <n v="23.7503756952892"/>
    <n v="1310"/>
    <s v="Fixed Single Family Units"/>
    <n v="1310"/>
    <s v="FDOT District 4                                                St. Lucie County"/>
    <s v="FDOT District 4"/>
    <m/>
    <m/>
    <m/>
    <n v="0"/>
    <n v="1"/>
    <n v="7.0830574962340007E-2"/>
    <n v="1.307681415454E-2"/>
    <n v="23.750375695288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5.405311203155797"/>
    <n v="1.9262267400000001E-2"/>
  </r>
  <r>
    <n v="160000"/>
    <n v="570000"/>
    <n v="570000"/>
    <x v="0"/>
    <x v="0"/>
    <s v="IR-SouthCentral"/>
    <s v="C-25 and South Indian R"/>
    <n v="0.36"/>
    <n v="0.57999999999999996"/>
    <s v="St. Lucie County"/>
    <n v="0.499730602405"/>
    <n v="3894.0696673324601"/>
    <n v="10.810128732671901"/>
    <n v="1.7324675866223"/>
    <n v="5.40215214365384"/>
    <n v="0.86576707070990999"/>
    <n v="1945.9857806631101"/>
    <n v="1210"/>
    <s v="Fixed Single Family Units"/>
    <n v="1210"/>
    <s v="St. Lucie County"/>
    <s v="St. Lucie County"/>
    <m/>
    <m/>
    <m/>
    <n v="0"/>
    <n v="1"/>
    <n v="5.40215214365384"/>
    <n v="0.86576707070990999"/>
    <n v="1945.9857806631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32800121961799"/>
    <n v="1.5782528634999999"/>
  </r>
  <r>
    <n v="160000"/>
    <n v="570000"/>
    <n v="570000"/>
    <x v="0"/>
    <x v="0"/>
    <s v="IR-SouthCentral"/>
    <s v="C-25 and South Indian R"/>
    <n v="0.36"/>
    <n v="0.57999999999999996"/>
    <s v="St. Lucie County"/>
    <n v="0.11803285112482"/>
    <n v="3894.0696673324601"/>
    <n v="10.810128732671901"/>
    <n v="1.7324675866223"/>
    <n v="1.27595031534366"/>
    <n v="0.20448808873037"/>
    <n v="459.62814531394901"/>
    <n v="1310"/>
    <s v="Fixed Single Family Units"/>
    <n v="1310"/>
    <s v="St. Lucie County"/>
    <s v="St. Lucie County"/>
    <m/>
    <m/>
    <m/>
    <n v="0"/>
    <n v="1"/>
    <n v="1.27595031534366"/>
    <n v="0.20448808873037"/>
    <n v="459.62814531394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676053974616806"/>
    <n v="0.37277221840000002"/>
  </r>
  <r>
    <n v="160000"/>
    <n v="570000"/>
    <n v="570000"/>
    <x v="0"/>
    <x v="0"/>
    <s v="IR-SouthCentral"/>
    <s v="C-25 and South Indian R"/>
    <n v="0.36"/>
    <n v="0.57999999999999996"/>
    <s v="St. Lucie County"/>
    <n v="0.39738336291451998"/>
    <n v="3882.7475968844501"/>
    <n v="11.134349362053101"/>
    <n v="1.89956194282182"/>
    <n v="4.4246051933578503"/>
    <n v="0.75485431290297"/>
    <n v="1542.9392973982201"/>
    <n v="1210"/>
    <s v="Fixed Single Family Units"/>
    <n v="1210"/>
    <s v="St. Lucie County"/>
    <s v="St. Lucie County"/>
    <m/>
    <m/>
    <m/>
    <n v="0"/>
    <n v="1"/>
    <n v="4.4246051933578503"/>
    <n v="0.75485431290297"/>
    <n v="1542.9392973982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82.15315807638001"/>
    <n v="1.2513700709"/>
  </r>
  <r>
    <n v="160000"/>
    <n v="570000"/>
    <n v="570000"/>
    <x v="0"/>
    <x v="0"/>
    <s v="IR-SouthCentral"/>
    <s v="C-25 and South Indian R"/>
    <n v="0.36"/>
    <n v="0.57999999999999996"/>
    <s v="St. Lucie County"/>
    <n v="0.11087222406468999"/>
    <n v="3882.7475968844501"/>
    <n v="11.134349362053101"/>
    <n v="1.89956194282182"/>
    <n v="1.23449007728418"/>
    <n v="0.21060865734931"/>
    <n v="430.48886154844098"/>
    <n v="1310"/>
    <s v="Fixed Single Family Units"/>
    <n v="1310"/>
    <s v="St. Lucie County"/>
    <s v="St. Lucie County"/>
    <m/>
    <m/>
    <m/>
    <n v="0"/>
    <n v="1"/>
    <n v="1.23449007728418"/>
    <n v="0.21060865734931"/>
    <n v="430.488861548440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552968861606502"/>
    <n v="0.34913938490000002"/>
  </r>
  <r>
    <n v="160000"/>
    <n v="570000"/>
    <n v="570000"/>
    <x v="0"/>
    <x v="0"/>
    <s v="IR-SouthCentral"/>
    <s v="C-25 and South Indian R"/>
    <n v="0.36"/>
    <n v="0.57999999999999996"/>
    <s v="St. Lucie County"/>
    <n v="2.3318940753029999E-2"/>
    <n v="3882.7475968844501"/>
    <n v="11.134349362053101"/>
    <n v="1.89956194282182"/>
    <n v="0.25964123309733"/>
    <n v="4.4295772401380003E-2"/>
    <n v="90.541561170745297"/>
    <n v="1310"/>
    <s v="Fixed Single Family Units"/>
    <n v="1310"/>
    <s v="St. Lucie County"/>
    <s v="St. Lucie County"/>
    <m/>
    <m/>
    <m/>
    <n v="0"/>
    <n v="1"/>
    <n v="0.25964123309733"/>
    <n v="4.4295772401380003E-2"/>
    <n v="90.5415611707452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8.891753711626102"/>
    <n v="7.3431923100000004E-2"/>
  </r>
  <r>
    <n v="160000"/>
    <n v="570000"/>
    <n v="570000"/>
    <x v="0"/>
    <x v="0"/>
    <s v="IR-SouthCentral"/>
    <s v="C-25 and South Indian R"/>
    <n v="0.36"/>
    <n v="0.57999999999999996"/>
    <s v="St. Lucie County"/>
    <n v="4.9938828266870003E-2"/>
    <n v="3882.7475968844501"/>
    <n v="11.134349362053101"/>
    <n v="1.89956194282182"/>
    <n v="0.55603636065490003"/>
    <n v="9.4861897644859999E-2"/>
    <n v="193.89986544441501"/>
    <n v="1310"/>
    <s v="Fixed Single Family Units"/>
    <n v="1310"/>
    <s v="St. Lucie County"/>
    <s v="St. Lucie County"/>
    <m/>
    <m/>
    <m/>
    <n v="0"/>
    <n v="1"/>
    <n v="0.55603636065490003"/>
    <n v="9.4861897644859999E-2"/>
    <n v="193.89986544441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075606294155598"/>
    <n v="0.1572586094"/>
  </r>
  <r>
    <n v="160000"/>
    <n v="570000"/>
    <n v="570000"/>
    <x v="0"/>
    <x v="0"/>
    <s v="IR-SouthCentral"/>
    <s v="C-25 and South Indian R"/>
    <n v="0.36"/>
    <n v="0.57999999999999996"/>
    <s v="St. Lucie County"/>
    <n v="3.625009782988E-2"/>
    <n v="3882.7475968844501"/>
    <n v="11.134349362053101"/>
    <n v="1.89956194282182"/>
    <n v="0.40362125364649998"/>
    <n v="6.8859306261209993E-2"/>
    <n v="140.74998023579599"/>
    <n v="1310"/>
    <s v="Fixed Single Family Units"/>
    <n v="1310"/>
    <s v="St. Lucie County"/>
    <s v="St. Lucie County"/>
    <m/>
    <m/>
    <m/>
    <n v="0"/>
    <n v="1"/>
    <n v="0.40362125364649998"/>
    <n v="6.8859306261209993E-2"/>
    <n v="140.74998023579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1.558951732188497"/>
    <n v="0.11415245760000001"/>
  </r>
  <r>
    <n v="160000"/>
    <n v="580000"/>
    <n v="580000"/>
    <x v="0"/>
    <x v="0"/>
    <s v="IR-SouthCentral"/>
    <s v="C-25 and South Indian R"/>
    <n v="0.36"/>
    <n v="0.57999999999999996"/>
    <s v="St. Lucie County"/>
    <n v="0.31443545993553002"/>
    <n v="3922.8330041467302"/>
    <n v="11.3523520415613"/>
    <n v="1.993402813411"/>
    <n v="3.56958203553845"/>
    <n v="0.62679653047168005"/>
    <n v="1233.47779990917"/>
    <n v="1210"/>
    <s v="Fixed Single Family Units"/>
    <n v="1210"/>
    <s v="St. Lucie County"/>
    <s v="St. Lucie County"/>
    <m/>
    <m/>
    <m/>
    <n v="0"/>
    <n v="1"/>
    <n v="3.56958203553845"/>
    <n v="0.62679653047168005"/>
    <n v="1233.4777999091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0.90352507130501"/>
    <n v="1.0003875100999999"/>
  </r>
  <r>
    <n v="160000"/>
    <n v="580000"/>
    <n v="580000"/>
    <x v="0"/>
    <x v="0"/>
    <s v="IR-SouthCentral"/>
    <s v="C-25 and South Indian R"/>
    <n v="0.36"/>
    <n v="0.57999999999999996"/>
    <s v="St. Lucie County"/>
    <n v="0.11865276479182001"/>
    <n v="3922.8330041467302"/>
    <n v="11.3523520415613"/>
    <n v="1.993402813411"/>
    <n v="1.3469879566213201"/>
    <n v="0.23652275515501001"/>
    <n v="465.454981758614"/>
    <n v="1330"/>
    <s v="Residential, High density; Multiple Dwelling Units, Low Rise &lt;Two stories or less&gt;"/>
    <n v="1330"/>
    <s v="St. Lucie County"/>
    <s v="St. Lucie County"/>
    <m/>
    <m/>
    <m/>
    <n v="0"/>
    <n v="1"/>
    <n v="1.3469879566213201"/>
    <n v="0.23652275515501001"/>
    <n v="465.45498175861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9.220645145861"/>
    <n v="0.37749795759999999"/>
  </r>
  <r>
    <n v="160000"/>
    <n v="580000"/>
    <n v="580000"/>
    <x v="0"/>
    <x v="0"/>
    <s v="IR-SouthCentral"/>
    <s v="C-25 and South Indian R"/>
    <n v="0.36"/>
    <n v="0.57999999999999996"/>
    <s v="St. Lucie County"/>
    <n v="2.1051548220750001E-2"/>
    <n v="3922.8330041467302"/>
    <n v="11.3523520415613"/>
    <n v="1.993402813411"/>
    <n v="0.23898458642192999"/>
    <n v="4.1964215449909997E-2"/>
    <n v="82.581708148771895"/>
    <n v="1750"/>
    <s v="Governmental"/>
    <n v="1750"/>
    <s v="St. Lucie County"/>
    <s v="St. Lucie County"/>
    <m/>
    <m/>
    <m/>
    <n v="0"/>
    <n v="1"/>
    <n v="0.23898458642192999"/>
    <n v="4.1964215449909997E-2"/>
    <n v="82.581708148771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840480227203898"/>
    <n v="6.6976243399999996E-2"/>
  </r>
  <r>
    <n v="160000"/>
    <n v="580000"/>
    <n v="580000"/>
    <x v="0"/>
    <x v="0"/>
    <s v="IR-SouthCentral"/>
    <s v="C-25 and South Indian R"/>
    <n v="0.36"/>
    <n v="0.57999999999999996"/>
    <s v="St. Lucie County"/>
    <n v="8.5098770057940004E-2"/>
    <n v="3922.8330041467302"/>
    <n v="11.3523520415613"/>
    <n v="1.993402813411"/>
    <n v="0.96607119600169999"/>
    <n v="0.16963612765132999"/>
    <n v="333.82826379561197"/>
    <n v="1310"/>
    <s v="Fixed Single Family Units"/>
    <n v="1310"/>
    <s v="St. Lucie County"/>
    <s v="St. Lucie County"/>
    <m/>
    <m/>
    <m/>
    <n v="0"/>
    <n v="1"/>
    <n v="0.96607119600169999"/>
    <n v="0.16963612765132999"/>
    <n v="333.828263795609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5.815224477061804"/>
    <n v="0.2707447395"/>
  </r>
  <r>
    <n v="160000"/>
    <n v="580000"/>
    <n v="580000"/>
    <x v="0"/>
    <x v="0"/>
    <s v="IR-SouthCentral"/>
    <s v="C-25 and South Indian R"/>
    <n v="0.36"/>
    <n v="0.57999999999999996"/>
    <s v="St. Lucie County"/>
    <n v="7.8524864298319993E-2"/>
    <n v="3922.8330041467302"/>
    <n v="11.3523520415613"/>
    <n v="1.993402813411"/>
    <n v="0.89144190353038"/>
    <n v="0.15653168541498999"/>
    <n v="308.039929315601"/>
    <n v="1310"/>
    <s v="Fixed Single Family Units"/>
    <n v="1310"/>
    <s v="St. Lucie County"/>
    <s v="St. Lucie County"/>
    <m/>
    <m/>
    <m/>
    <n v="0"/>
    <n v="1"/>
    <n v="0.89144190353038"/>
    <n v="0.15653168541498999"/>
    <n v="308.03992931559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665604466138902"/>
    <n v="0.2498296264"/>
  </r>
  <r>
    <n v="160000"/>
    <n v="580000"/>
    <n v="580000"/>
    <x v="0"/>
    <x v="0"/>
    <s v="IR-SouthCentral"/>
    <s v="C-25 and South Indian R"/>
    <n v="0.36"/>
    <n v="0.57999999999999996"/>
    <s v="St. Lucie County"/>
    <n v="0.19287891670165"/>
    <n v="3938.9767800652498"/>
    <n v="12.3795055496233"/>
    <n v="2.5070296093312701"/>
    <n v="2.3877456197135198"/>
    <n v="0.48355315518678998"/>
    <n v="759.74557425197099"/>
    <n v="1330"/>
    <s v="Residential, High density; Multiple Dwelling Units, Low Rise &lt;Two stories or less&gt;"/>
    <n v="1330"/>
    <s v="St. Lucie County"/>
    <s v="St. Lucie County"/>
    <m/>
    <m/>
    <m/>
    <n v="0"/>
    <n v="1"/>
    <n v="2.3877456197135198"/>
    <n v="0.48355315518678998"/>
    <n v="759.74557425197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0.47669207436499"/>
    <n v="0.61617645919999997"/>
  </r>
  <r>
    <n v="160000"/>
    <n v="580000"/>
    <n v="580000"/>
    <x v="0"/>
    <x v="0"/>
    <s v="IR-SouthCentral"/>
    <s v="C-25 and South Indian R"/>
    <n v="0.36"/>
    <n v="0.57999999999999996"/>
    <s v="FDOT District 4"/>
    <n v="4.959206740048E-2"/>
    <n v="3938.9767800652498"/>
    <n v="12.3795055496233"/>
    <n v="2.5070296093312701"/>
    <n v="0.61392527360160998"/>
    <n v="0.12432878136097"/>
    <n v="195.342001965945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61392527360160998"/>
    <n v="0.12432878136097"/>
    <n v="195.34200196594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040874802958"/>
    <n v="0.15842822540000001"/>
  </r>
  <r>
    <n v="160000"/>
    <n v="580000"/>
    <n v="580000"/>
    <x v="0"/>
    <x v="0"/>
    <s v="IR-SouthCentral"/>
    <s v="C-25 and South Indian R"/>
    <n v="0.36"/>
    <n v="0.57999999999999996"/>
    <s v="St. Lucie County"/>
    <n v="0.26302253941763998"/>
    <n v="3938.9767800652498"/>
    <n v="12.3795055496233"/>
    <n v="2.5070296093312701"/>
    <n v="3.2560889863967799"/>
    <n v="0.65940529424154004"/>
    <n v="1036.0396753999"/>
    <n v="1330"/>
    <s v="Residential, High density; Multiple Dwelling Units, Low Rise &lt;Two stories or less&gt;"/>
    <n v="1330"/>
    <s v="St. Lucie County"/>
    <s v="St. Lucie County"/>
    <m/>
    <m/>
    <m/>
    <n v="0"/>
    <n v="1"/>
    <n v="3.2560889863967799"/>
    <n v="0.65940529424154004"/>
    <n v="1036.0396753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51239745111701"/>
    <n v="0.84025926630000003"/>
  </r>
  <r>
    <n v="160000"/>
    <n v="580000"/>
    <n v="580000"/>
    <x v="0"/>
    <x v="0"/>
    <s v="IR-SouthCentral"/>
    <s v="C-25 and South Indian R"/>
    <n v="0.36"/>
    <n v="0.57999999999999996"/>
    <s v="St. Lucie County"/>
    <n v="0.11226993014812001"/>
    <n v="3938.9767800652498"/>
    <n v="12.3795055496233"/>
    <n v="2.5070296093312701"/>
    <n v="1.3898462233245401"/>
    <n v="0.2814640391189"/>
    <n v="442.228647953012"/>
    <n v="1310"/>
    <s v="Fixed Single Family Units"/>
    <n v="1310"/>
    <s v="St. Lucie County"/>
    <s v="St. Lucie County"/>
    <m/>
    <m/>
    <m/>
    <n v="0"/>
    <n v="1"/>
    <n v="1.3898462233245401"/>
    <n v="0.2814640391189"/>
    <n v="442.22864795301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68971530248101"/>
    <n v="0.35866070389999999"/>
  </r>
  <r>
    <n v="160000"/>
    <n v="590000"/>
    <n v="590000"/>
    <x v="0"/>
    <x v="0"/>
    <s v="IR-SouthCentral"/>
    <s v="C-25 and South Indian R"/>
    <n v="0.36"/>
    <n v="0.57999999999999996"/>
    <s v="St. Lucie County"/>
    <n v="1.0545073531730001E-2"/>
    <n v="3896.66323395068"/>
    <n v="10.751186532756799"/>
    <n v="1.8035762264509201"/>
    <n v="0.11337205254129"/>
    <n v="1.9018843928009999E-2"/>
    <n v="41.090600330410403"/>
    <n v="8140"/>
    <s v="Roads and Highways"/>
    <n v="8140"/>
    <s v="St. Lucie County"/>
    <s v="St. Lucie County"/>
    <m/>
    <m/>
    <m/>
    <n v="0"/>
    <n v="1"/>
    <n v="0.11337205254129"/>
    <n v="1.9018843928009999E-2"/>
    <n v="41.0906003304099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567993096052497"/>
    <n v="3.33257099E-2"/>
  </r>
  <r>
    <n v="160000"/>
    <n v="590000"/>
    <n v="590000"/>
    <x v="0"/>
    <x v="0"/>
    <s v="IR-SouthCentral"/>
    <s v="C-25 and South Indian R"/>
    <n v="0.36"/>
    <n v="0.57999999999999996"/>
    <s v="FDOT District 4"/>
    <n v="0.32169557043458002"/>
    <n v="3896.66323395068"/>
    <n v="10.751186532756799"/>
    <n v="1.8035762264509201"/>
    <n v="3.4586090845038302"/>
    <n v="0.58020248299038002"/>
    <n v="1253.5393018372299"/>
    <n v="8140"/>
    <s v="Roads and Highways"/>
    <n v="8140"/>
    <s v="FDOT District 4                                                St. Lucie County"/>
    <s v="FDOT District 4"/>
    <m/>
    <m/>
    <m/>
    <n v="0"/>
    <n v="1"/>
    <n v="3.4586090845038302"/>
    <n v="0.58020248299038002"/>
    <n v="1253.5393018372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7.51310130159601"/>
    <n v="1.0166579900999999"/>
  </r>
  <r>
    <n v="160000"/>
    <n v="590000"/>
    <n v="590000"/>
    <x v="0"/>
    <x v="0"/>
    <s v="IR-SouthCentral"/>
    <s v="C-25 and South Indian R"/>
    <n v="0.36"/>
    <n v="0.57999999999999996"/>
    <s v="St. Lucie County"/>
    <n v="4.833659750081E-2"/>
    <n v="3896.66323395068"/>
    <n v="10.751186532756799"/>
    <n v="1.8035762264509201"/>
    <n v="0.51967577609000004"/>
    <n v="8.7178738119989996E-2"/>
    <n v="188.35144233568201"/>
    <n v="1310"/>
    <s v="Fixed Single Family Units"/>
    <n v="1310"/>
    <s v="St. Lucie County"/>
    <s v="St. Lucie County"/>
    <m/>
    <m/>
    <m/>
    <n v="0"/>
    <n v="1"/>
    <n v="0.51967577609000004"/>
    <n v="8.7178738119989996E-2"/>
    <n v="188.35144233568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429369724573299"/>
    <n v="0.1527586718"/>
  </r>
  <r>
    <n v="160000"/>
    <n v="590000"/>
    <n v="590000"/>
    <x v="0"/>
    <x v="0"/>
    <s v="IR-SouthCentral"/>
    <s v="C-25 and South Indian R"/>
    <n v="0.36"/>
    <n v="0.57999999999999996"/>
    <s v="FDOT District 4"/>
    <n v="2.3289652234299999E-3"/>
    <n v="3896.66323395068"/>
    <n v="10.751186532756799"/>
    <n v="1.8035762264509201"/>
    <n v="2.5039139545470001E-2"/>
    <n v="4.2004663092200002E-3"/>
    <n v="9.0751931593166901"/>
    <n v="1310"/>
    <s v="Fixed Single Family Units"/>
    <n v="1310"/>
    <s v="FDOT District 4                                                St. Lucie County"/>
    <s v="FDOT District 4"/>
    <m/>
    <m/>
    <m/>
    <n v="0"/>
    <n v="1"/>
    <n v="2.5039139545470001E-2"/>
    <n v="4.2004663092200002E-3"/>
    <n v="9.07519315931802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8.8079498456345"/>
    <n v="7.3602540000000001E-3"/>
  </r>
  <r>
    <n v="160000"/>
    <n v="590000"/>
    <n v="590000"/>
    <x v="0"/>
    <x v="0"/>
    <s v="IR-SouthCentral"/>
    <s v="C-25 and South Indian R"/>
    <n v="0.36"/>
    <n v="0.57999999999999996"/>
    <s v="St. Lucie County"/>
    <n v="0.12797806395166"/>
    <n v="3896.66323395068"/>
    <n v="10.751186532756799"/>
    <n v="1.8035762264509201"/>
    <n v="1.37591603764541"/>
    <n v="0.23081819365042999"/>
    <n v="498.68741655263398"/>
    <n v="1310"/>
    <s v="Fixed Single Family Units"/>
    <n v="1310"/>
    <s v="St. Lucie County"/>
    <s v="St. Lucie County"/>
    <m/>
    <m/>
    <m/>
    <n v="0"/>
    <n v="1"/>
    <n v="1.37591603764541"/>
    <n v="0.23081819365042999"/>
    <n v="498.68741655263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060875815396003"/>
    <n v="0.40445045950000003"/>
  </r>
  <r>
    <n v="160000"/>
    <n v="590000"/>
    <n v="590000"/>
    <x v="0"/>
    <x v="0"/>
    <s v="IR-SouthCentral"/>
    <s v="C-25 and South Indian R"/>
    <n v="0.36"/>
    <n v="0.57999999999999996"/>
    <s v="FDOT District 4"/>
    <n v="6.7790059080000007E-5"/>
    <n v="3896.66323395068"/>
    <n v="10.751186532756799"/>
    <n v="1.8035762264509201"/>
    <n v="7.2882357024999997E-4"/>
    <n v="1.2226453894999999E-4"/>
    <n v="0.26415503085217001"/>
    <n v="1310"/>
    <s v="Fixed Single Family Units"/>
    <n v="1310"/>
    <s v="FDOT District 4                                                St. Lucie County"/>
    <s v="FDOT District 4"/>
    <m/>
    <m/>
    <m/>
    <n v="0"/>
    <n v="1"/>
    <n v="7.2882357024999997E-4"/>
    <n v="1.2226453894999999E-4"/>
    <n v="0.264155030853399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.8732302021589802"/>
    <n v="2.1423770000000001E-4"/>
  </r>
  <r>
    <n v="160000"/>
    <n v="590000"/>
    <n v="590000"/>
    <x v="0"/>
    <x v="0"/>
    <s v="IR-SouthCentral"/>
    <s v="C-25 and South Indian R"/>
    <n v="0.36"/>
    <n v="0.57999999999999996"/>
    <s v="St. Lucie County"/>
    <n v="0.10112519161163"/>
    <n v="3896.66323395068"/>
    <n v="10.751186532756799"/>
    <n v="1.8035762264509201"/>
    <n v="1.08721579817741"/>
    <n v="0.18238699148602999"/>
    <n v="394.050816179256"/>
    <n v="1310"/>
    <s v="Fixed Single Family Units"/>
    <n v="1310"/>
    <s v="St. Lucie County"/>
    <s v="St. Lucie County"/>
    <m/>
    <m/>
    <m/>
    <n v="0"/>
    <n v="1"/>
    <n v="1.08721579817741"/>
    <n v="0.18238699148602999"/>
    <n v="394.05081617925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286782151419303"/>
    <n v="0.31958703659999999"/>
  </r>
  <r>
    <n v="160000"/>
    <n v="590000"/>
    <n v="590000"/>
    <x v="0"/>
    <x v="0"/>
    <s v="IR-SouthCentral"/>
    <s v="C-25 and South Indian R"/>
    <n v="0.36"/>
    <n v="0.57999999999999996"/>
    <s v="FDOT District 4"/>
    <n v="5.6862012859300003E-3"/>
    <n v="3896.66323395068"/>
    <n v="10.751186532756799"/>
    <n v="1.8035762264509201"/>
    <n v="6.1133410687839999E-2"/>
    <n v="1.0255497458120001E-2"/>
    <n v="22.157211491730401"/>
    <n v="1310"/>
    <s v="Fixed Single Family Units"/>
    <n v="1310"/>
    <s v="FDOT District 4                                                St. Lucie County"/>
    <s v="FDOT District 4"/>
    <m/>
    <m/>
    <m/>
    <n v="0"/>
    <n v="1"/>
    <n v="6.1133410687839999E-2"/>
    <n v="1.0255497458120001E-2"/>
    <n v="22.157211491729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9.671864618205397"/>
    <n v="1.7970163399999999E-2"/>
  </r>
  <r>
    <n v="160000"/>
    <n v="590000"/>
    <n v="590000"/>
    <x v="0"/>
    <x v="0"/>
    <s v="IR-SouthCentral"/>
    <s v="C-25 and South Indian R"/>
    <n v="0.36"/>
    <n v="0.57999999999999996"/>
    <s v="St. Lucie County"/>
    <n v="0.2029525738213"/>
    <n v="3938.9767803587301"/>
    <n v="12.3795055505457"/>
    <n v="2.5070296095180602"/>
    <n v="2.5124525141183902"/>
    <n v="0.50880811189790998"/>
    <n v="799.42547579616598"/>
    <n v="1330"/>
    <s v="Residential, High density; Multiple Dwelling Units, Low Rise &lt;Two stories or less&gt;"/>
    <n v="1330"/>
    <s v="St. Lucie County"/>
    <s v="St. Lucie County"/>
    <m/>
    <m/>
    <m/>
    <n v="0"/>
    <n v="1"/>
    <n v="2.5124525141183902"/>
    <n v="0.50880811189790998"/>
    <n v="799.42547579616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388346571999"/>
    <n v="0.64835805010000003"/>
  </r>
  <r>
    <n v="160000"/>
    <n v="590000"/>
    <n v="590000"/>
    <x v="0"/>
    <x v="0"/>
    <s v="IR-SouthCentral"/>
    <s v="C-25 and South Indian R"/>
    <n v="0.36"/>
    <n v="0.57999999999999996"/>
    <s v="St. Lucie County"/>
    <n v="6.3401716688629997E-2"/>
    <n v="3938.9767803587301"/>
    <n v="12.3795055505457"/>
    <n v="2.5070296095180602"/>
    <n v="0.78488190366101995"/>
    <n v="0.15894998103267"/>
    <n v="249.73788987139599"/>
    <n v="1330"/>
    <s v="Residential, High density; Multiple Dwelling Units, Low Rise &lt;Two stories or less&gt;"/>
    <n v="1330"/>
    <s v="St. Lucie County"/>
    <s v="St. Lucie County"/>
    <m/>
    <m/>
    <m/>
    <n v="0"/>
    <n v="1"/>
    <n v="0.78488190366101995"/>
    <n v="0.15894998103267"/>
    <n v="249.7378898713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4.111127852674997"/>
    <n v="0.2025449228"/>
  </r>
  <r>
    <n v="160000"/>
    <n v="590000"/>
    <n v="590000"/>
    <x v="0"/>
    <x v="0"/>
    <s v="IR-SouthCentral"/>
    <s v="C-25 and South Indian R"/>
    <n v="0.36"/>
    <n v="0.57999999999999996"/>
    <s v="St. Lucie County"/>
    <n v="9.2329975940509998E-2"/>
    <n v="3938.9767803587301"/>
    <n v="12.3795055505457"/>
    <n v="2.5070296095180602"/>
    <n v="1.1429994496373901"/>
    <n v="0.23147398352896001"/>
    <n v="363.68563136078001"/>
    <n v="1310"/>
    <s v="Fixed Single Family Units"/>
    <n v="1310"/>
    <s v="St. Lucie County"/>
    <s v="St. Lucie County"/>
    <m/>
    <m/>
    <m/>
    <n v="0"/>
    <n v="1"/>
    <n v="1.1429994496373901"/>
    <n v="0.23147398352896001"/>
    <n v="363.68563136077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7.488137871324696"/>
    <n v="0.29495996060000002"/>
  </r>
  <r>
    <n v="160000"/>
    <n v="590000"/>
    <n v="590000"/>
    <x v="0"/>
    <x v="0"/>
    <s v="IR-SouthCentral"/>
    <s v="C-25 and South Indian R"/>
    <n v="0.36"/>
    <n v="0.57999999999999996"/>
    <s v="St. Lucie County"/>
    <n v="0.10374423999716"/>
    <n v="3938.9767803587301"/>
    <n v="12.3795055505457"/>
    <n v="2.5070296095180602"/>
    <n v="1.28430239488208"/>
    <n v="0.26008988148984002"/>
    <n v="408.64615244480802"/>
    <n v="1330"/>
    <s v="Residential, High density; Multiple Dwelling Units, Low Rise &lt;Two stories or less&gt;"/>
    <n v="1330"/>
    <s v="St. Lucie County"/>
    <s v="St. Lucie County"/>
    <m/>
    <m/>
    <m/>
    <n v="0"/>
    <n v="1"/>
    <n v="1.28430239488208"/>
    <n v="0.26008988148984002"/>
    <n v="408.646152444808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715442004884594"/>
    <n v="0.33142429229999998"/>
  </r>
  <r>
    <n v="160000"/>
    <n v="590000"/>
    <n v="590000"/>
    <x v="0"/>
    <x v="0"/>
    <s v="IR-SouthCentral"/>
    <s v="C-25 and South Indian R"/>
    <n v="0.36"/>
    <n v="0.57999999999999996"/>
    <s v="St. Lucie County"/>
    <n v="0.13420801271572999"/>
    <n v="3938.9767803587301"/>
    <n v="12.3795055505457"/>
    <n v="2.5070296095180602"/>
    <n v="1.6614288383421201"/>
    <n v="0.33646346171290997"/>
    <n v="528.64224582536099"/>
    <n v="1310"/>
    <s v="Fixed Single Family Units"/>
    <n v="1310"/>
    <s v="St. Lucie County"/>
    <s v="St. Lucie County"/>
    <m/>
    <m/>
    <m/>
    <n v="0"/>
    <n v="1"/>
    <n v="1.6614288383421201"/>
    <n v="0.33646346171290997"/>
    <n v="528.64224582536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735382293460106"/>
    <n v="0.42874472489999998"/>
  </r>
  <r>
    <n v="160000"/>
    <n v="590000"/>
    <n v="590000"/>
    <x v="0"/>
    <x v="0"/>
    <s v="IR-SouthCentral"/>
    <s v="C-25 and South Indian R"/>
    <n v="0.36"/>
    <n v="0.57999999999999996"/>
    <s v="St. Lucie County"/>
    <n v="2.112693436647E-2"/>
    <n v="3938.9767803587301"/>
    <n v="12.3795055505457"/>
    <n v="2.5070296095180602"/>
    <n v="0.26154100125580998"/>
    <n v="5.2965850015099999E-2"/>
    <n v="83.218503909715807"/>
    <n v="1330"/>
    <s v="Residential, High density; Multiple Dwelling Units, Low Rise &lt;Two stories or less&gt;"/>
    <n v="1330"/>
    <s v="St. Lucie County"/>
    <s v="St. Lucie County"/>
    <m/>
    <m/>
    <m/>
    <n v="0"/>
    <n v="1"/>
    <n v="0.26154100125580998"/>
    <n v="5.2965850015099999E-2"/>
    <n v="83.2185039097149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286801685489401"/>
    <n v="6.7492703900000006E-2"/>
  </r>
  <r>
    <n v="160000"/>
    <n v="600000"/>
    <n v="600000"/>
    <x v="0"/>
    <x v="0"/>
    <s v="IR-SouthCentral"/>
    <s v="C-25 and South Indian R"/>
    <n v="0.36"/>
    <n v="0.57999999999999996"/>
    <s v="Natural Lands"/>
    <n v="0.2296317209582"/>
    <n v="2520.3471678958499"/>
    <n v="4.8164474786623304"/>
    <n v="0.46302384726947998"/>
    <n v="1.10600912343005"/>
    <n v="0.10632496289318"/>
    <n v="578.75165757607294"/>
    <n v="4200"/>
    <s v="Upland Hardwood Forest"/>
    <n v="4200"/>
    <s v="St. Lucie County"/>
    <s v="St. Lucie County"/>
    <m/>
    <m/>
    <s v="Natural Lands"/>
    <n v="0"/>
    <n v="1"/>
    <n v="1.10600912343005"/>
    <n v="0.10632496289318"/>
    <n v="578.751657576072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4.26120260778001"/>
    <n v="0.46938496149999998"/>
  </r>
  <r>
    <n v="160000"/>
    <n v="600000"/>
    <n v="600000"/>
    <x v="0"/>
    <x v="0"/>
    <s v="IR-SouthCentral"/>
    <s v="C-25 and South Indian R"/>
    <n v="0.36"/>
    <n v="0.57999999999999996"/>
    <s v="Natural Lands"/>
    <n v="0.38813173291682002"/>
    <n v="2520.3471678958499"/>
    <n v="4.8164474786623304"/>
    <n v="0.46302384726947998"/>
    <n v="1.8694161063960799"/>
    <n v="0.17971424822251"/>
    <n v="978.22671382743397"/>
    <n v="6172"/>
    <s v="Mixed Shrubs"/>
    <n v="6172"/>
    <s v="St. Lucie County"/>
    <s v="St. Lucie County"/>
    <m/>
    <m/>
    <s v="Natural Lands"/>
    <n v="0"/>
    <n v="1"/>
    <n v="1.8694161063960799"/>
    <n v="0.17971424822251"/>
    <n v="978.22671382743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4.61672574329299"/>
    <n v="0.79337121960000001"/>
  </r>
  <r>
    <n v="160000"/>
    <n v="600000"/>
    <n v="600000"/>
    <x v="0"/>
    <x v="0"/>
    <s v="IR-SouthCentral"/>
    <s v="C-25 and South Indian R"/>
    <n v="0.36"/>
    <n v="0.57999999999999996"/>
    <s v="St. Lucie County"/>
    <n v="0.25281241516990999"/>
    <n v="3892.5042355526298"/>
    <n v="11.5563189097119"/>
    <n v="2.1145565189951601"/>
    <n v="2.9215808940380601"/>
    <n v="0.53458614058044995"/>
    <n v="984.07339684919395"/>
    <n v="1210"/>
    <s v="Fixed Single Family Units"/>
    <n v="1210"/>
    <s v="St. Lucie County"/>
    <s v="St. Lucie County"/>
    <m/>
    <m/>
    <m/>
    <n v="0"/>
    <n v="1"/>
    <n v="2.9215808940380601"/>
    <n v="0.53458614058044995"/>
    <n v="984.073396849193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2.500368209968"/>
    <n v="0.79811305499999996"/>
  </r>
  <r>
    <n v="160000"/>
    <n v="600000"/>
    <n v="600000"/>
    <x v="0"/>
    <x v="0"/>
    <s v="IR-SouthCentral"/>
    <s v="C-25 and South Indian R"/>
    <n v="0.36"/>
    <n v="0.57999999999999996"/>
    <s v="St. Lucie County"/>
    <n v="0.10935499207391"/>
    <n v="3892.5042355526298"/>
    <n v="11.5563189097119"/>
    <n v="2.1145565189951601"/>
    <n v="1.26374116277517"/>
    <n v="0.23123731137455"/>
    <n v="425.66476982653501"/>
    <n v="1310"/>
    <s v="Fixed Single Family Units"/>
    <n v="1310"/>
    <s v="St. Lucie County"/>
    <s v="St. Lucie County"/>
    <m/>
    <m/>
    <m/>
    <n v="0"/>
    <n v="1"/>
    <n v="1.26374116277517"/>
    <n v="0.23123731137455"/>
    <n v="425.66476982653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866804284113599"/>
    <n v="0.34522690169999998"/>
  </r>
  <r>
    <n v="160000"/>
    <n v="600000"/>
    <n v="600000"/>
    <x v="0"/>
    <x v="0"/>
    <s v="IR-SouthCentral"/>
    <s v="C-25 and South Indian R"/>
    <n v="0.36"/>
    <n v="0.57999999999999996"/>
    <s v="St. Lucie County"/>
    <n v="7.3296235453489997E-2"/>
    <n v="3892.5042355526298"/>
    <n v="11.5563189097119"/>
    <n v="2.1145565189951601"/>
    <n v="0.84703467178194003"/>
    <n v="0.15498903249599"/>
    <n v="285.3059069528"/>
    <n v="1310"/>
    <s v="Fixed Single Family Units"/>
    <n v="1310"/>
    <s v="St. Lucie County"/>
    <s v="St. Lucie County"/>
    <m/>
    <m/>
    <m/>
    <n v="0"/>
    <n v="1"/>
    <n v="0.84703467178194003"/>
    <n v="0.15498903249599"/>
    <n v="285.305906952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009051855271693"/>
    <n v="0.231391652"/>
  </r>
  <r>
    <n v="160000"/>
    <n v="600000"/>
    <n v="600000"/>
    <x v="0"/>
    <x v="0"/>
    <s v="IR-SouthCentral"/>
    <s v="C-25 and South Indian R"/>
    <n v="0.36"/>
    <n v="0.57999999999999996"/>
    <s v="St. Lucie County"/>
    <n v="0.13156717107268001"/>
    <n v="3892.5042355526298"/>
    <n v="11.5563189097119"/>
    <n v="2.1145565189951601"/>
    <n v="1.5204321869646"/>
    <n v="0.2782062192775"/>
    <n v="512.12577066011204"/>
    <n v="1310"/>
    <s v="Fixed Single Family Units"/>
    <n v="1310"/>
    <s v="St. Lucie County"/>
    <s v="St. Lucie County"/>
    <m/>
    <m/>
    <m/>
    <n v="0"/>
    <n v="1"/>
    <n v="1.5204321869646"/>
    <n v="0.2782062192775"/>
    <n v="512.125770660112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2.317631020429502"/>
    <n v="0.41534936789999999"/>
  </r>
  <r>
    <n v="160000"/>
    <n v="600000"/>
    <n v="600000"/>
    <x v="0"/>
    <x v="0"/>
    <s v="IR-SouthCentral"/>
    <s v="C-25 and South Indian R"/>
    <n v="0.36"/>
    <n v="0.57999999999999996"/>
    <s v="St. Lucie County"/>
    <n v="5.0732639759810003E-2"/>
    <n v="3892.5042355526298"/>
    <n v="11.5563189097119"/>
    <n v="2.1145565189951601"/>
    <n v="0.58628256419597002"/>
    <n v="0.10727703412995"/>
    <n v="197.47701514585299"/>
    <n v="1310"/>
    <s v="Fixed Single Family Units"/>
    <n v="1310"/>
    <s v="St. Lucie County"/>
    <s v="St. Lucie County"/>
    <m/>
    <m/>
    <m/>
    <n v="0"/>
    <n v="1"/>
    <n v="0.58628256419597002"/>
    <n v="0.10727703412995"/>
    <n v="197.47701514585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4.021545441602598"/>
    <n v="0.16015978519999999"/>
  </r>
  <r>
    <n v="160000"/>
    <n v="600000"/>
    <n v="600000"/>
    <x v="0"/>
    <x v="0"/>
    <s v="IR-SouthCentral"/>
    <s v="C-25 and South Indian R"/>
    <n v="0.36"/>
    <n v="0.57999999999999996"/>
    <s v="St. Lucie County"/>
    <n v="0.14252383767254001"/>
    <n v="3983.9169425966602"/>
    <n v="11.387271683774699"/>
    <n v="2.1853926057517699"/>
    <n v="1.62295766099146"/>
    <n v="0.31147054099294003"/>
    <n v="567.80313162754499"/>
    <n v="1330"/>
    <s v="Residential, High density; Multiple Dwelling Units, Low Rise &lt;Two stories or less&gt;"/>
    <n v="1330"/>
    <s v="St. Lucie County"/>
    <s v="St. Lucie County"/>
    <m/>
    <m/>
    <m/>
    <n v="0"/>
    <n v="1"/>
    <n v="1.62295766099146"/>
    <n v="0.31147054099294003"/>
    <n v="573.89087349933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6.297853645019"/>
    <n v="0.46544271980000002"/>
  </r>
  <r>
    <n v="160000"/>
    <n v="600000"/>
    <n v="600000"/>
    <x v="0"/>
    <x v="0"/>
    <s v="IR-SouthCentral"/>
    <s v="C-25 and South Indian R"/>
    <n v="0.36"/>
    <n v="0.57999999999999996"/>
    <s v="St. Lucie County"/>
    <n v="0.24430014556306001"/>
    <n v="3983.9169425966602"/>
    <n v="11.387271683774699"/>
    <n v="2.1853926057517699"/>
    <n v="2.7819121299123299"/>
    <n v="0.53389173169759996"/>
    <n v="973.27148898752603"/>
    <n v="1330"/>
    <s v="Residential, High density; Multiple Dwelling Units, Low Rise &lt;Two stories or less&gt;"/>
    <n v="1330"/>
    <s v="St. Lucie County"/>
    <s v="St. Lucie County"/>
    <m/>
    <m/>
    <m/>
    <n v="0"/>
    <n v="1"/>
    <n v="2.7819121299123299"/>
    <n v="0.53389173169759996"/>
    <n v="986.912932098396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7.733304559286"/>
    <n v="0.80041600329999996"/>
  </r>
  <r>
    <n v="160000"/>
    <n v="600000"/>
    <n v="600000"/>
    <x v="0"/>
    <x v="0"/>
    <s v="IR-SouthCentral"/>
    <s v="C-25 and South Indian R"/>
    <n v="0.36"/>
    <n v="0.57999999999999996"/>
    <s v="St. Lucie County"/>
    <n v="7.9668121875799996E-2"/>
    <n v="3983.9169425966602"/>
    <n v="11.387271683774699"/>
    <n v="2.1853926057517699"/>
    <n v="0.90720254833589997"/>
    <n v="0.17410612446151999"/>
    <n v="317.39118052588702"/>
    <n v="1330"/>
    <s v="Residential, High density; Multiple Dwelling Units, Low Rise &lt;Two stories or less&gt;"/>
    <n v="1330"/>
    <s v="St. Lucie County"/>
    <s v="St. Lucie County"/>
    <m/>
    <m/>
    <m/>
    <n v="0"/>
    <n v="1"/>
    <n v="0.90720254833589997"/>
    <n v="0.17410612446151999"/>
    <n v="320.35968344357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290471410729495"/>
    <n v="0.25982131670000003"/>
  </r>
  <r>
    <n v="160000"/>
    <n v="600000"/>
    <n v="600000"/>
    <x v="0"/>
    <x v="0"/>
    <s v="IR-SouthCentral"/>
    <s v="C-25 and South Indian R"/>
    <n v="0.36"/>
    <n v="0.57999999999999996"/>
    <s v="St. Lucie County"/>
    <n v="0.27849098036353997"/>
    <n v="3938.5236566077001"/>
    <n v="10.5961661883129"/>
    <n v="1.83677926048714"/>
    <n v="2.9509367098783401"/>
    <n v="0.51152645696448995"/>
    <n v="1096.8433143136899"/>
    <n v="1210"/>
    <s v="Fixed Single Family Units"/>
    <n v="1210"/>
    <s v="St. Lucie County"/>
    <s v="St. Lucie County"/>
    <m/>
    <m/>
    <m/>
    <n v="0"/>
    <n v="1"/>
    <n v="2.9509367098783401"/>
    <n v="0.51152645696448995"/>
    <n v="1096.8433143136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8.565903241391"/>
    <n v="0.88957284209999998"/>
  </r>
  <r>
    <n v="160000"/>
    <n v="600000"/>
    <n v="600000"/>
    <x v="0"/>
    <x v="0"/>
    <s v="IR-SouthCentral"/>
    <s v="C-25 and South Indian R"/>
    <n v="0.36"/>
    <n v="0.57999999999999996"/>
    <s v="St. Lucie County"/>
    <n v="2.42037804446E-2"/>
    <n v="3938.5236566077001"/>
    <n v="10.5961661883129"/>
    <n v="1.83677926048714"/>
    <n v="0.25646727997650998"/>
    <n v="4.4457001946039999E-2"/>
    <n v="95.327161860431403"/>
    <n v="1310"/>
    <s v="Fixed Single Family Units"/>
    <n v="1310"/>
    <s v="St. Lucie County"/>
    <s v="St. Lucie County"/>
    <m/>
    <m/>
    <m/>
    <n v="0"/>
    <n v="1"/>
    <n v="0.25646727997650998"/>
    <n v="4.4457001946039999E-2"/>
    <n v="95.3271618604324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419826148495197"/>
    <n v="7.7313188899999996E-2"/>
  </r>
  <r>
    <n v="160000"/>
    <n v="600000"/>
    <n v="600000"/>
    <x v="0"/>
    <x v="0"/>
    <s v="IR-SouthCentral"/>
    <s v="C-25 and South Indian R"/>
    <n v="0.36"/>
    <n v="0.57999999999999996"/>
    <s v="St. Lucie County"/>
    <n v="6.1327460270400001E-3"/>
    <n v="3938.5236566077001"/>
    <n v="10.5961661883129"/>
    <n v="1.83677926048714"/>
    <n v="6.4983596093290005E-2"/>
    <n v="1.1264500712309999E-2"/>
    <n v="24.1539653074875"/>
    <n v="1310"/>
    <s v="Fixed Single Family Units"/>
    <n v="1310"/>
    <s v="St. Lucie County"/>
    <s v="St. Lucie County"/>
    <m/>
    <m/>
    <m/>
    <n v="0"/>
    <n v="1"/>
    <n v="6.4983596093290005E-2"/>
    <n v="1.1264500712309999E-2"/>
    <n v="24.153965307487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2.501667579756301"/>
    <n v="1.9589590699999999E-2"/>
  </r>
  <r>
    <n v="160000"/>
    <n v="600000"/>
    <n v="600000"/>
    <x v="0"/>
    <x v="0"/>
    <s v="IR-SouthCentral"/>
    <s v="C-25 and South Indian R"/>
    <n v="0.36"/>
    <n v="0.57999999999999996"/>
    <s v="St. Lucie County"/>
    <n v="0.25021273377782"/>
    <n v="3938.5236566077001"/>
    <n v="10.5961661883129"/>
    <n v="1.83677926048714"/>
    <n v="2.6512957095419298"/>
    <n v="0.45958556011288998"/>
    <n v="985.46877116844405"/>
    <n v="1310"/>
    <s v="Fixed Single Family Units"/>
    <n v="1310"/>
    <s v="St. Lucie County"/>
    <s v="St. Lucie County"/>
    <m/>
    <m/>
    <m/>
    <n v="0"/>
    <n v="1"/>
    <n v="2.6512957095419298"/>
    <n v="0.45958556011288998"/>
    <n v="985.468771168444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0.096211951508"/>
    <n v="0.79924474550000002"/>
  </r>
  <r>
    <n v="160000"/>
    <n v="600000"/>
    <n v="600000"/>
    <x v="0"/>
    <x v="0"/>
    <s v="IR-SouthCentral"/>
    <s v="C-25 and South Indian R"/>
    <n v="0.36"/>
    <n v="0.57999999999999996"/>
    <s v="St. Lucie County"/>
    <n v="1.3809064732800001E-2"/>
    <n v="3938.5236566077001"/>
    <n v="10.5961661883129"/>
    <n v="1.83677926048714"/>
    <n v="0.14632314481398001"/>
    <n v="2.536420370794E-2"/>
    <n v="54.387328125783498"/>
    <n v="1310"/>
    <s v="Fixed Single Family Units"/>
    <n v="1310"/>
    <s v="St. Lucie County"/>
    <s v="St. Lucie County"/>
    <m/>
    <m/>
    <m/>
    <n v="0"/>
    <n v="1"/>
    <n v="0.14632314481398001"/>
    <n v="2.536420370794E-2"/>
    <n v="54.387328125785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9.916109742275001"/>
    <n v="4.4109755200000003E-2"/>
  </r>
  <r>
    <n v="160000"/>
    <n v="600000"/>
    <n v="600000"/>
    <x v="0"/>
    <x v="0"/>
    <s v="IR-SouthCentral"/>
    <s v="C-25 and South Indian R"/>
    <n v="0.36"/>
    <n v="0.57999999999999996"/>
    <s v="St. Lucie County"/>
    <n v="4.491414829906E-2"/>
    <n v="3938.5236566077001"/>
    <n v="10.5961661883129"/>
    <n v="1.83677926048714"/>
    <n v="0.47591777958345"/>
    <n v="8.2497376098169997E-2"/>
    <n v="176.89543559226499"/>
    <n v="1310"/>
    <s v="Fixed Single Family Units"/>
    <n v="1310"/>
    <s v="St. Lucie County"/>
    <s v="St. Lucie County"/>
    <m/>
    <m/>
    <m/>
    <n v="0"/>
    <n v="1"/>
    <n v="0.47591777958345"/>
    <n v="8.2497376098169997E-2"/>
    <n v="176.89543559226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448943275235393"/>
    <n v="0.14346750659999999"/>
  </r>
  <r>
    <n v="160000"/>
    <n v="600000"/>
    <n v="600000"/>
    <x v="0"/>
    <x v="0"/>
    <s v="IR-SouthCentral"/>
    <s v="C-25 and South Indian R"/>
    <n v="0.36"/>
    <n v="0.57999999999999996"/>
    <s v="St. Lucie County"/>
    <n v="0.1975118731502"/>
    <n v="3975.3911846390101"/>
    <n v="11.364647282085199"/>
    <n v="2.1812549266635402"/>
    <n v="2.2446527723759999"/>
    <n v="0.43082374638342003"/>
    <n v="785.18695938284702"/>
    <n v="1330"/>
    <s v="Residential, High density; Multiple Dwelling Units, Low Rise &lt;Two stories or less&gt;"/>
    <n v="1330"/>
    <s v="St. Lucie County"/>
    <s v="St. Lucie County"/>
    <m/>
    <m/>
    <m/>
    <n v="0"/>
    <n v="1"/>
    <n v="2.2446527723759999"/>
    <n v="0.43082374638342003"/>
    <n v="785.18695938284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1.98334665523399"/>
    <n v="0.63681018599999994"/>
  </r>
  <r>
    <n v="160000"/>
    <n v="600000"/>
    <n v="600000"/>
    <x v="0"/>
    <x v="0"/>
    <s v="IR-SouthCentral"/>
    <s v="C-25 and South Indian R"/>
    <n v="0.36"/>
    <n v="0.57999999999999996"/>
    <s v="St. Lucie County"/>
    <n v="3.3970187386749999E-2"/>
    <n v="3975.3911846390101"/>
    <n v="11.364647282085199"/>
    <n v="2.1812549266635402"/>
    <n v="0.38605919775677"/>
    <n v="7.4097638597030002E-2"/>
    <n v="135.04478347782899"/>
    <n v="1330"/>
    <s v="Residential, High density; Multiple Dwelling Units, Low Rise &lt;Two stories or less&gt;"/>
    <n v="1330"/>
    <s v="St. Lucie County"/>
    <s v="St. Lucie County"/>
    <m/>
    <m/>
    <m/>
    <n v="0"/>
    <n v="1"/>
    <n v="0.38605919775677"/>
    <n v="7.4097638597030002E-2"/>
    <n v="135.04478347782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7.299230856119202"/>
    <n v="0.10952537179999999"/>
  </r>
  <r>
    <n v="160000"/>
    <n v="600000"/>
    <n v="600000"/>
    <x v="0"/>
    <x v="0"/>
    <s v="IR-SouthCentral"/>
    <s v="C-25 and South Indian R"/>
    <n v="0.36"/>
    <n v="0.57999999999999996"/>
    <s v="St. Lucie County"/>
    <n v="5.4331557386399998E-2"/>
    <n v="3975.3911846390101"/>
    <n v="11.364647282085199"/>
    <n v="2.1812549266635402"/>
    <n v="0.61745898598291005"/>
    <n v="0.1185109772224"/>
    <n v="215.98919428163799"/>
    <n v="1330"/>
    <s v="Residential, High density; Multiple Dwelling Units, Low Rise &lt;Two stories or less&gt;"/>
    <n v="1330"/>
    <s v="St. Lucie County"/>
    <s v="St. Lucie County"/>
    <m/>
    <m/>
    <m/>
    <n v="0"/>
    <n v="1"/>
    <n v="0.61745898598291005"/>
    <n v="0.1185109772224"/>
    <n v="215.98919428163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9025671558067"/>
    <n v="0.17517371800000001"/>
  </r>
  <r>
    <n v="160000"/>
    <n v="600000"/>
    <n v="600000"/>
    <x v="0"/>
    <x v="0"/>
    <s v="IR-SouthCentral"/>
    <s v="C-25 and South Indian R"/>
    <n v="0.36"/>
    <n v="0.57999999999999996"/>
    <s v="St. Lucie County"/>
    <n v="3.551499067642E-2"/>
    <n v="3975.3911846390101"/>
    <n v="11.364647282085199"/>
    <n v="2.1812549266635402"/>
    <n v="0.40361534226410001"/>
    <n v="7.7467248383359999E-2"/>
    <n v="141.185980857592"/>
    <n v="1330"/>
    <s v="Residential, High density; Multiple Dwelling Units, Low Rise &lt;Two stories or less&gt;"/>
    <n v="1330"/>
    <s v="St. Lucie County"/>
    <s v="St. Lucie County"/>
    <m/>
    <m/>
    <m/>
    <n v="0"/>
    <n v="1"/>
    <n v="0.40361534226410001"/>
    <n v="7.7467248383359999E-2"/>
    <n v="141.18598085759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8.9751405934025"/>
    <n v="0.11450606720000001"/>
  </r>
  <r>
    <n v="160000"/>
    <n v="610000"/>
    <n v="610000"/>
    <x v="0"/>
    <x v="0"/>
    <s v="IR-SouthCentral"/>
    <s v="C-25 and South Indian R"/>
    <n v="0.36"/>
    <n v="0.57999999999999996"/>
    <s v="St. Lucie County"/>
    <n v="0.20295325999043001"/>
    <n v="3944.4764800483899"/>
    <n v="12.395084045073199"/>
    <n v="2.5100028121683202"/>
    <n v="2.5156227148030701"/>
    <n v="0.50941325331471998"/>
    <n v="800.54436058142596"/>
    <n v="1330"/>
    <s v="Residential, High density; Multiple Dwelling Units, Low Rise &lt;Two stories or less&gt;"/>
    <n v="1330"/>
    <s v="St. Lucie County"/>
    <s v="St. Lucie County"/>
    <m/>
    <m/>
    <m/>
    <n v="0"/>
    <n v="1"/>
    <n v="2.5156227148030701"/>
    <n v="0.50941325331471998"/>
    <n v="800.544360581425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413143424701"/>
    <n v="0.64926549929999999"/>
  </r>
  <r>
    <n v="160000"/>
    <n v="610000"/>
    <n v="610000"/>
    <x v="0"/>
    <x v="0"/>
    <s v="IR-SouthCentral"/>
    <s v="C-25 and South Indian R"/>
    <n v="0.36"/>
    <n v="0.57999999999999996"/>
    <s v="St. Lucie County"/>
    <n v="1.493810053395E-2"/>
    <n v="3944.4764800483899"/>
    <n v="12.395084045073199"/>
    <n v="2.5100028121683202"/>
    <n v="0.18515901159215001"/>
    <n v="3.749467434868E-2"/>
    <n v="58.922986212791699"/>
    <n v="1330"/>
    <s v="Residential, High density; Multiple Dwelling Units, Low Rise &lt;Two stories or less&gt;"/>
    <n v="1330"/>
    <s v="St. Lucie County"/>
    <s v="St. Lucie County"/>
    <m/>
    <m/>
    <m/>
    <n v="0"/>
    <n v="1"/>
    <n v="0.18515901159215001"/>
    <n v="3.749467434868E-2"/>
    <n v="58.922986212792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847626446714202"/>
    <n v="4.7788310000000001E-2"/>
  </r>
  <r>
    <n v="160000"/>
    <n v="610000"/>
    <n v="610000"/>
    <x v="0"/>
    <x v="0"/>
    <s v="IR-SouthCentral"/>
    <s v="C-25 and South Indian R"/>
    <n v="0.36"/>
    <n v="0.57999999999999996"/>
    <s v="St. Lucie County"/>
    <n v="1.6947664934499999E-2"/>
    <n v="3944.4764800483899"/>
    <n v="12.395084045073199"/>
    <n v="2.5100028121683202"/>
    <n v="0.21006773123094999"/>
    <n v="4.2538686645290001E-2"/>
    <n v="66.849665725903805"/>
    <n v="1310"/>
    <s v="Fixed Single Family Units"/>
    <n v="1310"/>
    <s v="St. Lucie County"/>
    <s v="St. Lucie County"/>
    <m/>
    <m/>
    <m/>
    <n v="0"/>
    <n v="1"/>
    <n v="0.21006773123094999"/>
    <n v="4.2538686645290001E-2"/>
    <n v="66.849665725904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4.795870414080298"/>
    <n v="5.4217084899999997E-2"/>
  </r>
  <r>
    <n v="160000"/>
    <n v="610000"/>
    <n v="610000"/>
    <x v="0"/>
    <x v="0"/>
    <s v="IR-SouthCentral"/>
    <s v="C-25 and South Indian R"/>
    <n v="0.36"/>
    <n v="0.57999999999999996"/>
    <s v="St. Lucie County"/>
    <n v="6.7861192172229995E-2"/>
    <n v="3944.4764800483899"/>
    <n v="12.395084045073199"/>
    <n v="2.5100028121683202"/>
    <n v="0.84114518037369002"/>
    <n v="0.17033178318940001"/>
    <n v="267.67687643141699"/>
    <n v="1330"/>
    <s v="Residential, High density; Multiple Dwelling Units, Low Rise &lt;Two stories or less&gt;"/>
    <n v="1330"/>
    <s v="St. Lucie County"/>
    <s v="St. Lucie County"/>
    <m/>
    <m/>
    <m/>
    <n v="0"/>
    <n v="1"/>
    <n v="0.84114518037369002"/>
    <n v="0.17033178318940001"/>
    <n v="267.67687643141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752331174829607"/>
    <n v="0.21709397929999999"/>
  </r>
  <r>
    <n v="160000"/>
    <n v="610000"/>
    <n v="610000"/>
    <x v="0"/>
    <x v="0"/>
    <s v="IR-SouthCentral"/>
    <s v="C-25 and South Indian R"/>
    <n v="0.36"/>
    <n v="0.57999999999999996"/>
    <s v="St. Lucie County"/>
    <n v="0.15149910187191001"/>
    <n v="3944.4764800483899"/>
    <n v="12.395084045073199"/>
    <n v="2.5100028121683202"/>
    <n v="1.87784410045544"/>
    <n v="0.38026317173947"/>
    <n v="597.58464408220505"/>
    <n v="1310"/>
    <s v="Fixed Single Family Units"/>
    <n v="1310"/>
    <s v="St. Lucie County"/>
    <s v="St. Lucie County"/>
    <m/>
    <m/>
    <m/>
    <n v="0"/>
    <n v="1"/>
    <n v="1.87784410045544"/>
    <n v="0.38026317173947"/>
    <n v="597.584644082205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544989250204"/>
    <n v="0.48465907870000002"/>
  </r>
  <r>
    <n v="160000"/>
    <n v="610000"/>
    <n v="610000"/>
    <x v="0"/>
    <x v="0"/>
    <s v="IR-SouthCentral"/>
    <s v="C-25 and South Indian R"/>
    <n v="0.36"/>
    <n v="0.57999999999999996"/>
    <s v="St. Lucie County"/>
    <n v="9.6264184121999996E-2"/>
    <n v="3944.4764800483899"/>
    <n v="12.395084045073199"/>
    <n v="2.5100028121683202"/>
    <n v="1.19320265272268"/>
    <n v="0.24162337285732"/>
    <n v="379.71181014030401"/>
    <n v="1330"/>
    <s v="Residential, High density; Multiple Dwelling Units, Low Rise &lt;Two stories or less&gt;"/>
    <n v="1330"/>
    <s v="St. Lucie County"/>
    <s v="St. Lucie County"/>
    <m/>
    <m/>
    <m/>
    <n v="0"/>
    <n v="1"/>
    <n v="1.19320265272268"/>
    <n v="0.24162337285732"/>
    <n v="379.711810140302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935408377040801"/>
    <n v="0.3079576725"/>
  </r>
  <r>
    <n v="160000"/>
    <n v="610000"/>
    <n v="610000"/>
    <x v="0"/>
    <x v="0"/>
    <s v="IR-SouthCentral"/>
    <s v="C-25 and South Indian R"/>
    <n v="0.36"/>
    <n v="0.57999999999999996"/>
    <s v="St. Lucie County"/>
    <n v="6.7299949858749999E-2"/>
    <n v="3944.4764800483899"/>
    <n v="12.395084045073199"/>
    <n v="2.5100028121683202"/>
    <n v="0.83418853472846999"/>
    <n v="0.16892306340426"/>
    <n v="265.46306932629102"/>
    <n v="1310"/>
    <s v="Fixed Single Family Units"/>
    <n v="1310"/>
    <s v="St. Lucie County"/>
    <s v="St. Lucie County"/>
    <m/>
    <m/>
    <m/>
    <n v="0"/>
    <n v="1"/>
    <n v="0.83418853472846999"/>
    <n v="0.16892306340426"/>
    <n v="265.46306932629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856707895487801"/>
    <n v="0.21529851529999999"/>
  </r>
  <r>
    <n v="160000"/>
    <n v="610000"/>
    <n v="610000"/>
    <x v="0"/>
    <x v="0"/>
    <s v="IR-SouthCentral"/>
    <s v="C-25 and South Indian R"/>
    <n v="0.36"/>
    <n v="0.57999999999999996"/>
    <s v="St. Lucie County"/>
    <n v="0.20295364113652001"/>
    <n v="3955.4024401606398"/>
    <n v="12.426684292741999"/>
    <n v="2.5161107600525798"/>
    <n v="2.5220408244660901"/>
    <n v="0.51065384025546001"/>
    <n v="802.76332739090901"/>
    <n v="1330"/>
    <s v="Residential, High density; Multiple Dwelling Units, Low Rise &lt;Two stories or less&gt;"/>
    <n v="1330"/>
    <s v="St. Lucie County"/>
    <s v="St. Lucie County"/>
    <m/>
    <m/>
    <m/>
    <n v="0"/>
    <n v="1"/>
    <n v="2.5220408244660901"/>
    <n v="0.51065384025546001"/>
    <n v="802.76332739090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497134677501"/>
    <n v="0.65106514790000003"/>
  </r>
  <r>
    <n v="160000"/>
    <n v="610000"/>
    <n v="610000"/>
    <x v="0"/>
    <x v="0"/>
    <s v="IR-SouthCentral"/>
    <s v="C-25 and South Indian R"/>
    <n v="0.36"/>
    <n v="0.57999999999999996"/>
    <s v="St. Lucie County"/>
    <n v="0.12448762136835"/>
    <n v="3955.4024401606398"/>
    <n v="12.426684292741999"/>
    <n v="2.5161107600525798"/>
    <n v="1.54696836909896"/>
    <n v="0.31322464361827002"/>
    <n v="492.39864133018898"/>
    <n v="1330"/>
    <s v="Residential, High density; Multiple Dwelling Units, Low Rise &lt;Two stories or less&gt;"/>
    <n v="1330"/>
    <s v="St. Lucie County"/>
    <s v="St. Lucie County"/>
    <m/>
    <m/>
    <m/>
    <n v="0"/>
    <n v="1"/>
    <n v="1.54696836909896"/>
    <n v="0.31322464361827002"/>
    <n v="492.39864133018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071359064229995"/>
    <n v="0.39935007410000001"/>
  </r>
  <r>
    <n v="160000"/>
    <n v="610000"/>
    <n v="610000"/>
    <x v="0"/>
    <x v="0"/>
    <s v="IR-SouthCentral"/>
    <s v="C-25 and South Indian R"/>
    <n v="0.36"/>
    <n v="0.57999999999999996"/>
    <s v="St. Lucie County"/>
    <n v="4.4728416636150001E-2"/>
    <n v="3955.4024401606398"/>
    <n v="12.426684292741999"/>
    <n v="2.5161107600525798"/>
    <n v="0.55582591245173996"/>
    <n v="0.11254165037834001"/>
    <n v="176.91888830717301"/>
    <n v="1330"/>
    <s v="Residential, High density; Multiple Dwelling Units, Low Rise &lt;Two stories or less&gt;"/>
    <n v="1330"/>
    <s v="St. Lucie County"/>
    <s v="St. Lucie County"/>
    <m/>
    <m/>
    <m/>
    <n v="0"/>
    <n v="1"/>
    <n v="0.55582591245173996"/>
    <n v="0.11254165037834001"/>
    <n v="176.91888830717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603157713598698"/>
    <n v="0.14348652740000001"/>
  </r>
  <r>
    <n v="160000"/>
    <n v="610000"/>
    <n v="610000"/>
    <x v="0"/>
    <x v="0"/>
    <s v="IR-SouthCentral"/>
    <s v="C-25 and South Indian R"/>
    <n v="0.36"/>
    <n v="0.57999999999999996"/>
    <s v="St. Lucie County"/>
    <n v="6.6819642319780007E-2"/>
    <n v="3955.4024401606398"/>
    <n v="12.426684292741999"/>
    <n v="2.5161107600525798"/>
    <n v="0.83034659966187996"/>
    <n v="0.16812562102367001"/>
    <n v="264.29857628232998"/>
    <n v="1330"/>
    <s v="Residential, High density; Multiple Dwelling Units, Low Rise &lt;Two stories or less&gt;"/>
    <n v="1330"/>
    <s v="St. Lucie County"/>
    <s v="St. Lucie County"/>
    <m/>
    <m/>
    <m/>
    <n v="0"/>
    <n v="1"/>
    <n v="0.83034659966187996"/>
    <n v="0.16812562102367001"/>
    <n v="264.298576282332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690830849052801"/>
    <n v="0.21435407649999999"/>
  </r>
  <r>
    <n v="160000"/>
    <n v="610000"/>
    <n v="610000"/>
    <x v="0"/>
    <x v="0"/>
    <s v="IR-SouthCentral"/>
    <s v="C-25 and South Indian R"/>
    <n v="0.36"/>
    <n v="0.57999999999999996"/>
    <s v="St. Lucie County"/>
    <n v="0.17877413236817999"/>
    <n v="3955.4024401606398"/>
    <n v="12.426684292741999"/>
    <n v="2.5161107600525798"/>
    <n v="2.2215697026482899"/>
    <n v="0.44981551807065001"/>
    <n v="707.12363940671605"/>
    <n v="1330"/>
    <s v="Residential, High density; Multiple Dwelling Units, Low Rise &lt;Two stories or less&gt;"/>
    <n v="1330"/>
    <s v="St. Lucie County"/>
    <s v="St. Lucie County"/>
    <m/>
    <m/>
    <m/>
    <n v="0"/>
    <n v="1"/>
    <n v="2.2215697026482899"/>
    <n v="0.44981551807065001"/>
    <n v="707.123639406716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982164045296"/>
    <n v="0.57349849100000005"/>
  </r>
  <r>
    <n v="160000"/>
    <n v="620000"/>
    <n v="620000"/>
    <x v="0"/>
    <x v="0"/>
    <s v="IR-SouthCentral"/>
    <s v="C-25 and South Indian R"/>
    <n v="0.36"/>
    <n v="0.57999999999999996"/>
    <s v="St. Lucie County"/>
    <n v="0.25563768224261002"/>
    <n v="3902.5566525833101"/>
    <n v="11.575615935083301"/>
    <n v="2.1151466779035402"/>
    <n v="2.9591636281754301"/>
    <n v="0.54071119434242998"/>
    <n v="997.64053748691094"/>
    <n v="1210"/>
    <s v="Fixed Single Family Units"/>
    <n v="1210"/>
    <s v="St. Lucie County"/>
    <s v="St. Lucie County"/>
    <m/>
    <m/>
    <m/>
    <n v="0"/>
    <n v="1"/>
    <n v="2.9591636281754301"/>
    <n v="0.54071119434242998"/>
    <n v="997.640537486910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8.30744063332801"/>
    <n v="0.80911641320000005"/>
  </r>
  <r>
    <n v="160000"/>
    <n v="620000"/>
    <n v="620000"/>
    <x v="0"/>
    <x v="0"/>
    <s v="IR-SouthCentral"/>
    <s v="C-25 and South Indian R"/>
    <n v="0.36"/>
    <n v="0.57999999999999996"/>
    <s v="St. Lucie County"/>
    <n v="0.12729683905337"/>
    <n v="3902.5566525833101"/>
    <n v="11.575615935083301"/>
    <n v="2.1151466779035402"/>
    <n v="1.4735393186320001"/>
    <n v="0.26925148623137002"/>
    <n v="496.78312610058299"/>
    <n v="1310"/>
    <s v="Fixed Single Family Units"/>
    <n v="1310"/>
    <s v="St. Lucie County"/>
    <s v="St. Lucie County"/>
    <m/>
    <m/>
    <m/>
    <n v="0"/>
    <n v="1"/>
    <n v="1.4735393186320001"/>
    <n v="0.26925148623137002"/>
    <n v="496.78312610058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136320316683694"/>
    <n v="0.40290602279999999"/>
  </r>
  <r>
    <n v="160000"/>
    <n v="620000"/>
    <n v="620000"/>
    <x v="0"/>
    <x v="0"/>
    <s v="IR-SouthCentral"/>
    <s v="C-25 and South Indian R"/>
    <n v="0.36"/>
    <n v="0.57999999999999996"/>
    <s v="St. Lucie County"/>
    <n v="5.3798797861210002E-2"/>
    <n v="3902.5566525833101"/>
    <n v="11.575615935083301"/>
    <n v="2.1151466779035402"/>
    <n v="0.62275422181064"/>
    <n v="0.11379234857136"/>
    <n v="209.95285649428101"/>
    <n v="1310"/>
    <s v="Fixed Single Family Units"/>
    <n v="1310"/>
    <s v="St. Lucie County"/>
    <s v="St. Lucie County"/>
    <m/>
    <m/>
    <m/>
    <n v="0"/>
    <n v="1"/>
    <n v="0.62275422181064"/>
    <n v="0.11379234857136"/>
    <n v="209.95285649427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124529615493998"/>
    <n v="0.1702780669"/>
  </r>
  <r>
    <n v="160000"/>
    <n v="620000"/>
    <n v="620000"/>
    <x v="0"/>
    <x v="0"/>
    <s v="IR-SouthCentral"/>
    <s v="C-25 and South Indian R"/>
    <n v="0.36"/>
    <n v="0.57999999999999996"/>
    <s v="St. Lucie County"/>
    <n v="0.16405753725381"/>
    <n v="3902.5566525833101"/>
    <n v="11.575615935083301"/>
    <n v="2.1151466779035402"/>
    <n v="1.8990670425057501"/>
    <n v="0.34700575490743002"/>
    <n v="640.243833416298"/>
    <n v="1310"/>
    <s v="Fixed Single Family Units"/>
    <n v="1310"/>
    <s v="St. Lucie County"/>
    <s v="St. Lucie County"/>
    <m/>
    <m/>
    <m/>
    <n v="0"/>
    <n v="1"/>
    <n v="1.8990670425057501"/>
    <n v="0.34700575490743002"/>
    <n v="640.243833416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09583124610199"/>
    <n v="0.51925696139999999"/>
  </r>
  <r>
    <n v="160000"/>
    <n v="620000"/>
    <n v="620000"/>
    <x v="0"/>
    <x v="0"/>
    <s v="IR-SouthCentral"/>
    <s v="C-25 and South Indian R"/>
    <n v="0.36"/>
    <n v="0.57999999999999996"/>
    <s v="St. Lucie County"/>
    <n v="1.69725971188E-2"/>
    <n v="3902.5566525833101"/>
    <n v="11.575615935083301"/>
    <n v="2.1151466779035402"/>
    <n v="0.19646826566820999"/>
    <n v="3.5899532411239998E-2"/>
    <n v="66.236521797616604"/>
    <n v="1310"/>
    <s v="Fixed Single Family Units"/>
    <n v="1310"/>
    <s v="St. Lucie County"/>
    <s v="St. Lucie County"/>
    <m/>
    <m/>
    <m/>
    <n v="0"/>
    <n v="1"/>
    <n v="0.19646826566820999"/>
    <n v="3.5899532411239998E-2"/>
    <n v="66.2365217976162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3807015524741"/>
    <n v="5.3719806799999999E-2"/>
  </r>
  <r>
    <n v="160000"/>
    <n v="620000"/>
    <n v="620000"/>
    <x v="0"/>
    <x v="0"/>
    <s v="IR-SouthCentral"/>
    <s v="C-25 and South Indian R"/>
    <n v="0.36"/>
    <n v="0.57999999999999996"/>
    <s v="St. Lucie County"/>
    <n v="0.19915214834889"/>
    <n v="3972.02464913322"/>
    <n v="12.166182593928699"/>
    <n v="2.4300537356355401"/>
    <n v="2.42292140078583"/>
    <n v="0.48395042205507"/>
    <n v="791.03724216964304"/>
    <n v="1330"/>
    <s v="Residential, High density; Multiple Dwelling Units, Low Rise &lt;Two stories or less&gt;"/>
    <n v="1330"/>
    <s v="St. Lucie County"/>
    <s v="St. Lucie County"/>
    <m/>
    <m/>
    <m/>
    <n v="0"/>
    <n v="1"/>
    <n v="2.42292140078583"/>
    <n v="0.48395042205507"/>
    <n v="791.037242169643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1.97135932911701"/>
    <n v="0.64155494089999998"/>
  </r>
  <r>
    <n v="160000"/>
    <n v="620000"/>
    <n v="620000"/>
    <x v="0"/>
    <x v="0"/>
    <s v="IR-SouthCentral"/>
    <s v="C-25 and South Indian R"/>
    <n v="0.36"/>
    <n v="0.57999999999999996"/>
    <s v="St. Lucie County"/>
    <n v="0.21426470617832"/>
    <n v="3972.02464913322"/>
    <n v="12.166182593928699"/>
    <n v="2.4300537356355401"/>
    <n v="2.6067835387999398"/>
    <n v="0.52067474966347005"/>
    <n v="851.06469437957401"/>
    <n v="1330"/>
    <s v="Residential, High density; Multiple Dwelling Units, Low Rise &lt;Two stories or less&gt;"/>
    <n v="1330"/>
    <s v="St. Lucie County"/>
    <s v="St. Lucie County"/>
    <m/>
    <m/>
    <m/>
    <n v="0"/>
    <n v="1"/>
    <n v="2.6067835387999398"/>
    <n v="0.52067474966347005"/>
    <n v="851.06469437957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77036037588"/>
    <n v="0.69023900599999999"/>
  </r>
  <r>
    <n v="160000"/>
    <n v="620000"/>
    <n v="620000"/>
    <x v="0"/>
    <x v="0"/>
    <s v="IR-SouthCentral"/>
    <s v="C-25 and South Indian R"/>
    <n v="0.36"/>
    <n v="0.57999999999999996"/>
    <s v="St. Lucie County"/>
    <n v="6.9441257412100003E-3"/>
    <n v="3972.02464913322"/>
    <n v="12.166182593928699"/>
    <n v="2.4300537356355401"/>
    <n v="8.4483501722809995E-2"/>
    <n v="1.687459869816E-2"/>
    <n v="27.5822386107825"/>
    <n v="1330"/>
    <s v="Residential, High density; Multiple Dwelling Units, Low Rise &lt;Two stories or less&gt;"/>
    <n v="1330"/>
    <s v="St. Lucie County"/>
    <s v="St. Lucie County"/>
    <m/>
    <m/>
    <m/>
    <n v="0"/>
    <n v="1"/>
    <n v="8.4483501722809995E-2"/>
    <n v="1.687459869816E-2"/>
    <n v="27.582238610783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7.905109502955696"/>
    <n v="2.2370023199999998E-2"/>
  </r>
  <r>
    <n v="160000"/>
    <n v="620000"/>
    <n v="620000"/>
    <x v="0"/>
    <x v="0"/>
    <s v="IR-SouthCentral"/>
    <s v="C-25 and South Indian R"/>
    <n v="0.36"/>
    <n v="0.57999999999999996"/>
    <s v="St. Lucie County"/>
    <n v="1.091102612701E-2"/>
    <n v="3972.02464913322"/>
    <n v="12.166182593928699"/>
    <n v="2.4300537356355401"/>
    <n v="0.13274553614833001"/>
    <n v="2.651437979955E-2"/>
    <n v="43.338864723820301"/>
    <n v="1330"/>
    <s v="Residential, High density; Multiple Dwelling Units, Low Rise &lt;Two stories or less&gt;"/>
    <n v="1330"/>
    <s v="St. Lucie County"/>
    <s v="St. Lucie County"/>
    <m/>
    <m/>
    <m/>
    <n v="0"/>
    <n v="1"/>
    <n v="0.13274553614833001"/>
    <n v="2.651437979955E-2"/>
    <n v="43.338864723819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630479113585693"/>
    <n v="3.5149119800000003E-2"/>
  </r>
  <r>
    <n v="160000"/>
    <n v="620000"/>
    <n v="620000"/>
    <x v="0"/>
    <x v="0"/>
    <s v="IR-SouthCentral"/>
    <s v="C-25 and South Indian R"/>
    <n v="0.36"/>
    <n v="0.57999999999999996"/>
    <s v="St. Lucie County"/>
    <n v="0.18579514682612"/>
    <n v="3972.02464913322"/>
    <n v="12.166182593928699"/>
    <n v="2.4300537356355401"/>
    <n v="2.2604176813524401"/>
    <n v="0.45149219060778001"/>
    <n v="737.98290288269402"/>
    <n v="1330"/>
    <s v="Residential, High density; Multiple Dwelling Units, Low Rise &lt;Two stories or less&gt;"/>
    <n v="1330"/>
    <s v="St. Lucie County"/>
    <s v="St. Lucie County"/>
    <m/>
    <m/>
    <m/>
    <n v="0"/>
    <n v="1"/>
    <n v="2.2604176813524401"/>
    <n v="0.45149219060778001"/>
    <n v="737.98290288269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370958396996"/>
    <n v="0.59852627970000005"/>
  </r>
  <r>
    <n v="160000"/>
    <n v="620000"/>
    <n v="620000"/>
    <x v="0"/>
    <x v="0"/>
    <s v="IR-SouthCentral"/>
    <s v="C-25 and South Indian R"/>
    <n v="0.36"/>
    <n v="0.57999999999999996"/>
    <s v="St. Lucie County"/>
    <n v="6.9630035428999996E-4"/>
    <n v="3972.02464913322"/>
    <n v="12.166182593928699"/>
    <n v="2.4300537356355401"/>
    <n v="8.4713172505899992E-3"/>
    <n v="1.6920472770799999E-3"/>
    <n v="2.7657221704678698"/>
    <n v="1330"/>
    <s v="Residential, High density; Multiple Dwelling Units, Low Rise &lt;Two stories or less&gt;"/>
    <n v="1330"/>
    <s v="St. Lucie County"/>
    <s v="St. Lucie County"/>
    <m/>
    <m/>
    <m/>
    <n v="0"/>
    <n v="1"/>
    <n v="8.4713172505899992E-3"/>
    <n v="1.6920472770799999E-3"/>
    <n v="2.7657221704663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157579195963699"/>
    <n v="2.2430837000000001E-3"/>
  </r>
  <r>
    <n v="160000"/>
    <n v="620000"/>
    <n v="620000"/>
    <x v="0"/>
    <x v="0"/>
    <s v="IR-SouthCentral"/>
    <s v="C-25 and South Indian R"/>
    <n v="0.36"/>
    <n v="0.57999999999999996"/>
    <s v="St. Lucie County"/>
    <n v="7.2833829888300002E-3"/>
    <n v="3883.4053547005501"/>
    <n v="9.3947586439067496"/>
    <n v="1.5056729636014601"/>
    <n v="6.8425625291199998E-2"/>
    <n v="1.096639284983E-2"/>
    <n v="28.284328499161202"/>
    <n v="1330"/>
    <s v="Residential, High density; Multiple Dwelling Units, Low Rise &lt;Two stories or less&gt;"/>
    <n v="1330"/>
    <s v="St. Lucie County"/>
    <s v="St. Lucie County"/>
    <m/>
    <m/>
    <m/>
    <n v="0"/>
    <n v="1"/>
    <n v="6.8425625291199998E-2"/>
    <n v="1.096639284983E-2"/>
    <n v="919.121585742611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20068060645499"/>
    <n v="0.74543518710000001"/>
  </r>
  <r>
    <n v="160000"/>
    <n v="620000"/>
    <n v="620000"/>
    <x v="0"/>
    <x v="0"/>
    <s v="IR-SouthCentral"/>
    <s v="C-25 and South Indian R"/>
    <n v="0.36"/>
    <n v="0.57999999999999996"/>
    <s v="St. Lucie County"/>
    <n v="0.11371006695873"/>
    <n v="3883.4053547005501"/>
    <n v="9.3947586439067496"/>
    <n v="1.5056729636014601"/>
    <n v="1.0682786344598101"/>
    <n v="0.17121017350907999"/>
    <n v="441.582282910917"/>
    <n v="1750"/>
    <s v="Governmental"/>
    <n v="1750"/>
    <s v="St. Lucie County"/>
    <s v="St. Lucie County"/>
    <m/>
    <m/>
    <m/>
    <n v="0"/>
    <n v="1"/>
    <n v="1.0682786344598101"/>
    <n v="0.17121017350907999"/>
    <n v="441.58228291091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42196924887401"/>
    <n v="0.35813648250000002"/>
  </r>
  <r>
    <n v="160000"/>
    <n v="630000"/>
    <n v="630000"/>
    <x v="0"/>
    <x v="0"/>
    <s v="IR-SouthCentral"/>
    <s v="C-25 and South Indian R"/>
    <n v="0.36"/>
    <n v="0.57999999999999996"/>
    <s v="St. Lucie County"/>
    <n v="0.25635230277123"/>
    <n v="3902.50925428863"/>
    <n v="11.573526570254501"/>
    <n v="2.1140815082582098"/>
    <n v="2.9669001874688101"/>
    <n v="0.54194966288807001"/>
    <n v="1000.41723392294"/>
    <n v="1210"/>
    <s v="Fixed Single Family Units"/>
    <n v="1210"/>
    <s v="St. Lucie County"/>
    <s v="St. Lucie County"/>
    <m/>
    <m/>
    <m/>
    <n v="0"/>
    <n v="1"/>
    <n v="2.9669001874688101"/>
    <n v="0.54194966288807001"/>
    <n v="1000.417233922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29332929217199"/>
    <n v="0.81136839729999999"/>
  </r>
  <r>
    <n v="160000"/>
    <n v="630000"/>
    <n v="630000"/>
    <x v="0"/>
    <x v="0"/>
    <s v="IR-SouthCentral"/>
    <s v="C-25 and South Indian R"/>
    <n v="0.36"/>
    <n v="0.57999999999999996"/>
    <s v="St. Lucie County"/>
    <n v="4.3061961266940001E-2"/>
    <n v="3902.50925428863"/>
    <n v="11.573526570254501"/>
    <n v="2.1140815082582098"/>
    <n v="0.49837875289029998"/>
    <n v="9.103649602378E-2"/>
    <n v="168.049702352086"/>
    <n v="1310"/>
    <s v="Fixed Single Family Units"/>
    <n v="1310"/>
    <s v="St. Lucie County"/>
    <s v="St. Lucie County"/>
    <m/>
    <m/>
    <m/>
    <n v="0"/>
    <n v="1"/>
    <n v="0.49837875289029998"/>
    <n v="9.103649602378E-2"/>
    <n v="168.04970235208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4.411354617232398"/>
    <n v="0.13629335149999999"/>
  </r>
  <r>
    <n v="160000"/>
    <n v="630000"/>
    <n v="630000"/>
    <x v="0"/>
    <x v="0"/>
    <s v="IR-SouthCentral"/>
    <s v="C-25 and South Indian R"/>
    <n v="0.36"/>
    <n v="0.57999999999999996"/>
    <s v="St. Lucie County"/>
    <n v="0.18654994926768001"/>
    <n v="3902.50925428863"/>
    <n v="11.573526570254501"/>
    <n v="2.1140815082582098"/>
    <n v="2.1590407945291599"/>
    <n v="0.39438179811330998"/>
    <n v="728.01290340420701"/>
    <n v="1310"/>
    <s v="Fixed Single Family Units"/>
    <n v="1310"/>
    <s v="St. Lucie County"/>
    <s v="St. Lucie County"/>
    <m/>
    <m/>
    <m/>
    <n v="0"/>
    <n v="1"/>
    <n v="2.1590407945291599"/>
    <n v="0.39438179811330998"/>
    <n v="728.01290340420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63863681843399"/>
    <n v="0.59044031100000005"/>
  </r>
  <r>
    <n v="160000"/>
    <n v="630000"/>
    <n v="630000"/>
    <x v="0"/>
    <x v="0"/>
    <s v="IR-SouthCentral"/>
    <s v="C-25 and South Indian R"/>
    <n v="0.36"/>
    <n v="0.57999999999999996"/>
    <s v="St. Lucie County"/>
    <n v="0.13179924026998999"/>
    <n v="3902.50925428863"/>
    <n v="11.573526570254501"/>
    <n v="2.1140815082582098"/>
    <n v="1.5253820092041099"/>
    <n v="0.27863433665727"/>
    <n v="514.34775486185401"/>
    <n v="1310"/>
    <s v="Fixed Single Family Units"/>
    <n v="1310"/>
    <s v="St. Lucie County"/>
    <s v="St. Lucie County"/>
    <m/>
    <m/>
    <m/>
    <n v="0"/>
    <n v="1"/>
    <n v="1.5253820092041099"/>
    <n v="0.27863433665727"/>
    <n v="514.34775486185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7.826355027702604"/>
    <n v="0.41715146380000001"/>
  </r>
  <r>
    <n v="160000"/>
    <n v="630000"/>
    <n v="630000"/>
    <x v="0"/>
    <x v="0"/>
    <s v="IR-SouthCentral"/>
    <s v="C-25 and South Indian R"/>
    <n v="0.36"/>
    <n v="0.57999999999999996"/>
    <s v="St. Lucie County"/>
    <n v="1.6204898522560001E-2"/>
    <n v="3988.6518712688498"/>
    <n v="11.5041499803443"/>
    <n v="2.2199231002194399"/>
    <n v="0.18642358301983"/>
    <n v="3.5973628566950001E-2"/>
    <n v="64.635698815746693"/>
    <n v="1330"/>
    <s v="Residential, High density; Multiple Dwelling Units, Low Rise &lt;Two stories or less&gt;"/>
    <n v="1330"/>
    <s v="St. Lucie County"/>
    <s v="St. Lucie County"/>
    <m/>
    <m/>
    <m/>
    <n v="0"/>
    <n v="1"/>
    <n v="0.18642358301983"/>
    <n v="3.5973628566950001E-2"/>
    <n v="64.635698815745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969497956771903"/>
    <n v="5.2421491299999998E-2"/>
  </r>
  <r>
    <n v="160000"/>
    <n v="630000"/>
    <n v="630000"/>
    <x v="0"/>
    <x v="0"/>
    <s v="IR-SouthCentral"/>
    <s v="C-25 and South Indian R"/>
    <n v="0.36"/>
    <n v="0.57999999999999996"/>
    <s v="St. Lucie County"/>
    <n v="4.3718244229400002E-2"/>
    <n v="3988.6518712688498"/>
    <n v="11.5041499803443"/>
    <n v="2.2199231002194399"/>
    <n v="0.50294123849239003"/>
    <n v="9.7051140265889999E-2"/>
    <n v="174.376856654204"/>
    <n v="1320"/>
    <s v="Mobile Home Units"/>
    <n v="1320"/>
    <s v="St. Lucie County"/>
    <s v="St. Lucie County"/>
    <m/>
    <m/>
    <m/>
    <n v="0"/>
    <n v="1"/>
    <n v="0.50294123849239003"/>
    <n v="9.7051140265889999E-2"/>
    <n v="362.842960522636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252321688601597"/>
    <n v="0.29427652920000003"/>
  </r>
  <r>
    <n v="160000"/>
    <n v="630000"/>
    <n v="630000"/>
    <x v="0"/>
    <x v="0"/>
    <s v="IR-SouthCentral"/>
    <s v="C-25 and South Indian R"/>
    <n v="0.36"/>
    <n v="0.57999999999999996"/>
    <s v="St. Lucie County"/>
    <n v="6.8119554884539996E-2"/>
    <n v="3988.6518712688498"/>
    <n v="11.5041499803443"/>
    <n v="2.2199231002194399"/>
    <n v="0.78365757598611996"/>
    <n v="0.15122017346486999"/>
    <n v="271.70519006024898"/>
    <n v="1330"/>
    <s v="Residential, High density; Multiple Dwelling Units, Low Rise &lt;Two stories or less&gt;"/>
    <n v="1330"/>
    <s v="St. Lucie County"/>
    <s v="St. Lucie County"/>
    <m/>
    <m/>
    <m/>
    <n v="0"/>
    <n v="1"/>
    <n v="0.78365757598611996"/>
    <n v="0.15122017346486999"/>
    <n v="271.705190060251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631267844585906"/>
    <n v="0.22036106250000001"/>
  </r>
  <r>
    <n v="160000"/>
    <n v="630000"/>
    <n v="630000"/>
    <x v="0"/>
    <x v="0"/>
    <s v="IR-SouthCentral"/>
    <s v="C-25 and South Indian R"/>
    <n v="0.36"/>
    <n v="0.57999999999999996"/>
    <s v="St. Lucie County"/>
    <n v="5.6453566352699996E-3"/>
    <n v="3988.6518712688498"/>
    <n v="11.5041499803443"/>
    <n v="2.2199231002194399"/>
    <n v="6.4945029424669995E-2"/>
    <n v="1.253225760361E-2"/>
    <n v="22.517362307249702"/>
    <n v="1320"/>
    <s v="Mobile Home Units"/>
    <n v="1320"/>
    <s v="St. Lucie County"/>
    <s v="St. Lucie County"/>
    <m/>
    <m/>
    <m/>
    <n v="0"/>
    <n v="1"/>
    <n v="6.4945029424669995E-2"/>
    <n v="1.253225760361E-2"/>
    <n v="1764.8595064425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6.820761859183506"/>
    <n v="1.4313540198000001"/>
  </r>
  <r>
    <n v="160000"/>
    <n v="630000"/>
    <n v="630000"/>
    <x v="0"/>
    <x v="0"/>
    <s v="IR-SouthCentral"/>
    <s v="C-25 and South Indian R"/>
    <n v="0.36"/>
    <n v="0.57999999999999996"/>
    <s v="St. Lucie County"/>
    <n v="0.14016488717275999"/>
    <n v="3938.97678021199"/>
    <n v="12.379505550084501"/>
    <n v="2.5070296094246598"/>
    <n v="1.7351719986821601"/>
    <n v="0.35139752234378002"/>
    <n v="552.106235974539"/>
    <n v="1330"/>
    <s v="Residential, High density; Multiple Dwelling Units, Low Rise &lt;Two stories or less&gt;"/>
    <n v="1330"/>
    <s v="St. Lucie County"/>
    <s v="St. Lucie County"/>
    <m/>
    <m/>
    <m/>
    <n v="0"/>
    <n v="1"/>
    <n v="1.7351719986821601"/>
    <n v="0.35139752234378002"/>
    <n v="552.10623597453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92260785262199"/>
    <n v="0.44777472499999998"/>
  </r>
  <r>
    <n v="160000"/>
    <n v="630000"/>
    <n v="630000"/>
    <x v="0"/>
    <x v="0"/>
    <s v="IR-SouthCentral"/>
    <s v="C-25 and South Indian R"/>
    <n v="0.36"/>
    <n v="0.57999999999999996"/>
    <s v="FDOT District 4"/>
    <n v="0.16864174808308999"/>
    <n v="3938.97678021199"/>
    <n v="12.379505550084501"/>
    <n v="2.5070296094246598"/>
    <n v="2.0877014563706502"/>
    <n v="0.42278985582945999"/>
    <n v="664.27592987367905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2.0877014563706502"/>
    <n v="0.42278985582945999"/>
    <n v="664.275929873679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0.895253532601"/>
    <n v="0.5387477128"/>
  </r>
  <r>
    <n v="160000"/>
    <n v="630000"/>
    <n v="630000"/>
    <x v="0"/>
    <x v="0"/>
    <s v="IR-SouthCentral"/>
    <s v="C-25 and South Indian R"/>
    <n v="0.36"/>
    <n v="0.57999999999999996"/>
    <s v="St. Lucie County"/>
    <n v="0.14335916632230999"/>
    <n v="3938.97678021199"/>
    <n v="12.379505550084501"/>
    <n v="2.5070296094246598"/>
    <n v="1.7747155951425999"/>
    <n v="0.35940567475247998"/>
    <n v="564.68842737415196"/>
    <n v="1330"/>
    <s v="Residential, High density; Multiple Dwelling Units, Low Rise &lt;Two stories or less&gt;"/>
    <n v="1330"/>
    <s v="St. Lucie County"/>
    <s v="St. Lucie County"/>
    <m/>
    <m/>
    <m/>
    <n v="0"/>
    <n v="1"/>
    <n v="1.7747155951425999"/>
    <n v="0.35940567475247998"/>
    <n v="564.688427374151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067223771483"/>
    <n v="0.45797925979999998"/>
  </r>
  <r>
    <n v="160000"/>
    <n v="630000"/>
    <n v="630000"/>
    <x v="0"/>
    <x v="0"/>
    <s v="IR-SouthCentral"/>
    <s v="C-25 and South Indian R"/>
    <n v="0.36"/>
    <n v="0.57999999999999996"/>
    <s v="FDOT District 4"/>
    <n v="1.503688427665E-2"/>
    <n v="3938.97678021199"/>
    <n v="12.379505550084501"/>
    <n v="2.5070296094246598"/>
    <n v="0.18614919235884"/>
    <n v="3.7697914115060002E-2"/>
    <n v="59.229938012482798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18614919235884"/>
    <n v="3.7697914115060002E-2"/>
    <n v="59.2299380124820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012924244780997"/>
    <n v="4.8037257100000001E-2"/>
  </r>
  <r>
    <n v="160000"/>
    <n v="630000"/>
    <n v="630000"/>
    <x v="0"/>
    <x v="0"/>
    <s v="IR-SouthCentral"/>
    <s v="C-25 and South Indian R"/>
    <n v="0.36"/>
    <n v="0.57999999999999996"/>
    <s v="St. Lucie County"/>
    <n v="0.14315151429369999"/>
    <n v="3938.97678021199"/>
    <n v="12.379505550084501"/>
    <n v="2.5070296094246598"/>
    <n v="1.77214496570186"/>
    <n v="0.35888508496827998"/>
    <n v="563.87049085506897"/>
    <n v="1330"/>
    <s v="Residential, High density; Multiple Dwelling Units, Low Rise &lt;Two stories or less&gt;"/>
    <n v="1330"/>
    <s v="St. Lucie County"/>
    <s v="St. Lucie County"/>
    <m/>
    <m/>
    <m/>
    <n v="0"/>
    <n v="1"/>
    <n v="1.77214496570186"/>
    <n v="0.35888508496827998"/>
    <n v="563.870490855068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23435650888899"/>
    <n v="0.45731588880000001"/>
  </r>
  <r>
    <n v="160000"/>
    <n v="630000"/>
    <n v="630000"/>
    <x v="0"/>
    <x v="0"/>
    <s v="IR-SouthCentral"/>
    <s v="C-25 and South Indian R"/>
    <n v="0.36"/>
    <n v="0.57999999999999996"/>
    <s v="FDOT District 4"/>
    <n v="7.4092534503399999E-3"/>
    <n v="3938.97678021199"/>
    <n v="12.379505550084501"/>
    <n v="2.5070296094246598"/>
    <n v="9.1722894210500006E-2"/>
    <n v="1.8575217783740001E-2"/>
    <n v="29.184877299606601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9.1722894210500006E-2"/>
    <n v="1.8575217783740001E-2"/>
    <n v="29.184877299605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986385379629901"/>
    <n v="2.3669811299999999E-2"/>
  </r>
  <r>
    <n v="160000"/>
    <n v="640000"/>
    <n v="640000"/>
    <x v="0"/>
    <x v="0"/>
    <s v="IR-SouthCentral"/>
    <s v="C-25 and South Indian R"/>
    <n v="0.36"/>
    <n v="0.57999999999999996"/>
    <s v="Natural Lands"/>
    <n v="6.9784107829900001E-3"/>
    <n v="3378.1350203884699"/>
    <n v="9.1873494235223703"/>
    <n v="1.5386647407598699"/>
    <n v="6.411309828424E-2"/>
    <n v="1.0737434618330001E-2"/>
    <n v="23.574013852688498"/>
    <n v="4110"/>
    <s v="Pine flatwoods"/>
    <n v="4110"/>
    <s v="St. Lucie County"/>
    <s v="St. Lucie County"/>
    <m/>
    <m/>
    <s v="Natural Lands"/>
    <n v="0"/>
    <n v="1"/>
    <n v="6.411309828424E-2"/>
    <n v="1.0737434618330001E-2"/>
    <n v="711.271019223760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156849855663"/>
    <n v="0.57686214049999995"/>
  </r>
  <r>
    <n v="160000"/>
    <n v="640000"/>
    <n v="640000"/>
    <x v="0"/>
    <x v="0"/>
    <s v="IR-SouthCentral"/>
    <s v="C-25 and South Indian R"/>
    <n v="0.36"/>
    <n v="0.57999999999999996"/>
    <s v="St. Lucie County"/>
    <n v="0.20164071461402999"/>
    <n v="3378.1350203884699"/>
    <n v="9.1873494235223703"/>
    <n v="1.5386647407598699"/>
    <n v="1.8525437031679"/>
    <n v="0.31025745787823999"/>
    <n v="681.16955957383198"/>
    <n v="1310"/>
    <s v="Fixed Single Family Units"/>
    <n v="1310"/>
    <s v="St. Lucie County"/>
    <s v="St. Lucie County"/>
    <m/>
    <m/>
    <m/>
    <n v="0"/>
    <n v="1"/>
    <n v="1.8525437031679"/>
    <n v="0.31025745787823999"/>
    <n v="681.16955957383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510343961488"/>
    <n v="0.5524489534"/>
  </r>
  <r>
    <n v="160000"/>
    <n v="640000"/>
    <n v="640000"/>
    <x v="0"/>
    <x v="0"/>
    <s v="IR-SouthCentral"/>
    <s v="C-25 and South Indian R"/>
    <n v="0.36"/>
    <n v="0.57999999999999996"/>
    <s v="St. Lucie County"/>
    <n v="0.14817533513011999"/>
    <n v="3378.1350203884699"/>
    <n v="9.1873494235223703"/>
    <n v="1.5386647407598699"/>
    <n v="1.361338579788"/>
    <n v="0.22799216361499999"/>
    <n v="500.55628876088002"/>
    <n v="1310"/>
    <s v="Fixed Single Family Units"/>
    <n v="1310"/>
    <s v="St. Lucie County"/>
    <s v="St. Lucie County"/>
    <m/>
    <m/>
    <m/>
    <n v="0"/>
    <n v="1"/>
    <n v="1.361338579788"/>
    <n v="0.22799216361499999"/>
    <n v="500.556288760880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967288788715"/>
    <n v="0.40596617089999998"/>
  </r>
  <r>
    <n v="160000"/>
    <n v="640000"/>
    <n v="640000"/>
    <x v="0"/>
    <x v="0"/>
    <s v="IR-SouthCentral"/>
    <s v="C-25 and South Indian R"/>
    <n v="0.36"/>
    <n v="0.57999999999999996"/>
    <s v="St. Lucie County"/>
    <n v="5.739601538216E-2"/>
    <n v="3378.1350203884699"/>
    <n v="9.1873494235223703"/>
    <n v="1.5386647407598699"/>
    <n v="0.52731724883376996"/>
    <n v="8.8313225128639997E-2"/>
    <n v="193.89148959323299"/>
    <n v="1310"/>
    <s v="Fixed Single Family Units"/>
    <n v="1310"/>
    <s v="St. Lucie County"/>
    <s v="St. Lucie County"/>
    <m/>
    <m/>
    <m/>
    <n v="0"/>
    <n v="1"/>
    <n v="0.52731724883376996"/>
    <n v="8.8313225128639997E-2"/>
    <n v="193.89148959323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847005619474004"/>
    <n v="0.15725181639999999"/>
  </r>
  <r>
    <n v="170000"/>
    <n v="650000"/>
    <n v="650000"/>
    <x v="0"/>
    <x v="0"/>
    <s v="IR-SouthCentral"/>
    <s v="C-25 and South Indian R"/>
    <n v="0.36"/>
    <n v="0.57999999999999996"/>
    <s v="St. Lucie County"/>
    <n v="5.5130082133860003E-2"/>
    <n v="3903.03436440217"/>
    <n v="11.0401185304992"/>
    <n v="2.0817993434840001"/>
    <n v="0.60864264135400004"/>
    <n v="0.11476976879249"/>
    <n v="215.17460508078099"/>
    <n v="1210"/>
    <s v="Fixed Single Family Units"/>
    <n v="1210"/>
    <s v="St. Lucie County"/>
    <s v="St. Lucie County"/>
    <m/>
    <m/>
    <m/>
    <n v="0"/>
    <n v="1"/>
    <n v="0.60864264135400004"/>
    <n v="0.11476976879249"/>
    <n v="215.17460508078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951925980536"/>
    <n v="0.1745130617"/>
  </r>
  <r>
    <n v="170000"/>
    <n v="650000"/>
    <n v="650000"/>
    <x v="0"/>
    <x v="0"/>
    <s v="IR-SouthCentral"/>
    <s v="C-25 and South Indian R"/>
    <n v="0.36"/>
    <n v="0.57999999999999996"/>
    <s v="St. Lucie County"/>
    <n v="0.17039834269733001"/>
    <n v="3903.03436440217"/>
    <n v="11.0401185304992"/>
    <n v="2.0817993434840001"/>
    <n v="1.88121790077922"/>
    <n v="0.35473515795806998"/>
    <n v="665.07058718488099"/>
    <n v="1330"/>
    <s v="Residential, High density; Multiple Dwelling Units, Low Rise &lt;Two stories or less&gt;"/>
    <n v="1330"/>
    <s v="St. Lucie County"/>
    <s v="St. Lucie County"/>
    <m/>
    <m/>
    <m/>
    <n v="0"/>
    <n v="1"/>
    <n v="1.88121790077922"/>
    <n v="0.35473515795806998"/>
    <n v="665.07058718488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7.61073012266399"/>
    <n v="0.53939220369999996"/>
  </r>
  <r>
    <n v="170000"/>
    <n v="650000"/>
    <n v="650000"/>
    <x v="0"/>
    <x v="0"/>
    <s v="IR-SouthCentral"/>
    <s v="C-25 and South Indian R"/>
    <n v="0.36"/>
    <n v="0.57999999999999996"/>
    <s v="St. Lucie County"/>
    <n v="1.475012111161E-2"/>
    <n v="3903.03436440217"/>
    <n v="11.0401185304992"/>
    <n v="2.0817993434840001"/>
    <n v="0.16284308541146"/>
    <n v="3.070679244647E-2"/>
    <n v="57.570229577731197"/>
    <n v="1310"/>
    <s v="Fixed Single Family Units"/>
    <n v="1310"/>
    <s v="St. Lucie County"/>
    <s v="St. Lucie County"/>
    <m/>
    <m/>
    <m/>
    <n v="0"/>
    <n v="1"/>
    <n v="0.16284308541146"/>
    <n v="3.070679244647E-2"/>
    <n v="57.570229577729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1.584266634613702"/>
    <n v="4.6691183800000001E-2"/>
  </r>
  <r>
    <n v="170000"/>
    <n v="650000"/>
    <n v="650000"/>
    <x v="0"/>
    <x v="0"/>
    <s v="IR-SouthCentral"/>
    <s v="C-25 and South Indian R"/>
    <n v="0.36"/>
    <n v="0.57999999999999996"/>
    <s v="St. Lucie County"/>
    <n v="0.15708220931474001"/>
    <n v="3903.03436440217"/>
    <n v="11.0401185304992"/>
    <n v="2.0817993434840001"/>
    <n v="1.73420620986751"/>
    <n v="0.32701364022446"/>
    <n v="613.09726099167699"/>
    <n v="1330"/>
    <s v="Residential, High density; Multiple Dwelling Units, Low Rise &lt;Two stories or less&gt;"/>
    <n v="1330"/>
    <s v="St. Lucie County"/>
    <s v="St. Lucie County"/>
    <m/>
    <m/>
    <m/>
    <n v="0"/>
    <n v="1"/>
    <n v="1.73420620986751"/>
    <n v="0.32701364022446"/>
    <n v="613.09726099167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861148419809"/>
    <n v="0.49724027659999998"/>
  </r>
  <r>
    <n v="170000"/>
    <n v="650000"/>
    <n v="650000"/>
    <x v="0"/>
    <x v="0"/>
    <s v="IR-SouthCentral"/>
    <s v="C-25 and South Indian R"/>
    <n v="0.36"/>
    <n v="0.57999999999999996"/>
    <s v="St. Lucie County"/>
    <n v="0.10159563162342"/>
    <n v="3903.03436440217"/>
    <n v="11.0401185304992"/>
    <n v="2.0817993434840001"/>
    <n v="1.1216278153035899"/>
    <n v="0.21150171921449001"/>
    <n v="396.53124149938702"/>
    <n v="1330"/>
    <s v="Residential, High density; Multiple Dwelling Units, Low Rise &lt;Two stories or less&gt;"/>
    <n v="1330"/>
    <s v="St. Lucie County"/>
    <s v="St. Lucie County"/>
    <m/>
    <m/>
    <m/>
    <n v="0"/>
    <n v="1"/>
    <n v="1.1216278153035899"/>
    <n v="0.21150171921449001"/>
    <n v="396.53124149938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6591861832365"/>
    <n v="0.321598736"/>
  </r>
  <r>
    <n v="170000"/>
    <n v="650000"/>
    <n v="650000"/>
    <x v="0"/>
    <x v="0"/>
    <s v="IR-SouthCentral"/>
    <s v="C-25 and South Indian R"/>
    <n v="0.36"/>
    <n v="0.57999999999999996"/>
    <s v="St. Lucie County"/>
    <n v="2.9646110837079999E-2"/>
    <n v="3903.03436440217"/>
    <n v="11.0401185304992"/>
    <n v="2.0817993434840001"/>
    <n v="0.32729657760971997"/>
    <n v="6.171725407749E-2"/>
    <n v="115.709789368014"/>
    <n v="1310"/>
    <s v="Fixed Single Family Units"/>
    <n v="1310"/>
    <s v="St. Lucie County"/>
    <s v="St. Lucie County"/>
    <m/>
    <m/>
    <m/>
    <n v="0"/>
    <n v="1"/>
    <n v="0.32729657760971997"/>
    <n v="6.171725407749E-2"/>
    <n v="115.70978936801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8.005304284727202"/>
    <n v="9.3844111399999999E-2"/>
  </r>
  <r>
    <n v="170000"/>
    <n v="650000"/>
    <n v="650000"/>
    <x v="0"/>
    <x v="0"/>
    <s v="IR-SouthCentral"/>
    <s v="C-25 and South Indian R"/>
    <n v="0.36"/>
    <n v="0.57999999999999996"/>
    <s v="St. Lucie County"/>
    <n v="3.8690261621150003E-2"/>
    <n v="3903.03436440217"/>
    <n v="11.0401185304992"/>
    <n v="2.0817993434840001"/>
    <n v="0.42714507427352"/>
    <n v="8.0545361242130006E-2"/>
    <n v="151.009420675059"/>
    <n v="1310"/>
    <s v="Fixed Single Family Units"/>
    <n v="1310"/>
    <s v="St. Lucie County"/>
    <s v="St. Lucie County"/>
    <m/>
    <m/>
    <m/>
    <n v="0"/>
    <n v="1"/>
    <n v="0.42714507427352"/>
    <n v="8.0545361242130006E-2"/>
    <n v="151.00942067505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437959383420001"/>
    <n v="0.12247317169999999"/>
  </r>
  <r>
    <n v="170000"/>
    <n v="650000"/>
    <n v="650000"/>
    <x v="0"/>
    <x v="0"/>
    <s v="IR-SouthCentral"/>
    <s v="C-25 and South Indian R"/>
    <n v="0.36"/>
    <n v="0.57999999999999996"/>
    <s v="St. Lucie County"/>
    <n v="5.0470694443749999E-2"/>
    <n v="3903.03436440217"/>
    <n v="11.0401185304992"/>
    <n v="2.0817993434840001"/>
    <n v="0.55720244897564997"/>
    <n v="0.10506985855818"/>
    <n v="196.988854809213"/>
    <n v="1330"/>
    <s v="Residential, High density; Multiple Dwelling Units, Low Rise &lt;Two stories or less&gt;"/>
    <n v="1330"/>
    <s v="St. Lucie County"/>
    <s v="St. Lucie County"/>
    <m/>
    <m/>
    <m/>
    <n v="0"/>
    <n v="1"/>
    <n v="0.55720244897564997"/>
    <n v="0.10506985855818"/>
    <n v="196.98885480921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7.017506159259099"/>
    <n v="0.15976387249999999"/>
  </r>
  <r>
    <n v="170000"/>
    <n v="650000"/>
    <n v="660000"/>
    <x v="0"/>
    <x v="0"/>
    <s v="IR-SouthCentral"/>
    <s v="C-25 and South Indian R"/>
    <n v="0.36"/>
    <n v="0.57999999999999996"/>
    <s v="St. Lucie County"/>
    <n v="5.2023816737800002E-2"/>
    <n v="3946.8803182540601"/>
    <n v="12.4025559695233"/>
    <n v="2.51150715657718"/>
    <n v="0.64522829883877997"/>
    <n v="0.13065818804943999"/>
    <n v="205.33177836287899"/>
    <n v="1330"/>
    <s v="Residential, High density; Multiple Dwelling Units, Low Rise &lt;Two stories or less&gt;"/>
    <n v="1330"/>
    <s v="St. Lucie County"/>
    <s v="St. Lucie County"/>
    <m/>
    <m/>
    <m/>
    <n v="0"/>
    <n v="1"/>
    <n v="0.64522829883877997"/>
    <n v="0.13065818804943999"/>
    <n v="205.33177836287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457358572212"/>
    <n v="0.16653023389999999"/>
  </r>
  <r>
    <n v="170000"/>
    <n v="650000"/>
    <n v="660000"/>
    <x v="0"/>
    <x v="0"/>
    <s v="IR-SouthCentral"/>
    <s v="C-25 and South Indian R"/>
    <n v="0.36"/>
    <n v="0.57999999999999996"/>
    <s v="FDOT District 4"/>
    <n v="6.3785835263390003E-2"/>
    <n v="3946.8803182540601"/>
    <n v="12.4025559695233"/>
    <n v="2.51150715657718"/>
    <n v="0.79110739191706003"/>
    <n v="0.16019858175227"/>
    <n v="251.755057784493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79110739191706003"/>
    <n v="0.16019858175227"/>
    <n v="251.75505778449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33848043487301"/>
    <n v="0.20418090659999999"/>
  </r>
  <r>
    <n v="170000"/>
    <n v="650000"/>
    <n v="660000"/>
    <x v="0"/>
    <x v="0"/>
    <s v="IR-SouthCentral"/>
    <s v="C-25 and South Indian R"/>
    <n v="0.36"/>
    <n v="0.57999999999999996"/>
    <s v="St. Lucie County"/>
    <n v="0.13213807864457"/>
    <n v="3946.8803182540601"/>
    <n v="12.4025559695233"/>
    <n v="2.51150715657718"/>
    <n v="1.63884991609459"/>
    <n v="0.3318657301722"/>
    <n v="521.53318189417303"/>
    <n v="1330"/>
    <s v="Residential, High density; Multiple Dwelling Units, Low Rise &lt;Two stories or less&gt;"/>
    <n v="1330"/>
    <s v="St. Lucie County"/>
    <s v="St. Lucie County"/>
    <m/>
    <m/>
    <m/>
    <n v="0"/>
    <n v="1"/>
    <n v="1.63884991609459"/>
    <n v="0.3318657301722"/>
    <n v="521.533181894173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34128914710401"/>
    <n v="0.42297906070000002"/>
  </r>
  <r>
    <n v="170000"/>
    <n v="650000"/>
    <n v="660000"/>
    <x v="0"/>
    <x v="0"/>
    <s v="IR-SouthCentral"/>
    <s v="C-25 and South Indian R"/>
    <n v="0.36"/>
    <n v="0.57999999999999996"/>
    <s v="St. Lucie County"/>
    <n v="0.15807645138804999"/>
    <n v="3946.8803182540601"/>
    <n v="12.4025559695233"/>
    <n v="2.51150715657718"/>
    <n v="1.9605520358039701"/>
    <n v="0.39701013894741999"/>
    <n v="623.90883476295596"/>
    <n v="1310"/>
    <s v="Fixed Single Family Units"/>
    <n v="1310"/>
    <s v="St. Lucie County"/>
    <s v="St. Lucie County"/>
    <m/>
    <m/>
    <m/>
    <n v="0"/>
    <n v="1"/>
    <n v="1.9605520358039701"/>
    <n v="0.39701013894741999"/>
    <n v="623.908834762955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899425138506"/>
    <n v="0.50600878729999998"/>
  </r>
  <r>
    <n v="170000"/>
    <n v="650000"/>
    <n v="660000"/>
    <x v="0"/>
    <x v="0"/>
    <s v="IR-SouthCentral"/>
    <s v="C-25 and South Indian R"/>
    <n v="0.36"/>
    <n v="0.57999999999999996"/>
    <s v="St. Lucie County"/>
    <n v="0.13654941037087001"/>
    <n v="3946.8803182540601"/>
    <n v="12.4025559695233"/>
    <n v="2.51150715657718"/>
    <n v="1.6935617047301601"/>
    <n v="0.34294482137283999"/>
    <n v="538.94418026199605"/>
    <n v="1310"/>
    <s v="Fixed Single Family Units"/>
    <n v="1310"/>
    <s v="St. Lucie County"/>
    <s v="St. Lucie County"/>
    <m/>
    <m/>
    <m/>
    <n v="0"/>
    <n v="1"/>
    <n v="1.6935617047301601"/>
    <n v="0.34294482137283999"/>
    <n v="538.944180261996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036861560947"/>
    <n v="0.4370999029"/>
  </r>
  <r>
    <n v="170000"/>
    <n v="650000"/>
    <n v="660000"/>
    <x v="0"/>
    <x v="0"/>
    <s v="IR-SouthCentral"/>
    <s v="C-25 and South Indian R"/>
    <n v="0.36"/>
    <n v="0.57999999999999996"/>
    <s v="St. Lucie County"/>
    <n v="7.5189861309240005E-2"/>
    <n v="3946.8803182540601"/>
    <n v="12.4025559695233"/>
    <n v="2.51150715657718"/>
    <n v="0.93254646322860002"/>
    <n v="0.18883987478021"/>
    <n v="296.76538373371199"/>
    <n v="1310"/>
    <s v="Fixed Single Family Units"/>
    <n v="1310"/>
    <s v="St. Lucie County"/>
    <s v="St. Lucie County"/>
    <m/>
    <m/>
    <m/>
    <n v="0"/>
    <n v="1"/>
    <n v="0.93254646322860002"/>
    <n v="0.18883987478021"/>
    <n v="296.76538373371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193757004240197"/>
    <n v="0.24068563160000001"/>
  </r>
  <r>
    <n v="170000"/>
    <n v="660000"/>
    <n v="660000"/>
    <x v="0"/>
    <x v="0"/>
    <s v="IR-SouthCentral"/>
    <s v="C-25 and South Indian R"/>
    <n v="0.36"/>
    <n v="0.57999999999999996"/>
    <s v="St. Lucie County"/>
    <n v="0.15559668360421"/>
    <n v="3431.2663079271802"/>
    <n v="8.4392048010347498"/>
    <n v="1.2333064168610399"/>
    <n v="1.3131122792977601"/>
    <n v="0.19189838833136999"/>
    <n v="533.89365807634499"/>
    <n v="1210"/>
    <s v="Fixed Single Family Units"/>
    <n v="1210"/>
    <s v="St. Lucie County"/>
    <s v="St. Lucie County"/>
    <m/>
    <m/>
    <m/>
    <n v="0"/>
    <n v="1"/>
    <n v="1.3131122792977601"/>
    <n v="0.19189838833136999"/>
    <n v="533.89365807634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9.22860003424699"/>
    <n v="0.43300377779999999"/>
  </r>
  <r>
    <n v="170000"/>
    <n v="660000"/>
    <n v="660000"/>
    <x v="0"/>
    <x v="0"/>
    <s v="IR-SouthCentral"/>
    <s v="C-25 and South Indian R"/>
    <n v="0.36"/>
    <n v="0.57999999999999996"/>
    <s v="Natural Lands"/>
    <n v="0.13635426138105"/>
    <n v="3431.2663079271802"/>
    <n v="8.4392048010347498"/>
    <n v="1.2333064168610399"/>
    <n v="1.15072153728852"/>
    <n v="0.1681665855276"/>
    <n v="467.86778301909999"/>
    <n v="6172"/>
    <s v="Mixed Shrubs"/>
    <n v="6172"/>
    <s v="St. Lucie County"/>
    <s v="St. Lucie County"/>
    <m/>
    <m/>
    <s v="Natural Lands"/>
    <n v="0"/>
    <n v="1"/>
    <n v="1.15072153728852"/>
    <n v="0.1681665855276"/>
    <n v="467.86778301909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8.844078752601405"/>
    <n v="0.37945481190000002"/>
  </r>
  <r>
    <n v="170000"/>
    <n v="660000"/>
    <n v="660000"/>
    <x v="0"/>
    <x v="0"/>
    <s v="IR-SouthCentral"/>
    <s v="C-25 and South Indian R"/>
    <n v="0.36"/>
    <n v="0.57999999999999996"/>
    <s v="St. Lucie County"/>
    <n v="0.10084430090024001"/>
    <n v="3431.2663079271802"/>
    <n v="8.4392048010347498"/>
    <n v="1.2333064168610399"/>
    <n v="0.85104570831429005"/>
    <n v="0.12437192340413"/>
    <n v="346.023652025464"/>
    <n v="1310"/>
    <s v="Fixed Single Family Units"/>
    <n v="1310"/>
    <s v="St. Lucie County"/>
    <s v="St. Lucie County"/>
    <m/>
    <m/>
    <m/>
    <n v="0"/>
    <n v="1"/>
    <n v="0.85104570831429005"/>
    <n v="0.12437192340413"/>
    <n v="346.02365202546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446974029177099"/>
    <n v="0.2806355653"/>
  </r>
  <r>
    <n v="170000"/>
    <n v="660000"/>
    <n v="660000"/>
    <x v="0"/>
    <x v="0"/>
    <s v="IR-SouthCentral"/>
    <s v="C-25 and South Indian R"/>
    <n v="0.36"/>
    <n v="0.57999999999999996"/>
    <s v="St. Lucie County"/>
    <n v="1.3912231238499999E-3"/>
    <n v="3431.2663079271802"/>
    <n v="8.4392048010347498"/>
    <n v="1.2333064168610399"/>
    <n v="1.174081686615E-2"/>
    <n v="1.7158044059299999E-3"/>
    <n v="4.7736570316962901"/>
    <n v="1310"/>
    <s v="Fixed Single Family Units"/>
    <n v="1310"/>
    <s v="St. Lucie County"/>
    <s v="St. Lucie County"/>
    <m/>
    <m/>
    <m/>
    <n v="0"/>
    <n v="1"/>
    <n v="1.174081686615E-2"/>
    <n v="1.7158044059299999E-3"/>
    <n v="4.77365703169547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7899219031341"/>
    <n v="3.8715791E-3"/>
  </r>
  <r>
    <n v="170000"/>
    <n v="660000"/>
    <n v="660000"/>
    <x v="0"/>
    <x v="0"/>
    <s v="IR-SouthCentral"/>
    <s v="C-25 and South Indian R"/>
    <n v="0.36"/>
    <n v="0.57999999999999996"/>
    <s v="St. Lucie County"/>
    <n v="1.875938754035E-2"/>
    <n v="3431.2663079271802"/>
    <n v="8.4392048010347498"/>
    <n v="1.2333064168610399"/>
    <n v="0.15831431339501001"/>
    <n v="2.313607302989E-2"/>
    <n v="64.368454424558706"/>
    <n v="1750"/>
    <s v="Governmental"/>
    <n v="1750"/>
    <s v="St. Lucie County"/>
    <s v="St. Lucie County"/>
    <m/>
    <m/>
    <m/>
    <n v="0"/>
    <n v="1"/>
    <n v="0.15831431339501001"/>
    <n v="2.313607302989E-2"/>
    <n v="530.045382846324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066613013498"/>
    <n v="0.42988271109999998"/>
  </r>
  <r>
    <n v="170000"/>
    <n v="660000"/>
    <n v="660000"/>
    <x v="0"/>
    <x v="0"/>
    <s v="IR-SouthCentral"/>
    <s v="C-25 and South Indian R"/>
    <n v="0.36"/>
    <n v="0.57999999999999996"/>
    <s v="St. Lucie County"/>
    <n v="6.4770903258000003E-3"/>
    <n v="2889.7787421921298"/>
    <n v="6.7575284150212802"/>
    <n v="0.70423617679902994"/>
    <n v="4.3769121923259997E-2"/>
    <n v="4.56140132782E-3"/>
    <n v="18.717357934760901"/>
    <n v="8140"/>
    <s v="Roads and Highways"/>
    <n v="8140"/>
    <s v="St. Lucie County"/>
    <s v="St. Lucie County"/>
    <m/>
    <m/>
    <m/>
    <n v="0"/>
    <n v="1"/>
    <n v="4.3769121923259997E-2"/>
    <n v="4.56140132782E-3"/>
    <n v="18.717357934761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392446206688298"/>
    <n v="1.5180338999999999E-2"/>
  </r>
  <r>
    <n v="170000"/>
    <n v="660000"/>
    <n v="660000"/>
    <x v="0"/>
    <x v="0"/>
    <s v="IR-SouthCentral"/>
    <s v="C-25 and South Indian R"/>
    <n v="0.36"/>
    <n v="0.57999999999999996"/>
    <s v="FDOT District 4"/>
    <n v="0.15650156700102999"/>
    <n v="2889.7787421921298"/>
    <n v="6.7575284150212802"/>
    <n v="0.70423617679902994"/>
    <n v="1.0575637860048599"/>
    <n v="0.11021406520786001"/>
    <n v="452.25490143935502"/>
    <n v="8140"/>
    <s v="Roads and Highways"/>
    <n v="8140"/>
    <s v="FDOT District 4                                                St. Lucie County"/>
    <s v="FDOT District 4"/>
    <m/>
    <m/>
    <m/>
    <n v="0"/>
    <n v="1"/>
    <n v="1.0575637860048599"/>
    <n v="0.11021406520786001"/>
    <n v="452.25490143935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7.32427212905399"/>
    <n v="0.3667922964"/>
  </r>
  <r>
    <n v="170000"/>
    <n v="660000"/>
    <n v="660000"/>
    <x v="0"/>
    <x v="0"/>
    <s v="IR-SouthCentral"/>
    <s v="C-25 and South Indian R"/>
    <n v="0.36"/>
    <n v="0.57999999999999996"/>
    <s v="Natural Lands"/>
    <n v="0.40771306420151998"/>
    <n v="2889.7787421921298"/>
    <n v="6.7575284150212802"/>
    <n v="0.70423617679902994"/>
    <n v="2.7551326165172001"/>
    <n v="0.28712628956429997"/>
    <n v="1178.2005458435799"/>
    <n v="4110"/>
    <s v="Pine flatwoods"/>
    <n v="4110"/>
    <s v="St. Lucie County"/>
    <s v="St. Lucie County"/>
    <m/>
    <m/>
    <s v="Natural Lands"/>
    <n v="0"/>
    <n v="1"/>
    <n v="2.7551326165172001"/>
    <n v="0.28712628956429997"/>
    <n v="1178.2005458435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0.64623698298399"/>
    <n v="0.95555599830000004"/>
  </r>
  <r>
    <n v="170000"/>
    <n v="660000"/>
    <n v="660000"/>
    <x v="0"/>
    <x v="0"/>
    <s v="IR-SouthCentral"/>
    <s v="C-25 and South Indian R"/>
    <n v="0.36"/>
    <n v="0.57999999999999996"/>
    <s v="FDOT District 4"/>
    <n v="5.8827542741900002E-3"/>
    <n v="2889.7787421921298"/>
    <n v="6.7575284150212802"/>
    <n v="0.70423617679902994"/>
    <n v="3.9752879166480001E-2"/>
    <n v="4.1428483790999998E-3"/>
    <n v="16.999858247117299"/>
    <n v="4110"/>
    <s v="Pine flatwoods"/>
    <n v="4110"/>
    <s v="FDOT District 4                                                St. Lucie County"/>
    <s v="FDOT District 4"/>
    <m/>
    <m/>
    <s v="Natural Lands"/>
    <n v="0"/>
    <n v="1"/>
    <n v="3.9752879166480001E-2"/>
    <n v="4.1428483790999998E-3"/>
    <n v="16.999858247117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128186593334298"/>
    <n v="1.37873952E-2"/>
  </r>
  <r>
    <n v="170000"/>
    <n v="660000"/>
    <n v="660000"/>
    <x v="0"/>
    <x v="0"/>
    <s v="IR-SouthCentral"/>
    <s v="C-25 and South Indian R"/>
    <n v="0.36"/>
    <n v="0.57999999999999996"/>
    <s v="St. Lucie County"/>
    <n v="1.1073258187E-4"/>
    <n v="2889.7787421921298"/>
    <n v="6.7575284150212802"/>
    <n v="0.70423617679902994"/>
    <n v="7.4827856850000001E-4"/>
    <n v="7.7981890099999997E-5"/>
    <n v="0.31999266117908998"/>
    <n v="1210"/>
    <s v="Fixed Single Family Units"/>
    <n v="1210"/>
    <s v="St. Lucie County"/>
    <s v="St. Lucie County"/>
    <m/>
    <m/>
    <m/>
    <n v="0"/>
    <n v="1"/>
    <n v="7.4827856850000001E-4"/>
    <n v="7.7981890099999997E-5"/>
    <n v="0.319992661180280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.7635946080995204"/>
    <n v="2.5952370000000002E-4"/>
  </r>
  <r>
    <n v="170000"/>
    <n v="660000"/>
    <n v="660000"/>
    <x v="0"/>
    <x v="0"/>
    <s v="IR-SouthCentral"/>
    <s v="C-25 and South Indian R"/>
    <n v="0.36"/>
    <n v="0.57999999999999996"/>
    <s v="St. Lucie County"/>
    <n v="4.1078245375520003E-2"/>
    <n v="2889.7787421921298"/>
    <n v="6.7575284150212802"/>
    <n v="0.70423617679902994"/>
    <n v="0.27758741036433998"/>
    <n v="2.8928786472870002E-2"/>
    <n v="118.70704025275001"/>
    <n v="1310"/>
    <s v="Fixed Single Family Units"/>
    <n v="1310"/>
    <s v="St. Lucie County"/>
    <s v="St. Lucie County"/>
    <m/>
    <m/>
    <m/>
    <n v="0"/>
    <n v="1"/>
    <n v="0.27758741036433998"/>
    <n v="2.8928786472870002E-2"/>
    <n v="118.70704025274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245939555357403"/>
    <n v="9.6274971799999998E-2"/>
  </r>
  <r>
    <n v="170000"/>
    <n v="660000"/>
    <n v="660000"/>
    <x v="0"/>
    <x v="0"/>
    <s v="IR-SouthCentral"/>
    <s v="C-25 and South Indian R"/>
    <n v="0.36"/>
    <n v="0.57999999999999996"/>
    <s v="Natural Lands"/>
    <n v="2.1147463708379999E-2"/>
    <n v="3760.5483839161798"/>
    <n v="11.061666151424101"/>
    <n v="2.0419987292088302"/>
    <n v="0.23392618349147001"/>
    <n v="4.3183094018499998E-2"/>
    <n v="79.526060472478207"/>
    <n v="6410"/>
    <s v="Freshwater marshes"/>
    <n v="6410"/>
    <s v="St. Lucie County"/>
    <s v="St. Lucie County"/>
    <m/>
    <m/>
    <s v="Natural Lands"/>
    <n v="0"/>
    <n v="1"/>
    <n v="0.23392618349147001"/>
    <n v="4.3183094018499998E-2"/>
    <n v="316.8787759419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6.68834772275601"/>
    <n v="0.25699819619999997"/>
  </r>
  <r>
    <n v="170000"/>
    <n v="660000"/>
    <n v="660000"/>
    <x v="0"/>
    <x v="0"/>
    <s v="IR-SouthCentral"/>
    <s v="C-25 and South Indian R"/>
    <n v="0.36"/>
    <n v="0.57999999999999996"/>
    <s v="St. Lucie County"/>
    <n v="0.27261959953053"/>
    <n v="3760.5483839161798"/>
    <n v="11.061666151424101"/>
    <n v="2.0419987292088302"/>
    <n v="3.0156269963417799"/>
    <n v="0.55668887579878001"/>
    <n v="1025.1991944384399"/>
    <n v="1330"/>
    <s v="Residential, High density; Multiple Dwelling Units, Low Rise &lt;Two stories or less&gt;"/>
    <n v="1330"/>
    <s v="St. Lucie County"/>
    <s v="St. Lucie County"/>
    <m/>
    <m/>
    <m/>
    <n v="0"/>
    <n v="1"/>
    <n v="3.0156269963417799"/>
    <n v="0.55668887579878001"/>
    <n v="1025.1991944384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4.94425814671601"/>
    <n v="0.83146731100000004"/>
  </r>
  <r>
    <n v="170000"/>
    <n v="660000"/>
    <n v="660000"/>
    <x v="0"/>
    <x v="0"/>
    <s v="IR-SouthCentral"/>
    <s v="C-25 and South Indian R"/>
    <n v="0.36"/>
    <n v="0.57999999999999996"/>
    <s v="St. Lucie County"/>
    <n v="1.847754917095E-2"/>
    <n v="3760.5483839161798"/>
    <n v="11.061666151424101"/>
    <n v="2.0419987292088302"/>
    <n v="0.20439248022560999"/>
    <n v="3.7731131925980002E-2"/>
    <n v="69.485717673562803"/>
    <n v="1330"/>
    <s v="Residential, High density; Multiple Dwelling Units, Low Rise &lt;Two stories or less&gt;"/>
    <n v="1330"/>
    <s v="St. Lucie County"/>
    <s v="St. Lucie County"/>
    <m/>
    <m/>
    <m/>
    <n v="0"/>
    <n v="1"/>
    <n v="0.20439248022560999"/>
    <n v="3.7731131925980002E-2"/>
    <n v="69.4857176735628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8.703598036501702"/>
    <n v="5.6355002199999997E-2"/>
  </r>
  <r>
    <n v="170000"/>
    <n v="660000"/>
    <n v="660000"/>
    <x v="0"/>
    <x v="0"/>
    <s v="IR-SouthCentral"/>
    <s v="C-25 and South Indian R"/>
    <n v="0.36"/>
    <n v="0.57999999999999996"/>
    <s v="St. Lucie County"/>
    <n v="0.14260927767524001"/>
    <n v="3760.5483839161798"/>
    <n v="11.061666151424101"/>
    <n v="2.0419987292088302"/>
    <n v="1.5774962197393201"/>
    <n v="0.29120796378623998"/>
    <n v="536.28908869309998"/>
    <n v="1330"/>
    <s v="Residential, High density; Multiple Dwelling Units, Low Rise &lt;Two stories or less&gt;"/>
    <n v="1330"/>
    <s v="St. Lucie County"/>
    <s v="St. Lucie County"/>
    <m/>
    <m/>
    <m/>
    <n v="0"/>
    <n v="1"/>
    <n v="1.5774962197393201"/>
    <n v="0.29120796378623998"/>
    <n v="536.289088693099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973170095971994"/>
    <n v="0.43494654399999999"/>
  </r>
  <r>
    <n v="170000"/>
    <n v="660000"/>
    <n v="660000"/>
    <x v="0"/>
    <x v="0"/>
    <s v="IR-SouthCentral"/>
    <s v="C-25 and South Indian R"/>
    <n v="0.36"/>
    <n v="0.57999999999999996"/>
    <s v="St. Lucie County"/>
    <n v="9.9793104716020001E-2"/>
    <n v="3760.5483839161798"/>
    <n v="11.061666151424101"/>
    <n v="2.0419987292088302"/>
    <n v="1.10387800858276"/>
    <n v="0.20377739301392001"/>
    <n v="375.27679866581798"/>
    <n v="1740"/>
    <s v="Medical and Health Care"/>
    <n v="1740"/>
    <s v="St. Lucie County"/>
    <s v="St. Lucie County"/>
    <m/>
    <m/>
    <m/>
    <n v="0"/>
    <n v="1"/>
    <n v="1.10387800858276"/>
    <n v="0.20377739301392001"/>
    <n v="375.276798665817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537079312002703"/>
    <n v="0.3043607451"/>
  </r>
  <r>
    <n v="170000"/>
    <n v="670000"/>
    <n v="670000"/>
    <x v="0"/>
    <x v="0"/>
    <s v="IR-SouthCentral"/>
    <s v="C-25 and South Indian R"/>
    <n v="0.36"/>
    <n v="0.57999999999999996"/>
    <s v="St. Lucie County"/>
    <n v="0.27977040074498"/>
    <n v="3886.0442687484301"/>
    <n v="10.856436687732501"/>
    <n v="1.7486553158970699"/>
    <n v="3.0373096427894501"/>
    <n v="0.48922199849337"/>
    <n v="1087.2001623804899"/>
    <n v="1210"/>
    <s v="Fixed Single Family Units"/>
    <n v="1210"/>
    <s v="St. Lucie County"/>
    <s v="St. Lucie County"/>
    <m/>
    <m/>
    <m/>
    <n v="0"/>
    <n v="1"/>
    <n v="3.0373096427894501"/>
    <n v="0.48922199849337"/>
    <n v="1087.2001623804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32.96909690685001"/>
    <n v="0.88175195650000004"/>
  </r>
  <r>
    <n v="170000"/>
    <n v="670000"/>
    <n v="670000"/>
    <x v="0"/>
    <x v="0"/>
    <s v="IR-SouthCentral"/>
    <s v="C-25 and South Indian R"/>
    <n v="0.36"/>
    <n v="0.57999999999999996"/>
    <s v="FDOT District 4"/>
    <n v="0.22185108580606999"/>
    <n v="3886.0442687484301"/>
    <n v="10.856436687732501"/>
    <n v="1.7486553158970699"/>
    <n v="2.4085122671583599"/>
    <n v="0.38794108053233001"/>
    <n v="862.12314051231499"/>
    <n v="1210"/>
    <s v="Fixed Single Family Units"/>
    <n v="1210"/>
    <s v="FDOT District 4                                                St. Lucie County"/>
    <s v="FDOT District 4"/>
    <m/>
    <m/>
    <m/>
    <n v="0"/>
    <n v="1"/>
    <n v="2.4085122671583599"/>
    <n v="0.38794108053233001"/>
    <n v="862.12314051231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6.70037870877499"/>
    <n v="0.69920773759999999"/>
  </r>
  <r>
    <n v="170000"/>
    <n v="670000"/>
    <n v="670000"/>
    <x v="0"/>
    <x v="0"/>
    <s v="IR-SouthCentral"/>
    <s v="C-25 and South Indian R"/>
    <n v="0.36"/>
    <n v="0.57999999999999996"/>
    <s v="St. Lucie County"/>
    <n v="8.3811500651999999E-4"/>
    <n v="3886.0442687484301"/>
    <n v="10.856436687732501"/>
    <n v="1.7486553158970699"/>
    <n v="9.0989425053800005E-3"/>
    <n v="1.4655742614900001E-3"/>
    <n v="3.25695201766242"/>
    <n v="1310"/>
    <s v="Fixed Single Family Units"/>
    <n v="1310"/>
    <s v="St. Lucie County"/>
    <s v="St. Lucie County"/>
    <m/>
    <m/>
    <m/>
    <n v="0"/>
    <n v="1"/>
    <n v="9.0989425053800005E-3"/>
    <n v="1.4655742614900001E-3"/>
    <n v="3.2569520176607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422655159948199"/>
    <n v="2.6414858000000001E-3"/>
  </r>
  <r>
    <n v="170000"/>
    <n v="670000"/>
    <n v="670000"/>
    <x v="0"/>
    <x v="0"/>
    <s v="IR-SouthCentral"/>
    <s v="C-25 and South Indian R"/>
    <n v="0.36"/>
    <n v="0.57999999999999996"/>
    <s v="St. Lucie County"/>
    <n v="0.11066861433456"/>
    <n v="3886.0442687484301"/>
    <n v="10.856436687732501"/>
    <n v="1.7486553158970699"/>
    <n v="1.2014668048422601"/>
    <n v="0.19352126075909001"/>
    <n v="430.06313446515901"/>
    <n v="1310"/>
    <s v="Fixed Single Family Units"/>
    <n v="1310"/>
    <s v="St. Lucie County"/>
    <s v="St. Lucie County"/>
    <m/>
    <m/>
    <m/>
    <n v="0"/>
    <n v="1"/>
    <n v="1.2014668048422601"/>
    <n v="0.19352126075909001"/>
    <n v="430.06313446515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9.404383851650195"/>
    <n v="0.3487941074"/>
  </r>
  <r>
    <n v="170000"/>
    <n v="670000"/>
    <n v="670000"/>
    <x v="0"/>
    <x v="0"/>
    <s v="IR-SouthCentral"/>
    <s v="C-25 and South Indian R"/>
    <n v="0.36"/>
    <n v="0.57999999999999996"/>
    <s v="FDOT District 4"/>
    <n v="4.6352377527499999E-3"/>
    <n v="3886.0442687484301"/>
    <n v="10.856436687732501"/>
    <n v="1.7486553158970699"/>
    <n v="5.0322165195360001E-2"/>
    <n v="8.1054331368000006E-3"/>
    <n v="18.012739103375999"/>
    <n v="1310"/>
    <s v="Fixed Single Family Units"/>
    <n v="1310"/>
    <s v="FDOT District 4                                                St. Lucie County"/>
    <s v="FDOT District 4"/>
    <m/>
    <m/>
    <m/>
    <n v="0"/>
    <n v="1"/>
    <n v="5.0322165195360001E-2"/>
    <n v="8.1054331368000006E-3"/>
    <n v="18.012739103377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2.187421646611"/>
    <n v="1.4608871900000001E-2"/>
  </r>
  <r>
    <n v="170000"/>
    <n v="670000"/>
    <n v="670000"/>
    <x v="0"/>
    <x v="0"/>
    <s v="IR-SouthCentral"/>
    <s v="C-25 and South Indian R"/>
    <n v="0.36"/>
    <n v="0.57999999999999996"/>
    <s v="St. Lucie County"/>
    <n v="0.30538010137096"/>
    <n v="3888.9730980438899"/>
    <n v="11.4029189331919"/>
    <n v="2.03638687128438"/>
    <n v="3.48222453974304"/>
    <n v="0.62187202918331996"/>
    <n v="1187.61499890959"/>
    <n v="1210"/>
    <s v="Fixed Single Family Units"/>
    <n v="1210"/>
    <s v="St. Lucie County"/>
    <s v="St. Lucie County"/>
    <m/>
    <m/>
    <m/>
    <n v="0"/>
    <n v="1"/>
    <n v="3.48222453974304"/>
    <n v="0.62187202918331996"/>
    <n v="1187.6149989095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5.00387169432199"/>
    <n v="0.96319140219999999"/>
  </r>
  <r>
    <n v="170000"/>
    <n v="670000"/>
    <n v="670000"/>
    <x v="0"/>
    <x v="0"/>
    <s v="IR-SouthCentral"/>
    <s v="C-25 and South Indian R"/>
    <n v="0.36"/>
    <n v="0.57999999999999996"/>
    <s v="St. Lucie County"/>
    <n v="7.8289811848879995E-2"/>
    <n v="3888.9730980438899"/>
    <n v="11.4029189331919"/>
    <n v="2.03638687128438"/>
    <n v="0.89273237780771997"/>
    <n v="0.15942834500440001"/>
    <n v="304.46697213124298"/>
    <n v="1310"/>
    <s v="Fixed Single Family Units"/>
    <n v="1310"/>
    <s v="St. Lucie County"/>
    <s v="St. Lucie County"/>
    <m/>
    <m/>
    <m/>
    <n v="0"/>
    <n v="1"/>
    <n v="0.89273237780771997"/>
    <n v="0.15942834500440001"/>
    <n v="304.46697213124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4575671497484"/>
    <n v="0.2469318509"/>
  </r>
  <r>
    <n v="170000"/>
    <n v="670000"/>
    <n v="670000"/>
    <x v="0"/>
    <x v="0"/>
    <s v="IR-SouthCentral"/>
    <s v="C-25 and South Indian R"/>
    <n v="0.36"/>
    <n v="0.57999999999999996"/>
    <s v="St. Lucie County"/>
    <n v="3.4844062359430002E-2"/>
    <n v="3888.9730980438899"/>
    <n v="11.4029189331919"/>
    <n v="2.03638687128438"/>
    <n v="0.39732401838769998"/>
    <n v="7.0955991130960003E-2"/>
    <n v="135.50762114239799"/>
    <n v="1310"/>
    <s v="Fixed Single Family Units"/>
    <n v="1310"/>
    <s v="St. Lucie County"/>
    <s v="St. Lucie County"/>
    <m/>
    <m/>
    <m/>
    <n v="0"/>
    <n v="1"/>
    <n v="0.39732401838769998"/>
    <n v="7.0955991130960003E-2"/>
    <n v="135.50762114239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7.520686382283898"/>
    <n v="0.1099007471"/>
  </r>
  <r>
    <n v="170000"/>
    <n v="670000"/>
    <n v="670000"/>
    <x v="0"/>
    <x v="0"/>
    <s v="IR-SouthCentral"/>
    <s v="C-25 and South Indian R"/>
    <n v="0.36"/>
    <n v="0.57999999999999996"/>
    <s v="St. Lucie County"/>
    <n v="0.1253423617487"/>
    <n v="3888.9730980438899"/>
    <n v="11.4029189331919"/>
    <n v="2.03638687128438"/>
    <n v="1.42926878991529"/>
    <n v="0.25524553988082999"/>
    <n v="487.45307288599503"/>
    <n v="1310"/>
    <s v="Fixed Single Family Units"/>
    <n v="1310"/>
    <s v="St. Lucie County"/>
    <s v="St. Lucie County"/>
    <m/>
    <m/>
    <m/>
    <n v="0"/>
    <n v="1"/>
    <n v="1.42926878991529"/>
    <n v="0.25524553988082999"/>
    <n v="487.453072885995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096850833068004"/>
    <n v="0.39533906969999999"/>
  </r>
  <r>
    <n v="170000"/>
    <n v="670000"/>
    <n v="670000"/>
    <x v="0"/>
    <x v="0"/>
    <s v="IR-SouthCentral"/>
    <s v="C-25 and South Indian R"/>
    <n v="0.36"/>
    <n v="0.57999999999999996"/>
    <s v="St. Lucie County"/>
    <n v="7.3907116316909993E-2"/>
    <n v="3888.9730980438899"/>
    <n v="11.4029189331919"/>
    <n v="2.03638687128438"/>
    <n v="0.84275685594772998"/>
    <n v="0.15050348136224001"/>
    <n v="287.42278711047101"/>
    <n v="1310"/>
    <s v="Fixed Single Family Units"/>
    <n v="1310"/>
    <s v="St. Lucie County"/>
    <s v="St. Lucie County"/>
    <m/>
    <m/>
    <m/>
    <n v="0"/>
    <n v="1"/>
    <n v="0.84275685594772998"/>
    <n v="0.15050348136224001"/>
    <n v="287.42278711046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2298094968736"/>
    <n v="0.2331085054"/>
  </r>
  <r>
    <n v="170000"/>
    <n v="670000"/>
    <n v="670000"/>
    <x v="0"/>
    <x v="0"/>
    <s v="IR-SouthCentral"/>
    <s v="C-25 and South Indian R"/>
    <n v="0.36"/>
    <n v="0.57999999999999996"/>
    <s v="FDOT District 4"/>
    <n v="0.11816600363335"/>
    <n v="3651.0824346756599"/>
    <n v="9.5480828796550092"/>
    <n v="1.4571233425557899"/>
    <n v="1.1282587962489099"/>
    <n v="0.17218244219069001"/>
    <n v="431.43382024157398"/>
    <n v="8140"/>
    <s v="Roads and Highways"/>
    <n v="8140"/>
    <s v="FDOT District 4                                                St. Lucie County"/>
    <s v="FDOT District 4"/>
    <m/>
    <m/>
    <m/>
    <n v="0"/>
    <n v="1"/>
    <n v="1.1282587962489099"/>
    <n v="0.17218244219069001"/>
    <n v="431.43382024157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1.26494943925699"/>
    <n v="0.34990577470000001"/>
  </r>
  <r>
    <n v="170000"/>
    <n v="670000"/>
    <n v="670000"/>
    <x v="0"/>
    <x v="0"/>
    <s v="IR-SouthCentral"/>
    <s v="C-25 and South Indian R"/>
    <n v="0.36"/>
    <n v="0.57999999999999996"/>
    <s v="Natural Lands"/>
    <n v="9.0361248519509996E-2"/>
    <n v="3651.0824346756599"/>
    <n v="9.5480828796550092"/>
    <n v="1.4571233425557899"/>
    <n v="0.86277668997344004"/>
    <n v="0.13166748448026999"/>
    <n v="329.91636724496698"/>
    <n v="4110"/>
    <s v="Pine flatwoods"/>
    <n v="4110"/>
    <s v="St. Lucie County"/>
    <s v="St. Lucie County"/>
    <m/>
    <m/>
    <s v="Natural Lands"/>
    <n v="0"/>
    <n v="1"/>
    <n v="0.86277668997344004"/>
    <n v="0.13166748448026999"/>
    <n v="329.91636724496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946871458711499"/>
    <n v="0.26757207399999999"/>
  </r>
  <r>
    <n v="170000"/>
    <n v="670000"/>
    <n v="670000"/>
    <x v="0"/>
    <x v="0"/>
    <s v="IR-SouthCentral"/>
    <s v="C-25 and South Indian R"/>
    <n v="0.36"/>
    <n v="0.57999999999999996"/>
    <s v="FDOT District 4"/>
    <n v="6.9426937136099999E-3"/>
    <n v="3651.0824346756599"/>
    <n v="9.5480828796550092"/>
    <n v="1.4571233425557899"/>
    <n v="6.6289414985629999E-2"/>
    <n v="1.0116361070320001E-2"/>
    <n v="25.3483470671055"/>
    <n v="4110"/>
    <s v="Pine flatwoods"/>
    <n v="4110"/>
    <s v="FDOT District 4                                                St. Lucie County"/>
    <s v="FDOT District 4"/>
    <m/>
    <m/>
    <s v="Natural Lands"/>
    <n v="0"/>
    <n v="1"/>
    <n v="6.6289414985629999E-2"/>
    <n v="1.0116361070320001E-2"/>
    <n v="25.348347067104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226206409830599"/>
    <n v="2.0558270100000001E-2"/>
  </r>
  <r>
    <n v="170000"/>
    <n v="670000"/>
    <n v="670000"/>
    <x v="0"/>
    <x v="0"/>
    <s v="IR-SouthCentral"/>
    <s v="C-25 and South Indian R"/>
    <n v="0.36"/>
    <n v="0.57999999999999996"/>
    <s v="St. Lucie County"/>
    <n v="0.20368170494214999"/>
    <n v="3651.0824346756599"/>
    <n v="9.5480828796550092"/>
    <n v="1.4571233425557899"/>
    <n v="1.94476979985715"/>
    <n v="0.29678936672277001"/>
    <n v="743.65869517910005"/>
    <n v="1210"/>
    <s v="Fixed Single Family Units"/>
    <n v="1210"/>
    <s v="St. Lucie County"/>
    <s v="St. Lucie County"/>
    <m/>
    <m/>
    <m/>
    <n v="0"/>
    <n v="1"/>
    <n v="1.94476979985715"/>
    <n v="0.29678936672277001"/>
    <n v="743.658695179100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038852174761"/>
    <n v="0.6031295176"/>
  </r>
  <r>
    <n v="170000"/>
    <n v="670000"/>
    <n v="670000"/>
    <x v="0"/>
    <x v="0"/>
    <s v="IR-SouthCentral"/>
    <s v="C-25 and South Indian R"/>
    <n v="0.36"/>
    <n v="0.57999999999999996"/>
    <s v="FDOT District 4"/>
    <n v="1.885179046273E-2"/>
    <n v="3651.0824346756599"/>
    <n v="9.5480828796550092"/>
    <n v="1.4571233425557899"/>
    <n v="0.17999845776807999"/>
    <n v="2.7469383932219999E-2"/>
    <n v="68.829441020677905"/>
    <n v="1210"/>
    <s v="Fixed Single Family Units"/>
    <n v="1210"/>
    <s v="FDOT District 4                                                St. Lucie County"/>
    <s v="FDOT District 4"/>
    <m/>
    <m/>
    <m/>
    <n v="0"/>
    <n v="1"/>
    <n v="0.17999845776807999"/>
    <n v="2.7469383932219999E-2"/>
    <n v="68.829441020676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495075120994201"/>
    <n v="5.5822742100000003E-2"/>
  </r>
  <r>
    <n v="170000"/>
    <n v="670000"/>
    <n v="670000"/>
    <x v="0"/>
    <x v="0"/>
    <s v="IR-SouthCentral"/>
    <s v="C-25 and South Indian R"/>
    <n v="0.36"/>
    <n v="0.57999999999999996"/>
    <s v="St. Lucie County"/>
    <n v="1.6426706002999999E-4"/>
    <n v="3651.0824346756599"/>
    <n v="9.5480828796550092"/>
    <n v="1.4571233425557899"/>
    <n v="1.5684355036399999E-3"/>
    <n v="2.3935736758999999E-4"/>
    <n v="0.59975257750055"/>
    <n v="1310"/>
    <s v="Fixed Single Family Units"/>
    <n v="1310"/>
    <s v="St. Lucie County"/>
    <s v="St. Lucie County"/>
    <m/>
    <m/>
    <m/>
    <n v="0"/>
    <n v="1"/>
    <n v="1.5684355036399999E-3"/>
    <n v="2.3935736758999999E-4"/>
    <n v="0.599752577501770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.2784913639263"/>
    <n v="4.864173E-4"/>
  </r>
  <r>
    <n v="170000"/>
    <n v="670000"/>
    <n v="670000"/>
    <x v="0"/>
    <x v="0"/>
    <s v="IR-SouthCentral"/>
    <s v="C-25 and South Indian R"/>
    <n v="0.36"/>
    <n v="0.57999999999999996"/>
    <s v="St. Lucie County"/>
    <n v="0.10916871039671"/>
    <n v="3651.0824346756599"/>
    <n v="9.5480828796550092"/>
    <n v="1.4571233425557899"/>
    <n v="1.04235189473291"/>
    <n v="0.15907227619577"/>
    <n v="398.58396094564802"/>
    <n v="1310"/>
    <s v="Fixed Single Family Units"/>
    <n v="1310"/>
    <s v="St. Lucie County"/>
    <s v="St. Lucie County"/>
    <m/>
    <m/>
    <m/>
    <n v="0"/>
    <n v="1"/>
    <n v="1.04235189473291"/>
    <n v="0.15907227619577"/>
    <n v="398.583960945648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181678441956905"/>
    <n v="0.32326355309999999"/>
  </r>
  <r>
    <n v="170000"/>
    <n v="670000"/>
    <n v="670000"/>
    <x v="0"/>
    <x v="0"/>
    <s v="IR-SouthCentral"/>
    <s v="C-25 and South Indian R"/>
    <n v="0.36"/>
    <n v="0.57999999999999996"/>
    <s v="St. Lucie County"/>
    <n v="7.0427035077859995E-2"/>
    <n v="3651.0824346756599"/>
    <n v="9.5480828796550092"/>
    <n v="1.4571233425557899"/>
    <n v="0.67244316789177006"/>
    <n v="0.10262087675893999"/>
    <n v="257.13491069906098"/>
    <n v="1310"/>
    <s v="Fixed Single Family Units"/>
    <n v="1310"/>
    <s v="St. Lucie County"/>
    <s v="St. Lucie County"/>
    <m/>
    <m/>
    <m/>
    <n v="0"/>
    <n v="1"/>
    <n v="0.67244316789177006"/>
    <n v="0.10262087675893999"/>
    <n v="257.13491069906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8.0791638629793"/>
    <n v="0.2085441287"/>
  </r>
  <r>
    <n v="170000"/>
    <n v="670000"/>
    <n v="670000"/>
    <x v="0"/>
    <x v="0"/>
    <s v="IR-SouthCentral"/>
    <s v="C-25 and South Indian R"/>
    <n v="0.36"/>
    <n v="0.57999999999999996"/>
    <s v="St. Lucie County"/>
    <n v="0.20112481540230001"/>
    <n v="3948.1425718278401"/>
    <n v="12.4054689764545"/>
    <n v="2.5119848465837702"/>
    <n v="2.49504765786841"/>
    <n v="0.50522248856254004"/>
    <n v="794.06944594084905"/>
    <n v="1310"/>
    <s v="Fixed Single Family Units"/>
    <n v="1310"/>
    <s v="St. Lucie County"/>
    <s v="St. Lucie County"/>
    <m/>
    <m/>
    <m/>
    <n v="0"/>
    <n v="1"/>
    <n v="2.49504765786841"/>
    <n v="0.50522248856254004"/>
    <n v="794.069445940849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35376224849701"/>
    <n v="0.6440141492"/>
  </r>
  <r>
    <n v="170000"/>
    <n v="670000"/>
    <n v="670000"/>
    <x v="0"/>
    <x v="0"/>
    <s v="IR-SouthCentral"/>
    <s v="C-25 and South Indian R"/>
    <n v="0.36"/>
    <n v="0.57999999999999996"/>
    <s v="St. Lucie County"/>
    <n v="6.8905687815520006E-2"/>
    <n v="3948.1425718278401"/>
    <n v="12.4054689764545"/>
    <n v="2.5119848465837702"/>
    <n v="0.85480737249680006"/>
    <n v="0.17309004363604"/>
    <n v="272.04947950556902"/>
    <n v="1310"/>
    <s v="Fixed Single Family Units"/>
    <n v="1310"/>
    <s v="St. Lucie County"/>
    <s v="St. Lucie County"/>
    <m/>
    <m/>
    <m/>
    <n v="0"/>
    <n v="1"/>
    <n v="0.85480737249680006"/>
    <n v="0.17309004363604"/>
    <n v="272.04947950556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9.504983071926503"/>
    <n v="0.22064029160000001"/>
  </r>
  <r>
    <n v="170000"/>
    <n v="670000"/>
    <n v="670000"/>
    <x v="0"/>
    <x v="0"/>
    <s v="IR-SouthCentral"/>
    <s v="C-25 and South Indian R"/>
    <n v="0.36"/>
    <n v="0.57999999999999996"/>
    <s v="St. Lucie County"/>
    <n v="0.14289495329477001"/>
    <n v="3948.1425718278401"/>
    <n v="12.4054689764545"/>
    <n v="2.5119848465837702"/>
    <n v="1.77267890999026"/>
    <n v="0.35894995732976998"/>
    <n v="564.169648402456"/>
    <n v="1310"/>
    <s v="Fixed Single Family Units"/>
    <n v="1310"/>
    <s v="St. Lucie County"/>
    <s v="St. Lucie County"/>
    <m/>
    <m/>
    <m/>
    <n v="0"/>
    <n v="1"/>
    <n v="1.77267890999026"/>
    <n v="0.35894995732976998"/>
    <n v="564.16964840245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7.256004923246905"/>
    <n v="0.45755851450000001"/>
  </r>
  <r>
    <n v="170000"/>
    <n v="670000"/>
    <n v="670000"/>
    <x v="0"/>
    <x v="0"/>
    <s v="IR-SouthCentral"/>
    <s v="C-25 and South Indian R"/>
    <n v="0.36"/>
    <n v="0.57999999999999996"/>
    <s v="St. Lucie County"/>
    <n v="0.20483799724735"/>
    <n v="3948.1425718278401"/>
    <n v="12.4054689764545"/>
    <n v="2.5119848465837702"/>
    <n v="2.5411114200511902"/>
    <n v="0.51454994508993002"/>
    <n v="808.72961726025301"/>
    <n v="1310"/>
    <s v="Fixed Single Family Units"/>
    <n v="1310"/>
    <s v="St. Lucie County"/>
    <s v="St. Lucie County"/>
    <m/>
    <m/>
    <m/>
    <n v="0"/>
    <n v="1"/>
    <n v="2.5411114200511902"/>
    <n v="0.51454994508993002"/>
    <n v="808.72961726025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18907191165"/>
    <n v="0.65590398800000005"/>
  </r>
  <r>
    <n v="170000"/>
    <n v="670000"/>
    <n v="670000"/>
    <x v="0"/>
    <x v="0"/>
    <s v="IR-SouthCentral"/>
    <s v="C-25 and South Indian R"/>
    <n v="0.36"/>
    <n v="0.57999999999999996"/>
    <s v="St. Lucie County"/>
    <n v="1.9291097238500001E-2"/>
    <n v="1374.0945055597299"/>
    <n v="3.7391857078880002"/>
    <n v="0.62869645806054997"/>
    <n v="7.2132995083679999E-2"/>
    <n v="1.212824450594E-2"/>
    <n v="26.507790721645598"/>
    <n v="1330"/>
    <s v="Residential, High density; Multiple Dwelling Units, Low Rise &lt;Two stories or less&gt;"/>
    <n v="1330"/>
    <s v="St. Lucie County"/>
    <s v="St. Lucie County"/>
    <m/>
    <m/>
    <m/>
    <n v="0"/>
    <n v="1"/>
    <n v="7.2132995083679999E-2"/>
    <n v="1.212824450594E-2"/>
    <n v="120.9077301515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81520572774799"/>
    <n v="9.8059797399999996E-2"/>
  </r>
  <r>
    <n v="170000"/>
    <n v="670000"/>
    <n v="670000"/>
    <x v="0"/>
    <x v="0"/>
    <s v="IR-SouthCentral"/>
    <s v="C-25 and South Indian R"/>
    <n v="0.36"/>
    <n v="0.57999999999999996"/>
    <s v="St. Lucie County"/>
    <n v="3.9144671880379997E-2"/>
    <n v="3909.22207721012"/>
    <n v="12.2935493754725"/>
    <n v="2.4904269876387"/>
    <n v="0.48122695654818998"/>
    <n v="9.7486947273170005E-2"/>
    <n v="153.02521551995099"/>
    <n v="1310"/>
    <s v="Fixed Single Family Units"/>
    <n v="1310"/>
    <s v="St. Lucie County"/>
    <s v="St. Lucie County"/>
    <m/>
    <m/>
    <m/>
    <n v="0"/>
    <n v="1"/>
    <n v="0.48122695654818998"/>
    <n v="9.7486947273170005E-2"/>
    <n v="153.02521551995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703484655026301"/>
    <n v="0.1241080418"/>
  </r>
  <r>
    <n v="170000"/>
    <n v="670000"/>
    <n v="670000"/>
    <x v="0"/>
    <x v="0"/>
    <s v="IR-SouthCentral"/>
    <s v="C-25 and South Indian R"/>
    <n v="0.36"/>
    <n v="0.57999999999999996"/>
    <s v="St. Lucie County"/>
    <n v="7.8925910571270005E-2"/>
    <n v="3909.22207721012"/>
    <n v="12.2935493754725"/>
    <n v="2.4904269876387"/>
    <n v="0.97027957861212999"/>
    <n v="0.19655921771067"/>
    <n v="308.53891206915199"/>
    <n v="1310"/>
    <s v="Fixed Single Family Units"/>
    <n v="1310"/>
    <s v="St. Lucie County"/>
    <s v="St. Lucie County"/>
    <m/>
    <m/>
    <m/>
    <n v="0"/>
    <n v="1"/>
    <n v="0.97027957861212999"/>
    <n v="0.19655921771067"/>
    <n v="308.53891206915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263691149486206"/>
    <n v="0.25023431639999999"/>
  </r>
  <r>
    <n v="170000"/>
    <n v="670000"/>
    <n v="670000"/>
    <x v="0"/>
    <x v="0"/>
    <s v="IR-SouthCentral"/>
    <s v="C-25 and South Indian R"/>
    <n v="0.36"/>
    <n v="0.57999999999999996"/>
    <s v="St. Lucie County"/>
    <n v="0.18621279772519"/>
    <n v="3909.22207721012"/>
    <n v="12.2935493754725"/>
    <n v="2.4904269876387"/>
    <n v="2.2892162231795301"/>
    <n v="0.46374937689852003"/>
    <n v="727.94717992638402"/>
    <n v="1310"/>
    <s v="Fixed Single Family Units"/>
    <n v="1310"/>
    <s v="St. Lucie County"/>
    <s v="St. Lucie County"/>
    <m/>
    <m/>
    <m/>
    <n v="0"/>
    <n v="1"/>
    <n v="2.2892162231795301"/>
    <n v="0.46374937689852003"/>
    <n v="727.94717992638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844073443702"/>
    <n v="0.59038700720000004"/>
  </r>
  <r>
    <n v="170000"/>
    <n v="670000"/>
    <n v="670000"/>
    <x v="0"/>
    <x v="0"/>
    <s v="IR-SouthCentral"/>
    <s v="C-25 and South Indian R"/>
    <n v="0.36"/>
    <n v="0.57999999999999996"/>
    <s v="St. Lucie County"/>
    <n v="9.3680448387719994E-2"/>
    <n v="3909.22207721012"/>
    <n v="12.2935493754725"/>
    <n v="2.4904269876387"/>
    <n v="1.1516652177709401"/>
    <n v="0.23330431687889"/>
    <n v="366.21767704025001"/>
    <n v="1310"/>
    <s v="Fixed Single Family Units"/>
    <n v="1310"/>
    <s v="St. Lucie County"/>
    <s v="St. Lucie County"/>
    <m/>
    <m/>
    <m/>
    <n v="0"/>
    <n v="1"/>
    <n v="1.1516652177709401"/>
    <n v="0.23330431687889"/>
    <n v="366.21767704024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778359119542401"/>
    <n v="0.29701352559999999"/>
  </r>
  <r>
    <n v="170000"/>
    <n v="670000"/>
    <n v="670000"/>
    <x v="0"/>
    <x v="0"/>
    <s v="IR-SouthCentral"/>
    <s v="C-25 and South Indian R"/>
    <n v="0.36"/>
    <n v="0.57999999999999996"/>
    <s v="St. Lucie County"/>
    <n v="0.14694724456378999"/>
    <n v="3909.22207721012"/>
    <n v="12.2935493754725"/>
    <n v="2.4904269876387"/>
    <n v="1.80650320663469"/>
    <n v="0.36596138362081998"/>
    <n v="574.44941263399403"/>
    <n v="1310"/>
    <s v="Fixed Single Family Units"/>
    <n v="1310"/>
    <s v="St. Lucie County"/>
    <s v="St. Lucie County"/>
    <m/>
    <m/>
    <m/>
    <n v="0"/>
    <n v="1"/>
    <n v="1.80650320663469"/>
    <n v="0.36596138362081998"/>
    <n v="574.44941263399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68631884517001"/>
    <n v="0.4658957118"/>
  </r>
  <r>
    <n v="170000"/>
    <n v="670000"/>
    <n v="670000"/>
    <x v="0"/>
    <x v="0"/>
    <s v="IR-SouthCentral"/>
    <s v="C-25 and South Indian R"/>
    <n v="0.36"/>
    <n v="0.57999999999999996"/>
    <s v="St. Lucie County"/>
    <n v="7.2852380654590002E-2"/>
    <n v="3909.22207721012"/>
    <n v="12.2935493754725"/>
    <n v="2.4904269876387"/>
    <n v="0.89561433869801998"/>
    <n v="0.18143353489593"/>
    <n v="284.79613483227001"/>
    <n v="1310"/>
    <s v="Fixed Single Family Units"/>
    <n v="1310"/>
    <s v="St. Lucie County"/>
    <s v="St. Lucie County"/>
    <m/>
    <m/>
    <m/>
    <n v="0"/>
    <n v="1"/>
    <n v="0.89561433869801998"/>
    <n v="0.18143353489593"/>
    <n v="284.79613483227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8.775063110096198"/>
    <n v="0.2309782115"/>
  </r>
  <r>
    <n v="170000"/>
    <n v="680000"/>
    <n v="680000"/>
    <x v="0"/>
    <x v="0"/>
    <s v="IR-SouthCentral"/>
    <s v="C-25 and South Indian R"/>
    <n v="0.36"/>
    <n v="0.57999999999999996"/>
    <s v="St. Lucie County"/>
    <n v="0.20296943038824"/>
    <n v="3923.8562544844099"/>
    <n v="10.7409522894046"/>
    <n v="1.91911944611592"/>
    <n v="2.1800849680077699"/>
    <n v="0.38952258082515001"/>
    <n v="796.42286889805405"/>
    <n v="1210"/>
    <s v="Fixed Single Family Units"/>
    <n v="1210"/>
    <s v="St. Lucie County"/>
    <s v="St. Lucie County"/>
    <m/>
    <m/>
    <m/>
    <n v="0"/>
    <n v="1"/>
    <n v="2.1800849680077699"/>
    <n v="0.38952258082515001"/>
    <n v="796.422868898054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73818840155"/>
    <n v="0.64592284580000003"/>
  </r>
  <r>
    <n v="170000"/>
    <n v="680000"/>
    <n v="680000"/>
    <x v="0"/>
    <x v="0"/>
    <s v="IR-SouthCentral"/>
    <s v="C-25 and South Indian R"/>
    <n v="0.36"/>
    <n v="0.57999999999999996"/>
    <s v="St. Lucie County"/>
    <n v="8.0334796140699993E-2"/>
    <n v="3923.8562544844099"/>
    <n v="10.7409522894046"/>
    <n v="1.91911944611592"/>
    <n v="0.86287221252638002"/>
    <n v="0.15417206947338"/>
    <n v="315.222192289443"/>
    <n v="1310"/>
    <s v="Fixed Single Family Units"/>
    <n v="1310"/>
    <s v="St. Lucie County"/>
    <s v="St. Lucie County"/>
    <m/>
    <m/>
    <m/>
    <n v="0"/>
    <n v="1"/>
    <n v="0.86287221252638002"/>
    <n v="0.15417206947338"/>
    <n v="315.22219228944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205680140752705"/>
    <n v="0.25565465720000002"/>
  </r>
  <r>
    <n v="170000"/>
    <n v="680000"/>
    <n v="680000"/>
    <x v="0"/>
    <x v="0"/>
    <s v="IR-SouthCentral"/>
    <s v="C-25 and South Indian R"/>
    <n v="0.36"/>
    <n v="0.57999999999999996"/>
    <s v="St. Lucie County"/>
    <n v="7.5459417466310005E-2"/>
    <n v="3923.8562544844099"/>
    <n v="10.7409522894046"/>
    <n v="1.91911944611592"/>
    <n v="0.81050600279189999"/>
    <n v="0.14481563545216999"/>
    <n v="296.09190718493102"/>
    <n v="1310"/>
    <s v="Fixed Single Family Units"/>
    <n v="1310"/>
    <s v="St. Lucie County"/>
    <s v="St. Lucie County"/>
    <m/>
    <m/>
    <m/>
    <n v="0"/>
    <n v="1"/>
    <n v="0.81050600279189999"/>
    <n v="0.14481563545216999"/>
    <n v="296.09190718492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0.933224240979001"/>
    <n v="0.24013942190000001"/>
  </r>
  <r>
    <n v="170000"/>
    <n v="680000"/>
    <n v="680000"/>
    <x v="0"/>
    <x v="0"/>
    <s v="IR-SouthCentral"/>
    <s v="C-25 and South Indian R"/>
    <n v="0.36"/>
    <n v="0.57999999999999996"/>
    <s v="St. Lucie County"/>
    <n v="0.12930159464223001"/>
    <n v="3923.8562544844099"/>
    <n v="10.7409522894046"/>
    <n v="1.91911944611592"/>
    <n v="1.3888222589962"/>
    <n v="0.24814520469171"/>
    <n v="507.36087085175001"/>
    <n v="1310"/>
    <s v="Fixed Single Family Units"/>
    <n v="1310"/>
    <s v="St. Lucie County"/>
    <s v="St. Lucie County"/>
    <m/>
    <m/>
    <m/>
    <n v="0"/>
    <n v="1"/>
    <n v="1.3888222589962"/>
    <n v="0.24814520469171"/>
    <n v="507.36087085175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634370534735694"/>
    <n v="0.41148489119999998"/>
  </r>
  <r>
    <n v="170000"/>
    <n v="680000"/>
    <n v="680000"/>
    <x v="0"/>
    <x v="0"/>
    <s v="IR-SouthCentral"/>
    <s v="C-25 and South Indian R"/>
    <n v="0.36"/>
    <n v="0.57999999999999996"/>
    <s v="St. Lucie County"/>
    <n v="0.10933016340713"/>
    <n v="3923.8562544844099"/>
    <n v="10.7409522894046"/>
    <n v="1.91911944611592"/>
    <n v="1.1743100689488799"/>
    <n v="0.20981764264166999"/>
    <n v="428.99584548890101"/>
    <n v="1310"/>
    <s v="Fixed Single Family Units"/>
    <n v="1310"/>
    <s v="St. Lucie County"/>
    <s v="St. Lucie County"/>
    <m/>
    <m/>
    <m/>
    <n v="0"/>
    <n v="1"/>
    <n v="1.1743100689488799"/>
    <n v="0.20981764264166999"/>
    <n v="428.99584548890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589196844394493"/>
    <n v="0.34792850400000003"/>
  </r>
  <r>
    <n v="170000"/>
    <n v="680000"/>
    <n v="680000"/>
    <x v="0"/>
    <x v="0"/>
    <s v="IR-SouthCentral"/>
    <s v="C-25 and South Indian R"/>
    <n v="0.36"/>
    <n v="0.57999999999999996"/>
    <s v="St. Lucie County"/>
    <n v="1.9782467542210001E-2"/>
    <n v="3923.8562544844099"/>
    <n v="10.7409522894046"/>
    <n v="1.91911944611592"/>
    <n v="0.21248254003759001"/>
    <n v="3.7964918152410002E-2"/>
    <n v="77.623558994643503"/>
    <n v="1310"/>
    <s v="Fixed Single Family Units"/>
    <n v="1310"/>
    <s v="St. Lucie County"/>
    <s v="St. Lucie County"/>
    <m/>
    <m/>
    <m/>
    <n v="0"/>
    <n v="1"/>
    <n v="0.21248254003759001"/>
    <n v="3.7964918152410002E-2"/>
    <n v="77.623558994644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5.1001127315483"/>
    <n v="6.2955035699999995E-2"/>
  </r>
  <r>
    <n v="170000"/>
    <n v="680000"/>
    <n v="680000"/>
    <x v="0"/>
    <x v="0"/>
    <s v="IR-SouthCentral"/>
    <s v="C-25 and South Indian R"/>
    <n v="0.36"/>
    <n v="0.57999999999999996"/>
    <s v="St. Lucie County"/>
    <n v="5.8558417310999996E-4"/>
    <n v="3923.8562544844099"/>
    <n v="10.7409522894046"/>
    <n v="1.91911944611592"/>
    <n v="6.2897316649000003E-3"/>
    <n v="1.12380597397E-3"/>
    <n v="2.2977481202200698"/>
    <n v="1310"/>
    <s v="Fixed Single Family Units"/>
    <n v="1310"/>
    <s v="St. Lucie County"/>
    <s v="St. Lucie County"/>
    <m/>
    <m/>
    <m/>
    <n v="0"/>
    <n v="1"/>
    <n v="6.2897316649000003E-3"/>
    <n v="1.12380597397E-3"/>
    <n v="2.2977481202196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7.925124899906301"/>
    <n v="1.8635427E-3"/>
  </r>
  <r>
    <n v="170000"/>
    <n v="680000"/>
    <n v="680000"/>
    <x v="0"/>
    <x v="0"/>
    <s v="IR-SouthCentral"/>
    <s v="C-25 and South Indian R"/>
    <n v="0.36"/>
    <n v="0.57999999999999996"/>
    <s v="St. Lucie County"/>
    <n v="0.13694372717737999"/>
    <n v="3503.9831423337901"/>
    <n v="10.401608953830101"/>
    <n v="1.86300476102971"/>
    <n v="1.4244350987791501"/>
    <n v="0.25512681572461998"/>
    <n v="479.84851147791198"/>
    <n v="1330"/>
    <s v="Residential, High density; Multiple Dwelling Units, Low Rise &lt;Two stories or less&gt;"/>
    <n v="1330"/>
    <s v="St. Lucie County"/>
    <s v="St. Lucie County"/>
    <m/>
    <m/>
    <m/>
    <n v="0"/>
    <n v="1"/>
    <n v="1.4244350987791501"/>
    <n v="0.25512681572461998"/>
    <n v="577.95280027093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167664073407"/>
    <n v="0.46873706430000001"/>
  </r>
  <r>
    <n v="170000"/>
    <n v="680000"/>
    <n v="680000"/>
    <x v="0"/>
    <x v="0"/>
    <s v="IR-SouthCentral"/>
    <s v="C-25 and South Indian R"/>
    <n v="0.36"/>
    <n v="0.57999999999999996"/>
    <s v="Natural Lands"/>
    <n v="2.1948606311100001E-3"/>
    <n v="3710.3726670372398"/>
    <n v="9.9537074438730304"/>
    <n v="1.6857223672400301"/>
    <n v="2.18470006022E-2"/>
    <n v="3.6999256588400001E-3"/>
    <n v="8.1437508936489191"/>
    <n v="4110"/>
    <s v="Pine flatwoods"/>
    <n v="4110"/>
    <s v="St. Lucie County"/>
    <s v="St. Lucie County"/>
    <m/>
    <m/>
    <s v="Natural Lands"/>
    <n v="0"/>
    <n v="1"/>
    <n v="2.18470006022E-2"/>
    <n v="3.6999256588400001E-3"/>
    <n v="272.70232098524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4.549546355476501"/>
    <n v="0.22116976560000001"/>
  </r>
  <r>
    <n v="170000"/>
    <n v="680000"/>
    <n v="680000"/>
    <x v="0"/>
    <x v="0"/>
    <s v="IR-SouthCentral"/>
    <s v="C-25 and South Indian R"/>
    <n v="0.36"/>
    <n v="0.57999999999999996"/>
    <s v="St. Lucie County"/>
    <n v="8.6085170116450005E-2"/>
    <n v="3710.3726670372398"/>
    <n v="9.9537074438730304"/>
    <n v="1.6857223672400301"/>
    <n v="0.85686659859522996"/>
    <n v="0.14511569675297001"/>
    <n v="319.40806223734597"/>
    <n v="1310"/>
    <s v="Fixed Single Family Units"/>
    <n v="1310"/>
    <s v="St. Lucie County"/>
    <s v="St. Lucie County"/>
    <m/>
    <m/>
    <m/>
    <n v="0"/>
    <n v="1"/>
    <n v="0.85686659859522996"/>
    <n v="0.14511569675297001"/>
    <n v="324.794897306074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450787665803503"/>
    <n v="0.26341840820000001"/>
  </r>
  <r>
    <n v="170000"/>
    <n v="680000"/>
    <n v="680000"/>
    <x v="0"/>
    <x v="0"/>
    <s v="IR-SouthCentral"/>
    <s v="C-25 and South Indian R"/>
    <n v="0.36"/>
    <n v="0.57999999999999996"/>
    <s v="Natural Lands"/>
    <n v="0.15778877390629001"/>
    <n v="2744.6191344316198"/>
    <n v="5.6245159901022896"/>
    <n v="0.63904166303691001"/>
    <n v="0.88748548189458998"/>
    <n v="0.10083360048563"/>
    <n v="433.070088061722"/>
    <n v="4200"/>
    <s v="Upland Hardwood Forest"/>
    <n v="4200"/>
    <s v="St. Lucie County"/>
    <s v="St. Lucie County"/>
    <m/>
    <m/>
    <s v="Natural Lands"/>
    <n v="0"/>
    <n v="1"/>
    <n v="0.88748548189458998"/>
    <n v="0.10083360048563"/>
    <n v="433.07008806172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7.046566691252"/>
    <n v="0.35123283700000002"/>
  </r>
  <r>
    <n v="170000"/>
    <n v="680000"/>
    <n v="680000"/>
    <x v="0"/>
    <x v="0"/>
    <s v="IR-SouthCentral"/>
    <s v="C-25 and South Indian R"/>
    <n v="0.36"/>
    <n v="0.57999999999999996"/>
    <s v="Natural Lands"/>
    <n v="0.30302665750463997"/>
    <n v="2744.6191344316198"/>
    <n v="5.6245159901022896"/>
    <n v="0.63904166303691001"/>
    <n v="1.70437828056209"/>
    <n v="0.19364665915627999"/>
    <n v="831.69276243009199"/>
    <n v="6172"/>
    <s v="Mixed Shrubs"/>
    <n v="6172"/>
    <s v="St. Lucie County"/>
    <s v="St. Lucie County"/>
    <m/>
    <m/>
    <s v="Natural Lands"/>
    <n v="0"/>
    <n v="1"/>
    <n v="1.70437828056209"/>
    <n v="0.19364665915627999"/>
    <n v="1019.8330587164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2.21248574928299"/>
    <n v="0.82711521389999998"/>
  </r>
  <r>
    <n v="170000"/>
    <n v="680000"/>
    <n v="680000"/>
    <x v="0"/>
    <x v="0"/>
    <s v="IR-SouthCentral"/>
    <s v="C-25 and South Indian R"/>
    <n v="0.36"/>
    <n v="0.57999999999999996"/>
    <s v="St. Lucie County"/>
    <n v="1.6111492933289999E-2"/>
    <n v="2744.6191344316198"/>
    <n v="5.6245159901022896"/>
    <n v="0.63904166303691001"/>
    <n v="9.0619349627720003E-2"/>
    <n v="1.029591523809E-2"/>
    <n v="44.2199117889758"/>
    <n v="1750"/>
    <s v="Governmental"/>
    <n v="1750"/>
    <s v="St. Lucie County"/>
    <s v="St. Lucie County"/>
    <m/>
    <m/>
    <m/>
    <n v="0"/>
    <n v="1"/>
    <n v="9.0619349627720003E-2"/>
    <n v="1.029591523809E-2"/>
    <n v="142.1673136486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3.771988475403603"/>
    <n v="0.1153019575"/>
  </r>
  <r>
    <n v="170000"/>
    <n v="680000"/>
    <n v="680000"/>
    <x v="0"/>
    <x v="0"/>
    <s v="IR-SouthCentral"/>
    <s v="C-25 and South Indian R"/>
    <n v="0.36"/>
    <n v="0.57999999999999996"/>
    <s v="St. Lucie County"/>
    <n v="0.30744407899974002"/>
    <n v="3983.9169422998398"/>
    <n v="11.387271682926301"/>
    <n v="2.1853926055889401"/>
    <n v="3.5009492548771202"/>
    <n v="0.67188601687813998"/>
    <n v="1224.83167513684"/>
    <n v="1330"/>
    <s v="Residential, High density; Multiple Dwelling Units, Low Rise &lt;Two stories or less&gt;"/>
    <n v="1330"/>
    <s v="St. Lucie County"/>
    <s v="St. Lucie County"/>
    <m/>
    <m/>
    <m/>
    <n v="0"/>
    <n v="1"/>
    <n v="3.5009492548771202"/>
    <n v="0.67188601687813998"/>
    <n v="1224.8316751368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45076173120199"/>
    <n v="0.99337524340000005"/>
  </r>
  <r>
    <n v="170000"/>
    <n v="680000"/>
    <n v="680000"/>
    <x v="0"/>
    <x v="0"/>
    <s v="IR-SouthCentral"/>
    <s v="C-25 and South Indian R"/>
    <n v="0.36"/>
    <n v="0.57999999999999996"/>
    <s v="St. Lucie County"/>
    <n v="5.0406999133250002E-2"/>
    <n v="3983.9169422998398"/>
    <n v="11.387271682926301"/>
    <n v="2.1853926055889401"/>
    <n v="0.57399819385141004"/>
    <n v="0.11015908317574"/>
    <n v="200.817297857472"/>
    <n v="1330"/>
    <s v="Residential, High density; Multiple Dwelling Units, Low Rise &lt;Two stories or less&gt;"/>
    <n v="1330"/>
    <s v="St. Lucie County"/>
    <s v="St. Lucie County"/>
    <m/>
    <m/>
    <m/>
    <n v="0"/>
    <n v="1"/>
    <n v="0.57399819385141004"/>
    <n v="0.11015908317574"/>
    <n v="200.81729785747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3.481459015735297"/>
    <n v="0.16286885470000001"/>
  </r>
  <r>
    <n v="170000"/>
    <n v="680000"/>
    <n v="680000"/>
    <x v="0"/>
    <x v="0"/>
    <s v="IR-SouthCentral"/>
    <s v="C-25 and South Indian R"/>
    <n v="0.36"/>
    <n v="0.57999999999999996"/>
    <s v="Natural Lands"/>
    <n v="0.41977793226937998"/>
    <n v="2782.1704359478999"/>
    <n v="7.0893877170808501"/>
    <n v="0.91788877438668004"/>
    <n v="2.9759685169321899"/>
    <n v="0.38530945176532"/>
    <n v="1167.89375282323"/>
    <n v="4110"/>
    <s v="Pine flatwoods"/>
    <n v="4110"/>
    <s v="St. Lucie County"/>
    <s v="St. Lucie County"/>
    <m/>
    <m/>
    <s v="Natural Lands"/>
    <n v="0"/>
    <n v="1"/>
    <n v="2.9759685169321899"/>
    <n v="0.38530945176532"/>
    <n v="1167.8937528232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7.961797814135"/>
    <n v="0.9471968798"/>
  </r>
  <r>
    <n v="170000"/>
    <n v="680000"/>
    <n v="680000"/>
    <x v="0"/>
    <x v="0"/>
    <s v="IR-SouthCentral"/>
    <s v="C-25 and South Indian R"/>
    <n v="0.36"/>
    <n v="0.57999999999999996"/>
    <s v="St. Lucie County"/>
    <n v="0.19798552130647001"/>
    <n v="2782.1704359478999"/>
    <n v="7.0893877170808501"/>
    <n v="0.91788877438668004"/>
    <n v="1.4035961229099501"/>
    <n v="0.18172868749830001"/>
    <n v="550.82946412460296"/>
    <n v="1310"/>
    <s v="Fixed Single Family Units"/>
    <n v="1310"/>
    <s v="St. Lucie County"/>
    <s v="St. Lucie County"/>
    <m/>
    <m/>
    <m/>
    <n v="0"/>
    <n v="1"/>
    <n v="1.4035961229099501"/>
    <n v="0.18172868749830001"/>
    <n v="550.829464124602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05932171202099"/>
    <n v="0.4467392248"/>
  </r>
  <r>
    <n v="170000"/>
    <n v="690000"/>
    <n v="690000"/>
    <x v="0"/>
    <x v="0"/>
    <s v="IR-SouthCentral"/>
    <s v="C-25 and South Indian R"/>
    <n v="0.36"/>
    <n v="0.57999999999999996"/>
    <s v="St. Lucie County"/>
    <n v="0.12769220321206001"/>
    <n v="3164.3506347732"/>
    <n v="8.0152425284146602"/>
    <n v="1.10670727209963"/>
    <n v="1.0234839777323199"/>
    <n v="0.14131788988520999"/>
    <n v="404.06290428968998"/>
    <n v="1210"/>
    <s v="Fixed Single Family Units"/>
    <n v="1210"/>
    <s v="St. Lucie County"/>
    <s v="St. Lucie County"/>
    <m/>
    <m/>
    <m/>
    <n v="0"/>
    <n v="1"/>
    <n v="1.0234839777323199"/>
    <n v="0.14131788988520999"/>
    <n v="404.062904300625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012576851267"/>
    <n v="0.3277071406"/>
  </r>
  <r>
    <n v="170000"/>
    <n v="690000"/>
    <n v="690000"/>
    <x v="0"/>
    <x v="0"/>
    <s v="IR-SouthCentral"/>
    <s v="C-25 and South Indian R"/>
    <n v="0.36"/>
    <n v="0.57999999999999996"/>
    <s v="Natural Lands"/>
    <n v="0.2873561656452"/>
    <n v="3164.3506347732"/>
    <n v="8.0152425284146602"/>
    <n v="1.10670727209963"/>
    <n v="2.30322935968158"/>
    <n v="0.31801915820220999"/>
    <n v="909.29566516538603"/>
    <n v="4110"/>
    <s v="Pine flatwoods"/>
    <n v="4110"/>
    <s v="St. Lucie County"/>
    <s v="St. Lucie County"/>
    <m/>
    <m/>
    <s v="Natural Lands"/>
    <n v="0"/>
    <n v="1"/>
    <n v="2.30322935968158"/>
    <n v="0.31801915820220999"/>
    <n v="909.295665165386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5.04294712125301"/>
    <n v="0.73746607070000003"/>
  </r>
  <r>
    <n v="170000"/>
    <n v="690000"/>
    <n v="690000"/>
    <x v="0"/>
    <x v="0"/>
    <s v="IR-SouthCentral"/>
    <s v="C-25 and South Indian R"/>
    <n v="0.36"/>
    <n v="0.57999999999999996"/>
    <s v="St. Lucie County"/>
    <n v="3.0560656489199999E-3"/>
    <n v="3164.3506347732"/>
    <n v="8.0152425284146602"/>
    <n v="1.10670727209963"/>
    <n v="2.449510735889E-2"/>
    <n v="3.3821700776799999E-3"/>
    <n v="9.6704632760875704"/>
    <n v="1310"/>
    <s v="Fixed Single Family Units"/>
    <n v="1310"/>
    <s v="St. Lucie County"/>
    <s v="St. Lucie County"/>
    <m/>
    <m/>
    <m/>
    <n v="0"/>
    <n v="1"/>
    <n v="2.449510735889E-2"/>
    <n v="3.3821700776799999E-3"/>
    <n v="9.6704632758702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275850900883299"/>
    <n v="7.8430358999999998E-3"/>
  </r>
  <r>
    <n v="170000"/>
    <n v="690000"/>
    <n v="690000"/>
    <x v="0"/>
    <x v="0"/>
    <s v="IR-SouthCentral"/>
    <s v="C-25 and South Indian R"/>
    <n v="0.36"/>
    <n v="0.57999999999999996"/>
    <s v="St. Lucie County"/>
    <n v="1.69113938825E-3"/>
    <n v="3164.3506347732"/>
    <n v="8.0152425284146602"/>
    <n v="1.10670727209963"/>
    <n v="1.3554892346239999E-2"/>
    <n v="1.8715962591100001E-3"/>
    <n v="5.35135799672417"/>
    <n v="1310"/>
    <s v="Fixed Single Family Units"/>
    <n v="1310"/>
    <s v="St. Lucie County"/>
    <s v="St. Lucie County"/>
    <m/>
    <m/>
    <m/>
    <n v="0"/>
    <n v="1"/>
    <n v="1.3554892346239999E-2"/>
    <n v="1.8715962591100001E-3"/>
    <n v="5.35135798480595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057569053790104"/>
    <n v="4.3401118999999997E-3"/>
  </r>
  <r>
    <n v="170000"/>
    <n v="690000"/>
    <n v="690000"/>
    <x v="0"/>
    <x v="0"/>
    <s v="IR-SouthCentral"/>
    <s v="C-25 and South Indian R"/>
    <n v="0.36"/>
    <n v="0.57999999999999996"/>
    <s v="St. Lucie County"/>
    <n v="0.20295303407243001"/>
    <n v="3951.9937873496901"/>
    <n v="12.417033346586701"/>
    <n v="2.51426937147275"/>
    <n v="2.5200745918683101"/>
    <n v="0.51027859741576997"/>
    <n v="802.06912977801403"/>
    <n v="1330"/>
    <s v="Residential, High density; Multiple Dwelling Units, Low Rise &lt;Two stories or less&gt;"/>
    <n v="1330"/>
    <s v="St. Lucie County"/>
    <s v="St. Lucie County"/>
    <m/>
    <m/>
    <m/>
    <n v="0"/>
    <n v="1"/>
    <n v="2.5200745918683101"/>
    <n v="0.51027859741576997"/>
    <n v="802.06912977801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5064921547"/>
    <n v="0.65050213280000002"/>
  </r>
  <r>
    <n v="170000"/>
    <n v="690000"/>
    <n v="690000"/>
    <x v="0"/>
    <x v="0"/>
    <s v="IR-SouthCentral"/>
    <s v="C-25 and South Indian R"/>
    <n v="0.36"/>
    <n v="0.57999999999999996"/>
    <s v="St. Lucie County"/>
    <n v="0.15362384103077001"/>
    <n v="3951.9937873496901"/>
    <n v="12.417033346586701"/>
    <n v="2.51426937147275"/>
    <n v="1.90755235690988"/>
    <n v="0.38625171823167997"/>
    <n v="607.12046534242302"/>
    <n v="1330"/>
    <s v="Residential, High density; Multiple Dwelling Units, Low Rise &lt;Two stories or less&gt;"/>
    <n v="1330"/>
    <s v="St. Lucie County"/>
    <s v="St. Lucie County"/>
    <m/>
    <m/>
    <m/>
    <n v="0"/>
    <n v="1"/>
    <n v="1.90755235690988"/>
    <n v="0.38625171823167997"/>
    <n v="607.12046534242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416135241272"/>
    <n v="0.49239291590000001"/>
  </r>
  <r>
    <n v="170000"/>
    <n v="690000"/>
    <n v="690000"/>
    <x v="0"/>
    <x v="0"/>
    <s v="IR-SouthCentral"/>
    <s v="C-25 and South Indian R"/>
    <n v="0.36"/>
    <n v="0.57999999999999996"/>
    <s v="St. Lucie County"/>
    <n v="5.3582199311099999E-3"/>
    <n v="3951.9937873496901"/>
    <n v="12.417033346586701"/>
    <n v="2.51426937147275"/>
    <n v="6.6533195562969993E-2"/>
    <n v="1.3472008258410001E-2"/>
    <n v="21.175651879011799"/>
    <n v="1330"/>
    <s v="Residential, High density; Multiple Dwelling Units, Low Rise &lt;Two stories or less&gt;"/>
    <n v="1330"/>
    <s v="St. Lucie County"/>
    <s v="St. Lucie County"/>
    <m/>
    <m/>
    <m/>
    <n v="0"/>
    <n v="1"/>
    <n v="6.6533195562969993E-2"/>
    <n v="1.3472008258410001E-2"/>
    <n v="21.175651879010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5.945807935961501"/>
    <n v="1.7174089100000001E-2"/>
  </r>
  <r>
    <n v="170000"/>
    <n v="690000"/>
    <n v="690000"/>
    <x v="0"/>
    <x v="0"/>
    <s v="IR-SouthCentral"/>
    <s v="C-25 and South Indian R"/>
    <n v="0.36"/>
    <n v="0.57999999999999996"/>
    <s v="St. Lucie County"/>
    <n v="4.9026332801580003E-2"/>
    <n v="3951.9937873496901"/>
    <n v="12.417033346586701"/>
    <n v="2.51426937147275"/>
    <n v="0.60876160925814005"/>
    <n v="0.12326540695865"/>
    <n v="193.75176264840201"/>
    <n v="1330"/>
    <s v="Residential, High density; Multiple Dwelling Units, Low Rise &lt;Two stories or less&gt;"/>
    <n v="1330"/>
    <s v="St. Lucie County"/>
    <s v="St. Lucie County"/>
    <m/>
    <m/>
    <m/>
    <n v="0"/>
    <n v="1"/>
    <n v="0.60876160925814005"/>
    <n v="0.12326540695865"/>
    <n v="193.7517626484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376410284939404"/>
    <n v="0.15713849360000001"/>
  </r>
  <r>
    <n v="170000"/>
    <n v="690000"/>
    <n v="690000"/>
    <x v="0"/>
    <x v="0"/>
    <s v="IR-SouthCentral"/>
    <s v="C-25 and South Indian R"/>
    <n v="0.36"/>
    <n v="0.57999999999999996"/>
    <s v="St. Lucie County"/>
    <n v="6.4155873741089997E-2"/>
    <n v="3951.9937873496901"/>
    <n v="12.417033346586701"/>
    <n v="2.51426937147275"/>
    <n v="0.79662562362263001"/>
    <n v="0.16130514834731"/>
    <n v="253.54361444681399"/>
    <n v="1330"/>
    <s v="Residential, High density; Multiple Dwelling Units, Low Rise &lt;Two stories or less&gt;"/>
    <n v="1330"/>
    <s v="St. Lucie County"/>
    <s v="St. Lucie County"/>
    <m/>
    <m/>
    <m/>
    <n v="0"/>
    <n v="1"/>
    <n v="0.79662562362263001"/>
    <n v="0.16130514834731"/>
    <n v="253.54361444681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7.518913042659904"/>
    <n v="0.20563147970000001"/>
  </r>
  <r>
    <n v="170000"/>
    <n v="690000"/>
    <n v="690000"/>
    <x v="0"/>
    <x v="0"/>
    <s v="IR-SouthCentral"/>
    <s v="C-25 and South Indian R"/>
    <n v="0.36"/>
    <n v="0.57999999999999996"/>
    <s v="St. Lucie County"/>
    <n v="8.6191252820060002E-2"/>
    <n v="3951.9937873496901"/>
    <n v="12.417033346586701"/>
    <n v="2.51426937147275"/>
    <n v="1.07023966045078"/>
    <n v="0.21670802705434"/>
    <n v="340.62729566876698"/>
    <n v="1330"/>
    <s v="Residential, High density; Multiple Dwelling Units, Low Rise &lt;Two stories or less&gt;"/>
    <n v="1330"/>
    <s v="St. Lucie County"/>
    <s v="St. Lucie County"/>
    <m/>
    <m/>
    <m/>
    <n v="0"/>
    <n v="1"/>
    <n v="1.07023966045078"/>
    <n v="0.21670802705434"/>
    <n v="340.62729566876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4802215934196"/>
    <n v="0.27625895839999998"/>
  </r>
  <r>
    <n v="170000"/>
    <n v="690000"/>
    <n v="690000"/>
    <x v="0"/>
    <x v="0"/>
    <s v="IR-SouthCentral"/>
    <s v="C-25 and South Indian R"/>
    <n v="0.36"/>
    <n v="0.57999999999999996"/>
    <s v="St. Lucie County"/>
    <n v="5.6454899316869998E-2"/>
    <n v="3951.9937873496901"/>
    <n v="12.417033346586701"/>
    <n v="2.51426937147275"/>
    <n v="0.70100236739583999"/>
    <n v="0.141942824222"/>
    <n v="223.10941136574601"/>
    <n v="1330"/>
    <s v="Residential, High density; Multiple Dwelling Units, Low Rise &lt;Two stories or less&gt;"/>
    <n v="1330"/>
    <s v="St. Lucie County"/>
    <s v="St. Lucie County"/>
    <m/>
    <m/>
    <m/>
    <n v="0"/>
    <n v="1"/>
    <n v="0.70100236739583999"/>
    <n v="0.141942824222"/>
    <n v="223.10941136574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317353298988806"/>
    <n v="0.1809484277"/>
  </r>
  <r>
    <n v="170000"/>
    <n v="690000"/>
    <n v="690000"/>
    <x v="0"/>
    <x v="0"/>
    <s v="IR-SouthCentral"/>
    <s v="C-25 and South Indian R"/>
    <n v="0.36"/>
    <n v="0.57999999999999996"/>
    <s v="St. Lucie County"/>
    <n v="8.6344270034270004E-2"/>
    <n v="3917.4606094240098"/>
    <n v="10.285335295810899"/>
    <n v="1.5303742569783001"/>
    <n v="0.88807976817459"/>
    <n v="0.13213904809804"/>
    <n v="338.25027670875397"/>
    <n v="1210"/>
    <s v="Fixed Single Family Units"/>
    <n v="1210"/>
    <s v="St. Lucie County"/>
    <s v="St. Lucie County"/>
    <m/>
    <m/>
    <m/>
    <n v="0"/>
    <n v="1"/>
    <n v="0.88807976817459"/>
    <n v="0.13213904809804"/>
    <n v="338.25027670875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3.99227479003299"/>
    <n v="0.27433112469999998"/>
  </r>
  <r>
    <n v="170000"/>
    <n v="690000"/>
    <n v="690000"/>
    <x v="0"/>
    <x v="0"/>
    <s v="IR-SouthCentral"/>
    <s v="C-25 and South Indian R"/>
    <n v="0.36"/>
    <n v="0.57999999999999996"/>
    <s v="Natural Lands"/>
    <n v="0.60059237013557998"/>
    <n v="2549.5488170516501"/>
    <n v="5.1193995320557804"/>
    <n v="0.56340199471100005"/>
    <n v="3.0746722986283599"/>
    <n v="0.33837493934259"/>
    <n v="1531.23956680942"/>
    <n v="4200"/>
    <s v="Upland Hardwood Forest"/>
    <n v="4200"/>
    <s v="St. Lucie County"/>
    <s v="St. Lucie County"/>
    <m/>
    <m/>
    <s v="Natural Lands"/>
    <n v="0"/>
    <n v="1"/>
    <n v="3.0746722986283599"/>
    <n v="0.33837493934259"/>
    <n v="1531.2395668094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1.550481390209"/>
    <n v="1.2418812383"/>
  </r>
  <r>
    <n v="170000"/>
    <n v="690000"/>
    <n v="690000"/>
    <x v="0"/>
    <x v="0"/>
    <s v="IR-SouthCentral"/>
    <s v="C-25 and South Indian R"/>
    <n v="0.36"/>
    <n v="0.57999999999999996"/>
    <s v="Natural Lands"/>
    <n v="1.717108346329E-2"/>
    <n v="2549.5488170516501"/>
    <n v="5.1193995320557804"/>
    <n v="0.56340199471100005"/>
    <n v="8.7905636646860005E-2"/>
    <n v="9.6742226745599996E-3"/>
    <n v="43.778515531331301"/>
    <n v="6172"/>
    <s v="Mixed Shrubs"/>
    <n v="6172"/>
    <s v="St. Lucie County"/>
    <s v="St. Lucie County"/>
    <m/>
    <m/>
    <s v="Natural Lands"/>
    <n v="0"/>
    <n v="1"/>
    <n v="8.7905636646860005E-2"/>
    <n v="9.6742226745599996E-3"/>
    <n v="43.7785155313320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306730180980402"/>
    <n v="3.5505689799999997E-2"/>
  </r>
  <r>
    <n v="170000"/>
    <n v="690000"/>
    <n v="690000"/>
    <x v="0"/>
    <x v="0"/>
    <s v="IR-SouthCentral"/>
    <s v="C-25 and South Indian R"/>
    <n v="0.36"/>
    <n v="0.57999999999999996"/>
    <s v="St. Lucie County"/>
    <n v="0.40826498060735"/>
    <n v="3920.56802265745"/>
    <n v="10.238300001123999"/>
    <n v="1.6768801575007799"/>
    <n v="4.1799393514112104"/>
    <n v="0.68461144498292004"/>
    <n v="1600.6306277400699"/>
    <n v="1210"/>
    <s v="Fixed Single Family Units"/>
    <n v="1210"/>
    <s v="St. Lucie County"/>
    <s v="St. Lucie County"/>
    <m/>
    <m/>
    <m/>
    <n v="0"/>
    <n v="1"/>
    <n v="4.1799393514112104"/>
    <n v="0.68461144498292004"/>
    <n v="1600.6306277400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751482402938"/>
    <n v="1.298159471"/>
  </r>
  <r>
    <n v="170000"/>
    <n v="690000"/>
    <n v="690000"/>
    <x v="0"/>
    <x v="0"/>
    <s v="IR-SouthCentral"/>
    <s v="C-25 and South Indian R"/>
    <n v="0.36"/>
    <n v="0.57999999999999996"/>
    <s v="St. Lucie County"/>
    <n v="2.196448998713E-2"/>
    <n v="3920.56802265745"/>
    <n v="10.238300001123999"/>
    <n v="1.6768801575007799"/>
    <n v="0.22487903786001001"/>
    <n v="3.683181742905E-2"/>
    <n v="86.113277077557001"/>
    <n v="1310"/>
    <s v="Fixed Single Family Units"/>
    <n v="1310"/>
    <s v="St. Lucie County"/>
    <s v="St. Lucie County"/>
    <m/>
    <m/>
    <m/>
    <n v="0"/>
    <n v="1"/>
    <n v="0.22487903786001001"/>
    <n v="3.683181742905E-2"/>
    <n v="86.11327707755860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2.081781890912197"/>
    <n v="6.9840451799999995E-2"/>
  </r>
  <r>
    <n v="170000"/>
    <n v="690000"/>
    <n v="690000"/>
    <x v="0"/>
    <x v="0"/>
    <s v="IR-SouthCentral"/>
    <s v="C-25 and South Indian R"/>
    <n v="0.36"/>
    <n v="0.57999999999999996"/>
    <s v="St. Lucie County"/>
    <n v="0.10731848833961"/>
    <n v="3920.56802265745"/>
    <n v="10.238300001123999"/>
    <n v="1.6768801575007799"/>
    <n v="1.09875887928812"/>
    <n v="0.17996024362967999"/>
    <n v="420.74943362423897"/>
    <n v="1310"/>
    <s v="Fixed Single Family Units"/>
    <n v="1310"/>
    <s v="St. Lucie County"/>
    <s v="St. Lucie County"/>
    <m/>
    <m/>
    <m/>
    <n v="0"/>
    <n v="1"/>
    <n v="1.09875887928812"/>
    <n v="0.17996024362967999"/>
    <n v="420.749433624238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3.836236718373598"/>
    <n v="0.34124041659999998"/>
  </r>
  <r>
    <n v="170000"/>
    <n v="690000"/>
    <n v="690000"/>
    <x v="0"/>
    <x v="0"/>
    <s v="IR-SouthCentral"/>
    <s v="C-25 and South Indian R"/>
    <n v="0.36"/>
    <n v="0.57999999999999996"/>
    <s v="St. Lucie County"/>
    <n v="8.0215494894889994E-2"/>
    <n v="3920.56802265745"/>
    <n v="10.238300001123999"/>
    <n v="1.6768801575007799"/>
    <n v="0.82127030147253999"/>
    <n v="0.13451177171334999"/>
    <n v="314.49030420655902"/>
    <n v="1310"/>
    <s v="Fixed Single Family Units"/>
    <n v="1310"/>
    <s v="St. Lucie County"/>
    <s v="St. Lucie County"/>
    <m/>
    <m/>
    <m/>
    <n v="0"/>
    <n v="1"/>
    <n v="0.82127030147253999"/>
    <n v="0.13451177171334999"/>
    <n v="314.49030420655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199421272520595"/>
    <n v="0.255061074"/>
  </r>
  <r>
    <n v="170000"/>
    <n v="690000"/>
    <n v="690000"/>
    <x v="0"/>
    <x v="0"/>
    <s v="IR-SouthCentral"/>
    <s v="C-25 and South Indian R"/>
    <n v="0.36"/>
    <n v="0.57999999999999996"/>
    <s v="FDOT District 4"/>
    <n v="3.071220444255E-2"/>
    <n v="3040.9060249118202"/>
    <n v="6.9677327822024804"/>
    <n v="0.71894043011515996"/>
    <n v="0.21399443370806001"/>
    <n v="2.2080245471709999E-2"/>
    <n v="93.392927527674004"/>
    <n v="8140"/>
    <s v="Roads and Highways"/>
    <n v="8140"/>
    <s v="FDOT District 4                                                St. Lucie County"/>
    <s v="FDOT District 4"/>
    <m/>
    <m/>
    <m/>
    <n v="0"/>
    <n v="1"/>
    <n v="0.21399443370806001"/>
    <n v="2.2080245471709999E-2"/>
    <n v="534.38713454507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7.746318935337897"/>
    <n v="0.43340400210000002"/>
  </r>
  <r>
    <n v="170000"/>
    <n v="690000"/>
    <n v="690000"/>
    <x v="0"/>
    <x v="0"/>
    <s v="IR-SouthCentral"/>
    <s v="C-25 and South Indian R"/>
    <n v="0.36"/>
    <n v="0.57999999999999996"/>
    <s v="Natural Lands"/>
    <n v="6.230941537701E-2"/>
    <n v="3040.9060249118202"/>
    <n v="6.9677327822024804"/>
    <n v="0.71894043011515996"/>
    <n v="0.43415535616227002"/>
    <n v="4.4796757891369998E-2"/>
    <n v="189.47707662868899"/>
    <n v="4110"/>
    <s v="Pine flatwoods"/>
    <n v="4110"/>
    <s v="St. Lucie County"/>
    <s v="St. Lucie County"/>
    <m/>
    <m/>
    <s v="Natural Lands"/>
    <n v="0"/>
    <n v="1"/>
    <n v="0.43415535616227002"/>
    <n v="4.4796757891369998E-2"/>
    <n v="1022.1014889098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870007147706303"/>
    <n v="0.82895497880000002"/>
  </r>
  <r>
    <n v="170000"/>
    <n v="690000"/>
    <n v="690000"/>
    <x v="0"/>
    <x v="0"/>
    <s v="IR-SouthCentral"/>
    <s v="C-25 and South Indian R"/>
    <n v="0.36"/>
    <n v="0.57999999999999996"/>
    <s v="FDOT District 4"/>
    <n v="8.1242092933200005E-3"/>
    <n v="3040.9060249118202"/>
    <n v="6.9677327822024804"/>
    <n v="0.71894043011515996"/>
    <n v="5.6607319422580002E-2"/>
    <n v="5.8408225236900001E-3"/>
    <n v="24.704956987722699"/>
    <n v="4110"/>
    <s v="Pine flatwoods"/>
    <n v="4110"/>
    <s v="FDOT District 4                                                St. Lucie County"/>
    <s v="FDOT District 4"/>
    <m/>
    <m/>
    <s v="Natural Lands"/>
    <n v="0"/>
    <n v="1"/>
    <n v="5.6607319422580002E-2"/>
    <n v="5.8408225236900001E-3"/>
    <n v="52.536297684936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6.5269393586502"/>
    <n v="4.2608513899999999E-2"/>
  </r>
  <r>
    <n v="170000"/>
    <n v="690000"/>
    <n v="690000"/>
    <x v="0"/>
    <x v="0"/>
    <s v="IR-SouthCentral"/>
    <s v="C-25 and South Indian R"/>
    <n v="0.36"/>
    <n v="0.57999999999999996"/>
    <s v="St. Lucie County"/>
    <n v="6.9767555104139997E-2"/>
    <n v="3930.1947021873002"/>
    <n v="10.726545466660401"/>
    <n v="1.84026183751467"/>
    <n v="0.74836485192228996"/>
    <n v="0.12839056915485"/>
    <n v="274.200075454851"/>
    <n v="1210"/>
    <s v="Fixed Single Family Units"/>
    <n v="1210"/>
    <s v="St. Lucie County"/>
    <s v="St. Lucie County"/>
    <m/>
    <m/>
    <m/>
    <n v="0"/>
    <n v="1"/>
    <n v="0.74836485192228996"/>
    <n v="0.12839056915485"/>
    <n v="274.20007545485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6.401108434853"/>
    <n v="0.2223844894"/>
  </r>
  <r>
    <n v="170000"/>
    <n v="690000"/>
    <n v="690000"/>
    <x v="0"/>
    <x v="0"/>
    <s v="IR-SouthCentral"/>
    <s v="C-25 and South Indian R"/>
    <n v="0.36"/>
    <n v="0.57999999999999996"/>
    <s v="St. Lucie County"/>
    <n v="1.9712727642300001E-2"/>
    <n v="3930.1947021873002"/>
    <n v="10.726545466660401"/>
    <n v="1.84026183751467"/>
    <n v="0.21144946932707001"/>
    <n v="3.6276580393449998E-2"/>
    <n v="77.474857745448304"/>
    <n v="1310"/>
    <s v="Fixed Single Family Units"/>
    <n v="1310"/>
    <s v="St. Lucie County"/>
    <s v="St. Lucie County"/>
    <m/>
    <m/>
    <m/>
    <n v="0"/>
    <n v="1"/>
    <n v="0.21144946932707001"/>
    <n v="3.6276580393449998E-2"/>
    <n v="77.4748577454483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2.200039082134502"/>
    <n v="6.2834434499999994E-2"/>
  </r>
  <r>
    <n v="170000"/>
    <n v="690000"/>
    <n v="690000"/>
    <x v="0"/>
    <x v="0"/>
    <s v="IR-SouthCentral"/>
    <s v="C-25 and South Indian R"/>
    <n v="0.36"/>
    <n v="0.57999999999999996"/>
    <s v="St. Lucie County"/>
    <n v="1.083709179289E-2"/>
    <n v="3930.1947021873002"/>
    <n v="10.726545466660401"/>
    <n v="1.84026183751467"/>
    <n v="0.11624455784289001"/>
    <n v="1.9943086456109999E-2"/>
    <n v="42.591880751565199"/>
    <n v="1310"/>
    <s v="Fixed Single Family Units"/>
    <n v="1310"/>
    <s v="St. Lucie County"/>
    <s v="St. Lucie County"/>
    <m/>
    <m/>
    <m/>
    <n v="0"/>
    <n v="1"/>
    <n v="0.11624455784289001"/>
    <n v="1.9943086456109999E-2"/>
    <n v="42.591880751566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7.5054264616737"/>
    <n v="3.4543293400000001E-2"/>
  </r>
  <r>
    <n v="170000"/>
    <n v="690000"/>
    <n v="690000"/>
    <x v="0"/>
    <x v="0"/>
    <s v="IR-SouthCentral"/>
    <s v="C-25 and South Indian R"/>
    <n v="0.36"/>
    <n v="0.57999999999999996"/>
    <s v="St. Lucie County"/>
    <n v="0.27206008512383001"/>
    <n v="3930.1947021873002"/>
    <n v="10.726545466660401"/>
    <n v="1.84026183751467"/>
    <n v="2.9182648727443499"/>
    <n v="0.50066179216439"/>
    <n v="1069.2491052303301"/>
    <n v="1310"/>
    <s v="Fixed Single Family Units"/>
    <n v="1310"/>
    <s v="St. Lucie County"/>
    <s v="St. Lucie County"/>
    <m/>
    <m/>
    <m/>
    <n v="0"/>
    <n v="1"/>
    <n v="2.9182648727443499"/>
    <n v="0.50066179216439"/>
    <n v="1069.2491052303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13568601802399"/>
    <n v="0.86719311050000003"/>
  </r>
  <r>
    <n v="170000"/>
    <n v="690000"/>
    <n v="690000"/>
    <x v="0"/>
    <x v="0"/>
    <s v="IR-SouthCentral"/>
    <s v="C-25 and South Indian R"/>
    <n v="0.36"/>
    <n v="0.57999999999999996"/>
    <s v="St. Lucie County"/>
    <n v="0.20297891842386001"/>
    <n v="3934.6539064865801"/>
    <n v="10.779876573936599"/>
    <n v="1.9273473132957499"/>
    <n v="2.1880876877204201"/>
    <n v="0.39121087307990998"/>
    <n v="798.65179431088598"/>
    <n v="1210"/>
    <s v="Fixed Single Family Units"/>
    <n v="1210"/>
    <s v="St. Lucie County"/>
    <s v="St. Lucie County"/>
    <m/>
    <m/>
    <m/>
    <n v="0"/>
    <n v="1"/>
    <n v="2.1880876877204201"/>
    <n v="0.39121087307990998"/>
    <n v="798.65179431088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81103777806"/>
    <n v="0.64773057119999999"/>
  </r>
  <r>
    <n v="170000"/>
    <n v="690000"/>
    <n v="690000"/>
    <x v="0"/>
    <x v="0"/>
    <s v="IR-SouthCentral"/>
    <s v="C-25 and South Indian R"/>
    <n v="0.36"/>
    <n v="0.57999999999999996"/>
    <s v="St. Lucie County"/>
    <n v="0.11491840439745001"/>
    <n v="3934.6539064865801"/>
    <n v="10.779876573936599"/>
    <n v="1.9273473132957499"/>
    <n v="1.2388062154783299"/>
    <n v="0.22148767796367"/>
    <n v="452.16414878966299"/>
    <n v="1310"/>
    <s v="Fixed Single Family Units"/>
    <n v="1310"/>
    <s v="St. Lucie County"/>
    <s v="St. Lucie County"/>
    <m/>
    <m/>
    <m/>
    <n v="0"/>
    <n v="1"/>
    <n v="1.2388062154783299"/>
    <n v="0.22148767796367"/>
    <n v="452.16414878966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7.4762252938893"/>
    <n v="0.36671869330000001"/>
  </r>
  <r>
    <n v="170000"/>
    <n v="690000"/>
    <n v="690000"/>
    <x v="0"/>
    <x v="0"/>
    <s v="IR-SouthCentral"/>
    <s v="C-25 and South Indian R"/>
    <n v="0.36"/>
    <n v="0.57999999999999996"/>
    <s v="St. Lucie County"/>
    <n v="0.17389970704991001"/>
    <n v="3934.6539064865801"/>
    <n v="10.779876573936599"/>
    <n v="1.9273473132957499"/>
    <n v="1.8746173782417901"/>
    <n v="0.33516513316556001"/>
    <n v="684.23516168081301"/>
    <n v="1310"/>
    <s v="Fixed Single Family Units"/>
    <n v="1310"/>
    <s v="St. Lucie County"/>
    <s v="St. Lucie County"/>
    <m/>
    <m/>
    <m/>
    <n v="0"/>
    <n v="1"/>
    <n v="1.8746173782417901"/>
    <n v="0.33516513316556001"/>
    <n v="684.23516168081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582467238604"/>
    <n v="0.55493524869999999"/>
  </r>
  <r>
    <n v="170000"/>
    <n v="690000"/>
    <n v="690000"/>
    <x v="0"/>
    <x v="0"/>
    <s v="IR-SouthCentral"/>
    <s v="C-25 and South Indian R"/>
    <n v="0.36"/>
    <n v="0.57999999999999996"/>
    <s v="St. Lucie County"/>
    <n v="4.7903536304990002E-2"/>
    <n v="3934.6539064865801"/>
    <n v="10.779876573936599"/>
    <n v="1.9273473132957499"/>
    <n v="0.51639420882298004"/>
    <n v="9.2326751994800005E-2"/>
    <n v="188.483836256986"/>
    <n v="1310"/>
    <s v="Fixed Single Family Units"/>
    <n v="1310"/>
    <s v="St. Lucie County"/>
    <s v="St. Lucie County"/>
    <m/>
    <m/>
    <m/>
    <n v="0"/>
    <n v="1"/>
    <n v="0.51639420882298004"/>
    <n v="9.2326751994800005E-2"/>
    <n v="188.48383625698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5.714509080288103"/>
    <n v="0.15286604719999999"/>
  </r>
  <r>
    <n v="170000"/>
    <n v="690000"/>
    <n v="690000"/>
    <x v="0"/>
    <x v="0"/>
    <s v="IR-SouthCentral"/>
    <s v="C-25 and South Indian R"/>
    <n v="0.36"/>
    <n v="0.57999999999999996"/>
    <s v="St. Lucie County"/>
    <n v="7.8062887353590002E-2"/>
    <n v="3934.6539064865801"/>
    <n v="10.779876573936599"/>
    <n v="1.9273473132957499"/>
    <n v="0.84150829067690003"/>
    <n v="0.15045429620906001"/>
    <n v="307.15044467745599"/>
    <n v="1310"/>
    <s v="Fixed Single Family Units"/>
    <n v="1310"/>
    <s v="St. Lucie County"/>
    <s v="St. Lucie County"/>
    <m/>
    <m/>
    <m/>
    <n v="0"/>
    <n v="1"/>
    <n v="0.84150829067690003"/>
    <n v="0.15045429620906001"/>
    <n v="307.15044467745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606535420738794"/>
    <n v="0.24910822760000001"/>
  </r>
  <r>
    <n v="170000"/>
    <n v="700000"/>
    <n v="700000"/>
    <x v="0"/>
    <x v="0"/>
    <s v="IR-SouthCentral"/>
    <s v="C-25 and South Indian R"/>
    <n v="0.36"/>
    <n v="0.57999999999999996"/>
    <s v="St. Lucie County"/>
    <n v="0.36616759523423997"/>
    <n v="3884.8662865044398"/>
    <n v="11.2254846437457"/>
    <n v="1.94598686330485"/>
    <n v="4.1104087173392996"/>
    <n v="0.71255733009375999"/>
    <n v="1422.5121459359"/>
    <n v="1210"/>
    <s v="Fixed Single Family Units"/>
    <n v="1210"/>
    <s v="St. Lucie County"/>
    <s v="St. Lucie County"/>
    <m/>
    <m/>
    <m/>
    <n v="0"/>
    <n v="1"/>
    <n v="4.1104087173392996"/>
    <n v="0.71255733009375999"/>
    <n v="1422.512145935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67.560293969741"/>
    <n v="1.1537000372999999"/>
  </r>
  <r>
    <n v="170000"/>
    <n v="700000"/>
    <n v="700000"/>
    <x v="0"/>
    <x v="0"/>
    <s v="IR-SouthCentral"/>
    <s v="C-25 and South Indian R"/>
    <n v="0.36"/>
    <n v="0.57999999999999996"/>
    <s v="St. Lucie County"/>
    <n v="0.25159585829559"/>
    <n v="3884.8662865044398"/>
    <n v="11.2254846437457"/>
    <n v="1.94598686330485"/>
    <n v="2.8242854437272"/>
    <n v="0.48960223510512002"/>
    <n v="977.41626771668996"/>
    <n v="1310"/>
    <s v="Fixed Single Family Units"/>
    <n v="1310"/>
    <s v="St. Lucie County"/>
    <s v="St. Lucie County"/>
    <m/>
    <m/>
    <m/>
    <n v="0"/>
    <n v="1"/>
    <n v="2.8242854437272"/>
    <n v="0.48960223510512002"/>
    <n v="977.416267716689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7.870551769664"/>
    <n v="0.79271392350000003"/>
  </r>
  <r>
    <n v="170000"/>
    <n v="700000"/>
    <n v="700000"/>
    <x v="0"/>
    <x v="0"/>
    <s v="IR-SouthCentral"/>
    <s v="C-25 and South Indian R"/>
    <n v="0.36"/>
    <n v="0.57999999999999996"/>
    <s v="St. Lucie County"/>
    <n v="0.57346678706584997"/>
    <n v="3870.67340922737"/>
    <n v="10.6200278614777"/>
    <n v="1.63765242616064"/>
    <n v="6.0902332562714996"/>
    <n v="0.93913927516093998"/>
    <n v="2219.70264377085"/>
    <n v="1210"/>
    <s v="Fixed Single Family Units"/>
    <n v="1210"/>
    <s v="St. Lucie County"/>
    <s v="St. Lucie County"/>
    <m/>
    <m/>
    <m/>
    <n v="0"/>
    <n v="1"/>
    <n v="6.0902332562714996"/>
    <n v="0.93913927516093998"/>
    <n v="2219.7026437708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13.54395692587499"/>
    <n v="1.8002454532000001"/>
  </r>
  <r>
    <n v="170000"/>
    <n v="700000"/>
    <n v="700000"/>
    <x v="0"/>
    <x v="0"/>
    <s v="IR-SouthCentral"/>
    <s v="C-25 and South Indian R"/>
    <n v="0.36"/>
    <n v="0.57999999999999996"/>
    <s v="St. Lucie County"/>
    <n v="6.1057916943899997E-3"/>
    <n v="3870.67340922737"/>
    <n v="10.6200278614777"/>
    <n v="1.63765242616064"/>
    <n v="6.4843677910799993E-2"/>
    <n v="9.9991645819399993E-3"/>
    <n v="23.633525553756701"/>
    <n v="1310"/>
    <s v="Fixed Single Family Units"/>
    <n v="1310"/>
    <s v="St. Lucie County"/>
    <s v="St. Lucie County"/>
    <m/>
    <m/>
    <m/>
    <n v="0"/>
    <n v="1"/>
    <n v="6.4843677910799993E-2"/>
    <n v="9.9991645819399993E-3"/>
    <n v="23.633525553757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.235120466044801"/>
    <n v="1.91674984E-2"/>
  </r>
  <r>
    <n v="170000"/>
    <n v="700000"/>
    <n v="700000"/>
    <x v="0"/>
    <x v="0"/>
    <s v="IR-SouthCentral"/>
    <s v="C-25 and South Indian R"/>
    <n v="0.36"/>
    <n v="0.57999999999999996"/>
    <s v="St. Lucie County"/>
    <n v="3.8190874953690002E-2"/>
    <n v="3870.67340922737"/>
    <n v="10.6200278614777"/>
    <n v="1.63765242616064"/>
    <n v="0.40558815606246001"/>
    <n v="6.2543379025109994E-2"/>
    <n v="147.82440415839801"/>
    <n v="1310"/>
    <s v="Fixed Single Family Units"/>
    <n v="1310"/>
    <s v="St. Lucie County"/>
    <s v="St. Lucie County"/>
    <m/>
    <m/>
    <m/>
    <n v="0"/>
    <n v="1"/>
    <n v="0.40558815606246001"/>
    <n v="6.2543379025109994E-2"/>
    <n v="147.82440415839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932823270276799"/>
    <n v="0.1198900277"/>
  </r>
  <r>
    <n v="170000"/>
    <n v="700000"/>
    <n v="700000"/>
    <x v="0"/>
    <x v="0"/>
    <s v="IR-SouthCentral"/>
    <s v="C-25 and South Indian R"/>
    <n v="0.36"/>
    <n v="0.57999999999999996"/>
    <s v="St. Lucie County"/>
    <n v="3.3557200574800002E-2"/>
    <n v="3925.96228064562"/>
    <n v="11.7440888650052"/>
    <n v="2.2977670658145399"/>
    <n v="0.39409874561133001"/>
    <n v="7.7106630301720006E-2"/>
    <n v="131.744303700751"/>
    <n v="1210"/>
    <s v="Fixed Single Family Units"/>
    <n v="1210"/>
    <s v="St. Lucie County"/>
    <s v="St. Lucie County"/>
    <m/>
    <m/>
    <m/>
    <n v="0"/>
    <n v="1"/>
    <n v="0.39409874561133001"/>
    <n v="7.7106630301720006E-2"/>
    <n v="131.74430370075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2.195243904762798"/>
    <n v="0.1068485837"/>
  </r>
  <r>
    <n v="170000"/>
    <n v="700000"/>
    <n v="700000"/>
    <x v="0"/>
    <x v="0"/>
    <s v="IR-SouthCentral"/>
    <s v="C-25 and South Indian R"/>
    <n v="0.36"/>
    <n v="0.57999999999999996"/>
    <s v="St. Lucie County"/>
    <n v="9.5528359312260003E-2"/>
    <n v="3925.96228064562"/>
    <n v="11.7440888650052"/>
    <n v="2.2977670658145399"/>
    <n v="1.1218935408913899"/>
    <n v="0.21950191787901999"/>
    <n v="375.04073539191398"/>
    <n v="1310"/>
    <s v="Fixed Single Family Units"/>
    <n v="1310"/>
    <s v="St. Lucie County"/>
    <s v="St. Lucie County"/>
    <m/>
    <m/>
    <m/>
    <n v="0"/>
    <n v="1"/>
    <n v="1.1218935408913899"/>
    <n v="0.21950191787901999"/>
    <n v="375.04073539191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9.822780690293897"/>
    <n v="0.30416929069999998"/>
  </r>
  <r>
    <n v="170000"/>
    <n v="700000"/>
    <n v="700000"/>
    <x v="0"/>
    <x v="0"/>
    <s v="IR-SouthCentral"/>
    <s v="C-25 and South Indian R"/>
    <n v="0.36"/>
    <n v="0.57999999999999996"/>
    <s v="St. Lucie County"/>
    <n v="0.29140776089127002"/>
    <n v="3925.96228064562"/>
    <n v="11.7440888650052"/>
    <n v="2.2977670658145399"/>
    <n v="3.4223186398592702"/>
    <n v="0.66958715569871996"/>
    <n v="1144.0558775465199"/>
    <n v="1310"/>
    <s v="Fixed Single Family Units"/>
    <n v="1310"/>
    <s v="St. Lucie County"/>
    <s v="St. Lucie County"/>
    <m/>
    <m/>
    <m/>
    <n v="0"/>
    <n v="1"/>
    <n v="3.4223186398592702"/>
    <n v="0.66958715569871996"/>
    <n v="1144.0558775465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2.21129748200599"/>
    <n v="0.92786364759999995"/>
  </r>
  <r>
    <n v="170000"/>
    <n v="700000"/>
    <n v="700000"/>
    <x v="0"/>
    <x v="0"/>
    <s v="IR-SouthCentral"/>
    <s v="C-25 and South Indian R"/>
    <n v="0.36"/>
    <n v="0.57999999999999996"/>
    <s v="St. Lucie County"/>
    <n v="0.16882499542735999"/>
    <n v="3925.96228064562"/>
    <n v="11.7440888650052"/>
    <n v="2.2977670658145399"/>
    <n v="1.9826957489330499"/>
    <n v="0.38792051437927999"/>
    <n v="662.80056407799702"/>
    <n v="1310"/>
    <s v="Fixed Single Family Units"/>
    <n v="1310"/>
    <s v="St. Lucie County"/>
    <s v="St. Lucie County"/>
    <m/>
    <m/>
    <m/>
    <n v="0"/>
    <n v="1"/>
    <n v="1.9826957489330499"/>
    <n v="0.38792051437927999"/>
    <n v="662.80056407799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01391309288699"/>
    <n v="0.53755114690000005"/>
  </r>
  <r>
    <n v="170000"/>
    <n v="700000"/>
    <n v="700000"/>
    <x v="0"/>
    <x v="0"/>
    <s v="IR-SouthCentral"/>
    <s v="C-25 and South Indian R"/>
    <n v="0.36"/>
    <n v="0.57999999999999996"/>
    <s v="St. Lucie County"/>
    <n v="2.844513737015E-2"/>
    <n v="3925.96228064562"/>
    <n v="11.7440888650052"/>
    <n v="2.2977670658145399"/>
    <n v="0.33406222105236999"/>
    <n v="6.5360299831710003E-2"/>
    <n v="111.67453638300699"/>
    <n v="1310"/>
    <s v="Fixed Single Family Units"/>
    <n v="1310"/>
    <s v="St. Lucie County"/>
    <s v="St. Lucie County"/>
    <m/>
    <m/>
    <m/>
    <n v="0"/>
    <n v="1"/>
    <n v="0.33406222105236999"/>
    <n v="6.5360299831710003E-2"/>
    <n v="111.67453638300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854929366000903"/>
    <n v="9.0571400100000005E-2"/>
  </r>
  <r>
    <n v="170000"/>
    <n v="700000"/>
    <n v="700000"/>
    <x v="0"/>
    <x v="0"/>
    <s v="IR-SouthCentral"/>
    <s v="C-25 and South Indian R"/>
    <n v="0.36"/>
    <n v="0.57999999999999996"/>
    <s v="FDOT District 4"/>
    <n v="1.9837467967029999E-2"/>
    <n v="3928.7664086107202"/>
    <n v="10.306515010195801"/>
    <n v="1.7119439165399699"/>
    <n v="0.20445516136656"/>
    <n v="3.3960632605719999E-2"/>
    <n v="77.936777780794003"/>
    <n v="8140"/>
    <s v="Roads and Highways"/>
    <n v="8140"/>
    <s v="FDOT District 4                                                St. Lucie County"/>
    <s v="FDOT District 4"/>
    <m/>
    <m/>
    <m/>
    <n v="0"/>
    <n v="1"/>
    <n v="0.20445516136656"/>
    <n v="3.3960632605719999E-2"/>
    <n v="265.16796849672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063734790035"/>
    <n v="0.21505917960000001"/>
  </r>
  <r>
    <n v="170000"/>
    <n v="700000"/>
    <n v="700000"/>
    <x v="0"/>
    <x v="0"/>
    <s v="IR-SouthCentral"/>
    <s v="C-25 and South Indian R"/>
    <n v="0.36"/>
    <n v="0.57999999999999996"/>
    <s v="St. Lucie County"/>
    <n v="2.6361215310000002E-2"/>
    <n v="3928.7664086107202"/>
    <n v="10.306515010195801"/>
    <n v="1.7119439165399699"/>
    <n v="0.27169226127954998"/>
    <n v="4.5128922182559997E-2"/>
    <n v="103.567057200094"/>
    <n v="1210"/>
    <s v="Fixed Single Family Units"/>
    <n v="1210"/>
    <s v="St. Lucie County"/>
    <s v="St. Lucie County"/>
    <m/>
    <m/>
    <m/>
    <n v="0"/>
    <n v="1"/>
    <n v="0.27169226127954998"/>
    <n v="4.5128922182559997E-2"/>
    <n v="103.56705720009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292911167013"/>
    <n v="8.3995991199999995E-2"/>
  </r>
  <r>
    <n v="170000"/>
    <n v="700000"/>
    <n v="700000"/>
    <x v="0"/>
    <x v="0"/>
    <s v="IR-SouthCentral"/>
    <s v="C-25 and South Indian R"/>
    <n v="0.36"/>
    <n v="0.57999999999999996"/>
    <s v="FDOT District 4"/>
    <n v="0.26434040255114"/>
    <n v="3928.7664086107202"/>
    <n v="10.306515010195801"/>
    <n v="1.7119439165399699"/>
    <n v="2.7244283266945701"/>
    <n v="0.45253594404315001"/>
    <n v="1038.53169398156"/>
    <n v="1210"/>
    <s v="Fixed Single Family Units"/>
    <n v="1210"/>
    <s v="FDOT District 4                                                St. Lucie County"/>
    <s v="FDOT District 4"/>
    <m/>
    <m/>
    <m/>
    <n v="0"/>
    <n v="1"/>
    <n v="2.7244283266945701"/>
    <n v="0.45253594404315001"/>
    <n v="1038.5316939815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3.08201255199401"/>
    <n v="0.84228036819999996"/>
  </r>
  <r>
    <n v="170000"/>
    <n v="700000"/>
    <n v="700000"/>
    <x v="0"/>
    <x v="0"/>
    <s v="IR-SouthCentral"/>
    <s v="C-25 and South Indian R"/>
    <n v="0.36"/>
    <n v="0.57999999999999996"/>
    <s v="St. Lucie County"/>
    <n v="9.4854577043450003E-2"/>
    <n v="3928.7664086107202"/>
    <n v="10.306515010195801"/>
    <n v="1.7119439165399699"/>
    <n v="0.97762012208417004"/>
    <n v="0.16238571612551"/>
    <n v="372.66147599131102"/>
    <n v="1310"/>
    <s v="Fixed Single Family Units"/>
    <n v="1310"/>
    <s v="St. Lucie County"/>
    <s v="St. Lucie County"/>
    <m/>
    <m/>
    <m/>
    <n v="0"/>
    <n v="1"/>
    <n v="0.97762012208417004"/>
    <n v="0.16238571612551"/>
    <n v="372.661475991311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474865128666195"/>
    <n v="0.30223963990000002"/>
  </r>
  <r>
    <n v="170000"/>
    <n v="700000"/>
    <n v="700000"/>
    <x v="0"/>
    <x v="0"/>
    <s v="IR-SouthCentral"/>
    <s v="C-25 and South Indian R"/>
    <n v="0.36"/>
    <n v="0.57999999999999996"/>
    <s v="St. Lucie County"/>
    <n v="4.5054153110509997E-2"/>
    <n v="3928.7664086107202"/>
    <n v="10.306515010195801"/>
    <n v="1.7119439165399699"/>
    <n v="0.46435130530515001"/>
    <n v="7.7130183332400001E-2"/>
    <n v="177.00724330898299"/>
    <n v="1310"/>
    <s v="Fixed Single Family Units"/>
    <n v="1310"/>
    <s v="St. Lucie County"/>
    <s v="St. Lucie County"/>
    <m/>
    <m/>
    <m/>
    <n v="0"/>
    <n v="1"/>
    <n v="0.46435130530515001"/>
    <n v="7.7130183332400001E-2"/>
    <n v="177.00724330898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012247364221302"/>
    <n v="0.143558186"/>
  </r>
  <r>
    <n v="170000"/>
    <n v="700000"/>
    <n v="700000"/>
    <x v="0"/>
    <x v="0"/>
    <s v="IR-SouthCentral"/>
    <s v="C-25 and South Indian R"/>
    <n v="0.36"/>
    <n v="0.57999999999999996"/>
    <s v="St. Lucie County"/>
    <n v="0.11965915443831"/>
    <n v="3928.7664086107202"/>
    <n v="10.306515010195801"/>
    <n v="1.7119439165399699"/>
    <n v="1.23326887132581"/>
    <n v="0.20484976149897999"/>
    <n v="470.11286644000199"/>
    <n v="1310"/>
    <s v="Fixed Single Family Units"/>
    <n v="1310"/>
    <s v="St. Lucie County"/>
    <s v="St. Lucie County"/>
    <m/>
    <m/>
    <m/>
    <n v="0"/>
    <n v="1"/>
    <n v="1.23326887132581"/>
    <n v="0.20484976149897999"/>
    <n v="470.11286644000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099148054559095"/>
    <n v="0.38127564190000002"/>
  </r>
  <r>
    <n v="170000"/>
    <n v="700000"/>
    <n v="700000"/>
    <x v="0"/>
    <x v="0"/>
    <s v="IR-SouthCentral"/>
    <s v="C-25 and South Indian R"/>
    <n v="0.36"/>
    <n v="0.57999999999999996"/>
    <s v="St. Lucie County"/>
    <n v="1.4116958035900001E-2"/>
    <n v="2848.5830414540401"/>
    <n v="6.7293227988547999"/>
    <n v="0.67480674914740002"/>
    <n v="9.4997567561500004E-2"/>
    <n v="9.5262185600599996E-3"/>
    <n v="40.213327258002998"/>
    <n v="8140"/>
    <s v="Roads and Highways"/>
    <n v="8140"/>
    <s v="St. Lucie County"/>
    <s v="St. Lucie County"/>
    <m/>
    <m/>
    <m/>
    <n v="0"/>
    <n v="1"/>
    <n v="9.4997567561500004E-2"/>
    <n v="9.5262185600599996E-3"/>
    <n v="49.7885922098102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1.922434896770699"/>
    <n v="4.0380042300000002E-2"/>
  </r>
  <r>
    <n v="170000"/>
    <n v="700000"/>
    <n v="700000"/>
    <x v="0"/>
    <x v="0"/>
    <s v="IR-SouthCentral"/>
    <s v="C-25 and South Indian R"/>
    <n v="0.36"/>
    <n v="0.57999999999999996"/>
    <s v="FDOT District 4"/>
    <n v="1.386037604384E-2"/>
    <n v="2848.5830414540401"/>
    <n v="6.7293227988547999"/>
    <n v="0.67480674914740002"/>
    <n v="9.3270944512540005E-2"/>
    <n v="9.3530753000999993E-3"/>
    <n v="39.4824321466727"/>
    <n v="8140"/>
    <s v="Roads and Highways"/>
    <n v="8140"/>
    <s v="FDOT District 4                                                St. Lucie County"/>
    <s v="FDOT District 4"/>
    <m/>
    <m/>
    <m/>
    <n v="0"/>
    <n v="1"/>
    <n v="9.3270944512540005E-2"/>
    <n v="9.3530753000999993E-3"/>
    <n v="192.10691346074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1.5844679758765"/>
    <n v="0.15580447159999999"/>
  </r>
  <r>
    <n v="170000"/>
    <n v="700000"/>
    <n v="700000"/>
    <x v="0"/>
    <x v="0"/>
    <s v="IR-SouthCentral"/>
    <s v="C-25 and South Indian R"/>
    <n v="0.36"/>
    <n v="0.57999999999999996"/>
    <s v="St. Lucie County"/>
    <n v="3.37565866077E-3"/>
    <n v="2848.5830414540401"/>
    <n v="6.7293227988547999"/>
    <n v="0.67480674914740002"/>
    <n v="2.2715896787069999E-2"/>
    <n v="2.2779172471000001E-3"/>
    <n v="9.6158440148068802"/>
    <n v="1210"/>
    <s v="Fixed Single Family Units"/>
    <n v="1210"/>
    <s v="St. Lucie County"/>
    <s v="St. Lucie County"/>
    <m/>
    <m/>
    <m/>
    <n v="0"/>
    <n v="1"/>
    <n v="2.2715896787069999E-2"/>
    <n v="2.2779172471000001E-3"/>
    <n v="9.61584401480742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.996508139442099"/>
    <n v="7.7987380000000004E-3"/>
  </r>
  <r>
    <n v="170000"/>
    <n v="700000"/>
    <n v="700000"/>
    <x v="0"/>
    <x v="0"/>
    <s v="IR-SouthCentral"/>
    <s v="C-25 and South Indian R"/>
    <n v="0.36"/>
    <n v="0.57999999999999996"/>
    <s v="Natural Lands"/>
    <n v="0.34829264685733002"/>
    <n v="2848.5830414540401"/>
    <n v="6.7293227988547999"/>
    <n v="0.67480674914740002"/>
    <n v="2.3437736491705299"/>
    <n v="0.23503022877773999"/>
    <n v="992.14052730093704"/>
    <n v="4110"/>
    <s v="Pine flatwoods"/>
    <n v="4110"/>
    <s v="St. Lucie County"/>
    <s v="St. Lucie County"/>
    <m/>
    <m/>
    <s v="Natural Lands"/>
    <n v="0"/>
    <n v="1"/>
    <n v="2.3437736491705299"/>
    <n v="0.23503022877773999"/>
    <n v="992.140527300937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1.825803780976"/>
    <n v="0.80465573990000006"/>
  </r>
  <r>
    <n v="170000"/>
    <n v="700000"/>
    <n v="700000"/>
    <x v="0"/>
    <x v="0"/>
    <s v="IR-SouthCentral"/>
    <s v="C-25 and South Indian R"/>
    <n v="0.36"/>
    <n v="0.57999999999999996"/>
    <s v="FDOT District 4"/>
    <n v="3.9343860991900001E-2"/>
    <n v="2848.5830414540401"/>
    <n v="6.7293227988547999"/>
    <n v="0.67480674914740002"/>
    <n v="0.26475754076781"/>
    <n v="2.6549502934849999E-2"/>
    <n v="112.074255206871"/>
    <n v="4110"/>
    <s v="Pine flatwoods"/>
    <n v="4110"/>
    <s v="FDOT District 4                                                St. Lucie County"/>
    <s v="FDOT District 4"/>
    <m/>
    <m/>
    <s v="Natural Lands"/>
    <n v="0"/>
    <n v="1"/>
    <n v="0.26475754076781"/>
    <n v="2.6549502934849999E-2"/>
    <n v="112.07425520687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0.009178060462304"/>
    <n v="9.0895584099999996E-2"/>
  </r>
  <r>
    <n v="170000"/>
    <n v="700000"/>
    <n v="700000"/>
    <x v="0"/>
    <x v="0"/>
    <s v="IR-SouthCentral"/>
    <s v="C-25 and South Indian R"/>
    <n v="0.36"/>
    <n v="0.57999999999999996"/>
    <s v="St. Lucie County"/>
    <n v="0.44068000864557999"/>
    <n v="3879.79805965481"/>
    <n v="11.007923284292101"/>
    <n v="1.8351675783822701"/>
    <n v="4.8509717280918103"/>
    <n v="0.80872166430759995"/>
    <n v="1709.74944247181"/>
    <n v="1210"/>
    <s v="Fixed Single Family Units"/>
    <n v="1210"/>
    <s v="St. Lucie County"/>
    <s v="St. Lucie County"/>
    <m/>
    <m/>
    <m/>
    <n v="0"/>
    <n v="1"/>
    <n v="4.8509717280918103"/>
    <n v="0.80872166430759995"/>
    <n v="1709.7494424718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6.55646258600601"/>
    <n v="1.3866581041999999"/>
  </r>
  <r>
    <n v="170000"/>
    <n v="700000"/>
    <n v="700000"/>
    <x v="0"/>
    <x v="0"/>
    <s v="IR-SouthCentral"/>
    <s v="C-25 and South Indian R"/>
    <n v="0.36"/>
    <n v="0.57999999999999996"/>
    <s v="St. Lucie County"/>
    <n v="8.2757777827970003E-2"/>
    <n v="3879.79805965481"/>
    <n v="11.007923284292101"/>
    <n v="1.8351675783822701"/>
    <n v="0.91099126950887999"/>
    <n v="0.15187439072886999"/>
    <n v="321.08346583833702"/>
    <n v="1310"/>
    <s v="Fixed Single Family Units"/>
    <n v="1310"/>
    <s v="St. Lucie County"/>
    <s v="St. Lucie County"/>
    <m/>
    <m/>
    <m/>
    <n v="0"/>
    <n v="1"/>
    <n v="0.91099126950887999"/>
    <n v="0.15187439072886999"/>
    <n v="321.08346583833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247416274594897"/>
    <n v="0.26040832590000002"/>
  </r>
  <r>
    <n v="170000"/>
    <n v="700000"/>
    <n v="700000"/>
    <x v="0"/>
    <x v="0"/>
    <s v="IR-SouthCentral"/>
    <s v="C-25 and South Indian R"/>
    <n v="0.36"/>
    <n v="0.57999999999999996"/>
    <s v="St. Lucie County"/>
    <n v="9.4325667171329994E-2"/>
    <n v="3879.79805965481"/>
    <n v="11.007923284292101"/>
    <n v="1.8351675783822701"/>
    <n v="1.0383297079617"/>
    <n v="0.17310340620209999"/>
    <n v="365.96454046698301"/>
    <n v="1310"/>
    <s v="Fixed Single Family Units"/>
    <n v="1310"/>
    <s v="St. Lucie County"/>
    <s v="St. Lucie County"/>
    <m/>
    <m/>
    <m/>
    <n v="0"/>
    <n v="1"/>
    <n v="1.0383297079617"/>
    <n v="0.17310340620209999"/>
    <n v="365.96454046698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138410431463697"/>
    <n v="0.29680822420000003"/>
  </r>
  <r>
    <n v="170000"/>
    <n v="700000"/>
    <n v="700000"/>
    <x v="0"/>
    <x v="0"/>
    <s v="IR-SouthCentral"/>
    <s v="C-25 and South Indian R"/>
    <n v="0.36"/>
    <n v="0.57999999999999996"/>
    <s v="St. Lucie County"/>
    <n v="0.12028713948799"/>
    <n v="3910.1461874788001"/>
    <n v="9.1921678738751993"/>
    <n v="1.2614388586638701"/>
    <n v="1.10569957924184"/>
    <n v="0.15173487194766999"/>
    <n v="470.34029987169498"/>
    <n v="1210"/>
    <s v="Fixed Single Family Units"/>
    <n v="1210"/>
    <s v="St. Lucie County"/>
    <s v="St. Lucie County"/>
    <m/>
    <m/>
    <m/>
    <n v="0"/>
    <n v="1"/>
    <n v="1.10569957924184"/>
    <n v="0.15173487194766999"/>
    <n v="470.35746619435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4.083175027109704"/>
    <n v="0.38147401959999999"/>
  </r>
  <r>
    <n v="170000"/>
    <n v="700000"/>
    <n v="700000"/>
    <x v="0"/>
    <x v="0"/>
    <s v="IR-SouthCentral"/>
    <s v="C-25 and South Indian R"/>
    <n v="0.36"/>
    <n v="0.57999999999999996"/>
    <s v="FDOT District 4"/>
    <n v="1.1452556202459999E-2"/>
    <n v="3910.1461874788001"/>
    <n v="9.1921678738751993"/>
    <n v="1.2614388586638701"/>
    <n v="0.10527381919806"/>
    <n v="1.4446699424820001E-2"/>
    <n v="44.781168971962998"/>
    <n v="1210"/>
    <s v="Fixed Single Family Units"/>
    <n v="1210"/>
    <s v="FDOT District 4                                                St. Lucie County"/>
    <s v="FDOT District 4"/>
    <m/>
    <m/>
    <m/>
    <n v="0"/>
    <n v="1"/>
    <n v="0.10527381919806"/>
    <n v="1.4446699424820001E-2"/>
    <n v="98.5482697908245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78128467743799"/>
    <n v="7.9925603999999997E-2"/>
  </r>
  <r>
    <n v="170000"/>
    <n v="700000"/>
    <n v="700000"/>
    <x v="0"/>
    <x v="0"/>
    <s v="IR-SouthCentral"/>
    <s v="C-25 and South Indian R"/>
    <n v="0.36"/>
    <n v="0.57999999999999996"/>
    <s v="St. Lucie County"/>
    <n v="1.6186176254719999E-2"/>
    <n v="3910.1461874788001"/>
    <n v="9.1921678738751993"/>
    <n v="1.2614388586638701"/>
    <n v="0.14878604936959"/>
    <n v="2.0417871700889999E-2"/>
    <n v="63.290315372284603"/>
    <n v="1310"/>
    <s v="Fixed Single Family Units"/>
    <n v="1310"/>
    <s v="St. Lucie County"/>
    <s v="St. Lucie County"/>
    <m/>
    <m/>
    <m/>
    <n v="0"/>
    <n v="1"/>
    <n v="0.14878604936959"/>
    <n v="2.0417871700889999E-2"/>
    <n v="63.290315372284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812738895500701"/>
    <n v="5.1330344999999999E-2"/>
  </r>
  <r>
    <n v="170000"/>
    <n v="700000"/>
    <n v="700000"/>
    <x v="0"/>
    <x v="0"/>
    <s v="IR-SouthCentral"/>
    <s v="C-25 and South Indian R"/>
    <n v="0.36"/>
    <n v="0.57999999999999996"/>
    <s v="FDOT District 4"/>
    <n v="2.2235786022199999E-3"/>
    <n v="3910.1461874788001"/>
    <n v="9.1921678738751993"/>
    <n v="1.2614388586638701"/>
    <n v="2.0439507792410001E-2"/>
    <n v="2.80490845414E-3"/>
    <n v="8.6945173940534293"/>
    <n v="1310"/>
    <s v="Fixed Single Family Units"/>
    <n v="1310"/>
    <s v="FDOT District 4                                                St. Lucie County"/>
    <s v="FDOT District 4"/>
    <m/>
    <m/>
    <m/>
    <n v="0"/>
    <n v="1"/>
    <n v="2.0439507792410001E-2"/>
    <n v="2.80490845414E-3"/>
    <n v="8.6945173940532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559653933332001"/>
    <n v="7.0515144999999998E-3"/>
  </r>
  <r>
    <n v="170000"/>
    <n v="700000"/>
    <n v="700000"/>
    <x v="0"/>
    <x v="0"/>
    <s v="IR-SouthCentral"/>
    <s v="C-25 and South Indian R"/>
    <n v="0.36"/>
    <n v="0.57999999999999996"/>
    <s v="St. Lucie County"/>
    <n v="3.5855725056000002E-3"/>
    <n v="3910.1461874788001"/>
    <n v="9.1921678738751993"/>
    <n v="1.2614388586638701"/>
    <n v="3.2959184395460001E-2"/>
    <n v="4.5229804891199999E-3"/>
    <n v="14.020112662716301"/>
    <n v="1750"/>
    <s v="Governmental"/>
    <n v="1750"/>
    <s v="St. Lucie County"/>
    <s v="St. Lucie County"/>
    <m/>
    <m/>
    <m/>
    <n v="0"/>
    <n v="1"/>
    <n v="3.2959184395460001E-2"/>
    <n v="4.5229804891199999E-3"/>
    <n v="14.020112662717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7.830905350956002"/>
    <n v="1.1370732099999999E-2"/>
  </r>
  <r>
    <n v="170000"/>
    <n v="700000"/>
    <n v="700000"/>
    <x v="0"/>
    <x v="0"/>
    <s v="IR-SouthCentral"/>
    <s v="C-25 and South Indian R"/>
    <n v="0.36"/>
    <n v="0.57999999999999996"/>
    <s v="FDOT District 4"/>
    <n v="6.5016083988430007E-2"/>
    <n v="3910.1461874788001"/>
    <n v="9.1921678738751993"/>
    <n v="1.2614388586638701"/>
    <n v="0.59763875852365"/>
    <n v="8.2013814781160002E-2"/>
    <n v="254.22239293217601"/>
    <n v="1750"/>
    <s v="Governmental"/>
    <n v="1750"/>
    <s v="FDOT District 4                                                St. Lucie County"/>
    <s v="FDOT District 4"/>
    <m/>
    <m/>
    <m/>
    <n v="0"/>
    <n v="1"/>
    <n v="0.59763875852365"/>
    <n v="8.2013814781160002E-2"/>
    <n v="254.22239293217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6446311370307"/>
    <n v="0.20618198939999999"/>
  </r>
  <r>
    <n v="170000"/>
    <n v="700000"/>
    <n v="700000"/>
    <x v="0"/>
    <x v="0"/>
    <s v="IR-SouthCentral"/>
    <s v="C-25 and South Indian R"/>
    <n v="0.36"/>
    <n v="0.57999999999999996"/>
    <s v="St. Lucie County"/>
    <n v="0.22447273759080999"/>
    <n v="3880.3126887038302"/>
    <n v="10.5104077546094"/>
    <n v="1.83440978004815"/>
    <n v="2.35930000187293"/>
    <n v="0.41177498519077999"/>
    <n v="871.02441194173696"/>
    <n v="1210"/>
    <s v="Fixed Single Family Units"/>
    <n v="1210"/>
    <s v="St. Lucie County"/>
    <s v="St. Lucie County"/>
    <m/>
    <m/>
    <m/>
    <n v="0"/>
    <n v="1"/>
    <n v="2.35930000187293"/>
    <n v="0.41177498519077999"/>
    <n v="871.024411941736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4.32108269894499"/>
    <n v="0.70642693590000005"/>
  </r>
  <r>
    <n v="170000"/>
    <n v="700000"/>
    <n v="700000"/>
    <x v="0"/>
    <x v="0"/>
    <s v="IR-SouthCentral"/>
    <s v="C-25 and South Indian R"/>
    <n v="0.36"/>
    <n v="0.57999999999999996"/>
    <s v="Natural Lands"/>
    <n v="2.2733559143149999E-2"/>
    <n v="3880.3126887038302"/>
    <n v="10.5104077546094"/>
    <n v="1.83440978004815"/>
    <n v="0.23893897630804001"/>
    <n v="4.170266322749E-2"/>
    <n v="88.213318002567902"/>
    <n v="4110"/>
    <s v="Pine flatwoods"/>
    <n v="4110"/>
    <s v="St. Lucie County"/>
    <s v="St. Lucie County"/>
    <m/>
    <m/>
    <s v="Natural Lands"/>
    <n v="0"/>
    <n v="1"/>
    <n v="0.23893897630804001"/>
    <n v="4.170266322749E-2"/>
    <n v="88.213318002567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487020329752802"/>
    <n v="7.1543648000000001E-2"/>
  </r>
  <r>
    <n v="170000"/>
    <n v="700000"/>
    <n v="700000"/>
    <x v="0"/>
    <x v="0"/>
    <s v="IR-SouthCentral"/>
    <s v="C-25 and South Indian R"/>
    <n v="0.36"/>
    <n v="0.57999999999999996"/>
    <s v="St. Lucie County"/>
    <n v="3.7751882705969998E-2"/>
    <n v="3880.3126887038302"/>
    <n v="10.5104077546094"/>
    <n v="1.83440978004815"/>
    <n v="0.39678768074401999"/>
    <n v="6.925242285107E-2"/>
    <n v="146.489109486469"/>
    <n v="1310"/>
    <s v="Fixed Single Family Units"/>
    <n v="1310"/>
    <s v="St. Lucie County"/>
    <s v="St. Lucie County"/>
    <m/>
    <m/>
    <m/>
    <n v="0"/>
    <n v="1"/>
    <n v="0.39678768074401999"/>
    <n v="6.925242285107E-2"/>
    <n v="146.48910948646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911431093558797"/>
    <n v="0.11880706370000001"/>
  </r>
  <r>
    <n v="170000"/>
    <n v="700000"/>
    <n v="700000"/>
    <x v="0"/>
    <x v="0"/>
    <s v="IR-SouthCentral"/>
    <s v="C-25 and South Indian R"/>
    <n v="0.36"/>
    <n v="0.57999999999999996"/>
    <s v="St. Lucie County"/>
    <n v="0.15386467223999001"/>
    <n v="3880.3126887038302"/>
    <n v="10.5104077546094"/>
    <n v="1.83440978004815"/>
    <n v="1.61718044427168"/>
    <n v="0.28225085956094997"/>
    <n v="597.04304003611298"/>
    <n v="1310"/>
    <s v="Fixed Single Family Units"/>
    <n v="1310"/>
    <s v="St. Lucie County"/>
    <s v="St. Lucie County"/>
    <m/>
    <m/>
    <m/>
    <n v="0"/>
    <n v="1"/>
    <n v="1.61718044427168"/>
    <n v="0.28225085956094997"/>
    <n v="597.04304003611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032479314348"/>
    <n v="0.48421982159999999"/>
  </r>
  <r>
    <n v="170000"/>
    <n v="700000"/>
    <n v="700000"/>
    <x v="0"/>
    <x v="0"/>
    <s v="IR-SouthCentral"/>
    <s v="C-25 and South Indian R"/>
    <n v="0.36"/>
    <n v="0.57999999999999996"/>
    <s v="St. Lucie County"/>
    <n v="0.17894060196495001"/>
    <n v="3880.3126887038302"/>
    <n v="10.5104077546094"/>
    <n v="1.83440978004815"/>
    <n v="1.8807386905069501"/>
    <n v="0.32825039029221997"/>
    <n v="694.34548832892096"/>
    <n v="1310"/>
    <s v="Fixed Single Family Units"/>
    <n v="1310"/>
    <s v="St. Lucie County"/>
    <s v="St. Lucie County"/>
    <m/>
    <m/>
    <m/>
    <n v="0"/>
    <n v="1"/>
    <n v="1.8807386905069501"/>
    <n v="0.32825039029221997"/>
    <n v="694.345488328920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65072654785899"/>
    <n v="0.56313502699999995"/>
  </r>
  <r>
    <n v="170000"/>
    <n v="710000"/>
    <n v="710000"/>
    <x v="0"/>
    <x v="0"/>
    <s v="IR-SouthCentral"/>
    <s v="C-25 and South Indian R"/>
    <n v="0.36"/>
    <n v="0.57999999999999996"/>
    <s v="St. Lucie County"/>
    <n v="0.20387674486082999"/>
    <n v="3955.0665235179499"/>
    <n v="12.0526881468911"/>
    <n v="2.4006594101723602"/>
    <n v="2.45726282621091"/>
    <n v="0.48943862606547001"/>
    <n v="806.346088522895"/>
    <n v="1330"/>
    <s v="Residential, High density; Multiple Dwelling Units, Low Rise &lt;Two stories or less&gt;"/>
    <n v="1330"/>
    <s v="St. Lucie County"/>
    <s v="St. Lucie County"/>
    <m/>
    <m/>
    <m/>
    <n v="0"/>
    <n v="1"/>
    <n v="2.45726282621091"/>
    <n v="0.48943862606547001"/>
    <n v="806.3460885228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3.04531191354201"/>
    <n v="0.65397087470000004"/>
  </r>
  <r>
    <n v="170000"/>
    <n v="710000"/>
    <n v="710000"/>
    <x v="0"/>
    <x v="0"/>
    <s v="IR-SouthCentral"/>
    <s v="C-25 and South Indian R"/>
    <n v="0.36"/>
    <n v="0.57999999999999996"/>
    <s v="St. Lucie County"/>
    <n v="9.8772891197929993E-2"/>
    <n v="3955.0665235179499"/>
    <n v="12.0526881468911"/>
    <n v="2.4006594101723602"/>
    <n v="1.1904788549754799"/>
    <n v="0.23712007072423999"/>
    <n v="390.65335540802198"/>
    <n v="1330"/>
    <s v="Residential, High density; Multiple Dwelling Units, Low Rise &lt;Two stories or less&gt;"/>
    <n v="1330"/>
    <s v="St. Lucie County"/>
    <s v="St. Lucie County"/>
    <m/>
    <m/>
    <m/>
    <n v="0"/>
    <n v="1"/>
    <n v="1.1904788549754799"/>
    <n v="0.23712007072423999"/>
    <n v="390.65335540802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315382233694095"/>
    <n v="0.31683159399999999"/>
  </r>
  <r>
    <n v="170000"/>
    <n v="710000"/>
    <n v="710000"/>
    <x v="0"/>
    <x v="0"/>
    <s v="IR-SouthCentral"/>
    <s v="C-25 and South Indian R"/>
    <n v="0.36"/>
    <n v="0.57999999999999996"/>
    <s v="St. Lucie County"/>
    <n v="0.16569180908240999"/>
    <n v="3955.0665235179499"/>
    <n v="12.0526881468911"/>
    <n v="2.4006594101723602"/>
    <n v="1.9970317033645599"/>
    <n v="0.39776960066217998"/>
    <n v="655.32212732298694"/>
    <n v="1330"/>
    <s v="Residential, High density; Multiple Dwelling Units, Low Rise &lt;Two stories or less&gt;"/>
    <n v="1330"/>
    <s v="St. Lucie County"/>
    <s v="St. Lucie County"/>
    <m/>
    <m/>
    <m/>
    <n v="0"/>
    <n v="1"/>
    <n v="1.9970317033645599"/>
    <n v="0.39776960066217998"/>
    <n v="655.322127322986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231385960973"/>
    <n v="0.53148591020000002"/>
  </r>
  <r>
    <n v="170000"/>
    <n v="710000"/>
    <n v="710000"/>
    <x v="0"/>
    <x v="0"/>
    <s v="IR-SouthCentral"/>
    <s v="C-25 and South Indian R"/>
    <n v="0.36"/>
    <n v="0.57999999999999996"/>
    <s v="St. Lucie County"/>
    <n v="0.11726455444441999"/>
    <n v="3955.0665235179499"/>
    <n v="12.0526881468911"/>
    <n v="2.4006594101723602"/>
    <n v="1.41335310540274"/>
    <n v="0.28151225610665997"/>
    <n v="463.78911367837702"/>
    <n v="1330"/>
    <s v="Residential, High density; Multiple Dwelling Units, Low Rise &lt;Two stories or less&gt;"/>
    <n v="1330"/>
    <s v="St. Lucie County"/>
    <s v="St. Lucie County"/>
    <m/>
    <m/>
    <m/>
    <n v="0"/>
    <n v="1"/>
    <n v="1.41335310540274"/>
    <n v="0.28151225610665997"/>
    <n v="463.78911367837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2.018994724253105"/>
    <n v="0.37614688860000001"/>
  </r>
  <r>
    <n v="170000"/>
    <n v="710000"/>
    <n v="710000"/>
    <x v="0"/>
    <x v="0"/>
    <s v="IR-SouthCentral"/>
    <s v="C-25 and South Indian R"/>
    <n v="0.36"/>
    <n v="0.57999999999999996"/>
    <s v="St. Lucie County"/>
    <n v="2.1826214823430001E-2"/>
    <n v="3955.0665235179499"/>
    <n v="12.0526881468911"/>
    <n v="2.4006594101723602"/>
    <n v="0.26306456069391998"/>
    <n v="5.2397308004319999E-2"/>
    <n v="86.324131583283005"/>
    <n v="1330"/>
    <s v="Residential, High density; Multiple Dwelling Units, Low Rise &lt;Two stories or less&gt;"/>
    <n v="1330"/>
    <s v="St. Lucie County"/>
    <s v="St. Lucie County"/>
    <m/>
    <m/>
    <m/>
    <n v="0"/>
    <n v="1"/>
    <n v="0.26306456069391998"/>
    <n v="5.2397308004319999E-2"/>
    <n v="86.324131583283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980201768385797"/>
    <n v="7.0011461100000005E-2"/>
  </r>
  <r>
    <n v="170000"/>
    <n v="710000"/>
    <n v="710000"/>
    <x v="0"/>
    <x v="0"/>
    <s v="IR-SouthCentral"/>
    <s v="C-25 and South Indian R"/>
    <n v="0.36"/>
    <n v="0.57999999999999996"/>
    <s v="St. Lucie County"/>
    <n v="1.03312393049E-2"/>
    <n v="3955.0665235179499"/>
    <n v="12.0526881468911"/>
    <n v="2.4006594101723602"/>
    <n v="0.12451920551288"/>
    <n v="2.4801786856050001E-2"/>
    <n v="40.8607387212707"/>
    <n v="1330"/>
    <s v="Residential, High density; Multiple Dwelling Units, Low Rise &lt;Two stories or less&gt;"/>
    <n v="1330"/>
    <s v="St. Lucie County"/>
    <s v="St. Lucie County"/>
    <m/>
    <m/>
    <m/>
    <n v="0"/>
    <n v="1"/>
    <n v="0.12451920551288"/>
    <n v="2.4801786856050001E-2"/>
    <n v="40.8607387212715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3.123871958988403"/>
    <n v="3.3139285300000001E-2"/>
  </r>
  <r>
    <n v="170000"/>
    <n v="710000"/>
    <n v="710000"/>
    <x v="0"/>
    <x v="0"/>
    <s v="IR-SouthCentral"/>
    <s v="C-25 and South Indian R"/>
    <n v="0.36"/>
    <n v="0.57999999999999996"/>
    <s v="St. Lucie County"/>
    <n v="0.22100536072728999"/>
    <n v="3983.9169428934902"/>
    <n v="11.3872716846231"/>
    <n v="2.1853926059145898"/>
    <n v="2.5166480863598002"/>
    <n v="0.48298348120091"/>
    <n v="880.46700107174195"/>
    <n v="1330"/>
    <s v="Residential, High density; Multiple Dwelling Units, Low Rise &lt;Two stories or less&gt;"/>
    <n v="1330"/>
    <s v="St. Lucie County"/>
    <s v="St. Lucie County"/>
    <m/>
    <m/>
    <m/>
    <n v="0"/>
    <n v="1"/>
    <n v="2.5166480863598002"/>
    <n v="0.48298348120091"/>
    <n v="880.467001071741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4.23696646975799"/>
    <n v="0.71408515900000002"/>
  </r>
  <r>
    <n v="170000"/>
    <n v="710000"/>
    <n v="710000"/>
    <x v="0"/>
    <x v="0"/>
    <s v="IR-SouthCentral"/>
    <s v="C-25 and South Indian R"/>
    <n v="0.36"/>
    <n v="0.57999999999999996"/>
    <s v="St. Lucie County"/>
    <n v="4.2248721987820002E-2"/>
    <n v="3983.9169428934902"/>
    <n v="11.3872716846231"/>
    <n v="2.1853926059145898"/>
    <n v="0.48109767560348998"/>
    <n v="9.2330044641529996E-2"/>
    <n v="168.31539934290001"/>
    <n v="1330"/>
    <s v="Residential, High density; Multiple Dwelling Units, Low Rise &lt;Two stories or less&gt;"/>
    <n v="1330"/>
    <s v="St. Lucie County"/>
    <s v="St. Lucie County"/>
    <m/>
    <m/>
    <m/>
    <n v="0"/>
    <n v="1"/>
    <n v="0.48109767560348998"/>
    <n v="9.2330044641529996E-2"/>
    <n v="168.315399342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793211853910705"/>
    <n v="0.1365088397"/>
  </r>
  <r>
    <n v="170000"/>
    <n v="710000"/>
    <n v="710000"/>
    <x v="0"/>
    <x v="0"/>
    <s v="IR-SouthCentral"/>
    <s v="C-25 and South Indian R"/>
    <n v="0.36"/>
    <n v="0.57999999999999996"/>
    <s v="St. Lucie County"/>
    <n v="1.204031740343E-2"/>
    <n v="3983.9169428934902"/>
    <n v="11.3872716846231"/>
    <n v="2.1853926059145898"/>
    <n v="0.13710636544197999"/>
    <n v="2.631282062632E-2"/>
    <n v="47.967624501352098"/>
    <n v="1330"/>
    <s v="Residential, High density; Multiple Dwelling Units, Low Rise &lt;Two stories or less&gt;"/>
    <n v="1330"/>
    <s v="St. Lucie County"/>
    <s v="St. Lucie County"/>
    <m/>
    <m/>
    <m/>
    <n v="0"/>
    <n v="1"/>
    <n v="0.13710636544197999"/>
    <n v="2.631282062632E-2"/>
    <n v="47.9676245013520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2551090021039"/>
    <n v="3.89031829E-2"/>
  </r>
  <r>
    <n v="170000"/>
    <n v="710000"/>
    <n v="710000"/>
    <x v="0"/>
    <x v="0"/>
    <s v="IR-SouthCentral"/>
    <s v="C-25 and South Indian R"/>
    <n v="0.36"/>
    <n v="0.57999999999999996"/>
    <s v="St. Lucie County"/>
    <n v="0.13223444142412999"/>
    <n v="3948.14257153368"/>
    <n v="12.4054689755302"/>
    <n v="2.5119848463966101"/>
    <n v="1.64043026058367"/>
    <n v="0.33217091302913998"/>
    <n v="522.08042760960404"/>
    <n v="1330"/>
    <s v="Residential, High density; Multiple Dwelling Units, Low Rise &lt;Two stories or less&gt;"/>
    <n v="1330"/>
    <s v="St. Lucie County"/>
    <s v="St. Lucie County"/>
    <m/>
    <m/>
    <m/>
    <n v="0"/>
    <n v="1"/>
    <n v="1.64043026058367"/>
    <n v="0.33217091302913998"/>
    <n v="522.080427609604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135620636581393"/>
    <n v="0.4234228934"/>
  </r>
  <r>
    <n v="170000"/>
    <n v="710000"/>
    <n v="710000"/>
    <x v="0"/>
    <x v="0"/>
    <s v="IR-SouthCentral"/>
    <s v="C-25 and South Indian R"/>
    <n v="0.36"/>
    <n v="0.57999999999999996"/>
    <s v="St. Lucie County"/>
    <n v="4.3444450420229999E-2"/>
    <n v="3948.14257153368"/>
    <n v="12.4054689755302"/>
    <n v="2.5119848463966101"/>
    <n v="0.53894878184713002"/>
    <n v="0.10913180111564"/>
    <n v="171.524884200998"/>
    <n v="1330"/>
    <s v="Residential, High density; Multiple Dwelling Units, Low Rise &lt;Two stories or less&gt;"/>
    <n v="1330"/>
    <s v="St. Lucie County"/>
    <s v="St. Lucie County"/>
    <m/>
    <m/>
    <m/>
    <n v="0"/>
    <n v="1"/>
    <n v="0.53894878184713002"/>
    <n v="0.10913180111564"/>
    <n v="171.524884200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995903209508697"/>
    <n v="0.13911182820000001"/>
  </r>
  <r>
    <n v="170000"/>
    <n v="710000"/>
    <n v="710000"/>
    <x v="0"/>
    <x v="0"/>
    <s v="IR-SouthCentral"/>
    <s v="C-25 and South Indian R"/>
    <n v="0.36"/>
    <n v="0.57999999999999996"/>
    <s v="St. Lucie County"/>
    <n v="8.0255054851349997E-2"/>
    <n v="3948.14257153368"/>
    <n v="12.4054689755302"/>
    <n v="2.5119848463966101"/>
    <n v="0.99560159308796004"/>
    <n v="0.20159948163333"/>
    <n v="316.85839863940498"/>
    <n v="1330"/>
    <s v="Residential, High density; Multiple Dwelling Units, Low Rise &lt;Two stories or less&gt;"/>
    <n v="1330"/>
    <s v="St. Lucie County"/>
    <s v="St. Lucie County"/>
    <m/>
    <m/>
    <m/>
    <n v="0"/>
    <n v="1"/>
    <n v="0.99560159308796004"/>
    <n v="0.20159948163333"/>
    <n v="316.85839863940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940231402409296"/>
    <n v="0.25698166960000002"/>
  </r>
  <r>
    <n v="170000"/>
    <n v="710000"/>
    <n v="710000"/>
    <x v="0"/>
    <x v="0"/>
    <s v="IR-SouthCentral"/>
    <s v="C-25 and South Indian R"/>
    <n v="0.36"/>
    <n v="0.57999999999999996"/>
    <s v="St. Lucie County"/>
    <n v="0.16387413217773"/>
    <n v="3948.14257153368"/>
    <n v="12.4054689755302"/>
    <n v="2.5119848463966101"/>
    <n v="2.03293546262277"/>
    <n v="0.41164933674685"/>
    <n v="646.99843762403395"/>
    <n v="1330"/>
    <s v="Residential, High density; Multiple Dwelling Units, Low Rise &lt;Two stories or less&gt;"/>
    <n v="1330"/>
    <s v="St. Lucie County"/>
    <s v="St. Lucie County"/>
    <m/>
    <m/>
    <m/>
    <n v="0"/>
    <n v="1"/>
    <n v="2.03293546262277"/>
    <n v="0.41164933674685"/>
    <n v="646.998437624033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772330674022"/>
    <n v="0.52473514809999999"/>
  </r>
  <r>
    <n v="170000"/>
    <n v="710000"/>
    <n v="710000"/>
    <x v="0"/>
    <x v="0"/>
    <s v="IR-SouthCentral"/>
    <s v="C-25 and South Indian R"/>
    <n v="0.36"/>
    <n v="0.57999999999999996"/>
    <s v="St. Lucie County"/>
    <n v="0.19795537479445999"/>
    <n v="3948.14257153368"/>
    <n v="12.4054689755302"/>
    <n v="2.5119848463966101"/>
    <n v="2.4557292605521601"/>
    <n v="0.49726090174644999"/>
    <n v="781.55604248992097"/>
    <n v="1330"/>
    <s v="Residential, High density; Multiple Dwelling Units, Low Rise &lt;Two stories or less&gt;"/>
    <n v="1330"/>
    <s v="St. Lucie County"/>
    <s v="St. Lucie County"/>
    <m/>
    <m/>
    <m/>
    <n v="0"/>
    <n v="1"/>
    <n v="2.4557292605521601"/>
    <n v="0.49726090174644999"/>
    <n v="781.556042489920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3.323221970183"/>
    <n v="0.63386540349999998"/>
  </r>
  <r>
    <n v="170000"/>
    <n v="710000"/>
    <n v="710000"/>
    <x v="0"/>
    <x v="0"/>
    <s v="IR-SouthCentral"/>
    <s v="C-25 and South Indian R"/>
    <n v="0.36"/>
    <n v="0.57999999999999996"/>
    <s v="Natural Lands"/>
    <n v="8.5674531320099993E-3"/>
    <n v="3345.6469763762302"/>
    <n v="9.05744887726771"/>
    <n v="1.4970207347932101"/>
    <n v="7.7599268751580006E-2"/>
    <n v="1.2825654982990001E-2"/>
    <n v="28.663673666360999"/>
    <n v="4110"/>
    <s v="Pine flatwoods"/>
    <n v="4110"/>
    <s v="St. Lucie County"/>
    <s v="St. Lucie County"/>
    <m/>
    <m/>
    <s v="Natural Lands"/>
    <n v="0"/>
    <n v="1"/>
    <n v="7.7599268751580006E-2"/>
    <n v="1.2825654982990001E-2"/>
    <n v="755.171493473059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41382596796301"/>
    <n v="0.61246674249999999"/>
  </r>
  <r>
    <n v="170000"/>
    <n v="710000"/>
    <n v="710000"/>
    <x v="0"/>
    <x v="0"/>
    <s v="IR-SouthCentral"/>
    <s v="C-25 and South Indian R"/>
    <n v="0.36"/>
    <n v="0.57999999999999996"/>
    <s v="St. Lucie County"/>
    <n v="0.15106677890357001"/>
    <n v="3345.6469763762302"/>
    <n v="9.05744887726771"/>
    <n v="1.4970207347932101"/>
    <n v="1.3682796269726001"/>
    <n v="0.22615010035707001"/>
    <n v="505.41611206963199"/>
    <n v="1310"/>
    <s v="Fixed Single Family Units"/>
    <n v="1310"/>
    <s v="St. Lucie County"/>
    <s v="St. Lucie County"/>
    <m/>
    <m/>
    <m/>
    <n v="0"/>
    <n v="1"/>
    <n v="1.3682796269726001"/>
    <n v="0.22615010035707001"/>
    <n v="505.41611206963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713011843312"/>
    <n v="0.40990763349999998"/>
  </r>
  <r>
    <n v="170000"/>
    <n v="710000"/>
    <n v="710000"/>
    <x v="0"/>
    <x v="0"/>
    <s v="IR-SouthCentral"/>
    <s v="C-25 and South Indian R"/>
    <n v="0.36"/>
    <n v="0.57999999999999996"/>
    <s v="St. Lucie County"/>
    <n v="0.20089810744858"/>
    <n v="3345.6469763762302"/>
    <n v="9.05744887726771"/>
    <n v="1.4970207347932101"/>
    <n v="1.81962433775536"/>
    <n v="0.30074863243124"/>
    <n v="672.13414574505202"/>
    <n v="1310"/>
    <s v="Fixed Single Family Units"/>
    <n v="1310"/>
    <s v="St. Lucie County"/>
    <s v="St. Lucie County"/>
    <m/>
    <m/>
    <m/>
    <n v="0"/>
    <n v="1"/>
    <n v="1.81962433775536"/>
    <n v="0.30074863243124"/>
    <n v="672.134145745052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782047905765"/>
    <n v="0.54512096170000002"/>
  </r>
  <r>
    <n v="170000"/>
    <n v="710000"/>
    <n v="710000"/>
    <x v="0"/>
    <x v="0"/>
    <s v="IR-SouthCentral"/>
    <s v="C-25 and South Indian R"/>
    <n v="0.36"/>
    <n v="0.57999999999999996"/>
    <s v="St. Lucie County"/>
    <n v="4.0080941110909998E-2"/>
    <n v="3345.6469763762302"/>
    <n v="9.05744887726771"/>
    <n v="1.4970207347932101"/>
    <n v="0.36303107506491999"/>
    <n v="6.0001999913070002E-2"/>
    <n v="134.096679438059"/>
    <n v="1310"/>
    <s v="Fixed Single Family Units"/>
    <n v="1310"/>
    <s v="St. Lucie County"/>
    <s v="St. Lucie County"/>
    <m/>
    <m/>
    <m/>
    <n v="0"/>
    <n v="1"/>
    <n v="0.36303107506491999"/>
    <n v="6.0001999913070002E-2"/>
    <n v="134.09667943805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614581155495202"/>
    <n v="0.108756431"/>
  </r>
  <r>
    <n v="170000"/>
    <n v="710000"/>
    <n v="710000"/>
    <x v="0"/>
    <x v="0"/>
    <s v="IR-SouthCentral"/>
    <s v="C-25 and South Indian R"/>
    <n v="0.36"/>
    <n v="0.57999999999999996"/>
    <s v="St. Lucie County"/>
    <n v="0.1998989361263"/>
    <n v="3890.5244832911899"/>
    <n v="11.4702179861725"/>
    <n v="2.07067947393754"/>
    <n v="2.2928843725727202"/>
    <n v="0.41392662389869"/>
    <n v="777.71170518326301"/>
    <n v="1210"/>
    <s v="Fixed Single Family Units"/>
    <n v="1210"/>
    <s v="St. Lucie County"/>
    <s v="St. Lucie County"/>
    <m/>
    <m/>
    <m/>
    <n v="0"/>
    <n v="1"/>
    <n v="2.2928843725727202"/>
    <n v="0.41392662389869"/>
    <n v="777.71170518326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7.96565182215201"/>
    <n v="0.63074753059999999"/>
  </r>
  <r>
    <n v="170000"/>
    <n v="710000"/>
    <n v="710000"/>
    <x v="0"/>
    <x v="0"/>
    <s v="IR-SouthCentral"/>
    <s v="C-25 and South Indian R"/>
    <n v="0.36"/>
    <n v="0.57999999999999996"/>
    <s v="St. Lucie County"/>
    <n v="8.2419719009150003E-2"/>
    <n v="3890.5244832911899"/>
    <n v="11.4702179861725"/>
    <n v="2.07067947393754"/>
    <n v="0.94537214339410003"/>
    <n v="0.17066482039995001"/>
    <n v="320.655934711101"/>
    <n v="1210"/>
    <s v="Fixed Single Family Units"/>
    <n v="1210"/>
    <s v="St. Lucie County"/>
    <s v="St. Lucie County"/>
    <m/>
    <m/>
    <m/>
    <n v="0"/>
    <n v="1"/>
    <n v="0.94537214339410003"/>
    <n v="0.17066482039995001"/>
    <n v="320.65593471110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630995004759896"/>
    <n v="0.26006158530000001"/>
  </r>
  <r>
    <n v="170000"/>
    <n v="710000"/>
    <n v="710000"/>
    <x v="0"/>
    <x v="0"/>
    <s v="IR-SouthCentral"/>
    <s v="C-25 and South Indian R"/>
    <n v="0.36"/>
    <n v="0.57999999999999996"/>
    <s v="St. Lucie County"/>
    <n v="3.95634504144E-2"/>
    <n v="3890.5244832911899"/>
    <n v="11.4702179861725"/>
    <n v="2.07067947393754"/>
    <n v="0.45380140053837997"/>
    <n v="8.1923224691259997E-2"/>
    <n v="153.92257248073099"/>
    <n v="1310"/>
    <s v="Fixed Single Family Units"/>
    <n v="1310"/>
    <s v="St. Lucie County"/>
    <s v="St. Lucie County"/>
    <m/>
    <m/>
    <m/>
    <n v="0"/>
    <n v="1"/>
    <n v="0.45380140053837997"/>
    <n v="8.1923224691259997E-2"/>
    <n v="153.92257248073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749132377386999"/>
    <n v="0.1248358252"/>
  </r>
  <r>
    <n v="170000"/>
    <n v="710000"/>
    <n v="710000"/>
    <x v="0"/>
    <x v="0"/>
    <s v="IR-SouthCentral"/>
    <s v="C-25 and South Indian R"/>
    <n v="0.36"/>
    <n v="0.57999999999999996"/>
    <s v="St. Lucie County"/>
    <n v="8.0515870778740006E-2"/>
    <n v="3890.5244832911899"/>
    <n v="11.4702179861725"/>
    <n v="2.07067947393754"/>
    <n v="0.92353458917872999"/>
    <n v="0.16672256094776"/>
    <n v="313.24896655822801"/>
    <n v="1310"/>
    <s v="Fixed Single Family Units"/>
    <n v="1310"/>
    <s v="St. Lucie County"/>
    <s v="St. Lucie County"/>
    <m/>
    <m/>
    <m/>
    <n v="0"/>
    <n v="1"/>
    <n v="0.92353458917872999"/>
    <n v="0.16672256094776"/>
    <n v="313.248966558228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089120392219897"/>
    <n v="0.2540543119"/>
  </r>
  <r>
    <n v="170000"/>
    <n v="710000"/>
    <n v="710000"/>
    <x v="0"/>
    <x v="0"/>
    <s v="IR-SouthCentral"/>
    <s v="C-25 and South Indian R"/>
    <n v="0.36"/>
    <n v="0.57999999999999996"/>
    <s v="St. Lucie County"/>
    <n v="0.1984272102912"/>
    <n v="3890.5244832911899"/>
    <n v="11.4702179861725"/>
    <n v="2.07067947393754"/>
    <n v="2.27600335642822"/>
    <n v="0.41087915142067999"/>
    <n v="771.98591978910599"/>
    <n v="1310"/>
    <s v="Fixed Single Family Units"/>
    <n v="1310"/>
    <s v="St. Lucie County"/>
    <s v="St. Lucie County"/>
    <m/>
    <m/>
    <m/>
    <n v="0"/>
    <n v="1"/>
    <n v="2.27600335642822"/>
    <n v="0.41087915142067999"/>
    <n v="771.98591978910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681726332146"/>
    <n v="0.62610374680000003"/>
  </r>
  <r>
    <n v="170000"/>
    <n v="710000"/>
    <n v="710000"/>
    <x v="0"/>
    <x v="0"/>
    <s v="IR-SouthCentral"/>
    <s v="C-25 and South Indian R"/>
    <n v="0.36"/>
    <n v="0.57999999999999996"/>
    <s v="St. Lucie County"/>
    <n v="1.6938267048080002E-2"/>
    <n v="3890.5244832911899"/>
    <n v="11.4702179861725"/>
    <n v="2.07067947393754"/>
    <n v="0.19428561534954"/>
    <n v="3.5073721900539999E-2"/>
    <n v="65.898742655102893"/>
    <n v="1310"/>
    <s v="Fixed Single Family Units"/>
    <n v="1310"/>
    <s v="St. Lucie County"/>
    <s v="St. Lucie County"/>
    <m/>
    <m/>
    <m/>
    <n v="0"/>
    <n v="1"/>
    <n v="0.19428561534954"/>
    <n v="3.5073721900539999E-2"/>
    <n v="65.898742655104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7.906761159139002"/>
    <n v="5.3445857800000003E-2"/>
  </r>
  <r>
    <n v="170000"/>
    <n v="710000"/>
    <n v="710000"/>
    <x v="0"/>
    <x v="0"/>
    <s v="IR-SouthCentral"/>
    <s v="C-25 and South Indian R"/>
    <n v="0.36"/>
    <n v="0.57999999999999996"/>
    <s v="St. Lucie County"/>
    <n v="8.6282758572789997E-2"/>
    <n v="3975.3911837504402"/>
    <n v="11.364647279545"/>
    <n v="2.1812549261759901"/>
    <n v="0.98057311748592002"/>
    <n v="0.18820469218095001"/>
    <n v="343.00771773994501"/>
    <n v="1330"/>
    <s v="Residential, High density; Multiple Dwelling Units, Low Rise &lt;Two stories or less&gt;"/>
    <n v="1330"/>
    <s v="St. Lucie County"/>
    <s v="St. Lucie County"/>
    <m/>
    <m/>
    <m/>
    <n v="0"/>
    <n v="1"/>
    <n v="0.98057311748592002"/>
    <n v="0.18820469218095001"/>
    <n v="347.56456474550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9.936732389555502"/>
    <n v="0.28188529179999999"/>
  </r>
  <r>
    <n v="170000"/>
    <n v="710000"/>
    <n v="710000"/>
    <x v="0"/>
    <x v="0"/>
    <s v="IR-SouthCentral"/>
    <s v="C-25 and South Indian R"/>
    <n v="0.36"/>
    <n v="0.57999999999999996"/>
    <s v="St. Lucie County"/>
    <n v="0.24370408821728001"/>
    <n v="3975.3911837504402"/>
    <n v="11.364647279545"/>
    <n v="2.1812549261759901"/>
    <n v="2.7696110031725398"/>
    <n v="0.53158074295317004"/>
    <n v="968.81908374291902"/>
    <n v="1330"/>
    <s v="Residential, High density; Multiple Dwelling Units, Low Rise &lt;Two stories or less&gt;"/>
    <n v="1330"/>
    <s v="St. Lucie County"/>
    <s v="St. Lucie County"/>
    <m/>
    <m/>
    <m/>
    <n v="0"/>
    <n v="1"/>
    <n v="2.7696110031725398"/>
    <n v="0.53158074295317004"/>
    <n v="985.09047537757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6.45186311536401"/>
    <n v="0.79893793619999998"/>
  </r>
  <r>
    <n v="170000"/>
    <n v="710000"/>
    <n v="710000"/>
    <x v="0"/>
    <x v="0"/>
    <s v="IR-SouthCentral"/>
    <s v="C-25 and South Indian R"/>
    <n v="0.36"/>
    <n v="0.57999999999999996"/>
    <s v="St. Lucie County"/>
    <n v="0.10493713106459"/>
    <n v="3975.3911837504402"/>
    <n v="11.364647279545"/>
    <n v="2.1812549261759901"/>
    <n v="1.1925734810764901"/>
    <n v="0.22889463407341001"/>
    <n v="417.16614568224702"/>
    <n v="1330"/>
    <s v="Residential, High density; Multiple Dwelling Units, Low Rise &lt;Two stories or less&gt;"/>
    <n v="1330"/>
    <s v="St. Lucie County"/>
    <s v="St. Lucie County"/>
    <m/>
    <m/>
    <m/>
    <n v="0"/>
    <n v="1"/>
    <n v="1.1925734810764901"/>
    <n v="0.22889463407341001"/>
    <n v="425.604045979242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4.814920284534594"/>
    <n v="0.34517765290000002"/>
  </r>
  <r>
    <n v="170000"/>
    <n v="710000"/>
    <n v="710000"/>
    <x v="0"/>
    <x v="0"/>
    <s v="IR-SouthCentral"/>
    <s v="C-25 and South Indian R"/>
    <n v="0.36"/>
    <n v="0.57999999999999996"/>
    <s v="FDOT District 4"/>
    <n v="3.3610900614099999E-2"/>
    <n v="3930.9156197677298"/>
    <n v="9.5328193516643207"/>
    <n v="1.226728909755"/>
    <n v="0.32040664380103001"/>
    <n v="4.1231463466220003E-2"/>
    <n v="132.12161421845801"/>
    <n v="8140"/>
    <s v="Roads and Highways"/>
    <n v="8140"/>
    <s v="FDOT District 4                                                St. Lucie County"/>
    <s v="FDOT District 4"/>
    <m/>
    <m/>
    <m/>
    <n v="0"/>
    <n v="1"/>
    <n v="0.32040664380103001"/>
    <n v="4.1231463466220003E-2"/>
    <n v="2409.31276759041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905192354674"/>
    <n v="1.9540249534"/>
  </r>
  <r>
    <n v="170000"/>
    <n v="710000"/>
    <n v="710000"/>
    <x v="0"/>
    <x v="0"/>
    <s v="IR-SouthCentral"/>
    <s v="C-25 and South Indian R"/>
    <n v="0.36"/>
    <n v="0.57999999999999996"/>
    <s v="FDOT District 4"/>
    <n v="4.8495678538500002E-3"/>
    <n v="3930.9156197677298"/>
    <n v="9.5328193516643207"/>
    <n v="1.226728909755"/>
    <n v="4.6230054284420001E-2"/>
    <n v="5.9491050861400002E-3"/>
    <n v="19.0632420258381"/>
    <n v="4110"/>
    <s v="Pine flatwoods"/>
    <n v="4110"/>
    <s v="FDOT District 4                                                St. Lucie County"/>
    <s v="FDOT District 4"/>
    <m/>
    <m/>
    <s v="Natural Lands"/>
    <n v="0"/>
    <n v="1"/>
    <n v="4.6230054284420001E-2"/>
    <n v="5.9491050861400002E-3"/>
    <n v="19.063242025837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4.380229071141102"/>
    <n v="1.54608613E-2"/>
  </r>
  <r>
    <n v="170000"/>
    <n v="710000"/>
    <n v="710000"/>
    <x v="0"/>
    <x v="0"/>
    <s v="IR-SouthCentral"/>
    <s v="C-25 and South Indian R"/>
    <n v="0.36"/>
    <n v="0.57999999999999996"/>
    <s v="Natural Lands"/>
    <n v="0.10473643216212999"/>
    <n v="2534.92805446174"/>
    <n v="4.76214190273007"/>
    <n v="0.43579548774766003"/>
    <n v="0.49876975234173998"/>
    <n v="4.5643664539040001E-2"/>
    <n v="265.49932021202198"/>
    <n v="4200"/>
    <s v="Upland Hardwood Forest"/>
    <n v="4200"/>
    <s v="St. Lucie County"/>
    <s v="St. Lucie County"/>
    <m/>
    <m/>
    <s v="Natural Lands"/>
    <n v="0"/>
    <n v="1"/>
    <n v="0.49876975234173998"/>
    <n v="4.5643664539040001E-2"/>
    <n v="265.49932021202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249162220375197"/>
    <n v="0.21532791579999999"/>
  </r>
  <r>
    <n v="170000"/>
    <n v="710000"/>
    <n v="710000"/>
    <x v="0"/>
    <x v="0"/>
    <s v="IR-SouthCentral"/>
    <s v="C-25 and South Indian R"/>
    <n v="0.36"/>
    <n v="0.57999999999999996"/>
    <s v="Natural Lands"/>
    <n v="0.51302702132167"/>
    <n v="2534.92805446174"/>
    <n v="4.76214190273007"/>
    <n v="0.43579548774766003"/>
    <n v="2.4431074754687199"/>
    <n v="0.22357486098460999"/>
    <n v="1300.48658904524"/>
    <n v="6172"/>
    <s v="Mixed Shrubs"/>
    <n v="6172"/>
    <s v="St. Lucie County"/>
    <s v="St. Lucie County"/>
    <m/>
    <m/>
    <s v="Natural Lands"/>
    <n v="0"/>
    <n v="1"/>
    <n v="2.4431074754687199"/>
    <n v="0.22357486098460999"/>
    <n v="1300.4865890452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21.32357768060399"/>
    <n v="1.0547336489000001"/>
  </r>
  <r>
    <n v="170000"/>
    <n v="710000"/>
    <n v="710000"/>
    <x v="0"/>
    <x v="0"/>
    <s v="IR-SouthCentral"/>
    <s v="C-25 and South Indian R"/>
    <n v="0.36"/>
    <n v="0.57999999999999996"/>
    <s v="St. Lucie County"/>
    <n v="0.39138814970428998"/>
    <n v="3901.5985362445699"/>
    <n v="11.2004342295646"/>
    <n v="1.91648581462712"/>
    <n v="4.3837172289939996"/>
    <n v="0.75008983692144005"/>
    <n v="1527.03943198975"/>
    <n v="1210"/>
    <s v="Fixed Single Family Units"/>
    <n v="1210"/>
    <s v="St. Lucie County"/>
    <s v="St. Lucie County"/>
    <m/>
    <m/>
    <m/>
    <n v="0"/>
    <n v="1"/>
    <n v="4.3837172289939996"/>
    <n v="0.75008983692144005"/>
    <n v="1527.0394319897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836857086815"/>
    <n v="1.2384748028999999"/>
  </r>
  <r>
    <n v="170000"/>
    <n v="710000"/>
    <n v="710000"/>
    <x v="0"/>
    <x v="0"/>
    <s v="IR-SouthCentral"/>
    <s v="C-25 and South Indian R"/>
    <n v="0.36"/>
    <n v="0.57999999999999996"/>
    <s v="St. Lucie County"/>
    <n v="0.22637530400964001"/>
    <n v="3901.5985362445699"/>
    <n v="11.2004342295646"/>
    <n v="1.91648581462712"/>
    <n v="2.5355017037577299"/>
    <n v="0.43384505891637998"/>
    <n v="883.22555476594698"/>
    <n v="1310"/>
    <s v="Fixed Single Family Units"/>
    <n v="1310"/>
    <s v="St. Lucie County"/>
    <s v="St. Lucie County"/>
    <m/>
    <m/>
    <m/>
    <n v="0"/>
    <n v="1"/>
    <n v="2.5355017037577299"/>
    <n v="0.43384505891637998"/>
    <n v="883.22555476594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746379881002"/>
    <n v="0.71632242879999997"/>
  </r>
  <r>
    <n v="170000"/>
    <n v="710000"/>
    <n v="710000"/>
    <x v="0"/>
    <x v="0"/>
    <s v="IR-SouthCentral"/>
    <s v="C-25 and South Indian R"/>
    <n v="0.36"/>
    <n v="0.57999999999999996"/>
    <s v="Natural Lands"/>
    <n v="0.42801973502886997"/>
    <n v="2874.6031459928299"/>
    <n v="5.7280988914151996"/>
    <n v="0.59662059527613998"/>
    <n v="2.4517393697227301"/>
    <n v="0.25536538910286"/>
    <n v="1230.38687686102"/>
    <n v="6172"/>
    <s v="Mixed Shrubs"/>
    <n v="6172"/>
    <s v="St. Lucie County"/>
    <s v="St. Lucie County"/>
    <m/>
    <m/>
    <s v="Natural Lands"/>
    <n v="0"/>
    <n v="1"/>
    <n v="2.4517393697227301"/>
    <n v="0.25536538910286"/>
    <n v="1230.386876861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9.304120052869"/>
    <n v="0.99788067869999997"/>
  </r>
  <r>
    <n v="170000"/>
    <n v="710000"/>
    <n v="710000"/>
    <x v="0"/>
    <x v="0"/>
    <s v="IR-SouthCentral"/>
    <s v="C-25 and South Indian R"/>
    <n v="0.36"/>
    <n v="0.57999999999999996"/>
    <s v="St. Lucie County"/>
    <n v="1.108554649583E-2"/>
    <n v="2874.6031459928299"/>
    <n v="5.7280988914151996"/>
    <n v="0.59662059527613998"/>
    <n v="6.3499106593510005E-2"/>
    <n v="6.6138653493000004E-3"/>
    <n v="31.866546831974201"/>
    <n v="1750"/>
    <s v="Governmental"/>
    <n v="1750"/>
    <s v="St. Lucie County"/>
    <s v="St. Lucie County"/>
    <m/>
    <m/>
    <m/>
    <n v="0"/>
    <n v="1"/>
    <n v="6.3499106593510005E-2"/>
    <n v="6.6138653493000004E-3"/>
    <n v="444.07190989061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824414467979"/>
    <n v="0.3601556447"/>
  </r>
  <r>
    <n v="170000"/>
    <n v="710000"/>
    <n v="710000"/>
    <x v="0"/>
    <x v="0"/>
    <s v="IR-SouthCentral"/>
    <s v="C-25 and South Indian R"/>
    <n v="0.36"/>
    <n v="0.57999999999999996"/>
    <s v="St. Lucie County"/>
    <n v="2.9803498441760001E-2"/>
    <n v="1257.5565338352501"/>
    <n v="3.4692903907216199"/>
    <n v="0.59128790298061995"/>
    <n v="0.10339699075391"/>
    <n v="1.7622448095109999E-2"/>
    <n v="37.479584196594203"/>
    <n v="1330"/>
    <s v="Residential, High density; Multiple Dwelling Units, Low Rise &lt;Two stories or less&gt;"/>
    <n v="1330"/>
    <s v="St. Lucie County"/>
    <s v="St. Lucie County"/>
    <m/>
    <m/>
    <m/>
    <n v="0"/>
    <n v="1"/>
    <n v="0.10339699075391"/>
    <n v="1.7622448095109999E-2"/>
    <n v="110.76329144564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767601367903"/>
    <n v="8.9832353200000006E-2"/>
  </r>
  <r>
    <n v="180000"/>
    <n v="710000"/>
    <n v="710000"/>
    <x v="0"/>
    <x v="0"/>
    <s v="IR-SouthCentral"/>
    <s v="C-25 and South Indian R"/>
    <n v="0.36"/>
    <n v="0.57999999999999996"/>
    <s v="FDOT District 4"/>
    <n v="0.14665375486189999"/>
    <n v="3891.6142280990898"/>
    <n v="10.418126888486499"/>
    <n v="1.6429920605617401"/>
    <n v="1.5278574268242999"/>
    <n v="0.24095095488967"/>
    <n v="570.71983902473403"/>
    <n v="8140"/>
    <s v="Roads and Highways"/>
    <n v="8140"/>
    <s v="FDOT District 4                                                St. Lucie County"/>
    <s v="FDOT District 4"/>
    <m/>
    <m/>
    <m/>
    <n v="0"/>
    <n v="1"/>
    <n v="1.5278574268242999"/>
    <n v="0.24095095488967"/>
    <n v="570.71983902473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3.739469792265"/>
    <n v="0.4628709157"/>
  </r>
  <r>
    <n v="180000"/>
    <n v="710000"/>
    <n v="710000"/>
    <x v="0"/>
    <x v="0"/>
    <s v="IR-SouthCentral"/>
    <s v="C-25 and South Indian R"/>
    <n v="0.36"/>
    <n v="0.57999999999999996"/>
    <s v="St. Lucie County"/>
    <n v="0.22993551835962001"/>
    <n v="3891.6142280990898"/>
    <n v="10.418126888486499"/>
    <n v="1.6429920605617401"/>
    <n v="2.3954974064404801"/>
    <n v="0.37778223110601"/>
    <n v="894.82033479364804"/>
    <n v="1210"/>
    <s v="Fixed Single Family Units"/>
    <n v="1210"/>
    <s v="St. Lucie County"/>
    <s v="St. Lucie County"/>
    <m/>
    <m/>
    <m/>
    <n v="0"/>
    <n v="1"/>
    <n v="2.3954974064404801"/>
    <n v="0.37778223110601"/>
    <n v="894.820334793648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460194133622"/>
    <n v="0.72572614339999997"/>
  </r>
  <r>
    <n v="180000"/>
    <n v="710000"/>
    <n v="710000"/>
    <x v="0"/>
    <x v="0"/>
    <s v="IR-SouthCentral"/>
    <s v="C-25 and South Indian R"/>
    <n v="0.36"/>
    <n v="0.57999999999999996"/>
    <s v="FDOT District 4"/>
    <n v="1.521694599162E-2"/>
    <n v="3891.6142280990898"/>
    <n v="10.418126888486499"/>
    <n v="1.6429920605617401"/>
    <n v="0.15853207419602999"/>
    <n v="2.5001321450240001E-2"/>
    <n v="59.218483529238803"/>
    <n v="1210"/>
    <s v="Fixed Single Family Units"/>
    <n v="1210"/>
    <s v="FDOT District 4                                                St. Lucie County"/>
    <s v="FDOT District 4"/>
    <m/>
    <m/>
    <m/>
    <n v="0"/>
    <n v="1"/>
    <n v="0.15853207419602999"/>
    <n v="2.5001321450240001E-2"/>
    <n v="59.2184835292399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109720999134"/>
    <n v="4.80279672E-2"/>
  </r>
  <r>
    <n v="180000"/>
    <n v="710000"/>
    <n v="710000"/>
    <x v="0"/>
    <x v="0"/>
    <s v="IR-SouthCentral"/>
    <s v="C-25 and South Indian R"/>
    <n v="0.36"/>
    <n v="0.57999999999999996"/>
    <s v="St. Lucie County"/>
    <n v="7.7852325830380001E-2"/>
    <n v="3891.6142280990898"/>
    <n v="10.418126888486499"/>
    <n v="1.6429920605617401"/>
    <n v="0.81107540906473996"/>
    <n v="0.12791075323557999"/>
    <n v="302.97121889212798"/>
    <n v="1310"/>
    <s v="Fixed Single Family Units"/>
    <n v="1310"/>
    <s v="St. Lucie County"/>
    <s v="St. Lucie County"/>
    <m/>
    <m/>
    <m/>
    <n v="0"/>
    <n v="1"/>
    <n v="0.81107540906473996"/>
    <n v="0.12791075323557999"/>
    <n v="302.97121889212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558463453847594"/>
    <n v="0.24571875009999999"/>
  </r>
  <r>
    <n v="180000"/>
    <n v="710000"/>
    <n v="710000"/>
    <x v="0"/>
    <x v="0"/>
    <s v="IR-SouthCentral"/>
    <s v="C-25 and South Indian R"/>
    <n v="0.36"/>
    <n v="0.57999999999999996"/>
    <s v="St. Lucie County"/>
    <n v="7.9366068603099998E-2"/>
    <n v="3891.6142280990898"/>
    <n v="10.418126888486499"/>
    <n v="1.6429920605617401"/>
    <n v="0.82684577334748"/>
    <n v="0.1303978205929"/>
    <n v="308.86212180413497"/>
    <n v="1410"/>
    <s v="Retail Sales and Services"/>
    <n v="1410"/>
    <s v="St. Lucie County"/>
    <s v="St. Lucie County"/>
    <m/>
    <m/>
    <m/>
    <n v="0"/>
    <n v="1"/>
    <n v="0.82684577334748"/>
    <n v="0.1303978205929"/>
    <n v="308.86212180413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5.830772046408299"/>
    <n v="0.25049644920000003"/>
  </r>
  <r>
    <n v="180000"/>
    <n v="710000"/>
    <n v="710000"/>
    <x v="0"/>
    <x v="0"/>
    <s v="IR-SouthCentral"/>
    <s v="C-25 and South Indian R"/>
    <n v="0.36"/>
    <n v="0.57999999999999996"/>
    <s v="FDOT District 4"/>
    <n v="4.9818045897199997E-3"/>
    <n v="3891.6142280990898"/>
    <n v="10.418126888486499"/>
    <n v="1.6429920605617401"/>
    <n v="5.1901072349419999E-2"/>
    <n v="8.1850653881899993E-3"/>
    <n v="19.387261622990899"/>
    <n v="1410"/>
    <s v="Retail Sales and Services"/>
    <n v="1410"/>
    <s v="FDOT District 4                                                St. Lucie County"/>
    <s v="FDOT District 4"/>
    <m/>
    <m/>
    <m/>
    <n v="0"/>
    <n v="1"/>
    <n v="5.1901072349419999E-2"/>
    <n v="8.1850653881899993E-3"/>
    <n v="19.387261622992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000288744052199"/>
    <n v="1.5723651000000002E-2"/>
  </r>
  <r>
    <n v="180000"/>
    <n v="710000"/>
    <n v="710000"/>
    <x v="0"/>
    <x v="0"/>
    <s v="IR-SouthCentral"/>
    <s v="C-25 and South Indian R"/>
    <n v="0.36"/>
    <n v="0.57999999999999996"/>
    <s v="St. Lucie County"/>
    <n v="6.3757035523589994E-2"/>
    <n v="3891.6142280990898"/>
    <n v="10.418126888486499"/>
    <n v="1.6429920605617401"/>
    <n v="0.66422888611855002"/>
    <n v="0.10475230317022"/>
    <n v="248.11778658504099"/>
    <n v="1310"/>
    <s v="Fixed Single Family Units"/>
    <n v="1310"/>
    <s v="St. Lucie County"/>
    <s v="St. Lucie County"/>
    <m/>
    <m/>
    <m/>
    <n v="0"/>
    <n v="1"/>
    <n v="0.66422888611855002"/>
    <n v="0.10475230317022"/>
    <n v="248.11778658504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7.420569113600493"/>
    <n v="0.20123097049999999"/>
  </r>
  <r>
    <n v="180000"/>
    <n v="710000"/>
    <n v="710000"/>
    <x v="0"/>
    <x v="0"/>
    <s v="IR-SouthCentral"/>
    <s v="C-25 and South Indian R"/>
    <n v="0.36"/>
    <n v="0.57999999999999996"/>
    <s v="St. Lucie County"/>
    <n v="0.24762120044579"/>
    <n v="3940.8663550998599"/>
    <n v="12.184253280653"/>
    <n v="2.4460648444802402"/>
    <n v="3.01707942389086"/>
    <n v="0.60569751315844"/>
    <n v="975.84205764625801"/>
    <n v="1310"/>
    <s v="Fixed Single Family Units"/>
    <n v="1310"/>
    <s v="St. Lucie County"/>
    <s v="St. Lucie County"/>
    <m/>
    <m/>
    <m/>
    <n v="0"/>
    <n v="1"/>
    <n v="3.01707942389086"/>
    <n v="0.60569751315844"/>
    <n v="975.84205764625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7.65685538923699"/>
    <n v="0.79143719189999995"/>
  </r>
  <r>
    <n v="180000"/>
    <n v="710000"/>
    <n v="710000"/>
    <x v="0"/>
    <x v="0"/>
    <s v="IR-SouthCentral"/>
    <s v="C-25 and South Indian R"/>
    <n v="0.36"/>
    <n v="0.57999999999999996"/>
    <s v="St. Lucie County"/>
    <n v="0.16131869230831999"/>
    <n v="3940.8663550998599"/>
    <n v="12.184253280653"/>
    <n v="2.4460648444802402"/>
    <n v="1.9655478059883"/>
    <n v="0.39459598201290003"/>
    <n v="635.73540696656505"/>
    <n v="1310"/>
    <s v="Fixed Single Family Units"/>
    <n v="1310"/>
    <s v="St. Lucie County"/>
    <s v="St. Lucie County"/>
    <m/>
    <m/>
    <m/>
    <n v="0"/>
    <n v="1"/>
    <n v="1.9655478059883"/>
    <n v="0.39459598201290003"/>
    <n v="635.735406966565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31158078192701"/>
    <n v="0.51560049230000005"/>
  </r>
  <r>
    <n v="180000"/>
    <n v="710000"/>
    <n v="710000"/>
    <x v="0"/>
    <x v="0"/>
    <s v="IR-SouthCentral"/>
    <s v="C-25 and South Indian R"/>
    <n v="0.36"/>
    <n v="0.57999999999999996"/>
    <s v="St. Lucie County"/>
    <n v="9.4937050005359999E-2"/>
    <n v="3940.8663550998599"/>
    <n v="12.184253280653"/>
    <n v="2.4460648444802402"/>
    <n v="1.1567370629834299"/>
    <n v="0.23222218045678999"/>
    <n v="374.134226218592"/>
    <n v="1310"/>
    <s v="Fixed Single Family Units"/>
    <n v="1310"/>
    <s v="St. Lucie County"/>
    <s v="St. Lucie County"/>
    <m/>
    <m/>
    <m/>
    <n v="0"/>
    <n v="1"/>
    <n v="1.1567370629834299"/>
    <n v="0.23222218045678999"/>
    <n v="374.13422621859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797600774895599"/>
    <n v="0.30343408449999998"/>
  </r>
  <r>
    <n v="180000"/>
    <n v="710000"/>
    <n v="710000"/>
    <x v="0"/>
    <x v="0"/>
    <s v="IR-SouthCentral"/>
    <s v="C-25 and South Indian R"/>
    <n v="0.36"/>
    <n v="0.57999999999999996"/>
    <s v="St. Lucie County"/>
    <n v="0.11388651095445999"/>
    <n v="3940.8663550998599"/>
    <n v="12.184253280653"/>
    <n v="2.4460648444802402"/>
    <n v="1.3876220947190101"/>
    <n v="0.27857379070622001"/>
    <n v="448.811519320147"/>
    <n v="1310"/>
    <s v="Fixed Single Family Units"/>
    <n v="1310"/>
    <s v="St. Lucie County"/>
    <s v="St. Lucie County"/>
    <m/>
    <m/>
    <m/>
    <n v="0"/>
    <n v="1"/>
    <n v="1.3876220947190101"/>
    <n v="0.27857379070622001"/>
    <n v="448.81151932014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986547278989903"/>
    <n v="0.36399961019999999"/>
  </r>
  <r>
    <n v="180000"/>
    <n v="720000"/>
    <n v="720000"/>
    <x v="0"/>
    <x v="0"/>
    <s v="IR-SouthCentral"/>
    <s v="C-25 and South Indian R"/>
    <n v="0.36"/>
    <n v="0.57999999999999996"/>
    <s v="St. Lucie County"/>
    <n v="0.21652797441680999"/>
    <n v="3541.4726623649099"/>
    <n v="9.7283538690991591"/>
    <n v="1.64038478064618"/>
    <n v="2.1064607576860199"/>
    <n v="0.35518919381748998"/>
    <n v="766.82790203440004"/>
    <n v="1210"/>
    <s v="Fixed Single Family Units"/>
    <n v="1210"/>
    <s v="St. Lucie County"/>
    <s v="St. Lucie County"/>
    <m/>
    <m/>
    <m/>
    <n v="0"/>
    <n v="1"/>
    <n v="2.1064607576860199"/>
    <n v="0.35518919381748998"/>
    <n v="766.827902034400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78247217246999"/>
    <n v="0.62192043959999999"/>
  </r>
  <r>
    <n v="180000"/>
    <n v="720000"/>
    <n v="720000"/>
    <x v="0"/>
    <x v="0"/>
    <s v="IR-SouthCentral"/>
    <s v="C-25 and South Indian R"/>
    <n v="0.36"/>
    <n v="0.57999999999999996"/>
    <s v="Natural Lands"/>
    <n v="0.15687368343361"/>
    <n v="3541.4726623649099"/>
    <n v="9.7283538690991591"/>
    <n v="1.64038478064618"/>
    <n v="1.5261227051912201"/>
    <n v="0.2573332027884"/>
    <n v="555.56386132462796"/>
    <n v="6172"/>
    <s v="Mixed Shrubs"/>
    <n v="6172"/>
    <s v="St. Lucie County"/>
    <s v="St. Lucie County"/>
    <m/>
    <m/>
    <s v="Natural Lands"/>
    <n v="0"/>
    <n v="1"/>
    <n v="1.5261227051912201"/>
    <n v="0.2573332027884"/>
    <n v="555.563861324627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5.74700953723401"/>
    <n v="0.450578963"/>
  </r>
  <r>
    <n v="180000"/>
    <n v="720000"/>
    <n v="720000"/>
    <x v="0"/>
    <x v="0"/>
    <s v="IR-SouthCentral"/>
    <s v="C-25 and South Indian R"/>
    <n v="0.36"/>
    <n v="0.57999999999999996"/>
    <s v="St. Lucie County"/>
    <n v="8.6712682816009995E-2"/>
    <n v="3541.4726623649099"/>
    <n v="9.7283538690991591"/>
    <n v="1.64038478064618"/>
    <n v="0.84357166337313005"/>
    <n v="0.14224216518037999"/>
    <n v="307.090595673233"/>
    <n v="1310"/>
    <s v="Fixed Single Family Units"/>
    <n v="1310"/>
    <s v="St. Lucie County"/>
    <s v="St. Lucie County"/>
    <m/>
    <m/>
    <m/>
    <n v="0"/>
    <n v="1"/>
    <n v="0.84357166337313005"/>
    <n v="0.14224216518037999"/>
    <n v="307.090595673231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982990604084804"/>
    <n v="0.2490596883"/>
  </r>
  <r>
    <n v="180000"/>
    <n v="720000"/>
    <n v="720000"/>
    <x v="0"/>
    <x v="0"/>
    <s v="IR-SouthCentral"/>
    <s v="C-25 and South Indian R"/>
    <n v="0.36"/>
    <n v="0.57999999999999996"/>
    <s v="St. Lucie County"/>
    <n v="0.11101092136916001"/>
    <n v="3541.4726623649099"/>
    <n v="9.7283538690991591"/>
    <n v="1.64038478064618"/>
    <n v="1.0799535264139799"/>
    <n v="0.18210062589949"/>
    <n v="393.142143252842"/>
    <n v="1310"/>
    <s v="Fixed Single Family Units"/>
    <n v="1310"/>
    <s v="St. Lucie County"/>
    <s v="St. Lucie County"/>
    <m/>
    <m/>
    <m/>
    <n v="0"/>
    <n v="1"/>
    <n v="1.0799535264139799"/>
    <n v="0.18210062589949"/>
    <n v="393.14214325284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961302623426704"/>
    <n v="0.3188500756"/>
  </r>
  <r>
    <n v="180000"/>
    <n v="720000"/>
    <n v="720000"/>
    <x v="0"/>
    <x v="0"/>
    <s v="IR-SouthCentral"/>
    <s v="C-25 and South Indian R"/>
    <n v="0.36"/>
    <n v="0.57999999999999996"/>
    <s v="St. Lucie County"/>
    <n v="4.6638191678329999E-2"/>
    <n v="3541.4726623649099"/>
    <n v="9.7283538690991591"/>
    <n v="1.64038478064618"/>
    <n v="0.45371283246168997"/>
    <n v="7.6504579825990002E-2"/>
    <n v="165.167880850947"/>
    <n v="1310"/>
    <s v="Fixed Single Family Units"/>
    <n v="1310"/>
    <s v="St. Lucie County"/>
    <s v="St. Lucie County"/>
    <m/>
    <m/>
    <m/>
    <n v="0"/>
    <n v="1"/>
    <n v="0.45371283246168997"/>
    <n v="7.6504579825990002E-2"/>
    <n v="165.16788085094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127797313736899"/>
    <n v="0.13395610769999999"/>
  </r>
  <r>
    <n v="180000"/>
    <n v="720000"/>
    <n v="720000"/>
    <x v="0"/>
    <x v="0"/>
    <s v="IR-SouthCentral"/>
    <s v="C-25 and South Indian R"/>
    <n v="0.36"/>
    <n v="0.57999999999999996"/>
    <s v="St. Lucie County"/>
    <n v="0.34349742597237998"/>
    <n v="3925.09705273907"/>
    <n v="10.405774303986099"/>
    <n v="1.7548260436288501"/>
    <n v="3.5743566886688298"/>
    <n v="0.60277822901581002"/>
    <n v="1348.26073430767"/>
    <n v="1210"/>
    <s v="Fixed Single Family Units"/>
    <n v="1210"/>
    <s v="St. Lucie County"/>
    <s v="St. Lucie County"/>
    <m/>
    <m/>
    <m/>
    <n v="0"/>
    <n v="1"/>
    <n v="3.5743566886688298"/>
    <n v="0.60277822901581002"/>
    <n v="1348.2607343076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4.134569731184"/>
    <n v="1.0934799143"/>
  </r>
  <r>
    <n v="180000"/>
    <n v="720000"/>
    <n v="720000"/>
    <x v="0"/>
    <x v="0"/>
    <s v="IR-SouthCentral"/>
    <s v="C-25 and South Indian R"/>
    <n v="0.36"/>
    <n v="0.57999999999999996"/>
    <s v="St. Lucie County"/>
    <n v="9.363846197148E-2"/>
    <n v="3925.09705273907"/>
    <n v="10.405774303986099"/>
    <n v="1.7548260436288501"/>
    <n v="0.97438070144763"/>
    <n v="0.16431921175290001"/>
    <n v="367.54005110728298"/>
    <n v="1310"/>
    <s v="Fixed Single Family Units"/>
    <n v="1310"/>
    <s v="St. Lucie County"/>
    <s v="St. Lucie County"/>
    <m/>
    <m/>
    <m/>
    <n v="0"/>
    <n v="1"/>
    <n v="0.97438070144763"/>
    <n v="0.16431921175290001"/>
    <n v="367.54005110728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057394582474402"/>
    <n v="0.29808601060000001"/>
  </r>
  <r>
    <n v="180000"/>
    <n v="720000"/>
    <n v="720000"/>
    <x v="0"/>
    <x v="0"/>
    <s v="IR-SouthCentral"/>
    <s v="C-25 and South Indian R"/>
    <n v="0.36"/>
    <n v="0.57999999999999996"/>
    <s v="St. Lucie County"/>
    <n v="4.2347041260229999E-2"/>
    <n v="3925.09705273907"/>
    <n v="10.405774303986099"/>
    <n v="1.7548260436288501"/>
    <n v="0.44065375379559002"/>
    <n v="7.4311690874080003E-2"/>
    <n v="166.21624684276799"/>
    <n v="1310"/>
    <s v="Fixed Single Family Units"/>
    <n v="1310"/>
    <s v="St. Lucie County"/>
    <s v="St. Lucie County"/>
    <m/>
    <m/>
    <m/>
    <n v="0"/>
    <n v="1"/>
    <n v="0.44065375379559002"/>
    <n v="7.4311690874080003E-2"/>
    <n v="166.21624684276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070666043430499"/>
    <n v="0.13480636400000001"/>
  </r>
  <r>
    <n v="180000"/>
    <n v="720000"/>
    <n v="720000"/>
    <x v="0"/>
    <x v="0"/>
    <s v="IR-SouthCentral"/>
    <s v="C-25 and South Indian R"/>
    <n v="0.36"/>
    <n v="0.57999999999999996"/>
    <s v="St. Lucie County"/>
    <n v="0.12549184150187001"/>
    <n v="3925.09705273907"/>
    <n v="10.405774303986099"/>
    <n v="1.7548260436288501"/>
    <n v="1.30583977966005"/>
    <n v="0.22021635173042001"/>
    <n v="492.56765722178898"/>
    <n v="1310"/>
    <s v="Fixed Single Family Units"/>
    <n v="1310"/>
    <s v="St. Lucie County"/>
    <s v="St. Lucie County"/>
    <m/>
    <m/>
    <m/>
    <n v="0"/>
    <n v="1"/>
    <n v="1.30583977966005"/>
    <n v="0.22021635173042001"/>
    <n v="492.56765722178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312316421908704"/>
    <n v="0.39948715099999998"/>
  </r>
  <r>
    <n v="180000"/>
    <n v="720000"/>
    <n v="720000"/>
    <x v="0"/>
    <x v="0"/>
    <s v="IR-SouthCentral"/>
    <s v="C-25 and South Indian R"/>
    <n v="0.36"/>
    <n v="0.57999999999999996"/>
    <s v="St. Lucie County"/>
    <n v="1.278868286988E-2"/>
    <n v="3925.09705273907"/>
    <n v="10.405774303986099"/>
    <n v="1.7548260436288501"/>
    <n v="0.13307614758929001"/>
    <n v="2.2441913763779998E-2"/>
    <n v="50.196821441008098"/>
    <n v="1310"/>
    <s v="Fixed Single Family Units"/>
    <n v="1310"/>
    <s v="St. Lucie County"/>
    <s v="St. Lucie County"/>
    <m/>
    <m/>
    <m/>
    <n v="0"/>
    <n v="1"/>
    <n v="0.13307614758929001"/>
    <n v="2.2441913763779998E-2"/>
    <n v="50.196821441007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2.209916658145097"/>
    <n v="4.0711128499999999E-2"/>
  </r>
  <r>
    <n v="180000"/>
    <n v="720000"/>
    <n v="720000"/>
    <x v="0"/>
    <x v="0"/>
    <s v="IR-SouthCentral"/>
    <s v="C-25 and South Indian R"/>
    <n v="0.36"/>
    <n v="0.57999999999999996"/>
    <s v="St. Lucie County"/>
    <n v="0.20297900276763001"/>
    <n v="3940.1387946578202"/>
    <n v="10.7824815687802"/>
    <n v="1.9262301763199099"/>
    <n v="2.1886173561914402"/>
    <n v="0.39098428029033999"/>
    <n v="799.76544330572403"/>
    <n v="1210"/>
    <s v="Fixed Single Family Units"/>
    <n v="1210"/>
    <s v="St. Lucie County"/>
    <s v="St. Lucie County"/>
    <m/>
    <m/>
    <m/>
    <n v="0"/>
    <n v="1"/>
    <n v="2.1886173561914402"/>
    <n v="0.39098428029033999"/>
    <n v="799.76544330572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8070645312499"/>
    <n v="0.648633774"/>
  </r>
  <r>
    <n v="180000"/>
    <n v="720000"/>
    <n v="720000"/>
    <x v="0"/>
    <x v="0"/>
    <s v="IR-SouthCentral"/>
    <s v="C-25 and South Indian R"/>
    <n v="0.36"/>
    <n v="0.57999999999999996"/>
    <s v="St. Lucie County"/>
    <n v="0.10843310623001"/>
    <n v="3940.1387946578202"/>
    <n v="10.7824815687802"/>
    <n v="1.9262301763199099"/>
    <n v="1.1691779693706901"/>
    <n v="0.20886712133235"/>
    <n v="427.24148848212297"/>
    <n v="1310"/>
    <s v="Fixed Single Family Units"/>
    <n v="1310"/>
    <s v="St. Lucie County"/>
    <s v="St. Lucie County"/>
    <m/>
    <m/>
    <m/>
    <n v="0"/>
    <n v="1"/>
    <n v="1.1691779693706901"/>
    <n v="0.20886712133235"/>
    <n v="427.241488482122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287498039277295"/>
    <n v="0.34650566789999998"/>
  </r>
  <r>
    <n v="180000"/>
    <n v="720000"/>
    <n v="720000"/>
    <x v="0"/>
    <x v="0"/>
    <s v="IR-SouthCentral"/>
    <s v="C-25 and South Indian R"/>
    <n v="0.36"/>
    <n v="0.57999999999999996"/>
    <s v="St. Lucie County"/>
    <n v="7.0137222988399996E-3"/>
    <n v="3940.1387946578202"/>
    <n v="10.7824815687802"/>
    <n v="1.9262301763199099"/>
    <n v="7.5625331415860003E-2"/>
    <n v="1.3510043540359999E-2"/>
    <n v="27.635039324643699"/>
    <n v="1310"/>
    <s v="Fixed Single Family Units"/>
    <n v="1310"/>
    <s v="St. Lucie County"/>
    <s v="St. Lucie County"/>
    <m/>
    <m/>
    <m/>
    <n v="0"/>
    <n v="1"/>
    <n v="7.5625331415860003E-2"/>
    <n v="1.3510043540359999E-2"/>
    <n v="27.635039324642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6.2913067812059"/>
    <n v="2.2412846199999999E-2"/>
  </r>
  <r>
    <n v="180000"/>
    <n v="720000"/>
    <n v="720000"/>
    <x v="0"/>
    <x v="0"/>
    <s v="IR-SouthCentral"/>
    <s v="C-25 and South Indian R"/>
    <n v="0.36"/>
    <n v="0.57999999999999996"/>
    <s v="St. Lucie County"/>
    <n v="7.5959091616499996E-2"/>
    <n v="3940.1387946578202"/>
    <n v="10.7824815687802"/>
    <n v="1.9262301763199099"/>
    <n v="0.81902750533621005"/>
    <n v="0.14631469443754999"/>
    <n v="299.28936368514297"/>
    <n v="1310"/>
    <s v="Fixed Single Family Units"/>
    <n v="1310"/>
    <s v="St. Lucie County"/>
    <s v="St. Lucie County"/>
    <m/>
    <m/>
    <m/>
    <n v="0"/>
    <n v="1"/>
    <n v="0.81902750533621005"/>
    <n v="0.14631469443754999"/>
    <n v="299.289363685142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241909499767701"/>
    <n v="0.2427326551"/>
  </r>
  <r>
    <n v="180000"/>
    <n v="720000"/>
    <n v="720000"/>
    <x v="0"/>
    <x v="0"/>
    <s v="IR-SouthCentral"/>
    <s v="C-25 and South Indian R"/>
    <n v="0.36"/>
    <n v="0.57999999999999996"/>
    <s v="St. Lucie County"/>
    <n v="0.17755125261599999"/>
    <n v="3940.1387946578202"/>
    <n v="10.7824815687802"/>
    <n v="1.9262301763199099"/>
    <n v="1.91444310884588"/>
    <n v="0.34200458063234002"/>
    <n v="699.57657847239602"/>
    <n v="1310"/>
    <s v="Fixed Single Family Units"/>
    <n v="1310"/>
    <s v="St. Lucie County"/>
    <s v="St. Lucie County"/>
    <m/>
    <m/>
    <m/>
    <n v="0"/>
    <n v="1"/>
    <n v="1.91444310884588"/>
    <n v="0.34200458063234002"/>
    <n v="699.576578472396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97001908596199"/>
    <n v="0.56737759809999999"/>
  </r>
  <r>
    <n v="180000"/>
    <n v="720000"/>
    <n v="720000"/>
    <x v="0"/>
    <x v="0"/>
    <s v="IR-SouthCentral"/>
    <s v="C-25 and South Indian R"/>
    <n v="0.36"/>
    <n v="0.57999999999999996"/>
    <s v="St. Lucie County"/>
    <n v="3.9425819477330003E-2"/>
    <n v="3940.1387946578202"/>
    <n v="10.7824815687802"/>
    <n v="1.9262301763199099"/>
    <n v="0.42510817184846"/>
    <n v="7.594320320339E-2"/>
    <n v="155.34320083383901"/>
    <n v="1310"/>
    <s v="Fixed Single Family Units"/>
    <n v="1310"/>
    <s v="St. Lucie County"/>
    <s v="St. Lucie County"/>
    <m/>
    <m/>
    <m/>
    <n v="0"/>
    <n v="1"/>
    <n v="0.42510817184846"/>
    <n v="7.594320320339E-2"/>
    <n v="155.34320083383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527043491071503"/>
    <n v="0.1259879974"/>
  </r>
  <r>
    <n v="180000"/>
    <n v="720000"/>
    <n v="720000"/>
    <x v="0"/>
    <x v="0"/>
    <s v="IR-SouthCentral"/>
    <s v="C-25 and South Indian R"/>
    <n v="0.36"/>
    <n v="0.57999999999999996"/>
    <s v="St. Lucie County"/>
    <n v="6.4014585234900001E-3"/>
    <n v="3940.1387946578202"/>
    <n v="10.7824815687802"/>
    <n v="1.9262301763199099"/>
    <n v="6.9023608542889997E-2"/>
    <n v="1.233068258041E-2"/>
    <n v="25.222635070815599"/>
    <n v="1310"/>
    <s v="Fixed Single Family Units"/>
    <n v="1310"/>
    <s v="St. Lucie County"/>
    <s v="St. Lucie County"/>
    <m/>
    <m/>
    <m/>
    <n v="0"/>
    <n v="1"/>
    <n v="6.9023608542889997E-2"/>
    <n v="1.233068258041E-2"/>
    <n v="25.222635070816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0.545201538676203"/>
    <n v="2.0456313899999998E-2"/>
  </r>
  <r>
    <n v="180000"/>
    <n v="720000"/>
    <n v="720000"/>
    <x v="0"/>
    <x v="0"/>
    <s v="IR-SouthCentral"/>
    <s v="C-25 and South Indian R"/>
    <n v="0.36"/>
    <n v="0.57999999999999996"/>
    <s v="St. Lucie County"/>
    <n v="5.6279477930470001E-2"/>
    <n v="3910.0147476351899"/>
    <n v="11.055740780579301"/>
    <n v="2.0837695471533602"/>
    <n v="0.62221131926569995"/>
    <n v="0.11727346224122"/>
    <n v="220.05358869737799"/>
    <n v="1210"/>
    <s v="Fixed Single Family Units"/>
    <n v="1210"/>
    <s v="St. Lucie County"/>
    <s v="St. Lucie County"/>
    <m/>
    <m/>
    <m/>
    <n v="0"/>
    <n v="1"/>
    <n v="0.62221131926569995"/>
    <n v="0.11727346224122"/>
    <n v="220.05358869737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13758303260001"/>
    <n v="0.1784700638"/>
  </r>
  <r>
    <n v="180000"/>
    <n v="720000"/>
    <n v="720000"/>
    <x v="0"/>
    <x v="0"/>
    <s v="IR-SouthCentral"/>
    <s v="C-25 and South Indian R"/>
    <n v="0.36"/>
    <n v="0.57999999999999996"/>
    <s v="St. Lucie County"/>
    <n v="0.16925033256027"/>
    <n v="3910.0147476351899"/>
    <n v="11.055740780579301"/>
    <n v="2.0837695471533602"/>
    <n v="1.8711878038132801"/>
    <n v="0.35267868883468001"/>
    <n v="661.77129635285098"/>
    <n v="1330"/>
    <s v="Residential, High density; Multiple Dwelling Units, Low Rise &lt;Two stories or less&gt;"/>
    <n v="1330"/>
    <s v="St. Lucie County"/>
    <s v="St. Lucie County"/>
    <m/>
    <m/>
    <m/>
    <n v="0"/>
    <n v="1"/>
    <n v="1.8711878038132801"/>
    <n v="0.35267868883468001"/>
    <n v="661.771296352850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7.424850981959"/>
    <n v="0.53671637979999998"/>
  </r>
  <r>
    <n v="180000"/>
    <n v="720000"/>
    <n v="720000"/>
    <x v="0"/>
    <x v="0"/>
    <s v="IR-SouthCentral"/>
    <s v="C-25 and South Indian R"/>
    <n v="0.36"/>
    <n v="0.57999999999999996"/>
    <s v="St. Lucie County"/>
    <n v="4.6872036230529997E-2"/>
    <n v="3910.0147476351899"/>
    <n v="11.055740780579301"/>
    <n v="2.0837695471533602"/>
    <n v="0.51820508242267005"/>
    <n v="9.7670521710249994E-2"/>
    <n v="183.270352913067"/>
    <n v="1310"/>
    <s v="Fixed Single Family Units"/>
    <n v="1310"/>
    <s v="St. Lucie County"/>
    <s v="St. Lucie County"/>
    <m/>
    <m/>
    <m/>
    <n v="0"/>
    <n v="1"/>
    <n v="0.51820508242267005"/>
    <n v="9.7670521710249994E-2"/>
    <n v="183.27035291306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4.620087832775297"/>
    <n v="0.14863775579999999"/>
  </r>
  <r>
    <n v="180000"/>
    <n v="720000"/>
    <n v="720000"/>
    <x v="0"/>
    <x v="0"/>
    <s v="IR-SouthCentral"/>
    <s v="C-25 and South Indian R"/>
    <n v="0.36"/>
    <n v="0.57999999999999996"/>
    <s v="St. Lucie County"/>
    <n v="0.10792896530564999"/>
    <n v="3910.0147476351899"/>
    <n v="11.055740780579301"/>
    <n v="2.0837695471533602"/>
    <n v="1.19323466313543"/>
    <n v="0.22489909115969001"/>
    <n v="422.00384604211001"/>
    <n v="1330"/>
    <s v="Residential, High density; Multiple Dwelling Units, Low Rise &lt;Two stories or less&gt;"/>
    <n v="1330"/>
    <s v="St. Lucie County"/>
    <s v="St. Lucie County"/>
    <m/>
    <m/>
    <m/>
    <n v="0"/>
    <n v="1"/>
    <n v="1.19323466313543"/>
    <n v="0.22489909115969001"/>
    <n v="422.00384604211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198121100238495"/>
    <n v="0.34225778270000001"/>
  </r>
  <r>
    <n v="180000"/>
    <n v="720000"/>
    <n v="720000"/>
    <x v="0"/>
    <x v="0"/>
    <s v="IR-SouthCentral"/>
    <s v="C-25 and South Indian R"/>
    <n v="0.36"/>
    <n v="0.57999999999999996"/>
    <s v="St. Lucie County"/>
    <n v="3.8229084533549999E-2"/>
    <n v="3910.0147476351899"/>
    <n v="11.055740780579301"/>
    <n v="2.0837695471533602"/>
    <n v="0.42265084888180998"/>
    <n v="7.9660602166559999E-2"/>
    <n v="149.47628431478401"/>
    <n v="1310"/>
    <s v="Fixed Single Family Units"/>
    <n v="1310"/>
    <s v="St. Lucie County"/>
    <s v="St. Lucie County"/>
    <m/>
    <m/>
    <m/>
    <n v="0"/>
    <n v="1"/>
    <n v="0.42265084888180998"/>
    <n v="7.9660602166559999E-2"/>
    <n v="149.47628431478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4.132931227890602"/>
    <n v="0.1212297521"/>
  </r>
  <r>
    <n v="180000"/>
    <n v="720000"/>
    <n v="720000"/>
    <x v="0"/>
    <x v="0"/>
    <s v="IR-SouthCentral"/>
    <s v="C-25 and South Indian R"/>
    <n v="0.36"/>
    <n v="0.57999999999999996"/>
    <s v="St. Lucie County"/>
    <n v="0.1678083049895"/>
    <n v="3910.0147476351899"/>
    <n v="11.055740780579301"/>
    <n v="2.0837695471533602"/>
    <n v="1.8552451207923999"/>
    <n v="0.34967383569656002"/>
    <n v="656.13294728464405"/>
    <n v="1330"/>
    <s v="Residential, High density; Multiple Dwelling Units, Low Rise &lt;Two stories or less&gt;"/>
    <n v="1330"/>
    <s v="St. Lucie County"/>
    <s v="St. Lucie County"/>
    <m/>
    <m/>
    <m/>
    <n v="0"/>
    <n v="1"/>
    <n v="1.8552451207923999"/>
    <n v="0.34967383569656002"/>
    <n v="656.132947284644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57730750979201"/>
    <n v="0.53214350960000001"/>
  </r>
  <r>
    <n v="180000"/>
    <n v="720000"/>
    <n v="720000"/>
    <x v="0"/>
    <x v="0"/>
    <s v="IR-SouthCentral"/>
    <s v="C-25 and South Indian R"/>
    <n v="0.36"/>
    <n v="0.57999999999999996"/>
    <s v="St. Lucie County"/>
    <n v="1.9492129527009999E-2"/>
    <n v="3910.0147476351899"/>
    <n v="11.055740780579301"/>
    <n v="2.0837695471533602"/>
    <n v="0.21549993131212"/>
    <n v="4.0617105917550002E-2"/>
    <n v="76.214513913432299"/>
    <n v="1330"/>
    <s v="Residential, High density; Multiple Dwelling Units, Low Rise &lt;Two stories or less&gt;"/>
    <n v="1330"/>
    <s v="St. Lucie County"/>
    <s v="St. Lucie County"/>
    <m/>
    <m/>
    <m/>
    <n v="0"/>
    <n v="1"/>
    <n v="0.21549993131212"/>
    <n v="4.0617105917550002E-2"/>
    <n v="76.2145139134330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5.303262539282699"/>
    <n v="6.1812257799999999E-2"/>
  </r>
  <r>
    <n v="180000"/>
    <n v="720000"/>
    <n v="720000"/>
    <x v="0"/>
    <x v="0"/>
    <s v="IR-SouthCentral"/>
    <s v="C-25 and South Indian R"/>
    <n v="0.36"/>
    <n v="0.57999999999999996"/>
    <s v="St. Lucie County"/>
    <n v="1.190312263692E-2"/>
    <n v="3910.0147476351899"/>
    <n v="11.055740780579301"/>
    <n v="2.0837695471533602"/>
    <n v="0.13159783835328001"/>
    <n v="2.4803364466850001E-2"/>
    <n v="46.541385053287001"/>
    <n v="1310"/>
    <s v="Fixed Single Family Units"/>
    <n v="1310"/>
    <s v="St. Lucie County"/>
    <s v="St. Lucie County"/>
    <m/>
    <m/>
    <m/>
    <n v="0"/>
    <n v="1"/>
    <n v="0.13159783835328001"/>
    <n v="2.4803364466850001E-2"/>
    <n v="46.5413850532850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7.8115330678561"/>
    <n v="3.7746459900000001E-2"/>
  </r>
  <r>
    <n v="180000"/>
    <n v="720000"/>
    <n v="720000"/>
    <x v="0"/>
    <x v="0"/>
    <s v="IR-SouthCentral"/>
    <s v="C-25 and South Indian R"/>
    <n v="0.36"/>
    <n v="0.57999999999999996"/>
    <s v="St. Lucie County"/>
    <n v="1.2853566850000001E-5"/>
    <n v="3887.5228137940398"/>
    <n v="10.415646656096101"/>
    <n v="1.6288600811557301"/>
    <n v="1.3387821059000001E-4"/>
    <n v="2.0936661939999999E-5"/>
    <n v="4.9968534371880001E-2"/>
    <n v="8140"/>
    <s v="Roads and Highways"/>
    <n v="8140"/>
    <s v="St. Lucie County"/>
    <s v="St. Lucie County"/>
    <m/>
    <m/>
    <m/>
    <n v="0"/>
    <n v="1"/>
    <n v="1.3387821059000001E-4"/>
    <n v="2.0936661939999999E-5"/>
    <n v="4.9968534371140003E-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.47470946204348"/>
    <n v="4.0525999999999998E-5"/>
  </r>
  <r>
    <n v="180000"/>
    <n v="720000"/>
    <n v="720000"/>
    <x v="0"/>
    <x v="0"/>
    <s v="IR-SouthCentral"/>
    <s v="C-25 and South Indian R"/>
    <n v="0.36"/>
    <n v="0.57999999999999996"/>
    <s v="FDOT District 4"/>
    <n v="0.31820966069368001"/>
    <n v="3887.5228137940398"/>
    <n v="10.415646656096101"/>
    <n v="1.6288600811557301"/>
    <n v="3.31435938834163"/>
    <n v="0.51831901374205003"/>
    <n v="1237.0473155163399"/>
    <n v="8140"/>
    <s v="Roads and Highways"/>
    <n v="8140"/>
    <s v="FDOT District 4                                                St. Lucie County"/>
    <s v="FDOT District 4"/>
    <m/>
    <m/>
    <m/>
    <n v="0"/>
    <n v="1"/>
    <n v="3.31435938834163"/>
    <n v="0.51831901374205003"/>
    <n v="1237.0473155163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2.43364023503"/>
    <n v="1.0032824943"/>
  </r>
  <r>
    <n v="180000"/>
    <n v="720000"/>
    <n v="720000"/>
    <x v="0"/>
    <x v="0"/>
    <s v="IR-SouthCentral"/>
    <s v="C-25 and South Indian R"/>
    <n v="0.36"/>
    <n v="0.57999999999999996"/>
    <s v="St. Lucie County"/>
    <n v="5.6229306384000003E-3"/>
    <n v="3887.5228137940398"/>
    <n v="10.415646656096101"/>
    <n v="1.6288600811557301"/>
    <n v="5.8566458701350001E-2"/>
    <n v="9.1589672559999995E-3"/>
    <n v="21.859271137177"/>
    <n v="1210"/>
    <s v="Fixed Single Family Units"/>
    <n v="1210"/>
    <s v="St. Lucie County"/>
    <s v="St. Lucie County"/>
    <m/>
    <m/>
    <m/>
    <n v="0"/>
    <n v="1"/>
    <n v="5.8566458701350001E-2"/>
    <n v="9.1589672559999995E-3"/>
    <n v="21.859271137175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8.356554412543296"/>
    <n v="1.7728524799999999E-2"/>
  </r>
  <r>
    <n v="180000"/>
    <n v="720000"/>
    <n v="720000"/>
    <x v="0"/>
    <x v="0"/>
    <s v="IR-SouthCentral"/>
    <s v="C-25 and South Indian R"/>
    <n v="0.36"/>
    <n v="0.57999999999999996"/>
    <s v="FDOT District 4"/>
    <n v="1.6963879425700001E-3"/>
    <n v="3887.5228137940398"/>
    <n v="10.415646656096101"/>
    <n v="1.6288600811557301"/>
    <n v="1.7668977401540002E-2"/>
    <n v="2.7631786018100001E-3"/>
    <n v="6.5947468278132204"/>
    <n v="1210"/>
    <s v="Fixed Single Family Units"/>
    <n v="1210"/>
    <s v="FDOT District 4                                                St. Lucie County"/>
    <s v="FDOT District 4"/>
    <m/>
    <m/>
    <m/>
    <n v="0"/>
    <n v="1"/>
    <n v="1.7668977401540002E-2"/>
    <n v="2.7631786018100001E-3"/>
    <n v="6.59474682781282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.4799310320325"/>
    <n v="5.3485375999999998E-3"/>
  </r>
  <r>
    <n v="180000"/>
    <n v="720000"/>
    <n v="720000"/>
    <x v="0"/>
    <x v="0"/>
    <s v="IR-SouthCentral"/>
    <s v="C-25 and South Indian R"/>
    <n v="0.36"/>
    <n v="0.57999999999999996"/>
    <s v="St. Lucie County"/>
    <n v="0.12279843883301"/>
    <n v="3887.5228137940398"/>
    <n v="10.415646656096101"/>
    <n v="1.6288600811557301"/>
    <n v="1.2790251488048801"/>
    <n v="0.20002147504333001"/>
    <n v="477.38173246162597"/>
    <n v="1210"/>
    <s v="Fixed Single Family Units"/>
    <n v="1210"/>
    <s v="St. Lucie County"/>
    <s v="St. Lucie County"/>
    <m/>
    <m/>
    <m/>
    <n v="0"/>
    <n v="1"/>
    <n v="1.2790251488048801"/>
    <n v="0.20002147504333001"/>
    <n v="477.381732461625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9.192790684399299"/>
    <n v="0.38717091040000001"/>
  </r>
  <r>
    <n v="180000"/>
    <n v="720000"/>
    <n v="720000"/>
    <x v="0"/>
    <x v="0"/>
    <s v="IR-SouthCentral"/>
    <s v="C-25 and South Indian R"/>
    <n v="0.36"/>
    <n v="0.57999999999999996"/>
    <s v="FDOT District 4"/>
    <n v="7.0239439971599999E-3"/>
    <n v="3887.5228137940398"/>
    <n v="10.415646656096101"/>
    <n v="1.6288600811557301"/>
    <n v="7.3158918806689996E-2"/>
    <n v="1.144102198925E-2"/>
    <n v="27.305742531798401"/>
    <n v="1210"/>
    <s v="Fixed Single Family Units"/>
    <n v="1210"/>
    <s v="FDOT District 4                                                St. Lucie County"/>
    <s v="FDOT District 4"/>
    <m/>
    <m/>
    <m/>
    <n v="0"/>
    <n v="1"/>
    <n v="7.3158918806689996E-2"/>
    <n v="1.144102198925E-2"/>
    <n v="27.305742531799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6.084494770357601"/>
    <n v="2.21457766E-2"/>
  </r>
  <r>
    <n v="180000"/>
    <n v="720000"/>
    <n v="720000"/>
    <x v="0"/>
    <x v="0"/>
    <s v="IR-SouthCentral"/>
    <s v="C-25 and South Indian R"/>
    <n v="0.36"/>
    <n v="0.57999999999999996"/>
    <s v="St. Lucie County"/>
    <n v="2.7263552881429998E-2"/>
    <n v="3887.5228137940398"/>
    <n v="10.415646656096101"/>
    <n v="1.6288600811557301"/>
    <n v="0.28396753340285003"/>
    <n v="4.4408512959050003E-2"/>
    <n v="105.98768381167"/>
    <n v="1310"/>
    <s v="Fixed Single Family Units"/>
    <n v="1310"/>
    <s v="St. Lucie County"/>
    <s v="St. Lucie County"/>
    <m/>
    <m/>
    <m/>
    <n v="0"/>
    <n v="1"/>
    <n v="0.28396753340285003"/>
    <n v="4.4408512959050003E-2"/>
    <n v="105.9876838116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4.787842912744203"/>
    <n v="8.5959192099999998E-2"/>
  </r>
  <r>
    <n v="180000"/>
    <n v="720000"/>
    <n v="720000"/>
    <x v="0"/>
    <x v="0"/>
    <s v="IR-SouthCentral"/>
    <s v="C-25 and South Indian R"/>
    <n v="0.36"/>
    <n v="0.57999999999999996"/>
    <s v="FDOT District 4"/>
    <n v="1.4814577337799999E-3"/>
    <n v="3887.5228137940398"/>
    <n v="10.415646656096101"/>
    <n v="1.6288600811557301"/>
    <n v="1.5430340291050001E-2"/>
    <n v="2.41308736448E-3"/>
    <n v="5.7592007377646901"/>
    <n v="1310"/>
    <s v="Fixed Single Family Units"/>
    <n v="1310"/>
    <s v="FDOT District 4                                                St. Lucie County"/>
    <s v="FDOT District 4"/>
    <m/>
    <m/>
    <m/>
    <n v="0"/>
    <n v="1"/>
    <n v="1.5430340291050001E-2"/>
    <n v="2.41308736448E-3"/>
    <n v="5.7592007377661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.9750100227724"/>
    <n v="4.6708846000000004E-3"/>
  </r>
  <r>
    <n v="180000"/>
    <n v="720000"/>
    <n v="720000"/>
    <x v="0"/>
    <x v="0"/>
    <s v="IR-SouthCentral"/>
    <s v="C-25 and South Indian R"/>
    <n v="0.36"/>
    <n v="0.57999999999999996"/>
    <s v="St. Lucie County"/>
    <n v="0.11391738230693001"/>
    <n v="3887.5228137940398"/>
    <n v="10.415646656096101"/>
    <n v="1.6288600811557301"/>
    <n v="1.18652320209649"/>
    <n v="0.18555547658953001"/>
    <n v="442.856422605923"/>
    <n v="1310"/>
    <s v="Fixed Single Family Units"/>
    <n v="1310"/>
    <s v="St. Lucie County"/>
    <s v="St. Lucie County"/>
    <m/>
    <m/>
    <m/>
    <n v="0"/>
    <n v="1"/>
    <n v="1.18652320209649"/>
    <n v="0.18555547658953001"/>
    <n v="442.85642260592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584620554451902"/>
    <n v="0.35916984800000001"/>
  </r>
  <r>
    <n v="180000"/>
    <n v="720000"/>
    <n v="720000"/>
    <x v="0"/>
    <x v="0"/>
    <s v="IR-SouthCentral"/>
    <s v="C-25 and South Indian R"/>
    <n v="0.36"/>
    <n v="0.57999999999999996"/>
    <s v="FDOT District 4"/>
    <n v="1.9736844889949999E-2"/>
    <n v="3887.5228137940398"/>
    <n v="10.415646656096101"/>
    <n v="1.6288600811557301"/>
    <n v="0.20557200247988999"/>
    <n v="3.2148558769200003E-2"/>
    <n v="76.727434781994901"/>
    <n v="1310"/>
    <s v="Fixed Single Family Units"/>
    <n v="1310"/>
    <s v="FDOT District 4                                                St. Lucie County"/>
    <s v="FDOT District 4"/>
    <m/>
    <m/>
    <m/>
    <n v="0"/>
    <n v="1"/>
    <n v="0.20557200247988999"/>
    <n v="3.2148558769200003E-2"/>
    <n v="76.72743478199379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4.546566816001999"/>
    <n v="6.2228252099999999E-2"/>
  </r>
  <r>
    <n v="180000"/>
    <n v="720000"/>
    <n v="720000"/>
    <x v="0"/>
    <x v="0"/>
    <s v="IR-SouthCentral"/>
    <s v="C-25 and South Indian R"/>
    <n v="0.36"/>
    <n v="0.57999999999999996"/>
    <s v="St. Lucie County"/>
    <n v="1.1847296552809999E-2"/>
    <n v="3914.4861384031401"/>
    <n v="12.276155013254799"/>
    <n v="2.4760813070951002"/>
    <n v="0.14543924897032001"/>
    <n v="2.933486953403E-2"/>
    <n v="46.376078133533802"/>
    <n v="1210"/>
    <s v="Fixed Single Family Units"/>
    <n v="1210"/>
    <s v="St. Lucie County"/>
    <s v="St. Lucie County"/>
    <m/>
    <m/>
    <m/>
    <n v="0"/>
    <n v="1"/>
    <n v="0.14543924897032001"/>
    <n v="2.933486953403E-2"/>
    <n v="46.376078133534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646936816879901"/>
    <n v="3.7612391000000002E-2"/>
  </r>
  <r>
    <n v="180000"/>
    <n v="720000"/>
    <n v="720000"/>
    <x v="0"/>
    <x v="0"/>
    <s v="IR-SouthCentral"/>
    <s v="C-25 and South Indian R"/>
    <n v="0.36"/>
    <n v="0.57999999999999996"/>
    <s v="St. Lucie County"/>
    <n v="0.2067317899195"/>
    <n v="3914.4861384031401"/>
    <n v="12.276155013254799"/>
    <n v="2.4760813070951002"/>
    <n v="2.5378714992195199"/>
    <n v="0.51188472060199997"/>
    <n v="809.24872600718402"/>
    <n v="1310"/>
    <s v="Fixed Single Family Units"/>
    <n v="1310"/>
    <s v="St. Lucie County"/>
    <s v="St. Lucie County"/>
    <m/>
    <m/>
    <m/>
    <n v="0"/>
    <n v="1"/>
    <n v="2.5378714992195199"/>
    <n v="0.51188472060199997"/>
    <n v="809.24872600718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0.06710585129801"/>
    <n v="0.6563250008"/>
  </r>
  <r>
    <n v="180000"/>
    <n v="720000"/>
    <n v="720000"/>
    <x v="0"/>
    <x v="0"/>
    <s v="IR-SouthCentral"/>
    <s v="C-25 and South Indian R"/>
    <n v="0.36"/>
    <n v="0.57999999999999996"/>
    <s v="St. Lucie County"/>
    <n v="0.27504529118496002"/>
    <n v="3914.4861384031401"/>
    <n v="12.276155013254799"/>
    <n v="2.4760813070951002"/>
    <n v="3.3764986302525002"/>
    <n v="0.68103450410763"/>
    <n v="1076.66097977661"/>
    <n v="1310"/>
    <s v="Fixed Single Family Units"/>
    <n v="1310"/>
    <s v="St. Lucie County"/>
    <s v="St. Lucie County"/>
    <m/>
    <m/>
    <m/>
    <n v="0"/>
    <n v="1"/>
    <n v="3.3764986302525002"/>
    <n v="0.68103450410763"/>
    <n v="1076.6609797766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3.550905603567"/>
    <n v="0.87320436320000006"/>
  </r>
  <r>
    <n v="180000"/>
    <n v="720000"/>
    <n v="720000"/>
    <x v="0"/>
    <x v="0"/>
    <s v="IR-SouthCentral"/>
    <s v="C-25 and South Indian R"/>
    <n v="0.36"/>
    <n v="0.57999999999999996"/>
    <s v="St. Lucie County"/>
    <n v="0.12413907605665001"/>
    <n v="3914.4861384031401"/>
    <n v="12.276155013254799"/>
    <n v="2.4760813070951002"/>
    <n v="1.52395054087369"/>
    <n v="0.30737844570393003"/>
    <n v="485.94069245793702"/>
    <n v="1310"/>
    <s v="Fixed Single Family Units"/>
    <n v="1310"/>
    <s v="St. Lucie County"/>
    <s v="St. Lucie County"/>
    <m/>
    <m/>
    <m/>
    <n v="0"/>
    <n v="1"/>
    <n v="1.52395054087369"/>
    <n v="0.30737844570393003"/>
    <n v="485.94069245793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098966780803295"/>
    <n v="0.39411248370000002"/>
  </r>
  <r>
    <n v="180000"/>
    <n v="720000"/>
    <n v="720000"/>
    <x v="0"/>
    <x v="0"/>
    <s v="IR-SouthCentral"/>
    <s v="C-25 and South Indian R"/>
    <n v="0.36"/>
    <n v="0.57999999999999996"/>
    <s v="Natural Lands"/>
    <n v="0.617763453829"/>
    <n v="2559.9152560929601"/>
    <n v="5.1512999164657902"/>
    <n v="0.57026379928932003"/>
    <n v="3.18228482810499"/>
    <n v="0.35228813424262001"/>
    <n v="1581.42209011355"/>
    <n v="4200"/>
    <s v="Upland Hardwood Forest"/>
    <n v="4200"/>
    <s v="St. Lucie County"/>
    <s v="St. Lucie County"/>
    <m/>
    <m/>
    <s v="Natural Lands"/>
    <n v="0"/>
    <n v="1"/>
    <n v="3.18228482810499"/>
    <n v="0.35228813424262001"/>
    <n v="1581.4220901135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000000026077"/>
    <n v="1.2825807706000001"/>
  </r>
  <r>
    <n v="180000"/>
    <n v="720000"/>
    <n v="720000"/>
    <x v="0"/>
    <x v="0"/>
    <s v="IR-SouthCentral"/>
    <s v="C-25 and South Indian R"/>
    <n v="0.36"/>
    <n v="0.57999999999999996"/>
    <s v="Natural Lands"/>
    <n v="3.8022019253099999E-3"/>
    <n v="3447.45113713303"/>
    <n v="8.4575824572713199"/>
    <n v="1.2588185854832099"/>
    <n v="3.2157436302570001E-2"/>
    <n v="4.7862824493500001E-3"/>
    <n v="13.107905351046901"/>
    <n v="4110"/>
    <s v="Pine flatwoods"/>
    <n v="4110"/>
    <s v="St. Lucie County"/>
    <s v="St. Lucie County"/>
    <m/>
    <m/>
    <s v="Natural Lands"/>
    <n v="0"/>
    <n v="1"/>
    <n v="3.2157436302570001E-2"/>
    <n v="4.7862824493500001E-3"/>
    <n v="621.302364483360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64268571543001"/>
    <n v="0.50389486169999997"/>
  </r>
  <r>
    <n v="180000"/>
    <n v="720000"/>
    <n v="720000"/>
    <x v="0"/>
    <x v="0"/>
    <s v="IR-SouthCentral"/>
    <s v="C-25 and South Indian R"/>
    <n v="0.36"/>
    <n v="0.57999999999999996"/>
    <s v="St. Lucie County"/>
    <n v="0.12620101554086"/>
    <n v="3447.45113713303"/>
    <n v="8.4575824572713199"/>
    <n v="1.2588185854832099"/>
    <n v="1.06735549512826"/>
    <n v="0.1588641838697"/>
    <n v="435.07183453370499"/>
    <n v="1310"/>
    <s v="Fixed Single Family Units"/>
    <n v="1310"/>
    <s v="St. Lucie County"/>
    <s v="St. Lucie County"/>
    <m/>
    <m/>
    <m/>
    <n v="0"/>
    <n v="1"/>
    <n v="1.06735549512826"/>
    <n v="0.1588641838697"/>
    <n v="435.07183453370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160912328450195"/>
    <n v="0.35285631350000002"/>
  </r>
  <r>
    <n v="180000"/>
    <n v="720000"/>
    <n v="720000"/>
    <x v="0"/>
    <x v="0"/>
    <s v="IR-SouthCentral"/>
    <s v="C-25 and South Indian R"/>
    <n v="0.36"/>
    <n v="0.57999999999999996"/>
    <s v="St. Lucie County"/>
    <n v="0.21871556966733"/>
    <n v="3447.45113713303"/>
    <n v="8.4575824572713199"/>
    <n v="1.2588185854832099"/>
    <n v="1.8498049651505399"/>
    <n v="0.27532322403178999"/>
    <n v="754.01123935835005"/>
    <n v="1740"/>
    <s v="Medical and Health Care"/>
    <n v="1740"/>
    <s v="St. Lucie County"/>
    <s v="St. Lucie County"/>
    <m/>
    <m/>
    <m/>
    <n v="0"/>
    <n v="1"/>
    <n v="1.8498049651505399"/>
    <n v="0.27532322403178999"/>
    <n v="754.011239358350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0.847364737419"/>
    <n v="0.61152574159999995"/>
  </r>
  <r>
    <n v="180000"/>
    <n v="720000"/>
    <n v="720000"/>
    <x v="0"/>
    <x v="0"/>
    <s v="IR-SouthCentral"/>
    <s v="C-25 and South Indian R"/>
    <n v="0.36"/>
    <n v="0.57999999999999996"/>
    <s v="St. Lucie County"/>
    <n v="9.2626130421760003E-2"/>
    <n v="3447.45113713303"/>
    <n v="8.4575824572713199"/>
    <n v="1.2588185854832099"/>
    <n v="0.78339313574002001"/>
    <n v="0.1165994944763"/>
    <n v="319.324058650739"/>
    <n v="1310"/>
    <s v="Fixed Single Family Units"/>
    <n v="1310"/>
    <s v="St. Lucie County"/>
    <s v="St. Lucie County"/>
    <m/>
    <m/>
    <m/>
    <n v="0"/>
    <n v="1"/>
    <n v="0.78339313574002001"/>
    <n v="0.1165994944763"/>
    <n v="319.324058650740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2.682756830362806"/>
    <n v="0.25898139390000002"/>
  </r>
  <r>
    <n v="180000"/>
    <n v="720000"/>
    <n v="720000"/>
    <x v="0"/>
    <x v="0"/>
    <s v="IR-SouthCentral"/>
    <s v="C-25 and South Indian R"/>
    <n v="0.36"/>
    <n v="0.57999999999999996"/>
    <s v="Natural Lands"/>
    <n v="0.27566020772362998"/>
    <n v="3232.0536289148599"/>
    <n v="8.4957152582040898"/>
    <n v="1.30027432556056"/>
    <n v="2.3419306328373799"/>
    <n v="0.35843389068172998"/>
    <n v="890.94857472059596"/>
    <n v="4110"/>
    <s v="Pine flatwoods"/>
    <n v="4110"/>
    <s v="St. Lucie County"/>
    <s v="St. Lucie County"/>
    <m/>
    <m/>
    <s v="Natural Lands"/>
    <n v="0"/>
    <n v="1"/>
    <n v="2.3419306328373799"/>
    <n v="0.35843389068172998"/>
    <n v="890.948574720595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418277086399"/>
    <n v="0.72258602979999997"/>
  </r>
  <r>
    <n v="180000"/>
    <n v="720000"/>
    <n v="720000"/>
    <x v="0"/>
    <x v="0"/>
    <s v="IR-SouthCentral"/>
    <s v="C-25 and South Indian R"/>
    <n v="0.36"/>
    <n v="0.57999999999999996"/>
    <s v="St. Lucie County"/>
    <n v="4.7714488387920001E-2"/>
    <n v="3232.0536289148599"/>
    <n v="8.4957152582040898"/>
    <n v="1.30027432556056"/>
    <n v="0.40536870703470002"/>
    <n v="6.2041924208069997E-2"/>
    <n v="154.21578534601201"/>
    <n v="1210"/>
    <s v="Fixed Single Family Units"/>
    <n v="1210"/>
    <s v="St. Lucie County"/>
    <s v="St. Lucie County"/>
    <m/>
    <m/>
    <m/>
    <n v="0"/>
    <n v="1"/>
    <n v="0.40536870703470002"/>
    <n v="6.2041924208069997E-2"/>
    <n v="154.21578534601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2345977342666"/>
    <n v="0.12507362960000001"/>
  </r>
  <r>
    <n v="180000"/>
    <n v="720000"/>
    <n v="720000"/>
    <x v="0"/>
    <x v="0"/>
    <s v="IR-SouthCentral"/>
    <s v="C-25 and South Indian R"/>
    <n v="0.36"/>
    <n v="0.57999999999999996"/>
    <s v="St. Lucie County"/>
    <n v="0.17438503839373001"/>
    <n v="3232.0536289148599"/>
    <n v="8.4957152582040898"/>
    <n v="1.30027432556056"/>
    <n v="1.4815256314841101"/>
    <n v="0.22674838818526"/>
    <n v="563.62179616891206"/>
    <n v="1330"/>
    <s v="Residential, High density; Multiple Dwelling Units, Low Rise &lt;Two stories or less&gt;"/>
    <n v="1330"/>
    <s v="St. Lucie County"/>
    <s v="St. Lucie County"/>
    <m/>
    <m/>
    <m/>
    <n v="0"/>
    <n v="1"/>
    <n v="1.4815256314841101"/>
    <n v="0.22674838818526"/>
    <n v="563.621796168912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0.40962040354799"/>
    <n v="0.45711418990000002"/>
  </r>
  <r>
    <n v="180000"/>
    <n v="720000"/>
    <n v="720000"/>
    <x v="0"/>
    <x v="0"/>
    <s v="IR-SouthCentral"/>
    <s v="C-25 and South Indian R"/>
    <n v="0.36"/>
    <n v="0.57999999999999996"/>
    <s v="St. Lucie County"/>
    <n v="6.9173561267679998E-2"/>
    <n v="3232.0536289148599"/>
    <n v="8.4957152582040898"/>
    <n v="1.30027432556056"/>
    <n v="0.58767887992616996"/>
    <n v="8.9944605723949994E-2"/>
    <n v="223.57265972017899"/>
    <n v="1310"/>
    <s v="Fixed Single Family Units"/>
    <n v="1310"/>
    <s v="St. Lucie County"/>
    <s v="St. Lucie County"/>
    <m/>
    <m/>
    <m/>
    <n v="0"/>
    <n v="1"/>
    <n v="0.58767887992616996"/>
    <n v="8.9944605723949994E-2"/>
    <n v="223.57265972018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083874317788499"/>
    <n v="0.181324136"/>
  </r>
  <r>
    <n v="180000"/>
    <n v="720000"/>
    <n v="720000"/>
    <x v="0"/>
    <x v="0"/>
    <s v="IR-SouthCentral"/>
    <s v="C-25 and South Indian R"/>
    <n v="0.36"/>
    <n v="0.57999999999999996"/>
    <s v="St. Lucie County"/>
    <n v="5.0449715943540002E-2"/>
    <n v="3232.0536289148599"/>
    <n v="8.4957152582040898"/>
    <n v="1.30027432556056"/>
    <n v="0.42860642151359002"/>
    <n v="6.5598470373200005E-2"/>
    <n v="163.05618749304199"/>
    <n v="1330"/>
    <s v="Residential, High density; Multiple Dwelling Units, Low Rise &lt;Two stories or less&gt;"/>
    <n v="1330"/>
    <s v="St. Lucie County"/>
    <s v="St. Lucie County"/>
    <m/>
    <m/>
    <m/>
    <n v="0"/>
    <n v="1"/>
    <n v="0.42860642151359002"/>
    <n v="6.5598470373200005E-2"/>
    <n v="163.05618749304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0.369791643889599"/>
    <n v="0.13224346109999999"/>
  </r>
  <r>
    <n v="180000"/>
    <n v="720000"/>
    <n v="720000"/>
    <x v="0"/>
    <x v="0"/>
    <s v="IR-SouthCentral"/>
    <s v="C-25 and South Indian R"/>
    <n v="0.36"/>
    <n v="0.57999999999999996"/>
    <s v="St. Lucie County"/>
    <n v="3.8047039116E-4"/>
    <n v="3232.0536289148599"/>
    <n v="8.4957152582040898"/>
    <n v="1.30027432556056"/>
    <n v="3.2323681075E-3"/>
    <n v="4.9471588126000004E-4"/>
    <n v="1.2297007084562599"/>
    <n v="1750"/>
    <s v="Governmental"/>
    <n v="1750"/>
    <s v="St. Lucie County"/>
    <s v="St. Lucie County"/>
    <m/>
    <m/>
    <m/>
    <n v="0"/>
    <n v="1"/>
    <n v="3.2323681075E-3"/>
    <n v="4.9471588126000004E-4"/>
    <n v="1.2297007084557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.2508505966595598"/>
    <n v="9.9732420000000002E-4"/>
  </r>
  <r>
    <n v="180000"/>
    <n v="730000"/>
    <n v="730000"/>
    <x v="0"/>
    <x v="0"/>
    <s v="IR-SouthCentral"/>
    <s v="C-25 and South Indian R"/>
    <n v="0.36"/>
    <n v="0.57999999999999996"/>
    <s v="St. Lucie County"/>
    <n v="9.4103046970339999E-2"/>
    <n v="3906.90832844329"/>
    <n v="11.1815668107139"/>
    <n v="2.1476017854376699"/>
    <n v="1.0522195067906801"/>
    <n v="0.20209587168863999"/>
    <n v="367.65197794033901"/>
    <n v="1330"/>
    <s v="Residential, High density; Multiple Dwelling Units, Low Rise &lt;Two stories or less&gt;"/>
    <n v="1330"/>
    <s v="St. Lucie County"/>
    <s v="St. Lucie County"/>
    <m/>
    <m/>
    <m/>
    <n v="0"/>
    <n v="1"/>
    <n v="1.0522195067906801"/>
    <n v="0.20209587168863999"/>
    <n v="367.65197794033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945483792629005"/>
    <n v="0.29817678669999997"/>
  </r>
  <r>
    <n v="180000"/>
    <n v="730000"/>
    <n v="730000"/>
    <x v="0"/>
    <x v="0"/>
    <s v="IR-SouthCentral"/>
    <s v="C-25 and South Indian R"/>
    <n v="0.36"/>
    <n v="0.57999999999999996"/>
    <s v="St. Lucie County"/>
    <n v="0.22003628358119001"/>
    <n v="3906.90832844329"/>
    <n v="11.1815668107139"/>
    <n v="2.1476017854376699"/>
    <n v="2.4603504056442702"/>
    <n v="0.47255031548003001"/>
    <n v="859.661588883062"/>
    <n v="1330"/>
    <s v="Residential, High density; Multiple Dwelling Units, Low Rise &lt;Two stories or less&gt;"/>
    <n v="1330"/>
    <s v="St. Lucie County"/>
    <s v="St. Lucie County"/>
    <m/>
    <m/>
    <m/>
    <n v="0"/>
    <n v="1"/>
    <n v="2.4603504056442702"/>
    <n v="0.47255031548003001"/>
    <n v="859.66158888306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0.771703612897"/>
    <n v="0.69721134539999996"/>
  </r>
  <r>
    <n v="180000"/>
    <n v="730000"/>
    <n v="730000"/>
    <x v="0"/>
    <x v="0"/>
    <s v="IR-SouthCentral"/>
    <s v="C-25 and South Indian R"/>
    <n v="0.36"/>
    <n v="0.57999999999999996"/>
    <s v="St. Lucie County"/>
    <n v="2.2161241250040001E-2"/>
    <n v="3906.90832844329"/>
    <n v="11.1815668107139"/>
    <n v="2.1476017854376699"/>
    <n v="0.24779739964569"/>
    <n v="4.7593521276099997E-2"/>
    <n v="86.5819380084301"/>
    <n v="1330"/>
    <s v="Residential, High density; Multiple Dwelling Units, Low Rise &lt;Two stories or less&gt;"/>
    <n v="1330"/>
    <s v="St. Lucie County"/>
    <s v="St. Lucie County"/>
    <m/>
    <m/>
    <m/>
    <n v="0"/>
    <n v="1"/>
    <n v="0.24779739964569"/>
    <n v="4.7593521276099997E-2"/>
    <n v="86.5819380084317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0586324120532"/>
    <n v="7.0220549899999998E-2"/>
  </r>
  <r>
    <n v="180000"/>
    <n v="730000"/>
    <n v="730000"/>
    <x v="0"/>
    <x v="0"/>
    <s v="IR-SouthCentral"/>
    <s v="C-25 and South Indian R"/>
    <n v="0.36"/>
    <n v="0.57999999999999996"/>
    <s v="St. Lucie County"/>
    <n v="6.4843759345590002E-2"/>
    <n v="3906.90832844329"/>
    <n v="11.1815668107139"/>
    <n v="2.1476017854376699"/>
    <n v="0.72505482738059002"/>
    <n v="0.13925857334507999"/>
    <n v="253.33862343486601"/>
    <n v="1330"/>
    <s v="Residential, High density; Multiple Dwelling Units, Low Rise &lt;Two stories or less&gt;"/>
    <n v="1330"/>
    <s v="St. Lucie County"/>
    <s v="St. Lucie County"/>
    <m/>
    <m/>
    <m/>
    <n v="0"/>
    <n v="1"/>
    <n v="0.72505482738059002"/>
    <n v="0.13925857334507999"/>
    <n v="253.33862343486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4.882616024819697"/>
    <n v="0.20546522580000001"/>
  </r>
  <r>
    <n v="180000"/>
    <n v="730000"/>
    <n v="730000"/>
    <x v="0"/>
    <x v="0"/>
    <s v="IR-SouthCentral"/>
    <s v="C-25 and South Indian R"/>
    <n v="0.36"/>
    <n v="0.57999999999999996"/>
    <s v="St. Lucie County"/>
    <n v="0.19019239192473"/>
    <n v="3906.90832844329"/>
    <n v="11.1815668107139"/>
    <n v="2.1476017854376699"/>
    <n v="2.1266489371959199"/>
    <n v="0.40845752047422001"/>
    <n v="743.06424001730204"/>
    <n v="1330"/>
    <s v="Residential, High density; Multiple Dwelling Units, Low Rise &lt;Two stories or less&gt;"/>
    <n v="1330"/>
    <s v="St. Lucie County"/>
    <s v="St. Lucie County"/>
    <m/>
    <m/>
    <m/>
    <n v="0"/>
    <n v="1"/>
    <n v="2.1266489371959199"/>
    <n v="0.40845752047422001"/>
    <n v="743.064240017302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24492766933901"/>
    <n v="0.6026473966"/>
  </r>
  <r>
    <n v="180000"/>
    <n v="730000"/>
    <n v="730000"/>
    <x v="0"/>
    <x v="0"/>
    <s v="IR-SouthCentral"/>
    <s v="C-25 and South Indian R"/>
    <n v="0.36"/>
    <n v="0.57999999999999996"/>
    <s v="St. Lucie County"/>
    <n v="2.64267307571E-2"/>
    <n v="3906.90832844329"/>
    <n v="11.1815668107139"/>
    <n v="2.1476017854376699"/>
    <n v="0.29549225554926001"/>
    <n v="5.6754094157219999E-2"/>
    <n v="103.246814488442"/>
    <n v="1330"/>
    <s v="Residential, High density; Multiple Dwelling Units, Low Rise &lt;Two stories or less&gt;"/>
    <n v="1330"/>
    <s v="St. Lucie County"/>
    <s v="St. Lucie County"/>
    <m/>
    <m/>
    <m/>
    <n v="0"/>
    <n v="1"/>
    <n v="0.29549225554926001"/>
    <n v="5.6754094157219999E-2"/>
    <n v="103.24681448844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3.739703705635797"/>
    <n v="8.3736264800000001E-2"/>
  </r>
  <r>
    <n v="180000"/>
    <n v="730000"/>
    <n v="730000"/>
    <x v="0"/>
    <x v="0"/>
    <s v="IR-SouthCentral"/>
    <s v="C-25 and South Indian R"/>
    <n v="0.36"/>
    <n v="0.57999999999999996"/>
    <s v="Natural Lands"/>
    <n v="9.0082624719499994E-3"/>
    <n v="3490.9974512184899"/>
    <n v="9.3388538604272409"/>
    <n v="1.5370070731058201"/>
    <n v="8.4126846761949994E-2"/>
    <n v="1.3845763135780001E-2"/>
    <n v="31.447821329502101"/>
    <n v="4110"/>
    <s v="Pine flatwoods"/>
    <n v="4110"/>
    <s v="St. Lucie County"/>
    <s v="St. Lucie County"/>
    <m/>
    <m/>
    <s v="Natural Lands"/>
    <n v="0"/>
    <n v="1"/>
    <n v="8.4126846761949994E-2"/>
    <n v="1.3845763135780001E-2"/>
    <n v="599.926705783590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84014966571699"/>
    <n v="0.48655856110000001"/>
  </r>
  <r>
    <n v="180000"/>
    <n v="730000"/>
    <n v="730000"/>
    <x v="0"/>
    <x v="0"/>
    <s v="IR-SouthCentral"/>
    <s v="C-25 and South Indian R"/>
    <n v="0.36"/>
    <n v="0.57999999999999996"/>
    <s v="St. Lucie County"/>
    <n v="9.9405774813149994E-2"/>
    <n v="3490.9974512184899"/>
    <n v="9.3388538604272409"/>
    <n v="1.5370070731058201"/>
    <n v="0.92833600386256998"/>
    <n v="0.15278737899538"/>
    <n v="347.02530650911598"/>
    <n v="1210"/>
    <s v="Fixed Single Family Units"/>
    <n v="1210"/>
    <s v="St. Lucie County"/>
    <s v="St. Lucie County"/>
    <m/>
    <m/>
    <m/>
    <n v="0"/>
    <n v="1"/>
    <n v="0.92833600386256998"/>
    <n v="0.15278737899538"/>
    <n v="347.02530650911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2.795678460404602"/>
    <n v="0.2814479372"/>
  </r>
  <r>
    <n v="180000"/>
    <n v="730000"/>
    <n v="730000"/>
    <x v="0"/>
    <x v="0"/>
    <s v="IR-SouthCentral"/>
    <s v="C-25 and South Indian R"/>
    <n v="0.36"/>
    <n v="0.57999999999999996"/>
    <s v="St. Lucie County"/>
    <n v="0.12447628603407"/>
    <n v="3490.9974512184899"/>
    <n v="9.3388538604272409"/>
    <n v="1.5370070731058201"/>
    <n v="1.1624658443609801"/>
    <n v="0.19132093206831999"/>
    <n v="434.54639728210702"/>
    <n v="1310"/>
    <s v="Fixed Single Family Units"/>
    <n v="1310"/>
    <s v="St. Lucie County"/>
    <s v="St. Lucie County"/>
    <m/>
    <m/>
    <m/>
    <n v="0"/>
    <n v="1"/>
    <n v="1.1624658443609801"/>
    <n v="0.19132093206831999"/>
    <n v="434.54639728210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232037065634"/>
    <n v="0.3524301681"/>
  </r>
  <r>
    <n v="180000"/>
    <n v="730000"/>
    <n v="730000"/>
    <x v="0"/>
    <x v="0"/>
    <s v="IR-SouthCentral"/>
    <s v="C-25 and South Indian R"/>
    <n v="0.36"/>
    <n v="0.57999999999999996"/>
    <s v="St. Lucie County"/>
    <n v="0.22203173829433001"/>
    <n v="3490.9974512184899"/>
    <n v="9.3388538604272409"/>
    <n v="1.5370070731058201"/>
    <n v="2.0735219563073901"/>
    <n v="0.34126435221237"/>
    <n v="775.11223247512498"/>
    <n v="1310"/>
    <s v="Fixed Single Family Units"/>
    <n v="1310"/>
    <s v="St. Lucie County"/>
    <s v="St. Lucie County"/>
    <m/>
    <m/>
    <m/>
    <n v="0"/>
    <n v="1"/>
    <n v="2.0735219563073901"/>
    <n v="0.34126435221237"/>
    <n v="775.11223247512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357907344892"/>
    <n v="0.62863928020000004"/>
  </r>
  <r>
    <n v="180000"/>
    <n v="730000"/>
    <n v="730000"/>
    <x v="0"/>
    <x v="0"/>
    <s v="IR-SouthCentral"/>
    <s v="C-25 and South Indian R"/>
    <n v="0.36"/>
    <n v="0.57999999999999996"/>
    <s v="St. Lucie County"/>
    <n v="0.20297428013144"/>
    <n v="3930.4336628967599"/>
    <n v="10.7577284074915"/>
    <n v="1.92199055300324"/>
    <n v="2.1835421793601699"/>
    <n v="0.39011464891525999"/>
    <n v="797.77694333086504"/>
    <n v="1210"/>
    <s v="Fixed Single Family Units"/>
    <n v="1210"/>
    <s v="St. Lucie County"/>
    <s v="St. Lucie County"/>
    <m/>
    <m/>
    <m/>
    <n v="0"/>
    <n v="1"/>
    <n v="2.1835421793601699"/>
    <n v="0.39011464891525999"/>
    <n v="797.776943330865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74147751013"/>
    <n v="0.6470210408"/>
  </r>
  <r>
    <n v="180000"/>
    <n v="730000"/>
    <n v="730000"/>
    <x v="0"/>
    <x v="0"/>
    <s v="IR-SouthCentral"/>
    <s v="C-25 and South Indian R"/>
    <n v="0.36"/>
    <n v="0.57999999999999996"/>
    <s v="St. Lucie County"/>
    <n v="0.10492119362161"/>
    <n v="3930.4336628967599"/>
    <n v="10.7577284074915"/>
    <n v="1.92199055300324"/>
    <n v="1.12871370517118"/>
    <n v="0.20165754295057001"/>
    <n v="412.38579136171199"/>
    <n v="1310"/>
    <s v="Fixed Single Family Units"/>
    <n v="1310"/>
    <s v="St. Lucie County"/>
    <s v="St. Lucie County"/>
    <m/>
    <m/>
    <m/>
    <n v="0"/>
    <n v="1"/>
    <n v="1.12871370517118"/>
    <n v="0.20165754295057001"/>
    <n v="412.38579136171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3.557031922360494"/>
    <n v="0.33445725170000001"/>
  </r>
  <r>
    <n v="180000"/>
    <n v="730000"/>
    <n v="730000"/>
    <x v="0"/>
    <x v="0"/>
    <s v="IR-SouthCentral"/>
    <s v="C-25 and South Indian R"/>
    <n v="0.36"/>
    <n v="0.57999999999999996"/>
    <s v="St. Lucie County"/>
    <n v="8.7627948879999994E-6"/>
    <n v="3930.4336628967599"/>
    <n v="10.7577284074915"/>
    <n v="1.92199055300324"/>
    <n v="9.4267767490000004E-5"/>
    <n v="1.684200899E-5"/>
    <n v="3.4441584008850001E-2"/>
    <n v="1310"/>
    <s v="Fixed Single Family Units"/>
    <n v="1310"/>
    <s v="St. Lucie County"/>
    <s v="St. Lucie County"/>
    <m/>
    <m/>
    <m/>
    <n v="0"/>
    <n v="1"/>
    <n v="9.4267767490000004E-5"/>
    <n v="1.684200899E-5"/>
    <n v="3.4441584009230003E-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.41603321775318"/>
    <n v="2.7933199999999999E-5"/>
  </r>
  <r>
    <n v="180000"/>
    <n v="730000"/>
    <n v="730000"/>
    <x v="0"/>
    <x v="0"/>
    <s v="IR-SouthCentral"/>
    <s v="C-25 and South Indian R"/>
    <n v="0.36"/>
    <n v="0.57999999999999996"/>
    <s v="St. Lucie County"/>
    <n v="9.2354691447869994E-2"/>
    <n v="3930.4336628967599"/>
    <n v="10.7577284074915"/>
    <n v="1.92199055300324"/>
    <n v="0.99352668775387998"/>
    <n v="0.17750484448833001"/>
    <n v="362.993988193159"/>
    <n v="1310"/>
    <s v="Fixed Single Family Units"/>
    <n v="1310"/>
    <s v="St. Lucie County"/>
    <s v="St. Lucie County"/>
    <m/>
    <m/>
    <m/>
    <n v="0"/>
    <n v="1"/>
    <n v="0.99352668775387998"/>
    <n v="0.17750484448833001"/>
    <n v="362.99398819316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7.564004671678603"/>
    <n v="0.2943990172"/>
  </r>
  <r>
    <n v="180000"/>
    <n v="730000"/>
    <n v="730000"/>
    <x v="0"/>
    <x v="0"/>
    <s v="IR-SouthCentral"/>
    <s v="C-25 and South Indian R"/>
    <n v="0.36"/>
    <n v="0.57999999999999996"/>
    <s v="St. Lucie County"/>
    <n v="9.8289522219030007E-2"/>
    <n v="3930.4336628967599"/>
    <n v="10.7577284074915"/>
    <n v="1.92199055300324"/>
    <n v="1.0573719853344601"/>
    <n v="0.18891153316418"/>
    <n v="386.32044683972998"/>
    <n v="1310"/>
    <s v="Fixed Single Family Units"/>
    <n v="1310"/>
    <s v="St. Lucie County"/>
    <s v="St. Lucie County"/>
    <m/>
    <m/>
    <m/>
    <n v="0"/>
    <n v="1"/>
    <n v="1.0573719853344601"/>
    <n v="0.18891153316418"/>
    <n v="386.32044683973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016101102682796"/>
    <n v="0.31331747510000002"/>
  </r>
  <r>
    <n v="180000"/>
    <n v="730000"/>
    <n v="730000"/>
    <x v="0"/>
    <x v="0"/>
    <s v="IR-SouthCentral"/>
    <s v="C-25 and South Indian R"/>
    <n v="0.36"/>
    <n v="0.57999999999999996"/>
    <s v="St. Lucie County"/>
    <n v="9.8812114619069996E-2"/>
    <n v="3930.4336628967599"/>
    <n v="10.7577284074915"/>
    <n v="1.92199055300324"/>
    <n v="1.0629938924419"/>
    <n v="0.18991595082012999"/>
    <n v="388.37446160081703"/>
    <n v="1310"/>
    <s v="Fixed Single Family Units"/>
    <n v="1310"/>
    <s v="St. Lucie County"/>
    <s v="St. Lucie County"/>
    <m/>
    <m/>
    <m/>
    <n v="0"/>
    <n v="1"/>
    <n v="1.0629938924419"/>
    <n v="0.18991595082012999"/>
    <n v="388.374461600817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7796359518739"/>
    <n v="0.3149833427"/>
  </r>
  <r>
    <n v="180000"/>
    <n v="730000"/>
    <n v="730000"/>
    <x v="0"/>
    <x v="0"/>
    <s v="IR-SouthCentral"/>
    <s v="C-25 and South Indian R"/>
    <n v="0.36"/>
    <n v="0.57999999999999996"/>
    <s v="St. Lucie County"/>
    <n v="2.040288888001E-2"/>
    <n v="3930.4336628967599"/>
    <n v="10.7577284074915"/>
    <n v="1.92199055300324"/>
    <n v="0.21948873729938001"/>
    <n v="3.9214159681350003E-2"/>
    <n v="80.192201274337194"/>
    <n v="1310"/>
    <s v="Fixed Single Family Units"/>
    <n v="1310"/>
    <s v="St. Lucie County"/>
    <s v="St. Lucie County"/>
    <m/>
    <m/>
    <m/>
    <n v="0"/>
    <n v="1"/>
    <n v="0.21948873729938001"/>
    <n v="3.9214159681350003E-2"/>
    <n v="80.1922012743391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3.986282774448398"/>
    <n v="6.5038281599999997E-2"/>
  </r>
  <r>
    <n v="180000"/>
    <n v="730000"/>
    <n v="730000"/>
    <x v="0"/>
    <x v="0"/>
    <s v="IR-SouthCentral"/>
    <s v="C-25 and South Indian R"/>
    <n v="0.36"/>
    <n v="0.57999999999999996"/>
    <s v="St. Lucie County"/>
    <n v="0.20527440378827999"/>
    <n v="3935.1829176292799"/>
    <n v="11.803548713220099"/>
    <n v="2.20461231241879"/>
    <n v="2.42296642469227"/>
    <n v="0.45255047801608"/>
    <n v="807.79232721420703"/>
    <n v="1210"/>
    <s v="Fixed Single Family Units"/>
    <n v="1210"/>
    <s v="St. Lucie County"/>
    <s v="St. Lucie County"/>
    <m/>
    <m/>
    <m/>
    <n v="0"/>
    <n v="1"/>
    <n v="2.42296642469227"/>
    <n v="0.45255047801608"/>
    <n v="807.792327214207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2.184850542026"/>
    <n v="0.65514381769999996"/>
  </r>
  <r>
    <n v="180000"/>
    <n v="730000"/>
    <n v="730000"/>
    <x v="0"/>
    <x v="0"/>
    <s v="IR-SouthCentral"/>
    <s v="C-25 and South Indian R"/>
    <n v="0.36"/>
    <n v="0.57999999999999996"/>
    <s v="St. Lucie County"/>
    <n v="0.12236762128419"/>
    <n v="3935.1829176292799"/>
    <n v="11.803548713220099"/>
    <n v="2.20461231241879"/>
    <n v="1.4443721787488"/>
    <n v="0.26977316452451999"/>
    <n v="481.538972948474"/>
    <n v="1330"/>
    <s v="Residential, High density; Multiple Dwelling Units, Low Rise &lt;Two stories or less&gt;"/>
    <n v="1330"/>
    <s v="St. Lucie County"/>
    <s v="St. Lucie County"/>
    <m/>
    <m/>
    <m/>
    <n v="0"/>
    <n v="1"/>
    <n v="1.4443721787488"/>
    <n v="0.26977316452451999"/>
    <n v="481.53897294847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9.822126570967"/>
    <n v="0.39054255710000002"/>
  </r>
  <r>
    <n v="180000"/>
    <n v="730000"/>
    <n v="730000"/>
    <x v="0"/>
    <x v="0"/>
    <s v="IR-SouthCentral"/>
    <s v="C-25 and South Indian R"/>
    <n v="0.36"/>
    <n v="0.57999999999999996"/>
    <s v="St. Lucie County"/>
    <n v="8.6934984783230002E-2"/>
    <n v="3935.1829176292799"/>
    <n v="11.803548713220099"/>
    <n v="2.20461231241879"/>
    <n v="1.02614132777196"/>
    <n v="0.19165793783306001"/>
    <n v="342.10506706334797"/>
    <n v="1310"/>
    <s v="Fixed Single Family Units"/>
    <n v="1310"/>
    <s v="St. Lucie County"/>
    <s v="St. Lucie County"/>
    <m/>
    <m/>
    <m/>
    <n v="0"/>
    <n v="1"/>
    <n v="1.02614132777196"/>
    <n v="0.19165793783306001"/>
    <n v="342.10506706334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7.993411674431002"/>
    <n v="0.27745747529999998"/>
  </r>
  <r>
    <n v="180000"/>
    <n v="730000"/>
    <n v="730000"/>
    <x v="0"/>
    <x v="0"/>
    <s v="IR-SouthCentral"/>
    <s v="C-25 and South Indian R"/>
    <n v="0.36"/>
    <n v="0.57999999999999996"/>
    <s v="St. Lucie County"/>
    <n v="0.10693912164853001"/>
    <n v="3935.1829176292799"/>
    <n v="11.803548713220099"/>
    <n v="2.20461231241879"/>
    <n v="1.2622611317274499"/>
    <n v="0.23575930426561001"/>
    <n v="420.82500473759501"/>
    <n v="1310"/>
    <s v="Fixed Single Family Units"/>
    <n v="1310"/>
    <s v="St. Lucie County"/>
    <s v="St. Lucie County"/>
    <m/>
    <m/>
    <m/>
    <n v="0"/>
    <n v="1"/>
    <n v="1.2622611317274499"/>
    <n v="0.23575930426561001"/>
    <n v="420.82500473759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3.311456973803601"/>
    <n v="0.34130170700000001"/>
  </r>
  <r>
    <n v="180000"/>
    <n v="730000"/>
    <n v="730000"/>
    <x v="0"/>
    <x v="0"/>
    <s v="IR-SouthCentral"/>
    <s v="C-25 and South Indian R"/>
    <n v="0.36"/>
    <n v="0.57999999999999996"/>
    <s v="St. Lucie County"/>
    <n v="7.6101601052990006E-2"/>
    <n v="3935.1829176292799"/>
    <n v="11.803548713220099"/>
    <n v="2.20461231241879"/>
    <n v="0.89826895518311001"/>
    <n v="0.16777452667622"/>
    <n v="299.47372046800001"/>
    <n v="1310"/>
    <s v="Fixed Single Family Units"/>
    <n v="1310"/>
    <s v="St. Lucie County"/>
    <s v="St. Lucie County"/>
    <m/>
    <m/>
    <m/>
    <n v="0"/>
    <n v="1"/>
    <n v="0.89826895518311001"/>
    <n v="0.16777452667622"/>
    <n v="299.47372046799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346731996484394"/>
    <n v="0.2428821739"/>
  </r>
  <r>
    <n v="180000"/>
    <n v="730000"/>
    <n v="730000"/>
    <x v="0"/>
    <x v="0"/>
    <s v="IR-SouthCentral"/>
    <s v="C-25 and South Indian R"/>
    <n v="0.36"/>
    <n v="0.57999999999999996"/>
    <s v="St. Lucie County"/>
    <n v="7.4085962788699999E-3"/>
    <n v="3935.1829176292799"/>
    <n v="11.803548713220099"/>
    <n v="2.20461231241879"/>
    <n v="8.7447727074319997E-2"/>
    <n v="1.6333082574150001E-2"/>
    <n v="29.1541815202565"/>
    <n v="1310"/>
    <s v="Fixed Single Family Units"/>
    <n v="1310"/>
    <s v="St. Lucie County"/>
    <s v="St. Lucie County"/>
    <m/>
    <m/>
    <m/>
    <n v="0"/>
    <n v="1"/>
    <n v="8.7447727074319997E-2"/>
    <n v="1.6333082574150001E-2"/>
    <n v="29.154181520255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3.0368475383301"/>
    <n v="2.36449161E-2"/>
  </r>
  <r>
    <n v="180000"/>
    <n v="730000"/>
    <n v="730000"/>
    <x v="0"/>
    <x v="0"/>
    <s v="IR-SouthCentral"/>
    <s v="C-25 and South Indian R"/>
    <n v="0.36"/>
    <n v="0.57999999999999996"/>
    <s v="St. Lucie County"/>
    <n v="1.052745158702E-2"/>
    <n v="3935.1829176292799"/>
    <n v="11.803548713220099"/>
    <n v="2.20461231241879"/>
    <n v="0.1242612876335"/>
    <n v="2.320894938714E-2"/>
    <n v="41.4274476514261"/>
    <n v="1310"/>
    <s v="Fixed Single Family Units"/>
    <n v="1310"/>
    <s v="St. Lucie County"/>
    <s v="St. Lucie County"/>
    <m/>
    <m/>
    <m/>
    <n v="0"/>
    <n v="1"/>
    <n v="0.1242612876335"/>
    <n v="2.320894938714E-2"/>
    <n v="41.427447651426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4.374545224624697"/>
    <n v="3.3598903200000002E-2"/>
  </r>
  <r>
    <n v="180000"/>
    <n v="730000"/>
    <n v="730000"/>
    <x v="0"/>
    <x v="0"/>
    <s v="IR-SouthCentral"/>
    <s v="C-25 and South Indian R"/>
    <n v="0.36"/>
    <n v="0.57999999999999996"/>
    <s v="St. Lucie County"/>
    <n v="2.20967322175E-3"/>
    <n v="3935.1829176292799"/>
    <n v="11.803548713220099"/>
    <n v="2.20461231241879"/>
    <n v="2.6081985513229999E-2"/>
    <n v="4.8714727910899999E-3"/>
    <n v="8.6954683157774006"/>
    <n v="1310"/>
    <s v="Fixed Single Family Units"/>
    <n v="1310"/>
    <s v="St. Lucie County"/>
    <s v="St. Lucie County"/>
    <m/>
    <m/>
    <m/>
    <n v="0"/>
    <n v="1"/>
    <n v="2.6081985513229999E-2"/>
    <n v="4.8714727910899999E-3"/>
    <n v="8.69546831577748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317086119252401"/>
    <n v="7.0522857E-3"/>
  </r>
  <r>
    <n v="180000"/>
    <n v="730000"/>
    <n v="730000"/>
    <x v="0"/>
    <x v="0"/>
    <s v="IR-SouthCentral"/>
    <s v="C-25 and South Indian R"/>
    <n v="0.36"/>
    <n v="0.57999999999999996"/>
    <s v="St. Lucie County"/>
    <n v="0.10538847135125"/>
    <n v="3938.9767800652498"/>
    <n v="12.3795055496233"/>
    <n v="2.5070296093312701"/>
    <n v="1.3046571659591299"/>
    <n v="0.26421201815973999"/>
    <n v="415.12274153915001"/>
    <n v="1330"/>
    <s v="Residential, High density; Multiple Dwelling Units, Low Rise &lt;Two stories or less&gt;"/>
    <n v="1330"/>
    <s v="St. Lucie County"/>
    <s v="St. Lucie County"/>
    <m/>
    <m/>
    <m/>
    <n v="0"/>
    <n v="1"/>
    <n v="1.3046571659591299"/>
    <n v="0.26421201815973999"/>
    <n v="415.12274153915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122820589663206"/>
    <n v="0.33667700039999998"/>
  </r>
  <r>
    <n v="180000"/>
    <n v="730000"/>
    <n v="730000"/>
    <x v="0"/>
    <x v="0"/>
    <s v="IR-SouthCentral"/>
    <s v="C-25 and South Indian R"/>
    <n v="0.36"/>
    <n v="0.57999999999999996"/>
    <s v="St. Lucie County"/>
    <n v="7.0439630909459996E-2"/>
    <n v="3938.9767800652498"/>
    <n v="12.3795055496233"/>
    <n v="2.5070296093312701"/>
    <n v="0.87200780175717996"/>
    <n v="0.1765942403604"/>
    <n v="277.460070548761"/>
    <n v="1330"/>
    <s v="Residential, High density; Multiple Dwelling Units, Low Rise &lt;Two stories or less&gt;"/>
    <n v="1330"/>
    <s v="St. Lucie County"/>
    <s v="St. Lucie County"/>
    <m/>
    <m/>
    <m/>
    <n v="0"/>
    <n v="1"/>
    <n v="0.87200780175717996"/>
    <n v="0.1765942403604"/>
    <n v="277.460070548759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382944027936901"/>
    <n v="0.22502844329999999"/>
  </r>
  <r>
    <n v="180000"/>
    <n v="730000"/>
    <n v="730000"/>
    <x v="0"/>
    <x v="0"/>
    <s v="IR-SouthCentral"/>
    <s v="C-25 and South Indian R"/>
    <n v="0.36"/>
    <n v="0.57999999999999996"/>
    <s v="St. Lucie County"/>
    <n v="0.15990494906260999"/>
    <n v="3938.9767800652498"/>
    <n v="12.3795055496233"/>
    <n v="2.5070296093312701"/>
    <n v="1.9795442043329201"/>
    <n v="0.40088644197859002"/>
    <n v="629.86188137516899"/>
    <n v="1330"/>
    <s v="Residential, High density; Multiple Dwelling Units, Low Rise &lt;Two stories or less&gt;"/>
    <n v="1330"/>
    <s v="St. Lucie County"/>
    <s v="St. Lucie County"/>
    <m/>
    <m/>
    <m/>
    <n v="0"/>
    <n v="1"/>
    <n v="1.9795442043329201"/>
    <n v="0.40088644197859002"/>
    <n v="629.86188137516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161356161577"/>
    <n v="0.51083688679999995"/>
  </r>
  <r>
    <n v="180000"/>
    <n v="730000"/>
    <n v="730000"/>
    <x v="0"/>
    <x v="0"/>
    <s v="IR-SouthCentral"/>
    <s v="C-25 and South Indian R"/>
    <n v="0.36"/>
    <n v="0.57999999999999996"/>
    <s v="St. Lucie County"/>
    <n v="0.18429642481427"/>
    <n v="3938.9767800652498"/>
    <n v="12.3795055496233"/>
    <n v="2.5070296093312701"/>
    <n v="2.2814986137640401"/>
    <n v="0.46203659390327001"/>
    <n v="725.93933799246304"/>
    <n v="1330"/>
    <s v="Residential, High density; Multiple Dwelling Units, Low Rise &lt;Two stories or less&gt;"/>
    <n v="1330"/>
    <s v="St. Lucie County"/>
    <s v="St. Lucie County"/>
    <m/>
    <m/>
    <m/>
    <n v="0"/>
    <n v="1"/>
    <n v="2.2814986137640401"/>
    <n v="0.46203659390327001"/>
    <n v="725.939337992463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263245092533"/>
    <n v="0.58875858719999996"/>
  </r>
  <r>
    <n v="180000"/>
    <n v="730000"/>
    <n v="730000"/>
    <x v="0"/>
    <x v="0"/>
    <s v="IR-SouthCentral"/>
    <s v="C-25 and South Indian R"/>
    <n v="0.36"/>
    <n v="0.57999999999999996"/>
    <s v="St. Lucie County"/>
    <n v="5.748496387411E-2"/>
    <n v="3938.9767800652498"/>
    <n v="12.3795055496233"/>
    <n v="2.5070296093312701"/>
    <n v="0.71163542929955004"/>
    <n v="0.14411650652374999"/>
    <n v="226.431937903044"/>
    <n v="1330"/>
    <s v="Residential, High density; Multiple Dwelling Units, Low Rise &lt;Two stories or less&gt;"/>
    <n v="1330"/>
    <s v="St. Lucie County"/>
    <s v="St. Lucie County"/>
    <m/>
    <m/>
    <m/>
    <n v="0"/>
    <n v="1"/>
    <n v="0.71163542929955004"/>
    <n v="0.14411650652374999"/>
    <n v="226.43193790304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179719065887198"/>
    <n v="0.18364309640000001"/>
  </r>
  <r>
    <n v="180000"/>
    <n v="730000"/>
    <n v="730000"/>
    <x v="0"/>
    <x v="0"/>
    <s v="IR-SouthCentral"/>
    <s v="C-25 and South Indian R"/>
    <n v="0.36"/>
    <n v="0.57999999999999996"/>
    <s v="St. Lucie County"/>
    <n v="4.0249013702209999E-2"/>
    <n v="3938.9767800652498"/>
    <n v="12.3795055496233"/>
    <n v="2.5070296093312701"/>
    <n v="0.4982628884934"/>
    <n v="0.10090546909782"/>
    <n v="158.539930393541"/>
    <n v="1330"/>
    <s v="Residential, High density; Multiple Dwelling Units, Low Rise &lt;Two stories or less&gt;"/>
    <n v="1330"/>
    <s v="St. Lucie County"/>
    <s v="St. Lucie County"/>
    <m/>
    <m/>
    <m/>
    <n v="0"/>
    <n v="1"/>
    <n v="0.4982628884934"/>
    <n v="0.10090546909782"/>
    <n v="158.5399303935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193727682032304"/>
    <n v="0.128580641"/>
  </r>
  <r>
    <n v="180000"/>
    <n v="730000"/>
    <n v="730000"/>
    <x v="0"/>
    <x v="0"/>
    <s v="IR-SouthCentral"/>
    <s v="C-25 and South Indian R"/>
    <n v="0.36"/>
    <n v="0.57999999999999996"/>
    <s v="St. Lucie County"/>
    <n v="0.11697199609979"/>
    <n v="3967.1370724000199"/>
    <n v="11.0654682544124"/>
    <n v="2.04032729099869"/>
    <n v="1.2943499094975699"/>
    <n v="0.23866115592501"/>
    <n v="464.04394216013998"/>
    <n v="1210"/>
    <s v="Fixed Single Family Units"/>
    <n v="1210"/>
    <s v="St. Lucie County"/>
    <s v="St. Lucie County"/>
    <m/>
    <m/>
    <m/>
    <n v="0"/>
    <n v="1"/>
    <n v="1.2943499094975699"/>
    <n v="0.23866115592501"/>
    <n v="464.043942160139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950115212336"/>
    <n v="0.37635356219999999"/>
  </r>
  <r>
    <n v="180000"/>
    <n v="730000"/>
    <n v="730000"/>
    <x v="0"/>
    <x v="0"/>
    <s v="IR-SouthCentral"/>
    <s v="C-25 and South Indian R"/>
    <n v="0.36"/>
    <n v="0.57999999999999996"/>
    <s v="Natural Lands"/>
    <n v="0.18585556537395001"/>
    <n v="3415.77163642807"/>
    <n v="9.6014023503818304"/>
    <n v="1.7594289881449501"/>
    <n v="1.784474062213"/>
    <n v="0.32699966932699998"/>
    <n v="634.840168676649"/>
    <n v="4200"/>
    <s v="Upland Hardwood Forest"/>
    <n v="4200"/>
    <s v="St. Lucie County"/>
    <s v="St. Lucie County"/>
    <m/>
    <m/>
    <s v="Natural Lands"/>
    <n v="0"/>
    <n v="1"/>
    <n v="1.784474062213"/>
    <n v="0.32699966932699998"/>
    <n v="820.81893925646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023410396683"/>
    <n v="0.66570879100000002"/>
  </r>
  <r>
    <n v="180000"/>
    <n v="730000"/>
    <n v="730000"/>
    <x v="0"/>
    <x v="0"/>
    <s v="IR-SouthCentral"/>
    <s v="C-25 and South Indian R"/>
    <n v="0.36"/>
    <n v="0.57999999999999996"/>
    <s v="St. Lucie County"/>
    <n v="0.20297166387043"/>
    <n v="3913.8185165723498"/>
    <n v="11.3248976771513"/>
    <n v="2.0831995917597101"/>
    <n v="2.2986333246938702"/>
    <n v="0.42283048731368"/>
    <n v="794.39425639562296"/>
    <n v="1210"/>
    <s v="Fixed Single Family Units"/>
    <n v="1210"/>
    <s v="St. Lucie County"/>
    <s v="St. Lucie County"/>
    <m/>
    <m/>
    <m/>
    <n v="0"/>
    <n v="1"/>
    <n v="2.2986333246938702"/>
    <n v="0.42283048731368"/>
    <n v="794.394256395622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73843354222"/>
    <n v="0.64427758020000003"/>
  </r>
  <r>
    <n v="180000"/>
    <n v="730000"/>
    <n v="730000"/>
    <x v="0"/>
    <x v="0"/>
    <s v="IR-SouthCentral"/>
    <s v="C-25 and South Indian R"/>
    <n v="0.36"/>
    <n v="0.57999999999999996"/>
    <s v="St. Lucie County"/>
    <n v="0.13141599179362001"/>
    <n v="3913.8185165723498"/>
    <n v="11.3248976771513"/>
    <n v="2.0831995917597101"/>
    <n v="1.48827266020418"/>
    <n v="0.27376574045517998"/>
    <n v="514.33834205561698"/>
    <n v="1310"/>
    <s v="Fixed Single Family Units"/>
    <n v="1310"/>
    <s v="St. Lucie County"/>
    <s v="St. Lucie County"/>
    <m/>
    <m/>
    <m/>
    <n v="0"/>
    <n v="1"/>
    <n v="1.48827266020418"/>
    <n v="0.27376574045517998"/>
    <n v="514.33834205561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603366017281502"/>
    <n v="0.41714382970000002"/>
  </r>
  <r>
    <n v="180000"/>
    <n v="730000"/>
    <n v="730000"/>
    <x v="0"/>
    <x v="0"/>
    <s v="IR-SouthCentral"/>
    <s v="C-25 and South Indian R"/>
    <n v="0.36"/>
    <n v="0.57999999999999996"/>
    <s v="St. Lucie County"/>
    <n v="8.9321553446930005E-2"/>
    <n v="3913.8185165723498"/>
    <n v="11.3248976771513"/>
    <n v="2.0831995917597101"/>
    <n v="1.0115574531507301"/>
    <n v="0.18607462367599001"/>
    <n v="349.588349809617"/>
    <n v="1310"/>
    <s v="Fixed Single Family Units"/>
    <n v="1310"/>
    <s v="St. Lucie County"/>
    <s v="St. Lucie County"/>
    <m/>
    <m/>
    <m/>
    <n v="0"/>
    <n v="1"/>
    <n v="1.0115574531507301"/>
    <n v="0.18607462367599001"/>
    <n v="349.588349809618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9.327336399789303"/>
    <n v="0.28352664220000001"/>
  </r>
  <r>
    <n v="180000"/>
    <n v="730000"/>
    <n v="730000"/>
    <x v="0"/>
    <x v="0"/>
    <s v="IR-SouthCentral"/>
    <s v="C-25 and South Indian R"/>
    <n v="0.36"/>
    <n v="0.57999999999999996"/>
    <s v="St. Lucie County"/>
    <n v="7.6852959908330007E-2"/>
    <n v="3913.8185165723498"/>
    <n v="11.3248976771513"/>
    <n v="2.0831995917597101"/>
    <n v="0.87035190714810995"/>
    <n v="0.16010005470656999"/>
    <n v="300.78853754263798"/>
    <n v="1310"/>
    <s v="Fixed Single Family Units"/>
    <n v="1310"/>
    <s v="St. Lucie County"/>
    <s v="St. Lucie County"/>
    <m/>
    <m/>
    <m/>
    <n v="0"/>
    <n v="1"/>
    <n v="0.87035190714810995"/>
    <n v="0.16010005470656999"/>
    <n v="300.78853754263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038705875557895"/>
    <n v="0.24394853"/>
  </r>
  <r>
    <n v="180000"/>
    <n v="730000"/>
    <n v="730000"/>
    <x v="0"/>
    <x v="0"/>
    <s v="IR-SouthCentral"/>
    <s v="C-25 and South Indian R"/>
    <n v="0.36"/>
    <n v="0.57999999999999996"/>
    <s v="St. Lucie County"/>
    <n v="6.7403407689510003E-2"/>
    <n v="3913.8185165723498"/>
    <n v="11.3248976771513"/>
    <n v="2.0831995917597101"/>
    <n v="0.76333669517503"/>
    <n v="0.14041475138199999"/>
    <n v="263.80470509528698"/>
    <n v="1310"/>
    <s v="Fixed Single Family Units"/>
    <n v="1310"/>
    <s v="St. Lucie County"/>
    <s v="St. Lucie County"/>
    <m/>
    <m/>
    <m/>
    <n v="0"/>
    <n v="1"/>
    <n v="0.76333669517503"/>
    <n v="0.14041475138199999"/>
    <n v="263.80470509528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7.167952048851802"/>
    <n v="0.21395353210000001"/>
  </r>
  <r>
    <n v="180000"/>
    <n v="730000"/>
    <n v="730000"/>
    <x v="0"/>
    <x v="0"/>
    <s v="IR-SouthCentral"/>
    <s v="C-25 and South Indian R"/>
    <n v="0.36"/>
    <n v="0.57999999999999996"/>
    <s v="St. Lucie County"/>
    <n v="3.2889854097200001E-2"/>
    <n v="3913.8185165723498"/>
    <n v="11.3248976771513"/>
    <n v="2.0831995917597101"/>
    <n v="0.37247423226727"/>
    <n v="6.8516130628329994E-2"/>
    <n v="128.724919973"/>
    <n v="1310"/>
    <s v="Fixed Single Family Units"/>
    <n v="1310"/>
    <s v="St. Lucie County"/>
    <s v="St. Lucie County"/>
    <m/>
    <m/>
    <m/>
    <n v="0"/>
    <n v="1"/>
    <n v="0.37247423226727"/>
    <n v="6.8516130628329994E-2"/>
    <n v="128.72491997300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150099814819299"/>
    <n v="0.10439977290000001"/>
  </r>
  <r>
    <n v="180000"/>
    <n v="730000"/>
    <n v="730000"/>
    <x v="0"/>
    <x v="0"/>
    <s v="IR-SouthCentral"/>
    <s v="C-25 and South Indian R"/>
    <n v="0.36"/>
    <n v="0.57999999999999996"/>
    <s v="St. Lucie County"/>
    <n v="1.6908022907879999E-2"/>
    <n v="3913.8185165723498"/>
    <n v="11.3248976771513"/>
    <n v="2.0831995917597101"/>
    <n v="0.19148162935476001"/>
    <n v="3.5222786419170003E-2"/>
    <n v="66.174933135521499"/>
    <n v="1310"/>
    <s v="Fixed Single Family Units"/>
    <n v="1310"/>
    <s v="St. Lucie County"/>
    <s v="St. Lucie County"/>
    <m/>
    <m/>
    <m/>
    <n v="0"/>
    <n v="1"/>
    <n v="0.19148162935476001"/>
    <n v="3.5222786419170003E-2"/>
    <n v="66.1749331355222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8.4197420123337"/>
    <n v="5.3669856600000003E-2"/>
  </r>
  <r>
    <n v="180000"/>
    <n v="730000"/>
    <n v="730000"/>
    <x v="0"/>
    <x v="0"/>
    <s v="IR-SouthCentral"/>
    <s v="C-25 and South Indian R"/>
    <n v="0.36"/>
    <n v="0.57999999999999996"/>
    <s v="St. Lucie County"/>
    <n v="0.1330536546917"/>
    <n v="3402.1030883933799"/>
    <n v="9.0030161718410593"/>
    <n v="1.4271440193316001"/>
    <n v="1.19788420491199"/>
    <n v="0.18988672754347999"/>
    <n v="452.66224954868301"/>
    <n v="1210"/>
    <s v="Fixed Single Family Units"/>
    <n v="1210"/>
    <s v="St. Lucie County"/>
    <s v="St. Lucie County"/>
    <m/>
    <m/>
    <m/>
    <n v="0"/>
    <n v="1"/>
    <n v="1.19788420491199"/>
    <n v="0.18988672754347999"/>
    <n v="452.66224954868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00370483257799"/>
    <n v="0.36712266789999998"/>
  </r>
  <r>
    <n v="180000"/>
    <n v="730000"/>
    <n v="730000"/>
    <x v="0"/>
    <x v="0"/>
    <s v="IR-SouthCentral"/>
    <s v="C-25 and South Indian R"/>
    <n v="0.36"/>
    <n v="0.57999999999999996"/>
    <s v="Natural Lands"/>
    <n v="0.19575069894144001"/>
    <n v="3402.1030883933799"/>
    <n v="9.0030161718410593"/>
    <n v="1.4271440193316001"/>
    <n v="1.7623467082189801"/>
    <n v="0.27936443927424998"/>
    <n v="665.96405742383899"/>
    <n v="4110"/>
    <s v="Pine flatwoods"/>
    <n v="4110"/>
    <s v="St. Lucie County"/>
    <s v="St. Lucie County"/>
    <m/>
    <m/>
    <s v="Natural Lands"/>
    <n v="0"/>
    <n v="1"/>
    <n v="1.7623467082189801"/>
    <n v="0.27936443927424998"/>
    <n v="665.96405742383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0.917506140206"/>
    <n v="0.54011683489999995"/>
  </r>
  <r>
    <n v="180000"/>
    <n v="730000"/>
    <n v="730000"/>
    <x v="0"/>
    <x v="0"/>
    <s v="IR-SouthCentral"/>
    <s v="C-25 and South Indian R"/>
    <n v="0.36"/>
    <n v="0.57999999999999996"/>
    <s v="St. Lucie County"/>
    <n v="1.3928779706749999E-2"/>
    <n v="3402.1030883933799"/>
    <n v="9.0030161718410593"/>
    <n v="1.4271440193316001"/>
    <n v="0.12540102895390001"/>
    <n v="1.9878374655069999E-2"/>
    <n v="47.387144457891999"/>
    <n v="1310"/>
    <s v="Fixed Single Family Units"/>
    <n v="1310"/>
    <s v="St. Lucie County"/>
    <s v="St. Lucie County"/>
    <m/>
    <m/>
    <m/>
    <n v="0"/>
    <n v="1"/>
    <n v="0.12540102895390001"/>
    <n v="1.9878374655069999E-2"/>
    <n v="47.387144457893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6.078783988199802"/>
    <n v="3.8432396200000003E-2"/>
  </r>
  <r>
    <n v="180000"/>
    <n v="730000"/>
    <n v="730000"/>
    <x v="0"/>
    <x v="0"/>
    <s v="IR-SouthCentral"/>
    <s v="C-25 and South Indian R"/>
    <n v="0.36"/>
    <n v="0.57999999999999996"/>
    <s v="St. Lucie County"/>
    <n v="7.0987891143159995E-2"/>
    <n v="3402.1030883933799"/>
    <n v="9.0030161718410593"/>
    <n v="1.4271440193316001"/>
    <n v="0.63910513196678997"/>
    <n v="0.10130994428992"/>
    <n v="241.508123696691"/>
    <n v="1310"/>
    <s v="Fixed Single Family Units"/>
    <n v="1310"/>
    <s v="St. Lucie County"/>
    <s v="St. Lucie County"/>
    <m/>
    <m/>
    <m/>
    <n v="0"/>
    <n v="1"/>
    <n v="0.63910513196678997"/>
    <n v="0.10130994428992"/>
    <n v="241.50812369669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0.017053639640494"/>
    <n v="0.19587033549999999"/>
  </r>
  <r>
    <n v="180000"/>
    <n v="730000"/>
    <n v="730000"/>
    <x v="0"/>
    <x v="0"/>
    <s v="IR-SouthCentral"/>
    <s v="C-25 and South Indian R"/>
    <n v="0.36"/>
    <n v="0.57999999999999996"/>
    <s v="St. Lucie County"/>
    <n v="0.11605219561395"/>
    <n v="3402.1030883933799"/>
    <n v="9.0030161718410593"/>
    <n v="1.4271440193316001"/>
    <n v="1.0448197938900601"/>
    <n v="0.16562319690075"/>
    <n v="394.82153311305501"/>
    <n v="1310"/>
    <s v="Fixed Single Family Units"/>
    <n v="1310"/>
    <s v="St. Lucie County"/>
    <s v="St. Lucie County"/>
    <m/>
    <m/>
    <m/>
    <n v="0"/>
    <n v="1"/>
    <n v="1.0448197938900601"/>
    <n v="0.16562319690075"/>
    <n v="394.82153311305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6.824737730298295"/>
    <n v="0.32021211119999998"/>
  </r>
  <r>
    <n v="180000"/>
    <n v="730000"/>
    <n v="730000"/>
    <x v="0"/>
    <x v="0"/>
    <s v="IR-SouthCentral"/>
    <s v="C-25 and South Indian R"/>
    <n v="0.36"/>
    <n v="0.57999999999999996"/>
    <s v="St. Lucie County"/>
    <n v="6.9714776040700005E-2"/>
    <n v="3402.1030883933799"/>
    <n v="9.0030161718410593"/>
    <n v="1.4271440193316001"/>
    <n v="0.62764325611070004"/>
    <n v="9.9493025685520001E-2"/>
    <n v="237.176854874718"/>
    <n v="1310"/>
    <s v="Fixed Single Family Units"/>
    <n v="1310"/>
    <s v="St. Lucie County"/>
    <s v="St. Lucie County"/>
    <m/>
    <m/>
    <m/>
    <n v="0"/>
    <n v="1"/>
    <n v="0.62764325611070004"/>
    <n v="9.9493025685520001E-2"/>
    <n v="237.17685487471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9.814187578742406"/>
    <n v="0.1923575465"/>
  </r>
  <r>
    <n v="180000"/>
    <n v="730000"/>
    <n v="730000"/>
    <x v="0"/>
    <x v="0"/>
    <s v="IR-SouthCentral"/>
    <s v="C-25 and South Indian R"/>
    <n v="0.36"/>
    <n v="0.57999999999999996"/>
    <s v="St. Lucie County"/>
    <n v="1.8275457576220001E-2"/>
    <n v="3402.1030883933799"/>
    <n v="9.0030161718410593"/>
    <n v="1.4271440193316001"/>
    <n v="0.16453424010654"/>
    <n v="2.608170998045E-2"/>
    <n v="62.174990661877303"/>
    <n v="1310"/>
    <s v="Fixed Single Family Units"/>
    <n v="1310"/>
    <s v="St. Lucie County"/>
    <s v="St. Lucie County"/>
    <m/>
    <m/>
    <m/>
    <n v="0"/>
    <n v="1"/>
    <n v="0.16453424010654"/>
    <n v="2.608170998045E-2"/>
    <n v="62.174990661876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785866698749103"/>
    <n v="5.0425783199999998E-2"/>
  </r>
  <r>
    <n v="180000"/>
    <n v="730000"/>
    <n v="730000"/>
    <x v="0"/>
    <x v="0"/>
    <s v="IR-SouthCentral"/>
    <s v="C-25 and South Indian R"/>
    <n v="0.36"/>
    <n v="0.57999999999999996"/>
    <s v="St. Lucie County"/>
    <n v="6.5305103788649996E-2"/>
    <n v="1514.7955193688199"/>
    <n v="4.3046615390077498"/>
    <n v="0.77413177312224002"/>
    <n v="0.28111636857992001"/>
    <n v="5.0554755789839999E-2"/>
    <n v="98.923878610967705"/>
    <n v="1330"/>
    <s v="Residential, High density; Multiple Dwelling Units, Low Rise &lt;Two stories or less&gt;"/>
    <n v="1330"/>
    <s v="St. Lucie County"/>
    <s v="St. Lucie County"/>
    <m/>
    <m/>
    <m/>
    <n v="0"/>
    <n v="1"/>
    <n v="0.28111636857992001"/>
    <n v="5.0554755789839999E-2"/>
    <n v="211.60912402836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4.451079798101205"/>
    <n v="0.1716213496"/>
  </r>
  <r>
    <n v="180000"/>
    <n v="730000"/>
    <n v="730000"/>
    <x v="0"/>
    <x v="0"/>
    <s v="IR-SouthCentral"/>
    <s v="C-25 and South Indian R"/>
    <n v="0.36"/>
    <n v="0.57999999999999996"/>
    <s v="St. Lucie County"/>
    <n v="0.14021085593527999"/>
    <n v="3983.9169420030098"/>
    <n v="11.387271682077801"/>
    <n v="2.1853926054261201"/>
    <n v="1.5966191093117199"/>
    <n v="0.30641576776142998"/>
    <n v="558.58840441330995"/>
    <n v="1330"/>
    <s v="Residential, High density; Multiple Dwelling Units, Low Rise &lt;Two stories or less&gt;"/>
    <n v="1330"/>
    <s v="St. Lucie County"/>
    <s v="St. Lucie County"/>
    <m/>
    <m/>
    <m/>
    <n v="0"/>
    <n v="1"/>
    <n v="1.5966191093117199"/>
    <n v="0.30641576776142998"/>
    <n v="645.961379939559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386272690883"/>
    <n v="0.52389406319999998"/>
  </r>
  <r>
    <n v="180000"/>
    <n v="730000"/>
    <n v="730000"/>
    <x v="0"/>
    <x v="0"/>
    <s v="IR-SouthCentral"/>
    <s v="C-25 and South Indian R"/>
    <n v="0.36"/>
    <n v="0.57999999999999996"/>
    <s v="St. Lucie County"/>
    <n v="0.33966904998546998"/>
    <n v="3983.9169420030098"/>
    <n v="11.387271682077801"/>
    <n v="2.1853926054261201"/>
    <n v="3.8679037541779002"/>
    <n v="0.74231023013037001"/>
    <n v="1353.2132829111999"/>
    <n v="1330"/>
    <s v="Residential, High density; Multiple Dwelling Units, Low Rise &lt;Two stories or less&gt;"/>
    <n v="1330"/>
    <s v="St. Lucie County"/>
    <s v="St. Lucie County"/>
    <m/>
    <m/>
    <m/>
    <n v="0"/>
    <n v="1"/>
    <n v="3.8679037541779002"/>
    <n v="0.74231023013037001"/>
    <n v="1361.0032446187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8.445487746201"/>
    <n v="1.1038144725000001"/>
  </r>
  <r>
    <n v="180000"/>
    <n v="730000"/>
    <n v="730000"/>
    <x v="0"/>
    <x v="0"/>
    <s v="IR-SouthCentral"/>
    <s v="C-25 and South Indian R"/>
    <n v="0.36"/>
    <n v="0.57999999999999996"/>
    <s v="St. Lucie County"/>
    <n v="0.16421097441841001"/>
    <n v="3919.2757055631801"/>
    <n v="12.3221567882381"/>
    <n v="2.4959020891335002"/>
    <n v="2.0234333731330301"/>
    <n v="0.40985451410955998"/>
    <n v="643.58808262493994"/>
    <n v="1310"/>
    <s v="Fixed Single Family Units"/>
    <n v="1310"/>
    <s v="St. Lucie County"/>
    <s v="St. Lucie County"/>
    <m/>
    <m/>
    <m/>
    <n v="0"/>
    <n v="1"/>
    <n v="2.0234333731330301"/>
    <n v="0.40985451410955998"/>
    <n v="643.588082624939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267708722265"/>
    <n v="0.52196924789999999"/>
  </r>
  <r>
    <n v="180000"/>
    <n v="730000"/>
    <n v="730000"/>
    <x v="0"/>
    <x v="0"/>
    <s v="IR-SouthCentral"/>
    <s v="C-25 and South Indian R"/>
    <n v="0.36"/>
    <n v="0.57999999999999996"/>
    <s v="St. Lucie County"/>
    <n v="0.12420491369832"/>
    <n v="3919.2757055631801"/>
    <n v="12.3221567882381"/>
    <n v="2.4959020891335002"/>
    <n v="1.5304724204603899"/>
    <n v="0.31000330358029998"/>
    <n v="486.79330076943302"/>
    <n v="1310"/>
    <s v="Fixed Single Family Units"/>
    <n v="1310"/>
    <s v="St. Lucie County"/>
    <s v="St. Lucie County"/>
    <m/>
    <m/>
    <m/>
    <n v="0"/>
    <n v="1"/>
    <n v="1.5304724204603899"/>
    <n v="0.31000330358029998"/>
    <n v="486.79330076943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728067063056"/>
    <n v="0.3948039747"/>
  </r>
  <r>
    <n v="180000"/>
    <n v="730000"/>
    <n v="730000"/>
    <x v="0"/>
    <x v="0"/>
    <s v="IR-SouthCentral"/>
    <s v="C-25 and South Indian R"/>
    <n v="0.36"/>
    <n v="0.57999999999999996"/>
    <s v="St. Lucie County"/>
    <n v="0.28465538188446998"/>
    <n v="3919.2757055631801"/>
    <n v="12.3221567882381"/>
    <n v="2.4959020891335002"/>
    <n v="3.5075682461962501"/>
    <n v="0.71047196232854004"/>
    <n v="1115.6429226776199"/>
    <n v="1310"/>
    <s v="Fixed Single Family Units"/>
    <n v="1310"/>
    <s v="St. Lucie County"/>
    <s v="St. Lucie County"/>
    <m/>
    <m/>
    <m/>
    <n v="0"/>
    <n v="1"/>
    <n v="3.5075682461962501"/>
    <n v="0.71047196232854004"/>
    <n v="1115.6429226776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1.14645721291299"/>
    <n v="0.90481988859999996"/>
  </r>
  <r>
    <n v="180000"/>
    <n v="730000"/>
    <n v="730000"/>
    <x v="0"/>
    <x v="0"/>
    <s v="IR-SouthCentral"/>
    <s v="C-25 and South Indian R"/>
    <n v="0.36"/>
    <n v="0.57999999999999996"/>
    <s v="St. Lucie County"/>
    <n v="4.4692183528619998E-2"/>
    <n v="3919.2757055631801"/>
    <n v="12.3221567882381"/>
    <n v="2.4959020891335002"/>
    <n v="0.55070409264835996"/>
    <n v="0.11154731423702"/>
    <n v="175.16098913229101"/>
    <n v="1310"/>
    <s v="Fixed Single Family Units"/>
    <n v="1310"/>
    <s v="St. Lucie County"/>
    <s v="St. Lucie County"/>
    <m/>
    <m/>
    <m/>
    <n v="0"/>
    <n v="1"/>
    <n v="0.55070409264835996"/>
    <n v="0.11154731423702"/>
    <n v="175.16098913229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156319000708201"/>
    <n v="0.14206081840000001"/>
  </r>
  <r>
    <n v="180000"/>
    <n v="740000"/>
    <n v="740000"/>
    <x v="0"/>
    <x v="0"/>
    <s v="IR-SouthCentral"/>
    <s v="C-25 and South Indian R"/>
    <n v="0.36"/>
    <n v="0.57999999999999996"/>
    <s v="Natural Lands"/>
    <n v="6.7190732275589998E-2"/>
    <n v="2968.7145337955799"/>
    <n v="7.5417608521132999"/>
    <n v="1.0240995407831299"/>
    <n v="0.50673643430088999"/>
    <n v="6.8809998068309994E-2"/>
    <n v="199.47010344291999"/>
    <n v="4110"/>
    <s v="Pine flatwoods"/>
    <n v="4110"/>
    <s v="St. Lucie County"/>
    <s v="St. Lucie County"/>
    <m/>
    <m/>
    <s v="Natural Lands"/>
    <n v="0"/>
    <n v="1"/>
    <n v="0.50673643430088999"/>
    <n v="6.8809998068309994E-2"/>
    <n v="1133.6353409062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9.226596643230593"/>
    <n v="0.91941227969999995"/>
  </r>
  <r>
    <n v="180000"/>
    <n v="740000"/>
    <n v="740000"/>
    <x v="0"/>
    <x v="0"/>
    <s v="IR-SouthCentral"/>
    <s v="C-25 and South Indian R"/>
    <n v="0.36"/>
    <n v="0.57999999999999996"/>
    <s v="St. Lucie County"/>
    <n v="3.6913722692670001E-2"/>
    <n v="2968.7145337955799"/>
    <n v="7.5417608521132999"/>
    <n v="1.0240995407831299"/>
    <n v="0.27839446870938001"/>
    <n v="3.7803326458160001E-2"/>
    <n v="109.58630505424399"/>
    <n v="1330"/>
    <s v="Residential, High density; Multiple Dwelling Units, Low Rise &lt;Two stories or less&gt;"/>
    <n v="1330"/>
    <s v="St. Lucie County"/>
    <s v="St. Lucie County"/>
    <m/>
    <m/>
    <m/>
    <n v="0"/>
    <n v="1"/>
    <n v="0.27839446870938001"/>
    <n v="3.7803326458160001E-2"/>
    <n v="653.24677115470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004082843710002"/>
    <n v="0.52980273410000001"/>
  </r>
  <r>
    <n v="180000"/>
    <n v="740000"/>
    <n v="740000"/>
    <x v="0"/>
    <x v="0"/>
    <s v="IR-SouthCentral"/>
    <s v="C-25 and South Indian R"/>
    <n v="0.36"/>
    <n v="0.57999999999999996"/>
    <s v="St. Lucie County"/>
    <n v="6.9651306741600003E-3"/>
    <n v="2968.7145337955799"/>
    <n v="7.5417608521132999"/>
    <n v="1.0240995407831299"/>
    <n v="5.252934984826E-2"/>
    <n v="7.1329871249000004E-3"/>
    <n v="20.677484662175999"/>
    <n v="1750"/>
    <s v="Governmental"/>
    <n v="1750"/>
    <s v="St. Lucie County"/>
    <s v="St. Lucie County"/>
    <m/>
    <m/>
    <m/>
    <n v="0"/>
    <n v="1"/>
    <n v="5.252934984826E-2"/>
    <n v="7.1329871249000004E-3"/>
    <n v="20.677484662177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3.990053044077101"/>
    <n v="1.6770060600000001E-2"/>
  </r>
  <r>
    <n v="180000"/>
    <n v="740000"/>
    <n v="740000"/>
    <x v="0"/>
    <x v="0"/>
    <s v="IR-SouthCentral"/>
    <s v="C-25 and South Indian R"/>
    <n v="0.36"/>
    <n v="0.57999999999999996"/>
    <s v="Natural Lands"/>
    <n v="0.49560660000216999"/>
    <n v="2544.9633913327002"/>
    <n v="5.04084817758815"/>
    <n v="0.53598358187552997"/>
    <n v="2.4982776264216202"/>
    <n v="0.26563700067031998"/>
    <n v="1261.3006535084"/>
    <n v="4200"/>
    <s v="Upland Hardwood Forest"/>
    <n v="4200"/>
    <s v="St. Lucie County"/>
    <s v="St. Lucie County"/>
    <m/>
    <m/>
    <s v="Natural Lands"/>
    <n v="0"/>
    <n v="1"/>
    <n v="2.4982776264216202"/>
    <n v="0.26563700067031998"/>
    <n v="1261.300653508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28.73818676038499"/>
    <n v="1.0229526792000001"/>
  </r>
  <r>
    <n v="180000"/>
    <n v="740000"/>
    <n v="740000"/>
    <x v="0"/>
    <x v="0"/>
    <s v="IR-SouthCentral"/>
    <s v="C-25 and South Indian R"/>
    <n v="0.36"/>
    <n v="0.57999999999999996"/>
    <s v="Natural Lands"/>
    <n v="0.1221568537808"/>
    <n v="2544.9633913327002"/>
    <n v="5.04084817758815"/>
    <n v="0.53598358187552997"/>
    <n v="0.61577415376086997"/>
    <n v="6.5474068040080005E-2"/>
    <n v="310.88472087253302"/>
    <n v="6172"/>
    <s v="Mixed Shrubs"/>
    <n v="6172"/>
    <s v="St. Lucie County"/>
    <s v="St. Lucie County"/>
    <m/>
    <m/>
    <s v="Natural Lands"/>
    <n v="0"/>
    <n v="1"/>
    <n v="0.61577415376086997"/>
    <n v="6.5474068040080005E-2"/>
    <n v="310.88472087253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622500179846298"/>
    <n v="0.2521368377"/>
  </r>
  <r>
    <n v="180000"/>
    <n v="740000"/>
    <n v="740000"/>
    <x v="0"/>
    <x v="0"/>
    <s v="IR-SouthCentral"/>
    <s v="C-25 and South Indian R"/>
    <n v="0.36"/>
    <n v="0.57999999999999996"/>
    <s v="Natural Lands"/>
    <n v="2.525714885544E-2"/>
    <n v="3654.3787275901"/>
    <n v="11.154373473310701"/>
    <n v="2.1050283160056602"/>
    <n v="0.28172767120468001"/>
    <n v="5.3167013522290002E-2"/>
    <n v="92.299187496929505"/>
    <n v="6410"/>
    <s v="Freshwater marshes"/>
    <n v="6410"/>
    <s v="St. Lucie County"/>
    <s v="St. Lucie County"/>
    <m/>
    <m/>
    <s v="Natural Lands"/>
    <n v="0"/>
    <n v="1"/>
    <n v="0.28172767120468001"/>
    <n v="5.3167013522290002E-2"/>
    <n v="383.514699742072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707225623963396"/>
    <n v="0.31104193000000002"/>
  </r>
  <r>
    <n v="180000"/>
    <n v="740000"/>
    <n v="740000"/>
    <x v="0"/>
    <x v="0"/>
    <s v="IR-SouthCentral"/>
    <s v="C-25 and South Indian R"/>
    <n v="0.36"/>
    <n v="0.57999999999999996"/>
    <s v="FDOT District 4"/>
    <n v="1.1345532167459999E-2"/>
    <n v="3654.3787275901"/>
    <n v="11.154373473310701"/>
    <n v="2.1050283160056602"/>
    <n v="0.12655230304938"/>
    <n v="2.3882666472670001E-2"/>
    <n v="41.460871405980598"/>
    <n v="6410"/>
    <s v="Freshwater marshes"/>
    <n v="6410"/>
    <s v="FDOT District 4                                                St. Lucie County"/>
    <s v="FDOT District 4"/>
    <m/>
    <m/>
    <s v="Natural Lands"/>
    <n v="0"/>
    <n v="1"/>
    <n v="0.12655230304938"/>
    <n v="2.3882666472670001E-2"/>
    <n v="111.72860058362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9.788259568992999"/>
    <n v="9.0615247800000007E-2"/>
  </r>
  <r>
    <n v="180000"/>
    <n v="740000"/>
    <n v="740000"/>
    <x v="0"/>
    <x v="0"/>
    <s v="IR-SouthCentral"/>
    <s v="C-25 and South Indian R"/>
    <n v="0.36"/>
    <n v="0.57999999999999996"/>
    <s v="St. Lucie County"/>
    <n v="0.18288676674429"/>
    <n v="3654.3787275901"/>
    <n v="11.154373473310701"/>
    <n v="2.1050283160056602"/>
    <n v="2.0399872995921502"/>
    <n v="0.38498182261946001"/>
    <n v="668.33750994809202"/>
    <n v="1330"/>
    <s v="Residential, High density; Multiple Dwelling Units, Low Rise &lt;Two stories or less&gt;"/>
    <n v="1330"/>
    <s v="St. Lucie County"/>
    <s v="St. Lucie County"/>
    <m/>
    <m/>
    <m/>
    <n v="0"/>
    <n v="1"/>
    <n v="2.0399872995921502"/>
    <n v="0.38498182261946001"/>
    <n v="668.337509948092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514838708554"/>
    <n v="0.54204177610000004"/>
  </r>
  <r>
    <n v="180000"/>
    <n v="740000"/>
    <n v="740000"/>
    <x v="0"/>
    <x v="0"/>
    <s v="IR-SouthCentral"/>
    <s v="C-25 and South Indian R"/>
    <n v="0.36"/>
    <n v="0.57999999999999996"/>
    <s v="FDOT District 4"/>
    <n v="7.9366480140930007E-2"/>
    <n v="3654.3787275901"/>
    <n v="11.154373473310701"/>
    <n v="2.1050283160056602"/>
    <n v="0.88528336075406999"/>
    <n v="0.16706868803836"/>
    <n v="290.03517671073098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88528336075406999"/>
    <n v="0.16706868803836"/>
    <n v="290.03517671072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8.037485021153799"/>
    <n v="0.23522723170000001"/>
  </r>
  <r>
    <n v="180000"/>
    <n v="740000"/>
    <n v="740000"/>
    <x v="0"/>
    <x v="0"/>
    <s v="IR-SouthCentral"/>
    <s v="C-25 and South Indian R"/>
    <n v="0.36"/>
    <n v="0.57999999999999996"/>
    <s v="St. Lucie County"/>
    <n v="0.19561737998244"/>
    <n v="3654.3787275901"/>
    <n v="11.154373473310701"/>
    <n v="2.1050283160056602"/>
    <n v="2.1819893141947202"/>
    <n v="0.41178012396587999"/>
    <n v="714.85999215475294"/>
    <n v="1330"/>
    <s v="Residential, High density; Multiple Dwelling Units, Low Rise &lt;Two stories or less&gt;"/>
    <n v="1330"/>
    <s v="St. Lucie County"/>
    <s v="St. Lucie County"/>
    <m/>
    <m/>
    <m/>
    <n v="0"/>
    <n v="1"/>
    <n v="2.1819893141947202"/>
    <n v="0.41178012396587999"/>
    <n v="714.859992154752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39884245562099"/>
    <n v="0.57977290520000002"/>
  </r>
  <r>
    <n v="180000"/>
    <n v="740000"/>
    <n v="740000"/>
    <x v="0"/>
    <x v="0"/>
    <s v="IR-SouthCentral"/>
    <s v="C-25 and South Indian R"/>
    <n v="0.36"/>
    <n v="0.57999999999999996"/>
    <s v="FDOT District 4"/>
    <n v="2.3915538505250002E-2"/>
    <n v="3654.3787275901"/>
    <n v="11.154373473310701"/>
    <n v="2.1050283160056602"/>
    <n v="0.26676284830289998"/>
    <n v="5.0342885746070001E-2"/>
    <n v="87.396435172447596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26676284830289998"/>
    <n v="5.0342885746070001E-2"/>
    <n v="87.3964351724487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782893127568101"/>
    <n v="7.08811315E-2"/>
  </r>
  <r>
    <n v="180000"/>
    <n v="740000"/>
    <n v="740000"/>
    <x v="0"/>
    <x v="0"/>
    <s v="IR-SouthCentral"/>
    <s v="C-25 and South Indian R"/>
    <n v="0.36"/>
    <n v="0.57999999999999996"/>
    <s v="St. Lucie County"/>
    <n v="0.39336897753799999"/>
    <n v="3973.51208422021"/>
    <n v="12.087702746525199"/>
    <n v="2.4053059021574299"/>
    <n v="4.7549272701840204"/>
    <n v="0.94617272339780001"/>
    <n v="1563.05638580462"/>
    <n v="1330"/>
    <s v="Residential, High density; Multiple Dwelling Units, Low Rise &lt;Two stories or less&gt;"/>
    <n v="1330"/>
    <s v="St. Lucie County"/>
    <s v="St. Lucie County"/>
    <m/>
    <m/>
    <m/>
    <n v="0"/>
    <n v="1"/>
    <n v="4.7549272701840204"/>
    <n v="0.94617272339780001"/>
    <n v="1563.0563858046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20823481690201"/>
    <n v="1.2676856332999999"/>
  </r>
  <r>
    <n v="180000"/>
    <n v="740000"/>
    <n v="740000"/>
    <x v="0"/>
    <x v="0"/>
    <s v="IR-SouthCentral"/>
    <s v="C-25 and South Indian R"/>
    <n v="0.36"/>
    <n v="0.57999999999999996"/>
    <s v="St. Lucie County"/>
    <n v="0.22439447626798001"/>
    <n v="3973.51208422021"/>
    <n v="12.087702746525199"/>
    <n v="2.4053059021574299"/>
    <n v="2.71241372708963"/>
    <n v="0.53973735817891"/>
    <n v="891.63416308310798"/>
    <n v="1330"/>
    <s v="Residential, High density; Multiple Dwelling Units, Low Rise &lt;Two stories or less&gt;"/>
    <n v="1330"/>
    <s v="St. Lucie County"/>
    <s v="St. Lucie County"/>
    <m/>
    <m/>
    <m/>
    <n v="0"/>
    <n v="1"/>
    <n v="2.71241372708963"/>
    <n v="0.53973735817891"/>
    <n v="891.634163083107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1.86628049995799"/>
    <n v="0.72314206250000002"/>
  </r>
  <r>
    <n v="180000"/>
    <n v="740000"/>
    <n v="740000"/>
    <x v="0"/>
    <x v="0"/>
    <s v="IR-SouthCentral"/>
    <s v="C-25 and South Indian R"/>
    <n v="0.36"/>
    <n v="0.57999999999999996"/>
    <s v="Natural Lands"/>
    <n v="0.40708078634846001"/>
    <n v="2836.3392904027801"/>
    <n v="7.2536201882197497"/>
    <n v="0.96084175280886996"/>
    <n v="2.9528094100935798"/>
    <n v="0.39114021628987"/>
    <n v="1154.6192286882001"/>
    <n v="4110"/>
    <s v="Pine flatwoods"/>
    <n v="4110"/>
    <s v="St. Lucie County"/>
    <s v="St. Lucie County"/>
    <m/>
    <m/>
    <s v="Natural Lands"/>
    <n v="0"/>
    <n v="1"/>
    <n v="2.9528094100935798"/>
    <n v="0.39114021628987"/>
    <n v="1154.6192286882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5.90646265137701"/>
    <n v="0.93643084239999996"/>
  </r>
  <r>
    <n v="180000"/>
    <n v="740000"/>
    <n v="740000"/>
    <x v="0"/>
    <x v="0"/>
    <s v="IR-SouthCentral"/>
    <s v="C-25 and South Indian R"/>
    <n v="0.36"/>
    <n v="0.57999999999999996"/>
    <s v="St. Lucie County"/>
    <n v="0.10067071502828"/>
    <n v="2836.3392904027801"/>
    <n v="7.2536201882197497"/>
    <n v="0.96084175280886996"/>
    <n v="0.73022713089165003"/>
    <n v="9.6728626284290006E-2"/>
    <n v="285.53630442765501"/>
    <n v="1310"/>
    <s v="Fixed Single Family Units"/>
    <n v="1310"/>
    <s v="St. Lucie County"/>
    <s v="St. Lucie County"/>
    <m/>
    <m/>
    <m/>
    <n v="0"/>
    <n v="1"/>
    <n v="0.73022713089165003"/>
    <n v="9.6728626284290006E-2"/>
    <n v="285.53630442765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685034974560295"/>
    <n v="0.23157851130000001"/>
  </r>
  <r>
    <n v="180000"/>
    <n v="740000"/>
    <n v="740000"/>
    <x v="0"/>
    <x v="0"/>
    <s v="IR-SouthCentral"/>
    <s v="C-25 and South Indian R"/>
    <n v="0.36"/>
    <n v="0.57999999999999996"/>
    <s v="St. Lucie County"/>
    <n v="0.11001195226815"/>
    <n v="2836.3392904027801"/>
    <n v="7.2536201882197497"/>
    <n v="0.96084175280886996"/>
    <n v="0.79798491791776005"/>
    <n v="0.10570407704725999"/>
    <n v="312.03122263208598"/>
    <n v="1310"/>
    <s v="Fixed Single Family Units"/>
    <n v="1310"/>
    <s v="St. Lucie County"/>
    <s v="St. Lucie County"/>
    <m/>
    <m/>
    <m/>
    <n v="0"/>
    <n v="1"/>
    <n v="0.79798491791776005"/>
    <n v="0.10570407704725999"/>
    <n v="312.03122263208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6.593131009679297"/>
    <n v="0.25306668500000001"/>
  </r>
  <r>
    <n v="180000"/>
    <n v="740000"/>
    <n v="740000"/>
    <x v="0"/>
    <x v="0"/>
    <s v="IR-SouthCentral"/>
    <s v="C-25 and South Indian R"/>
    <n v="0.36"/>
    <n v="0.57999999999999996"/>
    <s v="St. Lucie County"/>
    <n v="0.19752239833683"/>
    <n v="3980.5068772942"/>
    <n v="11.378222387454"/>
    <n v="2.1837375979926801"/>
    <n v="2.2474537747797299"/>
    <n v="0.43133708769382001"/>
    <n v="786.23926499939705"/>
    <n v="1330"/>
    <s v="Residential, High density; Multiple Dwelling Units, Low Rise &lt;Two stories or less&gt;"/>
    <n v="1330"/>
    <s v="St. Lucie County"/>
    <s v="St. Lucie County"/>
    <m/>
    <m/>
    <m/>
    <n v="0"/>
    <n v="1"/>
    <n v="2.2474537747797299"/>
    <n v="0.43133708769382001"/>
    <n v="786.239264999397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1.98471755575201"/>
    <n v="0.63766363749999999"/>
  </r>
  <r>
    <n v="180000"/>
    <n v="740000"/>
    <n v="740000"/>
    <x v="0"/>
    <x v="0"/>
    <s v="IR-SouthCentral"/>
    <s v="C-25 and South Indian R"/>
    <n v="0.36"/>
    <n v="0.57999999999999996"/>
    <s v="St. Lucie County"/>
    <n v="3.0414097239590002E-2"/>
    <n v="3980.5068772942"/>
    <n v="11.378222387454"/>
    <n v="2.1837375979926801"/>
    <n v="0.34605836210578"/>
    <n v="6.6416407651109996E-2"/>
    <n v="121.06352322891"/>
    <n v="1330"/>
    <s v="Residential, High density; Multiple Dwelling Units, Low Rise &lt;Two stories or less&gt;"/>
    <n v="1330"/>
    <s v="St. Lucie County"/>
    <s v="St. Lucie County"/>
    <m/>
    <m/>
    <m/>
    <n v="0"/>
    <n v="1"/>
    <n v="0.34605836210578"/>
    <n v="6.6416407651109996E-2"/>
    <n v="121.0635232289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8.357815402585203"/>
    <n v="9.8186150200000002E-2"/>
  </r>
  <r>
    <n v="180000"/>
    <n v="740000"/>
    <n v="740000"/>
    <x v="0"/>
    <x v="0"/>
    <s v="IR-SouthCentral"/>
    <s v="C-25 and South Indian R"/>
    <n v="0.36"/>
    <n v="0.57999999999999996"/>
    <s v="St. Lucie County"/>
    <n v="4.4704212419600001E-2"/>
    <n v="3980.5068772942"/>
    <n v="11.378222387454"/>
    <n v="2.1837375979926801"/>
    <n v="0.50865447056626001"/>
    <n v="9.7622269449339993E-2"/>
    <n v="177.945424980262"/>
    <n v="1330"/>
    <s v="Residential, High density; Multiple Dwelling Units, Low Rise &lt;Two stories or less&gt;"/>
    <n v="1330"/>
    <s v="St. Lucie County"/>
    <s v="St. Lucie County"/>
    <m/>
    <m/>
    <m/>
    <n v="0"/>
    <n v="1"/>
    <n v="0.50865447056626001"/>
    <n v="9.7622269449339993E-2"/>
    <n v="177.94542498026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869565176965693"/>
    <n v="0.1443190795"/>
  </r>
  <r>
    <n v="180000"/>
    <n v="740000"/>
    <n v="740000"/>
    <x v="0"/>
    <x v="0"/>
    <s v="IR-SouthCentral"/>
    <s v="C-25 and South Indian R"/>
    <n v="0.36"/>
    <n v="0.57999999999999996"/>
    <s v="St. Lucie County"/>
    <n v="1.186080254151E-2"/>
    <n v="3980.5068772942"/>
    <n v="11.378222387454"/>
    <n v="2.1837375979926801"/>
    <n v="0.13495484901099999"/>
    <n v="2.5900880452260001E-2"/>
    <n v="47.212006086716997"/>
    <n v="1330"/>
    <s v="Residential, High density; Multiple Dwelling Units, Low Rise &lt;Two stories or less&gt;"/>
    <n v="1330"/>
    <s v="St. Lucie County"/>
    <s v="St. Lucie County"/>
    <m/>
    <m/>
    <m/>
    <n v="0"/>
    <n v="1"/>
    <n v="0.13495484901099999"/>
    <n v="2.5900880452260001E-2"/>
    <n v="47.212006086715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7.726010009421799"/>
    <n v="3.8290353700000002E-2"/>
  </r>
  <r>
    <n v="180000"/>
    <n v="740000"/>
    <n v="740000"/>
    <x v="0"/>
    <x v="0"/>
    <s v="IR-SouthCentral"/>
    <s v="C-25 and South Indian R"/>
    <n v="0.36"/>
    <n v="0.57999999999999996"/>
    <s v="St. Lucie County"/>
    <n v="5.2590290739080003E-2"/>
    <n v="1035.5412881162999"/>
    <n v="2.6959441458353401"/>
    <n v="0.40039645551476"/>
    <n v="0.14178048644581001"/>
    <n v="2.105696600642E-2"/>
    <n v="54.459417414363202"/>
    <n v="1210"/>
    <s v="Fixed Single Family Units"/>
    <n v="1210"/>
    <s v="St. Lucie County"/>
    <s v="St. Lucie County"/>
    <m/>
    <m/>
    <m/>
    <n v="0"/>
    <n v="1"/>
    <n v="0.14178048644581001"/>
    <n v="2.105696600642E-2"/>
    <n v="54.4594174143627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519843826165"/>
    <n v="4.4168221700000003E-2"/>
  </r>
  <r>
    <n v="180000"/>
    <n v="740000"/>
    <n v="740000"/>
    <x v="0"/>
    <x v="0"/>
    <s v="IR-SouthCentral"/>
    <s v="C-25 and South Indian R"/>
    <n v="0.36"/>
    <n v="0.57999999999999996"/>
    <s v="FPFWCD"/>
    <n v="1.8456717935370001E-2"/>
    <n v="1035.5412881162999"/>
    <n v="2.6959441458353401"/>
    <n v="0.40039645551476"/>
    <n v="4.9758280669200003E-2"/>
    <n v="7.3900044417499998E-3"/>
    <n v="19.112693465195498"/>
    <n v="1210"/>
    <s v="Fixed Single Family Units"/>
    <n v="1210"/>
    <s v="FPFWCD                                           St. Lucie County"/>
    <s v="FPFWCD"/>
    <m/>
    <m/>
    <m/>
    <n v="0"/>
    <n v="1"/>
    <n v="4.9758280669200003E-2"/>
    <n v="7.3900044417499998E-3"/>
    <n v="93.673900191922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001187686763"/>
    <n v="7.5972343999999997E-2"/>
  </r>
  <r>
    <n v="180000"/>
    <n v="740000"/>
    <n v="740000"/>
    <x v="0"/>
    <x v="0"/>
    <s v="IR-SouthCentral"/>
    <s v="C-25 and South Indian R"/>
    <n v="0.36"/>
    <n v="0.57999999999999996"/>
    <s v="St. Lucie County"/>
    <n v="0.22016921160922001"/>
    <n v="3938.9767803587301"/>
    <n v="12.3795055505457"/>
    <n v="2.5070296095180602"/>
    <n v="2.7255859771756601"/>
    <n v="0.55197073260856999"/>
    <n v="867.24141227862106"/>
    <n v="1330"/>
    <s v="Residential, High density; Multiple Dwelling Units, Low Rise &lt;Two stories or less&gt;"/>
    <n v="1330"/>
    <s v="St. Lucie County"/>
    <s v="St. Lucie County"/>
    <m/>
    <m/>
    <m/>
    <n v="0"/>
    <n v="1"/>
    <n v="2.7255859771756601"/>
    <n v="0.55197073260856999"/>
    <n v="867.241412278621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4.287488035835"/>
    <n v="0.70335880959999997"/>
  </r>
  <r>
    <n v="180000"/>
    <n v="740000"/>
    <n v="740000"/>
    <x v="0"/>
    <x v="0"/>
    <s v="IR-SouthCentral"/>
    <s v="C-25 and South Indian R"/>
    <n v="0.36"/>
    <n v="0.57999999999999996"/>
    <s v="FDOT District 4"/>
    <n v="3.5398299543279999E-2"/>
    <n v="3938.9767803587301"/>
    <n v="12.3795055505457"/>
    <n v="2.5070296095180602"/>
    <n v="0.43821344567596998"/>
    <n v="8.8744585081600005E-2"/>
    <n v="139.433079965182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43821344567596998"/>
    <n v="8.8744585081600005E-2"/>
    <n v="139.43307996518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7432691506"/>
    <n v="0.113084412"/>
  </r>
  <r>
    <n v="180000"/>
    <n v="740000"/>
    <n v="740000"/>
    <x v="0"/>
    <x v="0"/>
    <s v="IR-SouthCentral"/>
    <s v="C-25 and South Indian R"/>
    <n v="0.36"/>
    <n v="0.57999999999999996"/>
    <s v="St. Lucie County"/>
    <n v="0.17394278512047001"/>
    <n v="3938.9767803587301"/>
    <n v="12.3795055505457"/>
    <n v="2.5070296095180602"/>
    <n v="2.15332567387629"/>
    <n v="0.43607971265905998"/>
    <n v="685.15659170047502"/>
    <n v="1310"/>
    <s v="Fixed Single Family Units"/>
    <n v="1310"/>
    <s v="St. Lucie County"/>
    <s v="St. Lucie County"/>
    <m/>
    <m/>
    <m/>
    <n v="0"/>
    <n v="1"/>
    <n v="2.15332567387629"/>
    <n v="0.43607971265905998"/>
    <n v="685.15659170047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783705973599"/>
    <n v="0.55568255609999995"/>
  </r>
  <r>
    <n v="180000"/>
    <n v="740000"/>
    <n v="740000"/>
    <x v="0"/>
    <x v="0"/>
    <s v="IR-SouthCentral"/>
    <s v="C-25 and South Indian R"/>
    <n v="0.36"/>
    <n v="0.57999999999999996"/>
    <s v="St. Lucie County"/>
    <n v="0.17690275768416"/>
    <n v="3938.9767803587301"/>
    <n v="12.3795055505457"/>
    <n v="2.5070296095180602"/>
    <n v="2.1899686706579402"/>
    <n v="0.44350045151959"/>
    <n v="696.81585489934503"/>
    <n v="1310"/>
    <s v="Fixed Single Family Units"/>
    <n v="1310"/>
    <s v="St. Lucie County"/>
    <s v="St. Lucie County"/>
    <m/>
    <m/>
    <m/>
    <n v="0"/>
    <n v="1"/>
    <n v="2.1899686706579402"/>
    <n v="0.44350045151959"/>
    <n v="696.815854899345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9.479345309656"/>
    <n v="0.56513856849999999"/>
  </r>
  <r>
    <n v="180000"/>
    <n v="740000"/>
    <n v="740000"/>
    <x v="0"/>
    <x v="0"/>
    <s v="IR-SouthCentral"/>
    <s v="C-25 and South Indian R"/>
    <n v="0.36"/>
    <n v="0.57999999999999996"/>
    <s v="St. Lucie County"/>
    <n v="1.135039952665E-2"/>
    <n v="3938.9767803587301"/>
    <n v="12.3795055505457"/>
    <n v="2.5070296095180602"/>
    <n v="0.14051233394118001"/>
    <n v="2.8455787693190002E-2"/>
    <n v="44.708960183304498"/>
    <n v="1310"/>
    <s v="Fixed Single Family Units"/>
    <n v="1310"/>
    <s v="St. Lucie County"/>
    <s v="St. Lucie County"/>
    <m/>
    <m/>
    <m/>
    <n v="0"/>
    <n v="1"/>
    <n v="0.14051233394118001"/>
    <n v="2.8455787693190002E-2"/>
    <n v="44.708960183304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8.684227958104699"/>
    <n v="3.6260308300000002E-2"/>
  </r>
  <r>
    <n v="180000"/>
    <n v="740000"/>
    <n v="740000"/>
    <x v="0"/>
    <x v="0"/>
    <s v="IR-SouthCentral"/>
    <s v="C-25 and South Indian R"/>
    <n v="0.36"/>
    <n v="0.57999999999999996"/>
    <s v="St. Lucie County"/>
    <n v="9.9231596937939995E-2"/>
    <n v="3953.84635975117"/>
    <n v="11.3069285898028"/>
    <n v="2.1706301213916102"/>
    <n v="1.1220045804294401"/>
    <n v="0.21539509330729001"/>
    <n v="392.34648832538898"/>
    <n v="1310"/>
    <s v="Fixed Single Family Units"/>
    <n v="1310"/>
    <s v="St. Lucie County"/>
    <s v="St. Lucie County"/>
    <m/>
    <m/>
    <m/>
    <n v="0"/>
    <n v="1"/>
    <n v="1.1220045804294401"/>
    <n v="0.21539509330729001"/>
    <n v="392.34648832538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184380059601693"/>
    <n v="0.31820477559999999"/>
  </r>
  <r>
    <n v="180000"/>
    <n v="740000"/>
    <n v="740000"/>
    <x v="0"/>
    <x v="0"/>
    <s v="IR-SouthCentral"/>
    <s v="C-25 and South Indian R"/>
    <n v="0.36"/>
    <n v="0.57999999999999996"/>
    <s v="St. Lucie County"/>
    <n v="0.15711895070692999"/>
    <n v="3953.84635975117"/>
    <n v="11.3069285898028"/>
    <n v="2.1706301213916102"/>
    <n v="1.7765327557480199"/>
    <n v="0.34104712704590001"/>
    <n v="621.22419130052197"/>
    <n v="1310"/>
    <s v="Fixed Single Family Units"/>
    <n v="1310"/>
    <s v="St. Lucie County"/>
    <s v="St. Lucie County"/>
    <m/>
    <m/>
    <m/>
    <n v="0"/>
    <n v="1"/>
    <n v="1.7765327557480199"/>
    <n v="0.34104712704590001"/>
    <n v="621.224191300521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150455861753"/>
    <n v="0.50383146089999997"/>
  </r>
  <r>
    <n v="180000"/>
    <n v="740000"/>
    <n v="740000"/>
    <x v="0"/>
    <x v="0"/>
    <s v="IR-SouthCentral"/>
    <s v="C-25 and South Indian R"/>
    <n v="0.36"/>
    <n v="0.57999999999999996"/>
    <s v="St. Lucie County"/>
    <n v="0.14822171384369001"/>
    <n v="3953.84635975117"/>
    <n v="11.3069285898028"/>
    <n v="2.1706301213916102"/>
    <n v="1.6759323338888199"/>
    <n v="0.32173451671339998"/>
    <n v="586.04588371696502"/>
    <n v="1310"/>
    <s v="Fixed Single Family Units"/>
    <n v="1310"/>
    <s v="St. Lucie County"/>
    <s v="St. Lucie County"/>
    <m/>
    <m/>
    <m/>
    <n v="0"/>
    <n v="1"/>
    <n v="1.6759323338888199"/>
    <n v="0.32173451671339998"/>
    <n v="586.04588371696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985704888539004"/>
    <n v="0.47530079780000001"/>
  </r>
  <r>
    <n v="180000"/>
    <n v="740000"/>
    <n v="740000"/>
    <x v="0"/>
    <x v="0"/>
    <s v="IR-SouthCentral"/>
    <s v="C-25 and South Indian R"/>
    <n v="0.36"/>
    <n v="0.57999999999999996"/>
    <s v="St. Lucie County"/>
    <n v="0.16106057957157"/>
    <n v="3953.84635975117"/>
    <n v="11.3069285898028"/>
    <n v="2.1706301213916102"/>
    <n v="1.8211004718480199"/>
    <n v="0.34960294538684"/>
    <n v="636.80878623847298"/>
    <n v="1310"/>
    <s v="Fixed Single Family Units"/>
    <n v="1310"/>
    <s v="St. Lucie County"/>
    <s v="St. Lucie County"/>
    <m/>
    <m/>
    <m/>
    <n v="0"/>
    <n v="1"/>
    <n v="1.8211004718480199"/>
    <n v="0.34960294538684"/>
    <n v="636.80878623847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47653109679401"/>
    <n v="0.51647103510000003"/>
  </r>
  <r>
    <n v="180000"/>
    <n v="740000"/>
    <n v="740000"/>
    <x v="0"/>
    <x v="0"/>
    <s v="IR-SouthCentral"/>
    <s v="C-25 and South Indian R"/>
    <n v="0.36"/>
    <n v="0.57999999999999996"/>
    <s v="St. Lucie County"/>
    <n v="5.0806061850079999E-2"/>
    <n v="3953.84635975117"/>
    <n v="11.3069285898028"/>
    <n v="2.1706301213916102"/>
    <n v="0.57446051326796999"/>
    <n v="0.11028116820107001"/>
    <n v="200.879362699235"/>
    <n v="1310"/>
    <s v="Fixed Single Family Units"/>
    <n v="1310"/>
    <s v="St. Lucie County"/>
    <s v="St. Lucie County"/>
    <m/>
    <m/>
    <m/>
    <n v="0"/>
    <n v="1"/>
    <n v="0.57446051326796999"/>
    <n v="0.11028116820107001"/>
    <n v="200.87936269923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197357809798007"/>
    <n v="0.16291919120000001"/>
  </r>
  <r>
    <n v="180000"/>
    <n v="740000"/>
    <n v="740000"/>
    <x v="0"/>
    <x v="0"/>
    <s v="IR-SouthCentral"/>
    <s v="C-25 and South Indian R"/>
    <n v="0.36"/>
    <n v="0.57999999999999996"/>
    <s v="St. Lucie County"/>
    <n v="1.3245506196100001E-3"/>
    <n v="3953.84635975117"/>
    <n v="11.3069285898028"/>
    <n v="2.1706301213916102"/>
    <n v="1.4976599269500001E-2"/>
    <n v="2.8751094722300002E-3"/>
    <n v="5.2370696456511503"/>
    <n v="1310"/>
    <s v="Fixed Single Family Units"/>
    <n v="1310"/>
    <s v="St. Lucie County"/>
    <s v="St. Lucie County"/>
    <m/>
    <m/>
    <m/>
    <n v="0"/>
    <n v="1"/>
    <n v="1.4976599269500001E-2"/>
    <n v="2.8751094722300002E-3"/>
    <n v="5.2370696456498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4.831269973861403"/>
    <n v="4.2474206000000002E-3"/>
  </r>
  <r>
    <n v="180000"/>
    <n v="740000"/>
    <n v="740000"/>
    <x v="0"/>
    <x v="0"/>
    <s v="IR-SouthCentral"/>
    <s v="C-25 and South Indian R"/>
    <n v="0.36"/>
    <n v="0.57999999999999996"/>
    <s v="FDOT District 4"/>
    <n v="9.2043486403730002E-2"/>
    <n v="3958.7341129803799"/>
    <n v="12.4371286461467"/>
    <n v="2.51822307109386"/>
    <n v="1.1447566814430601"/>
    <n v="0.23178603100579001"/>
    <n v="364.37568950410002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1.1447566814430601"/>
    <n v="0.23178603100579001"/>
    <n v="364.375689504097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922237397031"/>
    <n v="0.29551961840000002"/>
  </r>
  <r>
    <n v="180000"/>
    <n v="740000"/>
    <n v="740000"/>
    <x v="0"/>
    <x v="0"/>
    <s v="IR-SouthCentral"/>
    <s v="C-25 and South Indian R"/>
    <n v="0.36"/>
    <n v="0.57999999999999996"/>
    <s v="St. Lucie County"/>
    <n v="8.5833248689799996E-2"/>
    <n v="3958.7341129803799"/>
    <n v="12.4371286461467"/>
    <n v="2.51822307109386"/>
    <n v="1.0675191560717401"/>
    <n v="0.21614726711759"/>
    <n v="339.79100961623999"/>
    <n v="1330"/>
    <s v="Residential, High density; Multiple Dwelling Units, Low Rise &lt;Two stories or less&gt;"/>
    <n v="1330"/>
    <s v="St. Lucie County"/>
    <s v="St. Lucie County"/>
    <m/>
    <m/>
    <m/>
    <n v="0"/>
    <n v="1"/>
    <n v="1.0675191560717401"/>
    <n v="0.21614726711759"/>
    <n v="339.79100961623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4.969324731364495"/>
    <n v="0.27558070530000001"/>
  </r>
  <r>
    <n v="180000"/>
    <n v="740000"/>
    <n v="740000"/>
    <x v="0"/>
    <x v="0"/>
    <s v="IR-SouthCentral"/>
    <s v="C-25 and South Indian R"/>
    <n v="0.36"/>
    <n v="0.57999999999999996"/>
    <s v="FDOT District 4"/>
    <n v="1.088820270433E-2"/>
    <n v="3958.7341129803799"/>
    <n v="12.4371286461467"/>
    <n v="2.51822307109386"/>
    <n v="0.13541797775917"/>
    <n v="2.741892325281E-2"/>
    <n v="43.103499474708102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13541797775917"/>
    <n v="2.741892325281E-2"/>
    <n v="43.10349947470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120714339872901"/>
    <n v="3.4958231499999999E-2"/>
  </r>
  <r>
    <n v="180000"/>
    <n v="740000"/>
    <n v="740000"/>
    <x v="0"/>
    <x v="0"/>
    <s v="IR-SouthCentral"/>
    <s v="C-25 and South Indian R"/>
    <n v="0.36"/>
    <n v="0.57999999999999996"/>
    <s v="St. Lucie County"/>
    <n v="0.27057812904255002"/>
    <n v="3958.7341129803799"/>
    <n v="12.4371286461467"/>
    <n v="2.51822307109386"/>
    <n v="3.36521499973591"/>
    <n v="0.68137608708837005"/>
    <n v="1071.14686966716"/>
    <n v="1330"/>
    <s v="Residential, High density; Multiple Dwelling Units, Low Rise &lt;Two stories or less&gt;"/>
    <n v="1330"/>
    <s v="St. Lucie County"/>
    <s v="St. Lucie County"/>
    <m/>
    <m/>
    <m/>
    <n v="0"/>
    <n v="1"/>
    <n v="3.36521499973591"/>
    <n v="0.68137608708837005"/>
    <n v="1071.1468696671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3.642994119859"/>
    <n v="0.86873225440000001"/>
  </r>
  <r>
    <n v="180000"/>
    <n v="740000"/>
    <n v="740000"/>
    <x v="0"/>
    <x v="0"/>
    <s v="IR-SouthCentral"/>
    <s v="C-25 and South Indian R"/>
    <n v="0.36"/>
    <n v="0.57999999999999996"/>
    <s v="FDOT District 4"/>
    <n v="3.2714692002660001E-2"/>
    <n v="3958.7341129803799"/>
    <n v="12.4371286461467"/>
    <n v="2.51822307109386"/>
    <n v="0.40687683305623001"/>
    <n v="8.2382892164840002E-2"/>
    <n v="129.50876722660399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40687683305623001"/>
    <n v="8.2382892164840002E-2"/>
    <n v="129.50876722660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7.005037737456902"/>
    <n v="0.10503549650000001"/>
  </r>
  <r>
    <n v="180000"/>
    <n v="740000"/>
    <n v="740000"/>
    <x v="0"/>
    <x v="0"/>
    <s v="IR-SouthCentral"/>
    <s v="C-25 and South Indian R"/>
    <n v="0.36"/>
    <n v="0.57999999999999996"/>
    <s v="St. Lucie County"/>
    <n v="0.11284556670666"/>
    <n v="3958.7341129803799"/>
    <n v="12.4371286461467"/>
    <n v="2.51822307109386"/>
    <n v="1.4034748302781499"/>
    <n v="0.28417030955139"/>
    <n v="446.72559442029001"/>
    <n v="1330"/>
    <s v="Residential, High density; Multiple Dwelling Units, Low Rise &lt;Two stories or less&gt;"/>
    <n v="1330"/>
    <s v="St. Lucie County"/>
    <s v="St. Lucie County"/>
    <m/>
    <m/>
    <m/>
    <n v="0"/>
    <n v="1"/>
    <n v="1.4034748302781499"/>
    <n v="0.28417030955139"/>
    <n v="446.72559442029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419413127919597"/>
    <n v="0.36230786250000002"/>
  </r>
  <r>
    <n v="180000"/>
    <n v="740000"/>
    <n v="740000"/>
    <x v="0"/>
    <x v="0"/>
    <s v="IR-SouthCentral"/>
    <s v="C-25 and South Indian R"/>
    <n v="0.36"/>
    <n v="0.57999999999999996"/>
    <s v="FDOT District 4"/>
    <n v="1.286012809514E-2"/>
    <n v="3958.7341129803799"/>
    <n v="12.4371286461467"/>
    <n v="2.51822307109386"/>
    <n v="0.15994306752519"/>
    <n v="3.2384671266400003E-2"/>
    <n v="50.909827787532102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15994306752519"/>
    <n v="3.2384671266400003E-2"/>
    <n v="50.9098277875333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2.359472172978897"/>
    <n v="4.1289397999999998E-2"/>
  </r>
  <r>
    <n v="180000"/>
    <n v="740000"/>
    <n v="740000"/>
    <x v="0"/>
    <x v="0"/>
    <s v="IR-SouthCentral"/>
    <s v="C-25 and South Indian R"/>
    <n v="0.36"/>
    <n v="0.57999999999999996"/>
    <s v="St. Lucie County"/>
    <n v="0.36326039059439003"/>
    <n v="3903.47065620987"/>
    <n v="11.2827645593509"/>
    <n v="1.9584549592789799"/>
    <n v="4.0985814608144802"/>
    <n v="0.71142911346922"/>
    <n v="1417.9762752485699"/>
    <n v="1210"/>
    <s v="Fixed Single Family Units"/>
    <n v="1210"/>
    <s v="St. Lucie County"/>
    <s v="St. Lucie County"/>
    <m/>
    <m/>
    <m/>
    <n v="0"/>
    <n v="1"/>
    <n v="4.0985814608144802"/>
    <n v="0.71142911346922"/>
    <n v="1417.9762752485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91129297936001"/>
    <n v="1.1500213100000001"/>
  </r>
  <r>
    <n v="180000"/>
    <n v="740000"/>
    <n v="740000"/>
    <x v="0"/>
    <x v="0"/>
    <s v="IR-SouthCentral"/>
    <s v="C-25 and South Indian R"/>
    <n v="0.36"/>
    <n v="0.57999999999999996"/>
    <s v="St. Lucie County"/>
    <n v="6.0311695265149998E-2"/>
    <n v="3903.47065620987"/>
    <n v="11.2827645593509"/>
    <n v="1.9584549592789799"/>
    <n v="0.68048265785202999"/>
    <n v="0.11811773869456001"/>
    <n v="235.42493269379301"/>
    <n v="1310"/>
    <s v="Fixed Single Family Units"/>
    <n v="1310"/>
    <s v="St. Lucie County"/>
    <s v="St. Lucie County"/>
    <m/>
    <m/>
    <m/>
    <n v="0"/>
    <n v="1"/>
    <n v="0.68048265785202999"/>
    <n v="0.11811773869456001"/>
    <n v="235.42493269379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8.556202898174504"/>
    <n v="0.1909366851"/>
  </r>
  <r>
    <n v="180000"/>
    <n v="740000"/>
    <n v="740000"/>
    <x v="0"/>
    <x v="0"/>
    <s v="IR-SouthCentral"/>
    <s v="C-25 and South Indian R"/>
    <n v="0.36"/>
    <n v="0.57999999999999996"/>
    <s v="St. Lucie County"/>
    <n v="0.19419136790041"/>
    <n v="3903.47065620987"/>
    <n v="11.2827645593509"/>
    <n v="1.9584549592789799"/>
    <n v="2.1910154834787101"/>
    <n v="0.38031504751374001"/>
    <n v="758.02030628853402"/>
    <n v="1310"/>
    <s v="Fixed Single Family Units"/>
    <n v="1310"/>
    <s v="St. Lucie County"/>
    <s v="St. Lucie County"/>
    <m/>
    <m/>
    <m/>
    <n v="0"/>
    <n v="1"/>
    <n v="2.1910154834787101"/>
    <n v="0.38031504751374001"/>
    <n v="758.02030628853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3.092188515461"/>
    <n v="0.61477721519999995"/>
  </r>
  <r>
    <n v="180000"/>
    <n v="740000"/>
    <n v="740000"/>
    <x v="0"/>
    <x v="0"/>
    <s v="IR-SouthCentral"/>
    <s v="C-25 and South Indian R"/>
    <n v="0.36"/>
    <n v="0.57999999999999996"/>
    <s v="Natural Lands"/>
    <n v="4.0473670825920002E-2"/>
    <n v="3853.27703952305"/>
    <n v="11.9193622175576"/>
    <n v="2.3827228265184499"/>
    <n v="0.48242034284842"/>
    <n v="9.6437539349930004E-2"/>
    <n v="155.956266498758"/>
    <n v="4200"/>
    <s v="Upland Hardwood Forest"/>
    <n v="4200"/>
    <s v="St. Lucie County"/>
    <s v="St. Lucie County"/>
    <m/>
    <m/>
    <s v="Natural Lands"/>
    <n v="0"/>
    <n v="1"/>
    <n v="0.48242034284842"/>
    <n v="9.6437539349930004E-2"/>
    <n v="155.95626649875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6.55546523654201"/>
    <n v="0.12648521209999999"/>
  </r>
  <r>
    <n v="180000"/>
    <n v="740000"/>
    <n v="740000"/>
    <x v="0"/>
    <x v="0"/>
    <s v="IR-SouthCentral"/>
    <s v="C-25 and South Indian R"/>
    <n v="0.36"/>
    <n v="0.57999999999999996"/>
    <s v="St. Lucie County"/>
    <n v="0.14161050791338001"/>
    <n v="3853.27703952305"/>
    <n v="11.9193622175576"/>
    <n v="2.3827228265184499"/>
    <n v="1.68790693763196"/>
    <n v="0.33741858968008998"/>
    <n v="545.66451869784805"/>
    <n v="1330"/>
    <s v="Residential, High density; Multiple Dwelling Units, Low Rise &lt;Two stories or less&gt;"/>
    <n v="1330"/>
    <s v="St. Lucie County"/>
    <s v="St. Lucie County"/>
    <m/>
    <m/>
    <m/>
    <n v="0"/>
    <n v="1"/>
    <n v="1.68790693763196"/>
    <n v="0.33741858968008998"/>
    <n v="545.664518697848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7.638880563054"/>
    <n v="0.44255029899999998"/>
  </r>
  <r>
    <n v="180000"/>
    <n v="740000"/>
    <n v="740000"/>
    <x v="0"/>
    <x v="0"/>
    <s v="IR-SouthCentral"/>
    <s v="C-25 and South Indian R"/>
    <n v="0.36"/>
    <n v="0.57999999999999996"/>
    <s v="St. Lucie County"/>
    <n v="0.17704689057135001"/>
    <n v="3853.27703952305"/>
    <n v="11.9193622175576"/>
    <n v="2.3827228265184499"/>
    <n v="2.1102860182122298"/>
    <n v="0.42185366752846998"/>
    <n v="682.21071835753696"/>
    <n v="1310"/>
    <s v="Fixed Single Family Units"/>
    <n v="1310"/>
    <s v="St. Lucie County"/>
    <s v="St. Lucie County"/>
    <m/>
    <m/>
    <m/>
    <n v="0"/>
    <n v="1"/>
    <n v="2.1102860182122298"/>
    <n v="0.42185366752846998"/>
    <n v="682.210718357536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042187697096"/>
    <n v="0.55329336439999999"/>
  </r>
  <r>
    <n v="180000"/>
    <n v="740000"/>
    <n v="740000"/>
    <x v="0"/>
    <x v="0"/>
    <s v="IR-SouthCentral"/>
    <s v="C-25 and South Indian R"/>
    <n v="0.36"/>
    <n v="0.57999999999999996"/>
    <s v="St. Lucie County"/>
    <n v="0.16974116701191999"/>
    <n v="3853.27703952305"/>
    <n v="11.9193622175576"/>
    <n v="2.3827228265184499"/>
    <n v="2.0232064528460398"/>
    <n v="0.40444615323917998"/>
    <n v="654.05974150888301"/>
    <n v="1310"/>
    <s v="Fixed Single Family Units"/>
    <n v="1310"/>
    <s v="St. Lucie County"/>
    <s v="St. Lucie County"/>
    <m/>
    <m/>
    <m/>
    <n v="0"/>
    <n v="1"/>
    <n v="2.0232064528460398"/>
    <n v="0.40444615323917998"/>
    <n v="654.05974150888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3.02718801172099"/>
    <n v="0.53046207749999996"/>
  </r>
  <r>
    <n v="180000"/>
    <n v="740000"/>
    <n v="740000"/>
    <x v="0"/>
    <x v="0"/>
    <s v="IR-SouthCentral"/>
    <s v="C-25 and South Indian R"/>
    <n v="0.36"/>
    <n v="0.57999999999999996"/>
    <s v="St. Lucie County"/>
    <n v="8.8891217437380002E-2"/>
    <n v="3853.27703952305"/>
    <n v="11.9193622175576"/>
    <n v="2.3827228265184499"/>
    <n v="1.0595266185958301"/>
    <n v="0.21180313286506"/>
    <n v="342.522487166715"/>
    <n v="1310"/>
    <s v="Fixed Single Family Units"/>
    <n v="1310"/>
    <s v="St. Lucie County"/>
    <s v="St. Lucie County"/>
    <m/>
    <m/>
    <m/>
    <n v="0"/>
    <n v="1"/>
    <n v="1.0595266185958301"/>
    <n v="0.21180313286506"/>
    <n v="342.52248716671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28265690166999"/>
    <n v="0.27779601549999999"/>
  </r>
  <r>
    <n v="180000"/>
    <n v="740000"/>
    <n v="740000"/>
    <x v="0"/>
    <x v="0"/>
    <s v="IR-SouthCentral"/>
    <s v="C-25 and South Indian R"/>
    <n v="0.36"/>
    <n v="0.57999999999999996"/>
    <s v="FDOT District 4"/>
    <n v="0.13433419111403"/>
    <n v="3888.1023924536998"/>
    <n v="11.2937705193032"/>
    <n v="2.0701617835292399"/>
    <n v="1.51713952733818"/>
    <n v="0.27809350866559002"/>
    <n v="522.30508985882796"/>
    <n v="8140"/>
    <s v="Roads and Highways"/>
    <n v="8140"/>
    <s v="FDOT District 4                                                St. Lucie County"/>
    <s v="FDOT District 4"/>
    <m/>
    <m/>
    <m/>
    <n v="0"/>
    <n v="1"/>
    <n v="1.51713952733818"/>
    <n v="0.27809350866559002"/>
    <n v="522.305089858827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77045847575999"/>
    <n v="0.42360510130000001"/>
  </r>
  <r>
    <n v="180000"/>
    <n v="740000"/>
    <n v="740000"/>
    <x v="0"/>
    <x v="0"/>
    <s v="IR-SouthCentral"/>
    <s v="C-25 and South Indian R"/>
    <n v="0.36"/>
    <n v="0.57999999999999996"/>
    <s v="St. Lucie County"/>
    <n v="5.0496768899909998E-2"/>
    <n v="3888.1023924536998"/>
    <n v="11.2937705193032"/>
    <n v="2.0701617835292399"/>
    <n v="0.57029891992190995"/>
    <n v="0.10453648116831001"/>
    <n v="196.336607970937"/>
    <n v="1210"/>
    <s v="Fixed Single Family Units"/>
    <n v="1210"/>
    <s v="St. Lucie County"/>
    <s v="St. Lucie County"/>
    <m/>
    <m/>
    <m/>
    <n v="0"/>
    <n v="1"/>
    <n v="0.57029891992190995"/>
    <n v="0.10453648116831001"/>
    <n v="196.33660797093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341785517537801"/>
    <n v="0.15923488080000001"/>
  </r>
  <r>
    <n v="180000"/>
    <n v="740000"/>
    <n v="740000"/>
    <x v="0"/>
    <x v="0"/>
    <s v="IR-SouthCentral"/>
    <s v="C-25 and South Indian R"/>
    <n v="0.36"/>
    <n v="0.57999999999999996"/>
    <s v="FDOT District 4"/>
    <n v="2.1078944656199999E-3"/>
    <n v="3888.1023924536998"/>
    <n v="11.2937705193032"/>
    <n v="2.0701617835292399"/>
    <n v="2.3806076373630001E-2"/>
    <n v="4.3636825664399997E-3"/>
    <n v="8.1957095148209298"/>
    <n v="1210"/>
    <s v="Fixed Single Family Units"/>
    <n v="1210"/>
    <s v="FDOT District 4                                                St. Lucie County"/>
    <s v="FDOT District 4"/>
    <m/>
    <m/>
    <m/>
    <n v="0"/>
    <n v="1"/>
    <n v="2.3806076373630001E-2"/>
    <n v="4.3636825664399997E-3"/>
    <n v="8.19570951482229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.9057630611047"/>
    <n v="6.6469663999999999E-3"/>
  </r>
  <r>
    <n v="180000"/>
    <n v="740000"/>
    <n v="740000"/>
    <x v="0"/>
    <x v="0"/>
    <s v="IR-SouthCentral"/>
    <s v="C-25 and South Indian R"/>
    <n v="0.36"/>
    <n v="0.57999999999999996"/>
    <s v="St. Lucie County"/>
    <n v="2.5685060932780002E-2"/>
    <n v="3888.1023924536998"/>
    <n v="11.2937705193032"/>
    <n v="2.0701617835292399"/>
    <n v="0.29008118394915999"/>
    <n v="5.3172231550659997E-2"/>
    <n v="99.866146863068806"/>
    <n v="1310"/>
    <s v="Fixed Single Family Units"/>
    <n v="1310"/>
    <s v="St. Lucie County"/>
    <s v="St. Lucie County"/>
    <m/>
    <m/>
    <m/>
    <n v="0"/>
    <n v="1"/>
    <n v="0.29008118394915999"/>
    <n v="5.3172231550659997E-2"/>
    <n v="99.866146863067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3633990849778"/>
    <n v="8.0994441900000005E-2"/>
  </r>
  <r>
    <n v="180000"/>
    <n v="740000"/>
    <n v="740000"/>
    <x v="0"/>
    <x v="0"/>
    <s v="IR-SouthCentral"/>
    <s v="C-25 and South Indian R"/>
    <n v="0.36"/>
    <n v="0.57999999999999996"/>
    <s v="St. Lucie County"/>
    <n v="0.28868756194063"/>
    <n v="3888.1023924536998"/>
    <n v="11.2937705193032"/>
    <n v="2.0701617835292399"/>
    <n v="3.2603710763346898"/>
    <n v="0.59762995810972996"/>
    <n v="1122.44680025301"/>
    <n v="1310"/>
    <s v="Fixed Single Family Units"/>
    <n v="1310"/>
    <s v="St. Lucie County"/>
    <s v="St. Lucie County"/>
    <m/>
    <m/>
    <m/>
    <n v="0"/>
    <n v="1"/>
    <n v="3.2603710763346898"/>
    <n v="0.59762995810972996"/>
    <n v="1122.44680025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7.343964175796"/>
    <n v="0.91033803749999997"/>
  </r>
  <r>
    <n v="180000"/>
    <n v="740000"/>
    <n v="740000"/>
    <x v="0"/>
    <x v="0"/>
    <s v="IR-SouthCentral"/>
    <s v="C-25 and South Indian R"/>
    <n v="0.36"/>
    <n v="0.57999999999999996"/>
    <s v="FDOT District 4"/>
    <n v="1.3399388259319999E-2"/>
    <n v="3888.1023924536998"/>
    <n v="11.2937705193032"/>
    <n v="2.0701617835292399"/>
    <n v="0.1513296160998"/>
    <n v="2.7738901497109999E-2"/>
    <n v="52.0981935484781"/>
    <n v="1310"/>
    <s v="Fixed Single Family Units"/>
    <n v="1310"/>
    <s v="FDOT District 4                                                St. Lucie County"/>
    <s v="FDOT District 4"/>
    <m/>
    <m/>
    <m/>
    <n v="0"/>
    <n v="1"/>
    <n v="0.1513296160998"/>
    <n v="2.7738901497109999E-2"/>
    <n v="52.098193548476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348303470550803"/>
    <n v="4.2253198300000003E-2"/>
  </r>
  <r>
    <n v="180000"/>
    <n v="740000"/>
    <n v="740000"/>
    <x v="0"/>
    <x v="0"/>
    <s v="IR-SouthCentral"/>
    <s v="C-25 and South Indian R"/>
    <n v="0.36"/>
    <n v="0.57999999999999996"/>
    <s v="St. Lucie County"/>
    <n v="9.8362236975780004E-2"/>
    <n v="3888.1023924536998"/>
    <n v="11.2937705193032"/>
    <n v="2.0701617835292399"/>
    <n v="1.11088053216986"/>
    <n v="0.20362574392971999"/>
    <n v="382.44244891265498"/>
    <n v="1310"/>
    <s v="Fixed Single Family Units"/>
    <n v="1310"/>
    <s v="St. Lucie County"/>
    <s v="St. Lucie County"/>
    <m/>
    <m/>
    <m/>
    <n v="0"/>
    <n v="1"/>
    <n v="1.11088053216986"/>
    <n v="0.20362574392971999"/>
    <n v="382.44244891265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773549344194606"/>
    <n v="0.31017230239999999"/>
  </r>
  <r>
    <n v="180000"/>
    <n v="740000"/>
    <n v="740000"/>
    <x v="0"/>
    <x v="0"/>
    <s v="IR-SouthCentral"/>
    <s v="C-25 and South Indian R"/>
    <n v="0.36"/>
    <n v="0.57999999999999996"/>
    <s v="FDOT District 4"/>
    <n v="4.6903511718599999E-3"/>
    <n v="3888.1023924536998"/>
    <n v="11.2937705193032"/>
    <n v="2.0701617835292399"/>
    <n v="5.297174979001E-2"/>
    <n v="9.7097857473300003E-3"/>
    <n v="18.236565612784101"/>
    <n v="1310"/>
    <s v="Fixed Single Family Units"/>
    <n v="1310"/>
    <s v="FDOT District 4                                                St. Lucie County"/>
    <s v="FDOT District 4"/>
    <m/>
    <m/>
    <m/>
    <n v="0"/>
    <n v="1"/>
    <n v="5.297174979001E-2"/>
    <n v="9.7097857473300003E-3"/>
    <n v="18.236565612784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4.949096263182401"/>
    <n v="1.4790401999999999E-2"/>
  </r>
  <r>
    <n v="180000"/>
    <n v="740000"/>
    <n v="740000"/>
    <x v="0"/>
    <x v="0"/>
    <s v="IR-SouthCentral"/>
    <s v="C-25 and South Indian R"/>
    <n v="0.36"/>
    <n v="0.57999999999999996"/>
    <s v="St. Lucie County"/>
    <n v="0.14759972220810999"/>
    <n v="3983.9169422998398"/>
    <n v="11.387271682926199"/>
    <n v="2.1853926055889401"/>
    <n v="1.6807581371082601"/>
    <n v="0.32256334150060001"/>
    <n v="588.02503398366298"/>
    <n v="1330"/>
    <s v="Residential, High density; Multiple Dwelling Units, Low Rise &lt;Two stories or less&gt;"/>
    <n v="1330"/>
    <s v="St. Lucie County"/>
    <s v="St. Lucie County"/>
    <m/>
    <m/>
    <m/>
    <n v="0"/>
    <n v="1"/>
    <n v="1.6807581371082601"/>
    <n v="0.32256334150060001"/>
    <n v="588.02503398366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3.90795562155699"/>
    <n v="0.47690594809999998"/>
  </r>
  <r>
    <n v="180000"/>
    <n v="740000"/>
    <n v="740000"/>
    <x v="0"/>
    <x v="0"/>
    <s v="IR-SouthCentral"/>
    <s v="C-25 and South Indian R"/>
    <n v="0.36"/>
    <n v="0.57999999999999996"/>
    <s v="St. Lucie County"/>
    <n v="3.3638850182039999E-2"/>
    <n v="3950.3068043868702"/>
    <n v="10.783482273306699"/>
    <n v="1.91849391696546"/>
    <n v="0.36274394463246001"/>
    <n v="6.4535929447950002E-2"/>
    <n v="132.88377876586699"/>
    <n v="1210"/>
    <s v="Fixed Single Family Units"/>
    <n v="1210"/>
    <s v="St. Lucie County"/>
    <s v="St. Lucie County"/>
    <m/>
    <m/>
    <m/>
    <n v="0"/>
    <n v="1"/>
    <n v="0.36274394463246001"/>
    <n v="6.4535929447950002E-2"/>
    <n v="132.88377876586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1.28774184505099"/>
    <n v="0.1077727322"/>
  </r>
  <r>
    <n v="180000"/>
    <n v="740000"/>
    <n v="740000"/>
    <x v="0"/>
    <x v="0"/>
    <s v="IR-SouthCentral"/>
    <s v="C-25 and South Indian R"/>
    <n v="0.36"/>
    <n v="0.57999999999999996"/>
    <s v="St. Lucie County"/>
    <n v="0.40440057996697998"/>
    <n v="3950.3068043868702"/>
    <n v="10.783482273306699"/>
    <n v="1.91849391696546"/>
    <n v="4.3608464853889499"/>
    <n v="0.77584005268395995"/>
    <n v="1597.50636274157"/>
    <n v="1310"/>
    <s v="Fixed Single Family Units"/>
    <n v="1310"/>
    <s v="St. Lucie County"/>
    <s v="St. Lucie County"/>
    <m/>
    <m/>
    <m/>
    <n v="0"/>
    <n v="1"/>
    <n v="4.3608464853889499"/>
    <n v="0.77584005268395995"/>
    <n v="1597.5063627415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3.50572417969499"/>
    <n v="1.2956255983"/>
  </r>
  <r>
    <n v="180000"/>
    <n v="740000"/>
    <n v="740000"/>
    <x v="0"/>
    <x v="0"/>
    <s v="IR-SouthCentral"/>
    <s v="C-25 and South Indian R"/>
    <n v="0.36"/>
    <n v="0.57999999999999996"/>
    <s v="St. Lucie County"/>
    <n v="7.6498713316760003E-2"/>
    <n v="3952.2347740125501"/>
    <n v="11.118564094685"/>
    <n v="2.0801794944665102"/>
    <n v="0.85055584717337995"/>
    <n v="0.15913105479459999"/>
    <n v="302.34087493773501"/>
    <n v="1210"/>
    <s v="Fixed Single Family Units"/>
    <n v="1210"/>
    <s v="St. Lucie County"/>
    <s v="St. Lucie County"/>
    <m/>
    <m/>
    <m/>
    <n v="0"/>
    <n v="1"/>
    <n v="0.85055584717337995"/>
    <n v="0.15913105479459999"/>
    <n v="302.34087493773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395232998314498"/>
    <n v="0.24520752230000001"/>
  </r>
  <r>
    <n v="180000"/>
    <n v="740000"/>
    <n v="740000"/>
    <x v="0"/>
    <x v="0"/>
    <s v="IR-SouthCentral"/>
    <s v="C-25 and South Indian R"/>
    <n v="0.36"/>
    <n v="0.57999999999999996"/>
    <s v="St. Lucie County"/>
    <n v="2.8875621009999999E-5"/>
    <n v="3952.2347740125501"/>
    <n v="11.118564094685"/>
    <n v="2.0801794944665102"/>
    <n v="3.2105544304000003E-4"/>
    <n v="6.0066474720000001E-5"/>
    <n v="0.11412323350064001"/>
    <n v="1310"/>
    <s v="Fixed Single Family Units"/>
    <n v="1310"/>
    <s v="St. Lucie County"/>
    <s v="St. Lucie County"/>
    <m/>
    <m/>
    <m/>
    <n v="0"/>
    <n v="1"/>
    <n v="3.2105544304000003E-4"/>
    <n v="6.0066474720000001E-5"/>
    <n v="0.114123233500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.14279697708829"/>
    <n v="9.2557400000000003E-5"/>
  </r>
  <r>
    <n v="180000"/>
    <n v="740000"/>
    <n v="740000"/>
    <x v="0"/>
    <x v="0"/>
    <s v="IR-SouthCentral"/>
    <s v="C-25 and South Indian R"/>
    <n v="0.36"/>
    <n v="0.57999999999999996"/>
    <s v="St. Lucie County"/>
    <n v="0.13438756566195001"/>
    <n v="3952.2347740125501"/>
    <n v="11.118564094685"/>
    <n v="2.0801794944665102"/>
    <n v="1.4941967623411401"/>
    <n v="0.27955025840127001"/>
    <n v="531.13121020407402"/>
    <n v="1310"/>
    <s v="Fixed Single Family Units"/>
    <n v="1310"/>
    <s v="St. Lucie County"/>
    <s v="St. Lucie County"/>
    <m/>
    <m/>
    <m/>
    <n v="0"/>
    <n v="1"/>
    <n v="1.4941967623411401"/>
    <n v="0.27955025840127001"/>
    <n v="531.13121020407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718448029363103"/>
    <n v="0.43076334970000002"/>
  </r>
  <r>
    <n v="180000"/>
    <n v="740000"/>
    <n v="740000"/>
    <x v="0"/>
    <x v="0"/>
    <s v="IR-SouthCentral"/>
    <s v="C-25 and South Indian R"/>
    <n v="0.36"/>
    <n v="0.57999999999999996"/>
    <s v="St. Lucie County"/>
    <n v="0.23605017228894001"/>
    <n v="3952.2347740125501"/>
    <n v="11.118564094685"/>
    <n v="2.0801794944665102"/>
    <n v="2.6245389701561099"/>
    <n v="0.49102672806074998"/>
    <n v="932.92569933203504"/>
    <n v="1310"/>
    <s v="Fixed Single Family Units"/>
    <n v="1310"/>
    <s v="St. Lucie County"/>
    <s v="St. Lucie County"/>
    <m/>
    <m/>
    <m/>
    <n v="0"/>
    <n v="1"/>
    <n v="2.6245389701561099"/>
    <n v="0.49102672806074998"/>
    <n v="932.925699332035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8.13316655608801"/>
    <n v="0.75663073749999998"/>
  </r>
  <r>
    <n v="180000"/>
    <n v="740000"/>
    <n v="740000"/>
    <x v="0"/>
    <x v="0"/>
    <s v="IR-SouthCentral"/>
    <s v="C-25 and South Indian R"/>
    <n v="0.36"/>
    <n v="0.57999999999999996"/>
    <s v="St. Lucie County"/>
    <n v="0.1707981265721"/>
    <n v="3952.2347740125501"/>
    <n v="11.118564094685"/>
    <n v="2.0801794944665102"/>
    <n v="1.8990299175441101"/>
    <n v="0.35529076058858999"/>
    <n v="675.03429517448205"/>
    <n v="1310"/>
    <s v="Fixed Single Family Units"/>
    <n v="1310"/>
    <s v="St. Lucie County"/>
    <s v="St. Lucie County"/>
    <m/>
    <m/>
    <m/>
    <n v="0"/>
    <n v="1"/>
    <n v="1.8990299175441101"/>
    <n v="0.35529076058858999"/>
    <n v="675.034295174482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6.590159896556"/>
    <n v="0.5474730699"/>
  </r>
  <r>
    <n v="180000"/>
    <n v="740000"/>
    <n v="750000"/>
    <x v="0"/>
    <x v="0"/>
    <s v="IR-SouthCentral"/>
    <s v="C-25 and South Indian R"/>
    <n v="0.36"/>
    <n v="0.57999999999999996"/>
    <s v="St. Lucie County"/>
    <n v="7.8798044500930003E-2"/>
    <n v="3913.9414329782498"/>
    <n v="11.200276354846601"/>
    <n v="2.1510293102123299"/>
    <n v="0.88255987463202001"/>
    <n v="0.16949690330893"/>
    <n v="308.41093120988899"/>
    <n v="1330"/>
    <s v="Residential, High density; Multiple Dwelling Units, Low Rise &lt;Two stories or less&gt;"/>
    <n v="1330"/>
    <s v="St. Lucie County"/>
    <s v="St. Lucie County"/>
    <m/>
    <m/>
    <m/>
    <n v="0"/>
    <n v="1"/>
    <n v="0.88255987463202001"/>
    <n v="0.16949690330893"/>
    <n v="308.41093120988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628920818767099"/>
    <n v="0.25013052000000002"/>
  </r>
  <r>
    <n v="180000"/>
    <n v="740000"/>
    <n v="750000"/>
    <x v="0"/>
    <x v="0"/>
    <s v="IR-SouthCentral"/>
    <s v="C-25 and South Indian R"/>
    <n v="0.36"/>
    <n v="0.57999999999999996"/>
    <s v="St. Lucie County"/>
    <n v="4.0808589986519997E-2"/>
    <n v="3913.9414329782498"/>
    <n v="11.200276354846601"/>
    <n v="2.1510293102123299"/>
    <n v="0.45706748550067"/>
    <n v="8.7780473169440001E-2"/>
    <n v="159.72243116966899"/>
    <n v="1330"/>
    <s v="Residential, High density; Multiple Dwelling Units, Low Rise &lt;Two stories or less&gt;"/>
    <n v="1330"/>
    <s v="St. Lucie County"/>
    <s v="St. Lucie County"/>
    <m/>
    <m/>
    <m/>
    <n v="0"/>
    <n v="1"/>
    <n v="0.45706748550067"/>
    <n v="8.7780473169440001E-2"/>
    <n v="159.72243116966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399793453936695"/>
    <n v="0.12953968460000001"/>
  </r>
  <r>
    <n v="180000"/>
    <n v="740000"/>
    <n v="750000"/>
    <x v="0"/>
    <x v="0"/>
    <s v="IR-SouthCentral"/>
    <s v="C-25 and South Indian R"/>
    <n v="0.36"/>
    <n v="0.57999999999999996"/>
    <s v="St. Lucie County"/>
    <n v="0.20147781238995"/>
    <n v="3913.9414329782498"/>
    <n v="11.200276354846601"/>
    <n v="2.1510293102123299"/>
    <n v="2.25660717813741"/>
    <n v="0.43338467980824003"/>
    <n v="788.572357738851"/>
    <n v="1330"/>
    <s v="Residential, High density; Multiple Dwelling Units, Low Rise &lt;Two stories or less&gt;"/>
    <n v="1330"/>
    <s v="St. Lucie County"/>
    <s v="St. Lucie County"/>
    <m/>
    <m/>
    <m/>
    <n v="0"/>
    <n v="1"/>
    <n v="2.25660717813741"/>
    <n v="0.43338467980824003"/>
    <n v="788.57235773885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729764925548"/>
    <n v="0.63955584570000001"/>
  </r>
  <r>
    <n v="180000"/>
    <n v="740000"/>
    <n v="750000"/>
    <x v="0"/>
    <x v="0"/>
    <s v="IR-SouthCentral"/>
    <s v="C-25 and South Indian R"/>
    <n v="0.36"/>
    <n v="0.57999999999999996"/>
    <s v="St. Lucie County"/>
    <n v="0.11026668110206"/>
    <n v="3913.9414329782498"/>
    <n v="11.200276354846601"/>
    <n v="2.1510293102123299"/>
    <n v="1.2350173010749099"/>
    <n v="0.23718686299038"/>
    <n v="431.57733184238299"/>
    <n v="1330"/>
    <s v="Residential, High density; Multiple Dwelling Units, Low Rise &lt;Two stories or less&gt;"/>
    <n v="1330"/>
    <s v="St. Lucie County"/>
    <s v="St. Lucie County"/>
    <m/>
    <m/>
    <m/>
    <n v="0"/>
    <n v="1"/>
    <n v="1.2350173010749099"/>
    <n v="0.23718686299038"/>
    <n v="431.57733184238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7.753713513519102"/>
    <n v="0.35002216689999999"/>
  </r>
  <r>
    <n v="180000"/>
    <n v="740000"/>
    <n v="750000"/>
    <x v="0"/>
    <x v="0"/>
    <s v="IR-SouthCentral"/>
    <s v="C-25 and South Indian R"/>
    <n v="0.36"/>
    <n v="0.57999999999999996"/>
    <s v="St. Lucie County"/>
    <n v="0.17505385601584"/>
    <n v="3913.9414329782498"/>
    <n v="11.200276354846601"/>
    <n v="2.1510293102123299"/>
    <n v="1.9606515643589599"/>
    <n v="0.37654597515575999"/>
    <n v="685.15054006300795"/>
    <n v="1330"/>
    <s v="Residential, High density; Multiple Dwelling Units, Low Rise &lt;Two stories or less&gt;"/>
    <n v="1330"/>
    <s v="St. Lucie County"/>
    <s v="St. Lucie County"/>
    <m/>
    <m/>
    <m/>
    <n v="0"/>
    <n v="1"/>
    <n v="1.9606515643589599"/>
    <n v="0.37654597515575999"/>
    <n v="685.150540063007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781193088582"/>
    <n v="0.55567764809999998"/>
  </r>
  <r>
    <n v="180000"/>
    <n v="740000"/>
    <n v="750000"/>
    <x v="0"/>
    <x v="0"/>
    <s v="IR-SouthCentral"/>
    <s v="C-25 and South Indian R"/>
    <n v="0.36"/>
    <n v="0.57999999999999996"/>
    <s v="St. Lucie County"/>
    <n v="1.135846976464E-2"/>
    <n v="3913.9414329782498"/>
    <n v="11.200276354846601"/>
    <n v="2.1510293102123299"/>
    <n v="0.12721800033219999"/>
    <n v="2.4432401382909998E-2"/>
    <n v="44.456385427078601"/>
    <n v="1330"/>
    <s v="Residential, High density; Multiple Dwelling Units, Low Rise &lt;Two stories or less&gt;"/>
    <n v="1330"/>
    <s v="St. Lucie County"/>
    <s v="St. Lucie County"/>
    <m/>
    <m/>
    <m/>
    <n v="0"/>
    <n v="1"/>
    <n v="0.12721800033219999"/>
    <n v="2.4432401382909998E-2"/>
    <n v="44.4563854270771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7.171410522092302"/>
    <n v="3.6055462599999998E-2"/>
  </r>
  <r>
    <n v="180000"/>
    <n v="750000"/>
    <n v="750000"/>
    <x v="0"/>
    <x v="0"/>
    <s v="IR-SouthCentral"/>
    <s v="C-25 and South Indian R"/>
    <n v="0.36"/>
    <n v="0.57999999999999996"/>
    <s v="Natural Lands"/>
    <n v="2.2799180223080001E-2"/>
    <n v="3467.78495102638"/>
    <n v="10.2588593950746"/>
    <n v="1.81972123538874"/>
    <n v="0.23389358423157999"/>
    <n v="4.1488152401399997E-2"/>
    <n v="79.062654073348995"/>
    <n v="6410"/>
    <s v="Freshwater marshes"/>
    <n v="6410"/>
    <s v="St. Lucie County"/>
    <s v="St. Lucie County"/>
    <m/>
    <m/>
    <s v="Natural Lands"/>
    <n v="0"/>
    <n v="1"/>
    <n v="0.23389358423157999"/>
    <n v="4.1488152401399997E-2"/>
    <n v="750.786321408805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06959006112599"/>
    <n v="0.60891023629999996"/>
  </r>
  <r>
    <n v="180000"/>
    <n v="750000"/>
    <n v="750000"/>
    <x v="0"/>
    <x v="0"/>
    <s v="IR-SouthCentral"/>
    <s v="C-25 and South Indian R"/>
    <n v="0.36"/>
    <n v="0.57999999999999996"/>
    <s v="St. Lucie County"/>
    <n v="0.11410555860374"/>
    <n v="3467.78495102638"/>
    <n v="10.2588593950746"/>
    <n v="1.81972123538874"/>
    <n v="1.17059288191223"/>
    <n v="0.20764030806712"/>
    <n v="395.69353895451502"/>
    <n v="1330"/>
    <s v="Residential, High density; Multiple Dwelling Units, Low Rise &lt;Two stories or less&gt;"/>
    <n v="1330"/>
    <s v="St. Lucie County"/>
    <s v="St. Lucie County"/>
    <m/>
    <m/>
    <m/>
    <n v="0"/>
    <n v="1"/>
    <n v="1.17059288191223"/>
    <n v="0.20764030806712"/>
    <n v="395.69353895451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043928615947"/>
    <n v="0.32091933410000001"/>
  </r>
  <r>
    <n v="180000"/>
    <n v="750000"/>
    <n v="750000"/>
    <x v="0"/>
    <x v="0"/>
    <s v="IR-SouthCentral"/>
    <s v="C-25 and South Indian R"/>
    <n v="0.36"/>
    <n v="0.57999999999999996"/>
    <s v="St. Lucie County"/>
    <n v="8.194696743629E-2"/>
    <n v="3336.1102778792101"/>
    <n v="8.6293916141234295"/>
    <n v="1.2887435401912299"/>
    <n v="0.70715247359761002"/>
    <n v="0.10560862492178"/>
    <n v="273.38412030525598"/>
    <n v="1210"/>
    <s v="Fixed Single Family Units"/>
    <n v="1210"/>
    <s v="St. Lucie County"/>
    <s v="St. Lucie County"/>
    <m/>
    <m/>
    <m/>
    <n v="0"/>
    <n v="1"/>
    <n v="0.70715247359761002"/>
    <n v="0.10560862492178"/>
    <n v="273.38412030525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8.31830153462599"/>
    <n v="0.22172272530000001"/>
  </r>
  <r>
    <n v="180000"/>
    <n v="750000"/>
    <n v="750000"/>
    <x v="0"/>
    <x v="0"/>
    <s v="IR-SouthCentral"/>
    <s v="C-25 and South Indian R"/>
    <n v="0.36"/>
    <n v="0.57999999999999996"/>
    <s v="Natural Lands"/>
    <n v="0.22418449023782999"/>
    <n v="3336.1102778792101"/>
    <n v="8.6293916141234295"/>
    <n v="1.2887435401912299"/>
    <n v="1.9345757600748601"/>
    <n v="0.28891631360505998"/>
    <n v="747.90418202353601"/>
    <n v="4110"/>
    <s v="Pine flatwoods"/>
    <n v="4110"/>
    <s v="St. Lucie County"/>
    <s v="St. Lucie County"/>
    <m/>
    <m/>
    <s v="Natural Lands"/>
    <n v="0"/>
    <n v="1"/>
    <n v="1.9345757600748601"/>
    <n v="0.28891631360505998"/>
    <n v="747.90418202353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3.966959959048"/>
    <n v="0.60657273479999996"/>
  </r>
  <r>
    <n v="180000"/>
    <n v="750000"/>
    <n v="750000"/>
    <x v="0"/>
    <x v="0"/>
    <s v="IR-SouthCentral"/>
    <s v="C-25 and South Indian R"/>
    <n v="0.36"/>
    <n v="0.57999999999999996"/>
    <s v="St. Lucie County"/>
    <n v="2.1883325078800001E-3"/>
    <n v="3336.1102778792101"/>
    <n v="8.6293916141234295"/>
    <n v="1.2887435401912299"/>
    <n v="1.8883978192419999E-2"/>
    <n v="2.8201993833200001E-3"/>
    <n v="7.3005185709589897"/>
    <n v="1310"/>
    <s v="Fixed Single Family Units"/>
    <n v="1310"/>
    <s v="St. Lucie County"/>
    <s v="St. Lucie County"/>
    <m/>
    <m/>
    <m/>
    <n v="0"/>
    <n v="1"/>
    <n v="1.8883978192419999E-2"/>
    <n v="2.8201993833200001E-3"/>
    <n v="7.30051857095919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252420573954097"/>
    <n v="5.9209396000000003E-3"/>
  </r>
  <r>
    <n v="180000"/>
    <n v="750000"/>
    <n v="750000"/>
    <x v="0"/>
    <x v="0"/>
    <s v="IR-SouthCentral"/>
    <s v="C-25 and South Indian R"/>
    <n v="0.36"/>
    <n v="0.57999999999999996"/>
    <s v="St. Lucie County"/>
    <n v="0.14258475209617"/>
    <n v="3336.1102778792101"/>
    <n v="8.6293916141234295"/>
    <n v="1.2887435401912299"/>
    <n v="1.23041966404059"/>
    <n v="0.18375517819371001"/>
    <n v="475.67845693690498"/>
    <n v="1310"/>
    <s v="Fixed Single Family Units"/>
    <n v="1310"/>
    <s v="St. Lucie County"/>
    <s v="St. Lucie County"/>
    <m/>
    <m/>
    <m/>
    <n v="0"/>
    <n v="1"/>
    <n v="1.23041966404059"/>
    <n v="0.18375517819371001"/>
    <n v="475.67845693690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74205204929601"/>
    <n v="0.38578950280000002"/>
  </r>
  <r>
    <n v="180000"/>
    <n v="750000"/>
    <n v="750000"/>
    <x v="0"/>
    <x v="0"/>
    <s v="IR-SouthCentral"/>
    <s v="C-25 and South Indian R"/>
    <n v="0.36"/>
    <n v="0.57999999999999996"/>
    <s v="St. Lucie County"/>
    <n v="0.23687674384522001"/>
    <n v="3966.29103275341"/>
    <n v="12.4585049081044"/>
    <n v="2.52229930621285"/>
    <n v="2.95113007581151"/>
    <n v="0.59747404665876003"/>
    <n v="939.52210498113504"/>
    <n v="1330"/>
    <s v="Residential, High density; Multiple Dwelling Units, Low Rise &lt;Two stories or less&gt;"/>
    <n v="1330"/>
    <s v="St. Lucie County"/>
    <s v="St. Lucie County"/>
    <m/>
    <m/>
    <m/>
    <n v="0"/>
    <n v="1"/>
    <n v="2.95113007581151"/>
    <n v="0.59747404665876003"/>
    <n v="939.522104981135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3.855071869206"/>
    <n v="0.76198062040000003"/>
  </r>
  <r>
    <n v="180000"/>
    <n v="750000"/>
    <n v="750000"/>
    <x v="0"/>
    <x v="0"/>
    <s v="IR-SouthCentral"/>
    <s v="C-25 and South Indian R"/>
    <n v="0.36"/>
    <n v="0.57999999999999996"/>
    <s v="St. Lucie County"/>
    <n v="0.14613507135147"/>
    <n v="3966.29103275341"/>
    <n v="12.4585049081044"/>
    <n v="2.52229930621285"/>
    <n v="1.82062450367852"/>
    <n v="0.36859638908317999"/>
    <n v="579.61422307212695"/>
    <n v="1330"/>
    <s v="Residential, High density; Multiple Dwelling Units, Low Rise &lt;Two stories or less&gt;"/>
    <n v="1330"/>
    <s v="St. Lucie County"/>
    <s v="St. Lucie County"/>
    <m/>
    <m/>
    <m/>
    <n v="0"/>
    <n v="1"/>
    <n v="1.82062450367852"/>
    <n v="0.36859638908317999"/>
    <n v="579.614223072126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13143940646"/>
    <n v="0.470084528"/>
  </r>
  <r>
    <n v="180000"/>
    <n v="750000"/>
    <n v="750000"/>
    <x v="0"/>
    <x v="0"/>
    <s v="IR-SouthCentral"/>
    <s v="C-25 and South Indian R"/>
    <n v="0.36"/>
    <n v="0.57999999999999996"/>
    <s v="St. Lucie County"/>
    <n v="4.9419565916589997E-2"/>
    <n v="3966.29103275341"/>
    <n v="12.4585049081044"/>
    <n v="2.52229930621285"/>
    <n v="0.61569390452822004"/>
    <n v="0.12465093682474999"/>
    <n v="196.01238113753701"/>
    <n v="1330"/>
    <s v="Residential, High density; Multiple Dwelling Units, Low Rise &lt;Two stories or less&gt;"/>
    <n v="1330"/>
    <s v="St. Lucie County"/>
    <s v="St. Lucie County"/>
    <m/>
    <m/>
    <m/>
    <n v="0"/>
    <n v="1"/>
    <n v="0.61569390452822004"/>
    <n v="0.12465093682474999"/>
    <n v="196.01238113753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808153193234197"/>
    <n v="0.1589719231"/>
  </r>
  <r>
    <n v="180000"/>
    <n v="750000"/>
    <n v="750000"/>
    <x v="0"/>
    <x v="0"/>
    <s v="IR-SouthCentral"/>
    <s v="C-25 and South Indian R"/>
    <n v="0.36"/>
    <n v="0.57999999999999996"/>
    <s v="St. Lucie County"/>
    <n v="7.768967458777E-2"/>
    <n v="3966.29103275341"/>
    <n v="12.4585049081044"/>
    <n v="2.52229930621285"/>
    <n v="0.96789719216083003"/>
    <n v="0.19595661231264"/>
    <n v="308.13985965502201"/>
    <n v="1330"/>
    <s v="Residential, High density; Multiple Dwelling Units, Low Rise &lt;Two stories or less&gt;"/>
    <n v="1330"/>
    <s v="St. Lucie County"/>
    <s v="St. Lucie County"/>
    <m/>
    <m/>
    <m/>
    <n v="0"/>
    <n v="1"/>
    <n v="0.96789719216083003"/>
    <n v="0.19595661231264"/>
    <n v="308.139859655022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677833930862505"/>
    <n v="0.24991067289999999"/>
  </r>
  <r>
    <n v="180000"/>
    <n v="750000"/>
    <n v="750000"/>
    <x v="0"/>
    <x v="0"/>
    <s v="IR-SouthCentral"/>
    <s v="C-25 and South Indian R"/>
    <n v="0.36"/>
    <n v="0.57999999999999996"/>
    <s v="St. Lucie County"/>
    <n v="4.0298062714650001E-2"/>
    <n v="3966.29103275341"/>
    <n v="12.4585049081044"/>
    <n v="2.52229930621285"/>
    <n v="0.50205361211760002"/>
    <n v="0.10164377562689"/>
    <n v="159.83384478246199"/>
    <n v="1330"/>
    <s v="Residential, High density; Multiple Dwelling Units, Low Rise &lt;Two stories or less&gt;"/>
    <n v="1330"/>
    <s v="St. Lucie County"/>
    <s v="St. Lucie County"/>
    <m/>
    <m/>
    <m/>
    <n v="0"/>
    <n v="1"/>
    <n v="0.50205361211760002"/>
    <n v="0.10164377562689"/>
    <n v="159.83384478246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5.749915566307202"/>
    <n v="0.12963004440000001"/>
  </r>
  <r>
    <n v="180000"/>
    <n v="750000"/>
    <n v="750000"/>
    <x v="0"/>
    <x v="0"/>
    <s v="IR-SouthCentral"/>
    <s v="C-25 and South Indian R"/>
    <n v="0.36"/>
    <n v="0.57999999999999996"/>
    <s v="St. Lucie County"/>
    <n v="6.7344335114110004E-2"/>
    <n v="3966.29103275341"/>
    <n v="12.4585049081044"/>
    <n v="2.52229930621285"/>
    <n v="0.83900972955227004"/>
    <n v="0.16986256973569999"/>
    <n v="267.10723246986697"/>
    <n v="1330"/>
    <s v="Residential, High density; Multiple Dwelling Units, Low Rise &lt;Two stories or less&gt;"/>
    <n v="1330"/>
    <s v="St. Lucie County"/>
    <s v="St. Lucie County"/>
    <m/>
    <m/>
    <m/>
    <n v="0"/>
    <n v="1"/>
    <n v="0.83900972955227004"/>
    <n v="0.16986256973569999"/>
    <n v="267.10723246986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856144866858401"/>
    <n v="0.21663198089999999"/>
  </r>
  <r>
    <n v="180000"/>
    <n v="750000"/>
    <n v="750000"/>
    <x v="0"/>
    <x v="0"/>
    <s v="IR-SouthCentral"/>
    <s v="C-25 and South Indian R"/>
    <n v="0.36"/>
    <n v="0.57999999999999996"/>
    <s v="St. Lucie County"/>
    <n v="7.2901957824180005E-2"/>
    <n v="3988.6518718632001"/>
    <n v="11.5041499820585"/>
    <n v="2.21992310055023"/>
    <n v="0.83867505679510002"/>
    <n v="0.16183674024924"/>
    <n v="290.78053053792001"/>
    <n v="1330"/>
    <s v="Residential, High density; Multiple Dwelling Units, Low Rise &lt;Two stories or less&gt;"/>
    <n v="1330"/>
    <s v="St. Lucie County"/>
    <s v="St. Lucie County"/>
    <m/>
    <m/>
    <m/>
    <n v="0"/>
    <n v="1"/>
    <n v="0.83867505679510002"/>
    <n v="0.16183674024924"/>
    <n v="290.88826740620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798060043369702"/>
    <n v="0.2359191139"/>
  </r>
  <r>
    <n v="180000"/>
    <n v="750000"/>
    <n v="750000"/>
    <x v="0"/>
    <x v="0"/>
    <s v="IR-SouthCentral"/>
    <s v="C-25 and South Indian R"/>
    <n v="0.36"/>
    <n v="0.57999999999999996"/>
    <s v="St. Lucie County"/>
    <n v="3.0671046349100002E-3"/>
    <n v="3988.6518718632001"/>
    <n v="11.5041499820585"/>
    <n v="2.21992310055023"/>
    <n v="3.5284431730759999E-2"/>
    <n v="6.8087364308499999E-3"/>
    <n v="12.2336126432659"/>
    <n v="1330"/>
    <s v="Residential, High density; Multiple Dwelling Units, Low Rise &lt;Two stories or less&gt;"/>
    <n v="1330"/>
    <s v="St. Lucie County"/>
    <s v="St. Lucie County"/>
    <m/>
    <m/>
    <m/>
    <n v="0"/>
    <n v="1"/>
    <n v="3.5284431730759999E-2"/>
    <n v="6.8087364308499999E-3"/>
    <n v="12.28638114983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5.1318421659081"/>
    <n v="9.9646238000000009E-3"/>
  </r>
  <r>
    <n v="180000"/>
    <n v="750000"/>
    <n v="750000"/>
    <x v="0"/>
    <x v="0"/>
    <s v="IR-SouthCentral"/>
    <s v="C-25 and South Indian R"/>
    <n v="0.36"/>
    <n v="0.57999999999999996"/>
    <s v="St. Lucie County"/>
    <n v="2.5431185542599999E-3"/>
    <n v="3988.6518718632001"/>
    <n v="11.5041499820585"/>
    <n v="2.21992310055023"/>
    <n v="2.9256417270360002E-2"/>
    <n v="5.6455276260400002E-3"/>
    <n v="10.143614581819101"/>
    <n v="1330"/>
    <s v="Residential, High density; Multiple Dwelling Units, Low Rise &lt;Two stories or less&gt;"/>
    <n v="1330"/>
    <s v="St. Lucie County"/>
    <s v="St. Lucie County"/>
    <m/>
    <m/>
    <m/>
    <n v="0"/>
    <n v="1"/>
    <n v="2.9256417270360002E-2"/>
    <n v="5.6455276260400002E-3"/>
    <n v="10.143614581820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3.312843003817999"/>
    <n v="8.2267758000000007E-3"/>
  </r>
  <r>
    <n v="180000"/>
    <n v="750000"/>
    <n v="750000"/>
    <x v="0"/>
    <x v="0"/>
    <s v="IR-SouthCentral"/>
    <s v="C-25 and South Indian R"/>
    <n v="0.36"/>
    <n v="0.57999999999999996"/>
    <s v="St. Lucie County"/>
    <n v="5.8762537790500002E-2"/>
    <n v="3988.6518718632001"/>
    <n v="11.5041499820585"/>
    <n v="2.21992310055023"/>
    <n v="0.67601304806835005"/>
    <n v="0.13044831508808999"/>
    <n v="234.38330635353"/>
    <n v="1330"/>
    <s v="Residential, High density; Multiple Dwelling Units, Low Rise &lt;Two stories or less&gt;"/>
    <n v="1330"/>
    <s v="St. Lucie County"/>
    <s v="St. Lucie County"/>
    <m/>
    <m/>
    <m/>
    <n v="0"/>
    <n v="1"/>
    <n v="0.67601304806835005"/>
    <n v="0.13044831508808999"/>
    <n v="234.38330635352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458389172536499"/>
    <n v="0.1900918949"/>
  </r>
  <r>
    <n v="180000"/>
    <n v="750000"/>
    <n v="750000"/>
    <x v="0"/>
    <x v="0"/>
    <s v="IR-SouthCentral"/>
    <s v="C-25 and South Indian R"/>
    <n v="0.36"/>
    <n v="0.57999999999999996"/>
    <s v="St. Lucie County"/>
    <n v="1.92906812841E-3"/>
    <n v="3988.6518718632001"/>
    <n v="11.5041499820585"/>
    <n v="2.21992310055023"/>
    <n v="2.2192289074839999E-2"/>
    <n v="4.2823829007900003E-3"/>
    <n v="7.6943812013381798"/>
    <n v="1320"/>
    <s v="Mobile Home Units"/>
    <n v="1320"/>
    <s v="St. Lucie County"/>
    <s v="St. Lucie County"/>
    <m/>
    <m/>
    <m/>
    <n v="0"/>
    <n v="1"/>
    <n v="2.2192289074839999E-2"/>
    <n v="4.2823829007900003E-3"/>
    <n v="1916.3417857990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7.740715320159794"/>
    <n v="1.5542106941"/>
  </r>
  <r>
    <n v="180000"/>
    <n v="750000"/>
    <n v="750000"/>
    <x v="0"/>
    <x v="0"/>
    <s v="IR-SouthCentral"/>
    <s v="C-25 and South Indian R"/>
    <n v="0.36"/>
    <n v="0.57999999999999996"/>
    <s v="St. Lucie County"/>
    <n v="0.24740070806402001"/>
    <n v="3948.31016759252"/>
    <n v="12.3965458106806"/>
    <n v="2.5091715262690801"/>
    <n v="3.0669142111105399"/>
    <n v="0.62077081225306996"/>
    <n v="976.814731118792"/>
    <n v="1330"/>
    <s v="Residential, High density; Multiple Dwelling Units, Low Rise &lt;Two stories or less&gt;"/>
    <n v="1330"/>
    <s v="St. Lucie County"/>
    <s v="St. Lucie County"/>
    <m/>
    <m/>
    <m/>
    <n v="0"/>
    <n v="1"/>
    <n v="3.0669142111105399"/>
    <n v="0.62077081225306996"/>
    <n v="976.81473111879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02997996434101"/>
    <n v="0.79222605930000001"/>
  </r>
  <r>
    <n v="180000"/>
    <n v="750000"/>
    <n v="750000"/>
    <x v="0"/>
    <x v="0"/>
    <s v="IR-SouthCentral"/>
    <s v="C-25 and South Indian R"/>
    <n v="0.36"/>
    <n v="0.57999999999999996"/>
    <s v="St. Lucie County"/>
    <n v="8.4217485235810005E-2"/>
    <n v="3948.31016759252"/>
    <n v="12.3965458106806"/>
    <n v="2.5091715262690801"/>
    <n v="1.04400591378612"/>
    <n v="0.21131611596769001"/>
    <n v="332.516753245649"/>
    <n v="1330"/>
    <s v="Residential, High density; Multiple Dwelling Units, Low Rise &lt;Two stories or less&gt;"/>
    <n v="1330"/>
    <s v="St. Lucie County"/>
    <s v="St. Lucie County"/>
    <m/>
    <m/>
    <m/>
    <n v="0"/>
    <n v="1"/>
    <n v="1.04400591378612"/>
    <n v="0.21131611596769001"/>
    <n v="332.516753245647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719818531889501"/>
    <n v="0.26968106510000001"/>
  </r>
  <r>
    <n v="180000"/>
    <n v="750000"/>
    <n v="750000"/>
    <x v="0"/>
    <x v="0"/>
    <s v="IR-SouthCentral"/>
    <s v="C-25 and South Indian R"/>
    <n v="0.36"/>
    <n v="0.57999999999999996"/>
    <s v="St. Lucie County"/>
    <n v="1.0279167357199999E-2"/>
    <n v="3948.31016759252"/>
    <n v="12.3965458106806"/>
    <n v="2.5091715262690801"/>
    <n v="0.12742616903920001"/>
    <n v="2.5792194046439999E-2"/>
    <n v="40.585340990825799"/>
    <n v="1330"/>
    <s v="Residential, High density; Multiple Dwelling Units, Low Rise &lt;Two stories or less&gt;"/>
    <n v="1330"/>
    <s v="St. Lucie County"/>
    <s v="St. Lucie County"/>
    <m/>
    <m/>
    <m/>
    <n v="0"/>
    <n v="1"/>
    <n v="0.12742616903920001"/>
    <n v="2.5792194046439999E-2"/>
    <n v="40.58534099082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0.7352102043358"/>
    <n v="3.2915929400000002E-2"/>
  </r>
  <r>
    <n v="180000"/>
    <n v="750000"/>
    <n v="750000"/>
    <x v="0"/>
    <x v="0"/>
    <s v="IR-SouthCentral"/>
    <s v="C-25 and South Indian R"/>
    <n v="0.36"/>
    <n v="0.57999999999999996"/>
    <s v="St. Lucie County"/>
    <n v="5.9943381530329999E-2"/>
    <n v="3948.31016759252"/>
    <n v="12.3965458106806"/>
    <n v="2.5091715262690801"/>
    <n v="0.74309087518785999"/>
    <n v="0.15040822612419"/>
    <n v="236.675062776087"/>
    <n v="1310"/>
    <s v="Fixed Single Family Units"/>
    <n v="1310"/>
    <s v="St. Lucie County"/>
    <s v="St. Lucie County"/>
    <m/>
    <m/>
    <m/>
    <n v="0"/>
    <n v="1"/>
    <n v="0.74309087518785999"/>
    <n v="0.15040822612419"/>
    <n v="236.67506277608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834640757438095"/>
    <n v="0.19195057809999999"/>
  </r>
  <r>
    <n v="180000"/>
    <n v="750000"/>
    <n v="750000"/>
    <x v="0"/>
    <x v="0"/>
    <s v="IR-SouthCentral"/>
    <s v="C-25 and South Indian R"/>
    <n v="0.36"/>
    <n v="0.57999999999999996"/>
    <s v="St. Lucie County"/>
    <n v="5.3980454114619998E-2"/>
    <n v="3900.0759145971901"/>
    <n v="10.8795889566792"/>
    <n v="2.0248767998119699"/>
    <n v="0.58728515246195001"/>
    <n v="0.10930376918"/>
    <n v="210.527868951448"/>
    <n v="1210"/>
    <s v="Fixed Single Family Units"/>
    <n v="1210"/>
    <s v="St. Lucie County"/>
    <s v="St. Lucie County"/>
    <m/>
    <m/>
    <m/>
    <n v="0"/>
    <n v="1"/>
    <n v="0.58728515246195001"/>
    <n v="0.10930376918"/>
    <n v="210.52786895144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765768597275"/>
    <n v="0.17074441930000001"/>
  </r>
  <r>
    <n v="180000"/>
    <n v="750000"/>
    <n v="750000"/>
    <x v="0"/>
    <x v="0"/>
    <s v="IR-SouthCentral"/>
    <s v="C-25 and South Indian R"/>
    <n v="0.36"/>
    <n v="0.57999999999999996"/>
    <s v="St. Lucie County"/>
    <n v="0.17154813986462"/>
    <n v="3900.0759145971901"/>
    <n v="10.8795889566792"/>
    <n v="2.0248767998119699"/>
    <n v="1.8663732480100399"/>
    <n v="0.34736384846277002"/>
    <n v="669.05076847997498"/>
    <n v="1330"/>
    <s v="Residential, High density; Multiple Dwelling Units, Low Rise &lt;Two stories or less&gt;"/>
    <n v="1330"/>
    <s v="St. Lucie County"/>
    <s v="St. Lucie County"/>
    <m/>
    <m/>
    <m/>
    <n v="0"/>
    <n v="1"/>
    <n v="1.8663732480100399"/>
    <n v="0.34736384846277002"/>
    <n v="669.05076847997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7.79670208825399"/>
    <n v="0.54262025020000004"/>
  </r>
  <r>
    <n v="180000"/>
    <n v="750000"/>
    <n v="750000"/>
    <x v="0"/>
    <x v="0"/>
    <s v="IR-SouthCentral"/>
    <s v="C-25 and South Indian R"/>
    <n v="0.36"/>
    <n v="0.57999999999999996"/>
    <s v="St. Lucie County"/>
    <n v="6.1852869519029997E-2"/>
    <n v="3900.0759145971901"/>
    <n v="10.8795889566792"/>
    <n v="2.0248767998119699"/>
    <n v="0.67293379615818005"/>
    <n v="0.12524444049087999"/>
    <n v="241.230886659899"/>
    <n v="1330"/>
    <s v="Residential, High density; Multiple Dwelling Units, Low Rise &lt;Two stories or less&gt;"/>
    <n v="1330"/>
    <s v="St. Lucie County"/>
    <s v="St. Lucie County"/>
    <m/>
    <m/>
    <m/>
    <n v="0"/>
    <n v="1"/>
    <n v="0.67293379615818005"/>
    <n v="0.12524444049087999"/>
    <n v="241.23088665989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029168834146404"/>
    <n v="0.19564548800000001"/>
  </r>
  <r>
    <n v="180000"/>
    <n v="750000"/>
    <n v="750000"/>
    <x v="0"/>
    <x v="0"/>
    <s v="IR-SouthCentral"/>
    <s v="C-25 and South Indian R"/>
    <n v="0.36"/>
    <n v="0.57999999999999996"/>
    <s v="St. Lucie County"/>
    <n v="0.16475768889427"/>
    <n v="3900.0759145971901"/>
    <n v="10.8795889566792"/>
    <n v="2.0248767998119699"/>
    <n v="1.7924959326221801"/>
    <n v="0.33361402183265998"/>
    <n v="642.56749420127096"/>
    <n v="1330"/>
    <s v="Residential, High density; Multiple Dwelling Units, Low Rise &lt;Two stories or less&gt;"/>
    <n v="1330"/>
    <s v="St. Lucie County"/>
    <s v="St. Lucie County"/>
    <m/>
    <m/>
    <m/>
    <n v="0"/>
    <n v="1"/>
    <n v="1.7924959326221801"/>
    <n v="0.33361402183265998"/>
    <n v="642.567494201270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304277279289"/>
    <n v="0.52114152000000002"/>
  </r>
  <r>
    <n v="180000"/>
    <n v="750000"/>
    <n v="750000"/>
    <x v="0"/>
    <x v="0"/>
    <s v="IR-SouthCentral"/>
    <s v="C-25 and South Indian R"/>
    <n v="0.36"/>
    <n v="0.57999999999999996"/>
    <s v="St. Lucie County"/>
    <n v="2.1983233369979999E-2"/>
    <n v="3900.0759145971901"/>
    <n v="10.8795889566792"/>
    <n v="2.0248767998119699"/>
    <n v="0.23916854300422"/>
    <n v="4.4513339235740003E-2"/>
    <n v="85.736278991259496"/>
    <n v="1310"/>
    <s v="Fixed Single Family Units"/>
    <n v="1310"/>
    <s v="St. Lucie County"/>
    <s v="St. Lucie County"/>
    <m/>
    <m/>
    <m/>
    <n v="0"/>
    <n v="1"/>
    <n v="0.23916854300422"/>
    <n v="4.4513339235740003E-2"/>
    <n v="85.7362789912590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674829114509102"/>
    <n v="6.9534694999999994E-2"/>
  </r>
  <r>
    <n v="180000"/>
    <n v="750000"/>
    <n v="750000"/>
    <x v="0"/>
    <x v="0"/>
    <s v="IR-SouthCentral"/>
    <s v="C-25 and South Indian R"/>
    <n v="0.36"/>
    <n v="0.57999999999999996"/>
    <s v="St. Lucie County"/>
    <n v="9.6455325354099994E-2"/>
    <n v="3900.0759145971901"/>
    <n v="10.8795889566792"/>
    <n v="2.0248767998119699"/>
    <n v="1.04939429253547"/>
    <n v="0.19531015052785"/>
    <n v="376.18309124819598"/>
    <n v="1330"/>
    <s v="Residential, High density; Multiple Dwelling Units, Low Rise &lt;Two stories or less&gt;"/>
    <n v="1330"/>
    <s v="St. Lucie County"/>
    <s v="St. Lucie County"/>
    <m/>
    <m/>
    <m/>
    <n v="0"/>
    <n v="1"/>
    <n v="1.04939429253547"/>
    <n v="0.19531015052785"/>
    <n v="376.18309124819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826635291003598"/>
    <n v="0.3050957755"/>
  </r>
  <r>
    <n v="180000"/>
    <n v="750000"/>
    <n v="750000"/>
    <x v="0"/>
    <x v="0"/>
    <s v="IR-SouthCentral"/>
    <s v="C-25 and South Indian R"/>
    <n v="0.36"/>
    <n v="0.57999999999999996"/>
    <s v="St. Lucie County"/>
    <n v="3.4403107317100001E-2"/>
    <n v="3900.0759145971901"/>
    <n v="10.8795889566792"/>
    <n v="2.0248767998119699"/>
    <n v="0.37429166644261003"/>
    <n v="6.9662053847839994E-2"/>
    <n v="134.174730234739"/>
    <n v="1740"/>
    <s v="Medical and Health Care"/>
    <n v="1740"/>
    <s v="St. Lucie County"/>
    <s v="St. Lucie County"/>
    <m/>
    <m/>
    <m/>
    <n v="0"/>
    <n v="1"/>
    <n v="0.37429166644261003"/>
    <n v="6.9662053847839994E-2"/>
    <n v="134.17473023474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3164050083018"/>
    <n v="0.1088197326"/>
  </r>
  <r>
    <n v="180000"/>
    <n v="750000"/>
    <n v="750000"/>
    <x v="0"/>
    <x v="0"/>
    <s v="IR-SouthCentral"/>
    <s v="C-25 and South Indian R"/>
    <n v="0.36"/>
    <n v="0.57999999999999996"/>
    <s v="St. Lucie County"/>
    <n v="1.278258407805E-2"/>
    <n v="3900.0759145971901"/>
    <n v="10.8795889566792"/>
    <n v="2.0248767998119699"/>
    <n v="0.13906926057345001"/>
    <n v="2.58831579413E-2"/>
    <n v="49.8530482891437"/>
    <n v="1310"/>
    <s v="Fixed Single Family Units"/>
    <n v="1310"/>
    <s v="St. Lucie County"/>
    <s v="St. Lucie County"/>
    <m/>
    <m/>
    <m/>
    <n v="0"/>
    <n v="1"/>
    <n v="0.13906926057345001"/>
    <n v="2.58831579413E-2"/>
    <n v="49.853048289143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0.3943995151187"/>
    <n v="4.0432318199999998E-2"/>
  </r>
  <r>
    <n v="180000"/>
    <n v="750000"/>
    <n v="750000"/>
    <x v="0"/>
    <x v="0"/>
    <s v="IR-SouthCentral"/>
    <s v="C-25 and South Indian R"/>
    <n v="0.36"/>
    <n v="0.57999999999999996"/>
    <s v="St. Lucie County"/>
    <n v="0.35343005110977999"/>
    <n v="3955.4024408973901"/>
    <n v="12.426684295056599"/>
    <n v="2.5161107605212401"/>
    <n v="4.3919636655270402"/>
    <n v="0.8892691546889"/>
    <n v="1397.9580868461301"/>
    <n v="1330"/>
    <s v="Residential, High density; Multiple Dwelling Units, Low Rise &lt;Two stories or less&gt;"/>
    <n v="1330"/>
    <s v="St. Lucie County"/>
    <s v="St. Lucie County"/>
    <m/>
    <m/>
    <m/>
    <n v="0"/>
    <n v="1"/>
    <n v="4.3919636655270402"/>
    <n v="0.8892691546889"/>
    <n v="1397.9580868461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80.843462854693"/>
    <n v="1.1337859585000001"/>
  </r>
  <r>
    <n v="180000"/>
    <n v="750000"/>
    <n v="750000"/>
    <x v="0"/>
    <x v="0"/>
    <s v="IR-SouthCentral"/>
    <s v="C-25 and South Indian R"/>
    <n v="0.36"/>
    <n v="0.57999999999999996"/>
    <s v="St. Lucie County"/>
    <n v="7.5304416296310003E-2"/>
    <n v="3955.4024408973901"/>
    <n v="12.426684295056599"/>
    <n v="2.5161107605212401"/>
    <n v="0.93578420733781997"/>
    <n v="0.18947425215793001"/>
    <n v="297.85927202879702"/>
    <n v="1330"/>
    <s v="Residential, High density; Multiple Dwelling Units, Low Rise &lt;Two stories or less&gt;"/>
    <n v="1330"/>
    <s v="St. Lucie County"/>
    <s v="St. Lucie County"/>
    <m/>
    <m/>
    <m/>
    <n v="0"/>
    <n v="1"/>
    <n v="0.93578420733781997"/>
    <n v="0.18947425215793001"/>
    <n v="297.8592720287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744375646894397"/>
    <n v="0.24157280780000001"/>
  </r>
  <r>
    <n v="180000"/>
    <n v="750000"/>
    <n v="750000"/>
    <x v="0"/>
    <x v="0"/>
    <s v="IR-SouthCentral"/>
    <s v="C-25 and South Indian R"/>
    <n v="0.36"/>
    <n v="0.57999999999999996"/>
    <s v="St. Lucie County"/>
    <n v="5.5807387981439999E-2"/>
    <n v="3955.4024408973901"/>
    <n v="12.426684295056599"/>
    <n v="2.5161107605212401"/>
    <n v="0.69350079177714996"/>
    <n v="0.14041756941669001"/>
    <n v="220.740678641915"/>
    <n v="1330"/>
    <s v="Residential, High density; Multiple Dwelling Units, Low Rise &lt;Two stories or less&gt;"/>
    <n v="1330"/>
    <s v="St. Lucie County"/>
    <s v="St. Lucie County"/>
    <m/>
    <m/>
    <m/>
    <n v="0"/>
    <n v="1"/>
    <n v="0.69350079177714996"/>
    <n v="0.14041756941669001"/>
    <n v="220.74067864191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6.9265516373613"/>
    <n v="0.1790273144"/>
  </r>
  <r>
    <n v="180000"/>
    <n v="750000"/>
    <n v="750000"/>
    <x v="0"/>
    <x v="0"/>
    <s v="IR-SouthCentral"/>
    <s v="C-25 and South Indian R"/>
    <n v="0.36"/>
    <n v="0.57999999999999996"/>
    <s v="St. Lucie County"/>
    <n v="2.235817651521E-2"/>
    <n v="3955.4024408973901"/>
    <n v="12.426684295056599"/>
    <n v="2.5161107605212401"/>
    <n v="0.27783800096765998"/>
    <n v="5.6255648515549997E-2"/>
    <n v="88.435585962276306"/>
    <n v="1330"/>
    <s v="Residential, High density; Multiple Dwelling Units, Low Rise &lt;Two stories or less&gt;"/>
    <n v="1330"/>
    <s v="St. Lucie County"/>
    <s v="St. Lucie County"/>
    <m/>
    <m/>
    <m/>
    <n v="0"/>
    <n v="1"/>
    <n v="0.27783800096765998"/>
    <n v="5.6255648515549997E-2"/>
    <n v="88.4355859622758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8.050894897440401"/>
    <n v="7.1723914E-2"/>
  </r>
  <r>
    <n v="180000"/>
    <n v="750000"/>
    <n v="750000"/>
    <x v="0"/>
    <x v="0"/>
    <s v="IR-SouthCentral"/>
    <s v="C-25 and South Indian R"/>
    <n v="0.36"/>
    <n v="0.57999999999999996"/>
    <s v="St. Lucie County"/>
    <n v="2.3563272397600001E-2"/>
    <n v="3955.4024408973901"/>
    <n v="12.426684295056599"/>
    <n v="2.5161107605212401"/>
    <n v="0.29281334704348999"/>
    <n v="5.9287803232709997E-2"/>
    <n v="93.202225157028806"/>
    <n v="1330"/>
    <s v="Residential, High density; Multiple Dwelling Units, Low Rise &lt;Two stories or less&gt;"/>
    <n v="1330"/>
    <s v="St. Lucie County"/>
    <s v="St. Lucie County"/>
    <m/>
    <m/>
    <m/>
    <n v="0"/>
    <n v="1"/>
    <n v="0.29281334704348999"/>
    <n v="5.9287803232709997E-2"/>
    <n v="93.2022251570292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9.088668599997902"/>
    <n v="7.5589801400000003E-2"/>
  </r>
  <r>
    <n v="180000"/>
    <n v="750000"/>
    <n v="750000"/>
    <x v="0"/>
    <x v="0"/>
    <s v="IR-SouthCentral"/>
    <s v="C-25 and South Indian R"/>
    <n v="0.36"/>
    <n v="0.57999999999999996"/>
    <s v="St. Lucie County"/>
    <n v="8.7300149413570005E-2"/>
    <n v="3955.4024408973901"/>
    <n v="12.426684295056599"/>
    <n v="2.5161107605212401"/>
    <n v="1.08485139567378"/>
    <n v="0.21965684533461"/>
    <n v="345.30722408116497"/>
    <n v="1330"/>
    <s v="Residential, High density; Multiple Dwelling Units, Low Rise &lt;Two stories or less&gt;"/>
    <n v="1330"/>
    <s v="St. Lucie County"/>
    <s v="St. Lucie County"/>
    <m/>
    <m/>
    <m/>
    <n v="0"/>
    <n v="1"/>
    <n v="1.08485139567378"/>
    <n v="0.21965684533461"/>
    <n v="345.30722408116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7.061108605372993"/>
    <n v="0.28005452069999998"/>
  </r>
  <r>
    <n v="180000"/>
    <n v="750000"/>
    <n v="750000"/>
    <x v="0"/>
    <x v="0"/>
    <s v="IR-SouthCentral"/>
    <s v="C-25 and South Indian R"/>
    <n v="0.36"/>
    <n v="0.57999999999999996"/>
    <s v="St. Lucie County"/>
    <n v="0.31199108857734997"/>
    <n v="3888.5276800516899"/>
    <n v="11.3836243927087"/>
    <n v="2.0265557172894102"/>
    <n v="3.55158936623693"/>
    <n v="0.63226732429978005"/>
    <n v="1213.1859838625001"/>
    <n v="1210"/>
    <s v="Fixed Single Family Units"/>
    <n v="1210"/>
    <s v="St. Lucie County"/>
    <s v="St. Lucie County"/>
    <m/>
    <m/>
    <m/>
    <n v="0"/>
    <n v="1"/>
    <n v="3.55158936623693"/>
    <n v="0.63226732429978005"/>
    <n v="1213.1859838625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0.516648417559"/>
    <n v="0.98393023830000004"/>
  </r>
  <r>
    <n v="180000"/>
    <n v="750000"/>
    <n v="750000"/>
    <x v="0"/>
    <x v="0"/>
    <s v="IR-SouthCentral"/>
    <s v="C-25 and South Indian R"/>
    <n v="0.36"/>
    <n v="0.57999999999999996"/>
    <s v="St. Lucie County"/>
    <n v="1.5951513267000001E-4"/>
    <n v="3888.5276800516899"/>
    <n v="11.3836243927087"/>
    <n v="2.0265557172894102"/>
    <n v="1.81586035531E-3"/>
    <n v="3.2326630410999999E-4"/>
    <n v="0.62027900878996001"/>
    <n v="1310"/>
    <s v="Fixed Single Family Units"/>
    <n v="1310"/>
    <s v="St. Lucie County"/>
    <s v="St. Lucie County"/>
    <m/>
    <m/>
    <m/>
    <n v="0"/>
    <n v="1"/>
    <n v="1.81586035531E-3"/>
    <n v="3.2326630410999999E-4"/>
    <n v="0.620279008788769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.212984758555798"/>
    <n v="5.0306489999999999E-4"/>
  </r>
  <r>
    <n v="180000"/>
    <n v="750000"/>
    <n v="750000"/>
    <x v="0"/>
    <x v="0"/>
    <s v="IR-SouthCentral"/>
    <s v="C-25 and South Indian R"/>
    <n v="0.36"/>
    <n v="0.57999999999999996"/>
    <s v="St. Lucie County"/>
    <n v="0.1421801030539"/>
    <n v="3888.5276800516899"/>
    <n v="11.3836243927087"/>
    <n v="2.0265557172894102"/>
    <n v="1.6185248892822599"/>
    <n v="0.28813590072868001"/>
    <n v="552.87126627770795"/>
    <n v="1310"/>
    <s v="Fixed Single Family Units"/>
    <n v="1310"/>
    <s v="St. Lucie County"/>
    <s v="St. Lucie County"/>
    <m/>
    <m/>
    <m/>
    <n v="0"/>
    <n v="1"/>
    <n v="1.6185248892822599"/>
    <n v="0.28813590072868001"/>
    <n v="552.871266277707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969139423802901"/>
    <n v="0.44839518760000002"/>
  </r>
  <r>
    <n v="180000"/>
    <n v="750000"/>
    <n v="750000"/>
    <x v="0"/>
    <x v="0"/>
    <s v="IR-SouthCentral"/>
    <s v="C-25 and South Indian R"/>
    <n v="0.36"/>
    <n v="0.57999999999999996"/>
    <s v="St. Lucie County"/>
    <n v="0.13534328417697999"/>
    <n v="3888.5276800516899"/>
    <n v="11.3836243927087"/>
    <n v="2.0265557172894102"/>
    <n v="1.54069711114646"/>
    <n v="0.27428070634558999"/>
    <n v="526.28610683131603"/>
    <n v="1310"/>
    <s v="Fixed Single Family Units"/>
    <n v="1310"/>
    <s v="St. Lucie County"/>
    <s v="St. Lucie County"/>
    <m/>
    <m/>
    <m/>
    <n v="0"/>
    <n v="1"/>
    <n v="1.54069711114646"/>
    <n v="0.27428070634558999"/>
    <n v="526.286106831316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725347524633406"/>
    <n v="0.42683382549999999"/>
  </r>
  <r>
    <n v="180000"/>
    <n v="750000"/>
    <n v="750000"/>
    <x v="0"/>
    <x v="0"/>
    <s v="IR-SouthCentral"/>
    <s v="C-25 and South Indian R"/>
    <n v="0.36"/>
    <n v="0.57999999999999996"/>
    <s v="St. Lucie County"/>
    <n v="2.808946258891E-2"/>
    <n v="3888.5276800516899"/>
    <n v="11.3836243927087"/>
    <n v="2.0265557172894102"/>
    <n v="0.31975989150522999"/>
    <n v="5.692486100514E-2"/>
    <n v="109.22665279476399"/>
    <n v="1310"/>
    <s v="Fixed Single Family Units"/>
    <n v="1310"/>
    <s v="St. Lucie County"/>
    <s v="St. Lucie County"/>
    <m/>
    <m/>
    <m/>
    <n v="0"/>
    <n v="1"/>
    <n v="0.31975989150522999"/>
    <n v="5.692486100514E-2"/>
    <n v="109.22665279476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843685242797498"/>
    <n v="8.8586093099999999E-2"/>
  </r>
  <r>
    <n v="180000"/>
    <n v="750000"/>
    <n v="750000"/>
    <x v="0"/>
    <x v="0"/>
    <s v="IR-SouthCentral"/>
    <s v="C-25 and South Indian R"/>
    <n v="0.36"/>
    <n v="0.57999999999999996"/>
    <s v="Natural Lands"/>
    <n v="6.01010422872E-3"/>
    <n v="3942.0766721015402"/>
    <n v="12.1488545898477"/>
    <n v="2.4118796942557701"/>
    <n v="7.3015882344620003E-2"/>
    <n v="1.4495648349619999E-2"/>
    <n v="23.692291676959499"/>
    <n v="6410"/>
    <s v="Freshwater marshes"/>
    <n v="6410"/>
    <s v="St. Lucie County"/>
    <s v="St. Lucie County"/>
    <m/>
    <m/>
    <s v="Natural Lands"/>
    <n v="0"/>
    <n v="1"/>
    <n v="7.3015882344620003E-2"/>
    <n v="1.4495648349619999E-2"/>
    <n v="23.693919282931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0.175295929308401"/>
    <n v="1.9216479500000001E-2"/>
  </r>
  <r>
    <n v="180000"/>
    <n v="750000"/>
    <n v="750000"/>
    <x v="0"/>
    <x v="0"/>
    <s v="IR-SouthCentral"/>
    <s v="C-25 and South Indian R"/>
    <n v="0.36"/>
    <n v="0.57999999999999996"/>
    <s v="St. Lucie County"/>
    <n v="0.34107170481968002"/>
    <n v="3942.0766721015402"/>
    <n v="12.1488545898477"/>
    <n v="2.4118796942557701"/>
    <n v="4.1436305465658902"/>
    <n v="0.82262391913980004"/>
    <n v="1344.5308110835899"/>
    <n v="1330"/>
    <s v="Residential, High density; Multiple Dwelling Units, Low Rise &lt;Two stories or less&gt;"/>
    <n v="1330"/>
    <s v="St. Lucie County"/>
    <s v="St. Lucie County"/>
    <m/>
    <m/>
    <m/>
    <n v="0"/>
    <n v="1"/>
    <n v="4.1436305465658902"/>
    <n v="0.82262391913980004"/>
    <n v="1344.5308110835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2.96810105389801"/>
    <n v="1.0904548346"/>
  </r>
  <r>
    <n v="180000"/>
    <n v="750000"/>
    <n v="750000"/>
    <x v="0"/>
    <x v="0"/>
    <s v="IR-SouthCentral"/>
    <s v="C-25 and South Indian R"/>
    <n v="0.36"/>
    <n v="0.57999999999999996"/>
    <s v="St. Lucie County"/>
    <n v="4.0104940115679999E-2"/>
    <n v="3942.0766721015402"/>
    <n v="12.1488545898477"/>
    <n v="2.4118796942557701"/>
    <n v="0.48722908579997998"/>
    <n v="9.6728290704350003E-2"/>
    <n v="158.096748866063"/>
    <n v="1740"/>
    <s v="Medical and Health Care"/>
    <n v="1740"/>
    <s v="St. Lucie County"/>
    <s v="St. Lucie County"/>
    <m/>
    <m/>
    <m/>
    <n v="0"/>
    <n v="1"/>
    <n v="0.48722908579997998"/>
    <n v="9.6728290704350003E-2"/>
    <n v="158.09674886606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192937650623399"/>
    <n v="0.12822120749999999"/>
  </r>
  <r>
    <n v="180000"/>
    <n v="750000"/>
    <n v="750000"/>
    <x v="0"/>
    <x v="0"/>
    <s v="IR-SouthCentral"/>
    <s v="C-25 and South Indian R"/>
    <n v="0.36"/>
    <n v="0.57999999999999996"/>
    <s v="St. Lucie County"/>
    <n v="0.1540823585985"/>
    <n v="3942.0766721015402"/>
    <n v="12.1488545898477"/>
    <n v="2.4118796942557701"/>
    <n v="1.8719241694739801"/>
    <n v="0.37162811194675999"/>
    <n v="607.404471413539"/>
    <n v="1330"/>
    <s v="Residential, High density; Multiple Dwelling Units, Low Rise &lt;Two stories or less&gt;"/>
    <n v="1330"/>
    <s v="St. Lucie County"/>
    <s v="St. Lucie County"/>
    <m/>
    <m/>
    <m/>
    <n v="0"/>
    <n v="1"/>
    <n v="1.8719241694739801"/>
    <n v="0.37162811194675999"/>
    <n v="607.40447141353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776714635529"/>
    <n v="0.49262325340000002"/>
  </r>
  <r>
    <n v="180000"/>
    <n v="750000"/>
    <n v="750000"/>
    <x v="0"/>
    <x v="0"/>
    <s v="IR-SouthCentral"/>
    <s v="C-25 and South Indian R"/>
    <n v="0.36"/>
    <n v="0.57999999999999996"/>
    <s v="St. Lucie County"/>
    <n v="7.6493819968059998E-2"/>
    <n v="3942.0766721015402"/>
    <n v="12.1488545898477"/>
    <n v="2.4118796942557701"/>
    <n v="0.92931229581401997"/>
    <n v="0.18449389111702999"/>
    <n v="301.54450325604802"/>
    <n v="1330"/>
    <s v="Residential, High density; Multiple Dwelling Units, Low Rise &lt;Two stories or less&gt;"/>
    <n v="1330"/>
    <s v="St. Lucie County"/>
    <s v="St. Lucie County"/>
    <m/>
    <m/>
    <m/>
    <n v="0"/>
    <n v="1"/>
    <n v="0.92931229581401997"/>
    <n v="0.18449389111702999"/>
    <n v="301.54450325604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285975237012295"/>
    <n v="0.24456164089999999"/>
  </r>
  <r>
    <n v="180000"/>
    <n v="750000"/>
    <n v="750000"/>
    <x v="0"/>
    <x v="0"/>
    <s v="IR-SouthCentral"/>
    <s v="C-25 and South Indian R"/>
    <n v="0.36"/>
    <n v="0.57999999999999996"/>
    <s v="St. Lucie County"/>
    <n v="0.13879204039064999"/>
    <n v="3897.1111000042101"/>
    <n v="10.825372236296699"/>
    <n v="1.98192657552104"/>
    <n v="1.50247550066402"/>
    <n v="0.27507563332103002"/>
    <n v="540.88800119867005"/>
    <n v="1210"/>
    <s v="Fixed Single Family Units"/>
    <n v="1210"/>
    <s v="St. Lucie County"/>
    <s v="St. Lucie County"/>
    <m/>
    <m/>
    <m/>
    <n v="0"/>
    <n v="1"/>
    <n v="1.50247550066402"/>
    <n v="0.27507563332103002"/>
    <n v="540.888001198670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50078586295299"/>
    <n v="0.43867640000000002"/>
  </r>
  <r>
    <n v="180000"/>
    <n v="750000"/>
    <n v="750000"/>
    <x v="0"/>
    <x v="0"/>
    <s v="IR-SouthCentral"/>
    <s v="C-25 and South Indian R"/>
    <n v="0.36"/>
    <n v="0.57999999999999996"/>
    <s v="St. Lucie County"/>
    <n v="8.6733932214069998E-2"/>
    <n v="3897.1111000042101"/>
    <n v="10.825372236296699"/>
    <n v="1.98192657552104"/>
    <n v="0.93892710173513005"/>
    <n v="0.17190028525452"/>
    <n v="338.01176997850001"/>
    <n v="1330"/>
    <s v="Residential, High density; Multiple Dwelling Units, Low Rise &lt;Two stories or less&gt;"/>
    <n v="1330"/>
    <s v="St. Lucie County"/>
    <s v="St. Lucie County"/>
    <m/>
    <m/>
    <m/>
    <n v="0"/>
    <n v="1"/>
    <n v="0.93892710173513005"/>
    <n v="0.17190028525452"/>
    <n v="338.011769978498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07395927667299"/>
    <n v="0.27413768849999998"/>
  </r>
  <r>
    <n v="180000"/>
    <n v="750000"/>
    <n v="750000"/>
    <x v="0"/>
    <x v="0"/>
    <s v="IR-SouthCentral"/>
    <s v="C-25 and South Indian R"/>
    <n v="0.36"/>
    <n v="0.57999999999999996"/>
    <s v="St. Lucie County"/>
    <n v="0.19195178573155"/>
    <n v="3897.1111000042101"/>
    <n v="10.825372236296699"/>
    <n v="1.98192657552104"/>
    <n v="2.0779495319659902"/>
    <n v="0.38043434536009002"/>
    <n v="748.05743484008406"/>
    <n v="1310"/>
    <s v="Fixed Single Family Units"/>
    <n v="1310"/>
    <s v="St. Lucie County"/>
    <s v="St. Lucie County"/>
    <m/>
    <m/>
    <m/>
    <n v="0"/>
    <n v="1"/>
    <n v="2.0779495319659902"/>
    <n v="0.38043434536009002"/>
    <n v="748.057434840084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706178269674"/>
    <n v="0.60669702739999998"/>
  </r>
  <r>
    <n v="180000"/>
    <n v="750000"/>
    <n v="750000"/>
    <x v="0"/>
    <x v="0"/>
    <s v="IR-SouthCentral"/>
    <s v="C-25 and South Indian R"/>
    <n v="0.36"/>
    <n v="0.57999999999999996"/>
    <s v="St. Lucie County"/>
    <n v="3.4616343205470003E-2"/>
    <n v="3897.1111000042101"/>
    <n v="10.825372236296699"/>
    <n v="1.98192657552104"/>
    <n v="0.37473480065870002"/>
    <n v="6.8607050546290002E-2"/>
    <n v="134.90373534762301"/>
    <n v="1330"/>
    <s v="Residential, High density; Multiple Dwelling Units, Low Rise &lt;Two stories or less&gt;"/>
    <n v="1330"/>
    <s v="St. Lucie County"/>
    <s v="St. Lucie County"/>
    <m/>
    <m/>
    <m/>
    <n v="0"/>
    <n v="1"/>
    <n v="0.37473480065870002"/>
    <n v="6.8607050546290002E-2"/>
    <n v="134.90373534762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741916395388898"/>
    <n v="0.1094109776"/>
  </r>
  <r>
    <n v="180000"/>
    <n v="750000"/>
    <n v="750000"/>
    <x v="0"/>
    <x v="0"/>
    <s v="IR-SouthCentral"/>
    <s v="C-25 and South Indian R"/>
    <n v="0.36"/>
    <n v="0.57999999999999996"/>
    <s v="St. Lucie County"/>
    <n v="4.8404050701299998E-3"/>
    <n v="3897.1111000042101"/>
    <n v="10.825372236296699"/>
    <n v="1.98192657552104"/>
    <n v="5.2399186658709997E-2"/>
    <n v="9.5933274447900004E-3"/>
    <n v="18.8635963273553"/>
    <n v="1330"/>
    <s v="Residential, High density; Multiple Dwelling Units, Low Rise &lt;Two stories or less&gt;"/>
    <n v="1330"/>
    <s v="St. Lucie County"/>
    <s v="St. Lucie County"/>
    <m/>
    <m/>
    <m/>
    <n v="0"/>
    <n v="1"/>
    <n v="5.2399186658709997E-2"/>
    <n v="9.5933274447900004E-3"/>
    <n v="18.863596327356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8.382064175327901"/>
    <n v="1.52989427E-2"/>
  </r>
  <r>
    <n v="180000"/>
    <n v="750000"/>
    <n v="750000"/>
    <x v="0"/>
    <x v="0"/>
    <s v="IR-SouthCentral"/>
    <s v="C-25 and South Indian R"/>
    <n v="0.36"/>
    <n v="0.57999999999999996"/>
    <s v="St. Lucie County"/>
    <n v="2.6526313911739999E-2"/>
    <n v="3897.1111000042101"/>
    <n v="10.825372236296699"/>
    <n v="1.98192657552104"/>
    <n v="0.28715722215153"/>
    <n v="5.2573206492299997E-2"/>
    <n v="103.375992387669"/>
    <n v="1330"/>
    <s v="Residential, High density; Multiple Dwelling Units, Low Rise &lt;Two stories or less&gt;"/>
    <n v="1330"/>
    <s v="St. Lucie County"/>
    <s v="St. Lucie County"/>
    <m/>
    <m/>
    <m/>
    <n v="0"/>
    <n v="1"/>
    <n v="0.28715722215153"/>
    <n v="5.2573206492299997E-2"/>
    <n v="103.3759923876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686465367773998"/>
    <n v="8.3841031900000001E-2"/>
  </r>
  <r>
    <n v="180000"/>
    <n v="750000"/>
    <n v="750000"/>
    <x v="0"/>
    <x v="0"/>
    <s v="IR-SouthCentral"/>
    <s v="C-25 and South Indian R"/>
    <n v="0.36"/>
    <n v="0.57999999999999996"/>
    <s v="St. Lucie County"/>
    <n v="0.13430263312123"/>
    <n v="3897.1111000042101"/>
    <n v="10.825372236296699"/>
    <n v="1.98192657552104"/>
    <n v="1.4538759958522101"/>
    <n v="0.26617795774543002"/>
    <n v="523.39228229657294"/>
    <n v="1310"/>
    <s v="Fixed Single Family Units"/>
    <n v="1310"/>
    <s v="St. Lucie County"/>
    <s v="St. Lucie County"/>
    <m/>
    <m/>
    <m/>
    <n v="0"/>
    <n v="1"/>
    <n v="1.4538759958522101"/>
    <n v="0.26617795774543002"/>
    <n v="523.392282296572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4.124437013442005"/>
    <n v="0.424486847"/>
  </r>
  <r>
    <n v="180000"/>
    <n v="750000"/>
    <n v="750000"/>
    <x v="0"/>
    <x v="0"/>
    <s v="IR-SouthCentral"/>
    <s v="C-25 and South Indian R"/>
    <n v="0.36"/>
    <n v="0.57999999999999996"/>
    <s v="St. Lucie County"/>
    <n v="0.31767703833972999"/>
    <n v="3966.2910321623799"/>
    <n v="12.458504906247899"/>
    <n v="2.5222993058369898"/>
    <n v="3.9577809407579201"/>
    <n v="0.80127657328465995"/>
    <n v="1259.9995882907899"/>
    <n v="1330"/>
    <s v="Residential, High density; Multiple Dwelling Units, Low Rise &lt;Two stories or less&gt;"/>
    <n v="1330"/>
    <s v="St. Lucie County"/>
    <s v="St. Lucie County"/>
    <m/>
    <m/>
    <m/>
    <n v="0"/>
    <n v="1"/>
    <n v="3.9577809407579201"/>
    <n v="0.80127657328465995"/>
    <n v="1259.9995882907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1.42987984454501"/>
    <n v="1.0218974762999999"/>
  </r>
  <r>
    <n v="180000"/>
    <n v="750000"/>
    <n v="750000"/>
    <x v="0"/>
    <x v="0"/>
    <s v="IR-SouthCentral"/>
    <s v="C-25 and South Indian R"/>
    <n v="0.36"/>
    <n v="0.57999999999999996"/>
    <s v="St. Lucie County"/>
    <n v="0.18534647229359999"/>
    <n v="3966.2910321623799"/>
    <n v="12.458504906247899"/>
    <n v="2.5222993058369898"/>
    <n v="2.3091399344256298"/>
    <n v="0.46749927840548999"/>
    <n v="735.13805090105996"/>
    <n v="1330"/>
    <s v="Residential, High density; Multiple Dwelling Units, Low Rise &lt;Two stories or less&gt;"/>
    <n v="1330"/>
    <s v="St. Lucie County"/>
    <s v="St. Lucie County"/>
    <m/>
    <m/>
    <m/>
    <n v="0"/>
    <n v="1"/>
    <n v="2.3091399344256298"/>
    <n v="0.46749927840548999"/>
    <n v="735.138050901059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36430590124399"/>
    <n v="0.59621901939999999"/>
  </r>
  <r>
    <n v="180000"/>
    <n v="750000"/>
    <n v="750000"/>
    <x v="0"/>
    <x v="0"/>
    <s v="IR-SouthCentral"/>
    <s v="C-25 and South Indian R"/>
    <n v="0.36"/>
    <n v="0.57999999999999996"/>
    <s v="St. Lucie County"/>
    <n v="6.8289857067259999E-2"/>
    <n v="3966.2910321623799"/>
    <n v="12.458504906247899"/>
    <n v="2.5222993058369898"/>
    <n v="0.85078951931951996"/>
    <n v="0.17224745907646999"/>
    <n v="270.85744767355197"/>
    <n v="1330"/>
    <s v="Residential, High density; Multiple Dwelling Units, Low Rise &lt;Two stories or less&gt;"/>
    <n v="1330"/>
    <s v="St. Lucie County"/>
    <s v="St. Lucie County"/>
    <m/>
    <m/>
    <m/>
    <n v="0"/>
    <n v="1"/>
    <n v="0.85078951931951996"/>
    <n v="0.17224745907646999"/>
    <n v="270.85744767355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667938831820905"/>
    <n v="0.21967351800000001"/>
  </r>
  <r>
    <n v="180000"/>
    <n v="750000"/>
    <n v="750000"/>
    <x v="0"/>
    <x v="0"/>
    <s v="IR-SouthCentral"/>
    <s v="C-25 and South Indian R"/>
    <n v="0.36"/>
    <n v="0.57999999999999996"/>
    <s v="St. Lucie County"/>
    <n v="4.6450086059359998E-2"/>
    <n v="3966.2910321623799"/>
    <n v="12.458504906247899"/>
    <n v="2.5222993058369898"/>
    <n v="0.57869862506616998"/>
    <n v="0.11716101982359001"/>
    <n v="184.23455978041"/>
    <n v="1330"/>
    <s v="Residential, High density; Multiple Dwelling Units, Low Rise &lt;Two stories or less&gt;"/>
    <n v="1330"/>
    <s v="St. Lucie County"/>
    <s v="St. Lucie County"/>
    <m/>
    <m/>
    <m/>
    <n v="0"/>
    <n v="1"/>
    <n v="0.57869862506616998"/>
    <n v="0.11716101982359001"/>
    <n v="184.23455978041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605574400930003"/>
    <n v="0.1494197565"/>
  </r>
  <r>
    <n v="180000"/>
    <n v="750000"/>
    <n v="750000"/>
    <x v="0"/>
    <x v="0"/>
    <s v="IR-SouthCentral"/>
    <s v="C-25 and South Indian R"/>
    <n v="0.36"/>
    <n v="0.57999999999999996"/>
    <s v="FDOT District 4"/>
    <n v="2.2707152027799998E-3"/>
    <n v="2767.3180686615501"/>
    <n v="6.5576337139221197"/>
    <n v="0.63702547712095003"/>
    <n v="1.489051856849E-2"/>
    <n v="1.4465034354599999E-3"/>
    <n v="6.2837912094514099"/>
    <n v="8140"/>
    <s v="Roads and Highways"/>
    <n v="8140"/>
    <s v="FDOT District 4                                                St. Lucie County"/>
    <s v="FDOT District 4"/>
    <m/>
    <m/>
    <m/>
    <n v="0"/>
    <n v="1"/>
    <n v="1.489051856849E-2"/>
    <n v="1.4465034354599999E-3"/>
    <n v="638.839156644959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5.274357217282102"/>
    <n v="0.51811772639999998"/>
  </r>
  <r>
    <n v="180000"/>
    <n v="750000"/>
    <n v="750000"/>
    <x v="0"/>
    <x v="0"/>
    <s v="IR-SouthCentral"/>
    <s v="C-25 and South Indian R"/>
    <n v="0.36"/>
    <n v="0.57999999999999996"/>
    <s v="Natural Lands"/>
    <n v="0.26222127836155001"/>
    <n v="2767.3180686615501"/>
    <n v="6.5576337139221197"/>
    <n v="0.63702547712095003"/>
    <n v="1.7195510954915101"/>
    <n v="0.16704163495953001"/>
    <n v="725.64968159747002"/>
    <n v="4110"/>
    <s v="Pine flatwoods"/>
    <n v="4110"/>
    <s v="St. Lucie County"/>
    <s v="St. Lucie County"/>
    <m/>
    <m/>
    <s v="Natural Lands"/>
    <n v="0"/>
    <n v="1"/>
    <n v="1.7195510954915101"/>
    <n v="0.16704163495953001"/>
    <n v="725.649681597470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2.45607788105701"/>
    <n v="0.58852366720000004"/>
  </r>
  <r>
    <n v="180000"/>
    <n v="750000"/>
    <n v="750000"/>
    <x v="0"/>
    <x v="0"/>
    <s v="IR-SouthCentral"/>
    <s v="C-25 and South Indian R"/>
    <n v="0.36"/>
    <n v="0.57999999999999996"/>
    <s v="FDOT District 4"/>
    <n v="0.12303516206082001"/>
    <n v="2767.3180686615501"/>
    <n v="6.5576337139221197"/>
    <n v="0.63702547712095003"/>
    <n v="0.80681952672794"/>
    <n v="7.8376532814450006E-2"/>
    <n v="340.47742705162602"/>
    <n v="4110"/>
    <s v="Pine flatwoods"/>
    <n v="4110"/>
    <s v="FDOT District 4                                                St. Lucie County"/>
    <s v="FDOT District 4"/>
    <m/>
    <m/>
    <s v="Natural Lands"/>
    <n v="0"/>
    <n v="1"/>
    <n v="0.80681952672794"/>
    <n v="7.8376532814450006E-2"/>
    <n v="345.05912906049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0.223880835846"/>
    <n v="0.27985330819999998"/>
  </r>
  <r>
    <n v="180000"/>
    <n v="750000"/>
    <n v="750000"/>
    <x v="0"/>
    <x v="0"/>
    <s v="IR-SouthCentral"/>
    <s v="C-25 and South Indian R"/>
    <n v="0.36"/>
    <n v="0.57999999999999996"/>
    <s v="St. Lucie County"/>
    <n v="0.61776345352982998"/>
    <n v="3867.60338780338"/>
    <n v="10.4905793668388"/>
    <n v="1.57175662624726"/>
    <n v="6.4806965391871802"/>
    <n v="0.97097380153890001"/>
    <n v="2389.26402573309"/>
    <n v="1210"/>
    <s v="Fixed Single Family Units"/>
    <n v="1210"/>
    <s v="St. Lucie County"/>
    <s v="St. Lucie County"/>
    <m/>
    <m/>
    <m/>
    <n v="0"/>
    <n v="1"/>
    <n v="6.4806965391871802"/>
    <n v="0.97097380153890001"/>
    <n v="2389.2640257330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999999977648"/>
    <n v="1.9377648221999999"/>
  </r>
  <r>
    <n v="180000"/>
    <n v="750000"/>
    <n v="750000"/>
    <x v="0"/>
    <x v="0"/>
    <s v="IR-SouthCentral"/>
    <s v="C-25 and South Indian R"/>
    <n v="0.36"/>
    <n v="0.57999999999999996"/>
    <s v="St. Lucie County"/>
    <n v="8.7691177294129993E-2"/>
    <n v="3976.0770280964798"/>
    <n v="11.0749101262863"/>
    <n v="2.0396151666470499"/>
    <n v="0.97117190740073001"/>
    <n v="0.17885625519024001"/>
    <n v="348.66687560592499"/>
    <n v="1210"/>
    <s v="Fixed Single Family Units"/>
    <n v="1210"/>
    <s v="St. Lucie County"/>
    <s v="St. Lucie County"/>
    <m/>
    <m/>
    <m/>
    <n v="0"/>
    <n v="1"/>
    <n v="0.97117190740073001"/>
    <n v="0.17885625519024001"/>
    <n v="348.66687560592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578862589436696"/>
    <n v="0.28277929899999998"/>
  </r>
  <r>
    <n v="180000"/>
    <n v="750000"/>
    <n v="750000"/>
    <x v="0"/>
    <x v="0"/>
    <s v="IR-SouthCentral"/>
    <s v="C-25 and South Indian R"/>
    <n v="0.36"/>
    <n v="0.57999999999999996"/>
    <s v="St. Lucie County"/>
    <n v="4.4594681787239999E-2"/>
    <n v="3976.0770280964798"/>
    <n v="11.0749101262863"/>
    <n v="2.0396151666470499"/>
    <n v="0.49388209290405"/>
    <n v="9.0955989325059994E-2"/>
    <n v="177.31188982952901"/>
    <n v="1330"/>
    <s v="Residential, High density; Multiple Dwelling Units, Low Rise &lt;Two stories or less&gt;"/>
    <n v="1330"/>
    <s v="St. Lucie County"/>
    <s v="St. Lucie County"/>
    <m/>
    <m/>
    <m/>
    <n v="0"/>
    <n v="1"/>
    <n v="0.49388209290405"/>
    <n v="9.0955989325059994E-2"/>
    <n v="177.31188982952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4.697425094804103"/>
    <n v="0.14380526339999999"/>
  </r>
  <r>
    <n v="180000"/>
    <n v="750000"/>
    <n v="750000"/>
    <x v="0"/>
    <x v="0"/>
    <s v="IR-SouthCentral"/>
    <s v="C-25 and South Indian R"/>
    <n v="0.36"/>
    <n v="0.57999999999999996"/>
    <s v="St. Lucie County"/>
    <n v="0.14756736978287999"/>
    <n v="3152.20787919132"/>
    <n v="8.0161218536310397"/>
    <n v="1.24449070841958"/>
    <n v="1.18291801779946"/>
    <n v="0.18364622056072"/>
    <n v="465.163025741159"/>
    <n v="1210"/>
    <s v="Fixed Single Family Units"/>
    <n v="1210"/>
    <s v="St. Lucie County"/>
    <s v="St. Lucie County"/>
    <m/>
    <m/>
    <m/>
    <n v="0"/>
    <n v="1"/>
    <n v="1.18291801779946"/>
    <n v="0.18364622056072"/>
    <n v="465.16302574115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7.200253209311"/>
    <n v="0.37726117250000002"/>
  </r>
  <r>
    <n v="180000"/>
    <n v="750000"/>
    <n v="750000"/>
    <x v="0"/>
    <x v="0"/>
    <s v="IR-SouthCentral"/>
    <s v="C-25 and South Indian R"/>
    <n v="0.36"/>
    <n v="0.57999999999999996"/>
    <s v="Natural Lands"/>
    <n v="0.30385828915712998"/>
    <n v="3152.20787919132"/>
    <n v="8.0161218536310397"/>
    <n v="1.24449070841958"/>
    <n v="2.4357650721194402"/>
    <n v="0.37814881753231999"/>
    <n v="957.82449323871299"/>
    <n v="4200"/>
    <s v="Upland Hardwood Forest"/>
    <n v="4200"/>
    <s v="St. Lucie County"/>
    <s v="St. Lucie County"/>
    <m/>
    <m/>
    <s v="Natural Lands"/>
    <n v="0"/>
    <n v="1"/>
    <n v="2.4357650721194402"/>
    <n v="0.37814881753231999"/>
    <n v="957.82449323871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2.54596249740399"/>
    <n v="0.77682440649999995"/>
  </r>
  <r>
    <n v="180000"/>
    <n v="750000"/>
    <n v="750000"/>
    <x v="0"/>
    <x v="0"/>
    <s v="IR-SouthCentral"/>
    <s v="C-25 and South Indian R"/>
    <n v="0.36"/>
    <n v="0.57999999999999996"/>
    <s v="Natural Lands"/>
    <n v="2.2059886121299999E-2"/>
    <n v="3152.20787919132"/>
    <n v="8.0161218536310397"/>
    <n v="1.24449070841958"/>
    <n v="0.17683473522563001"/>
    <n v="2.7453323306760001E-2"/>
    <n v="69.537346845653502"/>
    <n v="6172"/>
    <s v="Mixed Shrubs"/>
    <n v="6172"/>
    <s v="St. Lucie County"/>
    <s v="St. Lucie County"/>
    <m/>
    <m/>
    <s v="Natural Lands"/>
    <n v="0"/>
    <n v="1"/>
    <n v="0.17683473522563001"/>
    <n v="2.7453323306760001E-2"/>
    <n v="69.5373468456550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0.601413109807197"/>
    <n v="5.6396874999999999E-2"/>
  </r>
  <r>
    <n v="180000"/>
    <n v="750000"/>
    <n v="750000"/>
    <x v="0"/>
    <x v="0"/>
    <s v="IR-SouthCentral"/>
    <s v="C-25 and South Indian R"/>
    <n v="0.36"/>
    <n v="0.57999999999999996"/>
    <s v="St. Lucie County"/>
    <n v="0.14427790869863"/>
    <n v="3152.20787919132"/>
    <n v="8.0161218536310397"/>
    <n v="1.24449070841958"/>
    <n v="1.1565492969153099"/>
    <n v="0.17955251680566001"/>
    <n v="454.793960593083"/>
    <n v="1310"/>
    <s v="Fixed Single Family Units"/>
    <n v="1310"/>
    <s v="St. Lucie County"/>
    <s v="St. Lucie County"/>
    <m/>
    <m/>
    <m/>
    <n v="0"/>
    <n v="1"/>
    <n v="1.1565492969153099"/>
    <n v="0.17955251680566001"/>
    <n v="454.79396059308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7.190745863999695"/>
    <n v="0.36885154949999999"/>
  </r>
  <r>
    <n v="180000"/>
    <n v="750000"/>
    <n v="750000"/>
    <x v="0"/>
    <x v="0"/>
    <s v="IR-SouthCentral"/>
    <s v="C-25 and South Indian R"/>
    <n v="0.36"/>
    <n v="0.57999999999999996"/>
    <s v="St. Lucie County"/>
    <n v="0.20295189251696"/>
    <n v="3948.1425718278401"/>
    <n v="12.4054689764545"/>
    <n v="2.5119848465837702"/>
    <n v="2.5177134063319402"/>
    <n v="0.50981207858810995"/>
    <n v="801.28300687925798"/>
    <n v="1330"/>
    <s v="Residential, High density; Multiple Dwelling Units, Low Rise &lt;Two stories or less&gt;"/>
    <n v="1330"/>
    <s v="St. Lucie County"/>
    <s v="St. Lucie County"/>
    <m/>
    <m/>
    <m/>
    <n v="0"/>
    <n v="1"/>
    <n v="2.5177134063319402"/>
    <n v="0.50981207858810995"/>
    <n v="801.283006879257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3715600608"/>
    <n v="0.6498645636"/>
  </r>
  <r>
    <n v="180000"/>
    <n v="750000"/>
    <n v="750000"/>
    <x v="0"/>
    <x v="0"/>
    <s v="IR-SouthCentral"/>
    <s v="C-25 and South Indian R"/>
    <n v="0.36"/>
    <n v="0.57999999999999996"/>
    <s v="St. Lucie County"/>
    <n v="0.19350678838376001"/>
    <n v="3948.1425718278401"/>
    <n v="12.4054689764545"/>
    <n v="2.5119848465837702"/>
    <n v="2.4005424600281602"/>
    <n v="0.48608612013111002"/>
    <n v="763.99238915562796"/>
    <n v="1310"/>
    <s v="Fixed Single Family Units"/>
    <n v="1310"/>
    <s v="St. Lucie County"/>
    <s v="St. Lucie County"/>
    <m/>
    <m/>
    <m/>
    <n v="0"/>
    <n v="1"/>
    <n v="2.4005424600281602"/>
    <n v="0.48608612013111002"/>
    <n v="763.992389155627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7.131293809664"/>
    <n v="0.61962075360000002"/>
  </r>
  <r>
    <n v="180000"/>
    <n v="750000"/>
    <n v="750000"/>
    <x v="0"/>
    <x v="0"/>
    <s v="IR-SouthCentral"/>
    <s v="C-25 and South Indian R"/>
    <n v="0.36"/>
    <n v="0.57999999999999996"/>
    <s v="St. Lucie County"/>
    <n v="6.0656623911750002E-2"/>
    <n v="3948.1425718278401"/>
    <n v="12.4054689764545"/>
    <n v="2.5119848465837702"/>
    <n v="0.75247386615375"/>
    <n v="0.15236852011126001"/>
    <n v="239.48099912935399"/>
    <n v="1310"/>
    <s v="Fixed Single Family Units"/>
    <n v="1310"/>
    <s v="St. Lucie County"/>
    <s v="St. Lucie County"/>
    <m/>
    <m/>
    <m/>
    <n v="0"/>
    <n v="1"/>
    <n v="0.75247386615375"/>
    <n v="0.15236852011126001"/>
    <n v="239.48099912935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4.778116500910897"/>
    <n v="0.19422627670000001"/>
  </r>
  <r>
    <n v="180000"/>
    <n v="750000"/>
    <n v="750000"/>
    <x v="0"/>
    <x v="0"/>
    <s v="IR-SouthCentral"/>
    <s v="C-25 and South Indian R"/>
    <n v="0.36"/>
    <n v="0.57999999999999996"/>
    <s v="St. Lucie County"/>
    <n v="7.6997765627380005E-2"/>
    <n v="3948.1425718278401"/>
    <n v="12.4054689764545"/>
    <n v="2.5119848465837702"/>
    <n v="0.95519339274685999"/>
    <n v="0.19341722047679999"/>
    <n v="303.99815640910901"/>
    <n v="1330"/>
    <s v="Residential, High density; Multiple Dwelling Units, Low Rise &lt;Two stories or less&gt;"/>
    <n v="1330"/>
    <s v="St. Lucie County"/>
    <s v="St. Lucie County"/>
    <m/>
    <m/>
    <m/>
    <n v="0"/>
    <n v="1"/>
    <n v="0.95519339274685999"/>
    <n v="0.19341722047679999"/>
    <n v="303.998156409109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621229417215503"/>
    <n v="0.24655162729999999"/>
  </r>
  <r>
    <n v="180000"/>
    <n v="750000"/>
    <n v="750000"/>
    <x v="0"/>
    <x v="0"/>
    <s v="IR-SouthCentral"/>
    <s v="C-25 and South Indian R"/>
    <n v="0.36"/>
    <n v="0.57999999999999996"/>
    <s v="St. Lucie County"/>
    <n v="8.3650383043929993E-2"/>
    <n v="3948.1425718278401"/>
    <n v="12.4054689764545"/>
    <n v="2.5119848465837702"/>
    <n v="1.0377222317200201"/>
    <n v="0.21012849461728"/>
    <n v="330.26363844545"/>
    <n v="1330"/>
    <s v="Residential, High density; Multiple Dwelling Units, Low Rise &lt;Two stories or less&gt;"/>
    <n v="1330"/>
    <s v="St. Lucie County"/>
    <s v="St. Lucie County"/>
    <m/>
    <m/>
    <m/>
    <n v="0"/>
    <n v="1"/>
    <n v="1.0377222317200201"/>
    <n v="0.21012849461728"/>
    <n v="330.26363844544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446010418464198"/>
    <n v="0.26785372140000002"/>
  </r>
  <r>
    <n v="180000"/>
    <n v="760000"/>
    <n v="760000"/>
    <x v="0"/>
    <x v="0"/>
    <s v="IR-SouthCentral"/>
    <s v="C-25 and South Indian R"/>
    <n v="0.36"/>
    <n v="0.57999999999999996"/>
    <s v="St. Lucie County"/>
    <n v="3.2130207404200001E-3"/>
    <n v="3684.4259148833999"/>
    <n v="11.0539702475885"/>
    <n v="2.1526538708660898"/>
    <n v="3.5516635669570001E-2"/>
    <n v="6.9165215340499997E-3"/>
    <n v="11.8381368810907"/>
    <n v="1330"/>
    <s v="Residential, High density; Multiple Dwelling Units, Low Rise &lt;Two stories or less&gt;"/>
    <n v="1330"/>
    <s v="St. Lucie County"/>
    <s v="St. Lucie County"/>
    <m/>
    <m/>
    <m/>
    <n v="0"/>
    <n v="1"/>
    <n v="3.5516635669570001E-2"/>
    <n v="6.9165215340499997E-3"/>
    <n v="11.838136881091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3.916324267127798"/>
    <n v="9.6010842999999998E-3"/>
  </r>
  <r>
    <n v="180000"/>
    <n v="760000"/>
    <n v="760000"/>
    <x v="0"/>
    <x v="0"/>
    <s v="IR-SouthCentral"/>
    <s v="C-25 and South Indian R"/>
    <n v="0.36"/>
    <n v="0.57999999999999996"/>
    <s v="St. Lucie County"/>
    <n v="0.20542629951878999"/>
    <n v="3684.4259148833999"/>
    <n v="11.0539702475885"/>
    <n v="2.1526538708660898"/>
    <n v="2.2707762029529501"/>
    <n v="0.44221171883681998"/>
    <n v="756.87798154564405"/>
    <n v="1330"/>
    <s v="Residential, High density; Multiple Dwelling Units, Low Rise &lt;Two stories or less&gt;"/>
    <n v="1330"/>
    <s v="St. Lucie County"/>
    <s v="St. Lucie County"/>
    <m/>
    <m/>
    <m/>
    <n v="0"/>
    <n v="1"/>
    <n v="2.2707762029529501"/>
    <n v="0.44221171883681998"/>
    <n v="756.877981545639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9.91912813462099"/>
    <n v="0.61385075550000001"/>
  </r>
  <r>
    <n v="180000"/>
    <n v="760000"/>
    <n v="760000"/>
    <x v="0"/>
    <x v="0"/>
    <s v="IR-SouthCentral"/>
    <s v="C-25 and South Indian R"/>
    <n v="0.36"/>
    <n v="0.57999999999999996"/>
    <s v="Natural Lands"/>
    <n v="0.11248761746341"/>
    <n v="3684.4259148833999"/>
    <n v="11.0539702475885"/>
    <n v="2.1526538708660898"/>
    <n v="1.2434347766626901"/>
    <n v="0.24214690515712001"/>
    <n v="414.452292885693"/>
    <n v="4200"/>
    <s v="Upland Hardwood Forest"/>
    <n v="4200"/>
    <s v="St. Lucie County"/>
    <s v="St. Lucie County"/>
    <m/>
    <m/>
    <s v="Natural Lands"/>
    <n v="0"/>
    <n v="1"/>
    <n v="1.2434347766626901"/>
    <n v="0.24214690515712001"/>
    <n v="414.45229288569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343840027083"/>
    <n v="0.33613324649999998"/>
  </r>
  <r>
    <n v="180000"/>
    <n v="760000"/>
    <n v="760000"/>
    <x v="0"/>
    <x v="0"/>
    <s v="IR-SouthCentral"/>
    <s v="C-25 and South Indian R"/>
    <n v="0.36"/>
    <n v="0.57999999999999996"/>
    <s v="St. Lucie County"/>
    <n v="9.2856120292890004E-2"/>
    <n v="3684.4259148833999"/>
    <n v="11.0539702475885"/>
    <n v="2.1526538708660898"/>
    <n v="1.0264287910241301"/>
    <n v="0.19988708678209999"/>
    <n v="342.12149596266499"/>
    <n v="1310"/>
    <s v="Fixed Single Family Units"/>
    <n v="1310"/>
    <s v="St. Lucie County"/>
    <s v="St. Lucie County"/>
    <m/>
    <m/>
    <m/>
    <n v="0"/>
    <n v="1"/>
    <n v="1.0264287910241301"/>
    <n v="0.19988708678209999"/>
    <n v="342.12149596266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9.081229631351803"/>
    <n v="0.27747079959999998"/>
  </r>
  <r>
    <n v="180000"/>
    <n v="760000"/>
    <n v="760000"/>
    <x v="0"/>
    <x v="0"/>
    <s v="IR-SouthCentral"/>
    <s v="C-25 and South Indian R"/>
    <n v="0.36"/>
    <n v="0.57999999999999996"/>
    <s v="St. Lucie County"/>
    <n v="0.12212838815501"/>
    <n v="3684.4259148833999"/>
    <n v="11.0539702475885"/>
    <n v="2.1526538708660898"/>
    <n v="1.35000356905147"/>
    <n v="0.26290014750453"/>
    <n v="449.97299826127602"/>
    <n v="1310"/>
    <s v="Fixed Single Family Units"/>
    <n v="1310"/>
    <s v="St. Lucie County"/>
    <s v="St. Lucie County"/>
    <m/>
    <m/>
    <m/>
    <n v="0"/>
    <n v="1"/>
    <n v="1.35000356905147"/>
    <n v="0.26290014750453"/>
    <n v="449.972998261276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7165303188428"/>
    <n v="0.36494160440000001"/>
  </r>
  <r>
    <n v="180000"/>
    <n v="760000"/>
    <n v="760000"/>
    <x v="0"/>
    <x v="0"/>
    <s v="IR-SouthCentral"/>
    <s v="C-25 and South Indian R"/>
    <n v="0.36"/>
    <n v="0.57999999999999996"/>
    <s v="St. Lucie County"/>
    <n v="8.1652007359279993E-2"/>
    <n v="3684.4259148833999"/>
    <n v="11.0539702475885"/>
    <n v="2.1526538708660898"/>
    <n v="0.90257886000544996"/>
    <n v="0.17576850970596"/>
    <n v="300.84077191681399"/>
    <n v="1310"/>
    <s v="Fixed Single Family Units"/>
    <n v="1310"/>
    <s v="St. Lucie County"/>
    <s v="St. Lucie County"/>
    <m/>
    <m/>
    <m/>
    <n v="0"/>
    <n v="1"/>
    <n v="0.90257886000544996"/>
    <n v="0.17576850970596"/>
    <n v="300.840771916813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132422140792897"/>
    <n v="0.24399089369999999"/>
  </r>
  <r>
    <n v="180000"/>
    <n v="760000"/>
    <n v="760000"/>
    <x v="0"/>
    <x v="0"/>
    <s v="IR-SouthCentral"/>
    <s v="C-25 and South Indian R"/>
    <n v="0.36"/>
    <n v="0.57999999999999996"/>
    <s v="St. Lucie County"/>
    <n v="0.13414013317331999"/>
    <n v="3740.54465375262"/>
    <n v="10.2188559745977"/>
    <n v="1.78732349629857"/>
    <n v="1.3707587013116"/>
    <n v="0.23975181181729999"/>
    <n v="501.757157995157"/>
    <n v="1210"/>
    <s v="Fixed Single Family Units"/>
    <n v="1210"/>
    <s v="St. Lucie County"/>
    <s v="St. Lucie County"/>
    <m/>
    <m/>
    <m/>
    <n v="0"/>
    <n v="1"/>
    <n v="1.3707587013116"/>
    <n v="0.23975181181729999"/>
    <n v="501.75715799515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78321375983799"/>
    <n v="0.40694011190000001"/>
  </r>
  <r>
    <n v="180000"/>
    <n v="760000"/>
    <n v="760000"/>
    <x v="0"/>
    <x v="0"/>
    <s v="IR-SouthCentral"/>
    <s v="C-25 and South Indian R"/>
    <n v="0.36"/>
    <n v="0.57999999999999996"/>
    <s v="Natural Lands"/>
    <n v="7.4936617502750005E-2"/>
    <n v="3740.54465375262"/>
    <n v="10.2188559745977"/>
    <n v="1.78732349629857"/>
    <n v="0.76576650148411995"/>
    <n v="0.1339359771958"/>
    <n v="280.30376397021598"/>
    <n v="4110"/>
    <s v="Pine flatwoods"/>
    <n v="4110"/>
    <s v="St. Lucie County"/>
    <s v="St. Lucie County"/>
    <m/>
    <m/>
    <s v="Natural Lands"/>
    <n v="0"/>
    <n v="1"/>
    <n v="0.76576650148411995"/>
    <n v="0.1339359771958"/>
    <n v="280.30376397021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32453418851"/>
    <n v="0.22733476399999999"/>
  </r>
  <r>
    <n v="180000"/>
    <n v="760000"/>
    <n v="760000"/>
    <x v="0"/>
    <x v="0"/>
    <s v="IR-SouthCentral"/>
    <s v="C-25 and South Indian R"/>
    <n v="0.36"/>
    <n v="0.57999999999999996"/>
    <s v="St. Lucie County"/>
    <n v="0.34628118452876"/>
    <n v="3740.54465375262"/>
    <n v="10.2188559745977"/>
    <n v="1.78732349629857"/>
    <n v="3.5385975514125301"/>
    <n v="0.61891649743434995"/>
    <n v="1295.2802334841799"/>
    <n v="1310"/>
    <s v="Fixed Single Family Units"/>
    <n v="1310"/>
    <s v="St. Lucie County"/>
    <s v="St. Lucie County"/>
    <m/>
    <m/>
    <m/>
    <n v="0"/>
    <n v="1"/>
    <n v="3.5385975514125301"/>
    <n v="0.61891649743434995"/>
    <n v="1295.2802334841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6.06590467469599"/>
    <n v="1.0505111383000001"/>
  </r>
  <r>
    <n v="180000"/>
    <n v="760000"/>
    <n v="760000"/>
    <x v="0"/>
    <x v="0"/>
    <s v="IR-SouthCentral"/>
    <s v="C-25 and South Indian R"/>
    <n v="0.36"/>
    <n v="0.57999999999999996"/>
    <s v="St. Lucie County"/>
    <n v="6.240551837102E-2"/>
    <n v="3740.54465375262"/>
    <n v="10.2188559745977"/>
    <n v="1.78732349629857"/>
    <n v="0.63771300425357003"/>
    <n v="0.11153884928321001"/>
    <n v="233.43062810737999"/>
    <n v="1310"/>
    <s v="Fixed Single Family Units"/>
    <n v="1310"/>
    <s v="St. Lucie County"/>
    <s v="St. Lucie County"/>
    <m/>
    <m/>
    <m/>
    <n v="0"/>
    <n v="1"/>
    <n v="0.63771300425357003"/>
    <n v="0.11153884928321001"/>
    <n v="233.43062810737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84838592369699"/>
    <n v="0.18931924419999999"/>
  </r>
  <r>
    <n v="180000"/>
    <n v="760000"/>
    <n v="760000"/>
    <x v="0"/>
    <x v="0"/>
    <s v="IR-SouthCentral"/>
    <s v="C-25 and South Indian R"/>
    <n v="0.36"/>
    <n v="0.57999999999999996"/>
    <s v="FDOT District 4"/>
    <n v="8.2855910304620001E-2"/>
    <n v="3890.2660039847401"/>
    <n v="9.6170789357705502"/>
    <n v="1.37330174943052"/>
    <n v="0.79683182969465005"/>
    <n v="0.11378616657199001"/>
    <n v="322.33153108727203"/>
    <n v="8140"/>
    <s v="Roads and Highways"/>
    <n v="8140"/>
    <s v="FDOT District 4                                                St. Lucie County"/>
    <s v="FDOT District 4"/>
    <m/>
    <m/>
    <m/>
    <n v="0"/>
    <n v="1"/>
    <n v="0.79683182969465005"/>
    <n v="0.11378616657199001"/>
    <n v="536.386825068807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276305537130995"/>
    <n v="0.43502581109999999"/>
  </r>
  <r>
    <n v="180000"/>
    <n v="760000"/>
    <n v="760000"/>
    <x v="0"/>
    <x v="0"/>
    <s v="IR-SouthCentral"/>
    <s v="C-25 and South Indian R"/>
    <n v="0.36"/>
    <n v="0.57999999999999996"/>
    <s v="St. Lucie County"/>
    <n v="0.10456053737345"/>
    <n v="3890.2660039847401"/>
    <n v="9.6170789357705502"/>
    <n v="1.37330174943052"/>
    <n v="1.0055669414870501"/>
    <n v="0.14359316889634999"/>
    <n v="406.76830390230799"/>
    <n v="1210"/>
    <s v="Fixed Single Family Units"/>
    <n v="1210"/>
    <s v="St. Lucie County"/>
    <s v="St. Lucie County"/>
    <m/>
    <m/>
    <m/>
    <n v="0"/>
    <n v="1"/>
    <n v="1.0055669414870501"/>
    <n v="0.14359316889634999"/>
    <n v="521.57876955305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7645340258738"/>
    <n v="0.42301603370000002"/>
  </r>
  <r>
    <n v="180000"/>
    <n v="760000"/>
    <n v="760000"/>
    <x v="0"/>
    <x v="0"/>
    <s v="IR-SouthCentral"/>
    <s v="C-25 and South Indian R"/>
    <n v="0.36"/>
    <n v="0.57999999999999996"/>
    <s v="FDOT District 4"/>
    <n v="9.9186167299100004E-3"/>
    <n v="3890.2660039847401"/>
    <n v="9.6170789357705502"/>
    <n v="1.37330174943052"/>
    <n v="9.538812002522E-2"/>
    <n v="1.362125370712E-2"/>
    <n v="38.586057470934797"/>
    <n v="1210"/>
    <s v="Fixed Single Family Units"/>
    <n v="1210"/>
    <s v="FDOT District 4                                                St. Lucie County"/>
    <s v="FDOT District 4"/>
    <m/>
    <m/>
    <m/>
    <n v="0"/>
    <n v="1"/>
    <n v="9.538812002522E-2"/>
    <n v="1.362125370712E-2"/>
    <n v="48.437011362720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2.893006601705302"/>
    <n v="3.9283869700000001E-2"/>
  </r>
  <r>
    <n v="180000"/>
    <n v="760000"/>
    <n v="760000"/>
    <x v="0"/>
    <x v="0"/>
    <s v="IR-SouthCentral"/>
    <s v="C-25 and South Indian R"/>
    <n v="0.36"/>
    <n v="0.57999999999999996"/>
    <s v="St. Lucie County"/>
    <n v="4.499426865674E-2"/>
    <n v="3890.2660039847401"/>
    <n v="9.6170789357705502"/>
    <n v="1.37330174943052"/>
    <n v="0.43271343332918"/>
    <n v="6.1790707860650003E-2"/>
    <n v="175.039673729491"/>
    <n v="1310"/>
    <s v="Fixed Single Family Units"/>
    <n v="1310"/>
    <s v="St. Lucie County"/>
    <s v="St. Lucie County"/>
    <m/>
    <m/>
    <m/>
    <n v="0"/>
    <n v="1"/>
    <n v="0.43271343332918"/>
    <n v="6.1790707860650003E-2"/>
    <n v="175.0396737294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5.369755684827297"/>
    <n v="0.141962428"/>
  </r>
  <r>
    <n v="180000"/>
    <n v="760000"/>
    <n v="760000"/>
    <x v="0"/>
    <x v="0"/>
    <s v="IR-SouthCentral"/>
    <s v="C-25 and South Indian R"/>
    <n v="0.36"/>
    <n v="0.57999999999999996"/>
    <s v="St. Lucie County"/>
    <n v="0.10909982963685"/>
    <n v="3890.2660039847401"/>
    <n v="9.6170789357705502"/>
    <n v="1.37330174943052"/>
    <n v="1.0492216734967801"/>
    <n v="0.14982698690286"/>
    <n v="424.42735827679502"/>
    <n v="1410"/>
    <s v="Retail Sales and Services"/>
    <n v="1410"/>
    <s v="St. Lucie County"/>
    <s v="St. Lucie County"/>
    <m/>
    <m/>
    <m/>
    <n v="0"/>
    <n v="1"/>
    <n v="1.0492216734967801"/>
    <n v="0.14982698690286"/>
    <n v="424.42735827679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594248316422195"/>
    <n v="0.34422332379999998"/>
  </r>
  <r>
    <n v="180000"/>
    <n v="760000"/>
    <n v="760000"/>
    <x v="0"/>
    <x v="0"/>
    <s v="IR-SouthCentral"/>
    <s v="C-25 and South Indian R"/>
    <n v="0.36"/>
    <n v="0.57999999999999996"/>
    <s v="FDOT District 4"/>
    <n v="6.7581243631899997E-3"/>
    <n v="3890.2660039847401"/>
    <n v="9.6170789357705502"/>
    <n v="1.37330174943052"/>
    <n v="6.499341545857E-2"/>
    <n v="9.2809440108400001E-3"/>
    <n v="26.290901460826799"/>
    <n v="1410"/>
    <s v="Retail Sales and Services"/>
    <n v="1410"/>
    <s v="FDOT District 4                                                St. Lucie County"/>
    <s v="FDOT District 4"/>
    <m/>
    <m/>
    <m/>
    <n v="0"/>
    <n v="1"/>
    <n v="6.499341545857E-2"/>
    <n v="9.2809440108400001E-3"/>
    <n v="26.2909014608256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8.452045569355803"/>
    <n v="2.1322710000000002E-2"/>
  </r>
  <r>
    <n v="190000"/>
    <n v="760000"/>
    <n v="760000"/>
    <x v="0"/>
    <x v="0"/>
    <s v="IR-SouthCentral"/>
    <s v="C-25 and South Indian R"/>
    <n v="0.36"/>
    <n v="0.57999999999999996"/>
    <s v="St. Lucie County"/>
    <n v="0.19751863908556"/>
    <n v="3975.3911841947202"/>
    <n v="11.364647280815101"/>
    <n v="2.18125492641976"/>
    <n v="2.2447296645940602"/>
    <n v="0.43083850456511003"/>
    <n v="785.21385653488699"/>
    <n v="1330"/>
    <s v="Residential, High density; Multiple Dwelling Units, Low Rise &lt;Two stories or less&gt;"/>
    <n v="1330"/>
    <s v="St. Lucie County"/>
    <s v="St. Lucie County"/>
    <m/>
    <m/>
    <m/>
    <n v="0"/>
    <n v="1"/>
    <n v="2.2447296645940602"/>
    <n v="0.43083850456511003"/>
    <n v="785.21385653488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1.984231892682"/>
    <n v="0.63683200039999999"/>
  </r>
  <r>
    <n v="190000"/>
    <n v="760000"/>
    <n v="760000"/>
    <x v="0"/>
    <x v="0"/>
    <s v="IR-SouthCentral"/>
    <s v="C-25 and South Indian R"/>
    <n v="0.36"/>
    <n v="0.57999999999999996"/>
    <s v="St. Lucie County"/>
    <n v="2.851362953159E-2"/>
    <n v="3975.3911841947202"/>
    <n v="11.364647280815101"/>
    <n v="2.18125492641976"/>
    <n v="0.32404734232236998"/>
    <n v="6.2195494885889997E-2"/>
    <n v="113.35283146928499"/>
    <n v="1330"/>
    <s v="Residential, High density; Multiple Dwelling Units, Low Rise &lt;Two stories or less&gt;"/>
    <n v="1330"/>
    <s v="St. Lucie County"/>
    <s v="St. Lucie County"/>
    <m/>
    <m/>
    <m/>
    <n v="0"/>
    <n v="1"/>
    <n v="0.32404734232236998"/>
    <n v="6.2195494885889997E-2"/>
    <n v="113.35283146928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4.7683292086584"/>
    <n v="9.19325478E-2"/>
  </r>
  <r>
    <n v="190000"/>
    <n v="760000"/>
    <n v="760000"/>
    <x v="0"/>
    <x v="0"/>
    <s v="IR-SouthCentral"/>
    <s v="C-25 and South Indian R"/>
    <n v="0.36"/>
    <n v="0.57999999999999996"/>
    <s v="St. Lucie County"/>
    <n v="5.1696594561060003E-2"/>
    <n v="3975.3911841947202"/>
    <n v="11.364647280815101"/>
    <n v="2.18125492641976"/>
    <n v="0.58751356280575995"/>
    <n v="0.11276345156544"/>
    <n v="205.51418627093099"/>
    <n v="1330"/>
    <s v="Residential, High density; Multiple Dwelling Units, Low Rise &lt;Two stories or less&gt;"/>
    <n v="1330"/>
    <s v="St. Lucie County"/>
    <s v="St. Lucie County"/>
    <m/>
    <m/>
    <m/>
    <n v="0"/>
    <n v="1"/>
    <n v="0.58751356280575995"/>
    <n v="0.11276345156544"/>
    <n v="205.5141862709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9.528176043617606"/>
    <n v="0.1666781722"/>
  </r>
  <r>
    <n v="190000"/>
    <n v="760000"/>
    <n v="760000"/>
    <x v="0"/>
    <x v="0"/>
    <s v="IR-SouthCentral"/>
    <s v="C-25 and South Indian R"/>
    <n v="0.36"/>
    <n v="0.57999999999999996"/>
    <s v="St. Lucie County"/>
    <n v="1.5978675259640002E-2"/>
    <n v="3975.3911841947202"/>
    <n v="11.364647280815101"/>
    <n v="2.18125492641976"/>
    <n v="0.18159200834059"/>
    <n v="3.485356412777E-2"/>
    <n v="63.521484762318998"/>
    <n v="1330"/>
    <s v="Residential, High density; Multiple Dwelling Units, Low Rise &lt;Two stories or less&gt;"/>
    <n v="1330"/>
    <s v="St. Lucie County"/>
    <s v="St. Lucie County"/>
    <m/>
    <m/>
    <m/>
    <n v="0"/>
    <n v="1"/>
    <n v="0.18159200834059"/>
    <n v="3.485356412777E-2"/>
    <n v="63.521484762320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2.252049219370498"/>
    <n v="5.1517830299999998E-2"/>
  </r>
  <r>
    <n v="190000"/>
    <n v="760000"/>
    <n v="760000"/>
    <x v="0"/>
    <x v="0"/>
    <s v="IR-SouthCentral"/>
    <s v="C-25 and South Indian R"/>
    <n v="0.36"/>
    <n v="0.57999999999999996"/>
    <s v="St. Lucie County"/>
    <n v="5.4280785592800002E-3"/>
    <n v="3945.1628123219898"/>
    <n v="10.7142640886895"/>
    <n v="1.88891619324871"/>
    <n v="5.8157867178269998E-2"/>
    <n v="1.025318548885E-2"/>
    <n v="21.414653674433801"/>
    <n v="1210"/>
    <s v="Fixed Single Family Units"/>
    <n v="1210"/>
    <s v="St. Lucie County"/>
    <s v="St. Lucie County"/>
    <m/>
    <m/>
    <m/>
    <n v="0"/>
    <n v="1"/>
    <n v="5.8157867178269998E-2"/>
    <n v="1.025318548885E-2"/>
    <n v="21.414653674434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900363523642"/>
    <n v="1.7367926700000001E-2"/>
  </r>
  <r>
    <n v="190000"/>
    <n v="760000"/>
    <n v="760000"/>
    <x v="0"/>
    <x v="0"/>
    <s v="IR-SouthCentral"/>
    <s v="C-25 and South Indian R"/>
    <n v="0.36"/>
    <n v="0.57999999999999996"/>
    <s v="St. Lucie County"/>
    <n v="1.8411284584779999E-2"/>
    <n v="3945.1628123219898"/>
    <n v="10.7142640886895"/>
    <n v="1.88891619324871"/>
    <n v="0.19726336525343999"/>
    <n v="3.4777373590710002E-2"/>
    <n v="72.635515270986701"/>
    <n v="1310"/>
    <s v="Fixed Single Family Units"/>
    <n v="1310"/>
    <s v="St. Lucie County"/>
    <s v="St. Lucie County"/>
    <m/>
    <m/>
    <m/>
    <n v="0"/>
    <n v="1"/>
    <n v="0.19726336525343999"/>
    <n v="3.4777373590710002E-2"/>
    <n v="72.63551527098829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617243092254597"/>
    <n v="5.8909582500000002E-2"/>
  </r>
  <r>
    <n v="190000"/>
    <n v="760000"/>
    <n v="760000"/>
    <x v="0"/>
    <x v="0"/>
    <s v="IR-SouthCentral"/>
    <s v="C-25 and South Indian R"/>
    <n v="0.36"/>
    <n v="0.57999999999999996"/>
    <s v="St. Lucie County"/>
    <n v="0.23100778665687999"/>
    <n v="3945.1628123219898"/>
    <n v="10.7142640886895"/>
    <n v="1.88891619324871"/>
    <n v="2.4750784327855402"/>
    <n v="0.43635434898273001"/>
    <n v="911.36332927556396"/>
    <n v="1310"/>
    <s v="Fixed Single Family Units"/>
    <n v="1310"/>
    <s v="St. Lucie County"/>
    <s v="St. Lucie County"/>
    <m/>
    <m/>
    <m/>
    <n v="0"/>
    <n v="1"/>
    <n v="2.4750784327855402"/>
    <n v="0.43635434898273001"/>
    <n v="911.363329275563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306951700534"/>
    <n v="0.73914300830000002"/>
  </r>
  <r>
    <n v="190000"/>
    <n v="760000"/>
    <n v="760000"/>
    <x v="0"/>
    <x v="0"/>
    <s v="IR-SouthCentral"/>
    <s v="C-25 and South Indian R"/>
    <n v="0.36"/>
    <n v="0.57999999999999996"/>
    <s v="St. Lucie County"/>
    <n v="0.13173483888583001"/>
    <n v="3945.1628123219898"/>
    <n v="10.7142640886895"/>
    <n v="1.88891619324871"/>
    <n v="1.41144185350381"/>
    <n v="0.24883607038646"/>
    <n v="519.71538745962903"/>
    <n v="1310"/>
    <s v="Fixed Single Family Units"/>
    <n v="1310"/>
    <s v="St. Lucie County"/>
    <s v="St. Lucie County"/>
    <m/>
    <m/>
    <m/>
    <n v="0"/>
    <n v="1"/>
    <n v="1.41144185350381"/>
    <n v="0.24883607038646"/>
    <n v="519.71538745962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569708011446906"/>
    <n v="0.42150477489999999"/>
  </r>
  <r>
    <n v="190000"/>
    <n v="760000"/>
    <n v="760000"/>
    <x v="0"/>
    <x v="0"/>
    <s v="IR-SouthCentral"/>
    <s v="C-25 and South Indian R"/>
    <n v="0.36"/>
    <n v="0.57999999999999996"/>
    <s v="St. Lucie County"/>
    <n v="0.13299528290962001"/>
    <n v="3904.62305033555"/>
    <n v="10.858639144839801"/>
    <n v="1.9920730749959299"/>
    <n v="1.4441477850814699"/>
    <n v="0.26493632218572"/>
    <n v="519.29644723481204"/>
    <n v="1210"/>
    <s v="Fixed Single Family Units"/>
    <n v="1210"/>
    <s v="St. Lucie County"/>
    <s v="St. Lucie County"/>
    <m/>
    <m/>
    <m/>
    <n v="0"/>
    <n v="1"/>
    <n v="1.4441477850814699"/>
    <n v="0.26493632218572"/>
    <n v="519.296447234812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1.562380702765"/>
    <n v="0.42116500179999999"/>
  </r>
  <r>
    <n v="190000"/>
    <n v="760000"/>
    <n v="760000"/>
    <x v="0"/>
    <x v="0"/>
    <s v="IR-SouthCentral"/>
    <s v="C-25 and South Indian R"/>
    <n v="0.36"/>
    <n v="0.57999999999999996"/>
    <s v="St. Lucie County"/>
    <n v="9.2533463269319993E-2"/>
    <n v="3904.62305033555"/>
    <n v="10.858639144839801"/>
    <n v="1.9920730749959299"/>
    <n v="1.0047874864638799"/>
    <n v="0.18433342071493999"/>
    <n v="361.30829360878403"/>
    <n v="1330"/>
    <s v="Residential, High density; Multiple Dwelling Units, Low Rise &lt;Two stories or less&gt;"/>
    <n v="1330"/>
    <s v="St. Lucie County"/>
    <s v="St. Lucie County"/>
    <m/>
    <m/>
    <m/>
    <n v="0"/>
    <n v="1"/>
    <n v="1.0047874864638799"/>
    <n v="0.18433342071493999"/>
    <n v="361.30829360878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012601357082"/>
    <n v="0.2930318683"/>
  </r>
  <r>
    <n v="190000"/>
    <n v="760000"/>
    <n v="760000"/>
    <x v="0"/>
    <x v="0"/>
    <s v="IR-SouthCentral"/>
    <s v="C-25 and South Indian R"/>
    <n v="0.36"/>
    <n v="0.57999999999999996"/>
    <s v="St. Lucie County"/>
    <n v="3.4231176753000002E-3"/>
    <n v="3904.62305033555"/>
    <n v="10.858639144839801"/>
    <n v="1.9920730749959299"/>
    <n v="3.7170399586469997E-2"/>
    <n v="6.8191005535199996E-3"/>
    <n v="13.3659841790108"/>
    <n v="1310"/>
    <s v="Fixed Single Family Units"/>
    <n v="1310"/>
    <s v="St. Lucie County"/>
    <s v="St. Lucie County"/>
    <m/>
    <m/>
    <m/>
    <n v="0"/>
    <n v="1"/>
    <n v="3.7170399586469997E-2"/>
    <n v="6.8191005535199996E-3"/>
    <n v="13.365984179009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825117097002398"/>
    <n v="1.08402143E-2"/>
  </r>
  <r>
    <n v="190000"/>
    <n v="760000"/>
    <n v="760000"/>
    <x v="0"/>
    <x v="0"/>
    <s v="IR-SouthCentral"/>
    <s v="C-25 and South Indian R"/>
    <n v="0.36"/>
    <n v="0.57999999999999996"/>
    <s v="St. Lucie County"/>
    <n v="0.19365784685845999"/>
    <n v="3904.62305033555"/>
    <n v="10.858639144839801"/>
    <n v="1.9920730749959299"/>
    <n v="2.1028606766026701"/>
    <n v="0.38578058248842001"/>
    <n v="756.16089272189902"/>
    <n v="1310"/>
    <s v="Fixed Single Family Units"/>
    <n v="1310"/>
    <s v="St. Lucie County"/>
    <s v="St. Lucie County"/>
    <m/>
    <m/>
    <m/>
    <n v="0"/>
    <n v="1"/>
    <n v="2.1028606766026701"/>
    <n v="0.38578058248842001"/>
    <n v="756.16089272189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45566324295"/>
    <n v="0.613269175"/>
  </r>
  <r>
    <n v="190000"/>
    <n v="760000"/>
    <n v="760000"/>
    <x v="0"/>
    <x v="0"/>
    <s v="IR-SouthCentral"/>
    <s v="C-25 and South Indian R"/>
    <n v="0.36"/>
    <n v="0.57999999999999996"/>
    <s v="St. Lucie County"/>
    <n v="0.11621507538825999"/>
    <n v="3904.62305033555"/>
    <n v="10.858639144839801"/>
    <n v="1.9920730749959299"/>
    <n v="1.2619375668314901"/>
    <n v="0.23150892258957001"/>
    <n v="453.77606215749199"/>
    <n v="1310"/>
    <s v="Fixed Single Family Units"/>
    <n v="1310"/>
    <s v="St. Lucie County"/>
    <s v="St. Lucie County"/>
    <m/>
    <m/>
    <m/>
    <n v="0"/>
    <n v="1"/>
    <n v="1.2619375668314901"/>
    <n v="0.23150892258957001"/>
    <n v="453.77606215749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7.643017257254201"/>
    <n v="0.36802600340000002"/>
  </r>
  <r>
    <n v="190000"/>
    <n v="760000"/>
    <n v="760000"/>
    <x v="0"/>
    <x v="0"/>
    <s v="IR-SouthCentral"/>
    <s v="C-25 and South Indian R"/>
    <n v="0.36"/>
    <n v="0.57999999999999996"/>
    <s v="St. Lucie County"/>
    <n v="9.1228141719900003E-3"/>
    <n v="3904.62305033555"/>
    <n v="10.858639144839801"/>
    <n v="1.9920730749959299"/>
    <n v="9.9061347079110004E-2"/>
    <n v="1.817331248022E-2"/>
    <n v="35.621150499895599"/>
    <n v="1330"/>
    <s v="Residential, High density; Multiple Dwelling Units, Low Rise &lt;Two stories or less&gt;"/>
    <n v="1330"/>
    <s v="St. Lucie County"/>
    <s v="St. Lucie County"/>
    <m/>
    <m/>
    <m/>
    <n v="0"/>
    <n v="1"/>
    <n v="9.9061347079110004E-2"/>
    <n v="1.817331248022E-2"/>
    <n v="35.621150499896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4.483395093577901"/>
    <n v="2.8889821999999999E-2"/>
  </r>
  <r>
    <n v="190000"/>
    <n v="760000"/>
    <n v="760000"/>
    <x v="0"/>
    <x v="0"/>
    <s v="IR-SouthCentral"/>
    <s v="C-25 and South Indian R"/>
    <n v="0.36"/>
    <n v="0.57999999999999996"/>
    <s v="St. Lucie County"/>
    <n v="3.9269437869499997E-2"/>
    <n v="3904.62305033555"/>
    <n v="10.858639144839801"/>
    <n v="1.9920730749959299"/>
    <n v="0.42641265524564997"/>
    <n v="7.8227589850059995E-2"/>
    <n v="153.33235227898501"/>
    <n v="1330"/>
    <s v="Residential, High density; Multiple Dwelling Units, Low Rise &lt;Two stories or less&gt;"/>
    <n v="1330"/>
    <s v="St. Lucie County"/>
    <s v="St. Lucie County"/>
    <m/>
    <m/>
    <m/>
    <n v="0"/>
    <n v="1"/>
    <n v="0.42641265524564997"/>
    <n v="7.8227589850059995E-2"/>
    <n v="153.33235227898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652001188223501"/>
    <n v="0.1243571389"/>
  </r>
  <r>
    <n v="190000"/>
    <n v="760000"/>
    <n v="760000"/>
    <x v="0"/>
    <x v="0"/>
    <s v="IR-SouthCentral"/>
    <s v="C-25 and South Indian R"/>
    <n v="0.36"/>
    <n v="0.57999999999999996"/>
    <s v="St. Lucie County"/>
    <n v="3.0546415433379999E-2"/>
    <n v="3904.62305033555"/>
    <n v="10.858639144839801"/>
    <n v="1.9920730749959299"/>
    <n v="0.33169250235948"/>
    <n v="6.0850691722479998E-2"/>
    <n v="119.272237806316"/>
    <n v="1330"/>
    <s v="Residential, High density; Multiple Dwelling Units, Low Rise &lt;Two stories or less&gt;"/>
    <n v="1330"/>
    <s v="St. Lucie County"/>
    <s v="St. Lucie County"/>
    <m/>
    <m/>
    <m/>
    <n v="0"/>
    <n v="1"/>
    <n v="0.33169250235948"/>
    <n v="6.0850691722479998E-2"/>
    <n v="119.27223780631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837475162597798"/>
    <n v="9.6733364000000002E-2"/>
  </r>
  <r>
    <n v="190000"/>
    <n v="760000"/>
    <n v="770000"/>
    <x v="0"/>
    <x v="0"/>
    <s v="IR-SouthCentral"/>
    <s v="C-25 and South Indian R"/>
    <n v="0.36"/>
    <n v="0.57999999999999996"/>
    <s v="St. Lucie County"/>
    <n v="0.30760746657581001"/>
    <n v="3927.5936413714699"/>
    <n v="10.4985488204871"/>
    <n v="1.79801348842238"/>
    <n v="3.22943200539261"/>
    <n v="0.55308237404274996"/>
    <n v="1208.1571297615701"/>
    <n v="1210"/>
    <s v="Fixed Single Family Units"/>
    <n v="1210"/>
    <s v="St. Lucie County"/>
    <s v="St. Lucie County"/>
    <m/>
    <m/>
    <m/>
    <n v="0"/>
    <n v="1"/>
    <n v="3.22943200539261"/>
    <n v="0.55308237404274996"/>
    <n v="1208.1571297615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5.090498230961"/>
    <n v="0.9798516867"/>
  </r>
  <r>
    <n v="190000"/>
    <n v="760000"/>
    <n v="770000"/>
    <x v="0"/>
    <x v="0"/>
    <s v="IR-SouthCentral"/>
    <s v="C-25 and South Indian R"/>
    <n v="0.36"/>
    <n v="0.57999999999999996"/>
    <s v="St. Lucie County"/>
    <n v="2.6326879877159998E-2"/>
    <n v="3927.5936413714699"/>
    <n v="10.4985488204871"/>
    <n v="1.79801348842238"/>
    <n v="0.27639403368156001"/>
    <n v="4.7336085127219998E-2"/>
    <n v="103.401286002719"/>
    <n v="1310"/>
    <s v="Fixed Single Family Units"/>
    <n v="1310"/>
    <s v="St. Lucie County"/>
    <s v="St. Lucie County"/>
    <m/>
    <m/>
    <m/>
    <n v="0"/>
    <n v="1"/>
    <n v="0.27639403368156001"/>
    <n v="4.7336085127219998E-2"/>
    <n v="103.40128600271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4.719911999885703"/>
    <n v="8.3861545800000006E-2"/>
  </r>
  <r>
    <n v="190000"/>
    <n v="760000"/>
    <n v="770000"/>
    <x v="0"/>
    <x v="0"/>
    <s v="IR-SouthCentral"/>
    <s v="C-25 and South Indian R"/>
    <n v="0.36"/>
    <n v="0.57999999999999996"/>
    <s v="St. Lucie County"/>
    <n v="3.5981331900579998E-2"/>
    <n v="3927.5936413714699"/>
    <n v="10.4985488204871"/>
    <n v="1.79801348842238"/>
    <n v="0.37775176958446999"/>
    <n v="6.4694920088659999E-2"/>
    <n v="141.32005038082499"/>
    <n v="1310"/>
    <s v="Fixed Single Family Units"/>
    <n v="1310"/>
    <s v="St. Lucie County"/>
    <s v="St. Lucie County"/>
    <m/>
    <m/>
    <m/>
    <n v="0"/>
    <n v="1"/>
    <n v="0.37775176958446999"/>
    <n v="6.4694920088659999E-2"/>
    <n v="141.32005038082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350604222010801"/>
    <n v="0.1146148016"/>
  </r>
  <r>
    <n v="190000"/>
    <n v="760000"/>
    <n v="770000"/>
    <x v="0"/>
    <x v="0"/>
    <s v="IR-SouthCentral"/>
    <s v="C-25 and South Indian R"/>
    <n v="0.36"/>
    <n v="0.57999999999999996"/>
    <s v="St. Lucie County"/>
    <n v="0.24784777529131999"/>
    <n v="3927.5936413714699"/>
    <n v="10.4985488204871"/>
    <n v="1.79801348842238"/>
    <n v="2.6020419689451"/>
    <n v="0.44563364304927999"/>
    <n v="973.44534626226903"/>
    <n v="1310"/>
    <s v="Fixed Single Family Units"/>
    <n v="1310"/>
    <s v="St. Lucie County"/>
    <s v="St. Lucie County"/>
    <m/>
    <m/>
    <m/>
    <n v="0"/>
    <n v="1"/>
    <n v="2.6020419689451"/>
    <n v="0.44563364304927999"/>
    <n v="973.44534626226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89100848009201"/>
    <n v="0.78949338710000005"/>
  </r>
  <r>
    <n v="190000"/>
    <n v="770000"/>
    <n v="770000"/>
    <x v="0"/>
    <x v="0"/>
    <s v="IR-SouthCentral"/>
    <s v="C-25 and South Indian R"/>
    <n v="0.36"/>
    <n v="0.57999999999999996"/>
    <s v="St. Lucie County"/>
    <n v="0.14459103958111999"/>
    <n v="3896.6985732487101"/>
    <n v="10.810483105568199"/>
    <n v="1.97500328585218"/>
    <n v="1.56309899060826"/>
    <n v="0.28556777827749003"/>
    <n v="563.42769764030095"/>
    <n v="1210"/>
    <s v="Fixed Single Family Units"/>
    <n v="1210"/>
    <s v="St. Lucie County"/>
    <s v="St. Lucie County"/>
    <m/>
    <m/>
    <m/>
    <n v="0"/>
    <n v="1"/>
    <n v="1.56309899060826"/>
    <n v="0.28556777827749003"/>
    <n v="563.427697640300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3.439674029659"/>
    <n v="0.45695677019999997"/>
  </r>
  <r>
    <n v="190000"/>
    <n v="770000"/>
    <n v="770000"/>
    <x v="0"/>
    <x v="0"/>
    <s v="IR-SouthCentral"/>
    <s v="C-25 and South Indian R"/>
    <n v="0.36"/>
    <n v="0.57999999999999996"/>
    <s v="St. Lucie County"/>
    <n v="8.0935262767530006E-2"/>
    <n v="3896.6985732487101"/>
    <n v="10.810483105568199"/>
    <n v="1.97500328585218"/>
    <n v="0.87494929079313999"/>
    <n v="0.15984740990717999"/>
    <n v="315.38032295175498"/>
    <n v="1330"/>
    <s v="Residential, High density; Multiple Dwelling Units, Low Rise &lt;Two stories or less&gt;"/>
    <n v="1330"/>
    <s v="St. Lucie County"/>
    <s v="St. Lucie County"/>
    <m/>
    <m/>
    <m/>
    <n v="0"/>
    <n v="1"/>
    <n v="0.87494929079313999"/>
    <n v="0.15984740990717999"/>
    <n v="315.38032295175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3.135264216915"/>
    <n v="0.25578290590000002"/>
  </r>
  <r>
    <n v="190000"/>
    <n v="770000"/>
    <n v="770000"/>
    <x v="0"/>
    <x v="0"/>
    <s v="IR-SouthCentral"/>
    <s v="C-25 and South Indian R"/>
    <n v="0.36"/>
    <n v="0.57999999999999996"/>
    <s v="St. Lucie County"/>
    <n v="6.2614462396829995E-2"/>
    <n v="3896.6985732487101"/>
    <n v="10.810483105568199"/>
    <n v="1.97500328585218"/>
    <n v="0.67689258790519002"/>
    <n v="0.12366376897561"/>
    <n v="243.98968628647"/>
    <n v="1310"/>
    <s v="Fixed Single Family Units"/>
    <n v="1310"/>
    <s v="St. Lucie County"/>
    <s v="St. Lucie County"/>
    <m/>
    <m/>
    <m/>
    <n v="0"/>
    <n v="1"/>
    <n v="0.67689258790519002"/>
    <n v="0.12366376897561"/>
    <n v="243.98968628647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944978260299195"/>
    <n v="0.19788295719999999"/>
  </r>
  <r>
    <n v="190000"/>
    <n v="770000"/>
    <n v="770000"/>
    <x v="0"/>
    <x v="0"/>
    <s v="IR-SouthCentral"/>
    <s v="C-25 and South Indian R"/>
    <n v="0.36"/>
    <n v="0.57999999999999996"/>
    <s v="St. Lucie County"/>
    <n v="2.2008790529020002E-2"/>
    <n v="3896.6985732487101"/>
    <n v="10.810483105568199"/>
    <n v="1.97500328585218"/>
    <n v="0.23792565818795999"/>
    <n v="4.3467433612440001E-2"/>
    <n v="85.761622653361897"/>
    <n v="1330"/>
    <s v="Residential, High density; Multiple Dwelling Units, Low Rise &lt;Two stories or less&gt;"/>
    <n v="1330"/>
    <s v="St. Lucie County"/>
    <s v="St. Lucie County"/>
    <m/>
    <m/>
    <m/>
    <n v="0"/>
    <n v="1"/>
    <n v="0.23792565818795999"/>
    <n v="4.3467433612440001E-2"/>
    <n v="85.7616226533635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529890194411102"/>
    <n v="6.9555249499999999E-2"/>
  </r>
  <r>
    <n v="190000"/>
    <n v="770000"/>
    <n v="770000"/>
    <x v="0"/>
    <x v="0"/>
    <s v="IR-SouthCentral"/>
    <s v="C-25 and South Indian R"/>
    <n v="0.36"/>
    <n v="0.57999999999999996"/>
    <s v="St. Lucie County"/>
    <n v="3.3257815371300001E-3"/>
    <n v="3896.6985732487101"/>
    <n v="10.810483105568199"/>
    <n v="1.97500328585218"/>
    <n v="3.5953305120000001E-2"/>
    <n v="6.5684294638599997E-3"/>
    <n v="12.959568170690799"/>
    <n v="1330"/>
    <s v="Residential, High density; Multiple Dwelling Units, Low Rise &lt;Two stories or less&gt;"/>
    <n v="1330"/>
    <s v="St. Lucie County"/>
    <s v="St. Lucie County"/>
    <m/>
    <m/>
    <m/>
    <n v="0"/>
    <n v="1"/>
    <n v="3.5953305120000001E-2"/>
    <n v="6.5684294638599997E-3"/>
    <n v="12.959568170691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.1973272119491"/>
    <n v="1.05105987E-2"/>
  </r>
  <r>
    <n v="190000"/>
    <n v="770000"/>
    <n v="770000"/>
    <x v="0"/>
    <x v="0"/>
    <s v="IR-SouthCentral"/>
    <s v="C-25 and South Indian R"/>
    <n v="0.36"/>
    <n v="0.57999999999999996"/>
    <s v="St. Lucie County"/>
    <n v="2.7692023226899998E-2"/>
    <n v="3896.6985732487101"/>
    <n v="10.810483105568199"/>
    <n v="1.97500328585218"/>
    <n v="0.29936414925345001"/>
    <n v="5.469183686503E-2"/>
    <n v="107.90746739864601"/>
    <n v="1330"/>
    <s v="Residential, High density; Multiple Dwelling Units, Low Rise &lt;Two stories or less&gt;"/>
    <n v="1330"/>
    <s v="St. Lucie County"/>
    <s v="St. Lucie County"/>
    <m/>
    <m/>
    <m/>
    <n v="0"/>
    <n v="1"/>
    <n v="0.29936414925345001"/>
    <n v="5.469183686503E-2"/>
    <n v="107.90746739864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850907456155099"/>
    <n v="8.7516194199999994E-2"/>
  </r>
  <r>
    <n v="190000"/>
    <n v="770000"/>
    <n v="770000"/>
    <x v="0"/>
    <x v="0"/>
    <s v="IR-SouthCentral"/>
    <s v="C-25 and South Indian R"/>
    <n v="0.36"/>
    <n v="0.57999999999999996"/>
    <s v="St. Lucie County"/>
    <n v="0.20923569515391999"/>
    <n v="3896.6985732487101"/>
    <n v="10.810483105568199"/>
    <n v="1.97500328585218"/>
    <n v="2.26193894754336"/>
    <n v="0.41324118544657001"/>
    <n v="815.32843477900894"/>
    <n v="1310"/>
    <s v="Fixed Single Family Units"/>
    <n v="1310"/>
    <s v="St. Lucie County"/>
    <s v="St. Lucie County"/>
    <m/>
    <m/>
    <m/>
    <n v="0"/>
    <n v="1"/>
    <n v="2.26193894754336"/>
    <n v="0.41324118544657001"/>
    <n v="815.328434779008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596396769769"/>
    <n v="0.66125582709999997"/>
  </r>
  <r>
    <n v="190000"/>
    <n v="770000"/>
    <n v="770000"/>
    <x v="0"/>
    <x v="0"/>
    <s v="IR-SouthCentral"/>
    <s v="C-25 and South Indian R"/>
    <n v="0.36"/>
    <n v="0.57999999999999996"/>
    <s v="St. Lucie County"/>
    <n v="6.7360398337360003E-2"/>
    <n v="3896.6985732487101"/>
    <n v="10.810483105568199"/>
    <n v="1.97500328585218"/>
    <n v="0.72819844821038004"/>
    <n v="0.13303700805259"/>
    <n v="262.48316809465501"/>
    <n v="1310"/>
    <s v="Fixed Single Family Units"/>
    <n v="1310"/>
    <s v="St. Lucie County"/>
    <s v="St. Lucie County"/>
    <m/>
    <m/>
    <m/>
    <n v="0"/>
    <n v="1"/>
    <n v="0.72819844821038004"/>
    <n v="0.13303700805259"/>
    <n v="262.48316809465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238822001459596"/>
    <n v="0.21288172590000001"/>
  </r>
  <r>
    <n v="190000"/>
    <n v="770000"/>
    <n v="770000"/>
    <x v="0"/>
    <x v="0"/>
    <s v="IR-SouthCentral"/>
    <s v="C-25 and South Indian R"/>
    <n v="0.36"/>
    <n v="0.57999999999999996"/>
    <s v="St. Lucie County"/>
    <n v="0.18584538908527001"/>
    <n v="3920.42044719661"/>
    <n v="11.531494896235399"/>
    <n v="2.0741897209889499"/>
    <n v="2.1430751557257102"/>
    <n v="0.38547859573386001"/>
    <n v="728.59206338711397"/>
    <n v="1210"/>
    <s v="Fixed Single Family Units"/>
    <n v="1210"/>
    <s v="St. Lucie County"/>
    <s v="St. Lucie County"/>
    <m/>
    <m/>
    <m/>
    <n v="0"/>
    <n v="1"/>
    <n v="2.1430751557257102"/>
    <n v="0.38547859573386001"/>
    <n v="728.59206338711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587797982905"/>
    <n v="0.59091002709999996"/>
  </r>
  <r>
    <n v="190000"/>
    <n v="770000"/>
    <n v="770000"/>
    <x v="0"/>
    <x v="0"/>
    <s v="IR-SouthCentral"/>
    <s v="C-25 and South Indian R"/>
    <n v="0.36"/>
    <n v="0.57999999999999996"/>
    <s v="FDOT District 4"/>
    <n v="0.10367351995573"/>
    <n v="3920.42044719661"/>
    <n v="11.531494896235399"/>
    <n v="2.0741897209889499"/>
    <n v="1.19551066624431"/>
    <n v="0.21503854943091999"/>
    <n v="406.44378746730501"/>
    <n v="1210"/>
    <s v="Fixed Single Family Units"/>
    <n v="1210"/>
    <s v="FDOT District 4                                                St. Lucie County"/>
    <s v="FDOT District 4"/>
    <m/>
    <m/>
    <m/>
    <n v="0"/>
    <n v="1"/>
    <n v="1.19551066624431"/>
    <n v="0.21503854943091999"/>
    <n v="406.44378746730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573712215954401"/>
    <n v="0.3296381082"/>
  </r>
  <r>
    <n v="190000"/>
    <n v="770000"/>
    <n v="770000"/>
    <x v="0"/>
    <x v="0"/>
    <s v="IR-SouthCentral"/>
    <s v="C-25 and South Indian R"/>
    <n v="0.36"/>
    <n v="0.57999999999999996"/>
    <s v="St. Lucie County"/>
    <n v="6.9868382270290005E-2"/>
    <n v="3920.42044719661"/>
    <n v="11.531494896235399"/>
    <n v="2.0741897209889499"/>
    <n v="0.80568689355818002"/>
    <n v="0.14492028032717999"/>
    <n v="273.91343446502901"/>
    <n v="1330"/>
    <s v="Residential, High density; Multiple Dwelling Units, Low Rise &lt;Two stories or less&gt;"/>
    <n v="1330"/>
    <s v="St. Lucie County"/>
    <s v="St. Lucie County"/>
    <m/>
    <m/>
    <m/>
    <n v="0"/>
    <n v="1"/>
    <n v="0.80568689355818002"/>
    <n v="0.14492028032717999"/>
    <n v="273.91343446503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111944186288895"/>
    <n v="0.22215201500000001"/>
  </r>
  <r>
    <n v="190000"/>
    <n v="770000"/>
    <n v="770000"/>
    <x v="0"/>
    <x v="0"/>
    <s v="IR-SouthCentral"/>
    <s v="C-25 and South Indian R"/>
    <n v="0.36"/>
    <n v="0.57999999999999996"/>
    <s v="FDOT District 4"/>
    <n v="0.10859223764462"/>
    <n v="3920.42044719661"/>
    <n v="11.531494896235399"/>
    <n v="2.0741897209889499"/>
    <n v="1.2522308341698001"/>
    <n v="0.22524090310167"/>
    <n v="425.727228868829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1.2522308341698001"/>
    <n v="0.22524090310167"/>
    <n v="425.72722886882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551140055892304"/>
    <n v="0.34527755789999998"/>
  </r>
  <r>
    <n v="190000"/>
    <n v="770000"/>
    <n v="770000"/>
    <x v="0"/>
    <x v="0"/>
    <s v="IR-SouthCentral"/>
    <s v="C-25 and South Indian R"/>
    <n v="0.36"/>
    <n v="0.57999999999999996"/>
    <s v="St. Lucie County"/>
    <n v="0.14257446974387"/>
    <n v="3920.42044719661"/>
    <n v="11.531494896235399"/>
    <n v="2.0741897209889499"/>
    <n v="1.64409677018497"/>
    <n v="0.29572649961818998"/>
    <n v="558.95186643210195"/>
    <n v="1330"/>
    <s v="Residential, High density; Multiple Dwelling Units, Low Rise &lt;Two stories or less&gt;"/>
    <n v="1330"/>
    <s v="St. Lucie County"/>
    <s v="St. Lucie County"/>
    <m/>
    <m/>
    <m/>
    <n v="0"/>
    <n v="1"/>
    <n v="1.64409677018497"/>
    <n v="0.29572649961818998"/>
    <n v="558.951866432101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607800184621"/>
    <n v="0.45332673680000002"/>
  </r>
  <r>
    <n v="190000"/>
    <n v="770000"/>
    <n v="770000"/>
    <x v="0"/>
    <x v="0"/>
    <s v="IR-SouthCentral"/>
    <s v="C-25 and South Indian R"/>
    <n v="0.36"/>
    <n v="0.57999999999999996"/>
    <s v="FDOT District 4"/>
    <n v="7.2094549450899999E-3"/>
    <n v="3920.42044719661"/>
    <n v="11.531494896235399"/>
    <n v="2.0741897209889499"/>
    <n v="8.3135792903949998E-2"/>
    <n v="1.495377734104E-2"/>
    <n v="28.264094579877501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8.3135792903949998E-2"/>
    <n v="1.495377734104E-2"/>
    <n v="28.264094579878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9.2982933987699"/>
    <n v="2.29230289E-2"/>
  </r>
  <r>
    <n v="190000"/>
    <n v="770000"/>
    <n v="770000"/>
    <x v="0"/>
    <x v="0"/>
    <s v="IR-SouthCentral"/>
    <s v="C-25 and South Indian R"/>
    <n v="0.36"/>
    <n v="0.57999999999999996"/>
    <s v="Natural Lands"/>
    <n v="0.24475458044705001"/>
    <n v="3356.09615410788"/>
    <n v="7.0803108149620302"/>
    <n v="0.85109565403273002"/>
    <n v="1.7329385029508"/>
    <n v="0.20830955972309001"/>
    <n v="821.41990613866301"/>
    <n v="6172"/>
    <s v="Mixed Shrubs"/>
    <n v="6172"/>
    <s v="St. Lucie County"/>
    <s v="St. Lucie County"/>
    <m/>
    <m/>
    <s v="Natural Lands"/>
    <n v="0"/>
    <n v="1"/>
    <n v="1.7329385029508"/>
    <n v="0.20830955972309001"/>
    <n v="821.41990613866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9.633778124576"/>
    <n v="0.6661961931"/>
  </r>
  <r>
    <n v="190000"/>
    <n v="770000"/>
    <n v="770000"/>
    <x v="0"/>
    <x v="0"/>
    <s v="IR-SouthCentral"/>
    <s v="C-25 and South Indian R"/>
    <n v="0.36"/>
    <n v="0.57999999999999996"/>
    <s v="St. Lucie County"/>
    <n v="0.10484545673498"/>
    <n v="3356.09615410788"/>
    <n v="7.0803108149620302"/>
    <n v="0.85109565403273002"/>
    <n v="0.74233842122033"/>
    <n v="8.9233512572219995E-2"/>
    <n v="351.87143412396"/>
    <n v="1750"/>
    <s v="Governmental"/>
    <n v="1750"/>
    <s v="St. Lucie County"/>
    <s v="St. Lucie County"/>
    <m/>
    <m/>
    <m/>
    <n v="0"/>
    <n v="1"/>
    <n v="0.74233842122033"/>
    <n v="8.9233512572219995E-2"/>
    <n v="1251.8536907038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36777357631399"/>
    <n v="1.0152909089"/>
  </r>
  <r>
    <n v="190000"/>
    <n v="770000"/>
    <n v="770000"/>
    <x v="0"/>
    <x v="0"/>
    <s v="IR-SouthCentral"/>
    <s v="C-25 and South Indian R"/>
    <n v="0.36"/>
    <n v="0.57999999999999996"/>
    <s v="St. Lucie County"/>
    <n v="0.20295207320037001"/>
    <n v="3948.14257109244"/>
    <n v="12.405468974143799"/>
    <n v="2.51198484611588"/>
    <n v="2.5177156473254301"/>
    <n v="0.50981253236713997"/>
    <n v="801.28372009387397"/>
    <n v="1330"/>
    <s v="Residential, High density; Multiple Dwelling Units, Low Rise &lt;Two stories or less&gt;"/>
    <n v="1330"/>
    <s v="St. Lucie County"/>
    <s v="St. Lucie County"/>
    <m/>
    <m/>
    <m/>
    <n v="0"/>
    <n v="1"/>
    <n v="2.5177156473254301"/>
    <n v="0.50981253236713997"/>
    <n v="801.28372009387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386879836499"/>
    <n v="0.64986514200000001"/>
  </r>
  <r>
    <n v="190000"/>
    <n v="770000"/>
    <n v="770000"/>
    <x v="0"/>
    <x v="0"/>
    <s v="IR-SouthCentral"/>
    <s v="C-25 and South Indian R"/>
    <n v="0.36"/>
    <n v="0.57999999999999996"/>
    <s v="St. Lucie County"/>
    <n v="5.0108401345600002E-3"/>
    <n v="3948.14257109244"/>
    <n v="12.405468974143799"/>
    <n v="2.51198484611588"/>
    <n v="6.2161821823689997E-2"/>
    <n v="1.258715448432E-2"/>
    <n v="19.783511252198799"/>
    <n v="1310"/>
    <s v="Fixed Single Family Units"/>
    <n v="1310"/>
    <s v="St. Lucie County"/>
    <s v="St. Lucie County"/>
    <m/>
    <m/>
    <m/>
    <n v="0"/>
    <n v="1"/>
    <n v="6.2161821823689997E-2"/>
    <n v="1.258715448432E-2"/>
    <n v="19.783511252198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3.840115087264898"/>
    <n v="1.60450213E-2"/>
  </r>
  <r>
    <n v="190000"/>
    <n v="770000"/>
    <n v="770000"/>
    <x v="0"/>
    <x v="0"/>
    <s v="IR-SouthCentral"/>
    <s v="C-25 and South Indian R"/>
    <n v="0.36"/>
    <n v="0.57999999999999996"/>
    <s v="St. Lucie County"/>
    <n v="7.7187677131880003E-2"/>
    <n v="3948.14257109244"/>
    <n v="12.405468974143799"/>
    <n v="2.51198484611588"/>
    <n v="0.95754933384584995"/>
    <n v="0.19389427526218"/>
    <n v="304.74795404814103"/>
    <n v="1330"/>
    <s v="Residential, High density; Multiple Dwelling Units, Low Rise &lt;Two stories or less&gt;"/>
    <n v="1330"/>
    <s v="St. Lucie County"/>
    <s v="St. Lucie County"/>
    <m/>
    <m/>
    <m/>
    <n v="0"/>
    <n v="1"/>
    <n v="0.95754933384584995"/>
    <n v="0.19389427526218"/>
    <n v="304.74795404814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5.169941255043199"/>
    <n v="0.24715973560000001"/>
  </r>
  <r>
    <n v="190000"/>
    <n v="770000"/>
    <n v="770000"/>
    <x v="0"/>
    <x v="0"/>
    <s v="IR-SouthCentral"/>
    <s v="C-25 and South Indian R"/>
    <n v="0.36"/>
    <n v="0.57999999999999996"/>
    <s v="St. Lucie County"/>
    <n v="6.7589403141729995E-2"/>
    <n v="3948.14257109244"/>
    <n v="12.405468974143799"/>
    <n v="2.51198484611588"/>
    <n v="0.83847824365573997"/>
    <n v="0.16978355645005999"/>
    <n v="266.85259989862902"/>
    <n v="1330"/>
    <s v="Residential, High density; Multiple Dwelling Units, Low Rise &lt;Two stories or less&gt;"/>
    <n v="1330"/>
    <s v="St. Lucie County"/>
    <s v="St. Lucie County"/>
    <m/>
    <m/>
    <m/>
    <n v="0"/>
    <n v="1"/>
    <n v="0.83847824365573997"/>
    <n v="0.16978355645005999"/>
    <n v="266.85259989862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9.496119679607503"/>
    <n v="0.21642546630000001"/>
  </r>
  <r>
    <n v="190000"/>
    <n v="770000"/>
    <n v="770000"/>
    <x v="0"/>
    <x v="0"/>
    <s v="IR-SouthCentral"/>
    <s v="C-25 and South Indian R"/>
    <n v="0.36"/>
    <n v="0.57999999999999996"/>
    <s v="St. Lucie County"/>
    <n v="8.0243142306049994E-2"/>
    <n v="3948.14257109244"/>
    <n v="12.405468974143799"/>
    <n v="2.51198484611588"/>
    <n v="0.99545381226551999"/>
    <n v="0.20156955747752001"/>
    <n v="316.811366176749"/>
    <n v="1310"/>
    <s v="Fixed Single Family Units"/>
    <n v="1310"/>
    <s v="St. Lucie County"/>
    <s v="St. Lucie County"/>
    <m/>
    <m/>
    <m/>
    <n v="0"/>
    <n v="1"/>
    <n v="0.99545381226551999"/>
    <n v="0.20156955747752001"/>
    <n v="316.811366176750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257556721788205"/>
    <n v="0.2569435249"/>
  </r>
  <r>
    <n v="190000"/>
    <n v="770000"/>
    <n v="770000"/>
    <x v="0"/>
    <x v="0"/>
    <s v="IR-SouthCentral"/>
    <s v="C-25 and South Indian R"/>
    <n v="0.36"/>
    <n v="0.57999999999999996"/>
    <s v="St. Lucie County"/>
    <n v="6.6617548526499999E-3"/>
    <n v="3948.14257109244"/>
    <n v="12.405468974143799"/>
    <n v="2.51198484611588"/>
    <n v="8.2642193137969999E-2"/>
    <n v="1.6734227238410001E-2"/>
    <n v="26.3015579319528"/>
    <n v="1330"/>
    <s v="Residential, High density; Multiple Dwelling Units, Low Rise &lt;Two stories or less&gt;"/>
    <n v="1330"/>
    <s v="St. Lucie County"/>
    <s v="St. Lucie County"/>
    <m/>
    <m/>
    <m/>
    <n v="0"/>
    <n v="1"/>
    <n v="8.2642193137969999E-2"/>
    <n v="1.6734227238410001E-2"/>
    <n v="26.301557931952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9.507305719022799"/>
    <n v="2.13313527E-2"/>
  </r>
  <r>
    <n v="190000"/>
    <n v="770000"/>
    <n v="770000"/>
    <x v="0"/>
    <x v="0"/>
    <s v="IR-SouthCentral"/>
    <s v="C-25 and South Indian R"/>
    <n v="0.36"/>
    <n v="0.57999999999999996"/>
    <s v="St. Lucie County"/>
    <n v="0.17811856283159999"/>
    <n v="3948.14257109244"/>
    <n v="12.405468974143799"/>
    <n v="2.51198484611588"/>
    <n v="2.20964430492652"/>
    <n v="0.44743113064492002"/>
    <n v="703.237480617252"/>
    <n v="1310"/>
    <s v="Fixed Single Family Units"/>
    <n v="1310"/>
    <s v="St. Lucie County"/>
    <s v="St. Lucie County"/>
    <m/>
    <m/>
    <m/>
    <n v="0"/>
    <n v="1"/>
    <n v="2.20964430492652"/>
    <n v="0.44743113064492002"/>
    <n v="703.23748061725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395335410885"/>
    <n v="0.57034669959999995"/>
  </r>
  <r>
    <n v="190000"/>
    <n v="770000"/>
    <n v="770000"/>
    <x v="0"/>
    <x v="0"/>
    <s v="IR-SouthCentral"/>
    <s v="C-25 and South Indian R"/>
    <n v="0.36"/>
    <n v="0.57999999999999996"/>
    <s v="St. Lucie County"/>
    <n v="8.0799517865839998E-2"/>
    <n v="3795.9661107523398"/>
    <n v="11.435324367434401"/>
    <n v="2.19706554466197"/>
    <n v="0.92396869552827998"/>
    <n v="0.17752183672835001"/>
    <n v="306.71223158388699"/>
    <n v="1210"/>
    <s v="Fixed Single Family Units"/>
    <n v="1210"/>
    <s v="St. Lucie County"/>
    <s v="St. Lucie County"/>
    <m/>
    <m/>
    <m/>
    <n v="0"/>
    <n v="1"/>
    <n v="0.92396869552827998"/>
    <n v="0.17752183672835001"/>
    <n v="306.71223158388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5.196677124117"/>
    <n v="0.24875282369999999"/>
  </r>
  <r>
    <n v="190000"/>
    <n v="770000"/>
    <n v="770000"/>
    <x v="0"/>
    <x v="0"/>
    <s v="IR-SouthCentral"/>
    <s v="C-25 and South Indian R"/>
    <n v="0.36"/>
    <n v="0.57999999999999996"/>
    <s v="FDOT District 4"/>
    <n v="1.47438071487E-3"/>
    <n v="3795.9661107523398"/>
    <n v="11.435324367434401"/>
    <n v="2.19706554466197"/>
    <n v="1.686002171572E-2"/>
    <n v="3.2393110683700001E-3"/>
    <n v="5.5966992280236996"/>
    <n v="1210"/>
    <s v="Fixed Single Family Units"/>
    <n v="1210"/>
    <s v="FDOT District 4                                                St. Lucie County"/>
    <s v="FDOT District 4"/>
    <m/>
    <m/>
    <m/>
    <n v="0"/>
    <n v="1"/>
    <n v="1.686002171572E-2"/>
    <n v="3.2393110683700001E-3"/>
    <n v="5.5966992280245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6.109249448134101"/>
    <n v="4.5390910000000003E-3"/>
  </r>
  <r>
    <n v="190000"/>
    <n v="770000"/>
    <n v="770000"/>
    <x v="0"/>
    <x v="0"/>
    <s v="IR-SouthCentral"/>
    <s v="C-25 and South Indian R"/>
    <n v="0.36"/>
    <n v="0.57999999999999996"/>
    <s v="St. Lucie County"/>
    <n v="0.11330867888590999"/>
    <n v="3795.9661107523398"/>
    <n v="11.435324367434401"/>
    <n v="2.19706554466197"/>
    <n v="1.2957214967058699"/>
    <n v="0.24894659429140001"/>
    <n v="430.11590510504101"/>
    <n v="1330"/>
    <s v="Residential, High density; Multiple Dwelling Units, Low Rise &lt;Two stories or less&gt;"/>
    <n v="1330"/>
    <s v="St. Lucie County"/>
    <s v="St. Lucie County"/>
    <m/>
    <m/>
    <m/>
    <n v="0"/>
    <n v="1"/>
    <n v="1.2957214967058699"/>
    <n v="0.24894659429140001"/>
    <n v="430.11590510504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6.89482118049901"/>
    <n v="0.348836906"/>
  </r>
  <r>
    <n v="190000"/>
    <n v="770000"/>
    <n v="770000"/>
    <x v="0"/>
    <x v="0"/>
    <s v="IR-SouthCentral"/>
    <s v="C-25 and South Indian R"/>
    <n v="0.36"/>
    <n v="0.57999999999999996"/>
    <s v="FDOT District 4"/>
    <n v="5.5366443738499999E-3"/>
    <n v="3795.9661107523398"/>
    <n v="11.435324367434401"/>
    <n v="2.19706554466197"/>
    <n v="6.3313324322179995E-2"/>
    <n v="1.2164370586839999E-2"/>
    <n v="21.016914410448798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6.3313324322179995E-2"/>
    <n v="1.2164370586839999E-2"/>
    <n v="21.01691441045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5.486126425440503"/>
    <n v="1.7045348299999999E-2"/>
  </r>
  <r>
    <n v="190000"/>
    <n v="770000"/>
    <n v="770000"/>
    <x v="0"/>
    <x v="0"/>
    <s v="IR-SouthCentral"/>
    <s v="C-25 and South Indian R"/>
    <n v="0.36"/>
    <n v="0.57999999999999996"/>
    <s v="St. Lucie County"/>
    <n v="1.344080308993E-2"/>
    <n v="3795.9661107523398"/>
    <n v="11.435324367434401"/>
    <n v="2.19706554466197"/>
    <n v="0.15369994309223001"/>
    <n v="2.9530325361479998E-2"/>
    <n v="51.020833030692401"/>
    <n v="1330"/>
    <s v="Residential, High density; Multiple Dwelling Units, Low Rise &lt;Two stories or less&gt;"/>
    <n v="1330"/>
    <s v="St. Lucie County"/>
    <s v="St. Lucie County"/>
    <m/>
    <m/>
    <m/>
    <n v="0"/>
    <n v="1"/>
    <n v="0.15369994309223001"/>
    <n v="2.9530325361479998E-2"/>
    <n v="51.0208330306921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8.826494371694999"/>
    <n v="4.1379426599999998E-2"/>
  </r>
  <r>
    <n v="190000"/>
    <n v="770000"/>
    <n v="770000"/>
    <x v="0"/>
    <x v="0"/>
    <s v="IR-SouthCentral"/>
    <s v="C-25 and South Indian R"/>
    <n v="0.36"/>
    <n v="0.57999999999999996"/>
    <s v="Natural Lands"/>
    <n v="5.9147230553930001E-2"/>
    <n v="3795.9661107523398"/>
    <n v="11.435324367434401"/>
    <n v="2.19706554466197"/>
    <n v="0.67636776681967004"/>
    <n v="0.12995034231222"/>
    <n v="224.520882727593"/>
    <n v="4200"/>
    <s v="Upland Hardwood Forest"/>
    <n v="4200"/>
    <s v="St. Lucie County"/>
    <s v="St. Lucie County"/>
    <m/>
    <m/>
    <s v="Natural Lands"/>
    <n v="0"/>
    <n v="1"/>
    <n v="0.67636776681967004"/>
    <n v="0.12995034231222"/>
    <n v="224.52088272759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2.101352666959798"/>
    <n v="0.18209317329999999"/>
  </r>
  <r>
    <n v="190000"/>
    <n v="770000"/>
    <n v="770000"/>
    <x v="0"/>
    <x v="0"/>
    <s v="IR-SouthCentral"/>
    <s v="C-25 and South Indian R"/>
    <n v="0.36"/>
    <n v="0.57999999999999996"/>
    <s v="St. Lucie County"/>
    <n v="0.18174195675386001"/>
    <n v="3795.9661107523398"/>
    <n v="11.435324367434401"/>
    <n v="2.19706554466197"/>
    <n v="2.0782782266526501"/>
    <n v="0.39929899120335"/>
    <n v="689.88630873947795"/>
    <n v="1310"/>
    <s v="Fixed Single Family Units"/>
    <n v="1310"/>
    <s v="St. Lucie County"/>
    <s v="St. Lucie County"/>
    <m/>
    <m/>
    <m/>
    <n v="0"/>
    <n v="1"/>
    <n v="2.0782782266526501"/>
    <n v="0.39929899120335"/>
    <n v="689.886308739477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775145285191"/>
    <n v="0.55951849860000002"/>
  </r>
  <r>
    <n v="190000"/>
    <n v="770000"/>
    <n v="770000"/>
    <x v="0"/>
    <x v="0"/>
    <s v="IR-SouthCentral"/>
    <s v="C-25 and South Indian R"/>
    <n v="0.36"/>
    <n v="0.57999999999999996"/>
    <s v="St. Lucie County"/>
    <n v="0.16231424129159999"/>
    <n v="3795.9661107523398"/>
    <n v="11.435324367434401"/>
    <n v="2.19706554466197"/>
    <n v="1.8561159986235101"/>
    <n v="0.35661502694973002"/>
    <n v="616.13935923540703"/>
    <n v="1310"/>
    <s v="Fixed Single Family Units"/>
    <n v="1310"/>
    <s v="St. Lucie County"/>
    <s v="St. Lucie County"/>
    <m/>
    <m/>
    <m/>
    <n v="0"/>
    <n v="1"/>
    <n v="1.8561159986235101"/>
    <n v="0.35661502694973002"/>
    <n v="616.139359235407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3.29867747177499"/>
    <n v="0.49970750949999998"/>
  </r>
  <r>
    <n v="190000"/>
    <n v="770000"/>
    <n v="770000"/>
    <x v="0"/>
    <x v="0"/>
    <s v="IR-SouthCentral"/>
    <s v="C-25 and South Indian R"/>
    <n v="0.36"/>
    <n v="0.57999999999999996"/>
    <s v="St. Lucie County"/>
    <n v="0.15891248299151001"/>
    <n v="3932.6435734681099"/>
    <n v="10.9124332433923"/>
    <n v="1.98244476390222"/>
    <n v="1.7341218621865799"/>
    <n v="0.31503521982521998"/>
    <n v="624.94615498042697"/>
    <n v="1210"/>
    <s v="Fixed Single Family Units"/>
    <n v="1210"/>
    <s v="St. Lucie County"/>
    <s v="St. Lucie County"/>
    <m/>
    <m/>
    <m/>
    <n v="0"/>
    <n v="1"/>
    <n v="1.7341218621865799"/>
    <n v="0.31503521982521998"/>
    <n v="624.946154980426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461374973313"/>
    <n v="0.50685008509999996"/>
  </r>
  <r>
    <n v="190000"/>
    <n v="770000"/>
    <n v="770000"/>
    <x v="0"/>
    <x v="0"/>
    <s v="IR-SouthCentral"/>
    <s v="C-25 and South Indian R"/>
    <n v="0.36"/>
    <n v="0.57999999999999996"/>
    <s v="St. Lucie County"/>
    <n v="0.14764517722775"/>
    <n v="3932.6435734681099"/>
    <n v="10.9124332433923"/>
    <n v="1.98244476390222"/>
    <n v="1.61116814020668"/>
    <n v="0.29269840851057"/>
    <n v="580.63585737828396"/>
    <n v="1310"/>
    <s v="Fixed Single Family Units"/>
    <n v="1310"/>
    <s v="St. Lucie County"/>
    <s v="St. Lucie County"/>
    <m/>
    <m/>
    <m/>
    <n v="0"/>
    <n v="1"/>
    <n v="1.61116814020668"/>
    <n v="0.29269840851057"/>
    <n v="580.635857378283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7.795367207581094"/>
    <n v="0.47091310409999998"/>
  </r>
  <r>
    <n v="190000"/>
    <n v="770000"/>
    <n v="770000"/>
    <x v="0"/>
    <x v="0"/>
    <s v="IR-SouthCentral"/>
    <s v="C-25 and South Indian R"/>
    <n v="0.36"/>
    <n v="0.57999999999999996"/>
    <s v="St. Lucie County"/>
    <n v="0.12496487265102001"/>
    <n v="3932.6435734681099"/>
    <n v="10.9124332433923"/>
    <n v="1.98244476390222"/>
    <n v="1.36367083057334"/>
    <n v="0.24773595745873001"/>
    <n v="491.44230334031897"/>
    <n v="1310"/>
    <s v="Fixed Single Family Units"/>
    <n v="1310"/>
    <s v="St. Lucie County"/>
    <s v="St. Lucie County"/>
    <m/>
    <m/>
    <m/>
    <n v="0"/>
    <n v="1"/>
    <n v="1.36367083057334"/>
    <n v="0.24773595745873001"/>
    <n v="491.442303340318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262742873618194"/>
    <n v="0.39857445530000002"/>
  </r>
  <r>
    <n v="190000"/>
    <n v="770000"/>
    <n v="770000"/>
    <x v="0"/>
    <x v="0"/>
    <s v="IR-SouthCentral"/>
    <s v="C-25 and South Indian R"/>
    <n v="0.36"/>
    <n v="0.57999999999999996"/>
    <s v="St. Lucie County"/>
    <n v="0.15335727837291999"/>
    <n v="3932.6435734681099"/>
    <n v="10.9124332433923"/>
    <n v="1.98244476390222"/>
    <n v="1.6735010626329201"/>
    <n v="0.30402233351669999"/>
    <n v="603.09951523786003"/>
    <n v="1310"/>
    <s v="Fixed Single Family Units"/>
    <n v="1310"/>
    <s v="St. Lucie County"/>
    <s v="St. Lucie County"/>
    <m/>
    <m/>
    <m/>
    <n v="0"/>
    <n v="1"/>
    <n v="1.6735010626329201"/>
    <n v="0.30402233351669999"/>
    <n v="603.099515237860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671741765939203"/>
    <n v="0.48913180470000001"/>
  </r>
  <r>
    <n v="190000"/>
    <n v="770000"/>
    <n v="770000"/>
    <x v="0"/>
    <x v="0"/>
    <s v="IR-SouthCentral"/>
    <s v="C-25 and South Indian R"/>
    <n v="0.36"/>
    <n v="0.57999999999999996"/>
    <s v="St. Lucie County"/>
    <n v="3.2883642286609997E-2"/>
    <n v="3932.6435734681099"/>
    <n v="10.9124332433923"/>
    <n v="1.98244476390222"/>
    <n v="0.35884055125225001"/>
    <n v="6.5190004469129995E-2"/>
    <n v="129.31964451067299"/>
    <n v="1310"/>
    <s v="Fixed Single Family Units"/>
    <n v="1310"/>
    <s v="St. Lucie County"/>
    <s v="St. Lucie County"/>
    <m/>
    <m/>
    <m/>
    <n v="0"/>
    <n v="1"/>
    <n v="0.35884055125225001"/>
    <n v="6.5190004469129995E-2"/>
    <n v="129.31964451067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940178479870703"/>
    <n v="0.1048821123"/>
  </r>
  <r>
    <n v="190000"/>
    <n v="770000"/>
    <n v="770000"/>
    <x v="0"/>
    <x v="0"/>
    <s v="IR-SouthCentral"/>
    <s v="C-25 and South Indian R"/>
    <n v="0.36"/>
    <n v="0.57999999999999996"/>
    <s v="Natural Lands"/>
    <n v="0.57170393740814995"/>
    <n v="2175.6591843862602"/>
    <n v="4.9937409679645004"/>
    <n v="0.31217897444076997"/>
    <n v="2.8549413737817"/>
    <n v="0.17847394886383"/>
    <n v="1243.83292217183"/>
    <n v="4110"/>
    <s v="Pine flatwoods"/>
    <n v="4110"/>
    <s v="St. Lucie County"/>
    <s v="St. Lucie County"/>
    <m/>
    <m/>
    <s v="Natural Lands"/>
    <n v="0"/>
    <n v="1"/>
    <n v="2.8549413737817"/>
    <n v="0.17847394886383"/>
    <n v="1243.8329221718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12.39624497864699"/>
    <n v="1.0087858249999999"/>
  </r>
  <r>
    <n v="190000"/>
    <n v="770000"/>
    <n v="770000"/>
    <x v="0"/>
    <x v="0"/>
    <s v="IR-SouthCentral"/>
    <s v="C-25 and South Indian R"/>
    <n v="0.36"/>
    <n v="0.57999999999999996"/>
    <s v="FDOT District 4"/>
    <n v="4.605951635181E-2"/>
    <n v="2175.6591843862602"/>
    <n v="4.9937409679645004"/>
    <n v="0.31217897444076997"/>
    <n v="0.23000929377068"/>
    <n v="1.4378812577939999E-2"/>
    <n v="100.209809779213"/>
    <n v="4110"/>
    <s v="Pine flatwoods"/>
    <n v="4110"/>
    <s v="FDOT District 4                                                St. Lucie County"/>
    <s v="FDOT District 4"/>
    <m/>
    <m/>
    <s v="Natural Lands"/>
    <n v="0"/>
    <n v="1"/>
    <n v="0.23000929377068"/>
    <n v="1.4378812577939999E-2"/>
    <n v="100.20980977921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795070259015901"/>
    <n v="8.1273162800000007E-2"/>
  </r>
  <r>
    <n v="190000"/>
    <n v="770000"/>
    <n v="770000"/>
    <x v="0"/>
    <x v="0"/>
    <s v="IR-SouthCentral"/>
    <s v="C-25 and South Indian R"/>
    <n v="0.36"/>
    <n v="0.57999999999999996"/>
    <s v="Natural Lands"/>
    <n v="1.4517339416380001E-2"/>
    <n v="3369.3768015726901"/>
    <n v="7.8286651201852697"/>
    <n v="0.97502429521605005"/>
    <n v="0.11365138872695001"/>
    <n v="1.4154758632869999E-2"/>
    <n v="48.914386650127803"/>
    <n v="4110"/>
    <s v="Pine flatwoods"/>
    <n v="4110"/>
    <s v="St. Lucie County"/>
    <s v="St. Lucie County"/>
    <m/>
    <m/>
    <s v="Natural Lands"/>
    <n v="0"/>
    <n v="1"/>
    <n v="0.11365138872695001"/>
    <n v="1.4154758632869999E-2"/>
    <n v="722.73293562912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883520845582595"/>
    <n v="0.58615809860000001"/>
  </r>
  <r>
    <n v="190000"/>
    <n v="770000"/>
    <n v="770000"/>
    <x v="0"/>
    <x v="0"/>
    <s v="IR-SouthCentral"/>
    <s v="C-25 and South Indian R"/>
    <n v="0.36"/>
    <n v="0.57999999999999996"/>
    <s v="St. Lucie County"/>
    <n v="0.24190485590170999"/>
    <n v="3369.3768015726901"/>
    <n v="7.8286651201852697"/>
    <n v="0.97502429521605005"/>
    <n v="1.8937921078011699"/>
    <n v="0.23586311163490001"/>
    <n v="815.06860966301394"/>
    <n v="1210"/>
    <s v="Fixed Single Family Units"/>
    <n v="1210"/>
    <s v="St. Lucie County"/>
    <s v="St. Lucie County"/>
    <m/>
    <m/>
    <m/>
    <n v="0"/>
    <n v="1"/>
    <n v="1.8937921078011699"/>
    <n v="0.23586311163490001"/>
    <n v="820.08497316116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6.064423370311"/>
    <n v="0.66511352239999999"/>
  </r>
  <r>
    <n v="190000"/>
    <n v="770000"/>
    <n v="770000"/>
    <x v="0"/>
    <x v="0"/>
    <s v="IR-SouthCentral"/>
    <s v="C-25 and South Indian R"/>
    <n v="0.36"/>
    <n v="0.57999999999999996"/>
    <s v="St. Lucie County"/>
    <n v="5.7429417144740001E-2"/>
    <n v="3912.0569971057898"/>
    <n v="10.9239449036903"/>
    <n v="2.03424634279297"/>
    <n v="0.62735578874022002"/>
    <n v="0.11682558179542001"/>
    <n v="224.667153180799"/>
    <n v="1210"/>
    <s v="Fixed Single Family Units"/>
    <n v="1210"/>
    <s v="St. Lucie County"/>
    <s v="St. Lucie County"/>
    <m/>
    <m/>
    <m/>
    <n v="0"/>
    <n v="1"/>
    <n v="0.62735578874022002"/>
    <n v="0.11682558179542001"/>
    <n v="224.66715318079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323749859708"/>
    <n v="0.18221180310000001"/>
  </r>
  <r>
    <n v="190000"/>
    <n v="770000"/>
    <n v="770000"/>
    <x v="0"/>
    <x v="0"/>
    <s v="IR-SouthCentral"/>
    <s v="C-25 and South Indian R"/>
    <n v="0.36"/>
    <n v="0.57999999999999996"/>
    <s v="St. Lucie County"/>
    <n v="0.38664058127792"/>
    <n v="3912.0569971057898"/>
    <n v="10.9239449036903"/>
    <n v="2.03424634279297"/>
    <n v="4.2236404074108398"/>
    <n v="0.78652218843996002"/>
    <n v="1512.5599913533399"/>
    <n v="1330"/>
    <s v="Residential, High density; Multiple Dwelling Units, Low Rise &lt;Two stories or less&gt;"/>
    <n v="1330"/>
    <s v="St. Lucie County"/>
    <s v="St. Lucie County"/>
    <m/>
    <m/>
    <m/>
    <n v="0"/>
    <n v="1"/>
    <n v="4.2236404074108398"/>
    <n v="0.78652218843996002"/>
    <n v="1512.5599913533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5.114725813353"/>
    <n v="1.2267315421"/>
  </r>
  <r>
    <n v="190000"/>
    <n v="770000"/>
    <n v="770000"/>
    <x v="0"/>
    <x v="0"/>
    <s v="IR-SouthCentral"/>
    <s v="C-25 and South Indian R"/>
    <n v="0.36"/>
    <n v="0.57999999999999996"/>
    <s v="St. Lucie County"/>
    <n v="3.3105586949610001E-2"/>
    <n v="3912.0569971057898"/>
    <n v="10.9239449036903"/>
    <n v="2.03424634279297"/>
    <n v="0.36164360784192001"/>
    <n v="6.7344919178259993E-2"/>
    <n v="129.51094306953499"/>
    <n v="1330"/>
    <s v="Residential, High density; Multiple Dwelling Units, Low Rise &lt;Two stories or less&gt;"/>
    <n v="1330"/>
    <s v="St. Lucie County"/>
    <s v="St. Lucie County"/>
    <m/>
    <m/>
    <m/>
    <n v="0"/>
    <n v="1"/>
    <n v="0.36164360784192001"/>
    <n v="6.7344919178259993E-2"/>
    <n v="129.51094306953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051833140327197"/>
    <n v="0.1050372612"/>
  </r>
  <r>
    <n v="190000"/>
    <n v="770000"/>
    <n v="770000"/>
    <x v="0"/>
    <x v="0"/>
    <s v="IR-SouthCentral"/>
    <s v="C-25 and South Indian R"/>
    <n v="0.36"/>
    <n v="0.57999999999999996"/>
    <s v="St. Lucie County"/>
    <n v="4.6127666135099998E-2"/>
    <n v="3912.0569971057898"/>
    <n v="10.9239449036903"/>
    <n v="2.03424634279297"/>
    <n v="0.50389608339568004"/>
    <n v="9.3835036136900002E-2"/>
    <n v="180.45405906398901"/>
    <n v="1310"/>
    <s v="Fixed Single Family Units"/>
    <n v="1310"/>
    <s v="St. Lucie County"/>
    <s v="St. Lucie County"/>
    <m/>
    <m/>
    <m/>
    <n v="0"/>
    <n v="1"/>
    <n v="0.50389608339568004"/>
    <n v="9.3835036136900002E-2"/>
    <n v="180.45405906398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7153302651502"/>
    <n v="0.146353657"/>
  </r>
  <r>
    <n v="190000"/>
    <n v="770000"/>
    <n v="770000"/>
    <x v="0"/>
    <x v="0"/>
    <s v="IR-SouthCentral"/>
    <s v="C-25 and South Indian R"/>
    <n v="0.36"/>
    <n v="0.57999999999999996"/>
    <s v="St. Lucie County"/>
    <n v="5.5035555751859998E-2"/>
    <n v="3912.0569971057898"/>
    <n v="10.9239449036903"/>
    <n v="2.03424634279297"/>
    <n v="0.60120537877735003"/>
    <n v="0.11195587801181001"/>
    <n v="215.302230968689"/>
    <n v="1310"/>
    <s v="Fixed Single Family Units"/>
    <n v="1310"/>
    <s v="St. Lucie County"/>
    <s v="St. Lucie County"/>
    <m/>
    <m/>
    <m/>
    <n v="0"/>
    <n v="1"/>
    <n v="0.60120537877735003"/>
    <n v="0.11195587801181001"/>
    <n v="215.3022309686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8.208116308245195"/>
    <n v="0.17461657010000001"/>
  </r>
  <r>
    <n v="190000"/>
    <n v="770000"/>
    <n v="770000"/>
    <x v="0"/>
    <x v="0"/>
    <s v="IR-SouthCentral"/>
    <s v="C-25 and South Indian R"/>
    <n v="0.36"/>
    <n v="0.57999999999999996"/>
    <s v="St. Lucie County"/>
    <n v="9.75822804552E-3"/>
    <n v="3912.0569971057898"/>
    <n v="10.9239449036903"/>
    <n v="2.03424634279297"/>
    <n v="0.10659834552691"/>
    <n v="1.9850639713740001E-2"/>
    <n v="38.174744304834398"/>
    <n v="1310"/>
    <s v="Fixed Single Family Units"/>
    <n v="1310"/>
    <s v="St. Lucie County"/>
    <s v="St. Lucie County"/>
    <m/>
    <m/>
    <m/>
    <n v="0"/>
    <n v="1"/>
    <n v="0.10659834552691"/>
    <n v="1.9850639713740001E-2"/>
    <n v="38.174744304833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6.262986738675899"/>
    <n v="3.0960863200000001E-2"/>
  </r>
  <r>
    <n v="190000"/>
    <n v="770000"/>
    <n v="770000"/>
    <x v="0"/>
    <x v="0"/>
    <s v="IR-SouthCentral"/>
    <s v="C-25 and South Indian R"/>
    <n v="0.36"/>
    <n v="0.57999999999999996"/>
    <s v="St. Lucie County"/>
    <n v="2.9666526522160001E-2"/>
    <n v="3912.0569971057898"/>
    <n v="10.9239449036903"/>
    <n v="2.03424634279297"/>
    <n v="0.32407550121201001"/>
    <n v="6.0349023081079999E-2"/>
    <n v="116.057142660864"/>
    <n v="1750"/>
    <s v="Governmental"/>
    <n v="1750"/>
    <s v="St. Lucie County"/>
    <s v="St. Lucie County"/>
    <m/>
    <m/>
    <m/>
    <n v="0"/>
    <n v="1"/>
    <n v="0.32407550121201001"/>
    <n v="6.0349023081079999E-2"/>
    <n v="116.05714266086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8.882876572607998"/>
    <n v="9.4125825400000002E-2"/>
  </r>
  <r>
    <n v="190000"/>
    <n v="780000"/>
    <n v="780000"/>
    <x v="0"/>
    <x v="0"/>
    <s v="IR-SouthCentral"/>
    <s v="C-25 and South Indian R"/>
    <n v="0.36"/>
    <n v="0.57999999999999996"/>
    <s v="St. Lucie County"/>
    <n v="3.856492468067E-2"/>
    <n v="3938.9767803587301"/>
    <n v="12.3795055505457"/>
    <n v="2.5070296095180602"/>
    <n v="0.47741469914075002"/>
    <n v="9.6683408063269999E-2"/>
    <n v="151.90634285345001"/>
    <n v="1330"/>
    <s v="Residential, High density; Multiple Dwelling Units, Low Rise &lt;Two stories or less&gt;"/>
    <n v="1330"/>
    <s v="St. Lucie County"/>
    <s v="St. Lucie County"/>
    <m/>
    <m/>
    <m/>
    <n v="0"/>
    <n v="1"/>
    <n v="0.47741469914075002"/>
    <n v="9.6683408063269999E-2"/>
    <n v="151.90634285344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6.278728052161"/>
    <n v="0.12320060250000001"/>
  </r>
  <r>
    <n v="190000"/>
    <n v="780000"/>
    <n v="780000"/>
    <x v="0"/>
    <x v="0"/>
    <s v="IR-SouthCentral"/>
    <s v="C-25 and South Indian R"/>
    <n v="0.36"/>
    <n v="0.57999999999999996"/>
    <s v="FDOT District 4"/>
    <n v="2.1204531733350001E-2"/>
    <n v="3938.9767803587301"/>
    <n v="12.3795055505457"/>
    <n v="2.5070296095180602"/>
    <n v="0.26250161828981"/>
    <n v="5.3160388911489997E-2"/>
    <n v="83.524158136073098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26250161828981"/>
    <n v="5.3160388911489997E-2"/>
    <n v="83.5241581360719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445663576377"/>
    <n v="6.7740598700000001E-2"/>
  </r>
  <r>
    <n v="190000"/>
    <n v="780000"/>
    <n v="780000"/>
    <x v="0"/>
    <x v="0"/>
    <s v="IR-SouthCentral"/>
    <s v="C-25 and South Indian R"/>
    <n v="0.36"/>
    <n v="0.57999999999999996"/>
    <s v="St. Lucie County"/>
    <n v="2.3611852342109999E-2"/>
    <n v="3938.9767803587301"/>
    <n v="12.3795055505457"/>
    <n v="2.5070296095180602"/>
    <n v="0.2923030571279"/>
    <n v="5.9195612957250003E-2"/>
    <n v="93.006538116857797"/>
    <n v="1330"/>
    <s v="Residential, High density; Multiple Dwelling Units, Low Rise &lt;Two stories or less&gt;"/>
    <n v="1330"/>
    <s v="St. Lucie County"/>
    <s v="St. Lucie County"/>
    <m/>
    <m/>
    <m/>
    <n v="0"/>
    <n v="1"/>
    <n v="0.2923030571279"/>
    <n v="5.9195612957250003E-2"/>
    <n v="93.006538116857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6.244614961411301"/>
    <n v="7.5431093399999996E-2"/>
  </r>
  <r>
    <n v="190000"/>
    <n v="780000"/>
    <n v="780000"/>
    <x v="0"/>
    <x v="0"/>
    <s v="IR-SouthCentral"/>
    <s v="C-25 and South Indian R"/>
    <n v="0.36"/>
    <n v="0.57999999999999996"/>
    <s v="St. Lucie County"/>
    <n v="8.482403510441E-2"/>
    <n v="3938.9767803587301"/>
    <n v="12.3795055505457"/>
    <n v="2.5070296095180602"/>
    <n v="1.0500796133947501"/>
    <n v="0.21265636760556"/>
    <n v="334.11990469261201"/>
    <n v="1310"/>
    <s v="Fixed Single Family Units"/>
    <n v="1310"/>
    <s v="St. Lucie County"/>
    <s v="St. Lucie County"/>
    <m/>
    <m/>
    <m/>
    <n v="0"/>
    <n v="1"/>
    <n v="1.0500796133947501"/>
    <n v="0.21265636760556"/>
    <n v="334.11990469261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439627453098694"/>
    <n v="0.27098126900000002"/>
  </r>
  <r>
    <n v="190000"/>
    <n v="780000"/>
    <n v="780000"/>
    <x v="0"/>
    <x v="0"/>
    <s v="IR-SouthCentral"/>
    <s v="C-25 and South Indian R"/>
    <n v="0.36"/>
    <n v="0.57999999999999996"/>
    <s v="St. Lucie County"/>
    <n v="0.26460770923714"/>
    <n v="3938.9767803587301"/>
    <n v="12.3795055505457"/>
    <n v="2.5070296095180602"/>
    <n v="3.2757126052184602"/>
    <n v="0.66337936196427005"/>
    <n v="1042.2836225890401"/>
    <n v="1310"/>
    <s v="Fixed Single Family Units"/>
    <n v="1310"/>
    <s v="St. Lucie County"/>
    <s v="St. Lucie County"/>
    <m/>
    <m/>
    <m/>
    <n v="0"/>
    <n v="1"/>
    <n v="3.2757126052184602"/>
    <n v="0.66337936196427005"/>
    <n v="1042.2836225890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615095681219"/>
    <n v="0.84532329490000002"/>
  </r>
  <r>
    <n v="190000"/>
    <n v="780000"/>
    <n v="780000"/>
    <x v="0"/>
    <x v="0"/>
    <s v="IR-SouthCentral"/>
    <s v="C-25 and South Indian R"/>
    <n v="0.36"/>
    <n v="0.57999999999999996"/>
    <s v="St. Lucie County"/>
    <n v="0.16378703858006999"/>
    <n v="3938.9767803587301"/>
    <n v="12.3795055505457"/>
    <n v="2.5070296095180602"/>
    <n v="2.0276025532094999"/>
    <n v="0.41061895537553"/>
    <n v="645.15334189064299"/>
    <n v="1310"/>
    <s v="Fixed Single Family Units"/>
    <n v="1310"/>
    <s v="St. Lucie County"/>
    <s v="St. Lucie County"/>
    <m/>
    <m/>
    <m/>
    <n v="0"/>
    <n v="1"/>
    <n v="2.0276025532094999"/>
    <n v="0.41061895537553"/>
    <n v="645.15334189064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090014872075"/>
    <n v="0.52323872010000005"/>
  </r>
  <r>
    <n v="190000"/>
    <n v="780000"/>
    <n v="780000"/>
    <x v="0"/>
    <x v="0"/>
    <s v="IR-SouthCentral"/>
    <s v="C-25 and South Indian R"/>
    <n v="0.36"/>
    <n v="0.57999999999999996"/>
    <s v="St. Lucie County"/>
    <n v="2.116336208218E-2"/>
    <n v="3938.9767803587301"/>
    <n v="12.3795055505457"/>
    <n v="2.5070296095180602"/>
    <n v="0.26199195836460998"/>
    <n v="5.305717537699E-2"/>
    <n v="83.361991836051104"/>
    <n v="1310"/>
    <s v="Fixed Single Family Units"/>
    <n v="1310"/>
    <s v="St. Lucie County"/>
    <s v="St. Lucie County"/>
    <m/>
    <m/>
    <m/>
    <n v="0"/>
    <n v="1"/>
    <n v="0.26199195836460998"/>
    <n v="5.305717537699E-2"/>
    <n v="83.36199183605309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309834357064503"/>
    <n v="6.7609076899999995E-2"/>
  </r>
  <r>
    <n v="190000"/>
    <n v="780000"/>
    <n v="780000"/>
    <x v="0"/>
    <x v="0"/>
    <s v="IR-SouthCentral"/>
    <s v="C-25 and South Indian R"/>
    <n v="0.36"/>
    <n v="0.57999999999999996"/>
    <s v="Natural Lands"/>
    <n v="1.6507229970900001E-3"/>
    <n v="3484.6727933347602"/>
    <n v="10.411227508952001"/>
    <n v="1.86696378092264"/>
    <n v="1.718605267701E-2"/>
    <n v="3.0818400479099999E-3"/>
    <n v="5.7522295173089697"/>
    <n v="6410"/>
    <s v="Freshwater marshes"/>
    <n v="6410"/>
    <s v="St. Lucie County"/>
    <s v="St. Lucie County"/>
    <m/>
    <m/>
    <s v="Natural Lands"/>
    <n v="0"/>
    <n v="1"/>
    <n v="1.718605267701E-2"/>
    <n v="3.0818400479099999E-3"/>
    <n v="731.01394601857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735363179144997"/>
    <n v="0.59287424659999999"/>
  </r>
  <r>
    <n v="190000"/>
    <n v="780000"/>
    <n v="780000"/>
    <x v="0"/>
    <x v="0"/>
    <s v="IR-SouthCentral"/>
    <s v="C-25 and South Indian R"/>
    <n v="0.36"/>
    <n v="0.57999999999999996"/>
    <s v="St. Lucie County"/>
    <n v="0.13529300419559001"/>
    <n v="3484.6727933347602"/>
    <n v="10.411227508952001"/>
    <n v="1.86696378092264"/>
    <n v="1.4085662470499301"/>
    <n v="0.25258713864538002"/>
    <n v="471.45185084891301"/>
    <n v="1330"/>
    <s v="Residential, High density; Multiple Dwelling Units, Low Rise &lt;Two stories or less&gt;"/>
    <n v="1330"/>
    <s v="St. Lucie County"/>
    <s v="St. Lucie County"/>
    <m/>
    <m/>
    <m/>
    <n v="0"/>
    <n v="1"/>
    <n v="1.4085662470499301"/>
    <n v="0.25258713864538002"/>
    <n v="481.47513114351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1.440273539421"/>
    <n v="0.3904907795"/>
  </r>
  <r>
    <n v="190000"/>
    <n v="780000"/>
    <n v="780000"/>
    <x v="0"/>
    <x v="0"/>
    <s v="IR-SouthCentral"/>
    <s v="C-25 and South Indian R"/>
    <n v="0.36"/>
    <n v="0.57999999999999996"/>
    <s v="St. Lucie County"/>
    <n v="0.46847835252239001"/>
    <n v="3916.3308090980699"/>
    <n v="10.082551765468899"/>
    <n v="1.60440891403885"/>
    <n v="4.7234572403086998"/>
    <n v="0.75163084482117004"/>
    <n v="1834.71620537897"/>
    <n v="1210"/>
    <s v="Fixed Single Family Units"/>
    <n v="1210"/>
    <s v="St. Lucie County"/>
    <s v="St. Lucie County"/>
    <m/>
    <m/>
    <m/>
    <n v="0"/>
    <n v="1"/>
    <n v="4.7234572403086998"/>
    <n v="0.75163084482117004"/>
    <n v="1834.716205378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10158324151601"/>
    <n v="1.4880098988999999"/>
  </r>
  <r>
    <n v="190000"/>
    <n v="780000"/>
    <n v="780000"/>
    <x v="0"/>
    <x v="0"/>
    <s v="IR-SouthCentral"/>
    <s v="C-25 and South Indian R"/>
    <n v="0.36"/>
    <n v="0.57999999999999996"/>
    <s v="St. Lucie County"/>
    <n v="0.14928510114551"/>
    <n v="3916.3308090980699"/>
    <n v="10.082551765468899"/>
    <n v="1.60440891403885"/>
    <n v="1.5051747601129299"/>
    <n v="0.23951434701105001"/>
    <n v="584.64984095550597"/>
    <n v="1310"/>
    <s v="Fixed Single Family Units"/>
    <n v="1310"/>
    <s v="St. Lucie County"/>
    <s v="St. Lucie County"/>
    <m/>
    <m/>
    <m/>
    <n v="0"/>
    <n v="1"/>
    <n v="1.5051747601129299"/>
    <n v="0.23951434701105001"/>
    <n v="584.649840955505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8.496403357976405"/>
    <n v="0.47416856530000001"/>
  </r>
  <r>
    <n v="190000"/>
    <n v="780000"/>
    <n v="780000"/>
    <x v="0"/>
    <x v="0"/>
    <s v="IR-SouthCentral"/>
    <s v="C-25 and South Indian R"/>
    <n v="0.36"/>
    <n v="0.57999999999999996"/>
    <s v="St. Lucie County"/>
    <n v="0.31340384428391999"/>
    <n v="3898.7161475485"/>
    <n v="11.4067995506168"/>
    <n v="2.0290913844323399"/>
    <n v="3.5749348301394899"/>
    <n v="0.63592504028449004"/>
    <n v="1221.87262841352"/>
    <n v="1210"/>
    <s v="Fixed Single Family Units"/>
    <n v="1210"/>
    <s v="St. Lucie County"/>
    <s v="St. Lucie County"/>
    <m/>
    <m/>
    <m/>
    <n v="0"/>
    <n v="1"/>
    <n v="3.5749348301394899"/>
    <n v="0.63592504028449004"/>
    <n v="1221.8726284135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5.23817207668401"/>
    <n v="0.99097536770000005"/>
  </r>
  <r>
    <n v="190000"/>
    <n v="780000"/>
    <n v="780000"/>
    <x v="0"/>
    <x v="0"/>
    <s v="IR-SouthCentral"/>
    <s v="C-25 and South Indian R"/>
    <n v="0.36"/>
    <n v="0.57999999999999996"/>
    <s v="St. Lucie County"/>
    <n v="5.7484634041050003E-2"/>
    <n v="3898.7161475485"/>
    <n v="11.4067995506168"/>
    <n v="2.0290913844323399"/>
    <n v="0.65571569774686"/>
    <n v="0.11664157566994"/>
    <n v="224.11627097177299"/>
    <n v="1310"/>
    <s v="Fixed Single Family Units"/>
    <n v="1310"/>
    <s v="St. Lucie County"/>
    <s v="St. Lucie County"/>
    <m/>
    <m/>
    <m/>
    <n v="0"/>
    <n v="1"/>
    <n v="0.65571569774686"/>
    <n v="0.11664157566994"/>
    <n v="224.11627097177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886995599795796"/>
    <n v="0.18176502110000001"/>
  </r>
  <r>
    <n v="190000"/>
    <n v="780000"/>
    <n v="780000"/>
    <x v="0"/>
    <x v="0"/>
    <s v="IR-SouthCentral"/>
    <s v="C-25 and South Indian R"/>
    <n v="0.36"/>
    <n v="0.57999999999999996"/>
    <s v="St. Lucie County"/>
    <n v="0.16189269675349"/>
    <n v="3898.7161475485"/>
    <n v="11.4067995506168"/>
    <n v="2.0290913844323399"/>
    <n v="1.84667754057586"/>
    <n v="0.32849507618502"/>
    <n v="631.17367100300498"/>
    <n v="1310"/>
    <s v="Fixed Single Family Units"/>
    <n v="1310"/>
    <s v="St. Lucie County"/>
    <s v="St. Lucie County"/>
    <m/>
    <m/>
    <m/>
    <n v="0"/>
    <n v="1"/>
    <n v="1.84667754057586"/>
    <n v="0.32849507618502"/>
    <n v="631.17367100300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528812700449"/>
    <n v="0.51190078750000001"/>
  </r>
  <r>
    <n v="190000"/>
    <n v="780000"/>
    <n v="780000"/>
    <x v="0"/>
    <x v="0"/>
    <s v="IR-SouthCentral"/>
    <s v="C-25 and South Indian R"/>
    <n v="0.36"/>
    <n v="0.57999999999999996"/>
    <s v="St. Lucie County"/>
    <n v="5.708720086421E-2"/>
    <n v="3898.7161475485"/>
    <n v="11.4067995506168"/>
    <n v="2.0290913844323399"/>
    <n v="0.65118225716390998"/>
    <n v="0.11583514743494"/>
    <n v="222.56679182766399"/>
    <n v="1310"/>
    <s v="Fixed Single Family Units"/>
    <n v="1310"/>
    <s v="St. Lucie County"/>
    <s v="St. Lucie County"/>
    <m/>
    <m/>
    <m/>
    <n v="0"/>
    <n v="1"/>
    <n v="0.65118225716390998"/>
    <n v="0.11583514743494"/>
    <n v="222.56679182766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916607313960299"/>
    <n v="0.18050834700000001"/>
  </r>
  <r>
    <n v="190000"/>
    <n v="780000"/>
    <n v="780000"/>
    <x v="0"/>
    <x v="0"/>
    <s v="IR-SouthCentral"/>
    <s v="C-25 and South Indian R"/>
    <n v="0.36"/>
    <n v="0.57999999999999996"/>
    <s v="St. Lucie County"/>
    <n v="2.7895077771249999E-2"/>
    <n v="3898.7161475485"/>
    <n v="11.4067995506168"/>
    <n v="2.0290913844323399"/>
    <n v="0.31819356058554998"/>
    <n v="5.6601661973719998E-2"/>
    <n v="108.754990143905"/>
    <n v="1310"/>
    <s v="Fixed Single Family Units"/>
    <n v="1310"/>
    <s v="St. Lucie County"/>
    <s v="St. Lucie County"/>
    <m/>
    <m/>
    <m/>
    <n v="0"/>
    <n v="1"/>
    <n v="0.31819356058554998"/>
    <n v="5.6601661973719998E-2"/>
    <n v="108.754990143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2.504716218795402"/>
    <n v="8.82035605E-2"/>
  </r>
  <r>
    <n v="190000"/>
    <n v="780000"/>
    <n v="780000"/>
    <x v="0"/>
    <x v="0"/>
    <s v="IR-SouthCentral"/>
    <s v="C-25 and South Indian R"/>
    <n v="0.36"/>
    <n v="0.57999999999999996"/>
    <s v="St. Lucie County"/>
    <n v="0.14976622795055"/>
    <n v="3946.8803181070298"/>
    <n v="12.402555969061201"/>
    <n v="2.5115071564836202"/>
    <n v="1.85748402443192"/>
    <n v="0.37613895329737002"/>
    <n v="591.10937741516898"/>
    <n v="1330"/>
    <s v="Residential, High density; Multiple Dwelling Units, Low Rise &lt;Two stories or less&gt;"/>
    <n v="1330"/>
    <s v="St. Lucie County"/>
    <s v="St. Lucie County"/>
    <m/>
    <m/>
    <m/>
    <n v="0"/>
    <n v="1"/>
    <n v="1.85748402443192"/>
    <n v="0.37613895329737002"/>
    <n v="591.10937741516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6.654719765821"/>
    <n v="0.47940744320000001"/>
  </r>
  <r>
    <n v="190000"/>
    <n v="780000"/>
    <n v="780000"/>
    <x v="0"/>
    <x v="0"/>
    <s v="IR-SouthCentral"/>
    <s v="C-25 and South Indian R"/>
    <n v="0.36"/>
    <n v="0.57999999999999996"/>
    <s v="FDOT District 4"/>
    <n v="0.12787472159079999"/>
    <n v="3946.8803181070298"/>
    <n v="12.402555969061201"/>
    <n v="2.5115071564836202"/>
    <n v="1.58597339155814"/>
    <n v="0.32115827840866001"/>
    <n v="504.70622183018003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1.58597339155814"/>
    <n v="0.32115827840866001"/>
    <n v="504.706221830180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6.397420524509"/>
    <n v="0.40933189120000002"/>
  </r>
  <r>
    <n v="190000"/>
    <n v="780000"/>
    <n v="780000"/>
    <x v="0"/>
    <x v="0"/>
    <s v="IR-SouthCentral"/>
    <s v="C-25 and South Indian R"/>
    <n v="0.36"/>
    <n v="0.57999999999999996"/>
    <s v="St. Lucie County"/>
    <n v="0.12542309271527999"/>
    <n v="3946.8803181070298"/>
    <n v="12.402555969061201"/>
    <n v="2.5115071564836202"/>
    <n v="1.55556692721404"/>
    <n v="0.31500099494273998"/>
    <n v="495.02993607406"/>
    <n v="1330"/>
    <s v="Residential, High density; Multiple Dwelling Units, Low Rise &lt;Two stories or less&gt;"/>
    <n v="1330"/>
    <s v="St. Lucie County"/>
    <s v="St. Lucie County"/>
    <m/>
    <m/>
    <m/>
    <n v="0"/>
    <n v="1"/>
    <n v="1.55556692721404"/>
    <n v="0.31500099494273998"/>
    <n v="495.029936074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75273553393301"/>
    <n v="0.40148413309999997"/>
  </r>
  <r>
    <n v="190000"/>
    <n v="780000"/>
    <n v="780000"/>
    <x v="0"/>
    <x v="0"/>
    <s v="IR-SouthCentral"/>
    <s v="C-25 and South Indian R"/>
    <n v="0.36"/>
    <n v="0.57999999999999996"/>
    <s v="FDOT District 4"/>
    <n v="1.495285273468E-2"/>
    <n v="3946.8803181070298"/>
    <n v="12.402555969061201"/>
    <n v="2.5115071564836202"/>
    <n v="0.18545359293909"/>
    <n v="3.7554196653009998E-2"/>
    <n v="59.017120158093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18545359293909"/>
    <n v="3.7554196653009998E-2"/>
    <n v="59.017120158091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584653662020102"/>
    <n v="4.7864655399999997E-2"/>
  </r>
  <r>
    <n v="190000"/>
    <n v="780000"/>
    <n v="780000"/>
    <x v="0"/>
    <x v="0"/>
    <s v="IR-SouthCentral"/>
    <s v="C-25 and South Indian R"/>
    <n v="0.36"/>
    <n v="0.57999999999999996"/>
    <s v="St. Lucie County"/>
    <n v="0.17987383169894"/>
    <n v="3946.8803181070298"/>
    <n v="12.402555969061201"/>
    <n v="2.5115071564836202"/>
    <n v="2.2308952650156502"/>
    <n v="0.45175441557601997"/>
    <n v="709.94048607505499"/>
    <n v="1310"/>
    <s v="Fixed Single Family Units"/>
    <n v="1310"/>
    <s v="St. Lucie County"/>
    <s v="St. Lucie County"/>
    <m/>
    <m/>
    <m/>
    <n v="0"/>
    <n v="1"/>
    <n v="2.2308952650156502"/>
    <n v="0.45175441557601997"/>
    <n v="709.94048607505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876934671106"/>
    <n v="0.57578303819999999"/>
  </r>
  <r>
    <n v="190000"/>
    <n v="780000"/>
    <n v="780000"/>
    <x v="0"/>
    <x v="0"/>
    <s v="IR-SouthCentral"/>
    <s v="C-25 and South Indian R"/>
    <n v="0.36"/>
    <n v="0.57999999999999996"/>
    <s v="FDOT District 4"/>
    <n v="1.9872727138729999E-2"/>
    <n v="3946.8803181070298"/>
    <n v="12.402555969061201"/>
    <n v="2.5115071564836202"/>
    <n v="0.24647261059600001"/>
    <n v="4.9910496427769999E-2"/>
    <n v="78.435275610972795"/>
    <n v="1310"/>
    <s v="Fixed Single Family Units"/>
    <n v="1310"/>
    <s v="FDOT District 4                                                St. Lucie County"/>
    <s v="FDOT District 4"/>
    <m/>
    <m/>
    <m/>
    <n v="0"/>
    <n v="1"/>
    <n v="0.24647261059600001"/>
    <n v="4.9910496427769999E-2"/>
    <n v="78.435275610974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7.467597801546503"/>
    <n v="6.3613362199999995E-2"/>
  </r>
  <r>
    <n v="190000"/>
    <n v="780000"/>
    <n v="780000"/>
    <x v="0"/>
    <x v="0"/>
    <s v="IR-SouthCentral"/>
    <s v="C-25 and South Indian R"/>
    <n v="0.36"/>
    <n v="0.57999999999999996"/>
    <s v="St. Lucie County"/>
    <n v="8.7320862611740005E-2"/>
    <n v="3948.1425713866001"/>
    <n v="12.4054689750681"/>
    <n v="2.5119848463030299"/>
    <n v="1.08325625200612"/>
    <n v="0.21934868364679999"/>
    <n v="344.75521504761099"/>
    <n v="1330"/>
    <s v="Residential, High density; Multiple Dwelling Units, Low Rise &lt;Two stories or less&gt;"/>
    <n v="1330"/>
    <s v="St. Lucie County"/>
    <s v="St. Lucie County"/>
    <m/>
    <m/>
    <m/>
    <n v="0"/>
    <n v="1"/>
    <n v="1.08325625200612"/>
    <n v="0.21934868364679999"/>
    <n v="344.75521504761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579000597563805"/>
    <n v="0.2796068249"/>
  </r>
  <r>
    <n v="190000"/>
    <n v="780000"/>
    <n v="780000"/>
    <x v="0"/>
    <x v="0"/>
    <s v="IR-SouthCentral"/>
    <s v="C-25 and South Indian R"/>
    <n v="0.36"/>
    <n v="0.57999999999999996"/>
    <s v="St. Lucie County"/>
    <n v="0.16575328004257001"/>
    <n v="3948.1425713866001"/>
    <n v="12.4054689750681"/>
    <n v="2.5119848463030299"/>
    <n v="2.05624717308394"/>
    <n v="0.41636972769197"/>
    <n v="654.41758128305605"/>
    <n v="1310"/>
    <s v="Fixed Single Family Units"/>
    <n v="1310"/>
    <s v="St. Lucie County"/>
    <s v="St. Lucie County"/>
    <m/>
    <m/>
    <m/>
    <n v="0"/>
    <n v="1"/>
    <n v="2.05624717308394"/>
    <n v="0.41636972769197"/>
    <n v="654.417581283056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727399220091"/>
    <n v="0.53075229629999998"/>
  </r>
  <r>
    <n v="190000"/>
    <n v="780000"/>
    <n v="780000"/>
    <x v="0"/>
    <x v="0"/>
    <s v="IR-SouthCentral"/>
    <s v="C-25 and South Indian R"/>
    <n v="0.36"/>
    <n v="0.57999999999999996"/>
    <s v="St. Lucie County"/>
    <n v="0.15239652400299"/>
    <n v="3948.1425713866001"/>
    <n v="12.4054689750681"/>
    <n v="2.5119848463030299"/>
    <n v="1.89055035042731"/>
    <n v="0.38281775892476"/>
    <n v="601.68320414754498"/>
    <n v="1310"/>
    <s v="Fixed Single Family Units"/>
    <n v="1310"/>
    <s v="St. Lucie County"/>
    <s v="St. Lucie County"/>
    <m/>
    <m/>
    <m/>
    <n v="0"/>
    <n v="1"/>
    <n v="1.89055035042731"/>
    <n v="0.38281775892476"/>
    <n v="601.68320414754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872168160877607"/>
    <n v="0.48798313389999998"/>
  </r>
  <r>
    <n v="190000"/>
    <n v="780000"/>
    <n v="780000"/>
    <x v="0"/>
    <x v="0"/>
    <s v="IR-SouthCentral"/>
    <s v="C-25 and South Indian R"/>
    <n v="0.36"/>
    <n v="0.57999999999999996"/>
    <s v="St. Lucie County"/>
    <n v="9.5500873706270001E-2"/>
    <n v="3948.1425713866001"/>
    <n v="12.4054689750681"/>
    <n v="2.5119848463030299"/>
    <n v="1.1847331258550999"/>
    <n v="0.23989674755886001"/>
    <n v="377.05106508436302"/>
    <n v="1310"/>
    <s v="Fixed Single Family Units"/>
    <n v="1310"/>
    <s v="St. Lucie County"/>
    <s v="St. Lucie County"/>
    <m/>
    <m/>
    <m/>
    <n v="0"/>
    <n v="1"/>
    <n v="1.1847331258550999"/>
    <n v="0.23989674755886001"/>
    <n v="377.05106508436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9.356570623009901"/>
    <n v="0.30579972840000003"/>
  </r>
  <r>
    <n v="190000"/>
    <n v="780000"/>
    <n v="780000"/>
    <x v="0"/>
    <x v="0"/>
    <s v="IR-SouthCentral"/>
    <s v="C-25 and South Indian R"/>
    <n v="0.36"/>
    <n v="0.57999999999999996"/>
    <s v="St. Lucie County"/>
    <n v="9.5042790244300006E-3"/>
    <n v="3948.1425713866001"/>
    <n v="12.4054689750681"/>
    <n v="2.5119848463030299"/>
    <n v="0.11790503856803999"/>
    <n v="2.387460488442E-2"/>
    <n v="37.5242486267164"/>
    <n v="1310"/>
    <s v="Fixed Single Family Units"/>
    <n v="1310"/>
    <s v="St. Lucie County"/>
    <s v="St. Lucie County"/>
    <m/>
    <m/>
    <m/>
    <n v="0"/>
    <n v="1"/>
    <n v="0.11790503856803999"/>
    <n v="2.387460488442E-2"/>
    <n v="37.524248626718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6.628559049866098"/>
    <n v="3.04332917E-2"/>
  </r>
  <r>
    <n v="190000"/>
    <n v="780000"/>
    <n v="780000"/>
    <x v="0"/>
    <x v="0"/>
    <s v="IR-SouthCentral"/>
    <s v="C-25 and South Indian R"/>
    <n v="0.36"/>
    <n v="0.57999999999999996"/>
    <s v="St. Lucie County"/>
    <n v="9.7806918993460001E-2"/>
    <n v="3948.1425713866001"/>
    <n v="12.4054689750681"/>
    <n v="2.5119848463030299"/>
    <n v="1.2133406991204001"/>
    <n v="0.24568949837515999"/>
    <n v="386.15566065425202"/>
    <n v="1310"/>
    <s v="Fixed Single Family Units"/>
    <n v="1310"/>
    <s v="St. Lucie County"/>
    <s v="St. Lucie County"/>
    <m/>
    <m/>
    <m/>
    <n v="0"/>
    <n v="1"/>
    <n v="1.2133406991204001"/>
    <n v="0.24568949837515999"/>
    <n v="386.155660654252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414186926601005"/>
    <n v="0.31318382859999999"/>
  </r>
  <r>
    <n v="190000"/>
    <n v="780000"/>
    <n v="780000"/>
    <x v="0"/>
    <x v="0"/>
    <s v="IR-SouthCentral"/>
    <s v="C-25 and South Indian R"/>
    <n v="0.36"/>
    <n v="0.57999999999999996"/>
    <s v="St. Lucie County"/>
    <n v="9.4807154935500002E-3"/>
    <n v="3948.1425713866001"/>
    <n v="12.4054689750681"/>
    <n v="2.5119848463030299"/>
    <n v="0.11761272191671"/>
    <n v="2.3815413651909999E-2"/>
    <n v="37.431216447301097"/>
    <n v="1310"/>
    <s v="Fixed Single Family Units"/>
    <n v="1310"/>
    <s v="St. Lucie County"/>
    <s v="St. Lucie County"/>
    <m/>
    <m/>
    <m/>
    <n v="0"/>
    <n v="1"/>
    <n v="0.11761272191671"/>
    <n v="2.3815413651909999E-2"/>
    <n v="37.4312164473025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184486277208599"/>
    <n v="3.0357839800000001E-2"/>
  </r>
  <r>
    <n v="190000"/>
    <n v="780000"/>
    <n v="780000"/>
    <x v="0"/>
    <x v="0"/>
    <s v="IR-SouthCentral"/>
    <s v="C-25 and South Indian R"/>
    <n v="0.36"/>
    <n v="0.57999999999999996"/>
    <s v="St. Lucie County"/>
    <n v="0.10061748231773"/>
    <n v="2846.9909313632102"/>
    <n v="7.0778347998838198"/>
    <n v="0.86873367766470999"/>
    <n v="0.71215391782518001"/>
    <n v="8.7409795451249994E-2"/>
    <n v="286.45705969519798"/>
    <n v="1210"/>
    <s v="Fixed Single Family Units"/>
    <n v="1210"/>
    <s v="St. Lucie County"/>
    <s v="St. Lucie County"/>
    <m/>
    <m/>
    <m/>
    <n v="0"/>
    <n v="1"/>
    <n v="0.71215391782518001"/>
    <n v="8.7409795451249994E-2"/>
    <n v="286.457059695197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5.529866135118"/>
    <n v="0.23232527140000001"/>
  </r>
  <r>
    <n v="190000"/>
    <n v="780000"/>
    <n v="780000"/>
    <x v="0"/>
    <x v="0"/>
    <s v="IR-SouthCentral"/>
    <s v="C-25 and South Indian R"/>
    <n v="0.36"/>
    <n v="0.57999999999999996"/>
    <s v="Natural Lands"/>
    <n v="0.39615015106835"/>
    <n v="2846.9909313632102"/>
    <n v="7.0778347998838198"/>
    <n v="0.86873367766470999"/>
    <n v="2.80388532521085"/>
    <n v="0.34414897764503999"/>
    <n v="1127.83588754978"/>
    <n v="4110"/>
    <s v="Pine flatwoods"/>
    <n v="4110"/>
    <s v="St. Lucie County"/>
    <s v="St. Lucie County"/>
    <m/>
    <m/>
    <s v="Natural Lands"/>
    <n v="0"/>
    <n v="1"/>
    <n v="2.80388532521085"/>
    <n v="0.34414897764503999"/>
    <n v="1127.8358875497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4.18063350437299"/>
    <n v="0.91470874899999999"/>
  </r>
  <r>
    <n v="190000"/>
    <n v="780000"/>
    <n v="780000"/>
    <x v="0"/>
    <x v="0"/>
    <s v="IR-SouthCentral"/>
    <s v="C-25 and South Indian R"/>
    <n v="0.36"/>
    <n v="0.57999999999999996"/>
    <s v="St. Lucie County"/>
    <n v="5.5290982058020001E-2"/>
    <n v="2846.9909313632102"/>
    <n v="7.0778347998838198"/>
    <n v="0.86873367766470999"/>
    <n v="0.39134043692999998"/>
    <n v="4.8033138184950003E-2"/>
    <n v="157.412924505349"/>
    <n v="1310"/>
    <s v="Fixed Single Family Units"/>
    <n v="1310"/>
    <s v="St. Lucie County"/>
    <s v="St. Lucie County"/>
    <m/>
    <m/>
    <m/>
    <n v="0"/>
    <n v="1"/>
    <n v="0.39134043692999998"/>
    <n v="4.8033138184950003E-2"/>
    <n v="157.41292450534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066940458613203"/>
    <n v="0.12766660539999999"/>
  </r>
  <r>
    <n v="190000"/>
    <n v="780000"/>
    <n v="780000"/>
    <x v="0"/>
    <x v="0"/>
    <s v="IR-SouthCentral"/>
    <s v="C-25 and South Indian R"/>
    <n v="0.36"/>
    <n v="0.57999999999999996"/>
    <s v="St. Lucie County"/>
    <n v="6.5704838200780005E-2"/>
    <n v="2846.9909313632102"/>
    <n v="7.0778347998838198"/>
    <n v="0.86873367766470999"/>
    <n v="0.46504799033825001"/>
    <n v="5.7080005730530001E-2"/>
    <n v="187.06107850432201"/>
    <n v="1310"/>
    <s v="Fixed Single Family Units"/>
    <n v="1310"/>
    <s v="St. Lucie County"/>
    <s v="St. Lucie County"/>
    <m/>
    <m/>
    <m/>
    <n v="0"/>
    <n v="1"/>
    <n v="0.46504799033825001"/>
    <n v="5.7080005730530001E-2"/>
    <n v="187.06107850432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8.619502455760895"/>
    <n v="0.15171214799999999"/>
  </r>
  <r>
    <n v="190000"/>
    <n v="780000"/>
    <n v="780000"/>
    <x v="0"/>
    <x v="0"/>
    <s v="IR-SouthCentral"/>
    <s v="C-25 and South Indian R"/>
    <n v="0.36"/>
    <n v="0.57999999999999996"/>
    <s v="Natural Lands"/>
    <n v="0.617763453829"/>
    <n v="2207.3497220885802"/>
    <n v="5.0556525531082102"/>
    <n v="0.32070404599824998"/>
    <n v="3.1231973825675698"/>
    <n v="0.19811923911280999"/>
    <n v="1363.6199881259399"/>
    <n v="4110"/>
    <s v="Pine flatwoods"/>
    <n v="4110"/>
    <s v="St. Lucie County"/>
    <s v="St. Lucie County"/>
    <m/>
    <m/>
    <s v="Natural Lands"/>
    <n v="0"/>
    <n v="1"/>
    <n v="3.1231973825675698"/>
    <n v="0.19811923911280999"/>
    <n v="1363.6199881259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000000026077"/>
    <n v="1.10593673"/>
  </r>
  <r>
    <n v="190000"/>
    <n v="780000"/>
    <n v="780000"/>
    <x v="0"/>
    <x v="0"/>
    <s v="IR-SouthCentral"/>
    <s v="C-25 and South Indian R"/>
    <n v="0.36"/>
    <n v="0.57999999999999996"/>
    <s v="St. Lucie County"/>
    <n v="0.23268425382784"/>
    <n v="3938.9767806522"/>
    <n v="12.379505551468"/>
    <n v="2.5070296097048401"/>
    <n v="2.88051601200101"/>
    <n v="0.58334631405848003"/>
    <n v="916.53787305126605"/>
    <n v="1330"/>
    <s v="Residential, High density; Multiple Dwelling Units, Low Rise &lt;Two stories or less&gt;"/>
    <n v="1330"/>
    <s v="St. Lucie County"/>
    <s v="St. Lucie County"/>
    <m/>
    <m/>
    <m/>
    <n v="0"/>
    <n v="1"/>
    <n v="2.88051601200101"/>
    <n v="0.58334631405848003"/>
    <n v="916.537873051266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5.379061386681"/>
    <n v="0.74333971860000003"/>
  </r>
  <r>
    <n v="190000"/>
    <n v="780000"/>
    <n v="780000"/>
    <x v="0"/>
    <x v="0"/>
    <s v="IR-SouthCentral"/>
    <s v="C-25 and South Indian R"/>
    <n v="0.36"/>
    <n v="0.57999999999999996"/>
    <s v="St. Lucie County"/>
    <n v="0.16845369491706"/>
    <n v="3938.9767806522"/>
    <n v="12.379505551468"/>
    <n v="2.5070296097048401"/>
    <n v="2.0853734513911202"/>
    <n v="0.42231840102127"/>
    <n v="663.53519289339397"/>
    <n v="1310"/>
    <s v="Fixed Single Family Units"/>
    <n v="1310"/>
    <s v="St. Lucie County"/>
    <s v="St. Lucie County"/>
    <m/>
    <m/>
    <m/>
    <n v="0"/>
    <n v="1"/>
    <n v="2.0853734513911202"/>
    <n v="0.42231840102127"/>
    <n v="663.53519289339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53973157644501"/>
    <n v="0.53814695290000003"/>
  </r>
  <r>
    <n v="190000"/>
    <n v="780000"/>
    <n v="780000"/>
    <x v="0"/>
    <x v="0"/>
    <s v="IR-SouthCentral"/>
    <s v="C-25 and South Indian R"/>
    <n v="0.36"/>
    <n v="0.57999999999999996"/>
    <s v="St. Lucie County"/>
    <n v="2.763943766815E-2"/>
    <n v="3938.9767806522"/>
    <n v="12.379505551468"/>
    <n v="2.5070296097048401"/>
    <n v="0.34216257205238998"/>
    <n v="6.9292888629649996E-2"/>
    <n v="108.87110320515001"/>
    <n v="1330"/>
    <s v="Residential, High density; Multiple Dwelling Units, Low Rise &lt;Two stories or less&gt;"/>
    <n v="1330"/>
    <s v="St. Lucie County"/>
    <s v="St. Lucie County"/>
    <m/>
    <m/>
    <m/>
    <n v="0"/>
    <n v="1"/>
    <n v="0.34216257205238998"/>
    <n v="6.9292888629649996E-2"/>
    <n v="108.87110320515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2.4478496487163"/>
    <n v="8.8297731700000007E-2"/>
  </r>
  <r>
    <n v="190000"/>
    <n v="780000"/>
    <n v="780000"/>
    <x v="0"/>
    <x v="0"/>
    <s v="IR-SouthCentral"/>
    <s v="C-25 and South Indian R"/>
    <n v="0.36"/>
    <n v="0.57999999999999996"/>
    <s v="St. Lucie County"/>
    <n v="8.0520289376219994E-2"/>
    <n v="3938.9767806522"/>
    <n v="12.379505551468"/>
    <n v="2.5070296097048401"/>
    <n v="0.99680136933878005"/>
    <n v="0.20186674964819001"/>
    <n v="317.16755022434302"/>
    <n v="1330"/>
    <s v="Residential, High density; Multiple Dwelling Units, Low Rise &lt;Two stories or less&gt;"/>
    <n v="1330"/>
    <s v="St. Lucie County"/>
    <s v="St. Lucie County"/>
    <m/>
    <m/>
    <m/>
    <n v="0"/>
    <n v="1"/>
    <n v="0.99680136933878005"/>
    <n v="0.20186674964819001"/>
    <n v="317.167550224341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427139648558693"/>
    <n v="0.25723240079999998"/>
  </r>
  <r>
    <n v="190000"/>
    <n v="780000"/>
    <n v="780000"/>
    <x v="0"/>
    <x v="0"/>
    <s v="IR-SouthCentral"/>
    <s v="C-25 and South Indian R"/>
    <n v="0.36"/>
    <n v="0.57999999999999996"/>
    <s v="St. Lucie County"/>
    <n v="3.9750046928539999E-2"/>
    <n v="3938.9767806522"/>
    <n v="12.379505551468"/>
    <n v="2.5070296097048401"/>
    <n v="0.49208592662307998"/>
    <n v="9.9654544637029996E-2"/>
    <n v="156.57451188139001"/>
    <n v="1330"/>
    <s v="Residential, High density; Multiple Dwelling Units, Low Rise &lt;Two stories or less&gt;"/>
    <n v="1330"/>
    <s v="St. Lucie County"/>
    <s v="St. Lucie County"/>
    <m/>
    <m/>
    <m/>
    <n v="0"/>
    <n v="1"/>
    <n v="0.49208592662307998"/>
    <n v="9.9654544637029996E-2"/>
    <n v="156.57451188139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0.749636801329999"/>
    <n v="0.12698662760000001"/>
  </r>
  <r>
    <n v="190000"/>
    <n v="780000"/>
    <n v="780000"/>
    <x v="0"/>
    <x v="0"/>
    <s v="IR-SouthCentral"/>
    <s v="C-25 and South Indian R"/>
    <n v="0.36"/>
    <n v="0.57999999999999996"/>
    <s v="St. Lucie County"/>
    <n v="6.8715731042120004E-2"/>
    <n v="3938.9767806522"/>
    <n v="12.379505551468"/>
    <n v="2.5070296097048401"/>
    <n v="0.85066677390918999"/>
    <n v="0.17227237237512"/>
    <n v="270.66966904048002"/>
    <n v="1310"/>
    <s v="Fixed Single Family Units"/>
    <n v="1310"/>
    <s v="St. Lucie County"/>
    <s v="St. Lucie County"/>
    <m/>
    <m/>
    <m/>
    <n v="0"/>
    <n v="1"/>
    <n v="0.85066677390918999"/>
    <n v="0.17227237237512"/>
    <n v="270.669669040478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077675529199894"/>
    <n v="0.21952122390000001"/>
  </r>
  <r>
    <n v="190000"/>
    <n v="780000"/>
    <n v="780000"/>
    <x v="0"/>
    <x v="0"/>
    <s v="IR-SouthCentral"/>
    <s v="C-25 and South Indian R"/>
    <n v="0.36"/>
    <n v="0.57999999999999996"/>
    <s v="FDOT District 4"/>
    <n v="8.8178239709949993E-2"/>
    <n v="2540.2622361061599"/>
    <n v="5.9471792613578298"/>
    <n v="0.50431862437955999"/>
    <n v="0.52441179850607"/>
    <n v="4.4469928550730002E-2"/>
    <n v="223.995852381513"/>
    <n v="8140"/>
    <s v="Roads and Highways"/>
    <n v="8140"/>
    <s v="FDOT District 4                                                St. Lucie County"/>
    <s v="FDOT District 4"/>
    <m/>
    <m/>
    <m/>
    <n v="0"/>
    <n v="1"/>
    <n v="0.52441179850607"/>
    <n v="4.4469928550730002E-2"/>
    <n v="287.5818423978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530231853142"/>
    <n v="0.23323750400000001"/>
  </r>
  <r>
    <n v="190000"/>
    <n v="780000"/>
    <n v="780000"/>
    <x v="0"/>
    <x v="0"/>
    <s v="IR-SouthCentral"/>
    <s v="C-25 and South Indian R"/>
    <n v="0.36"/>
    <n v="0.57999999999999996"/>
    <s v="St. Lucie County"/>
    <n v="7.9460967593599999E-3"/>
    <n v="2540.2622361061599"/>
    <n v="5.9471792613578298"/>
    <n v="0.50431862437955999"/>
    <n v="4.7256861856049999E-2"/>
    <n v="4.0073645868699999E-3"/>
    <n v="20.1851695222655"/>
    <n v="1210"/>
    <s v="Fixed Single Family Units"/>
    <n v="1210"/>
    <s v="St. Lucie County"/>
    <s v="St. Lucie County"/>
    <m/>
    <m/>
    <m/>
    <n v="0"/>
    <n v="1"/>
    <n v="4.7256861856049999E-2"/>
    <n v="4.0073645868699999E-3"/>
    <n v="20.185169545699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3.084833988908599"/>
    <n v="1.6370778200000002E-2"/>
  </r>
  <r>
    <n v="190000"/>
    <n v="780000"/>
    <n v="780000"/>
    <x v="0"/>
    <x v="0"/>
    <s v="IR-SouthCentral"/>
    <s v="C-25 and South Indian R"/>
    <n v="0.36"/>
    <n v="0.57999999999999996"/>
    <s v="Natural Lands"/>
    <n v="9.2012661687689998E-2"/>
    <n v="2540.2622361061599"/>
    <n v="5.9471792613578298"/>
    <n v="0.50431862437955999"/>
    <n v="0.54721579337138004"/>
    <n v="4.6403698967840003E-2"/>
    <n v="233.73628972885899"/>
    <n v="4110"/>
    <s v="Pine flatwoods"/>
    <n v="4110"/>
    <s v="St. Lucie County"/>
    <s v="St. Lucie County"/>
    <m/>
    <m/>
    <s v="Natural Lands"/>
    <n v="0"/>
    <n v="1"/>
    <n v="0.54721579337138004"/>
    <n v="4.6403698967840003E-2"/>
    <n v="233.73628970003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7.080925517436"/>
    <n v="0.18956714490000001"/>
  </r>
  <r>
    <n v="190000"/>
    <n v="780000"/>
    <n v="780000"/>
    <x v="0"/>
    <x v="0"/>
    <s v="IR-SouthCentral"/>
    <s v="C-25 and South Indian R"/>
    <n v="0.36"/>
    <n v="0.57999999999999996"/>
    <s v="FDOT District 4"/>
    <n v="0.40283577215160998"/>
    <n v="2540.2622361061599"/>
    <n v="5.9471792613578298"/>
    <n v="0.50431862437955999"/>
    <n v="2.39573654987315"/>
    <n v="0.20315758246238"/>
    <n v="1023.30849934941"/>
    <n v="4110"/>
    <s v="Pine flatwoods"/>
    <n v="4110"/>
    <s v="FDOT District 4                                                St. Lucie County"/>
    <s v="FDOT District 4"/>
    <m/>
    <m/>
    <s v="Natural Lands"/>
    <n v="0"/>
    <n v="1"/>
    <n v="2.39573654987315"/>
    <n v="0.20315758246238"/>
    <n v="1023.3084993494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7.59242571912799"/>
    <n v="0.82993390050000004"/>
  </r>
  <r>
    <n v="190000"/>
    <n v="780000"/>
    <n v="780000"/>
    <x v="0"/>
    <x v="0"/>
    <s v="IR-SouthCentral"/>
    <s v="C-25 and South Indian R"/>
    <n v="0.36"/>
    <n v="0.57999999999999996"/>
    <s v="St. Lucie County"/>
    <n v="0.12317024936486"/>
    <n v="3975.39118389853"/>
    <n v="11.3646472799684"/>
    <n v="2.18125492625725"/>
    <n v="1.3997864394174699"/>
    <n v="0.26866571319545002"/>
    <n v="489.64992344367602"/>
    <n v="1330"/>
    <s v="Residential, High density; Multiple Dwelling Units, Low Rise &lt;Two stories or less&gt;"/>
    <n v="1330"/>
    <s v="St. Lucie County"/>
    <s v="St. Lucie County"/>
    <m/>
    <m/>
    <m/>
    <n v="0"/>
    <n v="1"/>
    <n v="1.3997864394174699"/>
    <n v="0.26866571319545002"/>
    <n v="499.878143497452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151520867266399"/>
    <n v="0.40541617479999997"/>
  </r>
  <r>
    <n v="190000"/>
    <n v="780000"/>
    <n v="780000"/>
    <x v="0"/>
    <x v="0"/>
    <s v="IR-SouthCentral"/>
    <s v="C-25 and South Indian R"/>
    <n v="0.36"/>
    <n v="0.57999999999999996"/>
    <s v="St. Lucie County"/>
    <n v="0.23763491728763"/>
    <n v="3975.39118389853"/>
    <n v="11.3646472799684"/>
    <n v="2.18125492625725"/>
    <n v="2.7006370163784501"/>
    <n v="0.51834233398438001"/>
    <n v="944.69175517172198"/>
    <n v="1330"/>
    <s v="Residential, High density; Multiple Dwelling Units, Low Rise &lt;Two stories or less&gt;"/>
    <n v="1330"/>
    <s v="St. Lucie County"/>
    <s v="St. Lucie County"/>
    <m/>
    <m/>
    <m/>
    <n v="0"/>
    <n v="1"/>
    <n v="2.7006370163784501"/>
    <n v="0.51834233398438001"/>
    <n v="967.269497519097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5.322508709039"/>
    <n v="0.78448458840000002"/>
  </r>
  <r>
    <n v="190000"/>
    <n v="780000"/>
    <n v="780000"/>
    <x v="0"/>
    <x v="0"/>
    <s v="IR-SouthCentral"/>
    <s v="C-25 and South Indian R"/>
    <n v="0.36"/>
    <n v="0.57999999999999996"/>
    <s v="St. Lucie County"/>
    <n v="8.1077440549109994E-2"/>
    <n v="3975.39118389853"/>
    <n v="11.3646472799684"/>
    <n v="2.18125492625725"/>
    <n v="0.92141651420333004"/>
    <n v="0.17685056660609"/>
    <n v="322.31454237202098"/>
    <n v="1330"/>
    <s v="Residential, High density; Multiple Dwelling Units, Low Rise &lt;Two stories or less&gt;"/>
    <n v="1330"/>
    <s v="St. Lucie County"/>
    <s v="St. Lucie County"/>
    <m/>
    <m/>
    <m/>
    <n v="0"/>
    <n v="1"/>
    <n v="0.92141651420333004"/>
    <n v="0.17685056660609"/>
    <n v="330.731041785756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280545393694098"/>
    <n v="0.26823279950000001"/>
  </r>
  <r>
    <n v="190000"/>
    <n v="790000"/>
    <n v="790000"/>
    <x v="0"/>
    <x v="0"/>
    <s v="IR-SouthCentral"/>
    <s v="C-25 and South Indian R"/>
    <n v="0.36"/>
    <n v="0.57999999999999996"/>
    <s v="St. Lucie County"/>
    <n v="0.17673401198200001"/>
    <n v="3760.7502564688898"/>
    <n v="9.7444152483095703"/>
    <n v="1.5337784192635"/>
    <n v="1.72216960125235"/>
    <n v="0.27107081352785001"/>
    <n v="664.65248088809301"/>
    <n v="1210"/>
    <s v="Fixed Single Family Units"/>
    <n v="1210"/>
    <s v="St. Lucie County"/>
    <s v="St. Lucie County"/>
    <m/>
    <m/>
    <m/>
    <n v="0"/>
    <n v="1"/>
    <n v="1.72216960125235"/>
    <n v="0.27107081352785001"/>
    <n v="771.542080715016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0.52798361300901"/>
    <n v="0.62574377999999997"/>
  </r>
  <r>
    <n v="190000"/>
    <n v="790000"/>
    <n v="790000"/>
    <x v="0"/>
    <x v="0"/>
    <s v="IR-SouthCentral"/>
    <s v="C-25 and South Indian R"/>
    <n v="0.36"/>
    <n v="0.57999999999999996"/>
    <s v="St. Lucie County"/>
    <n v="4.7138389228950001E-2"/>
    <n v="3760.7502564688898"/>
    <n v="9.7444152483095703"/>
    <n v="1.5337784192635"/>
    <n v="0.45933603878335"/>
    <n v="7.2299844118209999E-2"/>
    <n v="177.27570938231099"/>
    <n v="1330"/>
    <s v="Residential, High density; Multiple Dwelling Units, Low Rise &lt;Two stories or less&gt;"/>
    <n v="1330"/>
    <s v="St. Lucie County"/>
    <s v="St. Lucie County"/>
    <m/>
    <m/>
    <m/>
    <n v="0"/>
    <n v="1"/>
    <n v="0.45933603878335"/>
    <n v="7.2299844118209999E-2"/>
    <n v="193.68096150000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733693160431301"/>
    <n v="0.1570810718"/>
  </r>
  <r>
    <n v="190000"/>
    <n v="790000"/>
    <n v="790000"/>
    <x v="0"/>
    <x v="0"/>
    <s v="IR-SouthCentral"/>
    <s v="C-25 and South Indian R"/>
    <n v="0.36"/>
    <n v="0.57999999999999996"/>
    <s v="St. Lucie County"/>
    <n v="9.8693562746E-3"/>
    <n v="3760.7502564688898"/>
    <n v="9.7444152483095703"/>
    <n v="1.5337784192635"/>
    <n v="9.6171105773210003E-2"/>
    <n v="1.5137405666E-2"/>
    <n v="37.116184140884798"/>
    <n v="1330"/>
    <s v="Residential, High density; Multiple Dwelling Units, Low Rise &lt;Two stories or less&gt;"/>
    <n v="1330"/>
    <s v="St. Lucie County"/>
    <s v="St. Lucie County"/>
    <m/>
    <m/>
    <m/>
    <n v="0"/>
    <n v="1"/>
    <n v="9.6171105773210003E-2"/>
    <n v="1.5137405666E-2"/>
    <n v="37.116184140884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377703834815797"/>
    <n v="3.01023391E-2"/>
  </r>
  <r>
    <n v="190000"/>
    <n v="790000"/>
    <n v="790000"/>
    <x v="0"/>
    <x v="0"/>
    <s v="IR-SouthCentral"/>
    <s v="C-25 and South Indian R"/>
    <n v="0.36"/>
    <n v="0.57999999999999996"/>
    <s v="St. Lucie County"/>
    <n v="0.11866903882894"/>
    <n v="3760.7502564688898"/>
    <n v="9.7444152483095703"/>
    <n v="1.5337784192635"/>
    <n v="1.15636039146702"/>
    <n v="0.18201201079057999"/>
    <n v="446.28461821087501"/>
    <n v="1310"/>
    <s v="Fixed Single Family Units"/>
    <n v="1310"/>
    <s v="St. Lucie County"/>
    <s v="St. Lucie County"/>
    <m/>
    <m/>
    <m/>
    <n v="0"/>
    <n v="1"/>
    <n v="1.15636039146702"/>
    <n v="0.18201201079057999"/>
    <n v="446.28461821087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2976625343438"/>
    <n v="0.3619502175"/>
  </r>
  <r>
    <n v="190000"/>
    <n v="790000"/>
    <n v="790000"/>
    <x v="0"/>
    <x v="0"/>
    <s v="IR-SouthCentral"/>
    <s v="C-25 and South Indian R"/>
    <n v="0.36"/>
    <n v="0.57999999999999996"/>
    <s v="St. Lucie County"/>
    <n v="0.20294901689496"/>
    <n v="3946.8803185481302"/>
    <n v="12.402555970447301"/>
    <n v="2.5115071567643001"/>
    <n v="2.5170865411871102"/>
    <n v="0.50970790838999003"/>
    <n v="801.01548045144102"/>
    <n v="1330"/>
    <s v="Residential, High density; Multiple Dwelling Units, Low Rise &lt;Two stories or less&gt;"/>
    <n v="1330"/>
    <s v="St. Lucie County"/>
    <s v="St. Lucie County"/>
    <m/>
    <m/>
    <m/>
    <n v="0"/>
    <n v="1"/>
    <n v="2.5170865411871102"/>
    <n v="0.50970790838999003"/>
    <n v="801.015480451441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464999437999"/>
    <n v="0.64964759159999996"/>
  </r>
  <r>
    <n v="190000"/>
    <n v="790000"/>
    <n v="790000"/>
    <x v="0"/>
    <x v="0"/>
    <s v="IR-SouthCentral"/>
    <s v="C-25 and South Indian R"/>
    <n v="0.36"/>
    <n v="0.57999999999999996"/>
    <s v="St. Lucie County"/>
    <n v="0.13540733781841999"/>
    <n v="3946.8803185481302"/>
    <n v="12.402555970447301"/>
    <n v="2.5115071567643001"/>
    <n v="1.67939708610226"/>
    <n v="0.34007649800937001"/>
    <n v="534.43655662253195"/>
    <n v="1330"/>
    <s v="Residential, High density; Multiple Dwelling Units, Low Rise &lt;Two stories or less&gt;"/>
    <n v="1330"/>
    <s v="St. Lucie County"/>
    <s v="St. Lucie County"/>
    <m/>
    <m/>
    <m/>
    <n v="0"/>
    <n v="1"/>
    <n v="1.67939708610226"/>
    <n v="0.34007649800937001"/>
    <n v="534.436556622531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4.417832050588103"/>
    <n v="0.43344408490000003"/>
  </r>
  <r>
    <n v="190000"/>
    <n v="790000"/>
    <n v="790000"/>
    <x v="0"/>
    <x v="0"/>
    <s v="IR-SouthCentral"/>
    <s v="C-25 and South Indian R"/>
    <n v="0.36"/>
    <n v="0.57999999999999996"/>
    <s v="St. Lucie County"/>
    <n v="1.6458498353429999E-2"/>
    <n v="3946.8803185481302"/>
    <n v="12.402555970447301"/>
    <n v="2.5115071567643001"/>
    <n v="0.20412744701796001"/>
    <n v="4.1335636404239998E-2"/>
    <n v="64.959723224021502"/>
    <n v="1330"/>
    <s v="Residential, High density; Multiple Dwelling Units, Low Rise &lt;Two stories or less&gt;"/>
    <n v="1330"/>
    <s v="St. Lucie County"/>
    <s v="St. Lucie County"/>
    <m/>
    <m/>
    <m/>
    <n v="0"/>
    <n v="1"/>
    <n v="0.20412744701796001"/>
    <n v="4.1335636404239998E-2"/>
    <n v="64.9597232240202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612888115156203"/>
    <n v="5.2684284900000003E-2"/>
  </r>
  <r>
    <n v="190000"/>
    <n v="790000"/>
    <n v="790000"/>
    <x v="0"/>
    <x v="0"/>
    <s v="IR-SouthCentral"/>
    <s v="C-25 and South Indian R"/>
    <n v="0.36"/>
    <n v="0.57999999999999996"/>
    <s v="St. Lucie County"/>
    <n v="4.1634444017110001E-2"/>
    <n v="3946.8803185481302"/>
    <n v="12.402555970447301"/>
    <n v="2.5115071567643001"/>
    <n v="0.51637352222071997"/>
    <n v="0.10456520411688"/>
    <n v="164.326167664845"/>
    <n v="1310"/>
    <s v="Fixed Single Family Units"/>
    <n v="1310"/>
    <s v="St. Lucie County"/>
    <s v="St. Lucie County"/>
    <m/>
    <m/>
    <m/>
    <n v="0"/>
    <n v="1"/>
    <n v="0.51637352222071997"/>
    <n v="0.10456520411688"/>
    <n v="164.32616766484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204409052986698"/>
    <n v="0.13327345309999999"/>
  </r>
  <r>
    <n v="190000"/>
    <n v="790000"/>
    <n v="790000"/>
    <x v="0"/>
    <x v="0"/>
    <s v="IR-SouthCentral"/>
    <s v="C-25 and South Indian R"/>
    <n v="0.36"/>
    <n v="0.57999999999999996"/>
    <s v="St. Lucie County"/>
    <n v="8.8351713300349993E-2"/>
    <n v="3946.8803185481302"/>
    <n v="12.402555970447301"/>
    <n v="2.5115071567643001"/>
    <n v="1.09578706929257"/>
    <n v="0.22189596026623001"/>
    <n v="348.71363833517802"/>
    <n v="1330"/>
    <s v="Residential, High density; Multiple Dwelling Units, Low Rise &lt;Two stories or less&gt;"/>
    <n v="1330"/>
    <s v="St. Lucie County"/>
    <s v="St. Lucie County"/>
    <m/>
    <m/>
    <m/>
    <n v="0"/>
    <n v="1"/>
    <n v="1.09578706929257"/>
    <n v="0.22189596026623001"/>
    <n v="348.713638335178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917124990836996"/>
    <n v="0.2828172249"/>
  </r>
  <r>
    <n v="190000"/>
    <n v="790000"/>
    <n v="790000"/>
    <x v="0"/>
    <x v="0"/>
    <s v="IR-SouthCentral"/>
    <s v="C-25 and South Indian R"/>
    <n v="0.36"/>
    <n v="0.57999999999999996"/>
    <s v="St. Lucie County"/>
    <n v="5.5119586286079998E-2"/>
    <n v="3946.8803185481302"/>
    <n v="12.402555970447301"/>
    <n v="2.5115071567643001"/>
    <n v="0.68362375398107"/>
    <n v="0.13843323543538999"/>
    <n v="217.55041027906401"/>
    <n v="1330"/>
    <s v="Residential, High density; Multiple Dwelling Units, Low Rise &lt;Two stories or less&gt;"/>
    <n v="1330"/>
    <s v="St. Lucie County"/>
    <s v="St. Lucie County"/>
    <m/>
    <m/>
    <m/>
    <n v="0"/>
    <n v="1"/>
    <n v="0.68362375398107"/>
    <n v="0.13843323543538999"/>
    <n v="217.55041027906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537846150709697"/>
    <n v="0.176439911"/>
  </r>
  <r>
    <n v="190000"/>
    <n v="790000"/>
    <n v="790000"/>
    <x v="0"/>
    <x v="0"/>
    <s v="IR-SouthCentral"/>
    <s v="C-25 and South Indian R"/>
    <n v="0.36"/>
    <n v="0.57999999999999996"/>
    <s v="St. Lucie County"/>
    <n v="7.7842857043560004E-2"/>
    <n v="3946.8803185481302"/>
    <n v="12.402555970447301"/>
    <n v="2.5115071567643001"/>
    <n v="0.96545039138231004"/>
    <n v="0.19550289256788"/>
    <n v="307.23644040479002"/>
    <n v="1330"/>
    <s v="Residential, High density; Multiple Dwelling Units, Low Rise &lt;Two stories or less&gt;"/>
    <n v="1330"/>
    <s v="St. Lucie County"/>
    <s v="St. Lucie County"/>
    <m/>
    <m/>
    <m/>
    <n v="0"/>
    <n v="1"/>
    <n v="0.96545039138231004"/>
    <n v="0.19550289256788"/>
    <n v="307.236440404790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948553818605006"/>
    <n v="0.24917797280000001"/>
  </r>
  <r>
    <n v="190000"/>
    <n v="790000"/>
    <n v="790000"/>
    <x v="0"/>
    <x v="0"/>
    <s v="IR-SouthCentral"/>
    <s v="C-25 and South Indian R"/>
    <n v="0.36"/>
    <n v="0.57999999999999996"/>
    <s v="St. Lucie County"/>
    <n v="0.29782442601721998"/>
    <n v="3919.8794294494501"/>
    <n v="11.5071499309499"/>
    <n v="2.0617699237373901"/>
    <n v="3.4271103232793001"/>
    <n v="0.61404544411665996"/>
    <n v="1167.4358411324999"/>
    <n v="1210"/>
    <s v="Fixed Single Family Units"/>
    <n v="1210"/>
    <s v="St. Lucie County"/>
    <s v="St. Lucie County"/>
    <m/>
    <m/>
    <m/>
    <n v="0"/>
    <n v="1"/>
    <n v="3.4271103232793001"/>
    <n v="0.61404544411665996"/>
    <n v="1167.4358411324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8.21462629930301"/>
    <n v="0.94682549969999996"/>
  </r>
  <r>
    <n v="190000"/>
    <n v="790000"/>
    <n v="790000"/>
    <x v="0"/>
    <x v="0"/>
    <s v="IR-SouthCentral"/>
    <s v="C-25 and South Indian R"/>
    <n v="0.36"/>
    <n v="0.57999999999999996"/>
    <s v="St. Lucie County"/>
    <n v="0.11122250818207"/>
    <n v="3919.8794294494501"/>
    <n v="11.5071499309499"/>
    <n v="2.0617699237373901"/>
    <n v="1.2798540773474101"/>
    <n v="0.22931522221243"/>
    <n v="435.97882191467698"/>
    <n v="1330"/>
    <s v="Residential, High density; Multiple Dwelling Units, Low Rise &lt;Two stories or less&gt;"/>
    <n v="1330"/>
    <s v="St. Lucie County"/>
    <s v="St. Lucie County"/>
    <m/>
    <m/>
    <m/>
    <n v="0"/>
    <n v="1"/>
    <n v="1.2798540773474101"/>
    <n v="0.22931522221243"/>
    <n v="435.97882191467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017965213198"/>
    <n v="0.35359190750000002"/>
  </r>
  <r>
    <n v="190000"/>
    <n v="790000"/>
    <n v="790000"/>
    <x v="0"/>
    <x v="0"/>
    <s v="IR-SouthCentral"/>
    <s v="C-25 and South Indian R"/>
    <n v="0.36"/>
    <n v="0.57999999999999996"/>
    <s v="St. Lucie County"/>
    <n v="0.15446705271812"/>
    <n v="3919.8794294494501"/>
    <n v="11.5071499309499"/>
    <n v="2.0617699237373901"/>
    <n v="1.7774755350193701"/>
    <n v="0.31847552350258002"/>
    <n v="605.49222247745001"/>
    <n v="1330"/>
    <s v="Residential, High density; Multiple Dwelling Units, Low Rise &lt;Two stories or less&gt;"/>
    <n v="1330"/>
    <s v="St. Lucie County"/>
    <s v="St. Lucie County"/>
    <m/>
    <m/>
    <m/>
    <n v="0"/>
    <n v="1"/>
    <n v="1.7774755350193701"/>
    <n v="0.31847552350258002"/>
    <n v="605.49222247745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100054626692"/>
    <n v="0.49107236209999999"/>
  </r>
  <r>
    <n v="190000"/>
    <n v="790000"/>
    <n v="790000"/>
    <x v="0"/>
    <x v="0"/>
    <s v="IR-SouthCentral"/>
    <s v="C-25 and South Indian R"/>
    <n v="0.36"/>
    <n v="0.57999999999999996"/>
    <s v="St. Lucie County"/>
    <n v="5.4249466612410001E-2"/>
    <n v="3919.8794294494501"/>
    <n v="11.5071499309499"/>
    <n v="2.0617699237373901"/>
    <n v="0.62425674598310998"/>
    <n v="0.11184991864027"/>
    <n v="212.65136823260599"/>
    <n v="1330"/>
    <s v="Residential, High density; Multiple Dwelling Units, Low Rise &lt;Two stories or less&gt;"/>
    <n v="1330"/>
    <s v="St. Lucie County"/>
    <s v="St. Lucie County"/>
    <m/>
    <m/>
    <m/>
    <n v="0"/>
    <n v="1"/>
    <n v="0.62425674598310998"/>
    <n v="0.11184991864027"/>
    <n v="212.65136823260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9596064486351"/>
    <n v="0.1724666409"/>
  </r>
  <r>
    <n v="190000"/>
    <n v="790000"/>
    <n v="790000"/>
    <x v="0"/>
    <x v="0"/>
    <s v="IR-SouthCentral"/>
    <s v="C-25 and South Indian R"/>
    <n v="0.36"/>
    <n v="0.57999999999999996"/>
    <s v="St. Lucie County"/>
    <n v="0.15362548884798"/>
    <n v="3926.2057976423098"/>
    <n v="10.9376762060222"/>
    <n v="2.0001886642774398"/>
    <n v="1.68030585401112"/>
    <n v="0.30727996133780999"/>
    <n v="603.16528498058506"/>
    <n v="1210"/>
    <s v="Fixed Single Family Units"/>
    <n v="1210"/>
    <s v="St. Lucie County"/>
    <s v="St. Lucie County"/>
    <m/>
    <m/>
    <m/>
    <n v="0"/>
    <n v="1"/>
    <n v="1.68030585401112"/>
    <n v="0.30727996133780999"/>
    <n v="603.165284980585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789777793376"/>
    <n v="0.48918514600000002"/>
  </r>
  <r>
    <n v="190000"/>
    <n v="790000"/>
    <n v="790000"/>
    <x v="0"/>
    <x v="0"/>
    <s v="IR-SouthCentral"/>
    <s v="C-25 and South Indian R"/>
    <n v="0.36"/>
    <n v="0.57999999999999996"/>
    <s v="St. Lucie County"/>
    <n v="0.17919962757044999"/>
    <n v="3926.2057976423098"/>
    <n v="10.9376762060222"/>
    <n v="2.0001886642774398"/>
    <n v="1.9600275026054601"/>
    <n v="0.35843306370917"/>
    <n v="703.57461670247903"/>
    <n v="1310"/>
    <s v="Fixed Single Family Units"/>
    <n v="1310"/>
    <s v="St. Lucie County"/>
    <s v="St. Lucie County"/>
    <m/>
    <m/>
    <m/>
    <n v="0"/>
    <n v="1"/>
    <n v="1.9600275026054601"/>
    <n v="0.35843306370917"/>
    <n v="703.57461670247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902530080158"/>
    <n v="0.57062012709999999"/>
  </r>
  <r>
    <n v="190000"/>
    <n v="790000"/>
    <n v="790000"/>
    <x v="0"/>
    <x v="0"/>
    <s v="IR-SouthCentral"/>
    <s v="C-25 and South Indian R"/>
    <n v="0.36"/>
    <n v="0.57999999999999996"/>
    <s v="St. Lucie County"/>
    <n v="0.10011464835881"/>
    <n v="3926.2057976423098"/>
    <n v="10.9376762060222"/>
    <n v="2.0001886642774398"/>
    <n v="1.09502160722846"/>
    <n v="0.20024818477541001"/>
    <n v="393.07071281528903"/>
    <n v="1310"/>
    <s v="Fixed Single Family Units"/>
    <n v="1310"/>
    <s v="St. Lucie County"/>
    <s v="St. Lucie County"/>
    <m/>
    <m/>
    <m/>
    <n v="0"/>
    <n v="1"/>
    <n v="1.09502160722846"/>
    <n v="0.20024818477541001"/>
    <n v="393.07071281528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526627092241796"/>
    <n v="0.31879214340000001"/>
  </r>
  <r>
    <n v="190000"/>
    <n v="790000"/>
    <n v="790000"/>
    <x v="0"/>
    <x v="0"/>
    <s v="IR-SouthCentral"/>
    <s v="C-25 and South Indian R"/>
    <n v="0.36"/>
    <n v="0.57999999999999996"/>
    <s v="St. Lucie County"/>
    <n v="0.15678539466055"/>
    <n v="3926.2057976423098"/>
    <n v="10.9376762060222"/>
    <n v="2.0001886642774398"/>
    <n v="1.7148678806305799"/>
    <n v="0.31360036912431"/>
    <n v="615.57172550191694"/>
    <n v="1310"/>
    <s v="Fixed Single Family Units"/>
    <n v="1310"/>
    <s v="St. Lucie County"/>
    <s v="St. Lucie County"/>
    <m/>
    <m/>
    <m/>
    <n v="0"/>
    <n v="1"/>
    <n v="1.7148678806305799"/>
    <n v="0.31360036912431"/>
    <n v="615.571725501916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291504006408"/>
    <n v="0.49924714149999999"/>
  </r>
  <r>
    <n v="190000"/>
    <n v="790000"/>
    <n v="790000"/>
    <x v="0"/>
    <x v="0"/>
    <s v="IR-SouthCentral"/>
    <s v="C-25 and South Indian R"/>
    <n v="0.36"/>
    <n v="0.57999999999999996"/>
    <s v="St. Lucie County"/>
    <n v="2.80382942301E-2"/>
    <n v="3926.2057976423098"/>
    <n v="10.9376762060222"/>
    <n v="2.0001886642774398"/>
    <n v="0.30667378365803"/>
    <n v="5.6081878284719999E-2"/>
    <n v="110.084113362227"/>
    <n v="1310"/>
    <s v="Fixed Single Family Units"/>
    <n v="1310"/>
    <s v="St. Lucie County"/>
    <s v="St. Lucie County"/>
    <m/>
    <m/>
    <m/>
    <n v="0"/>
    <n v="1"/>
    <n v="0.30667378365803"/>
    <n v="5.6081878284719999E-2"/>
    <n v="110.08411336222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4.292971030139597"/>
    <n v="8.9281519399999995E-2"/>
  </r>
  <r>
    <n v="190000"/>
    <n v="790000"/>
    <n v="790000"/>
    <x v="0"/>
    <x v="0"/>
    <s v="IR-SouthCentral"/>
    <s v="C-25 and South Indian R"/>
    <n v="0.36"/>
    <n v="0.57999999999999996"/>
    <s v="St. Lucie County"/>
    <n v="0.19095356121011001"/>
    <n v="3916.8947519530002"/>
    <n v="10.3507945862496"/>
    <n v="1.7833539116569599"/>
    <n v="1.97652108759874"/>
    <n v="0.34053778032887999"/>
    <n v="747.94500177063605"/>
    <n v="1210"/>
    <s v="Fixed Single Family Units"/>
    <n v="1210"/>
    <s v="St. Lucie County"/>
    <s v="St. Lucie County"/>
    <m/>
    <m/>
    <m/>
    <n v="0"/>
    <n v="1"/>
    <n v="1.97652108759874"/>
    <n v="0.34053778032887999"/>
    <n v="747.945001770636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3.823619450696"/>
    <n v="0.60660584090000003"/>
  </r>
  <r>
    <n v="190000"/>
    <n v="790000"/>
    <n v="790000"/>
    <x v="0"/>
    <x v="0"/>
    <s v="IR-SouthCentral"/>
    <s v="C-25 and South Indian R"/>
    <n v="0.36"/>
    <n v="0.57999999999999996"/>
    <s v="St. Lucie County"/>
    <n v="0.14705957852212001"/>
    <n v="3916.8947519530002"/>
    <n v="10.3507945862496"/>
    <n v="1.7833539116569599"/>
    <n v="1.52218348922297"/>
    <n v="0.26225927460405002"/>
    <n v="576.01689133773596"/>
    <n v="1310"/>
    <s v="Fixed Single Family Units"/>
    <n v="1310"/>
    <s v="St. Lucie County"/>
    <s v="St. Lucie County"/>
    <m/>
    <m/>
    <m/>
    <n v="0"/>
    <n v="1"/>
    <n v="1.52218348922297"/>
    <n v="0.26225927460405002"/>
    <n v="576.016891337735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8.416256852291198"/>
    <n v="0.46716698410000002"/>
  </r>
  <r>
    <n v="190000"/>
    <n v="790000"/>
    <n v="790000"/>
    <x v="0"/>
    <x v="0"/>
    <s v="IR-SouthCentral"/>
    <s v="C-25 and South Indian R"/>
    <n v="0.36"/>
    <n v="0.57999999999999996"/>
    <s v="St. Lucie County"/>
    <n v="0.19166004542918999"/>
    <n v="3916.8947519530002"/>
    <n v="10.3507945862496"/>
    <n v="1.7833539116569599"/>
    <n v="1.9838337606288801"/>
    <n v="0.34179769172449997"/>
    <n v="750.71222610069196"/>
    <n v="1310"/>
    <s v="Fixed Single Family Units"/>
    <n v="1310"/>
    <s v="St. Lucie County"/>
    <s v="St. Lucie County"/>
    <m/>
    <m/>
    <m/>
    <n v="0"/>
    <n v="1"/>
    <n v="1.9838337606288801"/>
    <n v="0.34179769172449997"/>
    <n v="750.712226100691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44959660897899"/>
    <n v="0.60885014280000005"/>
  </r>
  <r>
    <n v="190000"/>
    <n v="790000"/>
    <n v="790000"/>
    <x v="0"/>
    <x v="0"/>
    <s v="IR-SouthCentral"/>
    <s v="C-25 and South Indian R"/>
    <n v="0.36"/>
    <n v="0.57999999999999996"/>
    <s v="St. Lucie County"/>
    <n v="8.8090374391499998E-2"/>
    <n v="3916.8947519530002"/>
    <n v="10.3507945862496"/>
    <n v="1.7833539116569599"/>
    <n v="0.91180537035231002"/>
    <n v="0.15709631375041999"/>
    <n v="345.04072515166899"/>
    <n v="1750"/>
    <s v="Governmental"/>
    <n v="1750"/>
    <s v="St. Lucie County"/>
    <s v="St. Lucie County"/>
    <m/>
    <m/>
    <m/>
    <n v="0"/>
    <n v="1"/>
    <n v="0.91180537035231002"/>
    <n v="0.15709631375041999"/>
    <n v="345.040725151668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7.023080501758301"/>
    <n v="0.2798383821"/>
  </r>
  <r>
    <n v="190000"/>
    <n v="790000"/>
    <n v="790000"/>
    <x v="0"/>
    <x v="0"/>
    <s v="IR-SouthCentral"/>
    <s v="C-25 and South Indian R"/>
    <n v="0.36"/>
    <n v="0.57999999999999996"/>
    <s v="St. Lucie County"/>
    <n v="0.20752738638317"/>
    <n v="3964.9206102185699"/>
    <n v="11.934275604838801"/>
    <n v="2.3607725333332801"/>
    <n v="2.4766890246486599"/>
    <n v="0.48992495368783001"/>
    <n v="822.82961145543197"/>
    <n v="1330"/>
    <s v="Residential, High density; Multiple Dwelling Units, Low Rise &lt;Two stories or less&gt;"/>
    <n v="1330"/>
    <s v="St. Lucie County"/>
    <s v="St. Lucie County"/>
    <m/>
    <m/>
    <m/>
    <n v="0"/>
    <n v="1"/>
    <n v="2.4766890246486599"/>
    <n v="0.48992495368783001"/>
    <n v="822.829611455431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84450996079599"/>
    <n v="0.66733950649999996"/>
  </r>
  <r>
    <n v="190000"/>
    <n v="790000"/>
    <n v="790000"/>
    <x v="0"/>
    <x v="0"/>
    <s v="IR-SouthCentral"/>
    <s v="C-25 and South Indian R"/>
    <n v="0.36"/>
    <n v="0.57999999999999996"/>
    <s v="St. Lucie County"/>
    <n v="0.17553475596977999"/>
    <n v="3964.9206102185699"/>
    <n v="11.934275604838801"/>
    <n v="2.3607725333332801"/>
    <n v="2.09488015597152"/>
    <n v="0.41439763053882001"/>
    <n v="695.98137175427996"/>
    <n v="1330"/>
    <s v="Residential, High density; Multiple Dwelling Units, Low Rise &lt;Two stories or less&gt;"/>
    <n v="1330"/>
    <s v="St. Lucie County"/>
    <s v="St. Lucie County"/>
    <m/>
    <m/>
    <m/>
    <n v="0"/>
    <n v="1"/>
    <n v="2.09488015597152"/>
    <n v="0.41439763053882001"/>
    <n v="695.981371754279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904003851826"/>
    <n v="0.56446177760000005"/>
  </r>
  <r>
    <n v="190000"/>
    <n v="790000"/>
    <n v="790000"/>
    <x v="0"/>
    <x v="0"/>
    <s v="IR-SouthCentral"/>
    <s v="C-25 and South Indian R"/>
    <n v="0.36"/>
    <n v="0.57999999999999996"/>
    <s v="St. Lucie County"/>
    <n v="0.22428580174386001"/>
    <n v="3964.9206102185699"/>
    <n v="11.934275604838801"/>
    <n v="2.3607725333332801"/>
    <n v="2.6766885722635698"/>
    <n v="0.52948776037355005"/>
    <n v="889.27539791365905"/>
    <n v="1330"/>
    <s v="Residential, High density; Multiple Dwelling Units, Low Rise &lt;Two stories or less&gt;"/>
    <n v="1330"/>
    <s v="St. Lucie County"/>
    <s v="St. Lucie County"/>
    <m/>
    <m/>
    <m/>
    <n v="0"/>
    <n v="1"/>
    <n v="2.6766885722635698"/>
    <n v="0.52948776037355005"/>
    <n v="889.275397913659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0.746842940025"/>
    <n v="0.72122903319999998"/>
  </r>
  <r>
    <n v="190000"/>
    <n v="790000"/>
    <n v="790000"/>
    <x v="0"/>
    <x v="0"/>
    <s v="IR-SouthCentral"/>
    <s v="C-25 and South Indian R"/>
    <n v="0.36"/>
    <n v="0.57999999999999996"/>
    <s v="St. Lucie County"/>
    <n v="1.1360266840799999E-3"/>
    <n v="3964.9206102185699"/>
    <n v="11.934275604838801"/>
    <n v="2.3607725333332801"/>
    <n v="1.355765554227E-2"/>
    <n v="2.6819005929099998E-3"/>
    <n v="4.5042556134710203"/>
    <n v="1330"/>
    <s v="Residential, High density; Multiple Dwelling Units, Low Rise &lt;Two stories or less&gt;"/>
    <n v="1330"/>
    <s v="St. Lucie County"/>
    <s v="St. Lucie County"/>
    <m/>
    <m/>
    <m/>
    <n v="0"/>
    <n v="1"/>
    <n v="1.355765554227E-2"/>
    <n v="2.6819005929099998E-3"/>
    <n v="4.50425561346971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8.3319288805077"/>
    <n v="3.6530865E-3"/>
  </r>
  <r>
    <n v="190000"/>
    <n v="790000"/>
    <n v="790000"/>
    <x v="0"/>
    <x v="0"/>
    <s v="IR-SouthCentral"/>
    <s v="C-25 and South Indian R"/>
    <n v="0.36"/>
    <n v="0.57999999999999996"/>
    <s v="St. Lucie County"/>
    <n v="9.2794829790600001E-3"/>
    <n v="3964.9206102185699"/>
    <n v="11.934275604838801"/>
    <n v="2.3607725333332801"/>
    <n v="0.11074390734256"/>
    <n v="2.1906748540499999E-2"/>
    <n v="36.7924133158633"/>
    <n v="1330"/>
    <s v="Residential, High density; Multiple Dwelling Units, Low Rise &lt;Two stories or less&gt;"/>
    <n v="1330"/>
    <s v="St. Lucie County"/>
    <s v="St. Lucie County"/>
    <m/>
    <m/>
    <m/>
    <n v="0"/>
    <n v="1"/>
    <n v="0.11074390734256"/>
    <n v="2.1906748540499999E-2"/>
    <n v="36.792413315861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912738257882403"/>
    <n v="2.9839751300000002E-2"/>
  </r>
  <r>
    <n v="190000"/>
    <n v="790000"/>
    <n v="790000"/>
    <x v="0"/>
    <x v="0"/>
    <s v="IR-SouthCentral"/>
    <s v="C-25 and South Indian R"/>
    <n v="0.36"/>
    <n v="0.57999999999999996"/>
    <s v="St. Lucie County"/>
    <n v="0.15163547535998001"/>
    <n v="3944.4764797545099"/>
    <n v="12.3950840441497"/>
    <n v="2.5100028119813098"/>
    <n v="1.87953446116164"/>
    <n v="0.38060546954968999"/>
    <n v="598.12256605386301"/>
    <n v="1330"/>
    <s v="Residential, High density; Multiple Dwelling Units, Low Rise &lt;Two stories or less&gt;"/>
    <n v="1330"/>
    <s v="St. Lucie County"/>
    <s v="St. Lucie County"/>
    <m/>
    <m/>
    <m/>
    <n v="0"/>
    <n v="1"/>
    <n v="1.87953446116164"/>
    <n v="0.38060546954968999"/>
    <n v="598.12256605386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597511448352293"/>
    <n v="0.4850953496"/>
  </r>
  <r>
    <n v="190000"/>
    <n v="790000"/>
    <n v="790000"/>
    <x v="0"/>
    <x v="0"/>
    <s v="IR-SouthCentral"/>
    <s v="C-25 and South Indian R"/>
    <n v="0.36"/>
    <n v="0.57999999999999996"/>
    <s v="St. Lucie County"/>
    <n v="3.165970318986E-2"/>
    <n v="3944.4764797545099"/>
    <n v="12.3950840441497"/>
    <n v="2.5100028119813098"/>
    <n v="0.39242468185125001"/>
    <n v="7.9465944033059996E-2"/>
    <n v="124.880954588443"/>
    <n v="1330"/>
    <s v="Residential, High density; Multiple Dwelling Units, Low Rise &lt;Two stories or less&gt;"/>
    <n v="1330"/>
    <s v="St. Lucie County"/>
    <s v="St. Lucie County"/>
    <m/>
    <m/>
    <m/>
    <n v="0"/>
    <n v="1"/>
    <n v="0.39242468185125001"/>
    <n v="7.9465944033059996E-2"/>
    <n v="124.88095458844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076682551540301"/>
    <n v="0.1012822016"/>
  </r>
  <r>
    <n v="190000"/>
    <n v="790000"/>
    <n v="790000"/>
    <x v="0"/>
    <x v="0"/>
    <s v="IR-SouthCentral"/>
    <s v="C-25 and South Indian R"/>
    <n v="0.36"/>
    <n v="0.57999999999999996"/>
    <s v="St. Lucie County"/>
    <n v="7.1508291922350004E-2"/>
    <n v="3944.4764797545099"/>
    <n v="12.3950840441497"/>
    <n v="2.5100028119813098"/>
    <n v="0.88635128823121001"/>
    <n v="0.17948601380508999"/>
    <n v="282.06277559515598"/>
    <n v="1330"/>
    <s v="Residential, High density; Multiple Dwelling Units, Low Rise &lt;Two stories or less&gt;"/>
    <n v="1330"/>
    <s v="St. Lucie County"/>
    <s v="St. Lucie County"/>
    <m/>
    <m/>
    <m/>
    <n v="0"/>
    <n v="1"/>
    <n v="0.88635128823121001"/>
    <n v="0.17948601380508999"/>
    <n v="282.062775595157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0.957054999706202"/>
    <n v="0.22876137520000001"/>
  </r>
  <r>
    <n v="190000"/>
    <n v="790000"/>
    <n v="790000"/>
    <x v="0"/>
    <x v="0"/>
    <s v="IR-SouthCentral"/>
    <s v="C-25 and South Indian R"/>
    <n v="0.36"/>
    <n v="0.57999999999999996"/>
    <s v="St. Lucie County"/>
    <n v="0.12297277515838"/>
    <n v="3944.4764797545099"/>
    <n v="12.3950840441497"/>
    <n v="2.5100028119813098"/>
    <n v="1.52425788323054"/>
    <n v="0.30866201144469002"/>
    <n v="485.06321926239701"/>
    <n v="1330"/>
    <s v="Residential, High density; Multiple Dwelling Units, Low Rise &lt;Two stories or less&gt;"/>
    <n v="1330"/>
    <s v="St. Lucie County"/>
    <s v="St. Lucie County"/>
    <m/>
    <m/>
    <m/>
    <n v="0"/>
    <n v="1"/>
    <n v="1.52425788323054"/>
    <n v="0.30866201144469002"/>
    <n v="485.06321926239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055554587543597"/>
    <n v="0.39340082669999998"/>
  </r>
  <r>
    <n v="190000"/>
    <n v="790000"/>
    <n v="790000"/>
    <x v="0"/>
    <x v="0"/>
    <s v="IR-SouthCentral"/>
    <s v="C-25 and South Indian R"/>
    <n v="0.36"/>
    <n v="0.57999999999999996"/>
    <s v="St. Lucie County"/>
    <n v="0.18593301113774999"/>
    <n v="3944.4764797545099"/>
    <n v="12.3950840441497"/>
    <n v="2.5100028119813098"/>
    <n v="2.3046552996343199"/>
    <n v="0.46669238079592001"/>
    <n v="733.40838924281104"/>
    <n v="1330"/>
    <s v="Residential, High density; Multiple Dwelling Units, Low Rise &lt;Two stories or less&gt;"/>
    <n v="1330"/>
    <s v="St. Lucie County"/>
    <s v="St. Lucie County"/>
    <m/>
    <m/>
    <m/>
    <n v="0"/>
    <n v="1"/>
    <n v="2.3046552996343199"/>
    <n v="0.46669238079592001"/>
    <n v="733.408389242811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731548690876"/>
    <n v="0.5948162119"/>
  </r>
  <r>
    <n v="190000"/>
    <n v="790000"/>
    <n v="790000"/>
    <x v="0"/>
    <x v="0"/>
    <s v="IR-SouthCentral"/>
    <s v="C-25 and South Indian R"/>
    <n v="0.36"/>
    <n v="0.57999999999999996"/>
    <s v="St. Lucie County"/>
    <n v="5.4054196899550003E-2"/>
    <n v="3944.4764797545099"/>
    <n v="12.3950840441497"/>
    <n v="2.5100028119813098"/>
    <n v="0.67000631350905004"/>
    <n v="0.13567618621728"/>
    <n v="213.215508302329"/>
    <n v="1330"/>
    <s v="Residential, High density; Multiple Dwelling Units, Low Rise &lt;Two stories or less&gt;"/>
    <n v="1330"/>
    <s v="St. Lucie County"/>
    <s v="St. Lucie County"/>
    <m/>
    <m/>
    <m/>
    <n v="0"/>
    <n v="1"/>
    <n v="0.67000631350905004"/>
    <n v="0.13567618621728"/>
    <n v="213.21550830232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986703847700198"/>
    <n v="0.17292417539999999"/>
  </r>
  <r>
    <n v="190000"/>
    <n v="790000"/>
    <n v="790000"/>
    <x v="0"/>
    <x v="0"/>
    <s v="IR-SouthCentral"/>
    <s v="C-25 and South Indian R"/>
    <n v="0.36"/>
    <n v="0.57999999999999996"/>
    <s v="St. Lucie County"/>
    <n v="3.2569717348980003E-2"/>
    <n v="3691.3738762865801"/>
    <n v="8.9287158976754295"/>
    <n v="1.10870902979441"/>
    <n v="0.29080575307667"/>
    <n v="3.6110339722669998E-2"/>
    <n v="120.22700378008101"/>
    <n v="8140"/>
    <s v="Roads and Highways"/>
    <n v="8140"/>
    <s v="St. Lucie County"/>
    <s v="St. Lucie County"/>
    <m/>
    <m/>
    <m/>
    <n v="0"/>
    <n v="1"/>
    <n v="0.29080575307667"/>
    <n v="3.6110339722669998E-2"/>
    <n v="126.25820011058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820661747624499"/>
    <n v="0.1023991891"/>
  </r>
  <r>
    <n v="190000"/>
    <n v="790000"/>
    <n v="790000"/>
    <x v="0"/>
    <x v="0"/>
    <s v="IR-SouthCentral"/>
    <s v="C-25 and South Indian R"/>
    <n v="0.36"/>
    <n v="0.57999999999999996"/>
    <s v="FDOT District 4"/>
    <n v="7.4140516495799997E-3"/>
    <n v="3691.3738762865801"/>
    <n v="8.9287158976754295"/>
    <n v="1.10870902979441"/>
    <n v="6.6197960829809999E-2"/>
    <n v="8.2200260112499993E-3"/>
    <n v="27.368036576706402"/>
    <n v="8140"/>
    <s v="Roads and Highways"/>
    <n v="8140"/>
    <s v="FDOT District 4                                                St. Lucie County"/>
    <s v="FDOT District 4"/>
    <m/>
    <m/>
    <m/>
    <n v="0"/>
    <n v="1"/>
    <n v="6.6197960829809999E-2"/>
    <n v="8.2200260112499993E-3"/>
    <n v="1848.5059490201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3.684841120303101"/>
    <n v="1.4991937948"/>
  </r>
  <r>
    <n v="190000"/>
    <n v="790000"/>
    <n v="790000"/>
    <x v="0"/>
    <x v="0"/>
    <s v="IR-SouthCentral"/>
    <s v="C-25 and South Indian R"/>
    <n v="0.36"/>
    <n v="0.57999999999999996"/>
    <s v="Natural Lands"/>
    <n v="7.3800591132470006E-2"/>
    <n v="3691.3738762865801"/>
    <n v="8.9287158976754295"/>
    <n v="1.10870902979441"/>
    <n v="0.65894451130239995"/>
    <n v="8.1823381792739999E-2"/>
    <n v="272.42557416093598"/>
    <n v="4110"/>
    <s v="Pine flatwoods"/>
    <n v="4110"/>
    <s v="St. Lucie County"/>
    <s v="St. Lucie County"/>
    <m/>
    <m/>
    <s v="Natural Lands"/>
    <n v="0"/>
    <n v="1"/>
    <n v="0.65894451130239995"/>
    <n v="8.1823381792739999E-2"/>
    <n v="272.42557416093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165287149672"/>
    <n v="0.2209453156"/>
  </r>
  <r>
    <n v="190000"/>
    <n v="790000"/>
    <n v="790000"/>
    <x v="0"/>
    <x v="0"/>
    <s v="IR-SouthCentral"/>
    <s v="C-25 and South Indian R"/>
    <n v="0.36"/>
    <n v="0.57999999999999996"/>
    <s v="FDOT District 4"/>
    <n v="5.0083221082699997E-3"/>
    <n v="3691.3738762865801"/>
    <n v="8.9287158976754295"/>
    <n v="1.10870902979441"/>
    <n v="4.4717885228830002E-2"/>
    <n v="5.5527719455599998E-3"/>
    <n v="18.487589394514799"/>
    <n v="4110"/>
    <s v="Pine flatwoods"/>
    <n v="4110"/>
    <s v="FDOT District 4                                                St. Lucie County"/>
    <s v="FDOT District 4"/>
    <m/>
    <m/>
    <s v="Natural Lands"/>
    <n v="0"/>
    <n v="1"/>
    <n v="4.4717885228830002E-2"/>
    <n v="5.5527719455599998E-3"/>
    <n v="18.487589394515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.817120400330399"/>
    <n v="1.49939898E-2"/>
  </r>
  <r>
    <n v="190000"/>
    <n v="790000"/>
    <n v="790000"/>
    <x v="0"/>
    <x v="0"/>
    <s v="IR-SouthCentral"/>
    <s v="C-25 and South Indian R"/>
    <n v="0.36"/>
    <n v="0.57999999999999996"/>
    <s v="St. Lucie County"/>
    <n v="3.7020169759609999E-2"/>
    <n v="2895.2024306585599"/>
    <n v="7.3962337137691296"/>
    <n v="0.98955294954808004"/>
    <n v="0.27380982766551998"/>
    <n v="3.6633418178389998E-2"/>
    <n v="107.18088547143"/>
    <n v="1210"/>
    <s v="Fixed Single Family Units"/>
    <n v="1210"/>
    <s v="St. Lucie County"/>
    <s v="St. Lucie County"/>
    <m/>
    <m/>
    <m/>
    <n v="0"/>
    <n v="1"/>
    <n v="0.27380982766551998"/>
    <n v="3.6633418178389998E-2"/>
    <n v="107.1808854714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374935922239601"/>
    <n v="8.6926914399999999E-2"/>
  </r>
  <r>
    <n v="190000"/>
    <n v="790000"/>
    <n v="790000"/>
    <x v="0"/>
    <x v="0"/>
    <s v="IR-SouthCentral"/>
    <s v="C-25 and South Indian R"/>
    <n v="0.36"/>
    <n v="0.57999999999999996"/>
    <s v="Natural Lands"/>
    <n v="0.38182293568684"/>
    <n v="2895.2024306585599"/>
    <n v="7.3962337137691296"/>
    <n v="0.98955294954808004"/>
    <n v="2.8240516696173699"/>
    <n v="0.37783401221402002"/>
    <n v="1105.4546914817499"/>
    <n v="4110"/>
    <s v="Pine flatwoods"/>
    <n v="4110"/>
    <s v="St. Lucie County"/>
    <s v="St. Lucie County"/>
    <m/>
    <m/>
    <s v="Natural Lands"/>
    <n v="0"/>
    <n v="1"/>
    <n v="2.8240516696173699"/>
    <n v="0.37783401221402002"/>
    <n v="1105.4546914817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87.26277544553901"/>
    <n v="0.89655692740000004"/>
  </r>
  <r>
    <n v="190000"/>
    <n v="790000"/>
    <n v="790000"/>
    <x v="0"/>
    <x v="0"/>
    <s v="IR-SouthCentral"/>
    <s v="C-25 and South Indian R"/>
    <n v="0.36"/>
    <n v="0.57999999999999996"/>
    <s v="St. Lucie County"/>
    <n v="0.17886858994850999"/>
    <n v="2895.2024306585599"/>
    <n v="7.3962337137691296"/>
    <n v="0.98955294954808004"/>
    <n v="1.3229538953115301"/>
    <n v="0.17699994076504999"/>
    <n v="517.86077638740198"/>
    <n v="1310"/>
    <s v="Fixed Single Family Units"/>
    <n v="1310"/>
    <s v="St. Lucie County"/>
    <s v="St. Lucie County"/>
    <m/>
    <m/>
    <m/>
    <n v="0"/>
    <n v="1"/>
    <n v="1.3229538953115301"/>
    <n v="0.17699994076504999"/>
    <n v="517.86077638740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958446775319"/>
    <n v="0.42000062970000002"/>
  </r>
  <r>
    <n v="190000"/>
    <n v="790000"/>
    <n v="790000"/>
    <x v="0"/>
    <x v="0"/>
    <s v="IR-SouthCentral"/>
    <s v="C-25 and South Indian R"/>
    <n v="0.36"/>
    <n v="0.57999999999999996"/>
    <s v="St. Lucie County"/>
    <n v="2.0051758203890001E-2"/>
    <n v="2895.2024306585599"/>
    <n v="7.3962337137691296"/>
    <n v="0.98955294954808004"/>
    <n v="0.14830749004801"/>
    <n v="1.9842276474289999E-2"/>
    <n v="58.0538990909033"/>
    <n v="1310"/>
    <s v="Fixed Single Family Units"/>
    <n v="1310"/>
    <s v="St. Lucie County"/>
    <s v="St. Lucie County"/>
    <m/>
    <m/>
    <m/>
    <n v="0"/>
    <n v="1"/>
    <n v="0.14830749004801"/>
    <n v="1.9842276474289999E-2"/>
    <n v="58.0538990909030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3.338554933267503"/>
    <n v="4.7083454300000001E-2"/>
  </r>
  <r>
    <n v="200000"/>
    <n v="790000"/>
    <n v="790000"/>
    <x v="0"/>
    <x v="0"/>
    <s v="IR-SouthCentral"/>
    <s v="C-25 and South Indian R"/>
    <n v="0.36"/>
    <n v="0.57999999999999996"/>
    <s v="FDOT District 4"/>
    <n v="0.1841745075931"/>
    <n v="3938.97678021199"/>
    <n v="12.379505550084501"/>
    <n v="2.5070296094246598"/>
    <n v="2.2799893389329098"/>
    <n v="0.46173094383711999"/>
    <n v="725.45910891621395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2.2799893389329098"/>
    <n v="0.46173094383711999"/>
    <n v="725.459108916213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9.82954915028699"/>
    <n v="0.588369107"/>
  </r>
  <r>
    <n v="200000"/>
    <n v="790000"/>
    <n v="790000"/>
    <x v="0"/>
    <x v="0"/>
    <s v="IR-SouthCentral"/>
    <s v="C-25 and South Indian R"/>
    <n v="0.36"/>
    <n v="0.57999999999999996"/>
    <s v="St. Lucie County"/>
    <n v="8.2848982022609999E-2"/>
    <n v="3938.97678021199"/>
    <n v="12.379505550084501"/>
    <n v="2.5070296094246598"/>
    <n v="1.0256294327678599"/>
    <n v="0.20770485104139"/>
    <n v="326.34021645129701"/>
    <n v="1330"/>
    <s v="Residential, High density; Multiple Dwelling Units, Low Rise &lt;Two stories or less&gt;"/>
    <n v="1330"/>
    <s v="St. Lucie County"/>
    <s v="St. Lucie County"/>
    <m/>
    <m/>
    <m/>
    <n v="0"/>
    <n v="1"/>
    <n v="1.0256294327678599"/>
    <n v="0.20770485104139"/>
    <n v="326.34021645129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7.504276662295695"/>
    <n v="0.26467170839999998"/>
  </r>
  <r>
    <n v="200000"/>
    <n v="790000"/>
    <n v="790000"/>
    <x v="0"/>
    <x v="0"/>
    <s v="IR-SouthCentral"/>
    <s v="C-25 and South Indian R"/>
    <n v="0.36"/>
    <n v="0.57999999999999996"/>
    <s v="FDOT District 4"/>
    <n v="4.3648192210900003E-3"/>
    <n v="3938.97678021199"/>
    <n v="12.379505550084501"/>
    <n v="2.5070296094246598"/>
    <n v="5.4034303772589998E-2"/>
    <n v="1.094273102705E-2"/>
    <n v="17.192921561696501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5.4034303772589998E-2"/>
    <n v="1.094273102705E-2"/>
    <n v="17.192921561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3.589234408931901"/>
    <n v="1.39439753E-2"/>
  </r>
  <r>
    <n v="200000"/>
    <n v="790000"/>
    <n v="790000"/>
    <x v="0"/>
    <x v="0"/>
    <s v="IR-SouthCentral"/>
    <s v="C-25 and South Indian R"/>
    <n v="0.36"/>
    <n v="0.57999999999999996"/>
    <s v="St. Lucie County"/>
    <n v="0.22896195965642999"/>
    <n v="3938.97678021199"/>
    <n v="12.379505550084501"/>
    <n v="2.5070296094246598"/>
    <n v="2.8344358503251001"/>
    <n v="0.57401441229058003"/>
    <n v="901.87584263854399"/>
    <n v="1330"/>
    <s v="Residential, High density; Multiple Dwelling Units, Low Rise &lt;Two stories or less&gt;"/>
    <n v="1330"/>
    <s v="St. Lucie County"/>
    <s v="St. Lucie County"/>
    <m/>
    <m/>
    <m/>
    <n v="0"/>
    <n v="1"/>
    <n v="2.8344358503251001"/>
    <n v="0.57401441229058003"/>
    <n v="901.87584263854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29528450892801"/>
    <n v="0.73144837200000001"/>
  </r>
  <r>
    <n v="200000"/>
    <n v="790000"/>
    <n v="790000"/>
    <x v="0"/>
    <x v="0"/>
    <s v="IR-SouthCentral"/>
    <s v="C-25 and South Indian R"/>
    <n v="0.36"/>
    <n v="0.57999999999999996"/>
    <s v="FDOT District 4"/>
    <n v="1.186848080857E-2"/>
    <n v="3938.97678021199"/>
    <n v="12.379505550084501"/>
    <n v="2.5070296094246598"/>
    <n v="0.14692592404086999"/>
    <n v="2.975463280599E-2"/>
    <n v="46.749670321384301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14692592404086999"/>
    <n v="2.975463280599E-2"/>
    <n v="46.749670321383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586287775098597"/>
    <n v="3.7915385500000003E-2"/>
  </r>
  <r>
    <n v="200000"/>
    <n v="790000"/>
    <n v="790000"/>
    <x v="0"/>
    <x v="0"/>
    <s v="IR-SouthCentral"/>
    <s v="C-25 and South Indian R"/>
    <n v="0.36"/>
    <n v="0.57999999999999996"/>
    <s v="St. Lucie County"/>
    <n v="0.10067083405934001"/>
    <n v="3938.97678021199"/>
    <n v="12.379505550084501"/>
    <n v="2.5070296094246598"/>
    <n v="1.2462551489693501"/>
    <n v="0.25238476179225999"/>
    <n v="396.54007780435001"/>
    <n v="1330"/>
    <s v="Residential, High density; Multiple Dwelling Units, Low Rise &lt;Two stories or less&gt;"/>
    <n v="1330"/>
    <s v="St. Lucie County"/>
    <s v="St. Lucie County"/>
    <m/>
    <m/>
    <m/>
    <n v="0"/>
    <n v="1"/>
    <n v="1.2462551489693501"/>
    <n v="0.25238476179225999"/>
    <n v="396.54007780435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636853910628801"/>
    <n v="0.32160590249999998"/>
  </r>
  <r>
    <n v="200000"/>
    <n v="790000"/>
    <n v="790000"/>
    <x v="0"/>
    <x v="0"/>
    <s v="IR-SouthCentral"/>
    <s v="C-25 and South Indian R"/>
    <n v="0.36"/>
    <n v="0.57999999999999996"/>
    <s v="FDOT District 4"/>
    <n v="4.8738705138499996E-3"/>
    <n v="3938.97678021199"/>
    <n v="12.379505550084501"/>
    <n v="2.5070296094246598"/>
    <n v="6.0336107076659998E-2"/>
    <n v="1.221893769073E-2"/>
    <n v="19.1980627838347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6.0336107076659998E-2"/>
    <n v="1.221893769073E-2"/>
    <n v="19.198062783836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7.112501088977801"/>
    <n v="1.5570205E-2"/>
  </r>
  <r>
    <n v="200000"/>
    <n v="790000"/>
    <n v="790000"/>
    <x v="0"/>
    <x v="0"/>
    <s v="IR-SouthCentral"/>
    <s v="C-25 and South Indian R"/>
    <n v="0.36"/>
    <n v="0.57999999999999996"/>
    <s v="St. Lucie County"/>
    <n v="3.0618579154099998E-3"/>
    <n v="3927.3659377163599"/>
    <n v="11.4146575052391"/>
    <n v="2.0112976753591099"/>
    <n v="3.4950059434200001E-2"/>
    <n v="6.1583077075600002E-3"/>
    <n v="12.0250364831398"/>
    <n v="1210"/>
    <s v="Fixed Single Family Units"/>
    <n v="1210"/>
    <s v="St. Lucie County"/>
    <s v="St. Lucie County"/>
    <m/>
    <m/>
    <m/>
    <n v="0"/>
    <n v="1"/>
    <n v="3.4950059434200001E-2"/>
    <n v="6.1583077075600002E-3"/>
    <n v="12.02503648314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2493438954602"/>
    <n v="9.7526654000000008E-3"/>
  </r>
  <r>
    <n v="200000"/>
    <n v="790000"/>
    <n v="790000"/>
    <x v="0"/>
    <x v="0"/>
    <s v="IR-SouthCentral"/>
    <s v="C-25 and South Indian R"/>
    <n v="0.36"/>
    <n v="0.57999999999999996"/>
    <s v="St. Lucie County"/>
    <n v="6.2932245247399998E-3"/>
    <n v="3927.3659377163599"/>
    <n v="11.4146575052391"/>
    <n v="2.0112976753591099"/>
    <n v="7.1835002553489999E-2"/>
    <n v="1.265754785712E-2"/>
    <n v="24.715795636869"/>
    <n v="1330"/>
    <s v="Residential, High density; Multiple Dwelling Units, Low Rise &lt;Two stories or less&gt;"/>
    <n v="1330"/>
    <s v="St. Lucie County"/>
    <s v="St. Lucie County"/>
    <m/>
    <m/>
    <m/>
    <n v="0"/>
    <n v="1"/>
    <n v="7.1835002553489999E-2"/>
    <n v="1.265754785712E-2"/>
    <n v="24.715795636867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0.279868301559702"/>
    <n v="2.0045251900000002E-2"/>
  </r>
  <r>
    <n v="200000"/>
    <n v="790000"/>
    <n v="790000"/>
    <x v="0"/>
    <x v="0"/>
    <s v="IR-SouthCentral"/>
    <s v="C-25 and South Indian R"/>
    <n v="0.36"/>
    <n v="0.57999999999999996"/>
    <s v="St. Lucie County"/>
    <n v="6.9275876408600003E-3"/>
    <n v="3927.3659377163599"/>
    <n v="11.4146575052391"/>
    <n v="2.0112976753591099"/>
    <n v="7.9076040257990005E-2"/>
    <n v="1.393344091791E-2"/>
    <n v="27.207171731274101"/>
    <n v="1310"/>
    <s v="Fixed Single Family Units"/>
    <n v="1310"/>
    <s v="St. Lucie County"/>
    <s v="St. Lucie County"/>
    <m/>
    <m/>
    <m/>
    <n v="0"/>
    <n v="1"/>
    <n v="7.9076040257990005E-2"/>
    <n v="1.393344091791E-2"/>
    <n v="27.207171731274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4.806597930605598"/>
    <n v="2.2065832699999999E-2"/>
  </r>
  <r>
    <n v="200000"/>
    <n v="790000"/>
    <n v="790000"/>
    <x v="0"/>
    <x v="0"/>
    <s v="IR-SouthCentral"/>
    <s v="C-25 and South Indian R"/>
    <n v="0.36"/>
    <n v="0.57999999999999996"/>
    <s v="St. Lucie County"/>
    <n v="7.7440248211E-3"/>
    <n v="3927.3659377163599"/>
    <n v="11.4146575052391"/>
    <n v="2.0112976753591099"/>
    <n v="8.8395391044959998E-2"/>
    <n v="1.55755391206E-2"/>
    <n v="30.4136193032299"/>
    <n v="1310"/>
    <s v="Fixed Single Family Units"/>
    <n v="1310"/>
    <s v="St. Lucie County"/>
    <s v="St. Lucie County"/>
    <m/>
    <m/>
    <m/>
    <n v="0"/>
    <n v="1"/>
    <n v="8.8395391044959998E-2"/>
    <n v="1.55755391206E-2"/>
    <n v="30.413619303230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0.0001721233178"/>
    <n v="2.4666357900000001E-2"/>
  </r>
  <r>
    <n v="200000"/>
    <n v="790000"/>
    <n v="790000"/>
    <x v="0"/>
    <x v="0"/>
    <s v="IR-SouthCentral"/>
    <s v="C-25 and South Indian R"/>
    <n v="0.36"/>
    <n v="0.57999999999999996"/>
    <s v="Natural Lands"/>
    <n v="0.61776345375996"/>
    <n v="2533.8253142048502"/>
    <n v="4.69055931126299"/>
    <n v="0.40937599091581001"/>
    <n v="2.8976561201917899"/>
    <n v="0.25289752603456001"/>
    <n v="1565.3046773276201"/>
    <n v="6172"/>
    <s v="Mixed Shrubs"/>
    <n v="6172"/>
    <s v="St. Lucie County"/>
    <s v="St. Lucie County"/>
    <m/>
    <m/>
    <s v="Natural Lands"/>
    <n v="0"/>
    <n v="1"/>
    <n v="2.8976561201917899"/>
    <n v="0.25289752603456001"/>
    <n v="1565.3046773276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00000001490099"/>
    <n v="1.2695090651000001"/>
  </r>
  <r>
    <n v="200000"/>
    <n v="790000"/>
    <n v="790000"/>
    <x v="0"/>
    <x v="0"/>
    <s v="IR-SouthCentral"/>
    <s v="C-25 and South Indian R"/>
    <n v="0.36"/>
    <n v="0.57999999999999996"/>
    <s v="St. Lucie County"/>
    <n v="0.15039234583774999"/>
    <n v="3894.1163924727898"/>
    <n v="10.933875788731701"/>
    <n v="2.0115340269167601"/>
    <n v="1.6443712289660299"/>
    <n v="0.30251932104048002"/>
    <n v="585.64529922924703"/>
    <n v="1210"/>
    <s v="Fixed Single Family Units"/>
    <n v="1210"/>
    <s v="St. Lucie County"/>
    <s v="St. Lucie County"/>
    <m/>
    <m/>
    <m/>
    <n v="0"/>
    <n v="1"/>
    <n v="1.6443712289660299"/>
    <n v="0.30251932104048002"/>
    <n v="585.645299229247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378592222088"/>
    <n v="0.47497591179999998"/>
  </r>
  <r>
    <n v="200000"/>
    <n v="790000"/>
    <n v="790000"/>
    <x v="0"/>
    <x v="0"/>
    <s v="IR-SouthCentral"/>
    <s v="C-25 and South Indian R"/>
    <n v="0.36"/>
    <n v="0.57999999999999996"/>
    <s v="St. Lucie County"/>
    <n v="7.513744222721E-2"/>
    <n v="3894.1163924727898"/>
    <n v="10.933875788731701"/>
    <n v="2.0115340269167601"/>
    <n v="0.82154346039533999"/>
    <n v="0.15114152173553"/>
    <n v="292.59394546546298"/>
    <n v="1330"/>
    <s v="Residential, High density; Multiple Dwelling Units, Low Rise &lt;Two stories or less&gt;"/>
    <n v="1330"/>
    <s v="St. Lucie County"/>
    <s v="St. Lucie County"/>
    <m/>
    <m/>
    <m/>
    <n v="0"/>
    <n v="1"/>
    <n v="0.82154346039533999"/>
    <n v="0.15114152173553"/>
    <n v="292.59394546546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19663432519"/>
    <n v="0.23730246999999999"/>
  </r>
  <r>
    <n v="200000"/>
    <n v="790000"/>
    <n v="790000"/>
    <x v="0"/>
    <x v="0"/>
    <s v="IR-SouthCentral"/>
    <s v="C-25 and South Indian R"/>
    <n v="0.36"/>
    <n v="0.57999999999999996"/>
    <s v="St. Lucie County"/>
    <n v="2.2127896227740002E-2"/>
    <n v="3894.1163924727898"/>
    <n v="10.933875788731701"/>
    <n v="2.0115340269167601"/>
    <n v="0.24194366882009999"/>
    <n v="4.4511016206190003E-2"/>
    <n v="86.1686034313947"/>
    <n v="1330"/>
    <s v="Residential, High density; Multiple Dwelling Units, Low Rise &lt;Two stories or less&gt;"/>
    <n v="1330"/>
    <s v="St. Lucie County"/>
    <s v="St. Lucie County"/>
    <m/>
    <m/>
    <m/>
    <n v="0"/>
    <n v="1"/>
    <n v="0.24194366882009999"/>
    <n v="4.4511016206190003E-2"/>
    <n v="86.168603431394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422753322247303"/>
    <n v="6.9885323099999994E-2"/>
  </r>
  <r>
    <n v="200000"/>
    <n v="790000"/>
    <n v="790000"/>
    <x v="0"/>
    <x v="0"/>
    <s v="IR-SouthCentral"/>
    <s v="C-25 and South Indian R"/>
    <n v="0.36"/>
    <n v="0.57999999999999996"/>
    <s v="St. Lucie County"/>
    <n v="1.7187151984820001E-2"/>
    <n v="3894.1163924727898"/>
    <n v="10.933875788731701"/>
    <n v="2.0115340269167601"/>
    <n v="0.18792218496414001"/>
    <n v="3.4572541043259998E-2"/>
    <n v="66.928770284032197"/>
    <n v="1330"/>
    <s v="Residential, High density; Multiple Dwelling Units, Low Rise &lt;Two stories or less&gt;"/>
    <n v="1330"/>
    <s v="St. Lucie County"/>
    <s v="St. Lucie County"/>
    <m/>
    <m/>
    <m/>
    <n v="0"/>
    <n v="1"/>
    <n v="0.18792218496414001"/>
    <n v="3.4572541043259998E-2"/>
    <n v="66.9287702840337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855386278791599"/>
    <n v="5.4281241100000002E-2"/>
  </r>
  <r>
    <n v="200000"/>
    <n v="790000"/>
    <n v="790000"/>
    <x v="0"/>
    <x v="0"/>
    <s v="IR-SouthCentral"/>
    <s v="C-25 and South Indian R"/>
    <n v="0.36"/>
    <n v="0.57999999999999996"/>
    <s v="St. Lucie County"/>
    <n v="0.20266159440490999"/>
    <n v="3894.1163924727898"/>
    <n v="10.933875788731701"/>
    <n v="2.0115340269167601"/>
    <n v="2.21587670036963"/>
    <n v="0.40766069309468"/>
    <n v="789.18783689683596"/>
    <n v="1310"/>
    <s v="Fixed Single Family Units"/>
    <n v="1310"/>
    <s v="St. Lucie County"/>
    <s v="St. Lucie County"/>
    <m/>
    <m/>
    <m/>
    <n v="0"/>
    <n v="1"/>
    <n v="2.21587670036963"/>
    <n v="0.40766069309468"/>
    <n v="789.187836896835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560882311545"/>
    <n v="0.64005501779999996"/>
  </r>
  <r>
    <n v="200000"/>
    <n v="790000"/>
    <n v="790000"/>
    <x v="0"/>
    <x v="0"/>
    <s v="IR-SouthCentral"/>
    <s v="C-25 and South Indian R"/>
    <n v="0.36"/>
    <n v="0.57999999999999996"/>
    <s v="St. Lucie County"/>
    <n v="0.14950279158499999"/>
    <n v="3894.1163924727898"/>
    <n v="10.933875788731701"/>
    <n v="2.0115340269167601"/>
    <n v="1.6346449532590901"/>
    <n v="0.30072995239228001"/>
    <n v="582.181271431607"/>
    <n v="1310"/>
    <s v="Fixed Single Family Units"/>
    <n v="1310"/>
    <s v="St. Lucie County"/>
    <s v="St. Lucie County"/>
    <m/>
    <m/>
    <m/>
    <n v="0"/>
    <n v="1"/>
    <n v="1.6346449532590901"/>
    <n v="0.30072995239228001"/>
    <n v="582.18127143160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317039330231793"/>
    <n v="0.4721664813"/>
  </r>
  <r>
    <n v="200000"/>
    <n v="790000"/>
    <n v="790000"/>
    <x v="0"/>
    <x v="0"/>
    <s v="IR-SouthCentral"/>
    <s v="C-25 and South Indian R"/>
    <n v="0.36"/>
    <n v="0.57999999999999996"/>
    <s v="St. Lucie County"/>
    <n v="7.5423126237000003E-4"/>
    <n v="3894.1163924727898"/>
    <n v="10.933875788731701"/>
    <n v="2.0115340269167601"/>
    <n v="8.2466709388000006E-3"/>
    <n v="1.51716184843E-3"/>
    <n v="2.93706432253772"/>
    <n v="1330"/>
    <s v="Residential, High density; Multiple Dwelling Units, Low Rise &lt;Two stories or less&gt;"/>
    <n v="1330"/>
    <s v="St. Lucie County"/>
    <s v="St. Lucie County"/>
    <m/>
    <m/>
    <m/>
    <n v="0"/>
    <n v="1"/>
    <n v="8.2466709388000006E-3"/>
    <n v="1.51716184843E-3"/>
    <n v="2.9370643225388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.1421113173701105"/>
    <n v="2.3820473000000001E-3"/>
  </r>
  <r>
    <n v="200000"/>
    <n v="790000"/>
    <n v="790000"/>
    <x v="0"/>
    <x v="0"/>
    <s v="IR-SouthCentral"/>
    <s v="C-25 and South Indian R"/>
    <n v="0.36"/>
    <n v="0.57999999999999996"/>
    <s v="FDOT District 4"/>
    <n v="0.12414741919535"/>
    <n v="3880.6491058588099"/>
    <n v="10.7938063500157"/>
    <n v="1.84197126836944"/>
    <n v="1.34002320164887"/>
    <n v="0.22867597920005001"/>
    <n v="481.77257129512901"/>
    <n v="8140"/>
    <s v="Roads and Highways"/>
    <n v="8140"/>
    <s v="FDOT District 4                                                St. Lucie County"/>
    <s v="FDOT District 4"/>
    <m/>
    <m/>
    <m/>
    <n v="0"/>
    <n v="1"/>
    <n v="1.34002320164887"/>
    <n v="0.22867597920005001"/>
    <n v="481.77257129512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0.944282707447"/>
    <n v="0.3907320124"/>
  </r>
  <r>
    <n v="200000"/>
    <n v="790000"/>
    <n v="790000"/>
    <x v="0"/>
    <x v="0"/>
    <s v="IR-SouthCentral"/>
    <s v="C-25 and South Indian R"/>
    <n v="0.36"/>
    <n v="0.57999999999999996"/>
    <s v="St. Lucie County"/>
    <n v="0.18836733235535"/>
    <n v="3880.6491058588099"/>
    <n v="10.7938063500157"/>
    <n v="1.84197126836944"/>
    <n v="2.0332005081127398"/>
    <n v="0.34696721409796"/>
    <n v="730.98751987781304"/>
    <n v="1210"/>
    <s v="Fixed Single Family Units"/>
    <n v="1210"/>
    <s v="St. Lucie County"/>
    <s v="St. Lucie County"/>
    <m/>
    <m/>
    <m/>
    <n v="0"/>
    <n v="1"/>
    <n v="2.0332005081127398"/>
    <n v="0.34696721409796"/>
    <n v="730.987519877813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98310226645"/>
    <n v="0.59285281420000002"/>
  </r>
  <r>
    <n v="200000"/>
    <n v="790000"/>
    <n v="790000"/>
    <x v="0"/>
    <x v="0"/>
    <s v="IR-SouthCentral"/>
    <s v="C-25 and South Indian R"/>
    <n v="0.36"/>
    <n v="0.57999999999999996"/>
    <s v="FDOT District 4"/>
    <n v="8.5682672294399992E-3"/>
    <n v="3880.6491058588099"/>
    <n v="10.7938063500157"/>
    <n v="1.84197126836944"/>
    <n v="9.2484217229779994E-2"/>
    <n v="1.5782502056339999E-2"/>
    <n v="33.250438562693397"/>
    <n v="1210"/>
    <s v="Fixed Single Family Units"/>
    <n v="1210"/>
    <s v="FDOT District 4                                                St. Lucie County"/>
    <s v="FDOT District 4"/>
    <m/>
    <m/>
    <m/>
    <n v="0"/>
    <n v="1"/>
    <n v="9.2484217229779994E-2"/>
    <n v="1.5782502056339999E-2"/>
    <n v="33.250438562694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764433730442299"/>
    <n v="2.6967103499999999E-2"/>
  </r>
  <r>
    <n v="200000"/>
    <n v="790000"/>
    <n v="790000"/>
    <x v="0"/>
    <x v="0"/>
    <s v="IR-SouthCentral"/>
    <s v="C-25 and South Indian R"/>
    <n v="0.36"/>
    <n v="0.57999999999999996"/>
    <s v="St. Lucie County"/>
    <n v="0.10182678193645001"/>
    <n v="3880.6491058588099"/>
    <n v="10.7938063500157"/>
    <n v="1.84197126836944"/>
    <n v="1.0990985654674099"/>
    <n v="0.18756200667747"/>
    <n v="395.15401027419898"/>
    <n v="1310"/>
    <s v="Fixed Single Family Units"/>
    <n v="1310"/>
    <s v="St. Lucie County"/>
    <s v="St. Lucie County"/>
    <m/>
    <m/>
    <m/>
    <n v="0"/>
    <n v="1"/>
    <n v="1.0990985654674099"/>
    <n v="0.18756200667747"/>
    <n v="395.15401027419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7.410056810401102"/>
    <n v="0.32048176020000002"/>
  </r>
  <r>
    <n v="200000"/>
    <n v="790000"/>
    <n v="790000"/>
    <x v="0"/>
    <x v="0"/>
    <s v="IR-SouthCentral"/>
    <s v="C-25 and South Indian R"/>
    <n v="0.36"/>
    <n v="0.57999999999999996"/>
    <s v="St. Lucie County"/>
    <n v="1.6174194053999999E-4"/>
    <n v="3880.6491058588099"/>
    <n v="10.7938063500157"/>
    <n v="1.84197126836944"/>
    <n v="1.74581118491E-3"/>
    <n v="2.9792400736999998E-4"/>
    <n v="0.62766371695582002"/>
    <n v="1310"/>
    <s v="Fixed Single Family Units"/>
    <n v="1310"/>
    <s v="St. Lucie County"/>
    <s v="St. Lucie County"/>
    <m/>
    <m/>
    <m/>
    <n v="0"/>
    <n v="1"/>
    <n v="1.74581118491E-3"/>
    <n v="2.9792400736999998E-4"/>
    <n v="0.627663716954260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.168309381474399"/>
    <n v="5.0905410000000003E-4"/>
  </r>
  <r>
    <n v="200000"/>
    <n v="790000"/>
    <n v="790000"/>
    <x v="0"/>
    <x v="0"/>
    <s v="IR-SouthCentral"/>
    <s v="C-25 and South Indian R"/>
    <n v="0.36"/>
    <n v="0.57999999999999996"/>
    <s v="St. Lucie County"/>
    <n v="0.18576989504881"/>
    <n v="3880.6491058588099"/>
    <n v="10.7938063500157"/>
    <n v="1.84197126836944"/>
    <n v="2.0051642728196999"/>
    <n v="0.34218280920792998"/>
    <n v="720.90777711668397"/>
    <n v="1310"/>
    <s v="Fixed Single Family Units"/>
    <n v="1310"/>
    <s v="St. Lucie County"/>
    <s v="St. Lucie County"/>
    <m/>
    <m/>
    <m/>
    <n v="0"/>
    <n v="1"/>
    <n v="2.0051642728196999"/>
    <n v="0.34218280920792998"/>
    <n v="720.90777711668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783673383718"/>
    <n v="0.58467784030000003"/>
  </r>
  <r>
    <n v="200000"/>
    <n v="790000"/>
    <n v="790000"/>
    <x v="0"/>
    <x v="0"/>
    <s v="IR-SouthCentral"/>
    <s v="C-25 and South Indian R"/>
    <n v="0.36"/>
    <n v="0.57999999999999996"/>
    <s v="FDOT District 4"/>
    <n v="8.92201616906E-3"/>
    <n v="3880.6491058588099"/>
    <n v="10.7938063500157"/>
    <n v="1.84197126836944"/>
    <n v="9.6302514780550005E-2"/>
    <n v="1.6434097439330001E-2"/>
    <n v="34.623214068924398"/>
    <n v="1310"/>
    <s v="Fixed Single Family Units"/>
    <n v="1310"/>
    <s v="FDOT District 4                                                St. Lucie County"/>
    <s v="FDOT District 4"/>
    <m/>
    <m/>
    <m/>
    <n v="0"/>
    <n v="1"/>
    <n v="9.6302514780550005E-2"/>
    <n v="1.6434097439330001E-2"/>
    <n v="34.6232140689258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2.323860094056897"/>
    <n v="2.80804656E-2"/>
  </r>
  <r>
    <n v="200000"/>
    <n v="790000"/>
    <n v="790000"/>
    <x v="0"/>
    <x v="0"/>
    <s v="IR-SouthCentral"/>
    <s v="C-25 and South Indian R"/>
    <n v="0.36"/>
    <n v="0.57999999999999996"/>
    <s v="St. Lucie County"/>
    <n v="6.3844243368080006E-2"/>
    <n v="3751.8177224860201"/>
    <n v="11.4071896923022"/>
    <n v="2.24729461056276"/>
    <n v="0.72828339486121996"/>
    <n v="0.14347682403654"/>
    <n v="239.53196374708099"/>
    <n v="1330"/>
    <s v="Residential, High density; Multiple Dwelling Units, Low Rise &lt;Two stories or less&gt;"/>
    <n v="1330"/>
    <s v="St. Lucie County"/>
    <s v="St. Lucie County"/>
    <m/>
    <m/>
    <m/>
    <n v="0"/>
    <n v="1"/>
    <n v="0.72828339486121996"/>
    <n v="0.14347682403654"/>
    <n v="239.5319637470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8.686076449575793"/>
    <n v="0.19426761049999999"/>
  </r>
  <r>
    <n v="200000"/>
    <n v="790000"/>
    <n v="790000"/>
    <x v="0"/>
    <x v="0"/>
    <s v="IR-SouthCentral"/>
    <s v="C-25 and South Indian R"/>
    <n v="0.36"/>
    <n v="0.57999999999999996"/>
    <s v="Natural Lands"/>
    <n v="8.2279577826770006E-2"/>
    <n v="3751.8177224860201"/>
    <n v="11.4071896923022"/>
    <n v="2.24729461056276"/>
    <n v="0.9385787520726"/>
    <n v="0.18490645180949"/>
    <n v="308.69797828917399"/>
    <n v="4200"/>
    <s v="Upland Hardwood Forest"/>
    <n v="4200"/>
    <s v="St. Lucie County"/>
    <s v="St. Lucie County"/>
    <m/>
    <m/>
    <s v="Natural Lands"/>
    <n v="0"/>
    <n v="1"/>
    <n v="0.9385787520726"/>
    <n v="0.18490645180949"/>
    <n v="308.69797828917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0.007021660378"/>
    <n v="0.25036332379999998"/>
  </r>
  <r>
    <n v="200000"/>
    <n v="790000"/>
    <n v="790000"/>
    <x v="0"/>
    <x v="0"/>
    <s v="IR-SouthCentral"/>
    <s v="C-25 and South Indian R"/>
    <n v="0.36"/>
    <n v="0.57999999999999996"/>
    <s v="St. Lucie County"/>
    <n v="0.30336932080883"/>
    <n v="3751.8177224860201"/>
    <n v="11.4071896923022"/>
    <n v="2.24729461056276"/>
    <n v="3.4605913892912299"/>
    <n v="0.68176023966376997"/>
    <n v="1138.18639426912"/>
    <n v="1330"/>
    <s v="Residential, High density; Multiple Dwelling Units, Low Rise &lt;Two stories or less&gt;"/>
    <n v="1330"/>
    <s v="St. Lucie County"/>
    <s v="St. Lucie County"/>
    <m/>
    <m/>
    <m/>
    <n v="0"/>
    <n v="1"/>
    <n v="3.4605913892912299"/>
    <n v="0.68176023966376997"/>
    <n v="1138.1863942691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5.60009578024199"/>
    <n v="0.9231033206"/>
  </r>
  <r>
    <n v="200000"/>
    <n v="790000"/>
    <n v="790000"/>
    <x v="0"/>
    <x v="0"/>
    <s v="IR-SouthCentral"/>
    <s v="C-25 and South Indian R"/>
    <n v="0.36"/>
    <n v="0.57999999999999996"/>
    <s v="St. Lucie County"/>
    <n v="0.16827031171025"/>
    <n v="3751.8177224860201"/>
    <n v="11.4071896923022"/>
    <n v="2.24729461056276"/>
    <n v="1.9194913652616501"/>
    <n v="0.37815296462415998"/>
    <n v="631.31953764276295"/>
    <n v="1310"/>
    <s v="Fixed Single Family Units"/>
    <n v="1310"/>
    <s v="St. Lucie County"/>
    <s v="St. Lucie County"/>
    <m/>
    <m/>
    <m/>
    <n v="0"/>
    <n v="1"/>
    <n v="1.9194913652616501"/>
    <n v="0.37815296462415998"/>
    <n v="631.319537642762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88720738764"/>
    <n v="0.51201908969999999"/>
  </r>
  <r>
    <n v="200000"/>
    <n v="790000"/>
    <n v="790000"/>
    <x v="0"/>
    <x v="0"/>
    <s v="IR-SouthCentral"/>
    <s v="C-25 and South Indian R"/>
    <n v="0.36"/>
    <n v="0.57999999999999996"/>
    <s v="St. Lucie County"/>
    <n v="0.30375143899781998"/>
    <n v="3927.8613036164602"/>
    <n v="10.508514933408399"/>
    <n v="1.8026531689641201"/>
    <n v="3.1919765327529799"/>
    <n v="0.54755849408684998"/>
    <n v="1193.0935231573901"/>
    <n v="1210"/>
    <s v="Fixed Single Family Units"/>
    <n v="1210"/>
    <s v="St. Lucie County"/>
    <s v="St. Lucie County"/>
    <m/>
    <m/>
    <m/>
    <n v="0"/>
    <n v="1"/>
    <n v="3.1919765327529799"/>
    <n v="0.54755849408684998"/>
    <n v="1193.0935231573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6.75533847435301"/>
    <n v="0.96763464980000002"/>
  </r>
  <r>
    <n v="200000"/>
    <n v="790000"/>
    <n v="790000"/>
    <x v="0"/>
    <x v="0"/>
    <s v="IR-SouthCentral"/>
    <s v="C-25 and South Indian R"/>
    <n v="0.36"/>
    <n v="0.57999999999999996"/>
    <s v="St. Lucie County"/>
    <n v="3.1089025048700002E-3"/>
    <n v="3927.8613036164602"/>
    <n v="10.508514933408399"/>
    <n v="1.8026531689641201"/>
    <n v="3.2669948398950002E-2"/>
    <n v="5.6042729524000004E-3"/>
    <n v="12.211337845603"/>
    <n v="1310"/>
    <s v="Fixed Single Family Units"/>
    <n v="1310"/>
    <s v="St. Lucie County"/>
    <s v="St. Lucie County"/>
    <m/>
    <m/>
    <m/>
    <n v="0"/>
    <n v="1"/>
    <n v="3.2669948398950002E-2"/>
    <n v="5.6042729524000004E-3"/>
    <n v="12.211337845601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4.404214854459198"/>
    <n v="9.9037614000000006E-3"/>
  </r>
  <r>
    <n v="200000"/>
    <n v="790000"/>
    <n v="790000"/>
    <x v="0"/>
    <x v="0"/>
    <s v="IR-SouthCentral"/>
    <s v="C-25 and South Indian R"/>
    <n v="0.36"/>
    <n v="0.57999999999999996"/>
    <s v="St. Lucie County"/>
    <n v="0.19856472955983001"/>
    <n v="3927.8613036164602"/>
    <n v="10.508514933408399"/>
    <n v="1.8026531689641201"/>
    <n v="2.0866204258277001"/>
    <n v="0.35794333898552999"/>
    <n v="779.93471750113304"/>
    <n v="1310"/>
    <s v="Fixed Single Family Units"/>
    <n v="1310"/>
    <s v="St. Lucie County"/>
    <s v="St. Lucie County"/>
    <m/>
    <m/>
    <m/>
    <n v="0"/>
    <n v="1"/>
    <n v="2.0866204258277001"/>
    <n v="0.35794333898552999"/>
    <n v="779.934717501133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9.69683467404801"/>
    <n v="0.63255046029999995"/>
  </r>
  <r>
    <n v="200000"/>
    <n v="790000"/>
    <n v="790000"/>
    <x v="0"/>
    <x v="0"/>
    <s v="IR-SouthCentral"/>
    <s v="C-25 and South Indian R"/>
    <n v="0.36"/>
    <n v="0.57999999999999996"/>
    <s v="St. Lucie County"/>
    <n v="0.10496268390217001"/>
    <n v="3927.8613036164602"/>
    <n v="10.508514933408399"/>
    <n v="1.8026531689641201"/>
    <n v="1.10300193123659"/>
    <n v="0.18921131475922001"/>
    <n v="412.27886442306402"/>
    <n v="1310"/>
    <s v="Fixed Single Family Units"/>
    <n v="1310"/>
    <s v="St. Lucie County"/>
    <s v="St. Lucie County"/>
    <m/>
    <m/>
    <m/>
    <n v="0"/>
    <n v="1"/>
    <n v="1.10300193123659"/>
    <n v="0.18921131475922001"/>
    <n v="412.27886442306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293130644812095"/>
    <n v="0.33437053080000001"/>
  </r>
  <r>
    <n v="200000"/>
    <n v="790000"/>
    <n v="790000"/>
    <x v="0"/>
    <x v="0"/>
    <s v="IR-SouthCentral"/>
    <s v="C-25 and South Indian R"/>
    <n v="0.36"/>
    <n v="0.57999999999999996"/>
    <s v="St. Lucie County"/>
    <n v="7.3756988642999996E-3"/>
    <n v="3927.8613036164602"/>
    <n v="10.508514933408399"/>
    <n v="1.8026531689641201"/>
    <n v="7.7507641659849996E-2"/>
    <n v="1.329582693106E-2"/>
    <n v="28.970722156223601"/>
    <n v="1310"/>
    <s v="Fixed Single Family Units"/>
    <n v="1310"/>
    <s v="St. Lucie County"/>
    <s v="St. Lucie County"/>
    <m/>
    <m/>
    <m/>
    <n v="0"/>
    <n v="1"/>
    <n v="7.7507641659849996E-2"/>
    <n v="1.329582693106E-2"/>
    <n v="28.970722156222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103475903554099"/>
    <n v="2.3496125E-2"/>
  </r>
  <r>
    <n v="200000"/>
    <n v="790000"/>
    <n v="800000"/>
    <x v="0"/>
    <x v="0"/>
    <s v="IR-SouthCentral"/>
    <s v="C-25 and South Indian R"/>
    <n v="0.36"/>
    <n v="0.57999999999999996"/>
    <s v="FDOT District 4"/>
    <n v="0.17870471486372"/>
    <n v="3889.3868471901401"/>
    <n v="10.1020440862233"/>
    <n v="1.4920027527524999"/>
    <n v="1.80528290796932"/>
    <n v="0.26662792650653"/>
    <n v="695.05176752184104"/>
    <n v="8140"/>
    <s v="Roads and Highways"/>
    <n v="8140"/>
    <s v="FDOT District 4                                                St. Lucie County"/>
    <s v="FDOT District 4"/>
    <m/>
    <m/>
    <m/>
    <n v="0"/>
    <n v="1"/>
    <n v="1.80528290796932"/>
    <n v="0.26662792650653"/>
    <n v="1576.2642445839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67569399882601"/>
    <n v="1.2783976030999999"/>
  </r>
  <r>
    <n v="200000"/>
    <n v="790000"/>
    <n v="800000"/>
    <x v="0"/>
    <x v="0"/>
    <s v="IR-SouthCentral"/>
    <s v="C-25 and South Indian R"/>
    <n v="0.36"/>
    <n v="0.57999999999999996"/>
    <s v="St. Lucie County"/>
    <n v="1.552299992936E-2"/>
    <n v="3889.3868471901401"/>
    <n v="10.1020440862233"/>
    <n v="1.4920027527524999"/>
    <n v="0.15681402963690999"/>
    <n v="2.3160358625589999E-2"/>
    <n v="60.374951754217399"/>
    <n v="1210"/>
    <s v="Fixed Single Family Units"/>
    <n v="1210"/>
    <s v="St. Lucie County"/>
    <s v="St. Lucie County"/>
    <m/>
    <m/>
    <m/>
    <n v="0"/>
    <n v="1"/>
    <n v="0.15681402963690999"/>
    <n v="2.3160358625589999E-2"/>
    <n v="60.3749517542177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092616097542702"/>
    <n v="4.8965897600000002E-2"/>
  </r>
  <r>
    <n v="200000"/>
    <n v="790000"/>
    <n v="800000"/>
    <x v="0"/>
    <x v="0"/>
    <s v="IR-SouthCentral"/>
    <s v="C-25 and South Indian R"/>
    <n v="0.36"/>
    <n v="0.57999999999999996"/>
    <s v="FDOT District 4"/>
    <n v="6.6752378077579999E-2"/>
    <n v="3889.3868471901401"/>
    <n v="10.1020440862233"/>
    <n v="1.4920027527524999"/>
    <n v="0.67433546620005003"/>
    <n v="9.9594731844529993E-2"/>
    <n v="259.62582131363803"/>
    <n v="1210"/>
    <s v="Fixed Single Family Units"/>
    <n v="1210"/>
    <s v="FDOT District 4                                                St. Lucie County"/>
    <s v="FDOT District 4"/>
    <m/>
    <m/>
    <m/>
    <n v="0"/>
    <n v="1"/>
    <n v="0.67433546620005003"/>
    <n v="9.9594731844529993E-2"/>
    <n v="364.84746703875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7.248737442056907"/>
    <n v="0.2959022442"/>
  </r>
  <r>
    <n v="200000"/>
    <n v="790000"/>
    <n v="800000"/>
    <x v="0"/>
    <x v="0"/>
    <s v="IR-SouthCentral"/>
    <s v="C-25 and South Indian R"/>
    <n v="0.36"/>
    <n v="0.57999999999999996"/>
    <s v="St. Lucie County"/>
    <n v="9.9892394650169997E-2"/>
    <n v="3889.3868471901401"/>
    <n v="10.1020440862233"/>
    <n v="1.4920027527524999"/>
    <n v="1.0091173746344899"/>
    <n v="0.14903972779710001"/>
    <n v="388.52016588672097"/>
    <n v="1310"/>
    <s v="Fixed Single Family Units"/>
    <n v="1310"/>
    <s v="St. Lucie County"/>
    <s v="St. Lucie County"/>
    <m/>
    <m/>
    <m/>
    <n v="0"/>
    <n v="1"/>
    <n v="1.0091173746344899"/>
    <n v="0.14903972779710001"/>
    <n v="388.52016588672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9.802050383244193"/>
    <n v="0.31510151330000002"/>
  </r>
  <r>
    <n v="200000"/>
    <n v="790000"/>
    <n v="800000"/>
    <x v="0"/>
    <x v="0"/>
    <s v="IR-SouthCentral"/>
    <s v="C-25 and South Indian R"/>
    <n v="0.36"/>
    <n v="0.57999999999999996"/>
    <s v="FDOT District 4"/>
    <n v="3.2689526831599998E-3"/>
    <n v="3889.3868471901401"/>
    <n v="10.1020440862233"/>
    <n v="1.4920027527524999"/>
    <n v="3.3023104121129999E-2"/>
    <n v="4.8772864019E-3"/>
    <n v="12.714221569996599"/>
    <n v="1310"/>
    <s v="Fixed Single Family Units"/>
    <n v="1310"/>
    <s v="FDOT District 4                                                St. Lucie County"/>
    <s v="FDOT District 4"/>
    <m/>
    <m/>
    <m/>
    <n v="0"/>
    <n v="1"/>
    <n v="3.3023104121129999E-2"/>
    <n v="4.8772864019E-3"/>
    <n v="12.714221569996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3.040593236589402"/>
    <n v="1.0311615200000001E-2"/>
  </r>
  <r>
    <n v="200000"/>
    <n v="790000"/>
    <n v="800000"/>
    <x v="0"/>
    <x v="0"/>
    <s v="IR-SouthCentral"/>
    <s v="C-25 and South Indian R"/>
    <n v="0.36"/>
    <n v="0.57999999999999996"/>
    <s v="St. Lucie County"/>
    <n v="2.9530625519880001E-2"/>
    <n v="3906.9083291710099"/>
    <n v="11.1815668127966"/>
    <n v="2.1476017858376899"/>
    <n v="0.33019866227425998"/>
    <n v="6.3420024103400002E-2"/>
    <n v="115.373446809264"/>
    <n v="1330"/>
    <s v="Residential, High density; Multiple Dwelling Units, Low Rise &lt;Two stories or less&gt;"/>
    <n v="1330"/>
    <s v="St. Lucie County"/>
    <s v="St. Lucie County"/>
    <m/>
    <m/>
    <m/>
    <n v="0"/>
    <n v="1"/>
    <n v="0.33019866227425998"/>
    <n v="6.3420024103400002E-2"/>
    <n v="115.37344680926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4.5641664574459"/>
    <n v="9.3571327499999996E-2"/>
  </r>
  <r>
    <n v="200000"/>
    <n v="790000"/>
    <n v="800000"/>
    <x v="0"/>
    <x v="0"/>
    <s v="IR-SouthCentral"/>
    <s v="C-25 and South Indian R"/>
    <n v="0.36"/>
    <n v="0.57999999999999996"/>
    <s v="St. Lucie County"/>
    <n v="0.20591935624502"/>
    <n v="3906.9083291710099"/>
    <n v="11.1815668127966"/>
    <n v="2.1476017858376899"/>
    <n v="2.3025010399018"/>
    <n v="0.44223277721035997"/>
    <n v="804.508048051213"/>
    <n v="1330"/>
    <s v="Residential, High density; Multiple Dwelling Units, Low Rise &lt;Two stories or less&gt;"/>
    <n v="1330"/>
    <s v="St. Lucie County"/>
    <s v="St. Lucie County"/>
    <m/>
    <m/>
    <m/>
    <n v="0"/>
    <n v="1"/>
    <n v="2.3025010399018"/>
    <n v="0.44223277721035997"/>
    <n v="804.50804805121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70399636919799"/>
    <n v="0.65248016870000003"/>
  </r>
  <r>
    <n v="200000"/>
    <n v="790000"/>
    <n v="800000"/>
    <x v="0"/>
    <x v="0"/>
    <s v="IR-SouthCentral"/>
    <s v="C-25 and South Indian R"/>
    <n v="0.36"/>
    <n v="0.57999999999999996"/>
    <s v="St. Lucie County"/>
    <n v="8.5892366379250004E-2"/>
    <n v="3906.9083291710099"/>
    <n v="11.1815668127966"/>
    <n v="2.1476017858376899"/>
    <n v="0.96041123337883005"/>
    <n v="0.18446259942591001"/>
    <n v="335.57360161931501"/>
    <n v="1330"/>
    <s v="Residential, High density; Multiple Dwelling Units, Low Rise &lt;Two stories or less&gt;"/>
    <n v="1330"/>
    <s v="St. Lucie County"/>
    <s v="St. Lucie County"/>
    <m/>
    <m/>
    <m/>
    <n v="0"/>
    <n v="1"/>
    <n v="0.96041123337883005"/>
    <n v="0.18446259942591001"/>
    <n v="335.57360161931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142691506807196"/>
    <n v="0.2721602608"/>
  </r>
  <r>
    <n v="200000"/>
    <n v="790000"/>
    <n v="800000"/>
    <x v="0"/>
    <x v="0"/>
    <s v="IR-SouthCentral"/>
    <s v="C-25 and South Indian R"/>
    <n v="0.36"/>
    <n v="0.57999999999999996"/>
    <s v="St. Lucie County"/>
    <n v="2.1891984137939999E-2"/>
    <n v="3906.9083291710099"/>
    <n v="11.1815668127966"/>
    <n v="2.1476017858376899"/>
    <n v="0.24478668330308001"/>
    <n v="4.7015264230170002E-2"/>
    <n v="85.529975170605297"/>
    <n v="1330"/>
    <s v="Residential, High density; Multiple Dwelling Units, Low Rise &lt;Two stories or less&gt;"/>
    <n v="1330"/>
    <s v="St. Lucie County"/>
    <s v="St. Lucie County"/>
    <m/>
    <m/>
    <m/>
    <n v="0"/>
    <n v="1"/>
    <n v="0.24478668330308001"/>
    <n v="4.7015264230170002E-2"/>
    <n v="85.5299751706068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2417461933467"/>
    <n v="6.9367376499999994E-2"/>
  </r>
  <r>
    <n v="200000"/>
    <n v="790000"/>
    <n v="800000"/>
    <x v="0"/>
    <x v="0"/>
    <s v="IR-SouthCentral"/>
    <s v="C-25 and South Indian R"/>
    <n v="0.36"/>
    <n v="0.57999999999999996"/>
    <s v="St. Lucie County"/>
    <n v="5.4903548750070003E-2"/>
    <n v="3906.9083291710099"/>
    <n v="11.1815668127966"/>
    <n v="2.1476017858376899"/>
    <n v="0.61390769860854"/>
    <n v="0.11791095934447"/>
    <n v="214.50313191269501"/>
    <n v="1330"/>
    <s v="Residential, High density; Multiple Dwelling Units, Low Rise &lt;Two stories or less&gt;"/>
    <n v="1330"/>
    <s v="St. Lucie County"/>
    <s v="St. Lucie County"/>
    <m/>
    <m/>
    <m/>
    <n v="0"/>
    <n v="1"/>
    <n v="0.61390769860854"/>
    <n v="0.11791095934447"/>
    <n v="214.50313191269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697678990436899"/>
    <n v="0.17396847679999999"/>
  </r>
  <r>
    <n v="200000"/>
    <n v="790000"/>
    <n v="800000"/>
    <x v="0"/>
    <x v="0"/>
    <s v="IR-SouthCentral"/>
    <s v="C-25 and South Indian R"/>
    <n v="0.36"/>
    <n v="0.57999999999999996"/>
    <s v="St. Lucie County"/>
    <n v="0.21962557268176"/>
    <n v="3906.9083291710099"/>
    <n v="11.1815668127966"/>
    <n v="2.1476017858376899"/>
    <n v="2.4557580147398999"/>
    <n v="0.47166827210697998"/>
    <n v="858.05697920934904"/>
    <n v="1330"/>
    <s v="Residential, High density; Multiple Dwelling Units, Low Rise &lt;Two stories or less&gt;"/>
    <n v="1330"/>
    <s v="St. Lucie County"/>
    <s v="St. Lucie County"/>
    <m/>
    <m/>
    <m/>
    <n v="0"/>
    <n v="1"/>
    <n v="2.4557580147398999"/>
    <n v="0.47166827210697998"/>
    <n v="858.056979209349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1.362805422569"/>
    <n v="0.69590995879999995"/>
  </r>
  <r>
    <n v="200000"/>
    <n v="800000"/>
    <n v="800000"/>
    <x v="0"/>
    <x v="0"/>
    <s v="IR-SouthCentral"/>
    <s v="C-25 and South Indian R"/>
    <n v="0.36"/>
    <n v="0.57999999999999996"/>
    <s v="St. Lucie County"/>
    <n v="0.31663587190395998"/>
    <n v="3609.4934377195"/>
    <n v="9.3073515902260109"/>
    <n v="1.3296086113237899"/>
    <n v="2.9470413858879398"/>
    <n v="0.42100178193752003"/>
    <n v="1142.8951017839399"/>
    <n v="1210"/>
    <s v="Fixed Single Family Units"/>
    <n v="1210"/>
    <s v="St. Lucie County"/>
    <s v="St. Lucie County"/>
    <m/>
    <m/>
    <m/>
    <n v="0"/>
    <n v="1"/>
    <n v="2.9470413858879398"/>
    <n v="0.42100178193752003"/>
    <n v="1142.8951017839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5.32679708104101"/>
    <n v="0.92692222369999999"/>
  </r>
  <r>
    <n v="200000"/>
    <n v="800000"/>
    <n v="800000"/>
    <x v="0"/>
    <x v="0"/>
    <s v="IR-SouthCentral"/>
    <s v="C-25 and South Indian R"/>
    <n v="0.36"/>
    <n v="0.57999999999999996"/>
    <s v="St. Lucie County"/>
    <n v="2.680083211957E-2"/>
    <n v="3609.4934377195"/>
    <n v="9.3073515902260109"/>
    <n v="1.3296086113237899"/>
    <n v="0.24944476744752"/>
    <n v="3.5634617176830002E-2"/>
    <n v="96.737427661035397"/>
    <n v="1310"/>
    <s v="Fixed Single Family Units"/>
    <n v="1310"/>
    <s v="St. Lucie County"/>
    <s v="St. Lucie County"/>
    <m/>
    <m/>
    <m/>
    <n v="0"/>
    <n v="1"/>
    <n v="0.24944476744752"/>
    <n v="3.5634617176830002E-2"/>
    <n v="96.7374276610364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332341442121603"/>
    <n v="7.8456956699999997E-2"/>
  </r>
  <r>
    <n v="200000"/>
    <n v="800000"/>
    <n v="800000"/>
    <x v="0"/>
    <x v="0"/>
    <s v="IR-SouthCentral"/>
    <s v="C-25 and South Indian R"/>
    <n v="0.36"/>
    <n v="0.57999999999999996"/>
    <s v="St. Lucie County"/>
    <n v="3.2717435359710001E-2"/>
    <n v="3609.4934377195"/>
    <n v="9.3073515902260109"/>
    <n v="1.3296086113237899"/>
    <n v="0.30451267402332"/>
    <n v="4.3501383794699998E-2"/>
    <n v="118.09336822988899"/>
    <n v="1750"/>
    <s v="Governmental"/>
    <n v="1750"/>
    <s v="St. Lucie County"/>
    <s v="St. Lucie County"/>
    <m/>
    <m/>
    <m/>
    <n v="0"/>
    <n v="1"/>
    <n v="0.30451267402332"/>
    <n v="4.3501383794699998E-2"/>
    <n v="557.546228031990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400519528453"/>
    <n v="0.45218672180000002"/>
  </r>
  <r>
    <n v="200000"/>
    <n v="800000"/>
    <n v="800000"/>
    <x v="0"/>
    <x v="0"/>
    <s v="IR-SouthCentral"/>
    <s v="C-25 and South Indian R"/>
    <n v="0.36"/>
    <n v="0.57999999999999996"/>
    <s v="Natural Lands"/>
    <n v="2.3938354914900001E-2"/>
    <n v="3395.6897922145499"/>
    <n v="9.90057848143074"/>
    <n v="1.7071659104412999"/>
    <n v="0.23700356155134"/>
    <n v="4.0866743462760001E-2"/>
    <n v="81.287227426945194"/>
    <n v="6410"/>
    <s v="Freshwater marshes"/>
    <n v="6410"/>
    <s v="St. Lucie County"/>
    <s v="St. Lucie County"/>
    <m/>
    <m/>
    <s v="Natural Lands"/>
    <n v="0"/>
    <n v="1"/>
    <n v="0.23700356155134"/>
    <n v="4.0866743462760001E-2"/>
    <n v="836.364733992612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04915464755101"/>
    <n v="0.67831689699999997"/>
  </r>
  <r>
    <n v="200000"/>
    <n v="800000"/>
    <n v="800000"/>
    <x v="0"/>
    <x v="0"/>
    <s v="IR-SouthCentral"/>
    <s v="C-25 and South Indian R"/>
    <n v="0.36"/>
    <n v="0.57999999999999996"/>
    <s v="St. Lucie County"/>
    <n v="4.2751074800010003E-2"/>
    <n v="3395.6897922145499"/>
    <n v="9.90057848143074"/>
    <n v="1.7071659104412999"/>
    <n v="0.42326037122305998"/>
    <n v="7.2983177533310004E-2"/>
    <n v="145.169388304611"/>
    <n v="1330"/>
    <s v="Residential, High density; Multiple Dwelling Units, Low Rise &lt;Two stories or less&gt;"/>
    <n v="1330"/>
    <s v="St. Lucie County"/>
    <s v="St. Lucie County"/>
    <m/>
    <m/>
    <m/>
    <n v="0"/>
    <n v="1"/>
    <n v="0.42326037122305998"/>
    <n v="7.2983177533310004E-2"/>
    <n v="145.16938830461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629521357756602"/>
    <n v="0.1177367302"/>
  </r>
  <r>
    <n v="200000"/>
    <n v="800000"/>
    <n v="800000"/>
    <x v="0"/>
    <x v="0"/>
    <s v="IR-SouthCentral"/>
    <s v="C-25 and South Indian R"/>
    <n v="0.36"/>
    <n v="0.57999999999999996"/>
    <s v="St. Lucie County"/>
    <n v="0.42356700146533999"/>
    <n v="3919.4936967876702"/>
    <n v="10.198726494102701"/>
    <n v="1.65846465116815"/>
    <n v="4.3198439998722904"/>
    <n v="0.70247089933157003"/>
    <n v="1660.1681924106799"/>
    <n v="1210"/>
    <s v="Fixed Single Family Units"/>
    <n v="1210"/>
    <s v="St. Lucie County"/>
    <s v="St. Lucie County"/>
    <m/>
    <m/>
    <m/>
    <n v="0"/>
    <n v="1"/>
    <n v="4.3198439998722904"/>
    <n v="0.70247089933157003"/>
    <n v="1660.1681924106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8.57351207041901"/>
    <n v="1.3464462226"/>
  </r>
  <r>
    <n v="200000"/>
    <n v="800000"/>
    <n v="800000"/>
    <x v="0"/>
    <x v="0"/>
    <s v="IR-SouthCentral"/>
    <s v="C-25 and South Indian R"/>
    <n v="0.36"/>
    <n v="0.57999999999999996"/>
    <s v="St. Lucie County"/>
    <n v="0.10923823603739"/>
    <n v="3919.4936967876702"/>
    <n v="10.198726494102701"/>
    <n v="1.65846465116815"/>
    <n v="1.1140908920436301"/>
    <n v="0.18116775302398"/>
    <n v="428.15857759677402"/>
    <n v="1310"/>
    <s v="Fixed Single Family Units"/>
    <n v="1310"/>
    <s v="St. Lucie County"/>
    <s v="St. Lucie County"/>
    <m/>
    <m/>
    <m/>
    <n v="0"/>
    <n v="1"/>
    <n v="1.1140908920436301"/>
    <n v="0.18116775302398"/>
    <n v="428.15857759677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025271128887894"/>
    <n v="0.34724945470000002"/>
  </r>
  <r>
    <n v="200000"/>
    <n v="800000"/>
    <n v="800000"/>
    <x v="0"/>
    <x v="0"/>
    <s v="IR-SouthCentral"/>
    <s v="C-25 and South Indian R"/>
    <n v="0.36"/>
    <n v="0.57999999999999996"/>
    <s v="St. Lucie County"/>
    <n v="8.4958216211189999E-2"/>
    <n v="3919.4936967876702"/>
    <n v="10.198726494102701"/>
    <n v="1.65846465116815"/>
    <n v="0.86646561056486004"/>
    <n v="0.14090019841257001"/>
    <n v="332.99319293011899"/>
    <n v="1310"/>
    <s v="Fixed Single Family Units"/>
    <n v="1310"/>
    <s v="St. Lucie County"/>
    <s v="St. Lucie County"/>
    <m/>
    <m/>
    <m/>
    <n v="0"/>
    <n v="1"/>
    <n v="0.86646561056486004"/>
    <n v="0.14090019841257001"/>
    <n v="332.993192930118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989480477263101"/>
    <n v="0.27006747199999998"/>
  </r>
  <r>
    <n v="200000"/>
    <n v="800000"/>
    <n v="800000"/>
    <x v="0"/>
    <x v="0"/>
    <s v="IR-SouthCentral"/>
    <s v="C-25 and South Indian R"/>
    <n v="0.36"/>
    <n v="0.57999999999999996"/>
    <s v="St. Lucie County"/>
    <n v="0.16261549697725"/>
    <n v="3625.48255123938"/>
    <n v="9.5011136339972904"/>
    <n v="1.59458830010896"/>
    <n v="1.5450283154298301"/>
    <n v="0.25930476889632997"/>
    <n v="589.55964685215395"/>
    <n v="1330"/>
    <s v="Residential, High density; Multiple Dwelling Units, Low Rise &lt;Two stories or less&gt;"/>
    <n v="1330"/>
    <s v="St. Lucie County"/>
    <s v="St. Lucie County"/>
    <m/>
    <m/>
    <m/>
    <n v="0"/>
    <n v="1"/>
    <n v="1.5450283154298301"/>
    <n v="0.25930476889632997"/>
    <n v="669.797382220496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6.33855427768999"/>
    <n v="0.54322577630000002"/>
  </r>
  <r>
    <n v="200000"/>
    <n v="800000"/>
    <n v="800000"/>
    <x v="0"/>
    <x v="0"/>
    <s v="IR-SouthCentral"/>
    <s v="C-25 and South Indian R"/>
    <n v="0.36"/>
    <n v="0.57999999999999996"/>
    <s v="St. Lucie County"/>
    <n v="4.226863636349E-2"/>
    <n v="3625.48255123938"/>
    <n v="9.5011136339972904"/>
    <n v="1.59458830010896"/>
    <n v="0.40159911724364999"/>
    <n v="6.7401073006779999E-2"/>
    <n v="153.24420360052599"/>
    <n v="1330"/>
    <s v="Residential, High density; Multiple Dwelling Units, Low Rise &lt;Two stories or less&gt;"/>
    <n v="1330"/>
    <s v="St. Lucie County"/>
    <s v="St. Lucie County"/>
    <m/>
    <m/>
    <m/>
    <n v="0"/>
    <n v="1"/>
    <n v="0.40159911724364999"/>
    <n v="6.7401073006779999E-2"/>
    <n v="153.24420360052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615569140564702"/>
    <n v="0.1242856477"/>
  </r>
  <r>
    <n v="200000"/>
    <n v="800000"/>
    <n v="800000"/>
    <x v="0"/>
    <x v="0"/>
    <s v="IR-SouthCentral"/>
    <s v="C-25 and South Indian R"/>
    <n v="0.36"/>
    <n v="0.57999999999999996"/>
    <s v="St. Lucie County"/>
    <n v="0.14313976042061"/>
    <n v="3625.48255123938"/>
    <n v="9.5011136339972904"/>
    <n v="1.59458830010896"/>
    <n v="1.3599871292994099"/>
    <n v="0.22824898724711001"/>
    <n v="518.95070379352399"/>
    <n v="1330"/>
    <s v="Residential, High density; Multiple Dwelling Units, Low Rise &lt;Two stories or less&gt;"/>
    <n v="1330"/>
    <s v="St. Lucie County"/>
    <s v="St. Lucie County"/>
    <m/>
    <m/>
    <m/>
    <n v="0"/>
    <n v="1"/>
    <n v="1.3599871292994099"/>
    <n v="0.22824898724711001"/>
    <n v="518.95070379352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6.790974765743"/>
    <n v="0.42088459350000001"/>
  </r>
  <r>
    <n v="200000"/>
    <n v="800000"/>
    <n v="800000"/>
    <x v="0"/>
    <x v="0"/>
    <s v="IR-SouthCentral"/>
    <s v="C-25 and South Indian R"/>
    <n v="0.36"/>
    <n v="0.57999999999999996"/>
    <s v="St. Lucie County"/>
    <n v="0.61776345371394004"/>
    <n v="3892.71496193039"/>
    <n v="10.5531894132119"/>
    <n v="1.58096537047715"/>
    <n v="6.5193747396032302"/>
    <n v="0.97666262746809995"/>
    <n v="2404.7770392060402"/>
    <n v="1210"/>
    <s v="Fixed Single Family Units"/>
    <n v="1210"/>
    <s v="St. Lucie County"/>
    <s v="St. Lucie County"/>
    <m/>
    <m/>
    <m/>
    <n v="0"/>
    <n v="1"/>
    <n v="6.5193747396032302"/>
    <n v="0.97666262746809995"/>
    <n v="2404.7770392060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00000000745001"/>
    <n v="1.9503463416"/>
  </r>
  <r>
    <n v="200000"/>
    <n v="800000"/>
    <n v="800000"/>
    <x v="0"/>
    <x v="0"/>
    <s v="IR-SouthCentral"/>
    <s v="C-25 and South Indian R"/>
    <n v="0.36"/>
    <n v="0.57999999999999996"/>
    <s v="St. Lucie County"/>
    <n v="0.10766883382987"/>
    <n v="3975.39118434282"/>
    <n v="11.364647281238501"/>
    <n v="2.1812549265010199"/>
    <n v="1.2236183196588399"/>
    <n v="0.23485317422204"/>
    <n v="428.02573283576902"/>
    <n v="1330"/>
    <s v="Residential, High density; Multiple Dwelling Units, Low Rise &lt;Two stories or less&gt;"/>
    <n v="1330"/>
    <s v="St. Lucie County"/>
    <s v="St. Lucie County"/>
    <m/>
    <m/>
    <m/>
    <n v="0"/>
    <n v="1"/>
    <n v="1.2236183196588399"/>
    <n v="0.23485317422204"/>
    <n v="428.09546443201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467888769135996"/>
    <n v="0.34719826799999998"/>
  </r>
  <r>
    <n v="200000"/>
    <n v="800000"/>
    <n v="800000"/>
    <x v="0"/>
    <x v="0"/>
    <s v="IR-SouthCentral"/>
    <s v="C-25 and South Indian R"/>
    <n v="0.36"/>
    <n v="0.57999999999999996"/>
    <s v="St. Lucie County"/>
    <n v="0.18543226674426999"/>
    <n v="3975.39118434282"/>
    <n v="11.364647281238501"/>
    <n v="2.1812549265010199"/>
    <n v="2.10737230610922"/>
    <n v="0.4044750453682"/>
    <n v="737.16579850789697"/>
    <n v="1330"/>
    <s v="Residential, High density; Multiple Dwelling Units, Low Rise &lt;Two stories or less&gt;"/>
    <n v="1330"/>
    <s v="St. Lucie County"/>
    <s v="St. Lucie County"/>
    <m/>
    <m/>
    <m/>
    <n v="0"/>
    <n v="1"/>
    <n v="2.10737230610922"/>
    <n v="0.4044750453682"/>
    <n v="738.960454788067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206883399983"/>
    <n v="0.59931910359999996"/>
  </r>
  <r>
    <n v="200000"/>
    <n v="800000"/>
    <n v="800000"/>
    <x v="0"/>
    <x v="0"/>
    <s v="IR-SouthCentral"/>
    <s v="C-25 and South Indian R"/>
    <n v="0.36"/>
    <n v="0.57999999999999996"/>
    <s v="St. Lucie County"/>
    <n v="0.12810043767983001"/>
    <n v="3975.39118434282"/>
    <n v="11.364647281238501"/>
    <n v="2.1812549265010199"/>
    <n v="1.4558162908036401"/>
    <n v="0.27941971077608002"/>
    <n v="509.24935066288498"/>
    <n v="1330"/>
    <s v="Residential, High density; Multiple Dwelling Units, Low Rise &lt;Two stories or less&gt;"/>
    <n v="1330"/>
    <s v="St. Lucie County"/>
    <s v="St. Lucie County"/>
    <m/>
    <m/>
    <m/>
    <n v="0"/>
    <n v="1"/>
    <n v="1.4558162908036401"/>
    <n v="0.27941971077608002"/>
    <n v="511.93974507760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8.815711156687101"/>
    <n v="0.41519849559999999"/>
  </r>
  <r>
    <n v="200000"/>
    <n v="800000"/>
    <n v="800000"/>
    <x v="0"/>
    <x v="0"/>
    <s v="IR-SouthCentral"/>
    <s v="C-25 and South Indian R"/>
    <n v="0.36"/>
    <n v="0.57999999999999996"/>
    <s v="St. Lucie County"/>
    <n v="3.2206136590000001E-5"/>
    <n v="3975.39118434282"/>
    <n v="11.364647281238501"/>
    <n v="2.1812549265010199"/>
    <n v="3.6601138270000002E-4"/>
    <n v="7.0249794110000005E-5"/>
    <n v="0.12803199150547001"/>
    <n v="1320"/>
    <s v="Mobile Home Units"/>
    <n v="1320"/>
    <s v="St. Lucie County"/>
    <s v="St. Lucie County"/>
    <m/>
    <m/>
    <m/>
    <n v="0"/>
    <n v="1"/>
    <n v="3.6601138270000002E-4"/>
    <n v="7.0249794110000005E-5"/>
    <n v="776.85572314844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.4021748831652"/>
    <n v="0.63005330339999999"/>
  </r>
  <r>
    <n v="200000"/>
    <n v="800000"/>
    <n v="800000"/>
    <x v="0"/>
    <x v="0"/>
    <s v="IR-SouthCentral"/>
    <s v="C-25 and South Indian R"/>
    <n v="0.36"/>
    <n v="0.57999999999999996"/>
    <s v="St. Lucie County"/>
    <n v="0.20194534665420999"/>
    <n v="3484.7784389194699"/>
    <n v="9.4311602282385696"/>
    <n v="1.5675671689185799"/>
    <n v="1.90457892164304"/>
    <n v="0.31656289533102"/>
    <n v="703.73478986071405"/>
    <n v="1210"/>
    <s v="Fixed Single Family Units"/>
    <n v="1210"/>
    <s v="St. Lucie County"/>
    <s v="St. Lucie County"/>
    <m/>
    <m/>
    <m/>
    <n v="0"/>
    <n v="1"/>
    <n v="1.90457892164304"/>
    <n v="0.31656289533102"/>
    <n v="703.734789860714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76502058685799"/>
    <n v="0.57075003229999999"/>
  </r>
  <r>
    <n v="200000"/>
    <n v="800000"/>
    <n v="800000"/>
    <x v="0"/>
    <x v="0"/>
    <s v="IR-SouthCentral"/>
    <s v="C-25 and South Indian R"/>
    <n v="0.36"/>
    <n v="0.57999999999999996"/>
    <s v="Natural Lands"/>
    <n v="0.18537549777525"/>
    <n v="3484.7784389194699"/>
    <n v="9.4311602282385696"/>
    <n v="1.5675671689185799"/>
    <n v="1.7483060219078701"/>
    <n v="0.29058854423441999"/>
    <n v="645.99253775115994"/>
    <n v="6172"/>
    <s v="Mixed Shrubs"/>
    <n v="6172"/>
    <s v="St. Lucie County"/>
    <s v="St. Lucie County"/>
    <m/>
    <m/>
    <s v="Natural Lands"/>
    <n v="0"/>
    <n v="1"/>
    <n v="1.7483060219078701"/>
    <n v="0.29058854423441999"/>
    <n v="645.992537751159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0.069859988247"/>
    <n v="0.52391933310000005"/>
  </r>
  <r>
    <n v="200000"/>
    <n v="800000"/>
    <n v="800000"/>
    <x v="0"/>
    <x v="0"/>
    <s v="IR-SouthCentral"/>
    <s v="C-25 and South Indian R"/>
    <n v="0.36"/>
    <n v="0.57999999999999996"/>
    <s v="St. Lucie County"/>
    <n v="0.10127324758299"/>
    <n v="3484.7784389194699"/>
    <n v="9.4311602282385696"/>
    <n v="1.5675671689185799"/>
    <n v="0.95512422478931003"/>
    <n v="0.15875261800085999"/>
    <n v="352.914829616578"/>
    <n v="1310"/>
    <s v="Fixed Single Family Units"/>
    <n v="1310"/>
    <s v="St. Lucie County"/>
    <s v="St. Lucie County"/>
    <m/>
    <m/>
    <m/>
    <n v="0"/>
    <n v="1"/>
    <n v="0.95512422478931003"/>
    <n v="0.15875261800085999"/>
    <n v="352.91482961657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381170349988807"/>
    <n v="0.28622451710000002"/>
  </r>
  <r>
    <n v="200000"/>
    <n v="800000"/>
    <n v="800000"/>
    <x v="0"/>
    <x v="0"/>
    <s v="IR-SouthCentral"/>
    <s v="C-25 and South Indian R"/>
    <n v="0.36"/>
    <n v="0.57999999999999996"/>
    <s v="St. Lucie County"/>
    <n v="0.10539170638552001"/>
    <n v="3484.7784389194699"/>
    <n v="9.4311602282385696"/>
    <n v="1.5675671689185799"/>
    <n v="0.99396606964932999"/>
    <n v="0.16520857880625001"/>
    <n v="367.26674605319897"/>
    <n v="1310"/>
    <s v="Fixed Single Family Units"/>
    <n v="1310"/>
    <s v="St. Lucie County"/>
    <s v="St. Lucie County"/>
    <m/>
    <m/>
    <m/>
    <n v="0"/>
    <n v="1"/>
    <n v="0.99396606964932999"/>
    <n v="0.16520857880625001"/>
    <n v="367.266746053198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960455397396998"/>
    <n v="0.297864352"/>
  </r>
  <r>
    <n v="200000"/>
    <n v="800000"/>
    <n v="800000"/>
    <x v="0"/>
    <x v="0"/>
    <s v="IR-SouthCentral"/>
    <s v="C-25 and South Indian R"/>
    <n v="0.36"/>
    <n v="0.57999999999999996"/>
    <s v="St. Lucie County"/>
    <n v="2.3777655315959999E-2"/>
    <n v="3484.7784389194699"/>
    <n v="9.4311602282385696"/>
    <n v="1.5675671689185799"/>
    <n v="0.22425087713663999"/>
    <n v="3.7273071827159998E-2"/>
    <n v="82.859860573116507"/>
    <n v="1310"/>
    <s v="Fixed Single Family Units"/>
    <n v="1310"/>
    <s v="St. Lucie County"/>
    <s v="St. Lucie County"/>
    <m/>
    <m/>
    <m/>
    <n v="0"/>
    <n v="1"/>
    <n v="0.22425087713663999"/>
    <n v="3.7273071827159998E-2"/>
    <n v="82.859860573115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8.362024308155704"/>
    <n v="6.7201833399999994E-2"/>
  </r>
  <r>
    <n v="200000"/>
    <n v="800000"/>
    <n v="800000"/>
    <x v="0"/>
    <x v="0"/>
    <s v="IR-SouthCentral"/>
    <s v="C-25 and South Indian R"/>
    <n v="0.36"/>
    <n v="0.57999999999999996"/>
    <s v="St. Lucie County"/>
    <n v="5.7335716366499999E-3"/>
    <n v="3327.8122599025701"/>
    <n v="9.2027507384510692"/>
    <n v="1.6580183364079499"/>
    <n v="5.2764630613220002E-2"/>
    <n v="9.5063669066800006E-3"/>
    <n v="19.080249985503499"/>
    <n v="1330"/>
    <s v="Residential, High density; Multiple Dwelling Units, Low Rise &lt;Two stories or less&gt;"/>
    <n v="1330"/>
    <s v="St. Lucie County"/>
    <s v="St. Lucie County"/>
    <m/>
    <m/>
    <m/>
    <n v="0"/>
    <n v="1"/>
    <n v="5.2764630613220002E-2"/>
    <n v="9.5063669066800006E-3"/>
    <n v="19.080249985504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5.4804175013746"/>
    <n v="1.5474655299999999E-2"/>
  </r>
  <r>
    <n v="200000"/>
    <n v="800000"/>
    <n v="800000"/>
    <x v="0"/>
    <x v="0"/>
    <s v="IR-SouthCentral"/>
    <s v="C-25 and South Indian R"/>
    <n v="0.36"/>
    <n v="0.57999999999999996"/>
    <s v="St. Lucie County"/>
    <n v="6.1402561379939997E-2"/>
    <n v="3327.8122599025701"/>
    <n v="9.2027507384510692"/>
    <n v="1.6580183364079499"/>
    <n v="0.56507246708208003"/>
    <n v="0.10180657267036"/>
    <n v="204.33619654960401"/>
    <n v="1330"/>
    <s v="Residential, High density; Multiple Dwelling Units, Low Rise &lt;Two stories or less&gt;"/>
    <n v="1330"/>
    <s v="St. Lucie County"/>
    <s v="St. Lucie County"/>
    <m/>
    <m/>
    <m/>
    <n v="0"/>
    <n v="1"/>
    <n v="0.56507246708208003"/>
    <n v="0.10180657267036"/>
    <n v="204.33619654960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391687955868903"/>
    <n v="0.16572278709999999"/>
  </r>
  <r>
    <n v="200000"/>
    <n v="800000"/>
    <n v="800000"/>
    <x v="0"/>
    <x v="0"/>
    <s v="IR-SouthCentral"/>
    <s v="C-25 and South Indian R"/>
    <n v="0.36"/>
    <n v="0.57999999999999996"/>
    <s v="Natural Lands"/>
    <n v="0.26941110660029"/>
    <n v="3327.8122599025701"/>
    <n v="9.2027507384510692"/>
    <n v="1.6580183364079499"/>
    <n v="2.4793232602127899"/>
    <n v="0.44668855477524"/>
    <n v="896.549583498385"/>
    <n v="4200"/>
    <s v="Upland Hardwood Forest"/>
    <n v="4200"/>
    <s v="St. Lucie County"/>
    <s v="St. Lucie County"/>
    <m/>
    <m/>
    <s v="Natural Lands"/>
    <n v="0"/>
    <n v="1"/>
    <n v="2.4793232602127899"/>
    <n v="0.44668855477524"/>
    <n v="896.54958349838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7.07249484833201"/>
    <n v="0.72712861600000001"/>
  </r>
  <r>
    <n v="200000"/>
    <n v="800000"/>
    <n v="800000"/>
    <x v="0"/>
    <x v="0"/>
    <s v="IR-SouthCentral"/>
    <s v="C-25 and South Indian R"/>
    <n v="0.36"/>
    <n v="0.57999999999999996"/>
    <s v="Natural Lands"/>
    <n v="4.4755205801E-4"/>
    <n v="3327.8122599025701"/>
    <n v="9.2027507384510692"/>
    <n v="1.6580183364079499"/>
    <n v="4.1187100324100003E-3"/>
    <n v="7.4204951868000004E-4"/>
    <n v="1.4893692256136"/>
    <n v="6172"/>
    <s v="Mixed Shrubs"/>
    <n v="6172"/>
    <s v="St. Lucie County"/>
    <s v="St. Lucie County"/>
    <m/>
    <m/>
    <s v="Natural Lands"/>
    <n v="0"/>
    <n v="1"/>
    <n v="4.1187100324100003E-3"/>
    <n v="7.4204951868000004E-4"/>
    <n v="1.4893692256145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.20954494094729"/>
    <n v="1.2079231000000001E-3"/>
  </r>
  <r>
    <n v="200000"/>
    <n v="800000"/>
    <n v="800000"/>
    <x v="0"/>
    <x v="0"/>
    <s v="IR-SouthCentral"/>
    <s v="C-25 and South Indian R"/>
    <n v="0.36"/>
    <n v="0.57999999999999996"/>
    <s v="St. Lucie County"/>
    <n v="0.15463671366724999"/>
    <n v="3327.8122599025701"/>
    <n v="9.2027507384510692"/>
    <n v="1.6580183364079499"/>
    <n v="1.4230831308930101"/>
    <n v="0.25639050674218"/>
    <n v="514.601951572948"/>
    <n v="1310"/>
    <s v="Fixed Single Family Units"/>
    <n v="1310"/>
    <s v="St. Lucie County"/>
    <s v="St. Lucie County"/>
    <m/>
    <m/>
    <m/>
    <n v="0"/>
    <n v="1"/>
    <n v="1.4230831308930101"/>
    <n v="0.25639050674218"/>
    <n v="514.60195157294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205228450449"/>
    <n v="0.41735762500000001"/>
  </r>
  <r>
    <n v="200000"/>
    <n v="800000"/>
    <n v="800000"/>
    <x v="0"/>
    <x v="0"/>
    <s v="IR-SouthCentral"/>
    <s v="C-25 and South Indian R"/>
    <n v="0.36"/>
    <n v="0.57999999999999996"/>
    <s v="St. Lucie County"/>
    <n v="0.12613194846381001"/>
    <n v="3327.8122599025701"/>
    <n v="9.2027507384510692"/>
    <n v="1.6580183364079499"/>
    <n v="1.16076088186765"/>
    <n v="0.20912908335986999"/>
    <n v="419.74344446328598"/>
    <n v="1310"/>
    <s v="Fixed Single Family Units"/>
    <n v="1310"/>
    <s v="St. Lucie County"/>
    <s v="St. Lucie County"/>
    <m/>
    <m/>
    <m/>
    <n v="0"/>
    <n v="1"/>
    <n v="1.16076088186765"/>
    <n v="0.20912908335986999"/>
    <n v="419.74344446328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2763520793944"/>
    <n v="0.34042452919999999"/>
  </r>
  <r>
    <n v="200000"/>
    <n v="800000"/>
    <n v="800000"/>
    <x v="0"/>
    <x v="0"/>
    <s v="IR-SouthCentral"/>
    <s v="C-25 and South Indian R"/>
    <n v="0.36"/>
    <n v="0.57999999999999996"/>
    <s v="St. Lucie County"/>
    <n v="0.27514835882073002"/>
    <n v="3948.1425713866001"/>
    <n v="12.4054689750681"/>
    <n v="2.5119848463030299"/>
    <n v="3.41334442889154"/>
    <n v="0.69116850784283002"/>
    <n v="1086.3249489073"/>
    <n v="1330"/>
    <s v="Residential, High density; Multiple Dwelling Units, Low Rise &lt;Two stories or less&gt;"/>
    <n v="1330"/>
    <s v="St. Lucie County"/>
    <s v="St. Lucie County"/>
    <m/>
    <m/>
    <m/>
    <n v="0"/>
    <n v="1"/>
    <n v="3.41334442889154"/>
    <n v="0.69116850784283002"/>
    <n v="1086.324948907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3.283451570485"/>
    <n v="0.88104213210000004"/>
  </r>
  <r>
    <n v="200000"/>
    <n v="800000"/>
    <n v="800000"/>
    <x v="0"/>
    <x v="0"/>
    <s v="IR-SouthCentral"/>
    <s v="C-25 and South Indian R"/>
    <n v="0.36"/>
    <n v="0.57999999999999996"/>
    <s v="St. Lucie County"/>
    <n v="7.5832351852380006E-2"/>
    <n v="3948.1425713866001"/>
    <n v="12.4054689750681"/>
    <n v="2.5119848463030299"/>
    <n v="0.94073588821122001"/>
    <n v="0.19048971871271"/>
    <n v="299.39693663677298"/>
    <n v="1330"/>
    <s v="Residential, High density; Multiple Dwelling Units, Low Rise &lt;Two stories or less&gt;"/>
    <n v="1330"/>
    <s v="St. Lucie County"/>
    <s v="St. Lucie County"/>
    <m/>
    <m/>
    <m/>
    <n v="0"/>
    <n v="1"/>
    <n v="0.94073588821122001"/>
    <n v="0.19048971871271"/>
    <n v="299.39693663677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892594228978098"/>
    <n v="0.2428198999"/>
  </r>
  <r>
    <n v="200000"/>
    <n v="800000"/>
    <n v="800000"/>
    <x v="0"/>
    <x v="0"/>
    <s v="IR-SouthCentral"/>
    <s v="C-25 and South Indian R"/>
    <n v="0.36"/>
    <n v="0.57999999999999996"/>
    <s v="St. Lucie County"/>
    <n v="9.0084864679049997E-2"/>
    <n v="3948.1425713866001"/>
    <n v="12.4054689750681"/>
    <n v="2.5119848463030299"/>
    <n v="1.1175449938992199"/>
    <n v="0.22629181495504"/>
    <n v="355.66788927697797"/>
    <n v="1330"/>
    <s v="Residential, High density; Multiple Dwelling Units, Low Rise &lt;Two stories or less&gt;"/>
    <n v="1330"/>
    <s v="St. Lucie County"/>
    <s v="St. Lucie County"/>
    <m/>
    <m/>
    <m/>
    <n v="0"/>
    <n v="1"/>
    <n v="1.1175449938992199"/>
    <n v="0.22629181495504"/>
    <n v="355.66788927697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832501207777099"/>
    <n v="0.28845733109999999"/>
  </r>
  <r>
    <n v="200000"/>
    <n v="800000"/>
    <n v="800000"/>
    <x v="0"/>
    <x v="0"/>
    <s v="IR-SouthCentral"/>
    <s v="C-25 and South Indian R"/>
    <n v="0.36"/>
    <n v="0.57999999999999996"/>
    <s v="St. Lucie County"/>
    <n v="9.1936618488050001E-2"/>
    <n v="3948.1425713866001"/>
    <n v="12.4054689750681"/>
    <n v="2.5119848463030299"/>
    <n v="1.1405168683262701"/>
    <n v="0.23094339246234"/>
    <n v="362.97887732202997"/>
    <n v="1310"/>
    <s v="Fixed Single Family Units"/>
    <n v="1310"/>
    <s v="St. Lucie County"/>
    <s v="St. Lucie County"/>
    <m/>
    <m/>
    <m/>
    <n v="0"/>
    <n v="1"/>
    <n v="1.1405168683262701"/>
    <n v="0.23094339246234"/>
    <n v="362.97887732203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7.245179019817201"/>
    <n v="0.29438676180000001"/>
  </r>
  <r>
    <n v="200000"/>
    <n v="800000"/>
    <n v="800000"/>
    <x v="0"/>
    <x v="0"/>
    <s v="IR-SouthCentral"/>
    <s v="C-25 and South Indian R"/>
    <n v="0.36"/>
    <n v="0.57999999999999996"/>
    <s v="St. Lucie County"/>
    <n v="8.0823502203639999E-2"/>
    <n v="3948.1425713866001"/>
    <n v="12.4054689750681"/>
    <n v="2.5119848463030299"/>
    <n v="1.00265344904371"/>
    <n v="0.20302741276069999"/>
    <n v="319.102709818785"/>
    <n v="1310"/>
    <s v="Fixed Single Family Units"/>
    <n v="1310"/>
    <s v="St. Lucie County"/>
    <s v="St. Lucie County"/>
    <m/>
    <m/>
    <m/>
    <n v="0"/>
    <n v="1"/>
    <n v="1.00265344904371"/>
    <n v="0.20302741276069999"/>
    <n v="319.10270981878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573110411306601"/>
    <n v="0.25880187329999998"/>
  </r>
  <r>
    <n v="200000"/>
    <n v="800000"/>
    <n v="800000"/>
    <x v="0"/>
    <x v="0"/>
    <s v="IR-SouthCentral"/>
    <s v="C-25 and South Indian R"/>
    <n v="0.36"/>
    <n v="0.57999999999999996"/>
    <s v="St. Lucie County"/>
    <n v="3.9377575549800004E-3"/>
    <n v="3948.1425713866001"/>
    <n v="12.4054689750681"/>
    <n v="2.5119848463030299"/>
    <n v="4.8849729179750001E-2"/>
    <n v="9.8915873065400003E-3"/>
    <n v="15.546828238651299"/>
    <n v="1330"/>
    <s v="Residential, High density; Multiple Dwelling Units, Low Rise &lt;Two stories or less&gt;"/>
    <n v="1330"/>
    <s v="St. Lucie County"/>
    <s v="St. Lucie County"/>
    <m/>
    <m/>
    <m/>
    <n v="0"/>
    <n v="1"/>
    <n v="4.8849729179750001E-2"/>
    <n v="9.8915873065400003E-3"/>
    <n v="15.546828238651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9.1528560434149"/>
    <n v="1.26089442E-2"/>
  </r>
  <r>
    <n v="200000"/>
    <n v="800000"/>
    <n v="800000"/>
    <x v="0"/>
    <x v="0"/>
    <s v="IR-SouthCentral"/>
    <s v="C-25 and South Indian R"/>
    <n v="0.36"/>
    <n v="0.57999999999999996"/>
    <s v="St. Lucie County"/>
    <n v="5.0834087756659999E-2"/>
    <n v="934.82257694691896"/>
    <n v="2.4138974188593099"/>
    <n v="0.35786215685155998"/>
    <n v="0.12270827322587"/>
    <n v="1.8191596286180001E-2"/>
    <n v="47.520852913427603"/>
    <n v="1210"/>
    <s v="Fixed Single Family Units"/>
    <n v="1210"/>
    <s v="St. Lucie County"/>
    <s v="St. Lucie County"/>
    <m/>
    <m/>
    <m/>
    <n v="0"/>
    <n v="1"/>
    <n v="0.12270827322587"/>
    <n v="1.8191596286180001E-2"/>
    <n v="68.2533884447794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23542078849501"/>
    <n v="5.5355546200000001E-2"/>
  </r>
  <r>
    <n v="200000"/>
    <n v="800000"/>
    <n v="800000"/>
    <x v="0"/>
    <x v="0"/>
    <s v="IR-SouthCentral"/>
    <s v="C-25 and South Indian R"/>
    <n v="0.36"/>
    <n v="0.57999999999999996"/>
    <s v="St. Lucie County"/>
    <n v="0.22606373083820999"/>
    <n v="3901.5828026006402"/>
    <n v="10.3017051510628"/>
    <n v="1.8284954058039"/>
    <n v="2.3288419004445098"/>
    <n v="0.41335649325655999"/>
    <n v="882.006364530121"/>
    <n v="1330"/>
    <s v="Residential, High density; Multiple Dwelling Units, Low Rise &lt;Two stories or less&gt;"/>
    <n v="1330"/>
    <s v="St. Lucie County"/>
    <s v="St. Lucie County"/>
    <m/>
    <m/>
    <m/>
    <n v="0"/>
    <n v="1"/>
    <n v="2.3288419004445098"/>
    <n v="0.41335649325655999"/>
    <n v="882.00636453012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0.96831478847801"/>
    <n v="0.71533362899999997"/>
  </r>
  <r>
    <n v="200000"/>
    <n v="800000"/>
    <n v="800000"/>
    <x v="0"/>
    <x v="0"/>
    <s v="IR-SouthCentral"/>
    <s v="C-25 and South Indian R"/>
    <n v="0.36"/>
    <n v="0.57999999999999996"/>
    <s v="St. Lucie County"/>
    <n v="2.2002043964569999E-2"/>
    <n v="3901.5828026006402"/>
    <n v="10.3017051510628"/>
    <n v="1.8284954058039"/>
    <n v="0.22665856964372999"/>
    <n v="4.0230636307509997E-2"/>
    <n v="85.842796354233499"/>
    <n v="1330"/>
    <s v="Residential, High density; Multiple Dwelling Units, Low Rise &lt;Two stories or less&gt;"/>
    <n v="1330"/>
    <s v="St. Lucie County"/>
    <s v="St. Lucie County"/>
    <m/>
    <m/>
    <m/>
    <n v="0"/>
    <n v="1"/>
    <n v="0.22665856964372999"/>
    <n v="4.0230636307509997E-2"/>
    <n v="85.8427963542342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4.331493662674198"/>
    <n v="6.9621083799999997E-2"/>
  </r>
  <r>
    <n v="200000"/>
    <n v="800000"/>
    <n v="800000"/>
    <x v="0"/>
    <x v="0"/>
    <s v="IR-SouthCentral"/>
    <s v="C-25 and South Indian R"/>
    <n v="0.36"/>
    <n v="0.57999999999999996"/>
    <s v="St. Lucie County"/>
    <n v="0.17846949485575"/>
    <n v="3901.5828026006402"/>
    <n v="10.3017051510628"/>
    <n v="1.8284954058039"/>
    <n v="1.8385401144631"/>
    <n v="0.32633065141988998"/>
    <n v="696.31351191803401"/>
    <n v="1330"/>
    <s v="Residential, High density; Multiple Dwelling Units, Low Rise &lt;Two stories or less&gt;"/>
    <n v="1330"/>
    <s v="St. Lucie County"/>
    <s v="St. Lucie County"/>
    <m/>
    <m/>
    <m/>
    <n v="0"/>
    <n v="1"/>
    <n v="1.8385401144631"/>
    <n v="0.32633065141988998"/>
    <n v="696.31351191803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93647882537999"/>
    <n v="0.5647311532"/>
  </r>
  <r>
    <n v="200000"/>
    <n v="800000"/>
    <n v="800000"/>
    <x v="0"/>
    <x v="0"/>
    <s v="IR-SouthCentral"/>
    <s v="C-25 and South Indian R"/>
    <n v="0.36"/>
    <n v="0.57999999999999996"/>
    <s v="St. Lucie County"/>
    <n v="0.19122816717748001"/>
    <n v="3901.5828026006402"/>
    <n v="10.3017051510628"/>
    <n v="1.8284954058039"/>
    <n v="1.96997619484061"/>
    <n v="0.34965982514433003"/>
    <n v="746.09252843252"/>
    <n v="1750"/>
    <s v="Governmental"/>
    <n v="1750"/>
    <s v="St. Lucie County"/>
    <s v="St. Lucie County"/>
    <m/>
    <m/>
    <m/>
    <n v="0"/>
    <n v="1"/>
    <n v="1.96997619484061"/>
    <n v="0.34965982514433003"/>
    <n v="746.0925284325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3.22107025605"/>
    <n v="0.60510342939999995"/>
  </r>
  <r>
    <n v="200000"/>
    <n v="800000"/>
    <n v="800000"/>
    <x v="0"/>
    <x v="0"/>
    <s v="IR-SouthCentral"/>
    <s v="C-25 and South Indian R"/>
    <n v="0.36"/>
    <n v="0.57999999999999996"/>
    <s v="St. Lucie County"/>
    <n v="7.6885917151929994E-2"/>
    <n v="3943.3233952614701"/>
    <n v="12.1800821104175"/>
    <n v="2.3968648175007101"/>
    <n v="0.93647678404533996"/>
    <n v="0.18428514978275001"/>
    <n v="303.18603587136403"/>
    <n v="1210"/>
    <s v="Fixed Single Family Units"/>
    <n v="1210"/>
    <s v="St. Lucie County"/>
    <s v="St. Lucie County"/>
    <m/>
    <m/>
    <m/>
    <n v="0"/>
    <n v="1"/>
    <n v="0.93647678404533996"/>
    <n v="0.18428514978275001"/>
    <n v="303.18603587136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459823093905"/>
    <n v="0.2458929731"/>
  </r>
  <r>
    <n v="200000"/>
    <n v="800000"/>
    <n v="800000"/>
    <x v="0"/>
    <x v="0"/>
    <s v="IR-SouthCentral"/>
    <s v="C-25 and South Indian R"/>
    <n v="0.36"/>
    <n v="0.57999999999999996"/>
    <s v="St. Lucie County"/>
    <n v="0.12608127289323001"/>
    <n v="3943.3233952614701"/>
    <n v="12.1800821104175"/>
    <n v="2.3968648175007101"/>
    <n v="1.53568025642561"/>
    <n v="0.30219976714350999"/>
    <n v="497.17923310425499"/>
    <n v="1330"/>
    <s v="Residential, High density; Multiple Dwelling Units, Low Rise &lt;Two stories or less&gt;"/>
    <n v="1330"/>
    <s v="St. Lucie County"/>
    <s v="St. Lucie County"/>
    <m/>
    <m/>
    <m/>
    <n v="0"/>
    <n v="1"/>
    <n v="1.53568025642561"/>
    <n v="0.30219976714350999"/>
    <n v="497.17923310425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0.42358734464599"/>
    <n v="0.40322727749999998"/>
  </r>
  <r>
    <n v="200000"/>
    <n v="800000"/>
    <n v="800000"/>
    <x v="0"/>
    <x v="0"/>
    <s v="IR-SouthCentral"/>
    <s v="C-25 and South Indian R"/>
    <n v="0.36"/>
    <n v="0.57999999999999996"/>
    <s v="St. Lucie County"/>
    <n v="0.15379617871621001"/>
    <n v="3943.3233952614701"/>
    <n v="12.1800821104175"/>
    <n v="2.3968648175007101"/>
    <n v="1.87325008503197"/>
    <n v="0.36862864983095001"/>
    <n v="606.46806963347296"/>
    <n v="1310"/>
    <s v="Fixed Single Family Units"/>
    <n v="1310"/>
    <s v="St. Lucie County"/>
    <s v="St. Lucie County"/>
    <m/>
    <m/>
    <m/>
    <n v="0"/>
    <n v="1"/>
    <n v="1.87325008503197"/>
    <n v="0.36862864983095001"/>
    <n v="606.468069633472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480736851294"/>
    <n v="0.49186380340000002"/>
  </r>
  <r>
    <n v="200000"/>
    <n v="800000"/>
    <n v="800000"/>
    <x v="0"/>
    <x v="0"/>
    <s v="IR-SouthCentral"/>
    <s v="C-25 and South Indian R"/>
    <n v="0.36"/>
    <n v="0.57999999999999996"/>
    <s v="St. Lucie County"/>
    <n v="0.10036439812377"/>
    <n v="3943.3233952614701"/>
    <n v="12.1800821104175"/>
    <n v="2.3968648175007101"/>
    <n v="1.2224466101102101"/>
    <n v="0.24055989479251"/>
    <n v="395.76927917281802"/>
    <n v="1310"/>
    <s v="Fixed Single Family Units"/>
    <n v="1310"/>
    <s v="St. Lucie County"/>
    <s v="St. Lucie County"/>
    <m/>
    <m/>
    <m/>
    <n v="0"/>
    <n v="1"/>
    <n v="1.2224466101102101"/>
    <n v="0.24055989479251"/>
    <n v="395.769279172818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618723920706898"/>
    <n v="0.32098076170000001"/>
  </r>
  <r>
    <n v="200000"/>
    <n v="800000"/>
    <n v="800000"/>
    <x v="0"/>
    <x v="0"/>
    <s v="IR-SouthCentral"/>
    <s v="C-25 and South Indian R"/>
    <n v="0.36"/>
    <n v="0.57999999999999996"/>
    <s v="St. Lucie County"/>
    <n v="6.9802438814539999E-2"/>
    <n v="3943.3233952614701"/>
    <n v="12.1800821104175"/>
    <n v="2.3968648175007101"/>
    <n v="0.85019943626857997"/>
    <n v="0.16730700977033"/>
    <n v="275.25359002370999"/>
    <n v="1310"/>
    <s v="Fixed Single Family Units"/>
    <n v="1310"/>
    <s v="St. Lucie County"/>
    <s v="St. Lucie County"/>
    <m/>
    <m/>
    <m/>
    <n v="0"/>
    <n v="1"/>
    <n v="0.85019943626857997"/>
    <n v="0.16730700977033"/>
    <n v="275.25359002371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9.106440969222504"/>
    <n v="0.2232389213"/>
  </r>
  <r>
    <n v="200000"/>
    <n v="800000"/>
    <n v="800000"/>
    <x v="0"/>
    <x v="0"/>
    <s v="IR-SouthCentral"/>
    <s v="C-25 and South Indian R"/>
    <n v="0.36"/>
    <n v="0.57999999999999996"/>
    <s v="St. Lucie County"/>
    <n v="9.083324783011E-2"/>
    <n v="3943.3233952614701"/>
    <n v="12.1800821104175"/>
    <n v="2.3968648175007101"/>
    <n v="1.1063564169267299"/>
    <n v="0.21771501598333001"/>
    <n v="358.18487123608298"/>
    <n v="1310"/>
    <s v="Fixed Single Family Units"/>
    <n v="1310"/>
    <s v="St. Lucie County"/>
    <s v="St. Lucie County"/>
    <m/>
    <m/>
    <m/>
    <n v="0"/>
    <n v="1"/>
    <n v="1.1063564169267299"/>
    <n v="0.21771501598333001"/>
    <n v="358.184871236084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3.055972345421196"/>
    <n v="0.29049867899999998"/>
  </r>
  <r>
    <n v="200000"/>
    <n v="800000"/>
    <n v="810000"/>
    <x v="0"/>
    <x v="0"/>
    <s v="IR-SouthCentral"/>
    <s v="C-25 and South Indian R"/>
    <n v="0.36"/>
    <n v="0.57999999999999996"/>
    <s v="St. Lucie County"/>
    <n v="5.924600735182E-2"/>
    <n v="950.62220749944902"/>
    <n v="2.45997568484262"/>
    <n v="0.36486649619203998"/>
    <n v="0.14574373750950001"/>
    <n v="2.1616883115819999E-2"/>
    <n v="56.320570294323304"/>
    <n v="1210"/>
    <s v="Fixed Single Family Units"/>
    <n v="1210"/>
    <s v="St. Lucie County"/>
    <s v="St. Lucie County"/>
    <m/>
    <m/>
    <m/>
    <n v="0"/>
    <n v="1"/>
    <n v="0.14574373750950001"/>
    <n v="2.1616883115819999E-2"/>
    <n v="59.700225681136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19983478168901"/>
    <n v="4.8418674500000002E-2"/>
  </r>
  <r>
    <n v="200000"/>
    <n v="800000"/>
    <n v="810000"/>
    <x v="0"/>
    <x v="0"/>
    <s v="IR-SouthCentral"/>
    <s v="C-25 and South Indian R"/>
    <n v="0.36"/>
    <n v="0.57999999999999996"/>
    <s v="FPFWCD"/>
    <n v="1.69454085862E-3"/>
    <n v="950.62220749944902"/>
    <n v="2.45997568484262"/>
    <n v="0.36486649619203998"/>
    <n v="4.16852930918E-3"/>
    <n v="6.1828118574000003E-4"/>
    <n v="1.6108681717222"/>
    <n v="1210"/>
    <s v="Fixed Single Family Units"/>
    <n v="1210"/>
    <s v="FPFWCD                                           St. Lucie County"/>
    <s v="FPFWCD"/>
    <m/>
    <m/>
    <m/>
    <n v="0"/>
    <n v="1"/>
    <n v="4.16852930918E-3"/>
    <n v="6.1828118574000003E-4"/>
    <n v="51.2637801079066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519155644866203"/>
    <n v="4.1576464E-2"/>
  </r>
  <r>
    <n v="200000"/>
    <n v="810000"/>
    <n v="810000"/>
    <x v="0"/>
    <x v="0"/>
    <s v="IR-SouthCentral"/>
    <s v="C-25 and South Indian R"/>
    <n v="0.36"/>
    <n v="0.57999999999999996"/>
    <s v="St. Lucie County"/>
    <n v="0.17010613420327"/>
    <n v="3938.9767803587301"/>
    <n v="12.3795055505457"/>
    <n v="2.5070296095180602"/>
    <n v="2.10582983255135"/>
    <n v="0.42646111520827001"/>
    <n v="670.04411282329795"/>
    <n v="1330"/>
    <s v="Residential, High density; Multiple Dwelling Units, Low Rise &lt;Two stories or less&gt;"/>
    <n v="1330"/>
    <s v="St. Lucie County"/>
    <s v="St. Lucie County"/>
    <m/>
    <m/>
    <m/>
    <n v="0"/>
    <n v="1"/>
    <n v="2.10582983255135"/>
    <n v="0.42646111520827001"/>
    <n v="670.044112823297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97050240043799"/>
    <n v="0.5434258823"/>
  </r>
  <r>
    <n v="200000"/>
    <n v="810000"/>
    <n v="810000"/>
    <x v="0"/>
    <x v="0"/>
    <s v="IR-SouthCentral"/>
    <s v="C-25 and South Indian R"/>
    <n v="0.36"/>
    <n v="0.57999999999999996"/>
    <s v="St. Lucie County"/>
    <n v="0.15896854192033"/>
    <n v="3938.9767803587301"/>
    <n v="12.3795055505457"/>
    <n v="2.5070296095180602"/>
    <n v="1.9679519470649101"/>
    <n v="0.39853884157618003"/>
    <n v="626.173395431671"/>
    <n v="1330"/>
    <s v="Residential, High density; Multiple Dwelling Units, Low Rise &lt;Two stories or less&gt;"/>
    <n v="1330"/>
    <s v="St. Lucie County"/>
    <s v="St. Lucie County"/>
    <m/>
    <m/>
    <m/>
    <n v="0"/>
    <n v="1"/>
    <n v="1.9679519470649101"/>
    <n v="0.39853884157618003"/>
    <n v="626.17339543167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56818179732799"/>
    <n v="0.50784541400000005"/>
  </r>
  <r>
    <n v="200000"/>
    <n v="810000"/>
    <n v="810000"/>
    <x v="0"/>
    <x v="0"/>
    <s v="IR-SouthCentral"/>
    <s v="C-25 and South Indian R"/>
    <n v="0.36"/>
    <n v="0.57999999999999996"/>
    <s v="St. Lucie County"/>
    <n v="7.0085374773289993E-2"/>
    <n v="3938.9767803587301"/>
    <n v="12.3795055505457"/>
    <n v="2.5070296095180602"/>
    <n v="0.86762228601802005"/>
    <n v="0.1757061097508"/>
    <n v="276.06466387472801"/>
    <n v="1310"/>
    <s v="Fixed Single Family Units"/>
    <n v="1310"/>
    <s v="St. Lucie County"/>
    <s v="St. Lucie County"/>
    <m/>
    <m/>
    <m/>
    <n v="0"/>
    <n v="1"/>
    <n v="0.86762228601802005"/>
    <n v="0.1757061097508"/>
    <n v="276.06466387472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612856321514897"/>
    <n v="0.22389672660000001"/>
  </r>
  <r>
    <n v="200000"/>
    <n v="810000"/>
    <n v="810000"/>
    <x v="0"/>
    <x v="0"/>
    <s v="IR-SouthCentral"/>
    <s v="C-25 and South Indian R"/>
    <n v="0.36"/>
    <n v="0.57999999999999996"/>
    <s v="St. Lucie County"/>
    <n v="3.9009772103460003E-2"/>
    <n v="3938.9767803587301"/>
    <n v="12.3795055505457"/>
    <n v="2.5070296095180602"/>
    <n v="0.48292169028033"/>
    <n v="9.7798653723929999E-2"/>
    <n v="153.65858652262199"/>
    <n v="1330"/>
    <s v="Residential, High density; Multiple Dwelling Units, Low Rise &lt;Two stories or less&gt;"/>
    <n v="1330"/>
    <s v="St. Lucie County"/>
    <s v="St. Lucie County"/>
    <m/>
    <m/>
    <m/>
    <n v="0"/>
    <n v="1"/>
    <n v="0.48292169028033"/>
    <n v="9.7798653723929999E-2"/>
    <n v="153.65858652262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941905250140898"/>
    <n v="0.12462172470000001"/>
  </r>
  <r>
    <n v="200000"/>
    <n v="810000"/>
    <n v="810000"/>
    <x v="0"/>
    <x v="0"/>
    <s v="IR-SouthCentral"/>
    <s v="C-25 and South Indian R"/>
    <n v="0.36"/>
    <n v="0.57999999999999996"/>
    <s v="St. Lucie County"/>
    <n v="9.2417839572739996E-2"/>
    <n v="3938.9767803587301"/>
    <n v="12.3795055505457"/>
    <n v="2.5070296095180602"/>
    <n v="1.1440871579602401"/>
    <n v="0.23169426025656001"/>
    <n v="364.03172416796099"/>
    <n v="1330"/>
    <s v="Residential, High density; Multiple Dwelling Units, Low Rise &lt;Two stories or less&gt;"/>
    <n v="1330"/>
    <s v="St. Lucie County"/>
    <s v="St. Lucie County"/>
    <m/>
    <m/>
    <m/>
    <n v="0"/>
    <n v="1"/>
    <n v="1.1440871579602401"/>
    <n v="0.23169426025656001"/>
    <n v="364.03172416796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910099710821299"/>
    <n v="0.29524065220000001"/>
  </r>
  <r>
    <n v="200000"/>
    <n v="810000"/>
    <n v="810000"/>
    <x v="0"/>
    <x v="0"/>
    <s v="IR-SouthCentral"/>
    <s v="C-25 and South Indian R"/>
    <n v="0.36"/>
    <n v="0.57999999999999996"/>
    <s v="St. Lucie County"/>
    <n v="8.7175791094800004E-2"/>
    <n v="3938.9767803587301"/>
    <n v="12.3795055505457"/>
    <n v="2.5070296095180602"/>
    <n v="1.07919318973136"/>
    <n v="0.21855228950784"/>
    <n v="343.38341693184401"/>
    <n v="1330"/>
    <s v="Residential, High density; Multiple Dwelling Units, Low Rise &lt;Two stories or less&gt;"/>
    <n v="1330"/>
    <s v="St. Lucie County"/>
    <s v="St. Lucie County"/>
    <m/>
    <m/>
    <m/>
    <n v="0"/>
    <n v="1"/>
    <n v="1.07919318973136"/>
    <n v="0.21855228950784"/>
    <n v="343.383416931844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7.287967299592097"/>
    <n v="0.2784942554"/>
  </r>
  <r>
    <n v="200000"/>
    <n v="810000"/>
    <n v="810000"/>
    <x v="0"/>
    <x v="0"/>
    <s v="IR-SouthCentral"/>
    <s v="C-25 and South Indian R"/>
    <n v="0.36"/>
    <n v="0.57999999999999996"/>
    <s v="St. Lucie County"/>
    <n v="0.33727952034358999"/>
    <n v="3963.2684199515202"/>
    <n v="12.4499547055017"/>
    <n v="2.5206688536305299"/>
    <n v="4.1991147513711402"/>
    <n v="0.85016998189755"/>
    <n v="1336.7292716741699"/>
    <n v="1330"/>
    <s v="Residential, High density; Multiple Dwelling Units, Low Rise &lt;Two stories or less&gt;"/>
    <n v="1330"/>
    <s v="St. Lucie County"/>
    <s v="St. Lucie County"/>
    <m/>
    <m/>
    <m/>
    <n v="0"/>
    <n v="1"/>
    <n v="4.1991147513711402"/>
    <n v="0.85016998189755"/>
    <n v="1336.7292716741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4.60330434147599"/>
    <n v="1.084127552"/>
  </r>
  <r>
    <n v="200000"/>
    <n v="810000"/>
    <n v="810000"/>
    <x v="0"/>
    <x v="0"/>
    <s v="IR-SouthCentral"/>
    <s v="C-25 and South Indian R"/>
    <n v="0.36"/>
    <n v="0.57999999999999996"/>
    <s v="St. Lucie County"/>
    <n v="1.8171887804410002E-2"/>
    <n v="3963.2684199515202"/>
    <n v="12.4499547055017"/>
    <n v="2.5206688536305299"/>
    <n v="0.22623918007836999"/>
    <n v="4.5805311600239998E-2"/>
    <n v="72.020069066124293"/>
    <n v="1330"/>
    <s v="Residential, High density; Multiple Dwelling Units, Low Rise &lt;Two stories or less&gt;"/>
    <n v="1330"/>
    <s v="St. Lucie County"/>
    <s v="St. Lucie County"/>
    <m/>
    <m/>
    <m/>
    <n v="0"/>
    <n v="1"/>
    <n v="0.22623918007836999"/>
    <n v="4.5805311600239998E-2"/>
    <n v="72.0200690661223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2.521066986707901"/>
    <n v="5.8410437199999998E-2"/>
  </r>
  <r>
    <n v="200000"/>
    <n v="810000"/>
    <n v="810000"/>
    <x v="0"/>
    <x v="0"/>
    <s v="IR-SouthCentral"/>
    <s v="C-25 and South Indian R"/>
    <n v="0.36"/>
    <n v="0.57999999999999996"/>
    <s v="St. Lucie County"/>
    <n v="8.6634720796880005E-2"/>
    <n v="3963.2684199515202"/>
    <n v="12.4499547055017"/>
    <n v="2.5206688536305299"/>
    <n v="1.07859834984502"/>
    <n v="0.21837744235567999"/>
    <n v="343.35665300561499"/>
    <n v="1330"/>
    <s v="Residential, High density; Multiple Dwelling Units, Low Rise &lt;Two stories or less&gt;"/>
    <n v="1330"/>
    <s v="St. Lucie County"/>
    <s v="St. Lucie County"/>
    <m/>
    <m/>
    <m/>
    <n v="0"/>
    <n v="1"/>
    <n v="1.07859834984502"/>
    <n v="0.21837744235567999"/>
    <n v="343.35665300561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124151869791504"/>
    <n v="0.27847254910000002"/>
  </r>
  <r>
    <n v="200000"/>
    <n v="810000"/>
    <n v="810000"/>
    <x v="0"/>
    <x v="0"/>
    <s v="IR-SouthCentral"/>
    <s v="C-25 and South Indian R"/>
    <n v="0.36"/>
    <n v="0.57999999999999996"/>
    <s v="St. Lucie County"/>
    <n v="0.17567732481507001"/>
    <n v="3963.2684199515202"/>
    <n v="12.4499547055017"/>
    <n v="2.5206688536305299"/>
    <n v="2.1871747367313898"/>
    <n v="0.44282436095048999"/>
    <n v="696.25639354114799"/>
    <n v="1330"/>
    <s v="Residential, High density; Multiple Dwelling Units, Low Rise &lt;Two stories or less&gt;"/>
    <n v="1330"/>
    <s v="St. Lucie County"/>
    <s v="St. Lucie County"/>
    <m/>
    <m/>
    <m/>
    <n v="0"/>
    <n v="1"/>
    <n v="2.1871747367313898"/>
    <n v="0.44282436095048999"/>
    <n v="696.25639354114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968692701096"/>
    <n v="0.56468482850000001"/>
  </r>
  <r>
    <n v="200000"/>
    <n v="810000"/>
    <n v="810000"/>
    <x v="0"/>
    <x v="0"/>
    <s v="IR-SouthCentral"/>
    <s v="C-25 and South Indian R"/>
    <n v="0.36"/>
    <n v="0.57999999999999996"/>
    <s v="St. Lucie County"/>
    <n v="0.47692892291201999"/>
    <n v="3907.79960911935"/>
    <n v="10.500030109732201"/>
    <n v="1.6860987291701599"/>
    <n v="5.0077680507784299"/>
    <n v="0.80414925082644995"/>
    <n v="1863.7426585333201"/>
    <n v="1210"/>
    <s v="Fixed Single Family Units"/>
    <n v="1210"/>
    <s v="St. Lucie County"/>
    <s v="St. Lucie County"/>
    <m/>
    <m/>
    <m/>
    <n v="0"/>
    <n v="1"/>
    <n v="5.0077680507784299"/>
    <n v="0.80414925082644995"/>
    <n v="1863.7426585333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527245446748"/>
    <n v="1.5115512234999999"/>
  </r>
  <r>
    <n v="200000"/>
    <n v="810000"/>
    <n v="810000"/>
    <x v="0"/>
    <x v="0"/>
    <s v="IR-SouthCentral"/>
    <s v="C-25 and South Indian R"/>
    <n v="0.36"/>
    <n v="0.57999999999999996"/>
    <s v="St. Lucie County"/>
    <n v="5.2891359216699997E-2"/>
    <n v="3907.79960911935"/>
    <n v="10.500030109732201"/>
    <n v="1.6860987291701599"/>
    <n v="0.55536086432011"/>
    <n v="8.9180053559370004E-2"/>
    <n v="206.688832872847"/>
    <n v="1310"/>
    <s v="Fixed Single Family Units"/>
    <n v="1310"/>
    <s v="St. Lucie County"/>
    <s v="St. Lucie County"/>
    <m/>
    <m/>
    <m/>
    <n v="0"/>
    <n v="1"/>
    <n v="0.55536086432011"/>
    <n v="8.9180053559370004E-2"/>
    <n v="206.68883287284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603461150346703"/>
    <n v="0.16763084580000001"/>
  </r>
  <r>
    <n v="200000"/>
    <n v="810000"/>
    <n v="810000"/>
    <x v="0"/>
    <x v="0"/>
    <s v="IR-SouthCentral"/>
    <s v="C-25 and South Indian R"/>
    <n v="0.36"/>
    <n v="0.57999999999999996"/>
    <s v="St. Lucie County"/>
    <n v="6.8593027396130005E-2"/>
    <n v="3907.79960911935"/>
    <n v="10.500030109732201"/>
    <n v="1.6860987291701599"/>
    <n v="0.72022885297709005"/>
    <n v="0.11565461632255"/>
    <n v="268.04780564692499"/>
    <n v="1310"/>
    <s v="Fixed Single Family Units"/>
    <n v="1310"/>
    <s v="St. Lucie County"/>
    <s v="St. Lucie County"/>
    <m/>
    <m/>
    <m/>
    <n v="0"/>
    <n v="1"/>
    <n v="0.72022885297709005"/>
    <n v="0.11565461632255"/>
    <n v="268.04780564692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7.580957979188199"/>
    <n v="0.21739481399999999"/>
  </r>
  <r>
    <n v="200000"/>
    <n v="810000"/>
    <n v="810000"/>
    <x v="0"/>
    <x v="0"/>
    <s v="IR-SouthCentral"/>
    <s v="C-25 and South Indian R"/>
    <n v="0.36"/>
    <n v="0.57999999999999996"/>
    <s v="St. Lucie County"/>
    <n v="1.935014412003E-2"/>
    <n v="3907.79960911935"/>
    <n v="10.500030109732201"/>
    <n v="1.6860987291701599"/>
    <n v="0.20317709588801999"/>
    <n v="3.2626253410050002E-2"/>
    <n v="75.616485628676003"/>
    <n v="1310"/>
    <s v="Fixed Single Family Units"/>
    <n v="1310"/>
    <s v="St. Lucie County"/>
    <s v="St. Lucie County"/>
    <m/>
    <m/>
    <m/>
    <n v="0"/>
    <n v="1"/>
    <n v="0.20317709588801999"/>
    <n v="3.2626253410050002E-2"/>
    <n v="75.6164856286756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5.9403231024368"/>
    <n v="6.1327238999999999E-2"/>
  </r>
  <r>
    <n v="200000"/>
    <n v="810000"/>
    <n v="810000"/>
    <x v="0"/>
    <x v="0"/>
    <s v="IR-SouthCentral"/>
    <s v="C-25 and South Indian R"/>
    <n v="0.36"/>
    <n v="0.57999999999999996"/>
    <s v="St. Lucie County"/>
    <n v="0.23418448033555"/>
    <n v="3906.9083291710099"/>
    <n v="11.1815668127966"/>
    <n v="2.1476017858376899"/>
    <n v="2.6185494133921101"/>
    <n v="0.50293500818410997"/>
    <n v="914.937296785581"/>
    <n v="1330"/>
    <s v="Residential, High density; Multiple Dwelling Units, Low Rise &lt;Two stories or less&gt;"/>
    <n v="1330"/>
    <s v="St. Lucie County"/>
    <s v="St. Lucie County"/>
    <m/>
    <m/>
    <m/>
    <n v="0"/>
    <n v="1"/>
    <n v="2.6185494133921101"/>
    <n v="0.50293500818410997"/>
    <n v="914.93729678558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5.324937224064"/>
    <n v="0.74204160320000001"/>
  </r>
  <r>
    <n v="200000"/>
    <n v="810000"/>
    <n v="810000"/>
    <x v="0"/>
    <x v="0"/>
    <s v="IR-SouthCentral"/>
    <s v="C-25 and South Indian R"/>
    <n v="0.36"/>
    <n v="0.57999999999999996"/>
    <s v="St. Lucie County"/>
    <n v="3.3656048308660001E-2"/>
    <n v="3906.9083291710099"/>
    <n v="11.1815668127966"/>
    <n v="2.1476017858376899"/>
    <n v="0.376327352818"/>
    <n v="7.2279789451919998E-2"/>
    <n v="131.491095464089"/>
    <n v="1330"/>
    <s v="Residential, High density; Multiple Dwelling Units, Low Rise &lt;Two stories or less&gt;"/>
    <n v="1330"/>
    <s v="St. Lucie County"/>
    <s v="St. Lucie County"/>
    <m/>
    <m/>
    <m/>
    <n v="0"/>
    <n v="1"/>
    <n v="0.376327352818"/>
    <n v="7.2279789451919998E-2"/>
    <n v="131.49109546408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6.706981399604999"/>
    <n v="0.1066432242"/>
  </r>
  <r>
    <n v="200000"/>
    <n v="810000"/>
    <n v="810000"/>
    <x v="0"/>
    <x v="0"/>
    <s v="IR-SouthCentral"/>
    <s v="C-25 and South Indian R"/>
    <n v="0.36"/>
    <n v="0.57999999999999996"/>
    <s v="St. Lucie County"/>
    <n v="0.22448308548945001"/>
    <n v="3906.9083291710099"/>
    <n v="11.1815668127966"/>
    <n v="2.1476017858376899"/>
    <n v="2.51007261874302"/>
    <n v="0.48210027528749"/>
    <n v="877.034836456741"/>
    <n v="1330"/>
    <s v="Residential, High density; Multiple Dwelling Units, Low Rise &lt;Two stories or less&gt;"/>
    <n v="1330"/>
    <s v="St. Lucie County"/>
    <s v="St. Lucie County"/>
    <m/>
    <m/>
    <m/>
    <n v="0"/>
    <n v="1"/>
    <n v="2.51007261874302"/>
    <n v="0.48210027528749"/>
    <n v="877.03483645674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3.619532808166"/>
    <n v="0.71130157049999998"/>
  </r>
  <r>
    <n v="200000"/>
    <n v="810000"/>
    <n v="810000"/>
    <x v="0"/>
    <x v="0"/>
    <s v="IR-SouthCentral"/>
    <s v="C-25 and South Indian R"/>
    <n v="0.36"/>
    <n v="0.57999999999999996"/>
    <s v="St. Lucie County"/>
    <n v="7.559229191913E-2"/>
    <n v="3906.9083291710099"/>
    <n v="11.1815668127966"/>
    <n v="2.1476017858376899"/>
    <n v="0.84524026262624996"/>
    <n v="0.16234214112109999"/>
    <n v="295.33215492000301"/>
    <n v="1330"/>
    <s v="Residential, High density; Multiple Dwelling Units, Low Rise &lt;Two stories or less&gt;"/>
    <n v="1330"/>
    <s v="St. Lucie County"/>
    <s v="St. Lucie County"/>
    <m/>
    <m/>
    <m/>
    <n v="0"/>
    <n v="1"/>
    <n v="0.84524026262624996"/>
    <n v="0.16234214112109999"/>
    <n v="295.33215492000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895881312782507"/>
    <n v="0.23952324"/>
  </r>
  <r>
    <n v="200000"/>
    <n v="810000"/>
    <n v="810000"/>
    <x v="0"/>
    <x v="0"/>
    <s v="IR-SouthCentral"/>
    <s v="C-25 and South Indian R"/>
    <n v="0.36"/>
    <n v="0.57999999999999996"/>
    <s v="St. Lucie County"/>
    <n v="4.5725042493670001E-2"/>
    <n v="3906.9083291710099"/>
    <n v="11.1815668127966"/>
    <n v="2.1476017858376899"/>
    <n v="0.51127761766096003"/>
    <n v="9.8199182916910002E-2"/>
    <n v="178.643549370225"/>
    <n v="1330"/>
    <s v="Residential, High density; Multiple Dwelling Units, Low Rise &lt;Two stories or less&gt;"/>
    <n v="1330"/>
    <s v="St. Lucie County"/>
    <s v="St. Lucie County"/>
    <m/>
    <m/>
    <m/>
    <n v="0"/>
    <n v="1"/>
    <n v="0.51127761766096003"/>
    <n v="9.8199182916910002E-2"/>
    <n v="178.64354937022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4.4707808263435"/>
    <n v="0.1448852793"/>
  </r>
  <r>
    <n v="200000"/>
    <n v="810000"/>
    <n v="810000"/>
    <x v="0"/>
    <x v="0"/>
    <s v="IR-SouthCentral"/>
    <s v="C-25 and South Indian R"/>
    <n v="0.36"/>
    <n v="0.57999999999999996"/>
    <s v="St. Lucie County"/>
    <n v="4.1225051674600001E-3"/>
    <n v="3906.9083291710099"/>
    <n v="11.1815668127966"/>
    <n v="2.1476017858376899"/>
    <n v="4.6096066966060001E-2"/>
    <n v="8.85349945976E-3"/>
    <n v="16.106249775803899"/>
    <n v="1330"/>
    <s v="Residential, High density; Multiple Dwelling Units, Low Rise &lt;Two stories or less&gt;"/>
    <n v="1330"/>
    <s v="St. Lucie County"/>
    <s v="St. Lucie County"/>
    <m/>
    <m/>
    <m/>
    <n v="0"/>
    <n v="1"/>
    <n v="4.6096066966060001E-2"/>
    <n v="8.85349945976E-3"/>
    <n v="16.106249775804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561687498558399"/>
    <n v="1.30626519E-2"/>
  </r>
  <r>
    <n v="200000"/>
    <n v="810000"/>
    <n v="810000"/>
    <x v="0"/>
    <x v="0"/>
    <s v="IR-SouthCentral"/>
    <s v="C-25 and South Indian R"/>
    <n v="0.36"/>
    <n v="0.57999999999999996"/>
    <s v="St. Lucie County"/>
    <n v="0.22689475788492"/>
    <n v="3933.17380121529"/>
    <n v="10.707123593076499"/>
    <n v="1.8951291526729701"/>
    <n v="2.4293902152950602"/>
    <n v="0.42999487025638999"/>
    <n v="892.41651734607399"/>
    <n v="1210"/>
    <s v="Fixed Single Family Units"/>
    <n v="1210"/>
    <s v="St. Lucie County"/>
    <s v="St. Lucie County"/>
    <m/>
    <m/>
    <m/>
    <n v="0"/>
    <n v="1"/>
    <n v="2.4293902152950602"/>
    <n v="0.42999487025638999"/>
    <n v="892.41651734607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6.435349345427"/>
    <n v="0.72377657529999995"/>
  </r>
  <r>
    <n v="200000"/>
    <n v="810000"/>
    <n v="810000"/>
    <x v="0"/>
    <x v="0"/>
    <s v="IR-SouthCentral"/>
    <s v="C-25 and South Indian R"/>
    <n v="0.36"/>
    <n v="0.57999999999999996"/>
    <s v="St. Lucie County"/>
    <n v="1.0823979712069999E-2"/>
    <n v="3933.17380121529"/>
    <n v="10.707123593076499"/>
    <n v="1.8951291526729701"/>
    <n v="0.11589368854617001"/>
    <n v="2.0512839500300001E-2"/>
    <n v="42.572593428430999"/>
    <n v="1310"/>
    <s v="Fixed Single Family Units"/>
    <n v="1310"/>
    <s v="St. Lucie County"/>
    <s v="St. Lucie County"/>
    <m/>
    <m/>
    <m/>
    <n v="0"/>
    <n v="1"/>
    <n v="0.11589368854617001"/>
    <n v="2.0512839500300001E-2"/>
    <n v="42.5725934284325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2.148274637999997"/>
    <n v="3.4527650799999997E-2"/>
  </r>
  <r>
    <n v="200000"/>
    <n v="810000"/>
    <n v="810000"/>
    <x v="0"/>
    <x v="0"/>
    <s v="IR-SouthCentral"/>
    <s v="C-25 and South Indian R"/>
    <n v="0.36"/>
    <n v="0.57999999999999996"/>
    <s v="St. Lucie County"/>
    <n v="2.1571493075729999E-2"/>
    <n v="3933.17380121529"/>
    <n v="10.707123593076499"/>
    <n v="1.8951291526729701"/>
    <n v="0.23096864244908"/>
    <n v="4.0880765394500002E-2"/>
    <n v="84.844431418577898"/>
    <n v="1310"/>
    <s v="Fixed Single Family Units"/>
    <n v="1310"/>
    <s v="St. Lucie County"/>
    <s v="St. Lucie County"/>
    <m/>
    <m/>
    <m/>
    <n v="0"/>
    <n v="1"/>
    <n v="0.23096864244908"/>
    <n v="4.0880765394500002E-2"/>
    <n v="84.844431418579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0.2897262002734"/>
    <n v="6.8811379899999997E-2"/>
  </r>
  <r>
    <n v="200000"/>
    <n v="810000"/>
    <n v="810000"/>
    <x v="0"/>
    <x v="0"/>
    <s v="IR-SouthCentral"/>
    <s v="C-25 and South Indian R"/>
    <n v="0.36"/>
    <n v="0.57999999999999996"/>
    <s v="St. Lucie County"/>
    <n v="0.11460806219245"/>
    <n v="3933.17380121529"/>
    <n v="10.707123593076499"/>
    <n v="1.8951291526729701"/>
    <n v="1.2271226866576299"/>
    <n v="0.21719707979228001"/>
    <n v="450.77342762342403"/>
    <n v="1310"/>
    <s v="Fixed Single Family Units"/>
    <n v="1310"/>
    <s v="St. Lucie County"/>
    <s v="St. Lucie County"/>
    <m/>
    <m/>
    <m/>
    <n v="0"/>
    <n v="1"/>
    <n v="1.2271226866576299"/>
    <n v="0.21719707979228001"/>
    <n v="450.77342762342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698866702191"/>
    <n v="0.36559077670000001"/>
  </r>
  <r>
    <n v="200000"/>
    <n v="810000"/>
    <n v="810000"/>
    <x v="0"/>
    <x v="0"/>
    <s v="IR-SouthCentral"/>
    <s v="C-25 and South Indian R"/>
    <n v="0.36"/>
    <n v="0.57999999999999996"/>
    <s v="St. Lucie County"/>
    <n v="0.2438651607797"/>
    <n v="3933.17380121529"/>
    <n v="10.707123593076499"/>
    <n v="1.8951291526729701"/>
    <n v="2.61109441651376"/>
    <n v="0.46215597551490001"/>
    <n v="959.16406140788604"/>
    <n v="1310"/>
    <s v="Fixed Single Family Units"/>
    <n v="1310"/>
    <s v="St. Lucie County"/>
    <s v="St. Lucie County"/>
    <m/>
    <m/>
    <m/>
    <n v="0"/>
    <n v="1"/>
    <n v="2.61109441651376"/>
    <n v="0.46215597551490001"/>
    <n v="959.164061407886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74938273487399"/>
    <n v="0.77791083650000004"/>
  </r>
  <r>
    <n v="200000"/>
    <n v="810000"/>
    <n v="810000"/>
    <x v="0"/>
    <x v="0"/>
    <s v="IR-SouthCentral"/>
    <s v="C-25 and South Indian R"/>
    <n v="0.36"/>
    <n v="0.57999999999999996"/>
    <s v="Natural Lands"/>
    <n v="0.38921166687325998"/>
    <n v="2627.3007746745502"/>
    <n v="5.2176079344836799"/>
    <n v="0.55381473742442999"/>
    <n v="2.03075388127154"/>
    <n v="0.21555115709194"/>
    <n v="1022.57611388849"/>
    <n v="4200"/>
    <s v="Upland Hardwood Forest"/>
    <n v="4200"/>
    <s v="St. Lucie County"/>
    <s v="St. Lucie County"/>
    <m/>
    <m/>
    <s v="Natural Lands"/>
    <n v="0"/>
    <n v="1"/>
    <n v="2.03075388127154"/>
    <n v="0.21555115709194"/>
    <n v="1022.5761138884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3.16068961950199"/>
    <n v="0.82933991389999995"/>
  </r>
  <r>
    <n v="200000"/>
    <n v="810000"/>
    <n v="810000"/>
    <x v="0"/>
    <x v="0"/>
    <s v="IR-SouthCentral"/>
    <s v="C-25 and South Indian R"/>
    <n v="0.36"/>
    <n v="0.57999999999999996"/>
    <s v="Natural Lands"/>
    <n v="0.14316772018544"/>
    <n v="2627.3007746745502"/>
    <n v="5.2176079344836799"/>
    <n v="0.55381473742442999"/>
    <n v="0.74699303280149998"/>
    <n v="7.9288393362150003E-2"/>
    <n v="376.144662151604"/>
    <n v="6172"/>
    <s v="Mixed Shrubs"/>
    <n v="6172"/>
    <s v="St. Lucie County"/>
    <s v="St. Lucie County"/>
    <m/>
    <m/>
    <s v="Natural Lands"/>
    <n v="0"/>
    <n v="1"/>
    <n v="0.74699303280149998"/>
    <n v="7.9288393362150003E-2"/>
    <n v="376.1446621516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8.85468102757901"/>
    <n v="0.30506460839999999"/>
  </r>
  <r>
    <n v="200000"/>
    <n v="810000"/>
    <n v="810000"/>
    <x v="0"/>
    <x v="0"/>
    <s v="IR-SouthCentral"/>
    <s v="C-25 and South Indian R"/>
    <n v="0.36"/>
    <n v="0.57999999999999996"/>
    <s v="Natural Lands"/>
    <n v="4.9470803560399998E-2"/>
    <n v="2627.3007746745502"/>
    <n v="5.2176079344836799"/>
    <n v="0.55381473742442999"/>
    <n v="0.25811925718202999"/>
    <n v="2.7397660083969998E-2"/>
    <n v="129.974680518014"/>
    <n v="6172"/>
    <s v="Mixed Shrubs"/>
    <n v="6172"/>
    <s v="St. Lucie County"/>
    <s v="St. Lucie County"/>
    <m/>
    <m/>
    <s v="Natural Lands"/>
    <n v="0"/>
    <n v="1"/>
    <n v="0.25811925718202999"/>
    <n v="2.7397660083969998E-2"/>
    <n v="129.97468051801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030950407456601"/>
    <n v="0.1054133662"/>
  </r>
  <r>
    <n v="200000"/>
    <n v="810000"/>
    <n v="810000"/>
    <x v="0"/>
    <x v="0"/>
    <s v="IR-SouthCentral"/>
    <s v="C-25 and South Indian R"/>
    <n v="0.36"/>
    <n v="0.57999999999999996"/>
    <s v="St. Lucie County"/>
    <n v="3.4966263307710001E-2"/>
    <n v="2627.3007746745502"/>
    <n v="5.2176079344836799"/>
    <n v="0.55381473742442999"/>
    <n v="0.18244025287356"/>
    <n v="1.936483193247E-2"/>
    <n v="91.866890675828898"/>
    <n v="1750"/>
    <s v="Governmental"/>
    <n v="1750"/>
    <s v="St. Lucie County"/>
    <s v="St. Lucie County"/>
    <m/>
    <m/>
    <m/>
    <n v="0"/>
    <n v="1"/>
    <n v="0.18244025287356"/>
    <n v="1.936483193247E-2"/>
    <n v="94.3546762072858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8.208725255949503"/>
    <n v="7.6524473800000006E-2"/>
  </r>
  <r>
    <n v="200000"/>
    <n v="810000"/>
    <n v="810000"/>
    <x v="0"/>
    <x v="0"/>
    <s v="IR-SouthCentral"/>
    <s v="C-25 and South Indian R"/>
    <n v="0.36"/>
    <n v="0.57999999999999996"/>
    <s v="St. Lucie County"/>
    <n v="0.10165813303234"/>
    <n v="3920.3973871808098"/>
    <n v="10.2817584741478"/>
    <n v="1.54867539841372"/>
    <n v="1.04522437077139"/>
    <n v="0.15743544967586001"/>
    <n v="398.54027912569597"/>
    <n v="1210"/>
    <s v="Fixed Single Family Units"/>
    <n v="1210"/>
    <s v="St. Lucie County"/>
    <s v="St. Lucie County"/>
    <m/>
    <m/>
    <m/>
    <n v="0"/>
    <n v="1"/>
    <n v="1.04522437077139"/>
    <n v="0.15743544967586001"/>
    <n v="398.540279125695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47119498365301"/>
    <n v="0.32322812579999999"/>
  </r>
  <r>
    <n v="200000"/>
    <n v="810000"/>
    <n v="810000"/>
    <x v="0"/>
    <x v="0"/>
    <s v="IR-SouthCentral"/>
    <s v="C-25 and South Indian R"/>
    <n v="0.36"/>
    <n v="0.57999999999999996"/>
    <s v="St. Lucie County"/>
    <n v="5.6509953234619999E-2"/>
    <n v="3951.8342086818102"/>
    <n v="11.8717174380514"/>
    <n v="2.3027418737532099"/>
    <n v="0.67087019723895003"/>
    <n v="0.13012783559720001"/>
    <n v="223.31796632359601"/>
    <n v="1330"/>
    <s v="Residential, High density; Multiple Dwelling Units, Low Rise &lt;Two stories or less&gt;"/>
    <n v="1330"/>
    <s v="St. Lucie County"/>
    <s v="St. Lucie County"/>
    <m/>
    <m/>
    <m/>
    <n v="0"/>
    <n v="1"/>
    <n v="0.67087019723895003"/>
    <n v="0.13012783559720001"/>
    <n v="223.31796632359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18363905406299"/>
    <n v="0.181117572"/>
  </r>
  <r>
    <n v="200000"/>
    <n v="810000"/>
    <n v="810000"/>
    <x v="0"/>
    <x v="0"/>
    <s v="IR-SouthCentral"/>
    <s v="C-25 and South Indian R"/>
    <n v="0.36"/>
    <n v="0.57999999999999996"/>
    <s v="FDOT District 4"/>
    <n v="7.7979603099370007E-2"/>
    <n v="3951.8342086818102"/>
    <n v="11.8717174380514"/>
    <n v="2.3027418737532099"/>
    <n v="0.92575181392713002"/>
    <n v="0.17956689735556999"/>
    <n v="308.16246310752399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92575181392713002"/>
    <n v="0.17956689735556999"/>
    <n v="308.16246310752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63608602945401"/>
    <n v="0.24992900500000001"/>
  </r>
  <r>
    <n v="200000"/>
    <n v="810000"/>
    <n v="810000"/>
    <x v="0"/>
    <x v="0"/>
    <s v="IR-SouthCentral"/>
    <s v="C-25 and South Indian R"/>
    <n v="0.36"/>
    <n v="0.57999999999999996"/>
    <s v="St. Lucie County"/>
    <n v="0.38498865603672"/>
    <n v="3951.8342086818102"/>
    <n v="11.8717174380514"/>
    <n v="2.3027418737532099"/>
    <n v="4.5704765413231003"/>
    <n v="0.88652949917571999"/>
    <n v="1521.41134088034"/>
    <n v="1310"/>
    <s v="Fixed Single Family Units"/>
    <n v="1310"/>
    <s v="St. Lucie County"/>
    <s v="St. Lucie County"/>
    <m/>
    <m/>
    <m/>
    <n v="0"/>
    <n v="1"/>
    <n v="4.5704765413231003"/>
    <n v="0.88652949917571999"/>
    <n v="1521.4113408803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7.901732161844"/>
    <n v="1.2339102521"/>
  </r>
  <r>
    <n v="200000"/>
    <n v="810000"/>
    <n v="810000"/>
    <x v="0"/>
    <x v="0"/>
    <s v="IR-SouthCentral"/>
    <s v="C-25 and South Indian R"/>
    <n v="0.36"/>
    <n v="0.57999999999999996"/>
    <s v="St. Lucie County"/>
    <n v="9.8285128590750004E-2"/>
    <n v="3951.8342086818102"/>
    <n v="11.8717174380514"/>
    <n v="2.3027418737532099"/>
    <n v="1.1668132749920399"/>
    <n v="0.22632528117316"/>
    <n v="388.40653336965198"/>
    <n v="1750"/>
    <s v="Governmental"/>
    <n v="1750"/>
    <s v="St. Lucie County"/>
    <s v="St. Lucie County"/>
    <m/>
    <m/>
    <m/>
    <n v="0"/>
    <n v="1"/>
    <n v="1.1668132749920399"/>
    <n v="0.22632528117316"/>
    <n v="388.40653336964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7.684553044888602"/>
    <n v="0.31500935390000001"/>
  </r>
  <r>
    <n v="200000"/>
    <n v="810000"/>
    <n v="810000"/>
    <x v="0"/>
    <x v="0"/>
    <s v="IR-SouthCentral"/>
    <s v="C-25 and South Indian R"/>
    <n v="0.36"/>
    <n v="0.57999999999999996"/>
    <s v="St. Lucie County"/>
    <n v="1.071326963281E-2"/>
    <n v="3906.96922370941"/>
    <n v="10.380024351009901"/>
    <n v="1.64285348872352"/>
    <n v="0.11120399966758"/>
    <n v="1.7600332391910001E-2"/>
    <n v="41.856414740720503"/>
    <n v="8140"/>
    <s v="Roads and Highways"/>
    <n v="8140"/>
    <s v="St. Lucie County"/>
    <s v="St. Lucie County"/>
    <m/>
    <m/>
    <m/>
    <n v="0"/>
    <n v="1"/>
    <n v="0.11120399966758"/>
    <n v="1.7600332391910001E-2"/>
    <n v="41.856414740719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896194309139403"/>
    <n v="3.39468084E-2"/>
  </r>
  <r>
    <n v="200000"/>
    <n v="810000"/>
    <n v="810000"/>
    <x v="0"/>
    <x v="0"/>
    <s v="IR-SouthCentral"/>
    <s v="C-25 and South Indian R"/>
    <n v="0.36"/>
    <n v="0.57999999999999996"/>
    <s v="FDOT District 4"/>
    <n v="0.35089069977407999"/>
    <n v="3906.96922370941"/>
    <n v="10.380024351009901"/>
    <n v="1.64285348872352"/>
    <n v="3.64225400819792"/>
    <n v="0.57646201028448996"/>
    <n v="1370.9191649032"/>
    <n v="8140"/>
    <s v="Roads and Highways"/>
    <n v="8140"/>
    <s v="FDOT District 4                                                St. Lucie County"/>
    <s v="FDOT District 4"/>
    <m/>
    <m/>
    <m/>
    <n v="0"/>
    <n v="1"/>
    <n v="3.64225400819792"/>
    <n v="0.57646201028448996"/>
    <n v="1370.919164903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8.079521595757"/>
    <n v="1.1118565814000001"/>
  </r>
  <r>
    <n v="200000"/>
    <n v="810000"/>
    <n v="810000"/>
    <x v="0"/>
    <x v="0"/>
    <s v="IR-SouthCentral"/>
    <s v="C-25 and South Indian R"/>
    <n v="0.36"/>
    <n v="0.57999999999999996"/>
    <s v="St. Lucie County"/>
    <n v="6.5804883170610007E-2"/>
    <n v="3906.96922370941"/>
    <n v="10.380024351009901"/>
    <n v="1.64285348872352"/>
    <n v="0.68305628972629995"/>
    <n v="0.10810778189188"/>
    <n v="257.097653317366"/>
    <n v="1210"/>
    <s v="Fixed Single Family Units"/>
    <n v="1210"/>
    <s v="St. Lucie County"/>
    <s v="St. Lucie County"/>
    <m/>
    <m/>
    <m/>
    <n v="0"/>
    <n v="1"/>
    <n v="0.68305628972629995"/>
    <n v="0.10810778189188"/>
    <n v="257.097653317364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648279848752594"/>
    <n v="0.20851391189999999"/>
  </r>
  <r>
    <n v="200000"/>
    <n v="810000"/>
    <n v="810000"/>
    <x v="0"/>
    <x v="0"/>
    <s v="IR-SouthCentral"/>
    <s v="C-25 and South Indian R"/>
    <n v="0.36"/>
    <n v="0.57999999999999996"/>
    <s v="FDOT District 4"/>
    <n v="6.0647719591999996E-4"/>
    <n v="3906.96922370941"/>
    <n v="10.380024351009901"/>
    <n v="1.64285348872352"/>
    <n v="6.2952480620500004E-3"/>
    <n v="9.9635317715999995E-4"/>
    <n v="2.36948773936837"/>
    <n v="1210"/>
    <s v="Fixed Single Family Units"/>
    <n v="1210"/>
    <s v="FDOT District 4                                                St. Lucie County"/>
    <s v="FDOT District 4"/>
    <m/>
    <m/>
    <m/>
    <n v="0"/>
    <n v="1"/>
    <n v="6.2952480620500004E-3"/>
    <n v="9.9635317715999995E-4"/>
    <n v="2.3694877393677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.5934662493853402"/>
    <n v="1.9217257E-3"/>
  </r>
  <r>
    <n v="200000"/>
    <n v="810000"/>
    <n v="810000"/>
    <x v="0"/>
    <x v="0"/>
    <s v="IR-SouthCentral"/>
    <s v="C-25 and South Indian R"/>
    <n v="0.36"/>
    <n v="0.57999999999999996"/>
    <s v="St. Lucie County"/>
    <n v="0.18974812371036001"/>
    <n v="3906.96922370941"/>
    <n v="10.380024351009901"/>
    <n v="1.64285348872352"/>
    <n v="1.9695901446720601"/>
    <n v="0.31172836701631002"/>
    <n v="741.34007959300902"/>
    <n v="1310"/>
    <s v="Fixed Single Family Units"/>
    <n v="1310"/>
    <s v="St. Lucie County"/>
    <s v="St. Lucie County"/>
    <m/>
    <m/>
    <m/>
    <n v="0"/>
    <n v="1"/>
    <n v="1.9695901446720601"/>
    <n v="0.31172836701631002"/>
    <n v="741.34007959300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17294240014"/>
    <n v="0.60124905080000002"/>
  </r>
  <r>
    <n v="200000"/>
    <n v="810000"/>
    <n v="810000"/>
    <x v="0"/>
    <x v="0"/>
    <s v="IR-SouthCentral"/>
    <s v="C-25 and South Indian R"/>
    <n v="0.36"/>
    <n v="0.57999999999999996"/>
    <s v="St. Lucie County"/>
    <n v="0.10488646817048"/>
    <n v="3948.1425707982798"/>
    <n v="12.4054689732195"/>
    <n v="2.51198484592872"/>
    <n v="1.3011658265995101"/>
    <n v="0.26347321858723999"/>
    <n v="414.106730084567"/>
    <n v="1330"/>
    <s v="Residential, High density; Multiple Dwelling Units, Low Rise &lt;Two stories or less&gt;"/>
    <n v="1330"/>
    <s v="St. Lucie County"/>
    <s v="St. Lucie County"/>
    <m/>
    <m/>
    <m/>
    <n v="0"/>
    <n v="1"/>
    <n v="1.3011658265995101"/>
    <n v="0.26347321858723999"/>
    <n v="414.10673008456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437800232978205"/>
    <n v="0.33585298470000002"/>
  </r>
  <r>
    <n v="200000"/>
    <n v="810000"/>
    <n v="810000"/>
    <x v="0"/>
    <x v="0"/>
    <s v="IR-SouthCentral"/>
    <s v="C-25 and South Indian R"/>
    <n v="0.36"/>
    <n v="0.57999999999999996"/>
    <s v="St. Lucie County"/>
    <n v="0.18818128397049999"/>
    <n v="3948.1425707982798"/>
    <n v="12.4054689732195"/>
    <n v="2.51198484592872"/>
    <n v="2.3344770796366801"/>
    <n v="0.47270853362130999"/>
    <n v="742.96653827141995"/>
    <n v="1330"/>
    <s v="Residential, High density; Multiple Dwelling Units, Low Rise &lt;Two stories or less&gt;"/>
    <n v="1330"/>
    <s v="St. Lucie County"/>
    <s v="St. Lucie County"/>
    <m/>
    <m/>
    <m/>
    <n v="0"/>
    <n v="1"/>
    <n v="2.3344770796366801"/>
    <n v="0.47270853362130999"/>
    <n v="742.966538271419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77323033431"/>
    <n v="0.60256815760000004"/>
  </r>
  <r>
    <n v="200000"/>
    <n v="810000"/>
    <n v="810000"/>
    <x v="0"/>
    <x v="0"/>
    <s v="IR-SouthCentral"/>
    <s v="C-25 and South Indian R"/>
    <n v="0.36"/>
    <n v="0.57999999999999996"/>
    <s v="St. Lucie County"/>
    <n v="0.17423784688840999"/>
    <n v="3948.1425707982798"/>
    <n v="12.4054689732195"/>
    <n v="2.51198484592872"/>
    <n v="2.16150220353477"/>
    <n v="0.43768283097094002"/>
    <n v="687.91586074437305"/>
    <n v="1330"/>
    <s v="Residential, High density; Multiple Dwelling Units, Low Rise &lt;Two stories or less&gt;"/>
    <n v="1330"/>
    <s v="St. Lucie County"/>
    <s v="St. Lucie County"/>
    <m/>
    <m/>
    <m/>
    <n v="0"/>
    <n v="1"/>
    <n v="2.16150220353477"/>
    <n v="0.43768283097094002"/>
    <n v="687.915860744373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184000759311"/>
    <n v="0.55792040610000004"/>
  </r>
  <r>
    <n v="200000"/>
    <n v="810000"/>
    <n v="810000"/>
    <x v="0"/>
    <x v="0"/>
    <s v="IR-SouthCentral"/>
    <s v="C-25 and South Indian R"/>
    <n v="0.36"/>
    <n v="0.57999999999999996"/>
    <s v="St. Lucie County"/>
    <n v="1.0038386277689999E-2"/>
    <n v="3948.1425707982798"/>
    <n v="12.4054689732195"/>
    <n v="2.51198484592872"/>
    <n v="0.12453088950912"/>
    <n v="2.521627420714E-2"/>
    <n v="39.632980205080997"/>
    <n v="1330"/>
    <s v="Residential, High density; Multiple Dwelling Units, Low Rise &lt;Two stories or less&gt;"/>
    <n v="1330"/>
    <s v="St. Lucie County"/>
    <s v="St. Lucie County"/>
    <m/>
    <m/>
    <m/>
    <n v="0"/>
    <n v="1"/>
    <n v="0.12453088950912"/>
    <n v="2.521627420714E-2"/>
    <n v="39.632980205081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2.198192070969498"/>
    <n v="3.2143536299999997E-2"/>
  </r>
  <r>
    <n v="200000"/>
    <n v="810000"/>
    <n v="810000"/>
    <x v="0"/>
    <x v="0"/>
    <s v="IR-SouthCentral"/>
    <s v="C-25 and South Indian R"/>
    <n v="0.36"/>
    <n v="0.57999999999999996"/>
    <s v="St. Lucie County"/>
    <n v="0.14041946847587999"/>
    <n v="3948.1425707982798"/>
    <n v="12.4054689732195"/>
    <n v="2.51198484592872"/>
    <n v="1.7419693594136201"/>
    <n v="0.35273157688479001"/>
    <n v="554.39608125852499"/>
    <n v="1330"/>
    <s v="Residential, High density; Multiple Dwelling Units, Low Rise &lt;Two stories or less&gt;"/>
    <n v="1330"/>
    <s v="St. Lucie County"/>
    <s v="St. Lucie County"/>
    <m/>
    <m/>
    <m/>
    <n v="0"/>
    <n v="1"/>
    <n v="1.7419693594136201"/>
    <n v="0.35273157688479001"/>
    <n v="554.39608125852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7.120767647981694"/>
    <n v="0.44963185830000002"/>
  </r>
  <r>
    <n v="200000"/>
    <n v="810000"/>
    <n v="810000"/>
    <x v="0"/>
    <x v="0"/>
    <s v="IR-SouthCentral"/>
    <s v="C-25 and South Indian R"/>
    <n v="0.36"/>
    <n v="0.57999999999999996"/>
    <s v="St. Lucie County"/>
    <n v="1.23466206204E-3"/>
    <n v="3948.14257109244"/>
    <n v="12.405468974143799"/>
    <n v="2.51198484611588"/>
    <n v="1.531656190419E-2"/>
    <n v="3.1014523899099999E-3"/>
    <n v="4.8746218480529002"/>
    <n v="1330"/>
    <s v="Residential, High density; Multiple Dwelling Units, Low Rise &lt;Two stories or less&gt;"/>
    <n v="1330"/>
    <s v="St. Lucie County"/>
    <s v="St. Lucie County"/>
    <m/>
    <m/>
    <m/>
    <n v="0"/>
    <n v="1"/>
    <n v="1.531656190419E-2"/>
    <n v="3.1014523899099999E-3"/>
    <n v="4.8746218480510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7.574618798139198"/>
    <n v="3.9534645999999996E-3"/>
  </r>
  <r>
    <n v="200000"/>
    <n v="810000"/>
    <n v="810000"/>
    <x v="0"/>
    <x v="0"/>
    <s v="IR-SouthCentral"/>
    <s v="C-25 and South Indian R"/>
    <n v="0.36"/>
    <n v="0.57999999999999996"/>
    <s v="St. Lucie County"/>
    <n v="7.7101210816700001E-3"/>
    <n v="3948.14257109244"/>
    <n v="12.405468974143799"/>
    <n v="2.51198484611588"/>
    <n v="9.5647667865569996E-2"/>
    <n v="1.9367707318870001E-2"/>
    <n v="30.440657270826499"/>
    <n v="1310"/>
    <s v="Fixed Single Family Units"/>
    <n v="1310"/>
    <s v="St. Lucie County"/>
    <s v="St. Lucie County"/>
    <m/>
    <m/>
    <m/>
    <n v="0"/>
    <n v="1"/>
    <n v="9.5647667865569996E-2"/>
    <n v="1.9367707318870001E-2"/>
    <n v="30.440657270826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5.742396228922097"/>
    <n v="2.46882865E-2"/>
  </r>
  <r>
    <n v="200000"/>
    <n v="810000"/>
    <n v="810000"/>
    <x v="0"/>
    <x v="0"/>
    <s v="IR-SouthCentral"/>
    <s v="C-25 and South Indian R"/>
    <n v="0.36"/>
    <n v="0.57999999999999996"/>
    <s v="St. Lucie County"/>
    <n v="7.2903944670620002E-2"/>
    <n v="3948.14257109244"/>
    <n v="12.405468974143799"/>
    <n v="2.51198484611588"/>
    <n v="0.90440762370410999"/>
    <n v="0.18313360423467001"/>
    <n v="287.83516755465399"/>
    <n v="1310"/>
    <s v="Fixed Single Family Units"/>
    <n v="1310"/>
    <s v="St. Lucie County"/>
    <s v="St. Lucie County"/>
    <m/>
    <m/>
    <m/>
    <n v="0"/>
    <n v="1"/>
    <n v="0.90440762370410999"/>
    <n v="0.18313360423467001"/>
    <n v="287.83516755465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9.643555187890698"/>
    <n v="0.2334429583"/>
  </r>
  <r>
    <n v="200000"/>
    <n v="810000"/>
    <n v="810000"/>
    <x v="0"/>
    <x v="0"/>
    <s v="IR-SouthCentral"/>
    <s v="C-25 and South Indian R"/>
    <n v="0.36"/>
    <n v="0.57999999999999996"/>
    <s v="St. Lucie County"/>
    <n v="1.4374847219089999E-2"/>
    <n v="3948.14257109244"/>
    <n v="12.405468974143799"/>
    <n v="2.51198484611588"/>
    <n v="0.17832672118452"/>
    <n v="3.6109398379589999E-2"/>
    <n v="56.7539462586548"/>
    <n v="1310"/>
    <s v="Fixed Single Family Units"/>
    <n v="1310"/>
    <s v="St. Lucie County"/>
    <s v="St. Lucie County"/>
    <m/>
    <m/>
    <m/>
    <n v="0"/>
    <n v="1"/>
    <n v="0.17832672118452"/>
    <n v="3.6109398379589999E-2"/>
    <n v="56.7539462586539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254928511814803"/>
    <n v="4.6029153500000003E-2"/>
  </r>
  <r>
    <n v="200000"/>
    <n v="810000"/>
    <n v="810000"/>
    <x v="0"/>
    <x v="0"/>
    <s v="IR-SouthCentral"/>
    <s v="C-25 and South Indian R"/>
    <n v="0.36"/>
    <n v="0.57999999999999996"/>
    <s v="St. Lucie County"/>
    <n v="0.17356727025202001"/>
    <n v="3948.14257109244"/>
    <n v="12.405468974143799"/>
    <n v="2.51198484611588"/>
    <n v="2.1531833860383198"/>
    <n v="0.43599835265477999"/>
    <n v="685.26832863032303"/>
    <n v="1310"/>
    <s v="Fixed Single Family Units"/>
    <n v="1310"/>
    <s v="St. Lucie County"/>
    <s v="St. Lucie County"/>
    <m/>
    <m/>
    <m/>
    <n v="0"/>
    <n v="1"/>
    <n v="2.1531833860383198"/>
    <n v="0.43599835265477999"/>
    <n v="685.268328630323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185628348027"/>
    <n v="0.55577317810000004"/>
  </r>
  <r>
    <n v="200000"/>
    <n v="810000"/>
    <n v="810000"/>
    <x v="0"/>
    <x v="0"/>
    <s v="IR-SouthCentral"/>
    <s v="C-25 and South Indian R"/>
    <n v="0.36"/>
    <n v="0.57999999999999996"/>
    <s v="FDOT District 4"/>
    <n v="9.0845552124600003E-3"/>
    <n v="3921.8322418206499"/>
    <n v="10.2531995533881"/>
    <n v="1.6842572619607601"/>
    <n v="9.3145757447179997E-2"/>
    <n v="1.530072808827E-2"/>
    <n v="35.628101534849002"/>
    <n v="8140"/>
    <s v="Roads and Highways"/>
    <n v="8140"/>
    <s v="FDOT District 4                                                St. Lucie County"/>
    <s v="FDOT District 4"/>
    <m/>
    <m/>
    <m/>
    <n v="0"/>
    <n v="1"/>
    <n v="9.3145757447179997E-2"/>
    <n v="1.530072808827E-2"/>
    <n v="35.6450486324901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5.436183047516401"/>
    <n v="2.8909204099999999E-2"/>
  </r>
  <r>
    <n v="200000"/>
    <n v="810000"/>
    <n v="810000"/>
    <x v="0"/>
    <x v="0"/>
    <s v="IR-SouthCentral"/>
    <s v="C-25 and South Indian R"/>
    <n v="0.36"/>
    <n v="0.57999999999999996"/>
    <s v="St. Lucie County"/>
    <n v="0.12485359605384"/>
    <n v="3921.8322418206499"/>
    <n v="10.2531995533881"/>
    <n v="1.6842572619607601"/>
    <n v="1.28014883529821"/>
    <n v="0.21028557583560001"/>
    <n v="489.65485851123202"/>
    <n v="1210"/>
    <s v="Fixed Single Family Units"/>
    <n v="1210"/>
    <s v="St. Lucie County"/>
    <s v="St. Lucie County"/>
    <m/>
    <m/>
    <m/>
    <n v="0"/>
    <n v="1"/>
    <n v="1.28014883529821"/>
    <n v="0.21028557583560001"/>
    <n v="489.654858511232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522909486738"/>
    <n v="0.3971247839"/>
  </r>
  <r>
    <n v="200000"/>
    <n v="810000"/>
    <n v="810000"/>
    <x v="0"/>
    <x v="0"/>
    <s v="IR-SouthCentral"/>
    <s v="C-25 and South Indian R"/>
    <n v="0.36"/>
    <n v="0.57999999999999996"/>
    <s v="FDOT District 4"/>
    <n v="0.26537568527859001"/>
    <n v="3921.8322418206499"/>
    <n v="10.2531995533881"/>
    <n v="1.6842572619607601"/>
    <n v="2.7209498577784998"/>
    <n v="0.44696092507828"/>
    <n v="1040.75891872082"/>
    <n v="1210"/>
    <s v="Fixed Single Family Units"/>
    <n v="1210"/>
    <s v="FDOT District 4                                                St. Lucie County"/>
    <s v="FDOT District 4"/>
    <m/>
    <m/>
    <m/>
    <n v="0"/>
    <n v="1"/>
    <n v="2.7209498577784998"/>
    <n v="0.44696092507828"/>
    <n v="1040.7589187208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83998624958801"/>
    <n v="0.84408671430000004"/>
  </r>
  <r>
    <n v="200000"/>
    <n v="810000"/>
    <n v="810000"/>
    <x v="0"/>
    <x v="0"/>
    <s v="IR-SouthCentral"/>
    <s v="C-25 and South Indian R"/>
    <n v="0.36"/>
    <n v="0.57999999999999996"/>
    <s v="St. Lucie County"/>
    <n v="0.12919389333458001"/>
    <n v="3921.8322418206499"/>
    <n v="10.2531995533881"/>
    <n v="1.6842572619607601"/>
    <n v="1.32465076943867"/>
    <n v="0.21759575304976"/>
    <n v="506.676776325925"/>
    <n v="1310"/>
    <s v="Fixed Single Family Units"/>
    <n v="1310"/>
    <s v="St. Lucie County"/>
    <s v="St. Lucie County"/>
    <m/>
    <m/>
    <m/>
    <n v="0"/>
    <n v="1"/>
    <n v="1.32465076943867"/>
    <n v="0.21759575304976"/>
    <n v="506.67677632592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488572881024695"/>
    <n v="0.41093006999999998"/>
  </r>
  <r>
    <n v="200000"/>
    <n v="810000"/>
    <n v="810000"/>
    <x v="0"/>
    <x v="0"/>
    <s v="IR-SouthCentral"/>
    <s v="C-25 and South Indian R"/>
    <n v="0.36"/>
    <n v="0.57999999999999996"/>
    <s v="St. Lucie County"/>
    <n v="8.9251402684070003E-2"/>
    <n v="3921.8322418206499"/>
    <n v="10.2531995533881"/>
    <n v="1.6842572619607601"/>
    <n v="0.91511244213956999"/>
    <n v="0.15032232311082"/>
    <n v="350.02902867410302"/>
    <n v="1310"/>
    <s v="Fixed Single Family Units"/>
    <n v="1310"/>
    <s v="St. Lucie County"/>
    <s v="St. Lucie County"/>
    <m/>
    <m/>
    <m/>
    <n v="0"/>
    <n v="1"/>
    <n v="0.91511244213956999"/>
    <n v="0.15032232311082"/>
    <n v="350.02902867410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770609937761193"/>
    <n v="0.283884046"/>
  </r>
  <r>
    <n v="200000"/>
    <n v="810000"/>
    <n v="810000"/>
    <x v="0"/>
    <x v="0"/>
    <s v="IR-SouthCentral"/>
    <s v="C-25 and South Indian R"/>
    <n v="0.36"/>
    <n v="0.57999999999999996"/>
    <s v="St. Lucie County"/>
    <n v="0.56183634550184003"/>
    <n v="3871.47732955841"/>
    <n v="10.6540121798038"/>
    <n v="1.6549537198241799"/>
    <n v="5.9858112680330899"/>
    <n v="0.92981314992068997"/>
    <n v="2175.1366745323198"/>
    <n v="1210"/>
    <s v="Fixed Single Family Units"/>
    <n v="1210"/>
    <s v="St. Lucie County"/>
    <s v="St. Lucie County"/>
    <m/>
    <m/>
    <m/>
    <n v="0"/>
    <n v="1"/>
    <n v="5.9858112680330899"/>
    <n v="0.92981314992068997"/>
    <n v="2175.1366745323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583087787474"/>
    <n v="1.7641011148000001"/>
  </r>
  <r>
    <n v="200000"/>
    <n v="810000"/>
    <n v="810000"/>
    <x v="0"/>
    <x v="0"/>
    <s v="IR-SouthCentral"/>
    <s v="C-25 and South Indian R"/>
    <n v="0.36"/>
    <n v="0.57999999999999996"/>
    <s v="St. Lucie County"/>
    <n v="1.208659145258E-2"/>
    <n v="3871.47732955841"/>
    <n v="10.6540121798038"/>
    <n v="1.6549537198241799"/>
    <n v="0.12877069254810999"/>
    <n v="2.0002749484439999E-2"/>
    <n v="46.792964800301803"/>
    <n v="1310"/>
    <s v="Fixed Single Family Units"/>
    <n v="1310"/>
    <s v="St. Lucie County"/>
    <s v="St. Lucie County"/>
    <m/>
    <m/>
    <m/>
    <n v="0"/>
    <n v="1"/>
    <n v="0.12877069254810999"/>
    <n v="2.0002749484439999E-2"/>
    <n v="46.7929648003001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336998693517302"/>
    <n v="3.79504986E-2"/>
  </r>
  <r>
    <n v="200000"/>
    <n v="810000"/>
    <n v="810000"/>
    <x v="0"/>
    <x v="0"/>
    <s v="IR-SouthCentral"/>
    <s v="C-25 and South Indian R"/>
    <n v="0.36"/>
    <n v="0.57999999999999996"/>
    <s v="St. Lucie County"/>
    <n v="4.384051675951E-2"/>
    <n v="3871.47732955841"/>
    <n v="10.6540121798038"/>
    <n v="1.6549537198241799"/>
    <n v="0.46707739952478999"/>
    <n v="7.2554026290170007E-2"/>
    <n v="169.72756675059901"/>
    <n v="1310"/>
    <s v="Fixed Single Family Units"/>
    <n v="1310"/>
    <s v="St. Lucie County"/>
    <s v="St. Lucie County"/>
    <m/>
    <m/>
    <m/>
    <n v="0"/>
    <n v="1"/>
    <n v="0.46707739952478999"/>
    <n v="7.2554026290170007E-2"/>
    <n v="169.72756675059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7987543648428"/>
    <n v="0.13765414979999999"/>
  </r>
  <r>
    <n v="200000"/>
    <n v="810000"/>
    <n v="810000"/>
    <x v="0"/>
    <x v="0"/>
    <s v="IR-SouthCentral"/>
    <s v="C-25 and South Indian R"/>
    <n v="0.36"/>
    <n v="0.57999999999999996"/>
    <s v="St. Lucie County"/>
    <n v="0.19090231568269"/>
    <n v="3948.5971038380098"/>
    <n v="11.292947650338601"/>
    <n v="2.1680667462338801"/>
    <n v="2.1558498573330702"/>
    <n v="0.41388896241069001"/>
    <n v="753.79633082065197"/>
    <n v="1310"/>
    <s v="Fixed Single Family Units"/>
    <n v="1310"/>
    <s v="St. Lucie County"/>
    <s v="St. Lucie County"/>
    <m/>
    <m/>
    <m/>
    <n v="0"/>
    <n v="1"/>
    <n v="2.1558498573330702"/>
    <n v="0.41388896241069001"/>
    <n v="753.796330820651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3.145195800366"/>
    <n v="0.61135144429999999"/>
  </r>
  <r>
    <n v="200000"/>
    <n v="810000"/>
    <n v="810000"/>
    <x v="0"/>
    <x v="0"/>
    <s v="IR-SouthCentral"/>
    <s v="C-25 and South Indian R"/>
    <n v="0.36"/>
    <n v="0.57999999999999996"/>
    <s v="St. Lucie County"/>
    <n v="0.19353482047762999"/>
    <n v="3948.5971038380098"/>
    <n v="11.292947650338601"/>
    <n v="2.1680667462338801"/>
    <n v="2.1855785961716299"/>
    <n v="0.41959640851590002"/>
    <n v="764.19103162980298"/>
    <n v="1310"/>
    <s v="Fixed Single Family Units"/>
    <n v="1310"/>
    <s v="St. Lucie County"/>
    <s v="St. Lucie County"/>
    <m/>
    <m/>
    <m/>
    <n v="0"/>
    <n v="1"/>
    <n v="2.1855785961716299"/>
    <n v="0.41959640851590002"/>
    <n v="764.19103162980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02312946480799"/>
    <n v="0.61978185860000001"/>
  </r>
  <r>
    <n v="200000"/>
    <n v="810000"/>
    <n v="810000"/>
    <x v="0"/>
    <x v="0"/>
    <s v="IR-SouthCentral"/>
    <s v="C-25 and South Indian R"/>
    <n v="0.36"/>
    <n v="0.57999999999999996"/>
    <s v="St. Lucie County"/>
    <n v="9.597188995467E-2"/>
    <n v="3948.5971038380098"/>
    <n v="11.292947650338601"/>
    <n v="2.1680667462338801"/>
    <n v="1.08380552916217"/>
    <n v="0.20807346318393999"/>
    <n v="378.954326724878"/>
    <n v="1310"/>
    <s v="Fixed Single Family Units"/>
    <n v="1310"/>
    <s v="St. Lucie County"/>
    <s v="St. Lucie County"/>
    <m/>
    <m/>
    <m/>
    <n v="0"/>
    <n v="1"/>
    <n v="1.08380552916217"/>
    <n v="0.20807346318393999"/>
    <n v="378.95432672487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099693179053205"/>
    <n v="0.30734333069999997"/>
  </r>
  <r>
    <n v="200000"/>
    <n v="810000"/>
    <n v="810000"/>
    <x v="0"/>
    <x v="0"/>
    <s v="IR-SouthCentral"/>
    <s v="C-25 and South Indian R"/>
    <n v="0.36"/>
    <n v="0.57999999999999996"/>
    <s v="St. Lucie County"/>
    <n v="0.13735442741483"/>
    <n v="3948.5971038380098"/>
    <n v="11.292947650338601"/>
    <n v="2.1680667462338801"/>
    <n v="1.5511363583379301"/>
    <n v="0.29779356652609001"/>
    <n v="542.35729428953402"/>
    <n v="1310"/>
    <s v="Fixed Single Family Units"/>
    <n v="1310"/>
    <s v="St. Lucie County"/>
    <s v="St. Lucie County"/>
    <m/>
    <m/>
    <m/>
    <n v="0"/>
    <n v="1"/>
    <n v="1.5511363583379301"/>
    <n v="0.29779356652609001"/>
    <n v="542.35729428953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4.949910988481193"/>
    <n v="0.43986804080000003"/>
  </r>
  <r>
    <n v="200000"/>
    <n v="810000"/>
    <n v="810000"/>
    <x v="0"/>
    <x v="0"/>
    <s v="IR-SouthCentral"/>
    <s v="C-25 and South Indian R"/>
    <n v="0.36"/>
    <n v="0.57999999999999996"/>
    <s v="St. Lucie County"/>
    <n v="0.1056341385281"/>
    <n v="3314.2600925197598"/>
    <n v="8.9307168316133296"/>
    <n v="1.5147702734597099"/>
    <n v="0.94338857894590999"/>
    <n v="0.16001145290488999"/>
    <n v="350.09900973139901"/>
    <n v="1210"/>
    <s v="Fixed Single Family Units"/>
    <n v="1210"/>
    <s v="St. Lucie County"/>
    <s v="St. Lucie County"/>
    <m/>
    <m/>
    <m/>
    <n v="0"/>
    <n v="1"/>
    <n v="0.94338857894590999"/>
    <n v="0.16001145290488999"/>
    <n v="350.09900973139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1.671757878713"/>
    <n v="0.28394080269999999"/>
  </r>
  <r>
    <n v="200000"/>
    <n v="810000"/>
    <n v="810000"/>
    <x v="0"/>
    <x v="0"/>
    <s v="IR-SouthCentral"/>
    <s v="C-25 and South Indian R"/>
    <n v="0.36"/>
    <n v="0.57999999999999996"/>
    <s v="Natural Lands"/>
    <n v="0.16560532505719"/>
    <n v="3314.2600925197598"/>
    <n v="8.9307168316133296"/>
    <n v="1.5147702734597099"/>
    <n v="1.47897426389311"/>
    <n v="0.25085402352327002"/>
    <n v="548.859119945835"/>
    <n v="4200"/>
    <s v="Upland Hardwood Forest"/>
    <n v="4200"/>
    <s v="St. Lucie County"/>
    <s v="St. Lucie County"/>
    <m/>
    <m/>
    <s v="Natural Lands"/>
    <n v="0"/>
    <n v="1"/>
    <n v="1.47897426389311"/>
    <n v="0.25085402352327002"/>
    <n v="548.85911994583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168153245143"/>
    <n v="0.44514121649999999"/>
  </r>
  <r>
    <n v="200000"/>
    <n v="810000"/>
    <n v="810000"/>
    <x v="0"/>
    <x v="0"/>
    <s v="IR-SouthCentral"/>
    <s v="C-25 and South Indian R"/>
    <n v="0.36"/>
    <n v="0.57999999999999996"/>
    <s v="Natural Lands"/>
    <n v="8.8241400630549999E-2"/>
    <n v="3314.2600925197598"/>
    <n v="8.9307168316133296"/>
    <n v="1.5147702734597099"/>
    <n v="0.78805896185642998"/>
    <n v="0.13366545056361001"/>
    <n v="292.45495261789603"/>
    <n v="6172"/>
    <s v="Mixed Shrubs"/>
    <n v="6172"/>
    <s v="St. Lucie County"/>
    <s v="St. Lucie County"/>
    <m/>
    <m/>
    <s v="Natural Lands"/>
    <n v="0"/>
    <n v="1"/>
    <n v="0.78805896185642998"/>
    <n v="0.13366545056361001"/>
    <n v="292.4549526178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56469424547601"/>
    <n v="0.2371897426"/>
  </r>
  <r>
    <n v="200000"/>
    <n v="810000"/>
    <n v="810000"/>
    <x v="0"/>
    <x v="0"/>
    <s v="IR-SouthCentral"/>
    <s v="C-25 and South Indian R"/>
    <n v="0.36"/>
    <n v="0.57999999999999996"/>
    <s v="St. Lucie County"/>
    <n v="6.6897381244709994E-2"/>
    <n v="3314.2600925197598"/>
    <n v="8.9307168316133296"/>
    <n v="1.5147702734597099"/>
    <n v="0.59744156867303999"/>
    <n v="0.10133416448179"/>
    <n v="221.715320953445"/>
    <n v="1310"/>
    <s v="Fixed Single Family Units"/>
    <n v="1310"/>
    <s v="St. Lucie County"/>
    <s v="St. Lucie County"/>
    <m/>
    <m/>
    <m/>
    <n v="0"/>
    <n v="1"/>
    <n v="0.59744156867303999"/>
    <n v="0.10133416448179"/>
    <n v="221.71532095344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7.410506276237797"/>
    <n v="0.17981777860000001"/>
  </r>
  <r>
    <n v="200000"/>
    <n v="810000"/>
    <n v="810000"/>
    <x v="0"/>
    <x v="0"/>
    <s v="IR-SouthCentral"/>
    <s v="C-25 and South Indian R"/>
    <n v="0.36"/>
    <n v="0.57999999999999996"/>
    <s v="St. Lucie County"/>
    <n v="0.11724503589437001"/>
    <n v="3314.2600925197598"/>
    <n v="8.9307168316133296"/>
    <n v="1.5147702734597099"/>
    <n v="1.0470822154849799"/>
    <n v="0.17759929508350999"/>
    <n v="388.580543510768"/>
    <n v="1310"/>
    <s v="Fixed Single Family Units"/>
    <n v="1310"/>
    <s v="St. Lucie County"/>
    <s v="St. Lucie County"/>
    <m/>
    <m/>
    <m/>
    <n v="0"/>
    <n v="1"/>
    <n v="1.0470822154849799"/>
    <n v="0.17759929508350999"/>
    <n v="388.58054351076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7.213086283440006"/>
    <n v="0.31515048140000002"/>
  </r>
  <r>
    <n v="200000"/>
    <n v="810000"/>
    <n v="810000"/>
    <x v="0"/>
    <x v="0"/>
    <s v="IR-SouthCentral"/>
    <s v="C-25 and South Indian R"/>
    <n v="0.36"/>
    <n v="0.57999999999999996"/>
    <s v="St. Lucie County"/>
    <n v="7.4140172474060004E-2"/>
    <n v="3314.2600925197598"/>
    <n v="8.9307168316133296"/>
    <n v="1.5147702734597099"/>
    <n v="0.66212488621280996"/>
    <n v="0.11230532933288"/>
    <n v="245.71981488331201"/>
    <n v="1310"/>
    <s v="Fixed Single Family Units"/>
    <n v="1310"/>
    <s v="St. Lucie County"/>
    <s v="St. Lucie County"/>
    <m/>
    <m/>
    <m/>
    <n v="0"/>
    <n v="1"/>
    <n v="0.66212488621280996"/>
    <n v="0.11230532933288"/>
    <n v="245.71981488331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0.782433979479194"/>
    <n v="0.19928614350000001"/>
  </r>
  <r>
    <n v="200000"/>
    <n v="810000"/>
    <n v="810000"/>
    <x v="0"/>
    <x v="0"/>
    <s v="IR-SouthCentral"/>
    <s v="C-25 and South Indian R"/>
    <n v="0.36"/>
    <n v="0.57999999999999996"/>
    <s v="Natural Lands"/>
    <n v="5.9648136238700002E-3"/>
    <n v="3849.4703180502502"/>
    <n v="9.9427825593267904"/>
    <n v="1.5885972388072001"/>
    <n v="5.9306844869120003E-2"/>
    <n v="9.4756864528900003E-3"/>
    <n v="22.961372997820099"/>
    <n v="6410"/>
    <s v="Freshwater marshes"/>
    <n v="6410"/>
    <s v="St. Lucie County"/>
    <s v="St. Lucie County"/>
    <m/>
    <m/>
    <s v="Natural Lands"/>
    <n v="0"/>
    <n v="1"/>
    <n v="5.9306844869120003E-2"/>
    <n v="9.4756864528900003E-3"/>
    <n v="53.744162641426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.669475268985899"/>
    <n v="4.3588128699999999E-2"/>
  </r>
  <r>
    <n v="200000"/>
    <n v="810000"/>
    <n v="810000"/>
    <x v="0"/>
    <x v="0"/>
    <s v="IR-SouthCentral"/>
    <s v="C-25 and South Indian R"/>
    <n v="0.36"/>
    <n v="0.57999999999999996"/>
    <s v="FDOT District 4"/>
    <n v="9.51702935391E-3"/>
    <n v="3849.4703180502502"/>
    <n v="9.9427825593267904"/>
    <n v="1.5885972388072001"/>
    <n v="9.4625753476659996E-2"/>
    <n v="1.511872655327E-2"/>
    <n v="36.635522013893301"/>
    <n v="6410"/>
    <s v="Freshwater marshes"/>
    <n v="6410"/>
    <s v="FDOT District 4                                                St. Lucie County"/>
    <s v="FDOT District 4"/>
    <m/>
    <m/>
    <s v="Natural Lands"/>
    <n v="0"/>
    <n v="1"/>
    <n v="9.4625753476659996E-2"/>
    <n v="1.511872655327E-2"/>
    <n v="86.1022577911836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5.2802072560625"/>
    <n v="6.9831514799999994E-2"/>
  </r>
  <r>
    <n v="200000"/>
    <n v="810000"/>
    <n v="810000"/>
    <x v="0"/>
    <x v="0"/>
    <s v="IR-SouthCentral"/>
    <s v="C-25 and South Indian R"/>
    <n v="0.36"/>
    <n v="0.57999999999999996"/>
    <s v="St. Lucie County"/>
    <n v="4.4915062579950003E-2"/>
    <n v="3849.4703180502502"/>
    <n v="9.9427825593267904"/>
    <n v="1.5885972388072001"/>
    <n v="0.44658070087105001"/>
    <n v="7.1351944395370001E-2"/>
    <n v="172.89920023491001"/>
    <n v="1330"/>
    <s v="Residential, High density; Multiple Dwelling Units, Low Rise &lt;Two stories or less&gt;"/>
    <n v="1330"/>
    <s v="St. Lucie County"/>
    <s v="St. Lucie County"/>
    <m/>
    <m/>
    <m/>
    <n v="0"/>
    <n v="1"/>
    <n v="0.44658070087105001"/>
    <n v="7.1351944395370001E-2"/>
    <n v="172.89920023491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143443883600199"/>
    <n v="0.14022643979999999"/>
  </r>
  <r>
    <n v="200000"/>
    <n v="810000"/>
    <n v="810000"/>
    <x v="0"/>
    <x v="0"/>
    <s v="IR-SouthCentral"/>
    <s v="C-25 and South Indian R"/>
    <n v="0.36"/>
    <n v="0.57999999999999996"/>
    <s v="FDOT District 4"/>
    <n v="6.7790794640329999E-2"/>
    <n v="3849.4703180502502"/>
    <n v="9.9427825593267904"/>
    <n v="1.5885972388072001"/>
    <n v="0.67402913063282999"/>
    <n v="0.10769226918218"/>
    <n v="260.95865180501301"/>
    <n v="1330"/>
    <s v="Residential, High density; Multiple Dwelling Units, Low Rise &lt;Two stories or less&gt;"/>
    <n v="1330"/>
    <s v="FDOT District 4                                                St. Lucie County"/>
    <s v="FDOT District 4"/>
    <m/>
    <m/>
    <m/>
    <n v="0"/>
    <n v="1"/>
    <n v="0.67402913063282999"/>
    <n v="0.10769226918218"/>
    <n v="260.95865180501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9.639828494989601"/>
    <n v="0.2116452975"/>
  </r>
  <r>
    <n v="200000"/>
    <n v="810000"/>
    <n v="810000"/>
    <x v="0"/>
    <x v="0"/>
    <s v="IR-SouthCentral"/>
    <s v="C-25 and South Indian R"/>
    <n v="0.36"/>
    <n v="0.57999999999999996"/>
    <s v="St. Lucie County"/>
    <n v="1.5697828756799999E-3"/>
    <n v="3849.4703180502502"/>
    <n v="9.9427825593267904"/>
    <n v="1.5885972388072001"/>
    <n v="1.560800979827E-2"/>
    <n v="2.4937527418299999E-3"/>
    <n v="6.0428325857252698"/>
    <n v="1330"/>
    <s v="Residential, High density; Multiple Dwelling Units, Low Rise &lt;Two stories or less&gt;"/>
    <n v="1330"/>
    <s v="St. Lucie County"/>
    <s v="St. Lucie County"/>
    <m/>
    <m/>
    <m/>
    <n v="0"/>
    <n v="1"/>
    <n v="1.560800979827E-2"/>
    <n v="2.4937527418299999E-3"/>
    <n v="351.35234499866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0317941938087"/>
    <n v="0.28495729520000002"/>
  </r>
  <r>
    <n v="200000"/>
    <n v="810000"/>
    <n v="810000"/>
    <x v="0"/>
    <x v="0"/>
    <s v="IR-SouthCentral"/>
    <s v="C-25 and South Indian R"/>
    <n v="0.36"/>
    <n v="0.57999999999999996"/>
    <s v="St. Lucie County"/>
    <n v="0.37291405583390003"/>
    <n v="3849.4703180502502"/>
    <n v="9.9427825593267904"/>
    <n v="1.5885972388072001"/>
    <n v="3.7078033704731301"/>
    <n v="0.59241023941013005"/>
    <n v="1435.52158911633"/>
    <n v="1750"/>
    <s v="Governmental"/>
    <n v="1750"/>
    <s v="St. Lucie County"/>
    <s v="St. Lucie County"/>
    <m/>
    <m/>
    <m/>
    <n v="0"/>
    <n v="1"/>
    <n v="3.7078033704731301"/>
    <n v="0.59241023941013005"/>
    <n v="1437.0822094544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4.80210198883"/>
    <n v="1.1655167959999999"/>
  </r>
  <r>
    <n v="200000"/>
    <n v="810000"/>
    <n v="810000"/>
    <x v="0"/>
    <x v="0"/>
    <s v="IR-SouthCentral"/>
    <s v="C-25 and South Indian R"/>
    <n v="0.36"/>
    <n v="0.57999999999999996"/>
    <s v="St. Lucie County"/>
    <n v="1.6921305407019999E-2"/>
    <n v="3963.2684205420901"/>
    <n v="12.4499547073569"/>
    <n v="2.5206688540061402"/>
    <n v="0.21066948590685"/>
    <n v="4.265300750862E-2"/>
    <n v="67.063675354022195"/>
    <n v="1330"/>
    <s v="Residential, High density; Multiple Dwelling Units, Low Rise &lt;Two stories or less&gt;"/>
    <n v="1330"/>
    <s v="St. Lucie County"/>
    <s v="St. Lucie County"/>
    <m/>
    <m/>
    <m/>
    <n v="0"/>
    <n v="1"/>
    <n v="0.21066948590685"/>
    <n v="4.265300750862E-2"/>
    <n v="67.0636753540206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288751827384601"/>
    <n v="5.43906532E-2"/>
  </r>
  <r>
    <n v="200000"/>
    <n v="810000"/>
    <n v="810000"/>
    <x v="0"/>
    <x v="0"/>
    <s v="IR-SouthCentral"/>
    <s v="C-25 and South Indian R"/>
    <n v="0.36"/>
    <n v="0.57999999999999996"/>
    <s v="St. Lucie County"/>
    <n v="1.4269228523910001E-2"/>
    <n v="3963.2684205420901"/>
    <n v="12.4499547073569"/>
    <n v="2.5206688540061402"/>
    <n v="0.17765124883170999"/>
    <n v="3.5967999910929999E-2"/>
    <n v="56.552782794346598"/>
    <n v="1330"/>
    <s v="Residential, High density; Multiple Dwelling Units, Low Rise &lt;Two stories or less&gt;"/>
    <n v="1330"/>
    <s v="St. Lucie County"/>
    <s v="St. Lucie County"/>
    <m/>
    <m/>
    <m/>
    <n v="0"/>
    <n v="1"/>
    <n v="0.17765124883170999"/>
    <n v="3.5967999910929999E-2"/>
    <n v="56.552782794347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6.9737686168856"/>
    <n v="4.5866003900000001E-2"/>
  </r>
  <r>
    <n v="200000"/>
    <n v="810000"/>
    <n v="810000"/>
    <x v="0"/>
    <x v="0"/>
    <s v="IR-SouthCentral"/>
    <s v="C-25 and South Indian R"/>
    <n v="0.36"/>
    <n v="0.57999999999999996"/>
    <s v="St. Lucie County"/>
    <n v="0.11687952959511"/>
    <n v="3963.2684205420901"/>
    <n v="12.4499547073569"/>
    <n v="2.5206688540061402"/>
    <n v="1.4551448496764201"/>
    <n v="0.29461458992130002"/>
    <n v="463.22494865214998"/>
    <n v="1330"/>
    <s v="Residential, High density; Multiple Dwelling Units, Low Rise &lt;Two stories or less&gt;"/>
    <n v="1330"/>
    <s v="St. Lucie County"/>
    <s v="St. Lucie County"/>
    <m/>
    <m/>
    <m/>
    <n v="0"/>
    <n v="1"/>
    <n v="1.4551448496764201"/>
    <n v="0.29461458992130002"/>
    <n v="463.224948652149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153714620992602"/>
    <n v="0.37568933389999998"/>
  </r>
  <r>
    <n v="200000"/>
    <n v="810000"/>
    <n v="810000"/>
    <x v="0"/>
    <x v="0"/>
    <s v="IR-SouthCentral"/>
    <s v="C-25 and South Indian R"/>
    <n v="0.36"/>
    <n v="0.57999999999999996"/>
    <s v="St. Lucie County"/>
    <n v="8.5744092529459998E-2"/>
    <n v="3963.2684205420901"/>
    <n v="12.4499547073569"/>
    <n v="2.5206688540061402"/>
    <n v="1.0675100684152301"/>
    <n v="0.21613246345403"/>
    <n v="339.82685417006002"/>
    <n v="1330"/>
    <s v="Residential, High density; Multiple Dwelling Units, Low Rise &lt;Two stories or less&gt;"/>
    <n v="1330"/>
    <s v="St. Lucie County"/>
    <s v="St. Lucie County"/>
    <m/>
    <m/>
    <m/>
    <n v="0"/>
    <n v="1"/>
    <n v="1.0675100684152301"/>
    <n v="0.21613246345403"/>
    <n v="339.826854170060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5.310656737349504"/>
    <n v="0.2756097763"/>
  </r>
  <r>
    <n v="200000"/>
    <n v="810000"/>
    <n v="810000"/>
    <x v="0"/>
    <x v="0"/>
    <s v="IR-SouthCentral"/>
    <s v="C-25 and South Indian R"/>
    <n v="0.36"/>
    <n v="0.57999999999999996"/>
    <s v="St. Lucie County"/>
    <n v="0.22206388072024999"/>
    <n v="3963.2684205420901"/>
    <n v="12.4499547073569"/>
    <n v="2.5206688540061402"/>
    <n v="2.7646852571070699"/>
    <n v="0.55974950773126997"/>
    <n v="880.09876580160505"/>
    <n v="1330"/>
    <s v="Residential, High density; Multiple Dwelling Units, Low Rise &lt;Two stories or less&gt;"/>
    <n v="1330"/>
    <s v="St. Lucie County"/>
    <s v="St. Lucie County"/>
    <m/>
    <m/>
    <m/>
    <n v="0"/>
    <n v="1"/>
    <n v="2.7646852571070699"/>
    <n v="0.55974950773126997"/>
    <n v="880.098765801605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9.989183829699"/>
    <n v="0.71378650919999997"/>
  </r>
  <r>
    <n v="200000"/>
    <n v="810000"/>
    <n v="810000"/>
    <x v="0"/>
    <x v="0"/>
    <s v="IR-SouthCentral"/>
    <s v="C-25 and South Indian R"/>
    <n v="0.36"/>
    <n v="0.57999999999999996"/>
    <s v="St. Lucie County"/>
    <n v="0.16188541675404999"/>
    <n v="3963.2684205420901"/>
    <n v="12.4499547073569"/>
    <n v="2.5206688540061402"/>
    <n v="2.0154661063695398"/>
    <n v="0.40805952792973998"/>
    <n v="641.595359967626"/>
    <n v="1330"/>
    <s v="Residential, High density; Multiple Dwelling Units, Low Rise &lt;Two stories or less&gt;"/>
    <n v="1330"/>
    <s v="St. Lucie County"/>
    <s v="St. Lucie County"/>
    <m/>
    <m/>
    <m/>
    <n v="0"/>
    <n v="1"/>
    <n v="2.0154661063695398"/>
    <n v="0.40805952792973998"/>
    <n v="641.59535996762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345282086061"/>
    <n v="0.52035308999999996"/>
  </r>
  <r>
    <n v="200000"/>
    <n v="810000"/>
    <n v="810000"/>
    <x v="0"/>
    <x v="0"/>
    <s v="IR-SouthCentral"/>
    <s v="C-25 and South Indian R"/>
    <n v="0.36"/>
    <n v="0.57999999999999996"/>
    <s v="St. Lucie County"/>
    <n v="0.18911520295473999"/>
    <n v="3890.8567843964502"/>
    <n v="11.484652782462399"/>
    <n v="2.0780351471957199"/>
    <n v="2.1719224418201302"/>
    <n v="0.392988038609"/>
    <n v="735.82017044897304"/>
    <n v="1210"/>
    <s v="Fixed Single Family Units"/>
    <n v="1210"/>
    <s v="St. Lucie County"/>
    <s v="St. Lucie County"/>
    <m/>
    <m/>
    <m/>
    <n v="0"/>
    <n v="1"/>
    <n v="2.1719224418201302"/>
    <n v="0.392988038609"/>
    <n v="735.820170448973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3.178347365486"/>
    <n v="0.59677223879999997"/>
  </r>
  <r>
    <n v="200000"/>
    <n v="810000"/>
    <n v="810000"/>
    <x v="0"/>
    <x v="0"/>
    <s v="IR-SouthCentral"/>
    <s v="C-25 and South Indian R"/>
    <n v="0.36"/>
    <n v="0.57999999999999996"/>
    <s v="St. Lucie County"/>
    <n v="2.79650886475E-3"/>
    <n v="3890.8567843964502"/>
    <n v="11.484652782462399"/>
    <n v="2.0780351471957199"/>
    <n v="3.2116933314799999E-2"/>
    <n v="5.8112437103999999E-3"/>
    <n v="10.8808154890606"/>
    <n v="1210"/>
    <s v="Fixed Single Family Units"/>
    <n v="1210"/>
    <s v="St. Lucie County"/>
    <s v="St. Lucie County"/>
    <m/>
    <m/>
    <m/>
    <n v="0"/>
    <n v="1"/>
    <n v="3.2116933314799999E-2"/>
    <n v="5.8112437103999999E-3"/>
    <n v="10.880815489060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1.677257591140499"/>
    <n v="8.8246678999999995E-3"/>
  </r>
  <r>
    <n v="200000"/>
    <n v="810000"/>
    <n v="810000"/>
    <x v="0"/>
    <x v="0"/>
    <s v="IR-SouthCentral"/>
    <s v="C-25 and South Indian R"/>
    <n v="0.36"/>
    <n v="0.57999999999999996"/>
    <s v="St. Lucie County"/>
    <n v="8.5461227113600005E-2"/>
    <n v="3890.8567843964502"/>
    <n v="11.484652782462399"/>
    <n v="2.0780351471957199"/>
    <n v="0.98149251976296004"/>
    <n v="0.17759143366454999"/>
    <n v="332.51739531783102"/>
    <n v="1210"/>
    <s v="Fixed Single Family Units"/>
    <n v="1210"/>
    <s v="St. Lucie County"/>
    <s v="St. Lucie County"/>
    <m/>
    <m/>
    <m/>
    <n v="0"/>
    <n v="1"/>
    <n v="0.98149251976296004"/>
    <n v="0.17759143366454999"/>
    <n v="332.51739531783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5.3925938098849"/>
    <n v="0.26968158580000001"/>
  </r>
  <r>
    <n v="200000"/>
    <n v="810000"/>
    <n v="810000"/>
    <x v="0"/>
    <x v="0"/>
    <s v="IR-SouthCentral"/>
    <s v="C-25 and South Indian R"/>
    <n v="0.36"/>
    <n v="0.57999999999999996"/>
    <s v="St. Lucie County"/>
    <n v="1.0204922175399999E-3"/>
    <n v="3890.8567843964502"/>
    <n v="11.484652782462399"/>
    <n v="2.0780351471957199"/>
    <n v="1.171999878567E-2"/>
    <n v="2.1206186954900001E-3"/>
    <n v="3.9705890680470599"/>
    <n v="1310"/>
    <s v="Fixed Single Family Units"/>
    <n v="1310"/>
    <s v="St. Lucie County"/>
    <s v="St. Lucie County"/>
    <m/>
    <m/>
    <m/>
    <n v="0"/>
    <n v="1"/>
    <n v="1.171999878567E-2"/>
    <n v="2.1206186954900001E-3"/>
    <n v="3.9705890680467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9.483273771911801"/>
    <n v="3.2202669000000001E-3"/>
  </r>
  <r>
    <n v="200000"/>
    <n v="810000"/>
    <n v="810000"/>
    <x v="0"/>
    <x v="0"/>
    <s v="IR-SouthCentral"/>
    <s v="C-25 and South Indian R"/>
    <n v="0.36"/>
    <n v="0.57999999999999996"/>
    <s v="St. Lucie County"/>
    <n v="4.711126842755E-2"/>
    <n v="3890.8567843964502"/>
    <n v="11.484652782462399"/>
    <n v="2.0780351471957199"/>
    <n v="0.54105656003181002"/>
    <n v="9.7898871621419997E-2"/>
    <n v="183.30319838286201"/>
    <n v="1310"/>
    <s v="Fixed Single Family Units"/>
    <n v="1310"/>
    <s v="St. Lucie County"/>
    <s v="St. Lucie County"/>
    <m/>
    <m/>
    <m/>
    <n v="0"/>
    <n v="1"/>
    <n v="0.54105656003181002"/>
    <n v="9.7898871621419997E-2"/>
    <n v="183.30319838286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9.104680352776597"/>
    <n v="0.14866439449999999"/>
  </r>
  <r>
    <n v="200000"/>
    <n v="810000"/>
    <n v="810000"/>
    <x v="0"/>
    <x v="0"/>
    <s v="IR-SouthCentral"/>
    <s v="C-25 and South Indian R"/>
    <n v="0.36"/>
    <n v="0.57999999999999996"/>
    <s v="St. Lucie County"/>
    <n v="2.0714072958859998E-2"/>
    <n v="3890.8567843964502"/>
    <n v="11.484652782462399"/>
    <n v="2.0780351471957199"/>
    <n v="0.23789393564311001"/>
    <n v="4.3044571650089999E-2"/>
    <n v="80.595491304467302"/>
    <n v="1310"/>
    <s v="Fixed Single Family Units"/>
    <n v="1310"/>
    <s v="St. Lucie County"/>
    <s v="St. Lucie County"/>
    <m/>
    <m/>
    <m/>
    <n v="0"/>
    <n v="1"/>
    <n v="0.23789393564311001"/>
    <n v="4.3044571650089999E-2"/>
    <n v="80.595491304467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2.573419430814702"/>
    <n v="6.5365361999999996E-2"/>
  </r>
  <r>
    <n v="200000"/>
    <n v="810000"/>
    <n v="810000"/>
    <x v="0"/>
    <x v="0"/>
    <s v="IR-SouthCentral"/>
    <s v="C-25 and South Indian R"/>
    <n v="0.36"/>
    <n v="0.57999999999999996"/>
    <s v="St. Lucie County"/>
    <n v="0.18774370781123001"/>
    <n v="3890.8567843964502"/>
    <n v="11.484652782462399"/>
    <n v="2.0780351471957199"/>
    <n v="2.1561712963040498"/>
    <n v="0.39013802349658"/>
    <n v="730.48387926506905"/>
    <n v="1310"/>
    <s v="Fixed Single Family Units"/>
    <n v="1310"/>
    <s v="St. Lucie County"/>
    <s v="St. Lucie County"/>
    <m/>
    <m/>
    <m/>
    <n v="0"/>
    <n v="1"/>
    <n v="2.1561712963040498"/>
    <n v="0.39013802349658"/>
    <n v="730.483879265069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857483704157"/>
    <n v="0.5924443465"/>
  </r>
  <r>
    <n v="200000"/>
    <n v="810000"/>
    <n v="810000"/>
    <x v="0"/>
    <x v="0"/>
    <s v="IR-SouthCentral"/>
    <s v="C-25 and South Indian R"/>
    <n v="0.36"/>
    <n v="0.57999999999999996"/>
    <s v="St. Lucie County"/>
    <n v="8.3800973319619998E-2"/>
    <n v="3890.8567843964502"/>
    <n v="11.484652782462399"/>
    <n v="2.0780351471957199"/>
    <n v="0.96242508140823002"/>
    <n v="0.17414136792738"/>
    <n v="326.05758557966902"/>
    <n v="1310"/>
    <s v="Fixed Single Family Units"/>
    <n v="1310"/>
    <s v="St. Lucie County"/>
    <s v="St. Lucie County"/>
    <m/>
    <m/>
    <m/>
    <n v="0"/>
    <n v="1"/>
    <n v="0.96242508140823002"/>
    <n v="0.17414136792738"/>
    <n v="326.05758557966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911825494598901"/>
    <n v="0.2644424863"/>
  </r>
  <r>
    <n v="200000"/>
    <n v="810000"/>
    <n v="810000"/>
    <x v="0"/>
    <x v="0"/>
    <s v="IR-SouthCentral"/>
    <s v="C-25 and South Indian R"/>
    <n v="0.36"/>
    <n v="0.57999999999999996"/>
    <s v="St. Lucie County"/>
    <n v="2.249227961881E-2"/>
    <n v="2290.5145697172502"/>
    <n v="5.2664042231614596"/>
    <n v="0.36666002955465998"/>
    <n v="0.11845343637304"/>
    <n v="8.2470199097800009E-3"/>
    <n v="51.5188941730433"/>
    <n v="1210"/>
    <s v="Fixed Single Family Units"/>
    <n v="1210"/>
    <s v="St. Lucie County"/>
    <s v="St. Lucie County"/>
    <m/>
    <m/>
    <m/>
    <n v="0"/>
    <n v="1"/>
    <n v="0.11845343637304"/>
    <n v="8.2470199097800009E-3"/>
    <n v="51.518894173043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4.273153196544897"/>
    <n v="4.1783369200000003E-2"/>
  </r>
  <r>
    <n v="200000"/>
    <n v="810000"/>
    <n v="810000"/>
    <x v="0"/>
    <x v="0"/>
    <s v="IR-SouthCentral"/>
    <s v="C-25 and South Indian R"/>
    <n v="0.36"/>
    <n v="0.57999999999999996"/>
    <s v="Natural Lands"/>
    <n v="0.59527117421019005"/>
    <n v="2290.5145697172502"/>
    <n v="5.2664042231614596"/>
    <n v="0.36666002955465998"/>
    <n v="3.1349386257868601"/>
    <n v="0.21826214632894"/>
    <n v="1363.4772974611501"/>
    <n v="4110"/>
    <s v="Pine flatwoods"/>
    <n v="4110"/>
    <s v="St. Lucie County"/>
    <s v="St. Lucie County"/>
    <m/>
    <m/>
    <s v="Natural Lands"/>
    <n v="0"/>
    <n v="1"/>
    <n v="3.1349386257868601"/>
    <n v="0.21826214632894"/>
    <n v="1363.4772974611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8.96449268561699"/>
    <n v="1.1058210036"/>
  </r>
  <r>
    <n v="200000"/>
    <n v="810000"/>
    <n v="810000"/>
    <x v="0"/>
    <x v="0"/>
    <s v="IR-SouthCentral"/>
    <s v="C-25 and South Indian R"/>
    <n v="0.36"/>
    <n v="0.57999999999999996"/>
    <s v="St. Lucie County"/>
    <n v="0.39643651358863002"/>
    <n v="3749.2939695544201"/>
    <n v="10.4112638564199"/>
    <n v="1.70317806389221"/>
    <n v="4.1274051452904601"/>
    <n v="0.67520197367005996"/>
    <n v="1486.35702970903"/>
    <n v="1210"/>
    <s v="Fixed Single Family Units"/>
    <n v="1210"/>
    <s v="St. Lucie County"/>
    <s v="St. Lucie County"/>
    <m/>
    <m/>
    <m/>
    <n v="0"/>
    <n v="1"/>
    <n v="4.1274051452904601"/>
    <n v="0.67520197367005996"/>
    <n v="1486.357029709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19.49258539460101"/>
    <n v="1.2054801539"/>
  </r>
  <r>
    <n v="200000"/>
    <n v="810000"/>
    <n v="810000"/>
    <x v="0"/>
    <x v="0"/>
    <s v="IR-SouthCentral"/>
    <s v="C-25 and South Indian R"/>
    <n v="0.36"/>
    <n v="0.57999999999999996"/>
    <s v="Natural Lands"/>
    <n v="6.5216853913459993E-2"/>
    <n v="3749.2939695544201"/>
    <n v="10.4112638564199"/>
    <n v="1.70317806389221"/>
    <n v="0.67898987397872002"/>
    <n v="0.11107591498148001"/>
    <n v="244.517157091081"/>
    <n v="4200"/>
    <s v="Upland Hardwood Forest"/>
    <n v="4200"/>
    <s v="St. Lucie County"/>
    <s v="St. Lucie County"/>
    <m/>
    <m/>
    <s v="Natural Lands"/>
    <n v="0"/>
    <n v="1"/>
    <n v="0.67898987397872002"/>
    <n v="0.11107591498148001"/>
    <n v="244.51715709108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166068856652799"/>
    <n v="0.1983107519"/>
  </r>
  <r>
    <n v="200000"/>
    <n v="810000"/>
    <n v="810000"/>
    <x v="0"/>
    <x v="0"/>
    <s v="IR-SouthCentral"/>
    <s v="C-25 and South Indian R"/>
    <n v="0.36"/>
    <n v="0.57999999999999996"/>
    <s v="St. Lucie County"/>
    <n v="1.475942164964E-2"/>
    <n v="3749.2939695544201"/>
    <n v="10.4112638564199"/>
    <n v="1.70317806389221"/>
    <n v="0.15366423316263"/>
    <n v="2.5137923189410001E-2"/>
    <n v="55.337410585132503"/>
    <n v="1310"/>
    <s v="Fixed Single Family Units"/>
    <n v="1310"/>
    <s v="St. Lucie County"/>
    <s v="St. Lucie County"/>
    <m/>
    <m/>
    <m/>
    <n v="0"/>
    <n v="1"/>
    <n v="0.15366423316263"/>
    <n v="2.5137923189410001E-2"/>
    <n v="55.3374105851310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6.619916441113602"/>
    <n v="4.4880300599999999E-2"/>
  </r>
  <r>
    <n v="200000"/>
    <n v="810000"/>
    <n v="810000"/>
    <x v="0"/>
    <x v="0"/>
    <s v="IR-SouthCentral"/>
    <s v="C-25 and South Indian R"/>
    <n v="0.36"/>
    <n v="0.57999999999999996"/>
    <s v="St. Lucie County"/>
    <n v="0.14135066456219"/>
    <n v="3749.2939695544201"/>
    <n v="10.4112638564199"/>
    <n v="1.70317806389221"/>
    <n v="1.4716390650372999"/>
    <n v="0.24074535119891"/>
    <n v="529.96519423554003"/>
    <n v="1310"/>
    <s v="Fixed Single Family Units"/>
    <n v="1310"/>
    <s v="St. Lucie County"/>
    <s v="St. Lucie County"/>
    <m/>
    <m/>
    <m/>
    <n v="0"/>
    <n v="1"/>
    <n v="1.4716390650372999"/>
    <n v="0.24074535119891"/>
    <n v="529.965194235540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355373958238"/>
    <n v="0.42981767580000002"/>
  </r>
  <r>
    <n v="200000"/>
    <n v="810000"/>
    <n v="820000"/>
    <x v="0"/>
    <x v="0"/>
    <s v="IR-SouthCentral"/>
    <s v="C-25 and South Indian R"/>
    <n v="0.36"/>
    <n v="0.57999999999999996"/>
    <s v="St. Lucie County"/>
    <n v="0.20295064787577999"/>
    <n v="3938.9767806522"/>
    <n v="12.379505551468"/>
    <n v="2.5070296097048401"/>
    <n v="2.5124286720522702"/>
    <n v="0.50880328353336002"/>
    <n v="799.41788960102394"/>
    <n v="1330"/>
    <s v="Residential, High density; Multiple Dwelling Units, Low Rise &lt;Two stories or less&gt;"/>
    <n v="1330"/>
    <s v="St. Lucie County"/>
    <s v="St. Lucie County"/>
    <m/>
    <m/>
    <m/>
    <n v="0"/>
    <n v="1"/>
    <n v="2.5124286720522702"/>
    <n v="0.50880328353336002"/>
    <n v="799.417889601023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3592703617"/>
    <n v="0.6483518975"/>
  </r>
  <r>
    <n v="200000"/>
    <n v="810000"/>
    <n v="820000"/>
    <x v="0"/>
    <x v="0"/>
    <s v="IR-SouthCentral"/>
    <s v="C-25 and South Indian R"/>
    <n v="0.36"/>
    <n v="0.57999999999999996"/>
    <s v="St. Lucie County"/>
    <n v="0.10651076274868"/>
    <n v="3938.9767806522"/>
    <n v="12.379505551468"/>
    <n v="2.5070296097048401"/>
    <n v="1.31855057873843"/>
    <n v="0.26702563596319001"/>
    <n v="419.54342135662199"/>
    <n v="1330"/>
    <s v="Residential, High density; Multiple Dwelling Units, Low Rise &lt;Two stories or less&gt;"/>
    <n v="1330"/>
    <s v="St. Lucie County"/>
    <s v="St. Lucie County"/>
    <m/>
    <m/>
    <m/>
    <n v="0"/>
    <n v="1"/>
    <n v="1.31855057873843"/>
    <n v="0.26702563596319001"/>
    <n v="419.54342135662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861832653218798"/>
    <n v="0.34026230439999999"/>
  </r>
  <r>
    <n v="200000"/>
    <n v="810000"/>
    <n v="820000"/>
    <x v="0"/>
    <x v="0"/>
    <s v="IR-SouthCentral"/>
    <s v="C-25 and South Indian R"/>
    <n v="0.36"/>
    <n v="0.57999999999999996"/>
    <s v="St. Lucie County"/>
    <n v="0.11574290257109"/>
    <n v="3938.9767806522"/>
    <n v="12.379505551468"/>
    <n v="2.5070296097048401"/>
    <n v="1.43283990492191"/>
    <n v="0.29017088385891998"/>
    <n v="455.90860575283801"/>
    <n v="1310"/>
    <s v="Fixed Single Family Units"/>
    <n v="1310"/>
    <s v="St. Lucie County"/>
    <s v="St. Lucie County"/>
    <m/>
    <m/>
    <m/>
    <n v="0"/>
    <n v="1"/>
    <n v="1.43283990492191"/>
    <n v="0.29017088385891998"/>
    <n v="455.90860575283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465301165694797"/>
    <n v="0.3697555602"/>
  </r>
  <r>
    <n v="200000"/>
    <n v="810000"/>
    <n v="820000"/>
    <x v="0"/>
    <x v="0"/>
    <s v="IR-SouthCentral"/>
    <s v="C-25 and South Indian R"/>
    <n v="0.36"/>
    <n v="0.57999999999999996"/>
    <s v="St. Lucie County"/>
    <n v="3.7547910137609997E-2"/>
    <n v="3938.9767806522"/>
    <n v="12.379505551468"/>
    <n v="2.5070296097048401"/>
    <n v="0.46482456199462002"/>
    <n v="9.4133722497530006E-2"/>
    <n v="147.90034619408101"/>
    <n v="1330"/>
    <s v="Residential, High density; Multiple Dwelling Units, Low Rise &lt;Two stories or less&gt;"/>
    <n v="1330"/>
    <s v="St. Lucie County"/>
    <s v="St. Lucie County"/>
    <m/>
    <m/>
    <m/>
    <n v="0"/>
    <n v="1"/>
    <n v="0.46482456199462002"/>
    <n v="9.4133722497530006E-2"/>
    <n v="147.90034619408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1.233929878492198"/>
    <n v="0.119951619"/>
  </r>
  <r>
    <n v="200000"/>
    <n v="810000"/>
    <n v="820000"/>
    <x v="0"/>
    <x v="0"/>
    <s v="IR-SouthCentral"/>
    <s v="C-25 and South Indian R"/>
    <n v="0.36"/>
    <n v="0.57999999999999996"/>
    <s v="St. Lucie County"/>
    <n v="4.7556506529969997E-2"/>
    <n v="3938.9767806522"/>
    <n v="12.379505551468"/>
    <n v="2.5070296097048401"/>
    <n v="0.58872603659624001"/>
    <n v="0.11922557000476"/>
    <n v="187.32397499050199"/>
    <n v="1330"/>
    <s v="Residential, High density; Multiple Dwelling Units, Low Rise &lt;Two stories or less&gt;"/>
    <n v="1330"/>
    <s v="St. Lucie County"/>
    <s v="St. Lucie County"/>
    <m/>
    <m/>
    <m/>
    <n v="0"/>
    <n v="1"/>
    <n v="0.58872603659624001"/>
    <n v="0.11922557000476"/>
    <n v="187.32397499050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6.853148544062599"/>
    <n v="0.15192536500000001"/>
  </r>
  <r>
    <n v="200000"/>
    <n v="810000"/>
    <n v="820000"/>
    <x v="0"/>
    <x v="0"/>
    <s v="IR-SouthCentral"/>
    <s v="C-25 and South Indian R"/>
    <n v="0.36"/>
    <n v="0.57999999999999996"/>
    <s v="St. Lucie County"/>
    <n v="5.342313525997E-2"/>
    <n v="3938.9767806522"/>
    <n v="12.379505551468"/>
    <n v="2.5070296097048401"/>
    <n v="0.66135199952771995"/>
    <n v="0.13393338194002999"/>
    <n v="210.43248933869501"/>
    <n v="1330"/>
    <s v="Residential, High density; Multiple Dwelling Units, Low Rise &lt;Two stories or less&gt;"/>
    <n v="1330"/>
    <s v="St. Lucie County"/>
    <s v="St. Lucie County"/>
    <m/>
    <m/>
    <m/>
    <n v="0"/>
    <n v="1"/>
    <n v="0.66135199952771995"/>
    <n v="0.13393338194002999"/>
    <n v="210.43248933869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948034134483301"/>
    <n v="0.17066706349999999"/>
  </r>
  <r>
    <n v="200000"/>
    <n v="810000"/>
    <n v="820000"/>
    <x v="0"/>
    <x v="0"/>
    <s v="IR-SouthCentral"/>
    <s v="C-25 and South Indian R"/>
    <n v="0.36"/>
    <n v="0.57999999999999996"/>
    <s v="St. Lucie County"/>
    <n v="5.4031588360669999E-2"/>
    <n v="3938.9767806522"/>
    <n v="12.379505551468"/>
    <n v="2.5070296097048401"/>
    <n v="0.66888434806563002"/>
    <n v="0.1354587918796"/>
    <n v="212.829171974464"/>
    <n v="1310"/>
    <s v="Fixed Single Family Units"/>
    <n v="1310"/>
    <s v="St. Lucie County"/>
    <s v="St. Lucie County"/>
    <m/>
    <m/>
    <m/>
    <n v="0"/>
    <n v="1"/>
    <n v="0.66888434806563002"/>
    <n v="0.1354587918796"/>
    <n v="212.82917197446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228746196474802"/>
    <n v="0.17261084509999999"/>
  </r>
  <r>
    <n v="200000"/>
    <n v="810000"/>
    <n v="820000"/>
    <x v="0"/>
    <x v="0"/>
    <s v="IR-SouthCentral"/>
    <s v="C-25 and South Indian R"/>
    <n v="0.36"/>
    <n v="0.57999999999999996"/>
    <s v="St. Lucie County"/>
    <n v="0.31951174531326998"/>
    <n v="3894.1937179526899"/>
    <n v="11.3780361975773"/>
    <n v="2.01814274949936"/>
    <n v="3.63541620372557"/>
    <n v="0.64482031218387004"/>
    <n v="1244.2406314110499"/>
    <n v="1210"/>
    <s v="Fixed Single Family Units"/>
    <n v="1210"/>
    <s v="St. Lucie County"/>
    <s v="St. Lucie County"/>
    <m/>
    <m/>
    <m/>
    <n v="0"/>
    <n v="1"/>
    <n v="3.63541620372557"/>
    <n v="0.64482031218387004"/>
    <n v="1244.2406314110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5.60835139924799"/>
    <n v="1.0091164894"/>
  </r>
  <r>
    <n v="200000"/>
    <n v="810000"/>
    <n v="820000"/>
    <x v="0"/>
    <x v="0"/>
    <s v="IR-SouthCentral"/>
    <s v="C-25 and South Indian R"/>
    <n v="0.36"/>
    <n v="0.57999999999999996"/>
    <s v="St. Lucie County"/>
    <n v="3.3228900182940002E-2"/>
    <n v="3894.1937179526899"/>
    <n v="11.3780361975773"/>
    <n v="2.01814274949936"/>
    <n v="0.37807962908722997"/>
    <n v="6.7060663978040003E-2"/>
    <n v="129.39977434690101"/>
    <n v="1310"/>
    <s v="Fixed Single Family Units"/>
    <n v="1310"/>
    <s v="St. Lucie County"/>
    <s v="St. Lucie County"/>
    <m/>
    <m/>
    <m/>
    <n v="0"/>
    <n v="1"/>
    <n v="0.37807962908722997"/>
    <n v="6.7060663978040003E-2"/>
    <n v="129.39977434690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6.397338202121801"/>
    <n v="0.1049471"/>
  </r>
  <r>
    <n v="200000"/>
    <n v="810000"/>
    <n v="820000"/>
    <x v="0"/>
    <x v="0"/>
    <s v="IR-SouthCentral"/>
    <s v="C-25 and South Indian R"/>
    <n v="0.36"/>
    <n v="0.57999999999999996"/>
    <s v="St. Lucie County"/>
    <n v="0.1181361894629"/>
    <n v="3894.1937179526899"/>
    <n v="11.3780361975773"/>
    <n v="2.01814274949936"/>
    <n v="1.34415783995279"/>
    <n v="0.23841569421803999"/>
    <n v="460.04520686931301"/>
    <n v="1310"/>
    <s v="Fixed Single Family Units"/>
    <n v="1310"/>
    <s v="St. Lucie County"/>
    <s v="St. Lucie County"/>
    <m/>
    <m/>
    <m/>
    <n v="0"/>
    <n v="1"/>
    <n v="1.34415783995279"/>
    <n v="0.23841569421803999"/>
    <n v="460.04520686931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001127530942"/>
    <n v="0.37311046790000002"/>
  </r>
  <r>
    <n v="200000"/>
    <n v="810000"/>
    <n v="820000"/>
    <x v="0"/>
    <x v="0"/>
    <s v="IR-SouthCentral"/>
    <s v="C-25 and South Indian R"/>
    <n v="0.36"/>
    <n v="0.57999999999999996"/>
    <s v="St. Lucie County"/>
    <n v="0.14688661861673"/>
    <n v="3894.1937179526899"/>
    <n v="11.3780361975773"/>
    <n v="2.01814274949936"/>
    <n v="1.67128126356093"/>
    <n v="0.29643816435983"/>
    <n v="572.00494746859397"/>
    <n v="1310"/>
    <s v="Fixed Single Family Units"/>
    <n v="1310"/>
    <s v="St. Lucie County"/>
    <s v="St. Lucie County"/>
    <m/>
    <m/>
    <m/>
    <n v="0"/>
    <n v="1"/>
    <n v="1.67128126356093"/>
    <n v="0.29643816435983"/>
    <n v="572.00494746859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8.263908583549906"/>
    <n v="0.46391317720000003"/>
  </r>
  <r>
    <n v="200000"/>
    <n v="820000"/>
    <n v="820000"/>
    <x v="0"/>
    <x v="0"/>
    <s v="IR-SouthCentral"/>
    <s v="C-25 and South Indian R"/>
    <n v="0.36"/>
    <n v="0.57999999999999996"/>
    <s v="St. Lucie County"/>
    <n v="0.16653546530801"/>
    <n v="3927.7951552670602"/>
    <n v="10.2505647250272"/>
    <n v="1.6770011962983999"/>
    <n v="1.7070825661523199"/>
    <n v="0.27928017454764997"/>
    <n v="654.117193816964"/>
    <n v="1210"/>
    <s v="Fixed Single Family Units"/>
    <n v="1210"/>
    <s v="St. Lucie County"/>
    <s v="St. Lucie County"/>
    <m/>
    <m/>
    <m/>
    <n v="0"/>
    <n v="1"/>
    <n v="1.7070825661523199"/>
    <n v="0.27928017454764997"/>
    <n v="654.11719381696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0.193756382516"/>
    <n v="0.53050867300000004"/>
  </r>
  <r>
    <n v="200000"/>
    <n v="820000"/>
    <n v="820000"/>
    <x v="0"/>
    <x v="0"/>
    <s v="IR-SouthCentral"/>
    <s v="C-25 and South Indian R"/>
    <n v="0.36"/>
    <n v="0.57999999999999996"/>
    <s v="St. Lucie County"/>
    <n v="0.20718446950249"/>
    <n v="3927.7951552670602"/>
    <n v="10.2505647250272"/>
    <n v="1.6770011962983999"/>
    <n v="2.1237578146557898"/>
    <n v="0.34744860321013998"/>
    <n v="813.77815555848895"/>
    <n v="1310"/>
    <s v="Fixed Single Family Units"/>
    <n v="1310"/>
    <s v="St. Lucie County"/>
    <s v="St. Lucie County"/>
    <m/>
    <m/>
    <m/>
    <n v="0"/>
    <n v="1"/>
    <n v="2.1237578146557898"/>
    <n v="0.34744860321013998"/>
    <n v="813.778155558488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90621264309399"/>
    <n v="0.65999850410000005"/>
  </r>
  <r>
    <n v="200000"/>
    <n v="820000"/>
    <n v="820000"/>
    <x v="0"/>
    <x v="0"/>
    <s v="IR-SouthCentral"/>
    <s v="C-25 and South Indian R"/>
    <n v="0.36"/>
    <n v="0.57999999999999996"/>
    <s v="St. Lucie County"/>
    <n v="0.24284707516790999"/>
    <n v="3903.4039177807899"/>
    <n v="11.612989562930901"/>
    <n v="2.1342003966521301"/>
    <n v="2.8201805493132599"/>
    <n v="0.51828432414916004"/>
    <n v="947.93022463203101"/>
    <n v="1210"/>
    <s v="Fixed Single Family Units"/>
    <n v="1210"/>
    <s v="St. Lucie County"/>
    <s v="St. Lucie County"/>
    <m/>
    <m/>
    <m/>
    <n v="0"/>
    <n v="1"/>
    <n v="2.8201805493132599"/>
    <n v="0.51828432414916004"/>
    <n v="947.93022463203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13.517392083646"/>
    <n v="0.76879985780000004"/>
  </r>
  <r>
    <n v="200000"/>
    <n v="820000"/>
    <n v="820000"/>
    <x v="0"/>
    <x v="0"/>
    <s v="IR-SouthCentral"/>
    <s v="C-25 and South Indian R"/>
    <n v="0.36"/>
    <n v="0.57999999999999996"/>
    <s v="St. Lucie County"/>
    <n v="0.16548288160947"/>
    <n v="3903.4039177807899"/>
    <n v="11.612989562930901"/>
    <n v="2.1342003966521301"/>
    <n v="1.92175097697455"/>
    <n v="0.35317363157006998"/>
    <n v="645.946528400072"/>
    <n v="1310"/>
    <s v="Fixed Single Family Units"/>
    <n v="1310"/>
    <s v="St. Lucie County"/>
    <s v="St. Lucie County"/>
    <m/>
    <m/>
    <m/>
    <n v="0"/>
    <n v="1"/>
    <n v="1.92175097697455"/>
    <n v="0.35317363157006998"/>
    <n v="645.94652840007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6.80040813747399"/>
    <n v="0.52388201820000002"/>
  </r>
  <r>
    <n v="200000"/>
    <n v="820000"/>
    <n v="820000"/>
    <x v="0"/>
    <x v="0"/>
    <s v="IR-SouthCentral"/>
    <s v="C-25 and South Indian R"/>
    <n v="0.36"/>
    <n v="0.57999999999999996"/>
    <s v="St. Lucie County"/>
    <n v="0.20943349675244"/>
    <n v="3903.4039177807899"/>
    <n v="11.612989562930901"/>
    <n v="2.1342003966521301"/>
    <n v="2.4321490119143099"/>
    <n v="0.44697305184130998"/>
    <n v="817.50353173803705"/>
    <n v="1310"/>
    <s v="Fixed Single Family Units"/>
    <n v="1310"/>
    <s v="St. Lucie County"/>
    <s v="St. Lucie County"/>
    <m/>
    <m/>
    <m/>
    <n v="0"/>
    <n v="1"/>
    <n v="2.4321490119143099"/>
    <n v="0.44697305184130998"/>
    <n v="817.503531738037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534599302469"/>
    <n v="0.663019896"/>
  </r>
  <r>
    <n v="200000"/>
    <n v="820000"/>
    <n v="820000"/>
    <x v="0"/>
    <x v="0"/>
    <s v="IR-SouthCentral"/>
    <s v="C-25 and South Indian R"/>
    <n v="0.36"/>
    <n v="0.57999999999999996"/>
    <s v="Natural Lands"/>
    <n v="0.44493643561849"/>
    <n v="2878.70273347585"/>
    <n v="5.7389031348978499"/>
    <n v="0.59853270994268004"/>
    <n v="2.5534471052012799"/>
    <n v="0.26630901056297002"/>
    <n v="1280.8397334379699"/>
    <n v="6172"/>
    <s v="Mixed Shrubs"/>
    <n v="6172"/>
    <s v="St. Lucie County"/>
    <s v="St. Lucie County"/>
    <m/>
    <m/>
    <s v="Natural Lands"/>
    <n v="0"/>
    <n v="1"/>
    <n v="2.5534471052012799"/>
    <n v="0.26630901056297002"/>
    <n v="1280.8397334379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2.04249861332701"/>
    <n v="1.0387994594000001"/>
  </r>
  <r>
    <n v="200000"/>
    <n v="820000"/>
    <n v="820000"/>
    <x v="0"/>
    <x v="0"/>
    <s v="IR-SouthCentral"/>
    <s v="C-25 and South Indian R"/>
    <n v="0.36"/>
    <n v="0.57999999999999996"/>
    <s v="St. Lucie County"/>
    <n v="7.2485684512100003E-3"/>
    <n v="2878.70273347585"/>
    <n v="5.7389031348978499"/>
    <n v="0.59853270994268004"/>
    <n v="4.1598832208180003E-2"/>
    <n v="4.3385053183000004E-3"/>
    <n v="20.8664738142907"/>
    <n v="1750"/>
    <s v="Governmental"/>
    <n v="1750"/>
    <s v="St. Lucie County"/>
    <s v="St. Lucie County"/>
    <m/>
    <m/>
    <m/>
    <n v="0"/>
    <n v="1"/>
    <n v="4.1598832208180003E-2"/>
    <n v="4.3385053183000004E-3"/>
    <n v="448.697538318633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20330780078901"/>
    <n v="0.36390716810000001"/>
  </r>
  <r>
    <n v="200000"/>
    <n v="820000"/>
    <n v="820000"/>
    <x v="0"/>
    <x v="0"/>
    <s v="IR-SouthCentral"/>
    <s v="C-25 and South Indian R"/>
    <n v="0.36"/>
    <n v="0.57999999999999996"/>
    <s v="St. Lucie County"/>
    <n v="8.7592098557999997E-4"/>
    <n v="3958.1367234064601"/>
    <n v="11.851030330684299"/>
    <n v="2.3373202456266999"/>
    <n v="1.0380566167479999E-2"/>
    <n v="2.0473078531800001E-3"/>
    <n v="3.4670150198582399"/>
    <n v="1330"/>
    <s v="Residential, High density; Multiple Dwelling Units, Low Rise &lt;Two stories or less&gt;"/>
    <n v="1330"/>
    <s v="St. Lucie County"/>
    <s v="St. Lucie County"/>
    <m/>
    <m/>
    <m/>
    <n v="0"/>
    <n v="1"/>
    <n v="1.0380566167479999E-2"/>
    <n v="2.0473078531800001E-3"/>
    <n v="3.4670150198595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0.209551069570402"/>
    <n v="2.8118532000000001E-3"/>
  </r>
  <r>
    <n v="200000"/>
    <n v="820000"/>
    <n v="820000"/>
    <x v="0"/>
    <x v="0"/>
    <s v="IR-SouthCentral"/>
    <s v="C-25 and South Indian R"/>
    <n v="0.36"/>
    <n v="0.57999999999999996"/>
    <s v="St. Lucie County"/>
    <n v="5.8283227732819999E-2"/>
    <n v="3958.1367234064601"/>
    <n v="11.851030330684299"/>
    <n v="2.3373202456266999"/>
    <n v="0.69071629963194003"/>
    <n v="0.13622656816041001"/>
    <n v="230.692984047972"/>
    <n v="1310"/>
    <s v="Fixed Single Family Units"/>
    <n v="1310"/>
    <s v="St. Lucie County"/>
    <s v="St. Lucie County"/>
    <m/>
    <m/>
    <m/>
    <n v="0"/>
    <n v="1"/>
    <n v="0.69071629963194003"/>
    <n v="0.13622656816041001"/>
    <n v="230.69298404797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613119666678898"/>
    <n v="0.1870989327"/>
  </r>
  <r>
    <n v="200000"/>
    <n v="820000"/>
    <n v="820000"/>
    <x v="0"/>
    <x v="0"/>
    <s v="IR-SouthCentral"/>
    <s v="C-25 and South Indian R"/>
    <n v="0.36"/>
    <n v="0.57999999999999996"/>
    <s v="St. Lucie County"/>
    <n v="5.7430946897269998E-2"/>
    <n v="3915.25451013161"/>
    <n v="12.310714323709099"/>
    <n v="2.4937121175708001"/>
    <n v="0.70701598059246995"/>
    <n v="0.14321624820129999"/>
    <n v="224.856773860689"/>
    <n v="1310"/>
    <s v="Fixed Single Family Units"/>
    <n v="1310"/>
    <s v="St. Lucie County"/>
    <s v="St. Lucie County"/>
    <m/>
    <m/>
    <m/>
    <n v="0"/>
    <n v="1"/>
    <n v="0.70701598059246995"/>
    <n v="0.14321624820129999"/>
    <n v="224.85677386068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858291217113504"/>
    <n v="0.1823655911"/>
  </r>
  <r>
    <n v="200000"/>
    <n v="820000"/>
    <n v="820000"/>
    <x v="0"/>
    <x v="0"/>
    <s v="IR-SouthCentral"/>
    <s v="C-25 and South Indian R"/>
    <n v="0.36"/>
    <n v="0.57999999999999996"/>
    <s v="St. Lucie County"/>
    <n v="9.5412120403699993E-2"/>
    <n v="3915.25451013161"/>
    <n v="12.310714323709099"/>
    <n v="2.4937121175708001"/>
    <n v="1.1745913573093201"/>
    <n v="0.23793036081383001"/>
    <n v="373.56273473181898"/>
    <n v="1310"/>
    <s v="Fixed Single Family Units"/>
    <n v="1310"/>
    <s v="St. Lucie County"/>
    <s v="St. Lucie County"/>
    <m/>
    <m/>
    <m/>
    <n v="0"/>
    <n v="1"/>
    <n v="1.1745913573093201"/>
    <n v="0.23793036081383001"/>
    <n v="373.56273473181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088915812685798"/>
    <n v="0.30297058780000002"/>
  </r>
  <r>
    <n v="200000"/>
    <n v="820000"/>
    <n v="820000"/>
    <x v="0"/>
    <x v="0"/>
    <s v="IR-SouthCentral"/>
    <s v="C-25 and South Indian R"/>
    <n v="0.36"/>
    <n v="0.57999999999999996"/>
    <s v="St. Lucie County"/>
    <n v="0.29429232675775002"/>
    <n v="3915.25451013161"/>
    <n v="12.310714323709099"/>
    <n v="2.4937121175708001"/>
    <n v="3.6229487623743699"/>
    <n v="0.73388034134391"/>
    <n v="1152.22935963542"/>
    <n v="1310"/>
    <s v="Fixed Single Family Units"/>
    <n v="1310"/>
    <s v="St. Lucie County"/>
    <s v="St. Lucie County"/>
    <m/>
    <m/>
    <m/>
    <n v="0"/>
    <n v="1"/>
    <n v="3.6229487623743699"/>
    <n v="0.73388034134391"/>
    <n v="1152.2293596354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8.66796905070399"/>
    <n v="0.93449258690000003"/>
  </r>
  <r>
    <n v="200000"/>
    <n v="820000"/>
    <n v="820000"/>
    <x v="0"/>
    <x v="0"/>
    <s v="IR-SouthCentral"/>
    <s v="C-25 and South Indian R"/>
    <n v="0.36"/>
    <n v="0.57999999999999996"/>
    <s v="St. Lucie County"/>
    <n v="0.11034562966267"/>
    <n v="3915.25451013161"/>
    <n v="12.310714323709099"/>
    <n v="2.4937121175708001"/>
    <n v="1.35843352364696"/>
    <n v="0.27517023381077999"/>
    <n v="432.03122421008902"/>
    <n v="1310"/>
    <s v="Fixed Single Family Units"/>
    <n v="1310"/>
    <s v="St. Lucie County"/>
    <s v="St. Lucie County"/>
    <m/>
    <m/>
    <m/>
    <n v="0"/>
    <n v="1"/>
    <n v="1.35843352364696"/>
    <n v="0.27517023381077999"/>
    <n v="432.03122421008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311122202008605"/>
    <n v="0.35039028729999999"/>
  </r>
  <r>
    <n v="200000"/>
    <n v="820000"/>
    <n v="820000"/>
    <x v="0"/>
    <x v="0"/>
    <s v="IR-SouthCentral"/>
    <s v="C-25 and South Indian R"/>
    <n v="0.36"/>
    <n v="0.57999999999999996"/>
    <s v="St. Lucie County"/>
    <n v="6.0282429854450002E-2"/>
    <n v="3915.25451013161"/>
    <n v="12.310714323709099"/>
    <n v="2.4937121175708001"/>
    <n v="0.74211977267722995"/>
    <n v="0.15032702580466001"/>
    <n v="236.02105536934701"/>
    <n v="1310"/>
    <s v="Fixed Single Family Units"/>
    <n v="1310"/>
    <s v="St. Lucie County"/>
    <s v="St. Lucie County"/>
    <m/>
    <m/>
    <m/>
    <n v="0"/>
    <n v="1"/>
    <n v="0.74211977267722995"/>
    <n v="0.15032702580466001"/>
    <n v="236.02105536934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5976603008152"/>
    <n v="0.19142015849999999"/>
  </r>
  <r>
    <n v="200000"/>
    <n v="820000"/>
    <n v="820000"/>
    <x v="0"/>
    <x v="0"/>
    <s v="IR-SouthCentral"/>
    <s v="C-25 and South Indian R"/>
    <n v="0.36"/>
    <n v="0.57999999999999996"/>
    <s v="Natural Lands"/>
    <n v="0.47834976353593001"/>
    <n v="2624.6023777121"/>
    <n v="6.5232019730567297"/>
    <n v="0.74759351224380999"/>
    <n v="3.12037212130886"/>
    <n v="0.35761117980283003"/>
    <n v="1255.47792675444"/>
    <n v="4110"/>
    <s v="Pine flatwoods"/>
    <n v="4110"/>
    <s v="St. Lucie County"/>
    <s v="St. Lucie County"/>
    <m/>
    <m/>
    <s v="Natural Lands"/>
    <n v="0"/>
    <n v="1"/>
    <n v="3.12037212130886"/>
    <n v="0.35761117980283003"/>
    <n v="1255.4779267544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9.467224418114"/>
    <n v="1.0182302730999999"/>
  </r>
  <r>
    <n v="200000"/>
    <n v="820000"/>
    <n v="820000"/>
    <x v="0"/>
    <x v="0"/>
    <s v="IR-SouthCentral"/>
    <s v="C-25 and South Indian R"/>
    <n v="0.36"/>
    <n v="0.57999999999999996"/>
    <s v="St. Lucie County"/>
    <n v="0.13941369006293"/>
    <n v="2624.6023777121"/>
    <n v="6.5232019730567297"/>
    <n v="0.74759351224380999"/>
    <n v="0.90942365808964998"/>
    <n v="0.10422477020902"/>
    <n v="365.90550242479497"/>
    <n v="1310"/>
    <s v="Fixed Single Family Units"/>
    <n v="1310"/>
    <s v="St. Lucie County"/>
    <s v="St. Lucie County"/>
    <m/>
    <m/>
    <m/>
    <n v="0"/>
    <n v="1"/>
    <n v="0.90942365808964998"/>
    <n v="0.10422477020902"/>
    <n v="365.905502424794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6.87627168644499"/>
    <n v="0.2967603426"/>
  </r>
  <r>
    <n v="200000"/>
    <n v="820000"/>
    <n v="820000"/>
    <x v="0"/>
    <x v="0"/>
    <s v="IR-SouthCentral"/>
    <s v="C-25 and South Indian R"/>
    <n v="0.36"/>
    <n v="0.57999999999999996"/>
    <s v="FDOT District 4"/>
    <n v="8.8861167340000003E-6"/>
    <n v="3913.7243518871201"/>
    <n v="9.4651756379353902"/>
    <n v="1.3563884203013501"/>
    <n v="8.4108655619999996E-5"/>
    <n v="1.205302583E-5"/>
    <n v="3.4777811455559998E-2"/>
    <n v="8140"/>
    <s v="Roads and Highways"/>
    <n v="8140"/>
    <s v="FDOT District 4                                                St. Lucie County"/>
    <s v="FDOT District 4"/>
    <m/>
    <m/>
    <m/>
    <n v="0"/>
    <n v="1"/>
    <n v="8.4108655619999996E-5"/>
    <n v="1.205302583E-5"/>
    <n v="1547.4248092882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.8246655128878801"/>
    <n v="1.2550079556"/>
  </r>
  <r>
    <n v="200000"/>
    <n v="820000"/>
    <n v="820000"/>
    <x v="0"/>
    <x v="0"/>
    <s v="IR-SouthCentral"/>
    <s v="C-25 and South Indian R"/>
    <n v="0.36"/>
    <n v="0.57999999999999996"/>
    <s v="St. Lucie County"/>
    <n v="0.12812444719607"/>
    <n v="3913.7243518871201"/>
    <n v="9.4651756379353902"/>
    <n v="1.3563884203013501"/>
    <n v="1.2127203962241899"/>
    <n v="0.17378651653426"/>
    <n v="501.443769063339"/>
    <n v="1210"/>
    <s v="Fixed Single Family Units"/>
    <n v="1210"/>
    <s v="St. Lucie County"/>
    <s v="St. Lucie County"/>
    <m/>
    <m/>
    <m/>
    <n v="0"/>
    <n v="1"/>
    <n v="1.2127203962241899"/>
    <n v="0.17378651653426"/>
    <n v="513.116774380756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327230246060196"/>
    <n v="0.41615310170000003"/>
  </r>
  <r>
    <n v="200000"/>
    <n v="820000"/>
    <n v="820000"/>
    <x v="0"/>
    <x v="0"/>
    <s v="IR-SouthCentral"/>
    <s v="C-25 and South Indian R"/>
    <n v="0.36"/>
    <n v="0.57999999999999996"/>
    <s v="FDOT District 4"/>
    <n v="1.6221178120300001E-3"/>
    <n v="3913.7243518871201"/>
    <n v="9.4651756379353902"/>
    <n v="1.3563884203013501"/>
    <n v="1.5353629996369999E-2"/>
    <n v="2.2002218166100001E-3"/>
    <n v="6.3485219826068997"/>
    <n v="1210"/>
    <s v="Fixed Single Family Units"/>
    <n v="1210"/>
    <s v="FDOT District 4                                                St. Lucie County"/>
    <s v="FDOT District 4"/>
    <m/>
    <m/>
    <m/>
    <n v="0"/>
    <n v="1"/>
    <n v="1.5353629996369999E-2"/>
    <n v="2.2002218166100001E-3"/>
    <n v="22.764331102669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.675250485379101"/>
    <n v="1.84625556E-2"/>
  </r>
  <r>
    <n v="200000"/>
    <n v="820000"/>
    <n v="820000"/>
    <x v="0"/>
    <x v="0"/>
    <s v="IR-SouthCentral"/>
    <s v="C-25 and South Indian R"/>
    <n v="0.36"/>
    <n v="0.57999999999999996"/>
    <s v="St. Lucie County"/>
    <n v="4.3165951634899996E-3"/>
    <n v="3913.7243518871201"/>
    <n v="9.4651756379353902"/>
    <n v="1.3563884203013501"/>
    <n v="4.0857331380289998E-2"/>
    <n v="5.8549796948799996E-3"/>
    <n v="16.893963608589001"/>
    <n v="1750"/>
    <s v="Governmental"/>
    <n v="1750"/>
    <s v="St. Lucie County"/>
    <s v="St. Lucie County"/>
    <m/>
    <m/>
    <m/>
    <n v="0"/>
    <n v="1"/>
    <n v="4.0857331380289998E-2"/>
    <n v="5.8549796948799996E-3"/>
    <n v="17.573850733211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6.560799849400198"/>
    <n v="1.4252920299999999E-2"/>
  </r>
  <r>
    <n v="200000"/>
    <n v="820000"/>
    <n v="820000"/>
    <x v="0"/>
    <x v="0"/>
    <s v="IR-SouthCentral"/>
    <s v="C-25 and South Indian R"/>
    <n v="0.36"/>
    <n v="0.57999999999999996"/>
    <s v="St. Lucie County"/>
    <n v="6.879420150078E-2"/>
    <n v="3913.7243518871201"/>
    <n v="9.4651756379353902"/>
    <n v="1.3563884203013501"/>
    <n v="0.65114920007642996"/>
    <n v="9.3311658299539996E-2"/>
    <n v="269.24154168224402"/>
    <n v="1310"/>
    <s v="Fixed Single Family Units"/>
    <n v="1310"/>
    <s v="St. Lucie County"/>
    <s v="St. Lucie County"/>
    <m/>
    <m/>
    <m/>
    <n v="0"/>
    <n v="1"/>
    <n v="0.65114920007642996"/>
    <n v="9.3311658299539996E-2"/>
    <n v="269.24154168224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7.032729465031693"/>
    <n v="0.21836296969999999"/>
  </r>
  <r>
    <n v="200000"/>
    <n v="820000"/>
    <n v="820000"/>
    <x v="0"/>
    <x v="0"/>
    <s v="IR-SouthCentral"/>
    <s v="C-25 and South Indian R"/>
    <n v="0.36"/>
    <n v="0.57999999999999996"/>
    <s v="FDOT District 4"/>
    <n v="7.8161076334999999E-3"/>
    <n v="3913.7243518871201"/>
    <n v="9.4651756379353902"/>
    <n v="1.3563884203013501"/>
    <n v="7.3980831556149998E-2"/>
    <n v="1.060167788591E-2"/>
    <n v="30.5900907822272"/>
    <n v="1310"/>
    <s v="Fixed Single Family Units"/>
    <n v="1310"/>
    <s v="FDOT District 4                                                St. Lucie County"/>
    <s v="FDOT District 4"/>
    <m/>
    <m/>
    <m/>
    <n v="0"/>
    <n v="1"/>
    <n v="7.3980831556149998E-2"/>
    <n v="1.060167788591E-2"/>
    <n v="33.129808933617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9.578192461734197"/>
    <n v="2.68692692E-2"/>
  </r>
  <r>
    <n v="210000"/>
    <n v="820000"/>
    <n v="820000"/>
    <x v="0"/>
    <x v="0"/>
    <s v="IR-SouthCentral"/>
    <s v="C-25 and South Indian R"/>
    <n v="0.36"/>
    <n v="0.57999999999999996"/>
    <s v="St. Lucie County"/>
    <n v="1.3341332603100001E-3"/>
    <n v="3944.9055415257899"/>
    <n v="11.5627795679271"/>
    <n v="2.18674440435916"/>
    <n v="1.542628880321E-2"/>
    <n v="2.9174084416499998E-3"/>
    <n v="5.2630296917347401"/>
    <n v="1330"/>
    <s v="Residential, High density; Multiple Dwelling Units, Low Rise &lt;Two stories or less&gt;"/>
    <n v="1330"/>
    <s v="St. Lucie County"/>
    <s v="St. Lucie County"/>
    <m/>
    <m/>
    <m/>
    <n v="0"/>
    <n v="1"/>
    <n v="1.542628880321E-2"/>
    <n v="2.9174084416499998E-3"/>
    <n v="1642.4260971914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.9699870261681"/>
    <n v="1.3320568508999999"/>
  </r>
  <r>
    <n v="210000"/>
    <n v="820000"/>
    <n v="820000"/>
    <x v="0"/>
    <x v="0"/>
    <s v="IR-SouthCentral"/>
    <s v="C-25 and South Indian R"/>
    <n v="0.36"/>
    <n v="0.57999999999999996"/>
    <s v="St. Lucie County"/>
    <n v="0.14193052359419001"/>
    <n v="3944.9055415257899"/>
    <n v="11.5627795679271"/>
    <n v="2.18674440435916"/>
    <n v="1.64111135828011"/>
    <n v="0.31036577827736"/>
    <n v="559.90250903838205"/>
    <n v="1750"/>
    <s v="Governmental"/>
    <n v="1750"/>
    <s v="St. Lucie County"/>
    <s v="St. Lucie County"/>
    <m/>
    <m/>
    <m/>
    <n v="0"/>
    <n v="1"/>
    <n v="1.64111135828011"/>
    <n v="0.31036577827736"/>
    <n v="593.725346557768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72517118563501"/>
    <n v="0.4815290726"/>
  </r>
  <r>
    <n v="210000"/>
    <n v="820000"/>
    <n v="820000"/>
    <x v="0"/>
    <x v="0"/>
    <s v="IR-SouthCentral"/>
    <s v="C-25 and South Indian R"/>
    <n v="0.36"/>
    <n v="0.57999999999999996"/>
    <s v="St. Lucie County"/>
    <n v="2.8695893970939999E-2"/>
    <n v="1091.8506869292601"/>
    <n v="2.8814068546457898"/>
    <n v="0.45178004162876001"/>
    <n v="8.2684545588069994E-2"/>
    <n v="1.2964232172770001E-2"/>
    <n v="31.331631544229001"/>
    <n v="1210"/>
    <s v="Fixed Single Family Units"/>
    <n v="1210"/>
    <s v="St. Lucie County"/>
    <s v="St. Lucie County"/>
    <m/>
    <m/>
    <m/>
    <n v="0"/>
    <n v="1"/>
    <n v="8.2684545588069994E-2"/>
    <n v="1.2964232172770001E-2"/>
    <n v="60.38831275442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608039433578199"/>
    <n v="4.8976733799999998E-2"/>
  </r>
  <r>
    <n v="210000"/>
    <n v="820000"/>
    <n v="820000"/>
    <x v="0"/>
    <x v="0"/>
    <s v="IR-SouthCentral"/>
    <s v="C-25 and South Indian R"/>
    <n v="0.36"/>
    <n v="0.57999999999999996"/>
    <s v="St. Lucie County"/>
    <n v="1.2031733317160001E-2"/>
    <n v="1091.8506869292601"/>
    <n v="2.8814068546457898"/>
    <n v="0.45178004162876001"/>
    <n v="3.4668318853339999E-2"/>
    <n v="5.4356969788899997E-3"/>
    <n v="13.136856287295201"/>
    <n v="1330"/>
    <s v="Residential, High density; Multiple Dwelling Units, Low Rise &lt;Two stories or less&gt;"/>
    <n v="1330"/>
    <s v="St. Lucie County"/>
    <s v="St. Lucie County"/>
    <m/>
    <m/>
    <m/>
    <n v="0"/>
    <n v="1"/>
    <n v="3.4668318853339999E-2"/>
    <n v="5.4356969788899997E-3"/>
    <n v="30.478832727097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8.293700046372599"/>
    <n v="2.4719247999999999E-2"/>
  </r>
  <r>
    <n v="210000"/>
    <n v="820000"/>
    <n v="820000"/>
    <x v="0"/>
    <x v="0"/>
    <s v="IR-SouthCentral"/>
    <s v="C-25 and South Indian R"/>
    <n v="0.36"/>
    <n v="0.57999999999999996"/>
    <s v="St. Lucie County"/>
    <n v="0.13694372716718001"/>
    <n v="3478.7090296144802"/>
    <n v="10.359626948859701"/>
    <n v="1.85053684208597"/>
    <n v="1.41868592643842"/>
    <n v="0.25341941241542998"/>
    <n v="476.38738024553498"/>
    <n v="1330"/>
    <s v="Residential, High density; Multiple Dwelling Units, Low Rise &lt;Two stories or less&gt;"/>
    <n v="1330"/>
    <s v="St. Lucie County"/>
    <s v="St. Lucie County"/>
    <m/>
    <m/>
    <m/>
    <n v="0"/>
    <n v="1"/>
    <n v="1.41868592643842"/>
    <n v="0.25341941241542998"/>
    <n v="516.25722142339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167664065957"/>
    <n v="0.41870009850000001"/>
  </r>
  <r>
    <n v="210000"/>
    <n v="820000"/>
    <n v="820000"/>
    <x v="0"/>
    <x v="0"/>
    <s v="IR-SouthCentral"/>
    <s v="C-25 and South Indian R"/>
    <n v="0.36"/>
    <n v="0.57999999999999996"/>
    <s v="St. Lucie County"/>
    <n v="0.31687449976085003"/>
    <n v="3966.2910314236101"/>
    <n v="12.4585049039274"/>
    <n v="2.5222993053671798"/>
    <n v="3.9477825092001901"/>
    <n v="0.79925233063538004"/>
    <n v="1256.8164864883299"/>
    <n v="1330"/>
    <s v="Residential, High density; Multiple Dwelling Units, Low Rise &lt;Two stories or less&gt;"/>
    <n v="1330"/>
    <s v="St. Lucie County"/>
    <s v="St. Lucie County"/>
    <m/>
    <m/>
    <m/>
    <n v="0"/>
    <n v="1"/>
    <n v="3.9477825092001901"/>
    <n v="0.79925233063538004"/>
    <n v="1256.8164864883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03655376111601"/>
    <n v="1.0193158851999999"/>
  </r>
  <r>
    <n v="210000"/>
    <n v="820000"/>
    <n v="820000"/>
    <x v="0"/>
    <x v="0"/>
    <s v="IR-SouthCentral"/>
    <s v="C-25 and South Indian R"/>
    <n v="0.36"/>
    <n v="0.57999999999999996"/>
    <s v="St. Lucie County"/>
    <n v="0.10846115157102"/>
    <n v="3966.2910314236101"/>
    <n v="12.4585049039274"/>
    <n v="2.5222993053671798"/>
    <n v="1.3512637887332299"/>
    <n v="0.27357148726691999"/>
    <n v="430.18849273403299"/>
    <n v="1330"/>
    <s v="Residential, High density; Multiple Dwelling Units, Low Rise &lt;Two stories or less&gt;"/>
    <n v="1330"/>
    <s v="St. Lucie County"/>
    <s v="St. Lucie County"/>
    <m/>
    <m/>
    <m/>
    <n v="0"/>
    <n v="1"/>
    <n v="1.3512637887332299"/>
    <n v="0.27357148726691999"/>
    <n v="430.18849273403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0181555713271"/>
    <n v="0.3488957768"/>
  </r>
  <r>
    <n v="210000"/>
    <n v="820000"/>
    <n v="820000"/>
    <x v="0"/>
    <x v="0"/>
    <s v="IR-SouthCentral"/>
    <s v="C-25 and South Indian R"/>
    <n v="0.36"/>
    <n v="0.57999999999999996"/>
    <s v="St. Lucie County"/>
    <n v="0.19242780254315001"/>
    <n v="3966.2910314236101"/>
    <n v="12.4585049039274"/>
    <n v="2.5222993053671798"/>
    <n v="2.39736272163583"/>
    <n v="0.48536051268792002"/>
    <n v="763.22466742345705"/>
    <n v="1330"/>
    <s v="Residential, High density; Multiple Dwelling Units, Low Rise &lt;Two stories or less&gt;"/>
    <n v="1330"/>
    <s v="St. Lucie County"/>
    <s v="St. Lucie County"/>
    <m/>
    <m/>
    <m/>
    <n v="0"/>
    <n v="1"/>
    <n v="2.39736272163583"/>
    <n v="0.48536051268792002"/>
    <n v="763.224667423457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21191122211"/>
    <n v="0.61899810820000001"/>
  </r>
  <r>
    <n v="210000"/>
    <n v="820000"/>
    <n v="820000"/>
    <x v="0"/>
    <x v="0"/>
    <s v="IR-SouthCentral"/>
    <s v="C-25 and South Indian R"/>
    <n v="0.36"/>
    <n v="0.57999999999999996"/>
    <s v="St. Lucie County"/>
    <n v="0.14928098392575001"/>
    <n v="3895.1299588136999"/>
    <n v="11.2500237480451"/>
    <n v="1.9491887694918499"/>
    <n v="1.6794146142962301"/>
    <n v="0.29097681736676001"/>
    <n v="581.46883277037603"/>
    <n v="1210"/>
    <s v="Fixed Single Family Units"/>
    <n v="1210"/>
    <s v="St. Lucie County"/>
    <s v="St. Lucie County"/>
    <m/>
    <m/>
    <m/>
    <n v="0"/>
    <n v="1"/>
    <n v="1.6794146142962301"/>
    <n v="0.29097681736676001"/>
    <n v="581.468832770376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6.649122807417"/>
    <n v="0.4715886722"/>
  </r>
  <r>
    <n v="210000"/>
    <n v="820000"/>
    <n v="820000"/>
    <x v="0"/>
    <x v="0"/>
    <s v="IR-SouthCentral"/>
    <s v="C-25 and South Indian R"/>
    <n v="0.36"/>
    <n v="0.57999999999999996"/>
    <s v="FDOT District 4"/>
    <n v="0.21775491674844999"/>
    <n v="3895.1299588136999"/>
    <n v="11.2500237480451"/>
    <n v="1.9491887694918499"/>
    <n v="2.4497479846736598"/>
    <n v="0.42444543822771003"/>
    <n v="848.18369990587598"/>
    <n v="1210"/>
    <s v="Fixed Single Family Units"/>
    <n v="1210"/>
    <s v="FDOT District 4                                                St. Lucie County"/>
    <s v="FDOT District 4"/>
    <m/>
    <m/>
    <m/>
    <n v="0"/>
    <n v="1"/>
    <n v="2.4497479846736598"/>
    <n v="0.42444543822771003"/>
    <n v="848.18369990587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6.67111006180201"/>
    <n v="0.68790243299999998"/>
  </r>
  <r>
    <n v="210000"/>
    <n v="820000"/>
    <n v="820000"/>
    <x v="0"/>
    <x v="0"/>
    <s v="IR-SouthCentral"/>
    <s v="C-25 and South Indian R"/>
    <n v="0.36"/>
    <n v="0.57999999999999996"/>
    <s v="St. Lucie County"/>
    <n v="2.62425062295E-3"/>
    <n v="3895.1299588136999"/>
    <n v="11.2500237480451"/>
    <n v="1.9491887694918499"/>
    <n v="2.9522881829100001E-2"/>
    <n v="5.1151598426000004E-3"/>
    <n v="10.2217972209192"/>
    <n v="1310"/>
    <s v="Fixed Single Family Units"/>
    <n v="1310"/>
    <s v="St. Lucie County"/>
    <s v="St. Lucie County"/>
    <m/>
    <m/>
    <m/>
    <n v="0"/>
    <n v="1"/>
    <n v="2.9522881829100001E-2"/>
    <n v="5.1151598426000004E-3"/>
    <n v="10.221797220919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.4800656089367"/>
    <n v="8.2901842999999996E-3"/>
  </r>
  <r>
    <n v="210000"/>
    <n v="820000"/>
    <n v="820000"/>
    <x v="0"/>
    <x v="0"/>
    <s v="IR-SouthCentral"/>
    <s v="C-25 and South Indian R"/>
    <n v="0.36"/>
    <n v="0.57999999999999996"/>
    <s v="St. Lucie County"/>
    <n v="9.7179293556700005E-3"/>
    <n v="3895.1299588136999"/>
    <n v="11.2500237480451"/>
    <n v="1.9491887694918499"/>
    <n v="0.10932693603318"/>
    <n v="1.8942078762789999E-2"/>
    <n v="37.852597770928703"/>
    <n v="1310"/>
    <s v="Fixed Single Family Units"/>
    <n v="1310"/>
    <s v="St. Lucie County"/>
    <s v="St. Lucie County"/>
    <m/>
    <m/>
    <m/>
    <n v="0"/>
    <n v="1"/>
    <n v="0.10932693603318"/>
    <n v="1.8942078762789999E-2"/>
    <n v="37.852597770930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7.891333972027297"/>
    <n v="3.06995927E-2"/>
  </r>
  <r>
    <n v="210000"/>
    <n v="820000"/>
    <n v="820000"/>
    <x v="0"/>
    <x v="0"/>
    <s v="IR-SouthCentral"/>
    <s v="C-25 and South Indian R"/>
    <n v="0.36"/>
    <n v="0.57999999999999996"/>
    <s v="St. Lucie County"/>
    <n v="0.14007311442497999"/>
    <n v="3895.1299588136999"/>
    <n v="11.2500237480451"/>
    <n v="1.9491887694918499"/>
    <n v="1.5758258637436999"/>
    <n v="0.27302894154492002"/>
    <n v="545.60298442109195"/>
    <n v="1310"/>
    <s v="Fixed Single Family Units"/>
    <n v="1310"/>
    <s v="St. Lucie County"/>
    <s v="St. Lucie County"/>
    <m/>
    <m/>
    <m/>
    <n v="0"/>
    <n v="1"/>
    <n v="1.5758258637436999"/>
    <n v="0.27302894154492002"/>
    <n v="545.602984421091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484466595663505"/>
    <n v="0.44250039289999998"/>
  </r>
  <r>
    <n v="210000"/>
    <n v="820000"/>
    <n v="820000"/>
    <x v="0"/>
    <x v="0"/>
    <s v="IR-SouthCentral"/>
    <s v="C-25 and South Indian R"/>
    <n v="0.36"/>
    <n v="0.57999999999999996"/>
    <s v="FDOT District 4"/>
    <n v="5.5115559881800001E-3"/>
    <n v="3895.1299588136999"/>
    <n v="11.2500237480451"/>
    <n v="1.9491887694918499"/>
    <n v="6.2005135755699999E-2"/>
    <n v="1.0743063034579999E-2"/>
    <n v="21.468226849238999"/>
    <n v="1310"/>
    <s v="Fixed Single Family Units"/>
    <n v="1310"/>
    <s v="FDOT District 4                                                St. Lucie County"/>
    <s v="FDOT District 4"/>
    <m/>
    <m/>
    <m/>
    <n v="0"/>
    <n v="1"/>
    <n v="6.2005135755699999E-2"/>
    <n v="1.0743063034579999E-2"/>
    <n v="21.468226849238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3.246454961617097"/>
    <n v="1.7411376199999998E-2"/>
  </r>
  <r>
    <n v="210000"/>
    <n v="820000"/>
    <n v="820000"/>
    <x v="0"/>
    <x v="0"/>
    <s v="IR-SouthCentral"/>
    <s v="C-25 and South Indian R"/>
    <n v="0.36"/>
    <n v="0.57999999999999996"/>
    <s v="St. Lucie County"/>
    <n v="8.9580764303449995E-2"/>
    <n v="3895.1299588136999"/>
    <n v="11.2500237480451"/>
    <n v="1.9491887694918499"/>
    <n v="1.0077857257819001"/>
    <n v="0.17460981974279"/>
    <n v="348.92871877181699"/>
    <n v="1310"/>
    <s v="Fixed Single Family Units"/>
    <n v="1310"/>
    <s v="St. Lucie County"/>
    <s v="St. Lucie County"/>
    <m/>
    <m/>
    <m/>
    <n v="0"/>
    <n v="1"/>
    <n v="1.0077857257819001"/>
    <n v="0.17460981974279"/>
    <n v="348.92871877181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078453297248203"/>
    <n v="0.2829916616"/>
  </r>
  <r>
    <n v="210000"/>
    <n v="820000"/>
    <n v="820000"/>
    <x v="0"/>
    <x v="0"/>
    <s v="IR-SouthCentral"/>
    <s v="C-25 and South Indian R"/>
    <n v="0.36"/>
    <n v="0.57999999999999996"/>
    <s v="FDOT District 4"/>
    <n v="3.2199384595499999E-3"/>
    <n v="3895.1299588136999"/>
    <n v="11.2500237480451"/>
    <n v="1.9491887694918499"/>
    <n v="3.6224384137219998E-2"/>
    <n v="6.2762678838100003E-3"/>
    <n v="12.5420787593452"/>
    <n v="1310"/>
    <s v="Fixed Single Family Units"/>
    <n v="1310"/>
    <s v="FDOT District 4                                                St. Lucie County"/>
    <s v="FDOT District 4"/>
    <m/>
    <m/>
    <m/>
    <n v="0"/>
    <n v="1"/>
    <n v="3.6224384137219998E-2"/>
    <n v="6.2762678838100003E-3"/>
    <n v="12.542078759344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102209270636401"/>
    <n v="1.01720022E-2"/>
  </r>
  <r>
    <n v="210000"/>
    <n v="820000"/>
    <n v="820000"/>
    <x v="0"/>
    <x v="0"/>
    <s v="IR-SouthCentral"/>
    <s v="C-25 and South Indian R"/>
    <n v="0.36"/>
    <n v="0.57999999999999996"/>
    <s v="St. Lucie County"/>
    <n v="0.30612994299918"/>
    <n v="3916.1202134877999"/>
    <n v="11.2404839354971"/>
    <n v="1.9571282650967301"/>
    <n v="3.4410487064570301"/>
    <n v="0.59913556423615999"/>
    <n v="1198.8416577329799"/>
    <n v="1210"/>
    <s v="Fixed Single Family Units"/>
    <n v="1210"/>
    <s v="St. Lucie County"/>
    <s v="St. Lucie County"/>
    <m/>
    <m/>
    <m/>
    <n v="0"/>
    <n v="1"/>
    <n v="3.4410487064570301"/>
    <n v="0.59913556423615999"/>
    <n v="1198.8416577329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9.55907569285401"/>
    <n v="0.97229655940000004"/>
  </r>
  <r>
    <n v="210000"/>
    <n v="820000"/>
    <n v="820000"/>
    <x v="0"/>
    <x v="0"/>
    <s v="IR-SouthCentral"/>
    <s v="C-25 and South Indian R"/>
    <n v="0.36"/>
    <n v="0.57999999999999996"/>
    <s v="St. Lucie County"/>
    <n v="0.11493645174602"/>
    <n v="3916.1202134877999"/>
    <n v="11.2404839354971"/>
    <n v="1.9571282650967301"/>
    <n v="1.2919413394542401"/>
    <n v="0.22494537840206999"/>
    <n v="450.10496194917403"/>
    <n v="1330"/>
    <s v="Residential, High density; Multiple Dwelling Units, Low Rise &lt;Two stories or less&gt;"/>
    <n v="1330"/>
    <s v="St. Lucie County"/>
    <s v="St. Lucie County"/>
    <m/>
    <m/>
    <m/>
    <n v="0"/>
    <n v="1"/>
    <n v="1.2919413394542401"/>
    <n v="0.22494537840206999"/>
    <n v="450.10496194917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8.61955371895399"/>
    <n v="0.3650486309"/>
  </r>
  <r>
    <n v="210000"/>
    <n v="820000"/>
    <n v="820000"/>
    <x v="0"/>
    <x v="0"/>
    <s v="IR-SouthCentral"/>
    <s v="C-25 and South Indian R"/>
    <n v="0.36"/>
    <n v="0.57999999999999996"/>
    <s v="St. Lucie County"/>
    <n v="0.15449532065388999"/>
    <n v="3916.1202134877999"/>
    <n v="11.2404839354971"/>
    <n v="1.9571282650967301"/>
    <n v="1.73660216991953"/>
    <n v="0.30236715887691001"/>
    <n v="605.02224810197799"/>
    <n v="1330"/>
    <s v="Residential, High density; Multiple Dwelling Units, Low Rise &lt;Two stories or less&gt;"/>
    <n v="1330"/>
    <s v="St. Lucie County"/>
    <s v="St. Lucie County"/>
    <m/>
    <m/>
    <m/>
    <n v="0"/>
    <n v="1"/>
    <n v="1.73660216991953"/>
    <n v="0.30236715887691001"/>
    <n v="605.02224810197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081457256532"/>
    <n v="0.49069119880000001"/>
  </r>
  <r>
    <n v="210000"/>
    <n v="820000"/>
    <n v="820000"/>
    <x v="0"/>
    <x v="0"/>
    <s v="IR-SouthCentral"/>
    <s v="C-25 and South Indian R"/>
    <n v="0.36"/>
    <n v="0.57999999999999996"/>
    <s v="St. Lucie County"/>
    <n v="4.2201839203259997E-2"/>
    <n v="3916.1202134877999"/>
    <n v="11.2404839354971"/>
    <n v="1.9571282650967301"/>
    <n v="0.47436909561268997"/>
    <n v="8.2594412343770005E-2"/>
    <n v="165.26747555025199"/>
    <n v="1750"/>
    <s v="Governmental"/>
    <n v="1750"/>
    <s v="St. Lucie County"/>
    <s v="St. Lucie County"/>
    <m/>
    <m/>
    <m/>
    <n v="0"/>
    <n v="1"/>
    <n v="0.47436909561268997"/>
    <n v="8.2594412343770005E-2"/>
    <n v="165.26747555025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3.061689640156096"/>
    <n v="0.134036882"/>
  </r>
  <r>
    <n v="210000"/>
    <n v="820000"/>
    <n v="820000"/>
    <x v="0"/>
    <x v="0"/>
    <s v="IR-SouthCentral"/>
    <s v="C-25 and South Indian R"/>
    <n v="0.36"/>
    <n v="0.57999999999999996"/>
    <s v="St. Lucie County"/>
    <n v="4.7221792857900001E-3"/>
    <n v="3966.2910320146302"/>
    <n v="12.4585049057838"/>
    <n v="2.5222993057430299"/>
    <n v="5.8831293798009998E-2"/>
    <n v="1.191074953414E-2"/>
    <n v="18.729537352798101"/>
    <n v="1330"/>
    <s v="Residential, High density; Multiple Dwelling Units, Low Rise &lt;Two stories or less&gt;"/>
    <n v="1330"/>
    <s v="St. Lucie County"/>
    <s v="St. Lucie County"/>
    <m/>
    <m/>
    <m/>
    <n v="0"/>
    <n v="1"/>
    <n v="5.8831293798009998E-2"/>
    <n v="1.191074953414E-2"/>
    <n v="18.729537352799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328010710642303"/>
    <n v="1.51902168E-2"/>
  </r>
  <r>
    <n v="210000"/>
    <n v="820000"/>
    <n v="820000"/>
    <x v="0"/>
    <x v="0"/>
    <s v="IR-SouthCentral"/>
    <s v="C-25 and South Indian R"/>
    <n v="0.36"/>
    <n v="0.57999999999999996"/>
    <s v="St. Lucie County"/>
    <n v="8.3877755647449995E-2"/>
    <n v="3966.2910320146302"/>
    <n v="12.4585049057838"/>
    <n v="2.5222993057430299"/>
    <n v="1.0449914302199801"/>
    <n v="0.21156480483685999"/>
    <n v="332.68359001002301"/>
    <n v="1330"/>
    <s v="Residential, High density; Multiple Dwelling Units, Low Rise &lt;Two stories or less&gt;"/>
    <n v="1330"/>
    <s v="St. Lucie County"/>
    <s v="St. Lucie County"/>
    <m/>
    <m/>
    <m/>
    <n v="0"/>
    <n v="1"/>
    <n v="1.0449914302199801"/>
    <n v="0.21156480483685999"/>
    <n v="332.68359001002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703345171791597"/>
    <n v="0.26981637469999997"/>
  </r>
  <r>
    <n v="210000"/>
    <n v="820000"/>
    <n v="820000"/>
    <x v="0"/>
    <x v="0"/>
    <s v="IR-SouthCentral"/>
    <s v="C-25 and South Indian R"/>
    <n v="0.36"/>
    <n v="0.57999999999999996"/>
    <s v="St. Lucie County"/>
    <n v="0.14736282283863"/>
    <n v="3966.2910320146302"/>
    <n v="12.4585049057838"/>
    <n v="2.5222993057430299"/>
    <n v="1.8359204512652401"/>
    <n v="0.37169314573821"/>
    <n v="584.48384267722304"/>
    <n v="1330"/>
    <s v="Residential, High density; Multiple Dwelling Units, Low Rise &lt;Two stories or less&gt;"/>
    <n v="1330"/>
    <s v="St. Lucie County"/>
    <s v="St. Lucie County"/>
    <m/>
    <m/>
    <m/>
    <n v="0"/>
    <n v="1"/>
    <n v="1.8359204512652401"/>
    <n v="0.37169314573821"/>
    <n v="584.483842677223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82079529768799"/>
    <n v="0.47403393570000002"/>
  </r>
  <r>
    <n v="210000"/>
    <n v="820000"/>
    <n v="820000"/>
    <x v="0"/>
    <x v="0"/>
    <s v="IR-SouthCentral"/>
    <s v="C-25 and South Indian R"/>
    <n v="0.36"/>
    <n v="0.57999999999999996"/>
    <s v="St. Lucie County"/>
    <n v="0.14035134432676999"/>
    <n v="3966.2910320146302"/>
    <n v="12.4585049057838"/>
    <n v="2.5222993057430299"/>
    <n v="1.74856791182851"/>
    <n v="0.35400809835552999"/>
    <n v="556.67427833449301"/>
    <n v="1330"/>
    <s v="Residential, High density; Multiple Dwelling Units, Low Rise &lt;Two stories or less&gt;"/>
    <n v="1330"/>
    <s v="St. Lucie County"/>
    <s v="St. Lucie County"/>
    <m/>
    <m/>
    <m/>
    <n v="0"/>
    <n v="1"/>
    <n v="1.74856791182851"/>
    <n v="0.35400809835552999"/>
    <n v="556.67427833449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8.597926760809798"/>
    <n v="0.4514795445"/>
  </r>
  <r>
    <n v="210000"/>
    <n v="820000"/>
    <n v="820000"/>
    <x v="0"/>
    <x v="0"/>
    <s v="IR-SouthCentral"/>
    <s v="C-25 and South Indian R"/>
    <n v="0.36"/>
    <n v="0.57999999999999996"/>
    <s v="St. Lucie County"/>
    <n v="0.24144935154624"/>
    <n v="3966.2910320146302"/>
    <n v="12.4585049057838"/>
    <n v="2.5222993057430299"/>
    <n v="3.0080979307372102"/>
    <n v="0.60900753177719003"/>
    <n v="957.65839772361596"/>
    <n v="1330"/>
    <s v="Residential, High density; Multiple Dwelling Units, Low Rise &lt;Two stories or less&gt;"/>
    <n v="1330"/>
    <s v="St. Lucie County"/>
    <s v="St. Lucie County"/>
    <m/>
    <m/>
    <m/>
    <n v="0"/>
    <n v="1"/>
    <n v="3.0080979307372102"/>
    <n v="0.60900753177719003"/>
    <n v="957.658397723615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83026606810201"/>
    <n v="0.77668969809999999"/>
  </r>
  <r>
    <n v="210000"/>
    <n v="820000"/>
    <n v="820000"/>
    <x v="0"/>
    <x v="0"/>
    <s v="IR-SouthCentral"/>
    <s v="C-25 and South Indian R"/>
    <n v="0.36"/>
    <n v="0.57999999999999996"/>
    <s v="Natural Lands"/>
    <n v="0.61776345352982998"/>
    <n v="2528.3185007887801"/>
    <n v="4.6798010353302804"/>
    <n v="0.40789460299817998"/>
    <n v="2.8910100494181199"/>
    <n v="0.25198237862433998"/>
    <n v="1561.9027686706399"/>
    <n v="6172"/>
    <s v="Mixed Shrubs"/>
    <n v="6172"/>
    <s v="St. Lucie County"/>
    <s v="St. Lucie County"/>
    <m/>
    <m/>
    <s v="Natural Lands"/>
    <n v="0"/>
    <n v="1"/>
    <n v="2.8910100494181199"/>
    <n v="0.25198237862433998"/>
    <n v="1561.9027686706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999999977648"/>
    <n v="1.2667500151"/>
  </r>
  <r>
    <n v="210000"/>
    <n v="820000"/>
    <n v="830000"/>
    <x v="0"/>
    <x v="0"/>
    <s v="IR-SouthCentral"/>
    <s v="C-25 and South Indian R"/>
    <n v="0.36"/>
    <n v="0.57999999999999996"/>
    <s v="St. Lucie County"/>
    <n v="2.4257877807240001E-2"/>
    <n v="2541.8347414528398"/>
    <n v="5.1649880832308002"/>
    <n v="0.57850577440612005"/>
    <n v="0.12529164979890001"/>
    <n v="1.403332238633E-2"/>
    <n v="61.659516564378301"/>
    <n v="1330"/>
    <s v="Residential, High density; Multiple Dwelling Units, Low Rise &lt;Two stories or less&gt;"/>
    <n v="1330"/>
    <s v="St. Lucie County"/>
    <s v="St. Lucie County"/>
    <m/>
    <m/>
    <m/>
    <n v="0"/>
    <n v="1"/>
    <n v="0.12529164979890001"/>
    <n v="1.403332238633E-2"/>
    <n v="61.6595165643794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0.015355911354703"/>
    <n v="5.0007718200000002E-2"/>
  </r>
  <r>
    <n v="210000"/>
    <n v="820000"/>
    <n v="830000"/>
    <x v="0"/>
    <x v="0"/>
    <s v="IR-SouthCentral"/>
    <s v="C-25 and South Indian R"/>
    <n v="0.36"/>
    <n v="0.57999999999999996"/>
    <s v="Natural Lands"/>
    <n v="0.39941122531047002"/>
    <n v="2541.8347414528398"/>
    <n v="5.1649880832308002"/>
    <n v="0.57850577440612005"/>
    <n v="2.0629542190371901"/>
    <n v="0.23106170020472999"/>
    <n v="1015.2373286204"/>
    <n v="4200"/>
    <s v="Upland Hardwood Forest"/>
    <n v="4200"/>
    <s v="St. Lucie County"/>
    <s v="St. Lucie County"/>
    <m/>
    <m/>
    <s v="Natural Lands"/>
    <n v="0"/>
    <n v="1"/>
    <n v="2.0629542190371901"/>
    <n v="0.23106170020472999"/>
    <n v="1015.23732862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7.708117320193"/>
    <n v="0.82338793889999995"/>
  </r>
  <r>
    <n v="210000"/>
    <n v="820000"/>
    <n v="830000"/>
    <x v="0"/>
    <x v="0"/>
    <s v="IR-SouthCentral"/>
    <s v="C-25 and South Indian R"/>
    <n v="0.36"/>
    <n v="0.57999999999999996"/>
    <s v="Natural Lands"/>
    <n v="0.19409435045814"/>
    <n v="2541.8347414528398"/>
    <n v="5.1649880832308002"/>
    <n v="0.57850577440612005"/>
    <n v="1.00249500713872"/>
    <n v="0.11228470251964"/>
    <n v="493.35576311422602"/>
    <n v="6172"/>
    <s v="Mixed Shrubs"/>
    <n v="6172"/>
    <s v="St. Lucie County"/>
    <s v="St. Lucie County"/>
    <m/>
    <m/>
    <s v="Natural Lands"/>
    <n v="0"/>
    <n v="1"/>
    <n v="1.00249500713872"/>
    <n v="0.11228470251964"/>
    <n v="493.355763114226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1.96612705543899"/>
    <n v="0.40012632860000003"/>
  </r>
  <r>
    <n v="210000"/>
    <n v="820000"/>
    <n v="830000"/>
    <x v="0"/>
    <x v="0"/>
    <s v="IR-SouthCentral"/>
    <s v="C-25 and South Indian R"/>
    <n v="0.36"/>
    <n v="0.57999999999999996"/>
    <s v="St. Lucie County"/>
    <n v="0.15144137194540999"/>
    <n v="3909.3041527576001"/>
    <n v="9.1407271957511291"/>
    <n v="1.23741376285352"/>
    <n v="1.3842842671033"/>
    <n v="0.18739563791066999"/>
    <n v="592.03038424551096"/>
    <n v="1210"/>
    <s v="Fixed Single Family Units"/>
    <n v="1210"/>
    <s v="St. Lucie County"/>
    <s v="St. Lucie County"/>
    <m/>
    <m/>
    <m/>
    <n v="0"/>
    <n v="1"/>
    <n v="1.3842842671033"/>
    <n v="0.18739563791066999"/>
    <n v="618.010644758364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12994636069899"/>
    <n v="0.50122517820000001"/>
  </r>
  <r>
    <n v="210000"/>
    <n v="820000"/>
    <n v="830000"/>
    <x v="0"/>
    <x v="0"/>
    <s v="IR-SouthCentral"/>
    <s v="C-25 and South Indian R"/>
    <n v="0.36"/>
    <n v="0.57999999999999996"/>
    <s v="St. Lucie County"/>
    <n v="6.3739102713039994E-2"/>
    <n v="3909.3041527576001"/>
    <n v="9.1407271957511291"/>
    <n v="1.23741376285352"/>
    <n v="0.58262174960186996"/>
    <n v="7.8871642929049995E-2"/>
    <n v="249.17553892913801"/>
    <n v="1750"/>
    <s v="Governmental"/>
    <n v="1750"/>
    <s v="St. Lucie County"/>
    <s v="St. Lucie County"/>
    <m/>
    <m/>
    <m/>
    <n v="0"/>
    <n v="1"/>
    <n v="0.58262174960186996"/>
    <n v="7.8871642929049995E-2"/>
    <n v="264.08707380518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4.430199095981195"/>
    <n v="0.2141825416"/>
  </r>
  <r>
    <n v="210000"/>
    <n v="830000"/>
    <n v="830000"/>
    <x v="0"/>
    <x v="0"/>
    <s v="IR-SouthCentral"/>
    <s v="C-25 and South Indian R"/>
    <n v="0.36"/>
    <n v="0.57999999999999996"/>
    <s v="St. Lucie County"/>
    <n v="8.2955982803980005E-2"/>
    <n v="3975.39118345425"/>
    <n v="11.3646472786983"/>
    <n v="2.1812549260134699"/>
    <n v="0.94276548422502005"/>
    <n v="0.18094814613346999"/>
    <n v="329.78248265373202"/>
    <n v="1330"/>
    <s v="Residential, High density; Multiple Dwelling Units, Low Rise &lt;Two stories or less&gt;"/>
    <n v="1330"/>
    <s v="St. Lucie County"/>
    <s v="St. Lucie County"/>
    <m/>
    <m/>
    <m/>
    <n v="0"/>
    <n v="1"/>
    <n v="0.94276548422502005"/>
    <n v="0.18094814613346999"/>
    <n v="331.90506602844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375817211600904"/>
    <n v="0.2691849684"/>
  </r>
  <r>
    <n v="210000"/>
    <n v="830000"/>
    <n v="830000"/>
    <x v="0"/>
    <x v="0"/>
    <s v="IR-SouthCentral"/>
    <s v="C-25 and South Indian R"/>
    <n v="0.36"/>
    <n v="0.57999999999999996"/>
    <s v="St. Lucie County"/>
    <n v="0.20055112895880001"/>
    <n v="3975.39118345425"/>
    <n v="11.3646472786983"/>
    <n v="2.1812549260134699"/>
    <n v="2.2791928419615601"/>
    <n v="0.43745313795895002"/>
    <n v="797.26918989463002"/>
    <n v="1330"/>
    <s v="Residential, High density; Multiple Dwelling Units, Low Rise &lt;Two stories or less&gt;"/>
    <n v="1330"/>
    <s v="St. Lucie County"/>
    <s v="St. Lucie County"/>
    <m/>
    <m/>
    <m/>
    <n v="0"/>
    <n v="1"/>
    <n v="2.2791928419615601"/>
    <n v="0.43745313795895002"/>
    <n v="804.972877715998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143055443751"/>
    <n v="0.65285715950000001"/>
  </r>
  <r>
    <n v="210000"/>
    <n v="830000"/>
    <n v="830000"/>
    <x v="0"/>
    <x v="0"/>
    <s v="IR-SouthCentral"/>
    <s v="C-25 and South Indian R"/>
    <n v="0.36"/>
    <n v="0.57999999999999996"/>
    <s v="St. Lucie County"/>
    <n v="0.14457174941857001"/>
    <n v="3975.39118345425"/>
    <n v="11.3646472786983"/>
    <n v="2.1812549260134699"/>
    <n v="1.6430069386064701"/>
    <n v="0.31534784058165"/>
    <n v="574.72925801515999"/>
    <n v="1330"/>
    <s v="Residential, High density; Multiple Dwelling Units, Low Rise &lt;Two stories or less&gt;"/>
    <n v="1330"/>
    <s v="St. Lucie County"/>
    <s v="St. Lucie County"/>
    <m/>
    <m/>
    <m/>
    <n v="0"/>
    <n v="1"/>
    <n v="1.6430069386064701"/>
    <n v="0.31534784058165"/>
    <n v="581.749935319106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258722354683"/>
    <n v="0.47181665480000001"/>
  </r>
  <r>
    <n v="210000"/>
    <n v="830000"/>
    <n v="830000"/>
    <x v="0"/>
    <x v="0"/>
    <s v="IR-SouthCentral"/>
    <s v="C-25 and South Indian R"/>
    <n v="0.36"/>
    <n v="0.57999999999999996"/>
    <s v="St. Lucie County"/>
    <n v="0.19751585005396999"/>
    <n v="3975.3911837504402"/>
    <n v="11.364647279545"/>
    <n v="2.1812549261759901"/>
    <n v="2.24469796798292"/>
    <n v="0.43083242092806001"/>
    <n v="785.20276895553798"/>
    <n v="1330"/>
    <s v="Residential, High density; Multiple Dwelling Units, Low Rise &lt;Two stories or less&gt;"/>
    <n v="1330"/>
    <s v="St. Lucie County"/>
    <s v="St. Lucie County"/>
    <m/>
    <m/>
    <m/>
    <n v="0"/>
    <n v="1"/>
    <n v="2.24469796798292"/>
    <n v="0.43083242092806001"/>
    <n v="785.202768955537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1.98385589744399"/>
    <n v="0.63682300810000003"/>
  </r>
  <r>
    <n v="210000"/>
    <n v="830000"/>
    <n v="830000"/>
    <x v="0"/>
    <x v="0"/>
    <s v="IR-SouthCentral"/>
    <s v="C-25 and South Indian R"/>
    <n v="0.36"/>
    <n v="0.57999999999999996"/>
    <s v="St. Lucie County"/>
    <n v="2.522426828089E-2"/>
    <n v="3975.3911837504402"/>
    <n v="11.364647279545"/>
    <n v="2.1812549261759901"/>
    <n v="0.28666491189702997"/>
    <n v="5.5020559446890001E-2"/>
    <n v="100.276333740441"/>
    <n v="1330"/>
    <s v="Residential, High density; Multiple Dwelling Units, Low Rise &lt;Two stories or less&gt;"/>
    <n v="1330"/>
    <s v="St. Lucie County"/>
    <s v="St. Lucie County"/>
    <m/>
    <m/>
    <m/>
    <n v="0"/>
    <n v="1"/>
    <n v="0.28666491189702997"/>
    <n v="5.5020559446890001E-2"/>
    <n v="100.27633374044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0.479730508232201"/>
    <n v="8.1327115800000002E-2"/>
  </r>
  <r>
    <n v="210000"/>
    <n v="830000"/>
    <n v="830000"/>
    <x v="0"/>
    <x v="0"/>
    <s v="IR-SouthCentral"/>
    <s v="C-25 and South Indian R"/>
    <n v="0.36"/>
    <n v="0.57999999999999996"/>
    <s v="St. Lucie County"/>
    <n v="5.1721020125720003E-2"/>
    <n v="3975.3911837504402"/>
    <n v="11.364647279545"/>
    <n v="2.1812549261759901"/>
    <n v="0.58779115066708998"/>
    <n v="0.11281672993608"/>
    <n v="205.61128742237801"/>
    <n v="1330"/>
    <s v="Residential, High density; Multiple Dwelling Units, Low Rise &lt;Two stories or less&gt;"/>
    <n v="1330"/>
    <s v="St. Lucie County"/>
    <s v="St. Lucie County"/>
    <m/>
    <m/>
    <m/>
    <n v="0"/>
    <n v="1"/>
    <n v="0.58779115066708998"/>
    <n v="0.11281672993608"/>
    <n v="205.61128742237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5575435290854"/>
    <n v="0.16675692410000001"/>
  </r>
  <r>
    <n v="210000"/>
    <n v="830000"/>
    <n v="830000"/>
    <x v="0"/>
    <x v="0"/>
    <s v="IR-SouthCentral"/>
    <s v="C-25 and South Indian R"/>
    <n v="0.36"/>
    <n v="0.57999999999999996"/>
    <s v="St. Lucie County"/>
    <n v="3.7661666449429997E-2"/>
    <n v="3975.3911837504402"/>
    <n v="11.364647279545"/>
    <n v="2.1812549261759901"/>
    <n v="0.42801155515771"/>
    <n v="8.2149695470820003E-2"/>
    <n v="149.71985676843701"/>
    <n v="1330"/>
    <s v="Residential, High density; Multiple Dwelling Units, Low Rise &lt;Two stories or less&gt;"/>
    <n v="1330"/>
    <s v="St. Lucie County"/>
    <s v="St. Lucie County"/>
    <m/>
    <m/>
    <m/>
    <n v="0"/>
    <n v="1"/>
    <n v="0.42801155515771"/>
    <n v="8.2149695470820003E-2"/>
    <n v="149.71985676843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1.8205126197632"/>
    <n v="0.1214272966"/>
  </r>
  <r>
    <n v="210000"/>
    <n v="830000"/>
    <n v="830000"/>
    <x v="0"/>
    <x v="0"/>
    <s v="IR-SouthCentral"/>
    <s v="C-25 and South Indian R"/>
    <n v="0.36"/>
    <n v="0.57999999999999996"/>
    <s v="St. Lucie County"/>
    <n v="0.20295134099892001"/>
    <n v="3946.8803182540601"/>
    <n v="12.4025559695233"/>
    <n v="2.51150715657718"/>
    <n v="2.5171153658290102"/>
    <n v="0.50971374535573999"/>
    <n v="801.02465335193801"/>
    <n v="1330"/>
    <s v="Residential, High density; Multiple Dwelling Units, Low Rise &lt;Two stories or less&gt;"/>
    <n v="1330"/>
    <s v="St. Lucie County"/>
    <s v="St. Lucie County"/>
    <m/>
    <m/>
    <m/>
    <n v="0"/>
    <n v="1"/>
    <n v="2.5171153658290102"/>
    <n v="0.50971374535573999"/>
    <n v="801.02465335193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491215408901"/>
    <n v="0.6496550311"/>
  </r>
  <r>
    <n v="210000"/>
    <n v="830000"/>
    <n v="830000"/>
    <x v="0"/>
    <x v="0"/>
    <s v="IR-SouthCentral"/>
    <s v="C-25 and South Indian R"/>
    <n v="0.36"/>
    <n v="0.57999999999999996"/>
    <s v="St. Lucie County"/>
    <n v="2.7944245881589998E-2"/>
    <n v="3946.8803182540601"/>
    <n v="12.4025559695233"/>
    <n v="2.51150715657718"/>
    <n v="0.34658007357255999"/>
    <n v="7.0182173516770002E-2"/>
    <n v="110.29259407850699"/>
    <n v="1330"/>
    <s v="Residential, High density; Multiple Dwelling Units, Low Rise &lt;Two stories or less&gt;"/>
    <n v="1330"/>
    <s v="St. Lucie County"/>
    <s v="St. Lucie County"/>
    <m/>
    <m/>
    <m/>
    <n v="0"/>
    <n v="1"/>
    <n v="0.34658007357255999"/>
    <n v="7.0182173516770002E-2"/>
    <n v="110.29259407850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3.085820873523502"/>
    <n v="8.9450603500000003E-2"/>
  </r>
  <r>
    <n v="210000"/>
    <n v="830000"/>
    <n v="830000"/>
    <x v="0"/>
    <x v="0"/>
    <s v="IR-SouthCentral"/>
    <s v="C-25 and South Indian R"/>
    <n v="0.36"/>
    <n v="0.57999999999999996"/>
    <s v="St. Lucie County"/>
    <n v="6.0200118514110001E-2"/>
    <n v="3946.8803182540601"/>
    <n v="12.4025559695233"/>
    <n v="2.51150715657718"/>
    <n v="0.74663533924327996"/>
    <n v="0.15119302847499999"/>
    <n v="237.60266291993401"/>
    <n v="1330"/>
    <s v="Residential, High density; Multiple Dwelling Units, Low Rise &lt;Two stories or less&gt;"/>
    <n v="1330"/>
    <s v="St. Lucie County"/>
    <s v="St. Lucie County"/>
    <m/>
    <m/>
    <m/>
    <n v="0"/>
    <n v="1"/>
    <n v="0.74663533924327996"/>
    <n v="0.15119302847499999"/>
    <n v="237.60266291993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305897088522997"/>
    <n v="0.19270288960000001"/>
  </r>
  <r>
    <n v="210000"/>
    <n v="830000"/>
    <n v="830000"/>
    <x v="0"/>
    <x v="0"/>
    <s v="IR-SouthCentral"/>
    <s v="C-25 and South Indian R"/>
    <n v="0.36"/>
    <n v="0.57999999999999996"/>
    <s v="St. Lucie County"/>
    <n v="8.4860270389179995E-2"/>
    <n v="3946.8803182540601"/>
    <n v="12.4025559695233"/>
    <n v="2.51150715657718"/>
    <n v="1.0524842530907299"/>
    <n v="0.21312717639150999"/>
    <n v="334.93333100078797"/>
    <n v="1330"/>
    <s v="Residential, High density; Multiple Dwelling Units, Low Rise &lt;Two stories or less&gt;"/>
    <n v="1330"/>
    <s v="St. Lucie County"/>
    <s v="St. Lucie County"/>
    <m/>
    <m/>
    <m/>
    <n v="0"/>
    <n v="1"/>
    <n v="1.0524842530907299"/>
    <n v="0.21312717639150999"/>
    <n v="334.933331000787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728788501932002"/>
    <n v="0.27164098219999999"/>
  </r>
  <r>
    <n v="210000"/>
    <n v="830000"/>
    <n v="830000"/>
    <x v="0"/>
    <x v="0"/>
    <s v="IR-SouthCentral"/>
    <s v="C-25 and South Indian R"/>
    <n v="0.36"/>
    <n v="0.57999999999999996"/>
    <s v="St. Lucie County"/>
    <n v="0.14714652853841001"/>
    <n v="3946.8803182540601"/>
    <n v="12.4025559695233"/>
    <n v="2.51150715657718"/>
    <n v="1.82499305591871"/>
    <n v="0.36955955948970998"/>
    <n v="580.76973738766799"/>
    <n v="1330"/>
    <s v="Residential, High density; Multiple Dwelling Units, Low Rise &lt;Two stories or less&gt;"/>
    <n v="1330"/>
    <s v="St. Lucie County"/>
    <s v="St. Lucie County"/>
    <m/>
    <m/>
    <m/>
    <n v="0"/>
    <n v="1"/>
    <n v="1.82499305591871"/>
    <n v="0.36955955948970998"/>
    <n v="580.76973738766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8.448052414393402"/>
    <n v="0.47102168480000001"/>
  </r>
  <r>
    <n v="210000"/>
    <n v="830000"/>
    <n v="830000"/>
    <x v="0"/>
    <x v="0"/>
    <s v="IR-SouthCentral"/>
    <s v="C-25 and South Indian R"/>
    <n v="0.36"/>
    <n v="0.57999999999999996"/>
    <s v="St. Lucie County"/>
    <n v="3.7447629609609998E-2"/>
    <n v="3946.8803182540601"/>
    <n v="12.4025559695233"/>
    <n v="2.51150715657718"/>
    <n v="0.46444632215923998"/>
    <n v="9.4049989761399999E-2"/>
    <n v="147.801312271461"/>
    <n v="1330"/>
    <s v="Residential, High density; Multiple Dwelling Units, Low Rise &lt;Two stories or less&gt;"/>
    <n v="1330"/>
    <s v="St. Lucie County"/>
    <s v="St. Lucie County"/>
    <m/>
    <m/>
    <m/>
    <n v="0"/>
    <n v="1"/>
    <n v="0.46444632215923998"/>
    <n v="9.4049989761399999E-2"/>
    <n v="147.80131227146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2760124684403"/>
    <n v="0.1198712995"/>
  </r>
  <r>
    <n v="210000"/>
    <n v="830000"/>
    <n v="830000"/>
    <x v="0"/>
    <x v="0"/>
    <s v="IR-SouthCentral"/>
    <s v="C-25 and South Indian R"/>
    <n v="0.36"/>
    <n v="0.57999999999999996"/>
    <s v="St. Lucie County"/>
    <n v="5.7213319828110003E-2"/>
    <n v="3946.8803182540601"/>
    <n v="12.4025559695233"/>
    <n v="2.51150715657718"/>
    <n v="0.70959140137045995"/>
    <n v="0.14369166219985"/>
    <n v="225.81412597157001"/>
    <n v="1330"/>
    <s v="Residential, High density; Multiple Dwelling Units, Low Rise &lt;Two stories or less&gt;"/>
    <n v="1330"/>
    <s v="St. Lucie County"/>
    <s v="St. Lucie County"/>
    <m/>
    <m/>
    <m/>
    <n v="0"/>
    <n v="1"/>
    <n v="0.70959140137045995"/>
    <n v="0.14369166219985"/>
    <n v="225.81412597156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4.763998399899407"/>
    <n v="0.18314203239999999"/>
  </r>
  <r>
    <n v="210000"/>
    <n v="830000"/>
    <n v="830000"/>
    <x v="0"/>
    <x v="0"/>
    <s v="IR-SouthCentral"/>
    <s v="C-25 and South Indian R"/>
    <n v="0.36"/>
    <n v="0.57999999999999996"/>
    <s v="St. Lucie County"/>
    <n v="0.37770868030607002"/>
    <n v="3912.9693236802"/>
    <n v="11.267761927437"/>
    <n v="1.9413992714141399"/>
    <n v="4.2559314876152401"/>
    <n v="0.73328335675300005"/>
    <n v="1477.9624793253899"/>
    <n v="1210"/>
    <s v="Fixed Single Family Units"/>
    <n v="1210"/>
    <s v="St. Lucie County"/>
    <s v="St. Lucie County"/>
    <m/>
    <m/>
    <m/>
    <n v="0"/>
    <n v="1"/>
    <n v="4.2559314876152401"/>
    <n v="0.73328335675300005"/>
    <n v="1477.9624793253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7.89982416951"/>
    <n v="1.1986719215999999"/>
  </r>
  <r>
    <n v="210000"/>
    <n v="830000"/>
    <n v="830000"/>
    <x v="0"/>
    <x v="0"/>
    <s v="IR-SouthCentral"/>
    <s v="C-25 and South Indian R"/>
    <n v="0.36"/>
    <n v="0.57999999999999996"/>
    <s v="St. Lucie County"/>
    <n v="0.12398444432081999"/>
    <n v="3912.9693236802"/>
    <n v="11.267761927437"/>
    <n v="1.9413992714141399"/>
    <n v="1.39702720131259"/>
    <n v="0.24070330987113001"/>
    <n v="485.147327240913"/>
    <n v="1310"/>
    <s v="Fixed Single Family Units"/>
    <n v="1310"/>
    <s v="St. Lucie County"/>
    <s v="St. Lucie County"/>
    <m/>
    <m/>
    <m/>
    <n v="0"/>
    <n v="1"/>
    <n v="1.39702720131259"/>
    <n v="0.24070330987113001"/>
    <n v="485.14732724091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9.640278243145303"/>
    <n v="0.39346904069999999"/>
  </r>
  <r>
    <n v="210000"/>
    <n v="830000"/>
    <n v="830000"/>
    <x v="0"/>
    <x v="0"/>
    <s v="IR-SouthCentral"/>
    <s v="C-25 and South Indian R"/>
    <n v="0.36"/>
    <n v="0.57999999999999996"/>
    <s v="St. Lucie County"/>
    <n v="0.10619975178028999"/>
    <n v="3912.9693236802"/>
    <n v="11.267761927437"/>
    <n v="1.9413992714141399"/>
    <n v="1.19663351981329"/>
    <n v="0.20617612073062999"/>
    <n v="415.55637089875398"/>
    <n v="1310"/>
    <s v="Fixed Single Family Units"/>
    <n v="1310"/>
    <s v="St. Lucie County"/>
    <s v="St. Lucie County"/>
    <m/>
    <m/>
    <m/>
    <n v="0"/>
    <n v="1"/>
    <n v="1.19663351981329"/>
    <n v="0.20617612073062999"/>
    <n v="415.55637089875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871983071994293"/>
    <n v="0.33702868689999999"/>
  </r>
  <r>
    <n v="210000"/>
    <n v="830000"/>
    <n v="830000"/>
    <x v="0"/>
    <x v="0"/>
    <s v="IR-SouthCentral"/>
    <s v="C-25 and South Indian R"/>
    <n v="0.36"/>
    <n v="0.57999999999999996"/>
    <s v="St. Lucie County"/>
    <n v="9.8705774218100003E-3"/>
    <n v="3912.9693236802"/>
    <n v="11.267761927437"/>
    <n v="1.9413992714141399"/>
    <n v="0.11121931647534999"/>
    <n v="1.9162731815149998E-2"/>
    <n v="38.623266658576398"/>
    <n v="1310"/>
    <s v="Fixed Single Family Units"/>
    <n v="1310"/>
    <s v="St. Lucie County"/>
    <s v="St. Lucie County"/>
    <m/>
    <m/>
    <m/>
    <n v="0"/>
    <n v="1"/>
    <n v="0.11121931647534999"/>
    <n v="1.9162731815149998E-2"/>
    <n v="38.6232666585765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1282773822373"/>
    <n v="3.1324628299999997E-2"/>
  </r>
  <r>
    <n v="210000"/>
    <n v="830000"/>
    <n v="830000"/>
    <x v="0"/>
    <x v="0"/>
    <s v="IR-SouthCentral"/>
    <s v="C-25 and South Indian R"/>
    <n v="0.36"/>
    <n v="0.57999999999999996"/>
    <s v="St. Lucie County"/>
    <n v="0.24558206641842001"/>
    <n v="3933.84745689581"/>
    <n v="11.9695899316026"/>
    <n v="2.3508717888163102"/>
    <n v="2.9395166295841402"/>
    <n v="0.57733195178228003"/>
    <n v="966.082387439336"/>
    <n v="1330"/>
    <s v="Residential, High density; Multiple Dwelling Units, Low Rise &lt;Two stories or less&gt;"/>
    <n v="1330"/>
    <s v="St. Lucie County"/>
    <s v="St. Lucie County"/>
    <m/>
    <m/>
    <m/>
    <n v="0"/>
    <n v="1"/>
    <n v="2.9395166295841402"/>
    <n v="0.57733195178228003"/>
    <n v="966.08238743933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8.87429670300301"/>
    <n v="0.78352180650000003"/>
  </r>
  <r>
    <n v="210000"/>
    <n v="830000"/>
    <n v="830000"/>
    <x v="0"/>
    <x v="0"/>
    <s v="IR-SouthCentral"/>
    <s v="C-25 and South Indian R"/>
    <n v="0.36"/>
    <n v="0.57999999999999996"/>
    <s v="St. Lucie County"/>
    <n v="0.12889519877573999"/>
    <n v="3933.84745689581"/>
    <n v="11.9695899316026"/>
    <n v="2.3508717888163102"/>
    <n v="1.5428226734980399"/>
    <n v="0.30301608651576001"/>
    <n v="507.05404991003297"/>
    <n v="1310"/>
    <s v="Fixed Single Family Units"/>
    <n v="1310"/>
    <s v="St. Lucie County"/>
    <s v="St. Lucie County"/>
    <m/>
    <m/>
    <m/>
    <n v="0"/>
    <n v="1"/>
    <n v="1.5428226734980399"/>
    <n v="0.30301608651576001"/>
    <n v="507.054049910032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606237646127596"/>
    <n v="0.41123605019999998"/>
  </r>
  <r>
    <n v="210000"/>
    <n v="830000"/>
    <n v="830000"/>
    <x v="0"/>
    <x v="0"/>
    <s v="IR-SouthCentral"/>
    <s v="C-25 and South Indian R"/>
    <n v="0.36"/>
    <n v="0.57999999999999996"/>
    <s v="St. Lucie County"/>
    <n v="0.17178663847065001"/>
    <n v="3933.84745689581"/>
    <n v="11.9695899316026"/>
    <n v="2.3508717888163102"/>
    <n v="2.0562156182222502"/>
    <n v="0.40384836207625002"/>
    <n v="675.78243087647797"/>
    <n v="1310"/>
    <s v="Fixed Single Family Units"/>
    <n v="1310"/>
    <s v="St. Lucie County"/>
    <s v="St. Lucie County"/>
    <m/>
    <m/>
    <m/>
    <n v="0"/>
    <n v="1"/>
    <n v="2.0562156182222502"/>
    <n v="0.40384836207625002"/>
    <n v="675.782430876477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875196298407"/>
    <n v="0.54807983039999997"/>
  </r>
  <r>
    <n v="210000"/>
    <n v="830000"/>
    <n v="830000"/>
    <x v="0"/>
    <x v="0"/>
    <s v="IR-SouthCentral"/>
    <s v="C-25 and South Indian R"/>
    <n v="0.36"/>
    <n v="0.57999999999999996"/>
    <s v="St. Lucie County"/>
    <n v="7.1499652125409999E-2"/>
    <n v="3933.84745689581"/>
    <n v="11.9695899316026"/>
    <n v="2.3508717888163102"/>
    <n v="0.85582151619347002"/>
    <n v="0.16808651509181999"/>
    <n v="281.26872468250298"/>
    <n v="1750"/>
    <s v="Governmental"/>
    <n v="1750"/>
    <s v="St. Lucie County"/>
    <s v="St. Lucie County"/>
    <m/>
    <m/>
    <m/>
    <n v="0"/>
    <n v="1"/>
    <n v="0.85582151619347002"/>
    <n v="0.16808651509181999"/>
    <n v="281.26872468250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230522707909103"/>
    <n v="0.22811737609999999"/>
  </r>
  <r>
    <n v="210000"/>
    <n v="830000"/>
    <n v="830000"/>
    <x v="0"/>
    <x v="0"/>
    <s v="IR-SouthCentral"/>
    <s v="C-25 and South Indian R"/>
    <n v="0.36"/>
    <n v="0.57999999999999996"/>
    <s v="St. Lucie County"/>
    <n v="0.26515645472194999"/>
    <n v="3930.5345233288499"/>
    <n v="10.6082606962393"/>
    <n v="1.8490932101805"/>
    <n v="2.8128487969811302"/>
    <n v="0.49029900006190003"/>
    <n v="1042.2065993681399"/>
    <n v="1210"/>
    <s v="Fixed Single Family Units"/>
    <n v="1210"/>
    <s v="St. Lucie County"/>
    <s v="St. Lucie County"/>
    <m/>
    <m/>
    <m/>
    <n v="0"/>
    <n v="1"/>
    <n v="2.8128487969811302"/>
    <n v="0.49029900006190003"/>
    <n v="1042.2065993681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5.37616649053001"/>
    <n v="0.84526082670000002"/>
  </r>
  <r>
    <n v="210000"/>
    <n v="830000"/>
    <n v="830000"/>
    <x v="0"/>
    <x v="0"/>
    <s v="IR-SouthCentral"/>
    <s v="C-25 and South Indian R"/>
    <n v="0.36"/>
    <n v="0.57999999999999996"/>
    <s v="St. Lucie County"/>
    <n v="0.10781527658817"/>
    <n v="3930.5345233288499"/>
    <n v="10.6082606962393"/>
    <n v="1.8490932101805"/>
    <n v="1.1437325610844999"/>
    <n v="0.19936049589291999"/>
    <n v="423.77166677206702"/>
    <n v="1310"/>
    <s v="Fixed Single Family Units"/>
    <n v="1310"/>
    <s v="St. Lucie County"/>
    <s v="St. Lucie County"/>
    <m/>
    <m/>
    <m/>
    <n v="0"/>
    <n v="1"/>
    <n v="1.1437325610844999"/>
    <n v="0.19936049589291999"/>
    <n v="423.77166677206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3.922094568429401"/>
    <n v="0.34369153829999999"/>
  </r>
  <r>
    <n v="210000"/>
    <n v="830000"/>
    <n v="830000"/>
    <x v="0"/>
    <x v="0"/>
    <s v="IR-SouthCentral"/>
    <s v="C-25 and South Indian R"/>
    <n v="0.36"/>
    <n v="0.57999999999999996"/>
    <s v="St. Lucie County"/>
    <n v="3.8875613741190002E-2"/>
    <n v="3930.5345233288499"/>
    <n v="10.6082606962393"/>
    <n v="1.8490932101805"/>
    <n v="0.41240264529286003"/>
    <n v="7.1884633410429999E-2"/>
    <n v="152.80194192534799"/>
    <n v="1310"/>
    <s v="Fixed Single Family Units"/>
    <n v="1310"/>
    <s v="St. Lucie County"/>
    <s v="St. Lucie County"/>
    <m/>
    <m/>
    <m/>
    <n v="0"/>
    <n v="1"/>
    <n v="0.41240264529286003"/>
    <n v="7.1884633410429999E-2"/>
    <n v="152.80194192535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454671559811402"/>
    <n v="0.12392696020000001"/>
  </r>
  <r>
    <n v="210000"/>
    <n v="830000"/>
    <n v="830000"/>
    <x v="0"/>
    <x v="0"/>
    <s v="IR-SouthCentral"/>
    <s v="C-25 and South Indian R"/>
    <n v="0.36"/>
    <n v="0.57999999999999996"/>
    <s v="St. Lucie County"/>
    <n v="0.13222030870668"/>
    <n v="3930.5345233288499"/>
    <n v="10.6082606962393"/>
    <n v="1.8490932101805"/>
    <n v="1.4026275040978"/>
    <n v="0.24448767507749999"/>
    <n v="519.69648805684005"/>
    <n v="1310"/>
    <s v="Fixed Single Family Units"/>
    <n v="1310"/>
    <s v="St. Lucie County"/>
    <s v="St. Lucie County"/>
    <m/>
    <m/>
    <m/>
    <n v="0"/>
    <n v="1"/>
    <n v="1.4026275040978"/>
    <n v="0.24448767507749999"/>
    <n v="519.696488056840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2.588921659957606"/>
    <n v="0.42148944690000001"/>
  </r>
  <r>
    <n v="210000"/>
    <n v="830000"/>
    <n v="830000"/>
    <x v="0"/>
    <x v="0"/>
    <s v="IR-SouthCentral"/>
    <s v="C-25 and South Indian R"/>
    <n v="0.36"/>
    <n v="0.57999999999999996"/>
    <s v="St. Lucie County"/>
    <n v="7.3695799817839996E-2"/>
    <n v="3930.5345233288499"/>
    <n v="10.6082606962393"/>
    <n v="1.8490932101805"/>
    <n v="0.78178425668559004"/>
    <n v="0.136270403062"/>
    <n v="289.66388540838"/>
    <n v="1310"/>
    <s v="Fixed Single Family Units"/>
    <n v="1310"/>
    <s v="St. Lucie County"/>
    <s v="St. Lucie County"/>
    <m/>
    <m/>
    <m/>
    <n v="0"/>
    <n v="1"/>
    <n v="0.78178425668559004"/>
    <n v="0.136270403062"/>
    <n v="289.66388540837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977706730049405"/>
    <n v="0.23492610329999999"/>
  </r>
  <r>
    <n v="210000"/>
    <n v="830000"/>
    <n v="830000"/>
    <x v="0"/>
    <x v="0"/>
    <s v="IR-SouthCentral"/>
    <s v="C-25 and South Indian R"/>
    <n v="0.36"/>
    <n v="0.57999999999999996"/>
    <s v="St. Lucie County"/>
    <n v="0.14085193631830001"/>
    <n v="3938.6730841906001"/>
    <n v="10.914380208246399"/>
    <n v="1.99166189377296"/>
    <n v="1.5373115860456401"/>
    <n v="0.28052943422929"/>
    <n v="554.769730433017"/>
    <n v="1210"/>
    <s v="Fixed Single Family Units"/>
    <n v="1210"/>
    <s v="St. Lucie County"/>
    <s v="St. Lucie County"/>
    <m/>
    <m/>
    <m/>
    <n v="0"/>
    <n v="1"/>
    <n v="1.5373115860456401"/>
    <n v="0.28052943422929"/>
    <n v="554.76973043301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539845393091497"/>
    <n v="0.449934899"/>
  </r>
  <r>
    <n v="210000"/>
    <n v="830000"/>
    <n v="830000"/>
    <x v="0"/>
    <x v="0"/>
    <s v="IR-SouthCentral"/>
    <s v="C-25 and South Indian R"/>
    <n v="0.36"/>
    <n v="0.57999999999999996"/>
    <s v="St. Lucie County"/>
    <n v="5.8041594297800004E-3"/>
    <n v="3938.6730841906001"/>
    <n v="10.914380208246399"/>
    <n v="1.99166189377296"/>
    <n v="6.3348802805980001E-2"/>
    <n v="1.155992316169E-2"/>
    <n v="22.860686522457002"/>
    <n v="1210"/>
    <s v="Fixed Single Family Units"/>
    <n v="1210"/>
    <s v="St. Lucie County"/>
    <s v="St. Lucie County"/>
    <m/>
    <m/>
    <m/>
    <n v="0"/>
    <n v="1"/>
    <n v="6.3348802805980001E-2"/>
    <n v="1.155992316169E-2"/>
    <n v="22.860686522456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1.741861901605297"/>
    <n v="1.8540702799999999E-2"/>
  </r>
  <r>
    <n v="210000"/>
    <n v="830000"/>
    <n v="830000"/>
    <x v="0"/>
    <x v="0"/>
    <s v="IR-SouthCentral"/>
    <s v="C-25 and South Indian R"/>
    <n v="0.36"/>
    <n v="0.57999999999999996"/>
    <s v="St. Lucie County"/>
    <n v="0.12671408976309001"/>
    <n v="3938.6730841906001"/>
    <n v="10.914380208246399"/>
    <n v="1.99166189377296"/>
    <n v="1.3830057534162401"/>
    <n v="0.25237162398527002"/>
    <n v="499.08537473759799"/>
    <n v="1310"/>
    <s v="Fixed Single Family Units"/>
    <n v="1310"/>
    <s v="St. Lucie County"/>
    <s v="St. Lucie County"/>
    <m/>
    <m/>
    <m/>
    <n v="0"/>
    <n v="1"/>
    <n v="1.3830057534162401"/>
    <n v="0.25237162398527002"/>
    <n v="499.08537473759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1.106249769096294"/>
    <n v="0.40477321550000001"/>
  </r>
  <r>
    <n v="210000"/>
    <n v="830000"/>
    <n v="830000"/>
    <x v="0"/>
    <x v="0"/>
    <s v="IR-SouthCentral"/>
    <s v="C-25 and South Indian R"/>
    <n v="0.36"/>
    <n v="0.57999999999999996"/>
    <s v="St. Lucie County"/>
    <n v="8.033036848748E-2"/>
    <n v="3938.6730841906001"/>
    <n v="10.914380208246399"/>
    <n v="1.99166189377296"/>
    <n v="0.87675618394089005"/>
    <n v="0.15999093382925"/>
    <n v="316.39506020475"/>
    <n v="1310"/>
    <s v="Fixed Single Family Units"/>
    <n v="1310"/>
    <s v="St. Lucie County"/>
    <s v="St. Lucie County"/>
    <m/>
    <m/>
    <m/>
    <n v="0"/>
    <n v="1"/>
    <n v="0.87675618394089005"/>
    <n v="0.15999093382925"/>
    <n v="316.39506020474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628225237783099"/>
    <n v="0.25660588820000002"/>
  </r>
  <r>
    <n v="210000"/>
    <n v="830000"/>
    <n v="830000"/>
    <x v="0"/>
    <x v="0"/>
    <s v="IR-SouthCentral"/>
    <s v="C-25 and South Indian R"/>
    <n v="0.36"/>
    <n v="0.57999999999999996"/>
    <s v="St. Lucie County"/>
    <n v="8.1071486034199995E-3"/>
    <n v="3938.6730841906001"/>
    <n v="10.914380208246399"/>
    <n v="1.99166189377296"/>
    <n v="8.8484502262480003E-2"/>
    <n v="1.614669894058E-2"/>
    <n v="31.931407993823701"/>
    <n v="1310"/>
    <s v="Fixed Single Family Units"/>
    <n v="1310"/>
    <s v="St. Lucie County"/>
    <s v="St. Lucie County"/>
    <m/>
    <m/>
    <m/>
    <n v="0"/>
    <n v="1"/>
    <n v="8.8484502262480003E-2"/>
    <n v="1.614669894058E-2"/>
    <n v="31.931407993822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3.5286067857608"/>
    <n v="2.5897330100000001E-2"/>
  </r>
  <r>
    <n v="210000"/>
    <n v="830000"/>
    <n v="830000"/>
    <x v="0"/>
    <x v="0"/>
    <s v="IR-SouthCentral"/>
    <s v="C-25 and South Indian R"/>
    <n v="0.36"/>
    <n v="0.57999999999999996"/>
    <s v="St. Lucie County"/>
    <n v="9.785665328359E-2"/>
    <n v="3938.6730841906001"/>
    <n v="10.914380208246399"/>
    <n v="1.99166189377296"/>
    <n v="1.06804471984368"/>
    <n v="0.19489736739708"/>
    <n v="385.42536639705901"/>
    <n v="1310"/>
    <s v="Fixed Single Family Units"/>
    <n v="1310"/>
    <s v="St. Lucie County"/>
    <s v="St. Lucie County"/>
    <m/>
    <m/>
    <m/>
    <n v="0"/>
    <n v="1"/>
    <n v="1.06804471984368"/>
    <n v="0.19489736739708"/>
    <n v="385.42536639705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477805851226407"/>
    <n v="0.312591538"/>
  </r>
  <r>
    <n v="210000"/>
    <n v="830000"/>
    <n v="830000"/>
    <x v="0"/>
    <x v="0"/>
    <s v="IR-SouthCentral"/>
    <s v="C-25 and South Indian R"/>
    <n v="0.36"/>
    <n v="0.57999999999999996"/>
    <s v="St. Lucie County"/>
    <n v="0.15809909789731"/>
    <n v="3938.6730841906001"/>
    <n v="10.914380208246399"/>
    <n v="1.99166189377296"/>
    <n v="1.72555366503202"/>
    <n v="0.31487994872195002"/>
    <n v="622.70066152294999"/>
    <n v="1310"/>
    <s v="Fixed Single Family Units"/>
    <n v="1310"/>
    <s v="St. Lucie County"/>
    <s v="St. Lucie County"/>
    <m/>
    <m/>
    <m/>
    <n v="0"/>
    <n v="1"/>
    <n v="1.72555366503202"/>
    <n v="0.31487994872195002"/>
    <n v="622.70066152294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187300257636"/>
    <n v="0.50502892259999999"/>
  </r>
  <r>
    <n v="210000"/>
    <n v="830000"/>
    <n v="830000"/>
    <x v="0"/>
    <x v="0"/>
    <s v="IR-SouthCentral"/>
    <s v="C-25 and South Indian R"/>
    <n v="0.36"/>
    <n v="0.57999999999999996"/>
    <s v="St. Lucie County"/>
    <n v="3.7678690020579997E-2"/>
    <n v="3969.63097244449"/>
    <n v="11.506185304522999"/>
    <n v="2.2269174718914999"/>
    <n v="0.43353798940848998"/>
    <n v="8.3907333124809996E-2"/>
    <n v="149.57049490683701"/>
    <n v="1330"/>
    <s v="Residential, High density; Multiple Dwelling Units, Low Rise &lt;Two stories or less&gt;"/>
    <n v="1330"/>
    <s v="St. Lucie County"/>
    <s v="St. Lucie County"/>
    <m/>
    <m/>
    <m/>
    <n v="0"/>
    <n v="1"/>
    <n v="0.43353798940848998"/>
    <n v="8.3907333124809996E-2"/>
    <n v="155.9661974687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414777422393897"/>
    <n v="0.1264932664"/>
  </r>
  <r>
    <n v="210000"/>
    <n v="830000"/>
    <n v="830000"/>
    <x v="0"/>
    <x v="0"/>
    <s v="IR-SouthCentral"/>
    <s v="C-25 and South Indian R"/>
    <n v="0.36"/>
    <n v="0.57999999999999996"/>
    <s v="St. Lucie County"/>
    <n v="6.315008891177E-2"/>
    <n v="3969.63097244449"/>
    <n v="11.506185304522999"/>
    <n v="2.2269174718914999"/>
    <n v="0.72661662501597002"/>
    <n v="0.14063003634912999"/>
    <n v="250.68254885680099"/>
    <n v="1330"/>
    <s v="Residential, High density; Multiple Dwelling Units, Low Rise &lt;Two stories or less&gt;"/>
    <n v="1330"/>
    <s v="St. Lucie County"/>
    <s v="St. Lucie County"/>
    <m/>
    <m/>
    <m/>
    <n v="0"/>
    <n v="1"/>
    <n v="0.72661662501597002"/>
    <n v="0.14063003634912999"/>
    <n v="252.96222736268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9.044139488598503"/>
    <n v="0.2051599573"/>
  </r>
  <r>
    <n v="210000"/>
    <n v="830000"/>
    <n v="830000"/>
    <x v="0"/>
    <x v="0"/>
    <s v="IR-SouthCentral"/>
    <s v="C-25 and South Indian R"/>
    <n v="0.36"/>
    <n v="0.57999999999999996"/>
    <s v="St. Lucie County"/>
    <n v="3.0508793761059999E-2"/>
    <n v="3969.63097244449"/>
    <n v="11.506185304522999"/>
    <n v="2.2269174718914999"/>
    <n v="0.35103983443226999"/>
    <n v="6.7940565872840003E-2"/>
    <n v="121.108652645841"/>
    <n v="1330"/>
    <s v="Residential, High density; Multiple Dwelling Units, Low Rise &lt;Two stories or less&gt;"/>
    <n v="1330"/>
    <s v="St. Lucie County"/>
    <s v="St. Lucie County"/>
    <m/>
    <m/>
    <m/>
    <n v="0"/>
    <n v="1"/>
    <n v="0.35103983443226999"/>
    <n v="6.7940565872840003E-2"/>
    <n v="121.10865264584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7.094605171479103"/>
    <n v="9.8222751499999997E-2"/>
  </r>
  <r>
    <n v="210000"/>
    <n v="830000"/>
    <n v="830000"/>
    <x v="0"/>
    <x v="0"/>
    <s v="IR-SouthCentral"/>
    <s v="C-25 and South Indian R"/>
    <n v="0.36"/>
    <n v="0.57999999999999996"/>
    <s v="St. Lucie County"/>
    <n v="0.21850133440705"/>
    <n v="3969.63097244449"/>
    <n v="11.506185304522999"/>
    <n v="2.2269174718914999"/>
    <n v="2.5141168429730998"/>
    <n v="0.48658443922266997"/>
    <n v="867.36966458269001"/>
    <n v="1330"/>
    <s v="Residential, High density; Multiple Dwelling Units, Low Rise &lt;Two stories or less&gt;"/>
    <n v="1330"/>
    <s v="St. Lucie County"/>
    <s v="St. Lucie County"/>
    <m/>
    <m/>
    <m/>
    <n v="0"/>
    <n v="1"/>
    <n v="2.5141168429730998"/>
    <n v="0.48658443922266997"/>
    <n v="867.36966458269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324471968437"/>
    <n v="0.70346282609999999"/>
  </r>
  <r>
    <n v="210000"/>
    <n v="830000"/>
    <n v="830000"/>
    <x v="0"/>
    <x v="0"/>
    <s v="IR-SouthCentral"/>
    <s v="C-25 and South Indian R"/>
    <n v="0.36"/>
    <n v="0.57999999999999996"/>
    <s v="St. Lucie County"/>
    <n v="0.11280655566866001"/>
    <n v="3969.63097244449"/>
    <n v="11.506185304522999"/>
    <n v="2.2269174718914999"/>
    <n v="1.2979731330886499"/>
    <n v="0.25121088976244998"/>
    <n v="447.80039727711699"/>
    <n v="1330"/>
    <s v="Residential, High density; Multiple Dwelling Units, Low Rise &lt;Two stories or less&gt;"/>
    <n v="1330"/>
    <s v="St. Lucie County"/>
    <s v="St. Lucie County"/>
    <m/>
    <m/>
    <m/>
    <n v="0"/>
    <n v="1"/>
    <n v="1.2979731330886499"/>
    <n v="0.25121088976244998"/>
    <n v="447.80039727711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4.463646805340403"/>
    <n v="0.3631795598"/>
  </r>
  <r>
    <n v="210000"/>
    <n v="830000"/>
    <n v="830000"/>
    <x v="0"/>
    <x v="0"/>
    <s v="IR-SouthCentral"/>
    <s v="C-25 and South Indian R"/>
    <n v="0.36"/>
    <n v="0.57999999999999996"/>
    <s v="St. Lucie County"/>
    <n v="6.9649065772000001E-4"/>
    <n v="3969.63097244449"/>
    <n v="11.506185304522999"/>
    <n v="2.2269174718914999"/>
    <n v="8.0139505706500001E-3"/>
    <n v="1.5510272146899999E-3"/>
    <n v="2.7648108869233901"/>
    <n v="1320"/>
    <s v="Mobile Home Units"/>
    <n v="1320"/>
    <s v="St. Lucie County"/>
    <s v="St. Lucie County"/>
    <m/>
    <m/>
    <m/>
    <n v="0"/>
    <n v="1"/>
    <n v="8.0139505706500001E-3"/>
    <n v="1.5510272146899999E-3"/>
    <n v="607.085799987395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790022666560304"/>
    <n v="0.49236480129999999"/>
  </r>
  <r>
    <n v="210000"/>
    <n v="830000"/>
    <n v="830000"/>
    <x v="0"/>
    <x v="0"/>
    <s v="IR-SouthCentral"/>
    <s v="C-25 and South Indian R"/>
    <n v="0.36"/>
    <n v="0.57999999999999996"/>
    <s v="St. Lucie County"/>
    <n v="0.23433392500045999"/>
    <n v="3690.2480522654701"/>
    <n v="9.8616625119245302"/>
    <n v="1.5488581217824899"/>
    <n v="2.3109220834492299"/>
    <n v="0.36295000294613999"/>
    <n v="864.75031031269395"/>
    <n v="1210"/>
    <s v="Fixed Single Family Units"/>
    <n v="1210"/>
    <s v="St. Lucie County"/>
    <s v="St. Lucie County"/>
    <m/>
    <m/>
    <m/>
    <n v="0"/>
    <n v="1"/>
    <n v="2.3109220834492299"/>
    <n v="0.36295000294613999"/>
    <n v="864.750310312693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0.90615208548999"/>
    <n v="0.70133845120000005"/>
  </r>
  <r>
    <n v="210000"/>
    <n v="830000"/>
    <n v="830000"/>
    <x v="0"/>
    <x v="0"/>
    <s v="IR-SouthCentral"/>
    <s v="C-25 and South Indian R"/>
    <n v="0.36"/>
    <n v="0.57999999999999996"/>
    <s v="St. Lucie County"/>
    <n v="0.1425668118274"/>
    <n v="3690.2480522654701"/>
    <n v="9.8616625119245302"/>
    <n v="1.5488581217824899"/>
    <n v="1.4059457836428799"/>
    <n v="0.22081576439549999"/>
    <n v="526.10689966376503"/>
    <n v="1310"/>
    <s v="Fixed Single Family Units"/>
    <n v="1310"/>
    <s v="St. Lucie County"/>
    <s v="St. Lucie County"/>
    <m/>
    <m/>
    <m/>
    <n v="0"/>
    <n v="1"/>
    <n v="1.4059457836428799"/>
    <n v="0.22081576439549999"/>
    <n v="526.106899663765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6.198787909508894"/>
    <n v="0.42668848310000002"/>
  </r>
  <r>
    <n v="210000"/>
    <n v="830000"/>
    <n v="830000"/>
    <x v="0"/>
    <x v="0"/>
    <s v="IR-SouthCentral"/>
    <s v="C-25 and South Indian R"/>
    <n v="0.36"/>
    <n v="0.57999999999999996"/>
    <s v="St. Lucie County"/>
    <n v="3.6915396122000002E-4"/>
    <n v="3690.2480522654701"/>
    <n v="9.8616625119245302"/>
    <n v="1.5488581217824899"/>
    <n v="3.6404717805100001E-3"/>
    <n v="5.7176711101999999E-4"/>
    <n v="1.3622696863855699"/>
    <n v="1310"/>
    <s v="Fixed Single Family Units"/>
    <n v="1310"/>
    <s v="St. Lucie County"/>
    <s v="St. Lucie County"/>
    <m/>
    <m/>
    <m/>
    <n v="0"/>
    <n v="1"/>
    <n v="3.6404717805100001E-3"/>
    <n v="5.7176711101999999E-4"/>
    <n v="1.3622696863852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0.7491378830413"/>
    <n v="1.1048416000000001E-3"/>
  </r>
  <r>
    <n v="210000"/>
    <n v="830000"/>
    <n v="830000"/>
    <x v="0"/>
    <x v="0"/>
    <s v="IR-SouthCentral"/>
    <s v="C-25 and South Indian R"/>
    <n v="0.36"/>
    <n v="0.57999999999999996"/>
    <s v="St. Lucie County"/>
    <n v="2.259622222076E-2"/>
    <n v="3690.2480522654701"/>
    <n v="9.8616625119245302"/>
    <n v="1.5488581217824899"/>
    <n v="0.22283631758565001"/>
    <n v="3.4998342308229999E-2"/>
    <n v="83.385665038743298"/>
    <n v="1750"/>
    <s v="Governmental"/>
    <n v="1750"/>
    <s v="St. Lucie County"/>
    <s v="St. Lucie County"/>
    <m/>
    <m/>
    <m/>
    <n v="0"/>
    <n v="1"/>
    <n v="0.22283631758565001"/>
    <n v="3.4998342308229999E-2"/>
    <n v="570.04091707093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68769793407"/>
    <n v="0.46232028959999999"/>
  </r>
  <r>
    <n v="210000"/>
    <n v="830000"/>
    <n v="830000"/>
    <x v="0"/>
    <x v="0"/>
    <s v="IR-SouthCentral"/>
    <s v="C-25 and South Indian R"/>
    <n v="0.36"/>
    <n v="0.57999999999999996"/>
    <s v="St. Lucie County"/>
    <n v="5.8918268501580003E-2"/>
    <n v="3903.9252081517998"/>
    <n v="11.3769401358194"/>
    <n v="2.0423284458165498"/>
    <n v="0.67030961364862995"/>
    <n v="0.12033045573903001"/>
    <n v="230.01251362398199"/>
    <n v="1210"/>
    <s v="Fixed Single Family Units"/>
    <n v="1210"/>
    <s v="St. Lucie County"/>
    <s v="St. Lucie County"/>
    <m/>
    <m/>
    <m/>
    <n v="0"/>
    <n v="1"/>
    <n v="0.67030961364862995"/>
    <n v="0.12033045573903001"/>
    <n v="230.01251362398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466986730372"/>
    <n v="0.1865470508"/>
  </r>
  <r>
    <n v="210000"/>
    <n v="830000"/>
    <n v="830000"/>
    <x v="0"/>
    <x v="0"/>
    <s v="IR-SouthCentral"/>
    <s v="C-25 and South Indian R"/>
    <n v="0.36"/>
    <n v="0.57999999999999996"/>
    <s v="FDOT District 4"/>
    <n v="0.21473436408699001"/>
    <n v="3903.9252081517998"/>
    <n v="11.3769401358194"/>
    <n v="2.0423284458165498"/>
    <n v="2.4430200053209501"/>
    <n v="0.43855810006918"/>
    <n v="838.30689701564802"/>
    <n v="1210"/>
    <s v="Fixed Single Family Units"/>
    <n v="1210"/>
    <s v="FDOT District 4                                                St. Lucie County"/>
    <s v="FDOT District 4"/>
    <m/>
    <m/>
    <m/>
    <n v="0"/>
    <n v="1"/>
    <n v="2.4430200053209501"/>
    <n v="0.43855810006918"/>
    <n v="838.306897015648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4.73727041851501"/>
    <n v="0.67989204950000004"/>
  </r>
  <r>
    <n v="210000"/>
    <n v="830000"/>
    <n v="830000"/>
    <x v="0"/>
    <x v="0"/>
    <s v="IR-SouthCentral"/>
    <s v="C-25 and South Indian R"/>
    <n v="0.36"/>
    <n v="0.57999999999999996"/>
    <s v="St. Lucie County"/>
    <n v="0.13354822795058999"/>
    <n v="3903.9252081517998"/>
    <n v="11.3769401358194"/>
    <n v="2.0423284458165498"/>
    <n v="1.5193701946386899"/>
    <n v="0.27274934483189001"/>
    <n v="521.36229360033099"/>
    <n v="1310"/>
    <s v="Fixed Single Family Units"/>
    <n v="1310"/>
    <s v="St. Lucie County"/>
    <s v="St. Lucie County"/>
    <m/>
    <m/>
    <m/>
    <n v="0"/>
    <n v="1"/>
    <n v="1.5193701946386899"/>
    <n v="0.27274934483189001"/>
    <n v="521.36229360033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953271476617601"/>
    <n v="0.42284046520000002"/>
  </r>
  <r>
    <n v="210000"/>
    <n v="830000"/>
    <n v="830000"/>
    <x v="0"/>
    <x v="0"/>
    <s v="IR-SouthCentral"/>
    <s v="C-25 and South Indian R"/>
    <n v="0.36"/>
    <n v="0.57999999999999996"/>
    <s v="FDOT District 4"/>
    <n v="4.7838845047699996E-3"/>
    <n v="3903.9252081517998"/>
    <n v="11.3769401358194"/>
    <n v="2.0423284458165498"/>
    <n v="5.4425967627440001E-2"/>
    <n v="9.7702634055900003E-3"/>
    <n v="18.675927311058398"/>
    <n v="1310"/>
    <s v="Fixed Single Family Units"/>
    <n v="1310"/>
    <s v="FDOT District 4                                                St. Lucie County"/>
    <s v="FDOT District 4"/>
    <m/>
    <m/>
    <m/>
    <n v="0"/>
    <n v="1"/>
    <n v="5.4425967627440001E-2"/>
    <n v="9.7702634055900003E-3"/>
    <n v="18.675927311060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2.480758255257598"/>
    <n v="1.51467375E-2"/>
  </r>
  <r>
    <n v="210000"/>
    <n v="830000"/>
    <n v="830000"/>
    <x v="0"/>
    <x v="0"/>
    <s v="IR-SouthCentral"/>
    <s v="C-25 and South Indian R"/>
    <n v="0.36"/>
    <n v="0.57999999999999996"/>
    <s v="St. Lucie County"/>
    <n v="0.19356349449144999"/>
    <n v="3903.9252081517998"/>
    <n v="11.3769401358194"/>
    <n v="2.0423284458165498"/>
    <n v="2.2021602893092602"/>
    <n v="0.39532023087154"/>
    <n v="755.657405523129"/>
    <n v="1310"/>
    <s v="Fixed Single Family Units"/>
    <n v="1310"/>
    <s v="St. Lucie County"/>
    <s v="St. Lucie County"/>
    <m/>
    <m/>
    <m/>
    <n v="0"/>
    <n v="1"/>
    <n v="2.2021602893092602"/>
    <n v="0.39532023087154"/>
    <n v="755.65740552312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2.16494223104699"/>
    <n v="0.61286083170000005"/>
  </r>
  <r>
    <n v="210000"/>
    <n v="830000"/>
    <n v="830000"/>
    <x v="0"/>
    <x v="0"/>
    <s v="IR-SouthCentral"/>
    <s v="C-25 and South Indian R"/>
    <n v="0.36"/>
    <n v="0.57999999999999996"/>
    <s v="FDOT District 4"/>
    <n v="6.7788178480200001E-3"/>
    <n v="3903.9252081517998"/>
    <n v="11.3769401358194"/>
    <n v="2.0423284458165498"/>
    <n v="7.7122204848599996E-2"/>
    <n v="1.3844572520029999E-2"/>
    <n v="26.463997878374201"/>
    <n v="1310"/>
    <s v="Fixed Single Family Units"/>
    <n v="1310"/>
    <s v="FDOT District 4                                                St. Lucie County"/>
    <s v="FDOT District 4"/>
    <m/>
    <m/>
    <m/>
    <n v="0"/>
    <n v="1"/>
    <n v="7.7122204848599996E-2"/>
    <n v="1.3844572520029999E-2"/>
    <n v="26.463997878372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341329632826003"/>
    <n v="2.1463096399999999E-2"/>
  </r>
  <r>
    <n v="210000"/>
    <n v="830000"/>
    <n v="830000"/>
    <x v="0"/>
    <x v="0"/>
    <s v="IR-SouthCentral"/>
    <s v="C-25 and South Indian R"/>
    <n v="0.36"/>
    <n v="0.57999999999999996"/>
    <s v="St. Lucie County"/>
    <n v="5.4363963995600001E-3"/>
    <n v="3903.9252081517998"/>
    <n v="11.3769401358194"/>
    <n v="2.0423284458165498"/>
    <n v="6.1849556392450003E-2"/>
    <n v="1.110290700957E-2"/>
    <n v="21.223284945775301"/>
    <n v="1310"/>
    <s v="Fixed Single Family Units"/>
    <n v="1310"/>
    <s v="St. Lucie County"/>
    <s v="St. Lucie County"/>
    <m/>
    <m/>
    <m/>
    <n v="0"/>
    <n v="1"/>
    <n v="6.1849556392450003E-2"/>
    <n v="1.110290700957E-2"/>
    <n v="21.223284945774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8.785391107884902"/>
    <n v="1.7212721E-2"/>
  </r>
  <r>
    <n v="210000"/>
    <n v="830000"/>
    <n v="830000"/>
    <x v="0"/>
    <x v="0"/>
    <s v="IR-SouthCentral"/>
    <s v="C-25 and South Indian R"/>
    <n v="0.36"/>
    <n v="0.57999999999999996"/>
    <s v="St. Lucie County"/>
    <n v="8.4443755708600004E-3"/>
    <n v="3951.4205682023498"/>
    <n v="11.838774026486901"/>
    <n v="2.2901926266311401"/>
    <n v="9.9971054178230004E-2"/>
    <n v="1.933924666889E-2"/>
    <n v="33.367279316333601"/>
    <n v="1330"/>
    <s v="Residential, High density; Multiple Dwelling Units, Low Rise &lt;Two stories or less&gt;"/>
    <n v="1330"/>
    <s v="St. Lucie County"/>
    <s v="St. Lucie County"/>
    <m/>
    <m/>
    <m/>
    <n v="0"/>
    <n v="1"/>
    <n v="9.9971054178230004E-2"/>
    <n v="1.933924666889E-2"/>
    <n v="33.367279316332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5.293134904125299"/>
    <n v="2.7061864800000002E-2"/>
  </r>
  <r>
    <n v="210000"/>
    <n v="830000"/>
    <n v="830000"/>
    <x v="0"/>
    <x v="0"/>
    <s v="IR-SouthCentral"/>
    <s v="C-25 and South Indian R"/>
    <n v="0.36"/>
    <n v="0.57999999999999996"/>
    <s v="St. Lucie County"/>
    <n v="3.051969077928E-2"/>
    <n v="3951.4205682023498"/>
    <n v="11.838774026486901"/>
    <n v="2.2901926266311401"/>
    <n v="0.36131572249420002"/>
    <n v="6.9895970789770001E-2"/>
    <n v="120.596133880438"/>
    <n v="1330"/>
    <s v="Residential, High density; Multiple Dwelling Units, Low Rise &lt;Two stories or less&gt;"/>
    <n v="1330"/>
    <s v="St. Lucie County"/>
    <s v="St. Lucie County"/>
    <m/>
    <m/>
    <m/>
    <n v="0"/>
    <n v="1"/>
    <n v="0.36131572249420002"/>
    <n v="6.9895970789770001E-2"/>
    <n v="120.59613388043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988320129791106"/>
    <n v="9.7807083399999994E-2"/>
  </r>
  <r>
    <n v="210000"/>
    <n v="830000"/>
    <n v="830000"/>
    <x v="0"/>
    <x v="0"/>
    <s v="IR-SouthCentral"/>
    <s v="C-25 and South Indian R"/>
    <n v="0.36"/>
    <n v="0.57999999999999996"/>
    <s v="St. Lucie County"/>
    <n v="1.473213253587E-2"/>
    <n v="3951.4205682023498"/>
    <n v="11.838774026486901"/>
    <n v="2.2901926266311401"/>
    <n v="0.17441038802049"/>
    <n v="3.3739421308209998E-2"/>
    <n v="58.212851515743601"/>
    <n v="1330"/>
    <s v="Residential, High density; Multiple Dwelling Units, Low Rise &lt;Two stories or less&gt;"/>
    <n v="1330"/>
    <s v="St. Lucie County"/>
    <s v="St. Lucie County"/>
    <m/>
    <m/>
    <m/>
    <n v="0"/>
    <n v="1"/>
    <n v="0.17441038802049"/>
    <n v="3.3739421308209998E-2"/>
    <n v="58.212851515745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4.643906702327499"/>
    <n v="4.7212369400000002E-2"/>
  </r>
  <r>
    <n v="210000"/>
    <n v="830000"/>
    <n v="830000"/>
    <x v="0"/>
    <x v="0"/>
    <s v="IR-SouthCentral"/>
    <s v="C-25 and South Indian R"/>
    <n v="0.36"/>
    <n v="0.57999999999999996"/>
    <s v="St. Lucie County"/>
    <n v="0.18298190488113"/>
    <n v="3951.4205682023498"/>
    <n v="11.838774026486901"/>
    <n v="2.2901926266311401"/>
    <n v="2.1662814228238498"/>
    <n v="0.41906380936568"/>
    <n v="723.03846255615201"/>
    <n v="1330"/>
    <s v="Residential, High density; Multiple Dwelling Units, Low Rise &lt;Two stories or less&gt;"/>
    <n v="1330"/>
    <s v="St. Lucie County"/>
    <s v="St. Lucie County"/>
    <m/>
    <m/>
    <m/>
    <n v="0"/>
    <n v="1"/>
    <n v="2.1662814228238498"/>
    <n v="0.41906380936568"/>
    <n v="723.03846255615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8.859531265066"/>
    <n v="0.5864058902"/>
  </r>
  <r>
    <n v="210000"/>
    <n v="830000"/>
    <n v="830000"/>
    <x v="0"/>
    <x v="0"/>
    <s v="IR-SouthCentral"/>
    <s v="C-25 and South Indian R"/>
    <n v="0.36"/>
    <n v="0.57999999999999996"/>
    <s v="St. Lucie County"/>
    <n v="0.15622112713079001"/>
    <n v="3951.4205682023498"/>
    <n v="11.838774026486901"/>
    <n v="2.2901926266311401"/>
    <n v="1.8494666222646099"/>
    <n v="0.35777647347896002"/>
    <n v="617.295374932394"/>
    <n v="1330"/>
    <s v="Residential, High density; Multiple Dwelling Units, Low Rise &lt;Two stories or less&gt;"/>
    <n v="1330"/>
    <s v="St. Lucie County"/>
    <s v="St. Lucie County"/>
    <m/>
    <m/>
    <m/>
    <n v="0"/>
    <n v="1"/>
    <n v="1.8494666222646099"/>
    <n v="0.35777647347896002"/>
    <n v="617.2953749323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97398198444399"/>
    <n v="0.50064507290000004"/>
  </r>
  <r>
    <n v="210000"/>
    <n v="830000"/>
    <n v="830000"/>
    <x v="0"/>
    <x v="0"/>
    <s v="IR-SouthCentral"/>
    <s v="C-25 and South Indian R"/>
    <n v="0.36"/>
    <n v="0.57999999999999996"/>
    <s v="St. Lucie County"/>
    <n v="0.12085702340504"/>
    <n v="3951.4205682023498"/>
    <n v="11.838774026486901"/>
    <n v="2.2901926266311401"/>
    <n v="1.4307989896061299"/>
    <n v="0.27678586387880999"/>
    <n v="477.55692809439603"/>
    <n v="1330"/>
    <s v="Residential, High density; Multiple Dwelling Units, Low Rise &lt;Two stories or less&gt;"/>
    <n v="1330"/>
    <s v="St. Lucie County"/>
    <s v="St. Lucie County"/>
    <m/>
    <m/>
    <m/>
    <n v="0"/>
    <n v="1"/>
    <n v="1.4307989896061299"/>
    <n v="0.27678586387880999"/>
    <n v="477.556928094396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374428095291407"/>
    <n v="0.38731299930000002"/>
  </r>
  <r>
    <n v="210000"/>
    <n v="830000"/>
    <n v="830000"/>
    <x v="0"/>
    <x v="0"/>
    <s v="IR-SouthCentral"/>
    <s v="C-25 and South Indian R"/>
    <n v="0.36"/>
    <n v="0.57999999999999996"/>
    <s v="St. Lucie County"/>
    <n v="0.10400737080374001"/>
    <n v="3951.4205682023498"/>
    <n v="11.838774026486901"/>
    <n v="2.2901926266311401"/>
    <n v="1.23131976003451"/>
    <n v="0.23819691373001001"/>
    <n v="410.97686423854702"/>
    <n v="1740"/>
    <s v="Medical and Health Care"/>
    <n v="1740"/>
    <s v="St. Lucie County"/>
    <s v="St. Lucie County"/>
    <m/>
    <m/>
    <m/>
    <n v="0"/>
    <n v="1"/>
    <n v="1.23131976003451"/>
    <n v="0.23819691373001001"/>
    <n v="410.97686423854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5207431876958"/>
    <n v="0.33331456949999999"/>
  </r>
  <r>
    <n v="210000"/>
    <n v="830000"/>
    <n v="830000"/>
    <x v="0"/>
    <x v="0"/>
    <s v="IR-SouthCentral"/>
    <s v="C-25 and South Indian R"/>
    <n v="0.36"/>
    <n v="0.57999999999999996"/>
    <s v="FDOT District 4"/>
    <n v="5.5729486373060001E-2"/>
    <n v="3908.79001127727"/>
    <n v="9.3666123802801806"/>
    <n v="1.3154663784912299"/>
    <n v="0.52199649700860995"/>
    <n v="7.3310265614350001E-2"/>
    <n v="217.834859668653"/>
    <n v="8140"/>
    <s v="Roads and Highways"/>
    <n v="8140"/>
    <s v="FDOT District 4                                                St. Lucie County"/>
    <s v="FDOT District 4"/>
    <m/>
    <m/>
    <m/>
    <n v="0"/>
    <n v="1"/>
    <n v="0.52199649700860995"/>
    <n v="7.3310265614350001E-2"/>
    <n v="1462.250087862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877871803236701"/>
    <n v="1.1859287006000001"/>
  </r>
  <r>
    <n v="210000"/>
    <n v="830000"/>
    <n v="830000"/>
    <x v="0"/>
    <x v="0"/>
    <s v="IR-SouthCentral"/>
    <s v="C-25 and South Indian R"/>
    <n v="0.36"/>
    <n v="0.57999999999999996"/>
    <s v="St. Lucie County"/>
    <n v="5.8878843848399996E-3"/>
    <n v="3908.79001127727"/>
    <n v="9.3666123802801806"/>
    <n v="1.3154663784912299"/>
    <n v="5.5149530772710002E-2"/>
    <n v="7.7453139486999998E-3"/>
    <n v="23.0145036710258"/>
    <n v="1210"/>
    <s v="Fixed Single Family Units"/>
    <n v="1210"/>
    <s v="St. Lucie County"/>
    <s v="St. Lucie County"/>
    <m/>
    <m/>
    <m/>
    <n v="0"/>
    <n v="1"/>
    <n v="5.5149530772710002E-2"/>
    <n v="7.7453139486999998E-3"/>
    <n v="23.014503671025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385505077578003"/>
    <n v="1.86654531E-2"/>
  </r>
  <r>
    <n v="210000"/>
    <n v="830000"/>
    <n v="830000"/>
    <x v="0"/>
    <x v="0"/>
    <s v="IR-SouthCentral"/>
    <s v="C-25 and South Indian R"/>
    <n v="0.36"/>
    <n v="0.57999999999999996"/>
    <s v="FDOT District 4"/>
    <n v="0.1077309934531"/>
    <n v="3908.79001127727"/>
    <n v="9.3666123802801806"/>
    <n v="1.3154663784912299"/>
    <n v="1.0090744570177701"/>
    <n v="0.14171649980902001"/>
    <n v="421.097831114489"/>
    <n v="1210"/>
    <s v="Fixed Single Family Units"/>
    <n v="1210"/>
    <s v="FDOT District 4                                                St. Lucie County"/>
    <s v="FDOT District 4"/>
    <m/>
    <m/>
    <m/>
    <n v="0"/>
    <n v="1"/>
    <n v="1.0090744570177701"/>
    <n v="0.14171649980902001"/>
    <n v="490.53436799750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0.546609794034"/>
    <n v="0.39783809250000002"/>
  </r>
  <r>
    <n v="210000"/>
    <n v="830000"/>
    <n v="830000"/>
    <x v="0"/>
    <x v="0"/>
    <s v="IR-SouthCentral"/>
    <s v="C-25 and South Indian R"/>
    <n v="0.36"/>
    <n v="0.57999999999999996"/>
    <s v="St. Lucie County"/>
    <n v="2.0859319291469999E-2"/>
    <n v="3908.79001127727"/>
    <n v="9.3666123802801806"/>
    <n v="1.3154663784912299"/>
    <n v="0.19538115831974001"/>
    <n v="2.7439733206139998E-2"/>
    <n v="81.534698888560698"/>
    <n v="1310"/>
    <s v="Fixed Single Family Units"/>
    <n v="1310"/>
    <s v="St. Lucie County"/>
    <s v="St. Lucie County"/>
    <m/>
    <m/>
    <m/>
    <n v="0"/>
    <n v="1"/>
    <n v="0.19538115831974001"/>
    <n v="2.7439733206139998E-2"/>
    <n v="81.5346988885623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120025129455897"/>
    <n v="6.6127087500000001E-2"/>
  </r>
  <r>
    <n v="210000"/>
    <n v="830000"/>
    <n v="830000"/>
    <x v="0"/>
    <x v="0"/>
    <s v="IR-SouthCentral"/>
    <s v="C-25 and South Indian R"/>
    <n v="0.36"/>
    <n v="0.57999999999999996"/>
    <s v="FDOT District 4"/>
    <n v="3.7270493491100001E-3"/>
    <n v="3908.79001127727"/>
    <n v="9.3666123802801806"/>
    <n v="1.3154663784912299"/>
    <n v="3.4909826575350002E-2"/>
    <n v="4.9028081097399999E-3"/>
    <n v="14.5682532673659"/>
    <n v="1310"/>
    <s v="Fixed Single Family Units"/>
    <n v="1310"/>
    <s v="FDOT District 4                                                St. Lucie County"/>
    <s v="FDOT District 4"/>
    <m/>
    <m/>
    <m/>
    <n v="0"/>
    <n v="1"/>
    <n v="3.4909826575350002E-2"/>
    <n v="4.9028081097399999E-3"/>
    <n v="14.568253267365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092350654350099"/>
    <n v="1.18152906E-2"/>
  </r>
  <r>
    <n v="210000"/>
    <n v="830000"/>
    <n v="830000"/>
    <x v="0"/>
    <x v="0"/>
    <s v="IR-SouthCentral"/>
    <s v="C-25 and South Indian R"/>
    <n v="0.36"/>
    <n v="0.57999999999999996"/>
    <s v="FDOT District 4"/>
    <n v="7.1548708764999996E-2"/>
    <n v="3908.79001127727"/>
    <n v="9.3666123802801806"/>
    <n v="1.3154663784912299"/>
    <n v="0.67016902131135003"/>
    <n v="9.4119920804819998E-2"/>
    <n v="279.66887814043798"/>
    <n v="1750"/>
    <s v="Governmental"/>
    <n v="1750"/>
    <s v="FDOT District 4                                                St. Lucie County"/>
    <s v="FDOT District 4"/>
    <m/>
    <m/>
    <m/>
    <n v="0"/>
    <n v="1"/>
    <n v="0.67016902131135003"/>
    <n v="9.4119920804819998E-2"/>
    <n v="279.66887814043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2.971590463598204"/>
    <n v="0.2268198525"/>
  </r>
  <r>
    <n v="210000"/>
    <n v="830000"/>
    <n v="830000"/>
    <x v="0"/>
    <x v="0"/>
    <s v="IR-SouthCentral"/>
    <s v="C-25 and South Indian R"/>
    <n v="0.36"/>
    <n v="0.57999999999999996"/>
    <s v="St. Lucie County"/>
    <n v="1.615259087613E-2"/>
    <n v="3908.79001127727"/>
    <n v="9.3666123802801806"/>
    <n v="1.3154663784912299"/>
    <n v="0.15129505767396001"/>
    <n v="2.124819022307E-2"/>
    <n v="63.137085872865299"/>
    <n v="1310"/>
    <s v="Fixed Single Family Units"/>
    <n v="1310"/>
    <s v="St. Lucie County"/>
    <s v="St. Lucie County"/>
    <m/>
    <m/>
    <m/>
    <n v="0"/>
    <n v="1"/>
    <n v="0.15129505767396001"/>
    <n v="2.124819022307E-2"/>
    <n v="63.1370858728640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7.898524254507201"/>
    <n v="5.1206071300000003E-2"/>
  </r>
  <r>
    <n v="210000"/>
    <n v="830000"/>
    <n v="830000"/>
    <x v="0"/>
    <x v="0"/>
    <s v="IR-SouthCentral"/>
    <s v="C-25 and South Indian R"/>
    <n v="0.36"/>
    <n v="0.57999999999999996"/>
    <s v="St. Lucie County"/>
    <n v="0.37099677352812999"/>
    <n v="3923.17772015737"/>
    <n v="10.3346727752166"/>
    <n v="1.72173162246489"/>
    <n v="3.8341302550744398"/>
    <n v="0.63875687681583004"/>
    <n v="1455.48627615585"/>
    <n v="1210"/>
    <s v="Fixed Single Family Units"/>
    <n v="1210"/>
    <s v="St. Lucie County"/>
    <s v="St. Lucie County"/>
    <m/>
    <m/>
    <m/>
    <n v="0"/>
    <n v="1"/>
    <n v="3.8341302550744398"/>
    <n v="0.63875687681583004"/>
    <n v="1455.4862761558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9.930514728063"/>
    <n v="1.1804430464"/>
  </r>
  <r>
    <n v="210000"/>
    <n v="830000"/>
    <n v="830000"/>
    <x v="0"/>
    <x v="0"/>
    <s v="IR-SouthCentral"/>
    <s v="C-25 and South Indian R"/>
    <n v="0.36"/>
    <n v="0.57999999999999996"/>
    <s v="St. Lucie County"/>
    <n v="9.4535785882760001E-2"/>
    <n v="3923.17772015737"/>
    <n v="10.3346727752166"/>
    <n v="1.72173162246489"/>
    <n v="0.97699641264633996"/>
    <n v="0.16276525200892999"/>
    <n v="370.88068893283901"/>
    <n v="1310"/>
    <s v="Fixed Single Family Units"/>
    <n v="1310"/>
    <s v="St. Lucie County"/>
    <s v="St. Lucie County"/>
    <m/>
    <m/>
    <m/>
    <n v="0"/>
    <n v="1"/>
    <n v="0.97699641264633996"/>
    <n v="0.16276525200892999"/>
    <n v="370.88068893283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2658742069315"/>
    <n v="0.30079536820000002"/>
  </r>
  <r>
    <n v="210000"/>
    <n v="830000"/>
    <n v="830000"/>
    <x v="0"/>
    <x v="0"/>
    <s v="IR-SouthCentral"/>
    <s v="C-25 and South Indian R"/>
    <n v="0.36"/>
    <n v="0.57999999999999996"/>
    <s v="St. Lucie County"/>
    <n v="3.830133516492E-2"/>
    <n v="3923.17772015737"/>
    <n v="10.3346727752166"/>
    <n v="1.72173162246489"/>
    <n v="0.39583176578341001"/>
    <n v="6.5944619936080001E-2"/>
    <n v="150.262944771321"/>
    <n v="1310"/>
    <s v="Fixed Single Family Units"/>
    <n v="1310"/>
    <s v="St. Lucie County"/>
    <s v="St. Lucie County"/>
    <m/>
    <m/>
    <m/>
    <n v="0"/>
    <n v="1"/>
    <n v="0.39583176578341001"/>
    <n v="6.5944619936080001E-2"/>
    <n v="150.26294477132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4.729124536714899"/>
    <n v="0.1218677573"/>
  </r>
  <r>
    <n v="210000"/>
    <n v="830000"/>
    <n v="830000"/>
    <x v="0"/>
    <x v="0"/>
    <s v="IR-SouthCentral"/>
    <s v="C-25 and South Indian R"/>
    <n v="0.36"/>
    <n v="0.57999999999999996"/>
    <s v="St. Lucie County"/>
    <n v="0.11123371500903"/>
    <n v="3923.17772015737"/>
    <n v="10.3346727752166"/>
    <n v="1.72173162246489"/>
    <n v="1.1495640461900301"/>
    <n v="0.19151460461528999"/>
    <n v="436.38963245376101"/>
    <n v="1310"/>
    <s v="Fixed Single Family Units"/>
    <n v="1310"/>
    <s v="St. Lucie County"/>
    <s v="St. Lucie County"/>
    <m/>
    <m/>
    <m/>
    <n v="0"/>
    <n v="1"/>
    <n v="1.1495640461900301"/>
    <n v="0.19151460461528999"/>
    <n v="436.38963245376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122353881743706"/>
    <n v="0.35392508709999998"/>
  </r>
  <r>
    <n v="210000"/>
    <n v="830000"/>
    <n v="830000"/>
    <x v="0"/>
    <x v="0"/>
    <s v="IR-SouthCentral"/>
    <s v="C-25 and South Indian R"/>
    <n v="0.36"/>
    <n v="0.57999999999999996"/>
    <s v="St. Lucie County"/>
    <n v="2.6958441750999998E-3"/>
    <n v="3923.17772015737"/>
    <n v="10.3346727752166"/>
    <n v="1.72173162246489"/>
    <n v="2.7860667402700001E-2"/>
    <n v="4.6415201655200002E-3"/>
    <n v="10.576275804795801"/>
    <n v="1310"/>
    <s v="Fixed Single Family Units"/>
    <n v="1310"/>
    <s v="St. Lucie County"/>
    <s v="St. Lucie County"/>
    <m/>
    <m/>
    <m/>
    <n v="0"/>
    <n v="1"/>
    <n v="2.7860667402700001E-2"/>
    <n v="4.6415201655200002E-3"/>
    <n v="10.5762758047941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8.3418457758271"/>
    <n v="8.5776771000000002E-3"/>
  </r>
  <r>
    <n v="210000"/>
    <n v="830000"/>
    <n v="830000"/>
    <x v="0"/>
    <x v="0"/>
    <s v="IR-SouthCentral"/>
    <s v="C-25 and South Indian R"/>
    <n v="0.36"/>
    <n v="0.57999999999999996"/>
    <s v="St. Lucie County"/>
    <n v="0.32747818850387"/>
    <n v="3966.2910317191199"/>
    <n v="12.4585049048556"/>
    <n v="2.5222993055551002"/>
    <n v="4.0798886177087903"/>
    <n v="0.82599800744776997"/>
    <n v="1298.8738021465499"/>
    <n v="1330"/>
    <s v="Residential, High density; Multiple Dwelling Units, Low Rise &lt;Two stories or less&gt;"/>
    <n v="1330"/>
    <s v="St. Lucie County"/>
    <s v="St. Lucie County"/>
    <m/>
    <m/>
    <m/>
    <n v="0"/>
    <n v="1"/>
    <n v="4.0798886177087903"/>
    <n v="0.82599800744776997"/>
    <n v="1298.8738021465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3.01666724178901"/>
    <n v="1.0534256303"/>
  </r>
  <r>
    <n v="210000"/>
    <n v="830000"/>
    <n v="830000"/>
    <x v="0"/>
    <x v="0"/>
    <s v="IR-SouthCentral"/>
    <s v="C-25 and South Indian R"/>
    <n v="0.36"/>
    <n v="0.57999999999999996"/>
    <s v="St. Lucie County"/>
    <n v="0.15413222892229"/>
    <n v="3966.2910317191199"/>
    <n v="12.4585049048556"/>
    <n v="2.5222993055551002"/>
    <n v="1.92025713002474"/>
    <n v="0.38876761397435999"/>
    <n v="611.33327727337701"/>
    <n v="1330"/>
    <s v="Residential, High density; Multiple Dwelling Units, Low Rise &lt;Two stories or less&gt;"/>
    <n v="1330"/>
    <s v="St. Lucie County"/>
    <s v="St. Lucie County"/>
    <m/>
    <m/>
    <m/>
    <n v="0"/>
    <n v="1"/>
    <n v="1.92025713002474"/>
    <n v="0.38876761397435999"/>
    <n v="611.33327727338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145002321655"/>
    <n v="0.49580963280000001"/>
  </r>
  <r>
    <n v="210000"/>
    <n v="830000"/>
    <n v="830000"/>
    <x v="0"/>
    <x v="0"/>
    <s v="IR-SouthCentral"/>
    <s v="C-25 and South Indian R"/>
    <n v="0.36"/>
    <n v="0.57999999999999996"/>
    <s v="St. Lucie County"/>
    <n v="0.13615303644886001"/>
    <n v="3966.2910317191199"/>
    <n v="12.4585049048556"/>
    <n v="2.5222993055551002"/>
    <n v="1.69626327240913"/>
    <n v="0.34341870928418"/>
    <n v="540.02256740844803"/>
    <n v="1330"/>
    <s v="Residential, High density; Multiple Dwelling Units, Low Rise &lt;Two stories or less&gt;"/>
    <n v="1330"/>
    <s v="St. Lucie County"/>
    <s v="St. Lucie County"/>
    <m/>
    <m/>
    <m/>
    <n v="0"/>
    <n v="1"/>
    <n v="1.69626327240913"/>
    <n v="0.34341870928418"/>
    <n v="540.022567408448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3.904220726571495"/>
    <n v="0.43797450719999997"/>
  </r>
  <r>
    <n v="210000"/>
    <n v="830000"/>
    <n v="830000"/>
    <x v="0"/>
    <x v="0"/>
    <s v="IR-SouthCentral"/>
    <s v="C-25 and South Indian R"/>
    <n v="0.36"/>
    <n v="0.57999999999999996"/>
    <s v="St. Lucie County"/>
    <n v="5.8135683853010003E-2"/>
    <n v="3955.6253589081002"/>
    <n v="12.1785331951031"/>
    <n v="2.41964809615168"/>
    <n v="0.70800735562400996"/>
    <n v="0.14066789675343"/>
    <n v="229.96298530646601"/>
    <n v="1330"/>
    <s v="Residential, High density; Multiple Dwelling Units, Low Rise &lt;Two stories or less&gt;"/>
    <n v="1330"/>
    <s v="St. Lucie County"/>
    <s v="St. Lucie County"/>
    <m/>
    <m/>
    <m/>
    <n v="0"/>
    <n v="1"/>
    <n v="0.70800735562400996"/>
    <n v="0.14066789675343"/>
    <n v="229.96298530646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8996115329292"/>
    <n v="0.1865068818"/>
  </r>
  <r>
    <n v="210000"/>
    <n v="830000"/>
    <n v="830000"/>
    <x v="0"/>
    <x v="0"/>
    <s v="IR-SouthCentral"/>
    <s v="C-25 and South Indian R"/>
    <n v="0.36"/>
    <n v="0.57999999999999996"/>
    <s v="St. Lucie County"/>
    <n v="4.496821666867E-2"/>
    <n v="3955.6253589081002"/>
    <n v="12.1785331951031"/>
    <n v="2.41964809615168"/>
    <n v="0.54764691942402999"/>
    <n v="0.10880725984969"/>
    <n v="177.87741819948101"/>
    <n v="1740"/>
    <s v="Medical and Health Care"/>
    <n v="1740"/>
    <s v="St. Lucie County"/>
    <s v="St. Lucie County"/>
    <m/>
    <m/>
    <m/>
    <n v="0"/>
    <n v="1"/>
    <n v="0.54764691942402999"/>
    <n v="0.10880725984969"/>
    <n v="177.87741819947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1.3848249890519"/>
    <n v="0.14426392390000001"/>
  </r>
  <r>
    <n v="210000"/>
    <n v="830000"/>
    <n v="830000"/>
    <x v="0"/>
    <x v="0"/>
    <s v="IR-SouthCentral"/>
    <s v="C-25 and South Indian R"/>
    <n v="0.36"/>
    <n v="0.57999999999999996"/>
    <s v="St. Lucie County"/>
    <n v="0.19349051001048001"/>
    <n v="3955.6253589081002"/>
    <n v="12.1785331951031"/>
    <n v="2.41964809615168"/>
    <n v="2.3564305991001002"/>
    <n v="0.46817894417028"/>
    <n v="765.37596810552895"/>
    <n v="1330"/>
    <s v="Residential, High density; Multiple Dwelling Units, Low Rise &lt;Two stories or less&gt;"/>
    <n v="1330"/>
    <s v="St. Lucie County"/>
    <s v="St. Lucie County"/>
    <m/>
    <m/>
    <m/>
    <n v="0"/>
    <n v="1"/>
    <n v="2.3564305991001002"/>
    <n v="0.46817894417028"/>
    <n v="765.375968105528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942674526836"/>
    <n v="0.62074287760000002"/>
  </r>
  <r>
    <n v="210000"/>
    <n v="830000"/>
    <n v="830000"/>
    <x v="0"/>
    <x v="0"/>
    <s v="IR-SouthCentral"/>
    <s v="C-25 and South Indian R"/>
    <n v="0.36"/>
    <n v="0.57999999999999996"/>
    <s v="St. Lucie County"/>
    <n v="0.15667965811921"/>
    <n v="3955.6253589081002"/>
    <n v="12.1785331951031"/>
    <n v="2.41964809615168"/>
    <n v="1.9081284174022499"/>
    <n v="0.37910963647384999"/>
    <n v="619.76602888141099"/>
    <n v="1330"/>
    <s v="Residential, High density; Multiple Dwelling Units, Low Rise &lt;Two stories or less&gt;"/>
    <n v="1330"/>
    <s v="St. Lucie County"/>
    <s v="St. Lucie County"/>
    <m/>
    <m/>
    <m/>
    <n v="0"/>
    <n v="1"/>
    <n v="1.9081284174022499"/>
    <n v="0.37910963647384999"/>
    <n v="619.76602888141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1.46224193759799"/>
    <n v="0.50264884740000004"/>
  </r>
  <r>
    <n v="210000"/>
    <n v="830000"/>
    <n v="830000"/>
    <x v="0"/>
    <x v="0"/>
    <s v="IR-SouthCentral"/>
    <s v="C-25 and South Indian R"/>
    <n v="0.36"/>
    <n v="0.57999999999999996"/>
    <s v="St. Lucie County"/>
    <n v="9.1206574337049998E-2"/>
    <n v="3955.6253589081002"/>
    <n v="12.1785331951031"/>
    <n v="2.41964809615168"/>
    <n v="1.1107622931754"/>
    <n v="0.22068781395115999"/>
    <n v="360.77903834677198"/>
    <n v="1330"/>
    <s v="Residential, High density; Multiple Dwelling Units, Low Rise &lt;Two stories or less&gt;"/>
    <n v="1330"/>
    <s v="St. Lucie County"/>
    <s v="St. Lucie County"/>
    <m/>
    <m/>
    <m/>
    <n v="0"/>
    <n v="1"/>
    <n v="1.1107622931754"/>
    <n v="0.22068781395115999"/>
    <n v="360.77903834677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508351723015807"/>
    <n v="0.29260262640000001"/>
  </r>
  <r>
    <n v="210000"/>
    <n v="830000"/>
    <n v="830000"/>
    <x v="0"/>
    <x v="0"/>
    <s v="IR-SouthCentral"/>
    <s v="C-25 and South Indian R"/>
    <n v="0.36"/>
    <n v="0.57999999999999996"/>
    <s v="St. Lucie County"/>
    <n v="7.328269430612E-2"/>
    <n v="3955.6253589081002"/>
    <n v="12.1785331951031"/>
    <n v="2.41964809615168"/>
    <n v="0.89247572523375995"/>
    <n v="0.17731833175868"/>
    <n v="289.87888396642597"/>
    <n v="1330"/>
    <s v="Residential, High density; Multiple Dwelling Units, Low Rise &lt;Two stories or less&gt;"/>
    <n v="1330"/>
    <s v="St. Lucie County"/>
    <s v="St. Lucie County"/>
    <m/>
    <m/>
    <m/>
    <n v="0"/>
    <n v="1"/>
    <n v="0.89247572523375995"/>
    <n v="0.17731833175868"/>
    <n v="289.878883966428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0.863824557722296"/>
    <n v="0.2351004736"/>
  </r>
  <r>
    <n v="210000"/>
    <n v="830000"/>
    <n v="840000"/>
    <x v="0"/>
    <x v="0"/>
    <s v="IR-SouthCentral"/>
    <s v="C-25 and South Indian R"/>
    <n v="0.36"/>
    <n v="0.57999999999999996"/>
    <s v="St. Lucie County"/>
    <n v="0.20297996086169001"/>
    <n v="3943.68545119807"/>
    <n v="10.791525706805899"/>
    <n v="1.92777971095792"/>
    <n v="2.1904634656054398"/>
    <n v="0.3913006502802"/>
    <n v="800.48911853502102"/>
    <n v="1210"/>
    <s v="Fixed Single Family Units"/>
    <n v="1210"/>
    <s v="St. Lucie County"/>
    <s v="St. Lucie County"/>
    <m/>
    <m/>
    <m/>
    <n v="0"/>
    <n v="1"/>
    <n v="2.1904634656054398"/>
    <n v="0.3913006502802"/>
    <n v="800.489118535021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8094689344101"/>
    <n v="0.64922069630000001"/>
  </r>
  <r>
    <n v="210000"/>
    <n v="830000"/>
    <n v="840000"/>
    <x v="0"/>
    <x v="0"/>
    <s v="IR-SouthCentral"/>
    <s v="C-25 and South Indian R"/>
    <n v="0.36"/>
    <n v="0.57999999999999996"/>
    <s v="St. Lucie County"/>
    <n v="4.6423037889500002E-2"/>
    <n v="3943.68545119807"/>
    <n v="10.791525706805899"/>
    <n v="1.92777971095792"/>
    <n v="0.50097540677261998"/>
    <n v="8.9493390564409997E-2"/>
    <n v="183.07785912525699"/>
    <n v="1310"/>
    <s v="Fixed Single Family Units"/>
    <n v="1310"/>
    <s v="St. Lucie County"/>
    <s v="St. Lucie County"/>
    <m/>
    <m/>
    <m/>
    <n v="0"/>
    <n v="1"/>
    <n v="0.50097540677261998"/>
    <n v="8.9493390564409997E-2"/>
    <n v="183.07785912525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401512752585099"/>
    <n v="0.14848163759999999"/>
  </r>
  <r>
    <n v="210000"/>
    <n v="830000"/>
    <n v="840000"/>
    <x v="0"/>
    <x v="0"/>
    <s v="IR-SouthCentral"/>
    <s v="C-25 and South Indian R"/>
    <n v="0.36"/>
    <n v="0.57999999999999996"/>
    <s v="St. Lucie County"/>
    <n v="0.30585964655825998"/>
    <n v="3943.68545119807"/>
    <n v="10.791525706805899"/>
    <n v="1.92777971095792"/>
    <n v="3.3006922385081201"/>
    <n v="0.58963002103577999"/>
    <n v="1206.2142382404199"/>
    <n v="1310"/>
    <s v="Fixed Single Family Units"/>
    <n v="1310"/>
    <s v="St. Lucie County"/>
    <s v="St. Lucie County"/>
    <m/>
    <m/>
    <m/>
    <n v="0"/>
    <n v="1"/>
    <n v="3.3006922385081201"/>
    <n v="0.58963002103577999"/>
    <n v="1206.2142382404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9.52268535688299"/>
    <n v="0.97827594340000001"/>
  </r>
  <r>
    <n v="210000"/>
    <n v="830000"/>
    <n v="840000"/>
    <x v="0"/>
    <x v="0"/>
    <s v="IR-SouthCentral"/>
    <s v="C-25 and South Indian R"/>
    <n v="0.36"/>
    <n v="0.57999999999999996"/>
    <s v="St. Lucie County"/>
    <n v="6.2500808151320003E-2"/>
    <n v="3943.68545119807"/>
    <n v="10.791525706805899"/>
    <n v="1.92777971095792"/>
    <n v="0.67447907786118"/>
    <n v="0.1204877898726"/>
    <n v="246.48352779450599"/>
    <n v="1310"/>
    <s v="Fixed Single Family Units"/>
    <n v="1310"/>
    <s v="St. Lucie County"/>
    <s v="St. Lucie County"/>
    <m/>
    <m/>
    <m/>
    <n v="0"/>
    <n v="1"/>
    <n v="0.67447907786118"/>
    <n v="0.1204877898726"/>
    <n v="246.4835277945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068558541794204"/>
    <n v="0.19990553750000001"/>
  </r>
  <r>
    <n v="210000"/>
    <n v="830000"/>
    <n v="840000"/>
    <x v="0"/>
    <x v="0"/>
    <s v="IR-SouthCentral"/>
    <s v="C-25 and South Indian R"/>
    <n v="0.36"/>
    <n v="0.57999999999999996"/>
    <s v="St. Lucie County"/>
    <n v="0.13694372719268"/>
    <n v="3489.61566642349"/>
    <n v="10.4275893724909"/>
    <n v="1.87172993582318"/>
    <n v="1.4279929543037799"/>
    <n v="0.25632167370975001"/>
    <n v="477.88097583003298"/>
    <n v="1330"/>
    <s v="Residential, High density; Multiple Dwelling Units, Low Rise &lt;Two stories or less&gt;"/>
    <n v="1330"/>
    <s v="St. Lucie County"/>
    <s v="St. Lucie County"/>
    <m/>
    <m/>
    <m/>
    <n v="0"/>
    <n v="1"/>
    <n v="1.4279929543037799"/>
    <n v="0.25632167370975001"/>
    <n v="546.729412085452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167664084583"/>
    <n v="0.44341395950000001"/>
  </r>
  <r>
    <n v="210000"/>
    <n v="830000"/>
    <n v="840000"/>
    <x v="0"/>
    <x v="0"/>
    <s v="IR-SouthCentral"/>
    <s v="C-25 and South Indian R"/>
    <n v="0.36"/>
    <n v="0.57999999999999996"/>
    <s v="Natural Lands"/>
    <n v="2.0160737527500001E-3"/>
    <n v="3879.13887019505"/>
    <n v="11.900983962153299"/>
    <n v="2.3598044957511899"/>
    <n v="2.3993261398069999E-2"/>
    <n v="4.75753990552E-3"/>
    <n v="7.8206300594996998"/>
    <n v="4200"/>
    <s v="Upland Hardwood Forest"/>
    <n v="4200"/>
    <s v="St. Lucie County"/>
    <s v="St. Lucie County"/>
    <m/>
    <m/>
    <s v="Natural Lands"/>
    <n v="0"/>
    <n v="1"/>
    <n v="2.3993261398069999E-2"/>
    <n v="4.75753990552E-3"/>
    <n v="18.316192468824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.9599459797977"/>
    <n v="1.48549817E-2"/>
  </r>
  <r>
    <n v="210000"/>
    <n v="830000"/>
    <n v="840000"/>
    <x v="0"/>
    <x v="0"/>
    <s v="IR-SouthCentral"/>
    <s v="C-25 and South Indian R"/>
    <n v="0.36"/>
    <n v="0.57999999999999996"/>
    <s v="Natural Lands"/>
    <n v="1.46673366045E-3"/>
    <n v="3879.13887019505"/>
    <n v="11.900983962153299"/>
    <n v="2.3598044957511899"/>
    <n v="1.74555737698E-2"/>
    <n v="3.4612046860000001E-3"/>
    <n v="5.6896635544867102"/>
    <n v="6172"/>
    <s v="Mixed Shrubs"/>
    <n v="6172"/>
    <s v="St. Lucie County"/>
    <s v="St. Lucie County"/>
    <m/>
    <m/>
    <s v="Natural Lands"/>
    <n v="0"/>
    <n v="1"/>
    <n v="1.74555737698E-2"/>
    <n v="3.4612046860000001E-3"/>
    <n v="103.205779680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.714439298171399"/>
    <n v="8.3702984300000005E-2"/>
  </r>
  <r>
    <n v="210000"/>
    <n v="840000"/>
    <n v="840000"/>
    <x v="0"/>
    <x v="0"/>
    <s v="IR-SouthCentral"/>
    <s v="C-25 and South Indian R"/>
    <n v="0.36"/>
    <n v="0.57999999999999996"/>
    <s v="St. Lucie County"/>
    <n v="6.1280508553579999E-2"/>
    <n v="3978.2782704876399"/>
    <n v="11.4687793366216"/>
    <n v="2.2124652599773502"/>
    <n v="0.70281263023705998"/>
    <n v="0.13558099628855999"/>
    <n v="243.79091558317501"/>
    <n v="1330"/>
    <s v="Residential, High density; Multiple Dwelling Units, Low Rise &lt;Two stories or less&gt;"/>
    <n v="1330"/>
    <s v="St. Lucie County"/>
    <s v="St. Lucie County"/>
    <m/>
    <m/>
    <m/>
    <n v="0"/>
    <n v="1"/>
    <n v="0.70281263023705998"/>
    <n v="0.13558099628855999"/>
    <n v="246.70427542564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983035666473896"/>
    <n v="0.2000845705"/>
  </r>
  <r>
    <n v="210000"/>
    <n v="840000"/>
    <n v="840000"/>
    <x v="0"/>
    <x v="0"/>
    <s v="IR-SouthCentral"/>
    <s v="C-25 and South Indian R"/>
    <n v="0.36"/>
    <n v="0.57999999999999996"/>
    <s v="St. Lucie County"/>
    <n v="8.343901111332E-2"/>
    <n v="3978.2782704876399"/>
    <n v="11.4687793366216"/>
    <n v="2.2124652599773502"/>
    <n v="0.95694360652462995"/>
    <n v="0.18460591341509"/>
    <n v="331.94360482311401"/>
    <n v="1330"/>
    <s v="Residential, High density; Multiple Dwelling Units, Low Rise &lt;Two stories or less&gt;"/>
    <n v="1330"/>
    <s v="St. Lucie County"/>
    <s v="St. Lucie County"/>
    <m/>
    <m/>
    <m/>
    <n v="0"/>
    <n v="1"/>
    <n v="0.95694360652462995"/>
    <n v="0.18460591341509"/>
    <n v="341.624281421056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0.807957748421003"/>
    <n v="0.27706754369999997"/>
  </r>
  <r>
    <n v="210000"/>
    <n v="840000"/>
    <n v="840000"/>
    <x v="0"/>
    <x v="0"/>
    <s v="IR-SouthCentral"/>
    <s v="C-25 and South Indian R"/>
    <n v="0.36"/>
    <n v="0.57999999999999996"/>
    <s v="St. Lucie County"/>
    <n v="5.3384522375830003E-2"/>
    <n v="3620.4705488139698"/>
    <n v="9.2904538904825902"/>
    <n v="1.5041032962582599"/>
    <n v="0.49596644359808001"/>
    <n v="8.0295836074650004E-2"/>
    <n v="193.277091024193"/>
    <n v="1210"/>
    <s v="Fixed Single Family Units"/>
    <n v="1210"/>
    <s v="St. Lucie County"/>
    <s v="St. Lucie County"/>
    <m/>
    <m/>
    <m/>
    <n v="0"/>
    <n v="1"/>
    <n v="0.49596644359808001"/>
    <n v="8.0295836074650004E-2"/>
    <n v="196.79957827261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000642627998204"/>
    <n v="0.1596103636"/>
  </r>
  <r>
    <n v="210000"/>
    <n v="840000"/>
    <n v="840000"/>
    <x v="0"/>
    <x v="0"/>
    <s v="IR-SouthCentral"/>
    <s v="C-25 and South Indian R"/>
    <n v="0.36"/>
    <n v="0.57999999999999996"/>
    <s v="St. Lucie County"/>
    <n v="0.19318834692831999"/>
    <n v="3620.4705488139698"/>
    <n v="9.2904538904825902"/>
    <n v="1.5041032962582599"/>
    <n v="1.79480742931613"/>
    <n v="0.29057522941357"/>
    <n v="699.43272042804699"/>
    <n v="1330"/>
    <s v="Residential, High density; Multiple Dwelling Units, Low Rise &lt;Two stories or less&gt;"/>
    <n v="1330"/>
    <s v="St. Lucie County"/>
    <s v="St. Lucie County"/>
    <m/>
    <m/>
    <m/>
    <n v="0"/>
    <n v="1"/>
    <n v="1.79480742931613"/>
    <n v="0.29057522941357"/>
    <n v="736.399660406661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9.78120078272201"/>
    <n v="0.59724222260000004"/>
  </r>
  <r>
    <n v="210000"/>
    <n v="840000"/>
    <n v="840000"/>
    <x v="0"/>
    <x v="0"/>
    <s v="IR-SouthCentral"/>
    <s v="C-25 and South Indian R"/>
    <n v="0.36"/>
    <n v="0.57999999999999996"/>
    <s v="St. Lucie County"/>
    <n v="9.7359627400860002E-2"/>
    <n v="3620.4705488139698"/>
    <n v="9.2904538904825902"/>
    <n v="1.5041032962582599"/>
    <n v="0.90451512916233001"/>
    <n v="0.14643893649612"/>
    <n v="352.48766364834501"/>
    <n v="1330"/>
    <s v="Residential, High density; Multiple Dwelling Units, Low Rise &lt;Two stories or less&gt;"/>
    <n v="1330"/>
    <s v="St. Lucie County"/>
    <s v="St. Lucie County"/>
    <m/>
    <m/>
    <m/>
    <n v="0"/>
    <n v="1"/>
    <n v="0.90451512916233001"/>
    <n v="0.14643893649612"/>
    <n v="352.487663648345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143324448913603"/>
    <n v="0.28587807269999999"/>
  </r>
  <r>
    <n v="210000"/>
    <n v="840000"/>
    <n v="840000"/>
    <x v="0"/>
    <x v="0"/>
    <s v="IR-SouthCentral"/>
    <s v="C-25 and South Indian R"/>
    <n v="0.36"/>
    <n v="0.57999999999999996"/>
    <s v="St. Lucie County"/>
    <n v="0.13498118475824999"/>
    <n v="2728.15812080245"/>
    <n v="6.6133095676235696"/>
    <n v="0.67842848250756005"/>
    <n v="0.89267236061096"/>
    <n v="9.1575080342609999E-2"/>
    <n v="368.25001535377999"/>
    <n v="1210"/>
    <s v="Fixed Single Family Units"/>
    <n v="1210"/>
    <s v="St. Lucie County"/>
    <s v="St. Lucie County"/>
    <m/>
    <m/>
    <m/>
    <n v="0"/>
    <n v="1"/>
    <n v="0.89267236061096"/>
    <n v="9.1575080342609999E-2"/>
    <n v="368.25001535158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2.033098666413"/>
    <n v="0.29866181289999999"/>
  </r>
  <r>
    <n v="210000"/>
    <n v="840000"/>
    <n v="840000"/>
    <x v="0"/>
    <x v="0"/>
    <s v="IR-SouthCentral"/>
    <s v="C-25 and South Indian R"/>
    <n v="0.36"/>
    <n v="0.57999999999999996"/>
    <s v="Natural Lands"/>
    <n v="0.43887850742574003"/>
    <n v="2728.15812080245"/>
    <n v="6.6133095676235696"/>
    <n v="0.67842848250756005"/>
    <n v="2.9024394321829998"/>
    <n v="0.29774767979803002"/>
    <n v="1197.3299640791899"/>
    <n v="4110"/>
    <s v="Pine flatwoods"/>
    <n v="4110"/>
    <s v="St. Lucie County"/>
    <s v="St. Lucie County"/>
    <m/>
    <m/>
    <s v="Natural Lands"/>
    <n v="0"/>
    <n v="1"/>
    <n v="2.9024394321829998"/>
    <n v="0.29774767979803002"/>
    <n v="1197.3299640791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1.20481414719799"/>
    <n v="0.97107053050000003"/>
  </r>
  <r>
    <n v="210000"/>
    <n v="840000"/>
    <n v="840000"/>
    <x v="0"/>
    <x v="0"/>
    <s v="IR-SouthCentral"/>
    <s v="C-25 and South Indian R"/>
    <n v="0.36"/>
    <n v="0.57999999999999996"/>
    <s v="St. Lucie County"/>
    <n v="1.2686658330999999E-4"/>
    <n v="2728.15812080245"/>
    <n v="6.6133095676235696"/>
    <n v="0.67842848250756005"/>
    <n v="8.3900798924000004E-4"/>
    <n v="8.6069903590000002E-5"/>
    <n v="0.34611209952927002"/>
    <n v="1310"/>
    <s v="Fixed Single Family Units"/>
    <n v="1310"/>
    <s v="St. Lucie County"/>
    <s v="St. Lucie County"/>
    <m/>
    <m/>
    <m/>
    <n v="0"/>
    <n v="1"/>
    <n v="8.3900798924000004E-4"/>
    <n v="8.6069903590000002E-5"/>
    <n v="0.34611210015034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.1733355952932296"/>
    <n v="2.8070729999999999E-4"/>
  </r>
  <r>
    <n v="210000"/>
    <n v="840000"/>
    <n v="840000"/>
    <x v="0"/>
    <x v="0"/>
    <s v="IR-SouthCentral"/>
    <s v="C-25 and South Indian R"/>
    <n v="0.36"/>
    <n v="0.57999999999999996"/>
    <s v="St. Lucie County"/>
    <n v="0.24443095998149"/>
    <n v="3934.9932993618499"/>
    <n v="10.203992851436499"/>
    <n v="1.64856157101037"/>
    <n v="2.4941717683209799"/>
    <n v="0.40295948739067"/>
    <n v="961.83418968378305"/>
    <n v="1210"/>
    <s v="Fixed Single Family Units"/>
    <n v="1210"/>
    <s v="St. Lucie County"/>
    <s v="St. Lucie County"/>
    <m/>
    <m/>
    <m/>
    <n v="0"/>
    <n v="1"/>
    <n v="2.4941717683209799"/>
    <n v="0.40295948739067"/>
    <n v="961.834189683783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8.79842862260901"/>
    <n v="0.78007639070000001"/>
  </r>
  <r>
    <n v="210000"/>
    <n v="840000"/>
    <n v="840000"/>
    <x v="0"/>
    <x v="0"/>
    <s v="IR-SouthCentral"/>
    <s v="C-25 and South Indian R"/>
    <n v="0.36"/>
    <n v="0.57999999999999996"/>
    <s v="St. Lucie County"/>
    <n v="0.18074234387381999"/>
    <n v="3934.9932993618499"/>
    <n v="10.203992851436499"/>
    <n v="1.64856157101037"/>
    <n v="1.8442935848404201"/>
    <n v="0.29796488236473001"/>
    <n v="711.21991205446795"/>
    <n v="1310"/>
    <s v="Fixed Single Family Units"/>
    <n v="1310"/>
    <s v="St. Lucie County"/>
    <s v="St. Lucie County"/>
    <m/>
    <m/>
    <m/>
    <n v="0"/>
    <n v="1"/>
    <n v="1.8442935848404201"/>
    <n v="0.29796488236473001"/>
    <n v="711.219912054467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0.79692557992"/>
    <n v="0.576820691"/>
  </r>
  <r>
    <n v="210000"/>
    <n v="840000"/>
    <n v="840000"/>
    <x v="0"/>
    <x v="0"/>
    <s v="IR-SouthCentral"/>
    <s v="C-25 and South Indian R"/>
    <n v="0.36"/>
    <n v="0.57999999999999996"/>
    <s v="St. Lucie County"/>
    <n v="6.3701526844339995E-2"/>
    <n v="3902.4299353404999"/>
    <n v="11.018121510584001"/>
    <n v="2.0715675576773598"/>
    <n v="0.70187116318074005"/>
    <n v="0.13196201638526001"/>
    <n v="248.59074528427601"/>
    <n v="1210"/>
    <s v="Fixed Single Family Units"/>
    <n v="1210"/>
    <s v="St. Lucie County"/>
    <s v="St. Lucie County"/>
    <m/>
    <m/>
    <m/>
    <n v="0"/>
    <n v="1"/>
    <n v="0.70187116318074005"/>
    <n v="0.13196201638526001"/>
    <n v="248.59074528427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77525175114801"/>
    <n v="0.20161455419999999"/>
  </r>
  <r>
    <n v="210000"/>
    <n v="840000"/>
    <n v="840000"/>
    <x v="0"/>
    <x v="0"/>
    <s v="IR-SouthCentral"/>
    <s v="C-25 and South Indian R"/>
    <n v="0.36"/>
    <n v="0.57999999999999996"/>
    <s v="St. Lucie County"/>
    <n v="0.17269664235303001"/>
    <n v="3902.4299353404999"/>
    <n v="11.018121510584001"/>
    <n v="2.0715675576773598"/>
    <n v="1.9027925899156399"/>
    <n v="0.35775276161836"/>
    <n v="673.93654685128899"/>
    <n v="1330"/>
    <s v="Residential, High density; Multiple Dwelling Units, Low Rise &lt;Two stories or less&gt;"/>
    <n v="1330"/>
    <s v="St. Lucie County"/>
    <s v="St. Lucie County"/>
    <m/>
    <m/>
    <m/>
    <n v="0"/>
    <n v="1"/>
    <n v="1.9027925899156399"/>
    <n v="0.35775276161836"/>
    <n v="673.936546851288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7.982616296809"/>
    <n v="0.54658276309999998"/>
  </r>
  <r>
    <n v="210000"/>
    <n v="840000"/>
    <n v="840000"/>
    <x v="0"/>
    <x v="0"/>
    <s v="IR-SouthCentral"/>
    <s v="C-25 and South Indian R"/>
    <n v="0.36"/>
    <n v="0.57999999999999996"/>
    <s v="St. Lucie County"/>
    <n v="8.0721728525540007E-2"/>
    <n v="3902.4299353404999"/>
    <n v="11.018121510584001"/>
    <n v="2.0715675576773598"/>
    <n v="0.88940181343881997"/>
    <n v="0.16722051401315"/>
    <n v="315.01088983051199"/>
    <n v="1330"/>
    <s v="Residential, High density; Multiple Dwelling Units, Low Rise &lt;Two stories or less&gt;"/>
    <n v="1330"/>
    <s v="St. Lucie County"/>
    <s v="St. Lucie County"/>
    <m/>
    <m/>
    <m/>
    <n v="0"/>
    <n v="1"/>
    <n v="0.88940181343881997"/>
    <n v="0.16722051401315"/>
    <n v="315.01088983051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995374806449703"/>
    <n v="0.25548328450000002"/>
  </r>
  <r>
    <n v="210000"/>
    <n v="840000"/>
    <n v="840000"/>
    <x v="0"/>
    <x v="0"/>
    <s v="IR-SouthCentral"/>
    <s v="C-25 and South Indian R"/>
    <n v="0.36"/>
    <n v="0.57999999999999996"/>
    <s v="St. Lucie County"/>
    <n v="0.16350656585194001"/>
    <n v="3902.4299353404999"/>
    <n v="11.018121510584001"/>
    <n v="2.0715675576773598"/>
    <n v="1.8015352103350799"/>
    <n v="0.33871489728613002"/>
    <n v="638.07291720537"/>
    <n v="1330"/>
    <s v="Residential, High density; Multiple Dwelling Units, Low Rise &lt;Two stories or less&gt;"/>
    <n v="1330"/>
    <s v="St. Lucie County"/>
    <s v="St. Lucie County"/>
    <m/>
    <m/>
    <m/>
    <n v="0"/>
    <n v="1"/>
    <n v="1.8015352103350799"/>
    <n v="0.33871489728613002"/>
    <n v="638.0729172053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080001320471"/>
    <n v="0.51749628319999996"/>
  </r>
  <r>
    <n v="210000"/>
    <n v="840000"/>
    <n v="840000"/>
    <x v="0"/>
    <x v="0"/>
    <s v="IR-SouthCentral"/>
    <s v="C-25 and South Indian R"/>
    <n v="0.36"/>
    <n v="0.57999999999999996"/>
    <s v="St. Lucie County"/>
    <n v="9.2756232658670001E-2"/>
    <n v="3902.4299353404999"/>
    <n v="11.018121510584001"/>
    <n v="2.0715675576773598"/>
    <n v="1.02199944229732"/>
    <n v="0.19215080234809001"/>
    <n v="361.97469901663698"/>
    <n v="1330"/>
    <s v="Residential, High density; Multiple Dwelling Units, Low Rise &lt;Two stories or less&gt;"/>
    <n v="1330"/>
    <s v="St. Lucie County"/>
    <s v="St. Lucie County"/>
    <m/>
    <m/>
    <m/>
    <n v="0"/>
    <n v="1"/>
    <n v="1.02199944229732"/>
    <n v="0.19215080234809001"/>
    <n v="361.974699016636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1.680402336529497"/>
    <n v="0.29357234310000002"/>
  </r>
  <r>
    <n v="210000"/>
    <n v="840000"/>
    <n v="840000"/>
    <x v="0"/>
    <x v="0"/>
    <s v="IR-SouthCentral"/>
    <s v="C-25 and South Indian R"/>
    <n v="0.36"/>
    <n v="0.57999999999999996"/>
    <s v="St. Lucie County"/>
    <n v="1.734199906588E-2"/>
    <n v="3902.4299353404999"/>
    <n v="11.018121510584001"/>
    <n v="2.0715675576773598"/>
    <n v="0.1910762529444"/>
    <n v="3.5925122650159999E-2"/>
    <n v="67.675936293372303"/>
    <n v="1310"/>
    <s v="Fixed Single Family Units"/>
    <n v="1310"/>
    <s v="St. Lucie County"/>
    <s v="St. Lucie County"/>
    <m/>
    <m/>
    <m/>
    <n v="0"/>
    <n v="1"/>
    <n v="0.1910762529444"/>
    <n v="3.5925122650159999E-2"/>
    <n v="67.6759362933711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8.553974931508797"/>
    <n v="5.4887215199999999E-2"/>
  </r>
  <r>
    <n v="210000"/>
    <n v="840000"/>
    <n v="840000"/>
    <x v="0"/>
    <x v="0"/>
    <s v="IR-SouthCentral"/>
    <s v="C-25 and South Indian R"/>
    <n v="0.36"/>
    <n v="0.57999999999999996"/>
    <s v="St. Lucie County"/>
    <n v="2.7038758368460002E-2"/>
    <n v="3902.4299353404999"/>
    <n v="11.018121510584001"/>
    <n v="2.0715675576773598"/>
    <n v="0.29791632519909"/>
    <n v="5.6012614635989999E-2"/>
    <n v="105.516860071544"/>
    <n v="1310"/>
    <s v="Fixed Single Family Units"/>
    <n v="1310"/>
    <s v="St. Lucie County"/>
    <s v="St. Lucie County"/>
    <m/>
    <m/>
    <m/>
    <n v="0"/>
    <n v="1"/>
    <n v="0.29791632519909"/>
    <n v="5.6012614635989999E-2"/>
    <n v="105.51686007154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247570979775404"/>
    <n v="8.5577339899999993E-2"/>
  </r>
  <r>
    <n v="210000"/>
    <n v="840000"/>
    <n v="840000"/>
    <x v="0"/>
    <x v="0"/>
    <s v="IR-SouthCentral"/>
    <s v="C-25 and South Indian R"/>
    <n v="0.36"/>
    <n v="0.57999999999999996"/>
    <s v="St. Lucie County"/>
    <n v="0.17572350725319"/>
    <n v="3931.9053729295501"/>
    <n v="10.8055814985791"/>
    <n v="1.9467226907930699"/>
    <n v="1.8987946788405801"/>
    <n v="0.34208493887552999"/>
    <n v="690.92820231886697"/>
    <n v="1210"/>
    <s v="Fixed Single Family Units"/>
    <n v="1210"/>
    <s v="St. Lucie County"/>
    <s v="St. Lucie County"/>
    <m/>
    <m/>
    <m/>
    <n v="0"/>
    <n v="1"/>
    <n v="1.8987946788405801"/>
    <n v="0.34208493887552999"/>
    <n v="690.928202318866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7.45816918958501"/>
    <n v="0.56036350550000003"/>
  </r>
  <r>
    <n v="210000"/>
    <n v="840000"/>
    <n v="840000"/>
    <x v="0"/>
    <x v="0"/>
    <s v="IR-SouthCentral"/>
    <s v="C-25 and South Indian R"/>
    <n v="0.36"/>
    <n v="0.57999999999999996"/>
    <s v="St. Lucie County"/>
    <n v="2.4845189127900001E-3"/>
    <n v="3931.9053729295501"/>
    <n v="10.8055814985791"/>
    <n v="1.9467226907930699"/>
    <n v="2.6846671597009999E-2"/>
    <n v="4.8366693432499996E-3"/>
    <n v="9.7688932623794908"/>
    <n v="1310"/>
    <s v="Fixed Single Family Units"/>
    <n v="1310"/>
    <s v="St. Lucie County"/>
    <s v="St. Lucie County"/>
    <m/>
    <m/>
    <m/>
    <n v="0"/>
    <n v="1"/>
    <n v="2.6846671597009999E-2"/>
    <n v="4.8366693432499996E-3"/>
    <n v="9.76889326237779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4.290671955428103"/>
    <n v="7.9228656000000005E-3"/>
  </r>
  <r>
    <n v="210000"/>
    <n v="840000"/>
    <n v="840000"/>
    <x v="0"/>
    <x v="0"/>
    <s v="IR-SouthCentral"/>
    <s v="C-25 and South Indian R"/>
    <n v="0.36"/>
    <n v="0.57999999999999996"/>
    <s v="St. Lucie County"/>
    <n v="4.7043741989499996E-3"/>
    <n v="3931.9053729295501"/>
    <n v="10.8055814985791"/>
    <n v="1.9467226907930699"/>
    <n v="5.0833498806640003E-2"/>
    <n v="9.15811199909E-3"/>
    <n v="18.497154189150201"/>
    <n v="1750"/>
    <s v="Governmental"/>
    <n v="1750"/>
    <s v="St. Lucie County"/>
    <s v="St. Lucie County"/>
    <m/>
    <m/>
    <m/>
    <n v="0"/>
    <n v="1"/>
    <n v="5.0833498806640003E-2"/>
    <n v="9.15811199909E-3"/>
    <n v="18.497154189151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8.108900103614602"/>
    <n v="1.5001747100000001E-2"/>
  </r>
  <r>
    <n v="210000"/>
    <n v="840000"/>
    <n v="840000"/>
    <x v="0"/>
    <x v="0"/>
    <s v="IR-SouthCentral"/>
    <s v="C-25 and South Indian R"/>
    <n v="0.36"/>
    <n v="0.57999999999999996"/>
    <s v="St. Lucie County"/>
    <n v="0.16630895571637"/>
    <n v="3931.9053729295501"/>
    <n v="10.8055814985791"/>
    <n v="1.9467226907930699"/>
    <n v="1.7970649749369201"/>
    <n v="0.32375741777516998"/>
    <n v="653.91107654753"/>
    <n v="1310"/>
    <s v="Fixed Single Family Units"/>
    <n v="1310"/>
    <s v="St. Lucie County"/>
    <s v="St. Lucie County"/>
    <m/>
    <m/>
    <m/>
    <n v="0"/>
    <n v="1"/>
    <n v="1.7970649749369201"/>
    <n v="0.32375741777516998"/>
    <n v="653.9110765475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797674751293"/>
    <n v="0.53034150570000005"/>
  </r>
  <r>
    <n v="210000"/>
    <n v="840000"/>
    <n v="840000"/>
    <x v="0"/>
    <x v="0"/>
    <s v="IR-SouthCentral"/>
    <s v="C-25 and South Indian R"/>
    <n v="0.36"/>
    <n v="0.57999999999999996"/>
    <s v="St. Lucie County"/>
    <n v="0.15409552704030999"/>
    <n v="3931.9053729295501"/>
    <n v="10.8055814985791"/>
    <n v="1.9467226907930699"/>
    <n v="1.6650917760006401"/>
    <n v="0.2999812590391"/>
    <n v="605.88903071422999"/>
    <n v="1310"/>
    <s v="Fixed Single Family Units"/>
    <n v="1310"/>
    <s v="St. Lucie County"/>
    <s v="St. Lucie County"/>
    <m/>
    <m/>
    <m/>
    <n v="0"/>
    <n v="1"/>
    <n v="1.6650917760006401"/>
    <n v="0.2999812590391"/>
    <n v="605.889030714226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949292748690198"/>
    <n v="0.49139418550000002"/>
  </r>
  <r>
    <n v="210000"/>
    <n v="840000"/>
    <n v="840000"/>
    <x v="0"/>
    <x v="0"/>
    <s v="IR-SouthCentral"/>
    <s v="C-25 and South Indian R"/>
    <n v="0.36"/>
    <n v="0.57999999999999996"/>
    <s v="St. Lucie County"/>
    <n v="0.11444640722759"/>
    <n v="3931.9053729295501"/>
    <n v="10.8055814985791"/>
    <n v="1.9467226907930699"/>
    <n v="1.23665998051732"/>
    <n v="0.22279541782969001"/>
    <n v="449.99244349065299"/>
    <n v="1310"/>
    <s v="Fixed Single Family Units"/>
    <n v="1310"/>
    <s v="St. Lucie County"/>
    <s v="St. Lucie County"/>
    <m/>
    <m/>
    <m/>
    <n v="0"/>
    <n v="1"/>
    <n v="1.23665998051732"/>
    <n v="0.22279541782969001"/>
    <n v="449.99244349065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6.712006218779507"/>
    <n v="0.36495737509999998"/>
  </r>
  <r>
    <n v="210000"/>
    <n v="840000"/>
    <n v="840000"/>
    <x v="0"/>
    <x v="0"/>
    <s v="IR-SouthCentral"/>
    <s v="C-25 and South Indian R"/>
    <n v="0.36"/>
    <n v="0.57999999999999996"/>
    <s v="St. Lucie County"/>
    <n v="1.256918409753E-2"/>
    <n v="3901.63702146281"/>
    <n v="10.4257061774303"/>
    <n v="1.8435746354165401"/>
    <n v="0.13104262029090999"/>
    <n v="2.3172228990089999E-2"/>
    <n v="49.040394004520202"/>
    <n v="1210"/>
    <s v="Fixed Single Family Units"/>
    <n v="1210"/>
    <s v="St. Lucie County"/>
    <s v="St. Lucie County"/>
    <m/>
    <m/>
    <m/>
    <n v="0"/>
    <n v="1"/>
    <n v="0.13104262029090999"/>
    <n v="2.3172228990089999E-2"/>
    <n v="406.3519958551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7.2368344759427"/>
    <n v="0.32956366250000002"/>
  </r>
  <r>
    <n v="210000"/>
    <n v="840000"/>
    <n v="840000"/>
    <x v="0"/>
    <x v="0"/>
    <s v="IR-SouthCentral"/>
    <s v="C-25 and South Indian R"/>
    <n v="0.36"/>
    <n v="0.57999999999999996"/>
    <s v="St. Lucie County"/>
    <n v="5.15649993242E-2"/>
    <n v="3901.63702146281"/>
    <n v="10.4257061774303"/>
    <n v="1.8435746354165401"/>
    <n v="0.53760153199350003"/>
    <n v="9.5063924829360005E-2"/>
    <n v="201.18791037500301"/>
    <n v="1330"/>
    <s v="Residential, High density; Multiple Dwelling Units, Low Rise &lt;Two stories or less&gt;"/>
    <n v="1330"/>
    <s v="St. Lucie County"/>
    <s v="St. Lucie County"/>
    <m/>
    <m/>
    <m/>
    <n v="0"/>
    <n v="1"/>
    <n v="0.53760153199350003"/>
    <n v="9.5063924829360005E-2"/>
    <n v="1269.36459164259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7.418108659503801"/>
    <n v="1.0294927751"/>
  </r>
  <r>
    <n v="210000"/>
    <n v="840000"/>
    <n v="840000"/>
    <x v="0"/>
    <x v="0"/>
    <s v="IR-SouthCentral"/>
    <s v="C-25 and South Indian R"/>
    <n v="0.36"/>
    <n v="0.57999999999999996"/>
    <s v="St. Lucie County"/>
    <n v="2.6064312641359999E-2"/>
    <n v="3901.63702146281"/>
    <n v="10.4257061774303"/>
    <n v="1.8435746354165401"/>
    <n v="0.27173886531556002"/>
    <n v="4.8051505675179997E-2"/>
    <n v="101.693487140534"/>
    <n v="1310"/>
    <s v="Fixed Single Family Units"/>
    <n v="1310"/>
    <s v="St. Lucie County"/>
    <s v="St. Lucie County"/>
    <m/>
    <m/>
    <m/>
    <n v="0"/>
    <n v="1"/>
    <n v="0.27173886531556002"/>
    <n v="4.8051505675179997E-2"/>
    <n v="101.87822529353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1.141162731862899"/>
    <n v="8.2626297900000006E-2"/>
  </r>
  <r>
    <n v="210000"/>
    <n v="840000"/>
    <n v="840000"/>
    <x v="0"/>
    <x v="0"/>
    <s v="IR-SouthCentral"/>
    <s v="C-25 and South Indian R"/>
    <n v="0.36"/>
    <n v="0.57999999999999996"/>
    <s v="St. Lucie County"/>
    <n v="4.0718696747460002E-2"/>
    <n v="3901.63702146281"/>
    <n v="10.4257061774303"/>
    <n v="1.8435746354165401"/>
    <n v="0.42452116821698999"/>
    <n v="7.5067956510850006E-2"/>
    <n v="158.869574695642"/>
    <n v="1750"/>
    <s v="Governmental"/>
    <n v="1750"/>
    <s v="St. Lucie County"/>
    <s v="St. Lucie County"/>
    <m/>
    <m/>
    <m/>
    <n v="0"/>
    <n v="1"/>
    <n v="0.42452116821698999"/>
    <n v="7.5067956510850006E-2"/>
    <n v="158.86957469564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3.195700811918897"/>
    <n v="0.12884799250000001"/>
  </r>
  <r>
    <n v="210000"/>
    <n v="840000"/>
    <n v="840000"/>
    <x v="0"/>
    <x v="0"/>
    <s v="IR-SouthCentral"/>
    <s v="C-25 and South Indian R"/>
    <n v="0.36"/>
    <n v="0.57999999999999996"/>
    <s v="St. Lucie County"/>
    <n v="0.21723127264329001"/>
    <n v="3919.2894870775099"/>
    <n v="12.3214307780694"/>
    <n v="2.4956731419457601"/>
    <n v="2.67660008870623"/>
    <n v="0.54213825272655003"/>
    <n v="851.39224313531497"/>
    <n v="1310"/>
    <s v="Fixed Single Family Units"/>
    <n v="1310"/>
    <s v="St. Lucie County"/>
    <s v="St. Lucie County"/>
    <m/>
    <m/>
    <m/>
    <n v="0"/>
    <n v="1"/>
    <n v="2.67660008870623"/>
    <n v="0.54213825272655003"/>
    <n v="851.392243135314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9.056790553301"/>
    <n v="0.69050465790000004"/>
  </r>
  <r>
    <n v="210000"/>
    <n v="840000"/>
    <n v="840000"/>
    <x v="0"/>
    <x v="0"/>
    <s v="IR-SouthCentral"/>
    <s v="C-25 and South Indian R"/>
    <n v="0.36"/>
    <n v="0.57999999999999996"/>
    <s v="St. Lucie County"/>
    <n v="0.15540912822253999"/>
    <n v="3919.2894870775099"/>
    <n v="12.3214307780694"/>
    <n v="2.4956731419457601"/>
    <n v="1.91486281567419"/>
    <n v="0.38785038731819999"/>
    <n v="609.09336243849395"/>
    <n v="1310"/>
    <s v="Fixed Single Family Units"/>
    <n v="1310"/>
    <s v="St. Lucie County"/>
    <s v="St. Lucie County"/>
    <m/>
    <m/>
    <m/>
    <n v="0"/>
    <n v="1"/>
    <n v="1.91486281567419"/>
    <n v="0.38785038731819999"/>
    <n v="609.0933624384939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795074118613"/>
    <n v="0.49399299470000002"/>
  </r>
  <r>
    <n v="210000"/>
    <n v="840000"/>
    <n v="840000"/>
    <x v="0"/>
    <x v="0"/>
    <s v="IR-SouthCentral"/>
    <s v="C-25 and South Indian R"/>
    <n v="0.36"/>
    <n v="0.57999999999999996"/>
    <s v="St. Lucie County"/>
    <n v="9.9107613613279993E-2"/>
    <n v="3919.2894870775099"/>
    <n v="12.3214307780694"/>
    <n v="2.4956731419457601"/>
    <n v="1.22114760071578"/>
    <n v="0.24734020945702001"/>
    <n v="388.43142812389902"/>
    <n v="1310"/>
    <s v="Fixed Single Family Units"/>
    <n v="1310"/>
    <s v="St. Lucie County"/>
    <s v="St. Lucie County"/>
    <m/>
    <m/>
    <m/>
    <n v="0"/>
    <n v="1"/>
    <n v="1.22114760071578"/>
    <n v="0.24734020945702001"/>
    <n v="388.431428123899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358298856091395"/>
    <n v="0.31502954430000002"/>
  </r>
  <r>
    <n v="210000"/>
    <n v="840000"/>
    <n v="840000"/>
    <x v="0"/>
    <x v="0"/>
    <s v="IR-SouthCentral"/>
    <s v="C-25 and South Indian R"/>
    <n v="0.36"/>
    <n v="0.57999999999999996"/>
    <s v="St. Lucie County"/>
    <n v="8.3404340113330006E-2"/>
    <n v="3919.2894870775099"/>
    <n v="12.3214307780694"/>
    <n v="2.4956731419457601"/>
    <n v="1.02766080329707"/>
    <n v="0.20814997154257001"/>
    <n v="326.88575338284602"/>
    <n v="1310"/>
    <s v="Fixed Single Family Units"/>
    <n v="1310"/>
    <s v="St. Lucie County"/>
    <s v="St. Lucie County"/>
    <m/>
    <m/>
    <m/>
    <n v="0"/>
    <n v="1"/>
    <n v="1.02766080329707"/>
    <n v="0.20814997154257001"/>
    <n v="326.88575338284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4.883746816020604"/>
    <n v="0.26511415519999998"/>
  </r>
  <r>
    <n v="210000"/>
    <n v="840000"/>
    <n v="840000"/>
    <x v="0"/>
    <x v="0"/>
    <s v="IR-SouthCentral"/>
    <s v="C-25 and South Indian R"/>
    <n v="0.36"/>
    <n v="0.57999999999999996"/>
    <s v="St. Lucie County"/>
    <n v="4.128427332199E-2"/>
    <n v="3919.2894870775099"/>
    <n v="12.3214307780694"/>
    <n v="2.4956731419457601"/>
    <n v="0.50868131595981003"/>
    <n v="0.10303205211444"/>
    <n v="161.80501841251299"/>
    <n v="1310"/>
    <s v="Fixed Single Family Units"/>
    <n v="1310"/>
    <s v="St. Lucie County"/>
    <s v="St. Lucie County"/>
    <m/>
    <m/>
    <m/>
    <n v="0"/>
    <n v="1"/>
    <n v="0.50868131595981003"/>
    <n v="0.10303205211444"/>
    <n v="161.80501841251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678969898966699"/>
    <n v="0.1312287254"/>
  </r>
  <r>
    <n v="210000"/>
    <n v="840000"/>
    <n v="840000"/>
    <x v="0"/>
    <x v="0"/>
    <s v="IR-SouthCentral"/>
    <s v="C-25 and South Indian R"/>
    <n v="0.36"/>
    <n v="0.57999999999999996"/>
    <s v="St. Lucie County"/>
    <n v="2.1326825615380001E-2"/>
    <n v="3919.2894870775099"/>
    <n v="12.3214307780694"/>
    <n v="2.4956731419457601"/>
    <n v="0.26277700553587002"/>
    <n v="5.322478589126E-2"/>
    <n v="83.586003427098106"/>
    <n v="1310"/>
    <s v="Fixed Single Family Units"/>
    <n v="1310"/>
    <s v="St. Lucie County"/>
    <s v="St. Lucie County"/>
    <m/>
    <m/>
    <m/>
    <n v="0"/>
    <n v="1"/>
    <n v="0.26277700553587002"/>
    <n v="5.322478589126E-2"/>
    <n v="83.5860034270972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0.141138615894"/>
    <n v="6.7790756999999993E-2"/>
  </r>
  <r>
    <n v="210000"/>
    <n v="840000"/>
    <n v="840000"/>
    <x v="0"/>
    <x v="0"/>
    <s v="IR-SouthCentral"/>
    <s v="C-25 and South Indian R"/>
    <n v="0.36"/>
    <n v="0.57999999999999996"/>
    <s v="St. Lucie County"/>
    <n v="7.8796903362419998E-2"/>
    <n v="3686.0376270813399"/>
    <n v="10.0958993101621"/>
    <n v="1.6597998365695901"/>
    <n v="0.79552560229960001"/>
    <n v="0.13078708732314001"/>
    <n v="290.44835069138702"/>
    <n v="1210"/>
    <s v="Fixed Single Family Units"/>
    <n v="1210"/>
    <s v="St. Lucie County"/>
    <s v="St. Lucie County"/>
    <m/>
    <m/>
    <m/>
    <n v="0"/>
    <n v="1"/>
    <n v="0.79552560229960001"/>
    <n v="0.13078708732314001"/>
    <n v="290.448350691387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885469286217"/>
    <n v="0.2355623282"/>
  </r>
  <r>
    <n v="210000"/>
    <n v="840000"/>
    <n v="840000"/>
    <x v="0"/>
    <x v="0"/>
    <s v="IR-SouthCentral"/>
    <s v="C-25 and South Indian R"/>
    <n v="0.36"/>
    <n v="0.57999999999999996"/>
    <s v="FDOT District 4"/>
    <n v="3.596012808027E-2"/>
    <n v="3686.0376270813399"/>
    <n v="10.0958993101621"/>
    <n v="1.6597998365695901"/>
    <n v="0.36304983227893001"/>
    <n v="5.9686614710650003E-2"/>
    <n v="132.55038517853899"/>
    <n v="1210"/>
    <s v="Fixed Single Family Units"/>
    <n v="1210"/>
    <s v="FDOT District 4                                                St. Lucie County"/>
    <s v="FDOT District 4"/>
    <m/>
    <m/>
    <m/>
    <n v="0"/>
    <n v="1"/>
    <n v="0.36304983227893001"/>
    <n v="5.9686614710650003E-2"/>
    <n v="188.59903761003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1666929453027"/>
    <n v="0.15295947900000001"/>
  </r>
  <r>
    <n v="210000"/>
    <n v="840000"/>
    <n v="840000"/>
    <x v="0"/>
    <x v="0"/>
    <s v="IR-SouthCentral"/>
    <s v="C-25 and South Indian R"/>
    <n v="0.36"/>
    <n v="0.57999999999999996"/>
    <s v="St. Lucie County"/>
    <n v="0.16405563467090001"/>
    <n v="3686.0376270813399"/>
    <n v="10.0958993101621"/>
    <n v="1.6597998365695901"/>
    <n v="1.6562891689021699"/>
    <n v="0.27229951561507998"/>
    <n v="604.71524233165906"/>
    <n v="1310"/>
    <s v="Fixed Single Family Units"/>
    <n v="1310"/>
    <s v="St. Lucie County"/>
    <s v="St. Lucie County"/>
    <m/>
    <m/>
    <m/>
    <n v="0"/>
    <n v="1"/>
    <n v="1.6562891689021699"/>
    <n v="0.27229951561507998"/>
    <n v="604.7152423316590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9.043450335762"/>
    <n v="0.49044220789999998"/>
  </r>
  <r>
    <n v="210000"/>
    <n v="840000"/>
    <n v="840000"/>
    <x v="0"/>
    <x v="0"/>
    <s v="IR-SouthCentral"/>
    <s v="C-25 and South Indian R"/>
    <n v="0.36"/>
    <n v="0.57999999999999996"/>
    <s v="St. Lucie County"/>
    <n v="6.050904663817E-2"/>
    <n v="3686.0376270813399"/>
    <n v="10.0958993101621"/>
    <n v="1.6597998365695901"/>
    <n v="0.61089324221291996"/>
    <n v="0.10043290572102"/>
    <n v="223.03862268713601"/>
    <n v="1310"/>
    <s v="Fixed Single Family Units"/>
    <n v="1310"/>
    <s v="St. Lucie County"/>
    <s v="St. Lucie County"/>
    <m/>
    <m/>
    <m/>
    <n v="0"/>
    <n v="1"/>
    <n v="0.61089324221291996"/>
    <n v="0.10043290572102"/>
    <n v="223.03862268713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064611091848597"/>
    <n v="0.18089101599999999"/>
  </r>
  <r>
    <n v="210000"/>
    <n v="840000"/>
    <n v="840000"/>
    <x v="0"/>
    <x v="0"/>
    <s v="IR-SouthCentral"/>
    <s v="C-25 and South Indian R"/>
    <n v="0.36"/>
    <n v="0.57999999999999996"/>
    <s v="St. Lucie County"/>
    <n v="3.0350895530000001E-2"/>
    <n v="3686.0376270813399"/>
    <n v="10.0958993101621"/>
    <n v="1.6597998365695901"/>
    <n v="0.30641958524422003"/>
    <n v="5.0376411440449999E-2"/>
    <n v="111.87454293922799"/>
    <n v="1750"/>
    <s v="Governmental"/>
    <n v="1750"/>
    <s v="St. Lucie County"/>
    <s v="St. Lucie County"/>
    <m/>
    <m/>
    <m/>
    <n v="0"/>
    <n v="1"/>
    <n v="0.30641958524422003"/>
    <n v="5.0376411440449999E-2"/>
    <n v="412.132639865428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949747641796307"/>
    <n v="0.3342519383"/>
  </r>
  <r>
    <n v="210000"/>
    <n v="840000"/>
    <n v="840000"/>
    <x v="0"/>
    <x v="0"/>
    <s v="IR-SouthCentral"/>
    <s v="C-25 and South Indian R"/>
    <n v="0.36"/>
    <n v="0.57999999999999996"/>
    <s v="FDOT District 4"/>
    <n v="4.229863453E-4"/>
    <n v="3686.0376270813399"/>
    <n v="10.0958993101621"/>
    <n v="1.6597998365695901"/>
    <n v="4.2704275518E-3"/>
    <n v="7.0207266680999999E-4"/>
    <n v="1.5591435845469099"/>
    <n v="1750"/>
    <s v="Governmental"/>
    <n v="1750"/>
    <s v="FDOT District 4                                                St. Lucie County"/>
    <s v="FDOT District 4"/>
    <m/>
    <m/>
    <m/>
    <n v="0"/>
    <n v="1"/>
    <n v="4.2704275518E-3"/>
    <n v="7.0207266680999999E-4"/>
    <n v="5.0872803635582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.4369426032691806"/>
    <n v="4.1259369999999997E-3"/>
  </r>
  <r>
    <n v="210000"/>
    <n v="840000"/>
    <n v="840000"/>
    <x v="0"/>
    <x v="0"/>
    <s v="IR-SouthCentral"/>
    <s v="C-25 and South Indian R"/>
    <n v="0.36"/>
    <n v="0.57999999999999996"/>
    <s v="St. Lucie County"/>
    <n v="0.20295443358561999"/>
    <n v="3955.4024404553402"/>
    <n v="12.426684293667799"/>
    <n v="2.5161107602400401"/>
    <n v="2.5220506721687399"/>
    <n v="0.51065583418321003"/>
    <n v="802.76646190581198"/>
    <n v="1330"/>
    <s v="Residential, High density; Multiple Dwelling Units, Low Rise &lt;Two stories or less&gt;"/>
    <n v="1330"/>
    <s v="St. Lucie County"/>
    <s v="St. Lucie County"/>
    <m/>
    <m/>
    <m/>
    <n v="0"/>
    <n v="1"/>
    <n v="2.5220506721687399"/>
    <n v="0.51065583418321003"/>
    <n v="802.76646190581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64964369625"/>
    <n v="0.65106769009999998"/>
  </r>
  <r>
    <n v="210000"/>
    <n v="840000"/>
    <n v="840000"/>
    <x v="0"/>
    <x v="0"/>
    <s v="IR-SouthCentral"/>
    <s v="C-25 and South Indian R"/>
    <n v="0.36"/>
    <n v="0.57999999999999996"/>
    <s v="St. Lucie County"/>
    <n v="7.609787240891E-2"/>
    <n v="3955.4024404553402"/>
    <n v="12.426684293667799"/>
    <n v="2.5161107602400401"/>
    <n v="0.94564423584533996"/>
    <n v="0.19147067559943001"/>
    <n v="300.99771023966099"/>
    <n v="1330"/>
    <s v="Residential, High density; Multiple Dwelling Units, Low Rise &lt;Two stories or less&gt;"/>
    <n v="1330"/>
    <s v="St. Lucie County"/>
    <s v="St. Lucie County"/>
    <m/>
    <m/>
    <m/>
    <n v="0"/>
    <n v="1"/>
    <n v="0.94564423584533996"/>
    <n v="0.19147067559943001"/>
    <n v="300.997710239660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8.7593777280794"/>
    <n v="0.2441181754"/>
  </r>
  <r>
    <n v="210000"/>
    <n v="840000"/>
    <n v="840000"/>
    <x v="0"/>
    <x v="0"/>
    <s v="IR-SouthCentral"/>
    <s v="C-25 and South Indian R"/>
    <n v="0.36"/>
    <n v="0.57999999999999996"/>
    <s v="St. Lucie County"/>
    <n v="5.4801782780559999E-2"/>
    <n v="3955.4024404553402"/>
    <n v="12.426684293667799"/>
    <n v="2.5161107602400401"/>
    <n v="0.68100445334427995"/>
    <n v="0.13788735533452001"/>
    <n v="216.76310535156199"/>
    <n v="1330"/>
    <s v="Residential, High density; Multiple Dwelling Units, Low Rise &lt;Two stories or less&gt;"/>
    <n v="1330"/>
    <s v="St. Lucie County"/>
    <s v="St. Lucie County"/>
    <m/>
    <m/>
    <m/>
    <n v="0"/>
    <n v="1"/>
    <n v="0.68100445334427995"/>
    <n v="0.13788735533452001"/>
    <n v="216.763105351560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515602384944302"/>
    <n v="0.17580138310000001"/>
  </r>
  <r>
    <n v="210000"/>
    <n v="840000"/>
    <n v="840000"/>
    <x v="0"/>
    <x v="0"/>
    <s v="IR-SouthCentral"/>
    <s v="C-25 and South Indian R"/>
    <n v="0.36"/>
    <n v="0.57999999999999996"/>
    <s v="St. Lucie County"/>
    <n v="7.8438177480080001E-2"/>
    <n v="3955.4024404553402"/>
    <n v="12.426684293667799"/>
    <n v="2.5161107602400401"/>
    <n v="0.97472646811564001"/>
    <n v="0.19735914237124"/>
    <n v="310.25455862957699"/>
    <n v="1330"/>
    <s v="Residential, High density; Multiple Dwelling Units, Low Rise &lt;Two stories or less&gt;"/>
    <n v="1330"/>
    <s v="St. Lucie County"/>
    <s v="St. Lucie County"/>
    <m/>
    <m/>
    <m/>
    <n v="0"/>
    <n v="1"/>
    <n v="0.97472646811564001"/>
    <n v="0.19735914237124"/>
    <n v="310.254558629576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372351984010805"/>
    <n v="0.25162575720000002"/>
  </r>
  <r>
    <n v="210000"/>
    <n v="840000"/>
    <n v="840000"/>
    <x v="0"/>
    <x v="0"/>
    <s v="IR-SouthCentral"/>
    <s v="C-25 and South Indian R"/>
    <n v="0.36"/>
    <n v="0.57999999999999996"/>
    <s v="St. Lucie County"/>
    <n v="0.15064939007749001"/>
    <n v="3955.4024404553402"/>
    <n v="12.426684293667799"/>
    <n v="2.5161107602400401"/>
    <n v="1.8720724095266701"/>
    <n v="0.37905055139758997"/>
    <n v="595.87896516564001"/>
    <n v="1330"/>
    <s v="Residential, High density; Multiple Dwelling Units, Low Rise &lt;Two stories or less&gt;"/>
    <n v="1330"/>
    <s v="St. Lucie County"/>
    <s v="St. Lucie County"/>
    <m/>
    <m/>
    <m/>
    <n v="0"/>
    <n v="1"/>
    <n v="1.8720724095266701"/>
    <n v="0.37905055139758997"/>
    <n v="595.87896516564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9.021335225215694"/>
    <n v="0.48327572200000002"/>
  </r>
  <r>
    <n v="210000"/>
    <n v="840000"/>
    <n v="840000"/>
    <x v="0"/>
    <x v="0"/>
    <s v="IR-SouthCentral"/>
    <s v="C-25 and South Indian R"/>
    <n v="0.36"/>
    <n v="0.57999999999999996"/>
    <s v="St. Lucie County"/>
    <n v="5.4821797496319997E-2"/>
    <n v="3955.4024404553402"/>
    <n v="12.426684293667799"/>
    <n v="2.5161107602400401"/>
    <n v="0.68125316989826001"/>
    <n v="0.13793771457621001"/>
    <n v="216.84227160712399"/>
    <n v="1330"/>
    <s v="Residential, High density; Multiple Dwelling Units, Low Rise &lt;Two stories or less&gt;"/>
    <n v="1330"/>
    <s v="St. Lucie County"/>
    <s v="St. Lucie County"/>
    <m/>
    <m/>
    <m/>
    <n v="0"/>
    <n v="1"/>
    <n v="0.68125316989826001"/>
    <n v="0.13793771457621001"/>
    <n v="216.842271607123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5.642536650240203"/>
    <n v="0.17586558930000001"/>
  </r>
  <r>
    <n v="210000"/>
    <n v="840000"/>
    <n v="840000"/>
    <x v="0"/>
    <x v="0"/>
    <s v="IR-SouthCentral"/>
    <s v="C-25 and South Indian R"/>
    <n v="0.36"/>
    <n v="0.57999999999999996"/>
    <s v="Natural Lands"/>
    <n v="0.41110302097474"/>
    <n v="2870.4663807235002"/>
    <n v="5.7200097489444"/>
    <n v="0.59550585308968995"/>
    <n v="2.3515132877960099"/>
    <n v="0.24481425521330999"/>
    <n v="1180.0574007218599"/>
    <n v="6172"/>
    <s v="Mixed Shrubs"/>
    <n v="6172"/>
    <s v="St. Lucie County"/>
    <s v="St. Lucie County"/>
    <m/>
    <m/>
    <s v="Natural Lands"/>
    <n v="0"/>
    <n v="1"/>
    <n v="2.3515132877960099"/>
    <n v="0.24481425521330999"/>
    <n v="1180.0574007218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6.565739263132"/>
    <n v="0.95706196330000004"/>
  </r>
  <r>
    <n v="210000"/>
    <n v="840000"/>
    <n v="840000"/>
    <x v="0"/>
    <x v="0"/>
    <s v="IR-SouthCentral"/>
    <s v="C-25 and South Indian R"/>
    <n v="0.36"/>
    <n v="0.57999999999999996"/>
    <s v="St. Lucie County"/>
    <n v="1.4922537375630001E-2"/>
    <n v="2870.4663807235002"/>
    <n v="5.7200097489444"/>
    <n v="0.59550585308968995"/>
    <n v="8.5357059267640006E-2"/>
    <n v="8.8864583501400002E-3"/>
    <n v="42.834641851861598"/>
    <n v="1750"/>
    <s v="Governmental"/>
    <n v="1750"/>
    <s v="St. Lucie County"/>
    <s v="St. Lucie County"/>
    <m/>
    <m/>
    <m/>
    <n v="0"/>
    <n v="1"/>
    <n v="8.5357059267640006E-2"/>
    <n v="8.8864583501400002E-3"/>
    <n v="443.424517430573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2.44552269238901"/>
    <n v="0.35963059000000003"/>
  </r>
  <r>
    <n v="210000"/>
    <n v="840000"/>
    <n v="840000"/>
    <x v="0"/>
    <x v="0"/>
    <s v="IR-SouthCentral"/>
    <s v="C-25 and South Indian R"/>
    <n v="0.36"/>
    <n v="0.57999999999999996"/>
    <s v="Natural Lands"/>
    <n v="0.61776345375996"/>
    <n v="2524.1811980380999"/>
    <n v="4.67171827659614"/>
    <n v="0.40678162722578998"/>
    <n v="2.8860168175435899"/>
    <n v="0.25129482296110001"/>
    <n v="1559.34689481599"/>
    <n v="6172"/>
    <s v="Mixed Shrubs"/>
    <n v="6172"/>
    <s v="St. Lucie County"/>
    <s v="St. Lucie County"/>
    <m/>
    <m/>
    <s v="Natural Lands"/>
    <n v="0"/>
    <n v="1"/>
    <n v="2.8860168175435899"/>
    <n v="0.25129482296110001"/>
    <n v="1559.34689481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00.00000001490099"/>
    <n v="1.2646771246999999"/>
  </r>
  <r>
    <n v="220000"/>
    <n v="850000"/>
    <n v="850000"/>
    <x v="0"/>
    <x v="0"/>
    <s v="IR-SouthCentral"/>
    <s v="C-25 and South Indian R"/>
    <n v="0.36"/>
    <n v="0.57999999999999996"/>
    <s v="St. Lucie County"/>
    <n v="4.9992559596799997E-3"/>
    <n v="3635.29639823343"/>
    <n v="10.416797097059"/>
    <n v="1.8684389113861599"/>
    <n v="5.2076234968259999E-2"/>
    <n v="9.3408043630400003E-3"/>
    <n v="18.173777184075298"/>
    <n v="1330"/>
    <s v="Residential, High density; Multiple Dwelling Units, Low Rise &lt;Two stories or less&gt;"/>
    <n v="1330"/>
    <s v="St. Lucie County"/>
    <s v="St. Lucie County"/>
    <m/>
    <m/>
    <m/>
    <n v="0"/>
    <n v="1"/>
    <n v="5.2076234968259999E-2"/>
    <n v="9.3408043630400003E-3"/>
    <n v="21.584117664838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5.834487888432999"/>
    <n v="1.7505367099999999E-2"/>
  </r>
  <r>
    <n v="220000"/>
    <n v="850000"/>
    <n v="850000"/>
    <x v="0"/>
    <x v="0"/>
    <s v="IR-SouthCentral"/>
    <s v="C-25 and South Indian R"/>
    <n v="0.36"/>
    <n v="0.57999999999999996"/>
    <s v="St. Lucie County"/>
    <n v="2.3889385244369999E-2"/>
    <n v="3635.29639823343"/>
    <n v="10.416797097059"/>
    <n v="1.8684389113861599"/>
    <n v="0.24885087886415"/>
    <n v="4.4635856959679997E-2"/>
    <n v="86.8449961348946"/>
    <n v="1320"/>
    <s v="Mobile Home Units"/>
    <n v="1320"/>
    <s v="St. Lucie County"/>
    <s v="St. Lucie County"/>
    <m/>
    <m/>
    <m/>
    <n v="0"/>
    <n v="1"/>
    <n v="0.24885087886415"/>
    <n v="4.4635856959679997E-2"/>
    <n v="942.94426122746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9.6290111383287"/>
    <n v="0.76475609180000004"/>
  </r>
  <r>
    <n v="220000"/>
    <n v="850000"/>
    <n v="850000"/>
    <x v="0"/>
    <x v="0"/>
    <s v="IR-SouthCentral"/>
    <s v="C-25 and South Indian R"/>
    <n v="0.36"/>
    <n v="0.57999999999999996"/>
    <s v="St. Lucie County"/>
    <n v="0.32750829967650003"/>
    <n v="3928.31454660499"/>
    <n v="9.9552025106164805"/>
    <n v="1.5327428462885999"/>
    <n v="3.26041144718728"/>
    <n v="0.5019860034293"/>
    <n v="1286.55561775308"/>
    <n v="1210"/>
    <s v="Fixed Single Family Units"/>
    <n v="1210"/>
    <s v="St. Lucie County"/>
    <s v="St. Lucie County"/>
    <m/>
    <m/>
    <m/>
    <n v="0"/>
    <n v="1"/>
    <n v="3.26041144718728"/>
    <n v="0.5019860034293"/>
    <n v="1286.5556177530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6.09375428799001"/>
    <n v="1.0434352131"/>
  </r>
  <r>
    <n v="220000"/>
    <n v="850000"/>
    <n v="850000"/>
    <x v="0"/>
    <x v="0"/>
    <s v="IR-SouthCentral"/>
    <s v="C-25 and South Indian R"/>
    <n v="0.36"/>
    <n v="0.57999999999999996"/>
    <s v="St. Lucie County"/>
    <n v="2.1226132297329999E-2"/>
    <n v="3928.31454660499"/>
    <n v="9.9552025106164805"/>
    <n v="1.5327428462885999"/>
    <n v="0.21131044553705"/>
    <n v="3.2534202433099998E-2"/>
    <n v="83.3829242717634"/>
    <n v="1310"/>
    <s v="Fixed Single Family Units"/>
    <n v="1310"/>
    <s v="St. Lucie County"/>
    <s v="St. Lucie County"/>
    <m/>
    <m/>
    <m/>
    <n v="0"/>
    <n v="1"/>
    <n v="0.21131044553705"/>
    <n v="3.2534202433099998E-2"/>
    <n v="83.38292427176189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0.1739757059526"/>
    <n v="6.7626053699999994E-2"/>
  </r>
  <r>
    <n v="220000"/>
    <n v="850000"/>
    <n v="850000"/>
    <x v="0"/>
    <x v="0"/>
    <s v="IR-SouthCentral"/>
    <s v="C-25 and South Indian R"/>
    <n v="0.36"/>
    <n v="0.57999999999999996"/>
    <s v="St. Lucie County"/>
    <n v="6.3575840024820002E-2"/>
    <n v="3928.31454660499"/>
    <n v="9.9552025106164805"/>
    <n v="1.5327428462885999"/>
    <n v="0.63291036222968999"/>
    <n v="9.7445413994830005E-2"/>
    <n v="249.74589718215199"/>
    <n v="1310"/>
    <s v="Fixed Single Family Units"/>
    <n v="1310"/>
    <s v="St. Lucie County"/>
    <s v="St. Lucie County"/>
    <m/>
    <m/>
    <m/>
    <n v="0"/>
    <n v="1"/>
    <n v="0.63291036222968999"/>
    <n v="9.7445413994830005E-2"/>
    <n v="249.745897182152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2.165077423937205"/>
    <n v="0.20255141700000001"/>
  </r>
  <r>
    <n v="220000"/>
    <n v="850000"/>
    <n v="850000"/>
    <x v="0"/>
    <x v="0"/>
    <s v="IR-SouthCentral"/>
    <s v="C-25 and South Indian R"/>
    <n v="0.36"/>
    <n v="0.57999999999999996"/>
    <s v="St. Lucie County"/>
    <n v="6.7997689186599999E-3"/>
    <n v="3934.5925633638099"/>
    <n v="9.5021753359359398"/>
    <n v="1.36537015374229"/>
    <n v="6.4612596508989997E-2"/>
    <n v="9.2842015338799998E-3"/>
    <n v="26.754320219967699"/>
    <n v="8140"/>
    <s v="Roads and Highways"/>
    <n v="8140"/>
    <s v="St. Lucie County"/>
    <s v="St. Lucie County"/>
    <m/>
    <m/>
    <m/>
    <n v="0"/>
    <n v="1"/>
    <n v="6.4612596508989997E-2"/>
    <n v="9.2842015338799998E-3"/>
    <n v="26.754320219968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2.564639958753599"/>
    <n v="2.1698556500000001E-2"/>
  </r>
  <r>
    <n v="220000"/>
    <n v="850000"/>
    <n v="850000"/>
    <x v="0"/>
    <x v="0"/>
    <s v="IR-SouthCentral"/>
    <s v="C-25 and South Indian R"/>
    <n v="0.36"/>
    <n v="0.57999999999999996"/>
    <s v="FDOT District 4"/>
    <n v="2.9972620498149999E-2"/>
    <n v="3934.5925633638099"/>
    <n v="9.5021753359359398"/>
    <n v="1.36537015374229"/>
    <n v="0.28480509525094999"/>
    <n v="4.0923721457620001E-2"/>
    <n v="117.930049716574"/>
    <n v="8140"/>
    <s v="Roads and Highways"/>
    <n v="8140"/>
    <s v="FDOT District 4                                                St. Lucie County"/>
    <s v="FDOT District 4"/>
    <m/>
    <m/>
    <m/>
    <n v="0"/>
    <n v="1"/>
    <n v="0.28480509525094999"/>
    <n v="4.0923721457620001E-2"/>
    <n v="1815.7483748307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68345210497699"/>
    <n v="1.4726264192"/>
  </r>
  <r>
    <n v="220000"/>
    <n v="850000"/>
    <n v="850000"/>
    <x v="0"/>
    <x v="0"/>
    <s v="IR-SouthCentral"/>
    <s v="C-25 and South Indian R"/>
    <n v="0.36"/>
    <n v="0.57999999999999996"/>
    <s v="St. Lucie County"/>
    <n v="3.96242131885E-3"/>
    <n v="3934.5925633638099"/>
    <n v="9.5021753359359398"/>
    <n v="1.36537015374229"/>
    <n v="3.7651622126610003E-2"/>
    <n v="5.4101718053100002E-3"/>
    <n v="15.590513454081099"/>
    <n v="1210"/>
    <s v="Fixed Single Family Units"/>
    <n v="1210"/>
    <s v="St. Lucie County"/>
    <s v="St. Lucie County"/>
    <m/>
    <m/>
    <m/>
    <n v="0"/>
    <n v="1"/>
    <n v="3.7651622126610003E-2"/>
    <n v="5.4101718053100002E-3"/>
    <n v="15.590513454079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.38156589155"/>
    <n v="1.26443743E-2"/>
  </r>
  <r>
    <n v="220000"/>
    <n v="850000"/>
    <n v="850000"/>
    <x v="0"/>
    <x v="0"/>
    <s v="IR-SouthCentral"/>
    <s v="C-25 and South Indian R"/>
    <n v="0.36"/>
    <n v="0.57999999999999996"/>
    <s v="FDOT District 4"/>
    <n v="3.4447332020899999E-3"/>
    <n v="3934.5925633638099"/>
    <n v="9.5021753359359398"/>
    <n v="1.36537015374229"/>
    <n v="3.2732458871809998E-2"/>
    <n v="4.7033359017399998E-3"/>
    <n v="13.5536216397314"/>
    <n v="1210"/>
    <s v="Fixed Single Family Units"/>
    <n v="1210"/>
    <s v="FDOT District 4                                                St. Lucie County"/>
    <s v="FDOT District 4"/>
    <m/>
    <m/>
    <m/>
    <n v="0"/>
    <n v="1"/>
    <n v="3.2732458871809998E-2"/>
    <n v="4.7033359017399998E-3"/>
    <n v="13.5536216397294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4.168072861596599"/>
    <n v="1.0992393899999999E-2"/>
  </r>
  <r>
    <n v="220000"/>
    <n v="850000"/>
    <n v="850000"/>
    <x v="0"/>
    <x v="0"/>
    <s v="IR-SouthCentral"/>
    <s v="C-25 and South Indian R"/>
    <n v="0.36"/>
    <n v="0.57999999999999996"/>
    <s v="St. Lucie County"/>
    <n v="0.20297781814909999"/>
    <n v="3901.95660358756"/>
    <n v="11.7183670929551"/>
    <n v="2.1916170608095502"/>
    <n v="2.3785685847982698"/>
    <n v="0.44484964922147002"/>
    <n v="792.01063790868398"/>
    <n v="1210"/>
    <s v="Fixed Single Family Units"/>
    <n v="1210"/>
    <s v="St. Lucie County"/>
    <s v="St. Lucie County"/>
    <m/>
    <m/>
    <m/>
    <n v="0"/>
    <n v="1"/>
    <n v="2.3785685847982698"/>
    <n v="0.44484964922147002"/>
    <n v="792.010637908683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32.88446645885199"/>
    <n v="0.64234439409999999"/>
  </r>
  <r>
    <n v="220000"/>
    <n v="850000"/>
    <n v="850000"/>
    <x v="0"/>
    <x v="0"/>
    <s v="IR-SouthCentral"/>
    <s v="C-25 and South Indian R"/>
    <n v="0.36"/>
    <n v="0.57999999999999996"/>
    <s v="St. Lucie County"/>
    <n v="8.0210486561350006E-2"/>
    <n v="3901.95660358756"/>
    <n v="11.7183670929551"/>
    <n v="2.1916170608095502"/>
    <n v="0.93993592623054001"/>
    <n v="0.17579067080370001"/>
    <n v="312.97783771506198"/>
    <n v="1310"/>
    <s v="Fixed Single Family Units"/>
    <n v="1310"/>
    <s v="St. Lucie County"/>
    <s v="St. Lucie County"/>
    <m/>
    <m/>
    <m/>
    <n v="0"/>
    <n v="1"/>
    <n v="0.93993592623054001"/>
    <n v="0.17579067080370001"/>
    <n v="312.97783771506403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5.028320939527902"/>
    <n v="0.25383441829999998"/>
  </r>
  <r>
    <n v="220000"/>
    <n v="850000"/>
    <n v="850000"/>
    <x v="0"/>
    <x v="0"/>
    <s v="IR-SouthCentral"/>
    <s v="C-25 and South Indian R"/>
    <n v="0.36"/>
    <n v="0.57999999999999996"/>
    <s v="St. Lucie County"/>
    <n v="0.13974252236515999"/>
    <n v="3901.95660358756"/>
    <n v="11.7183670929551"/>
    <n v="2.1916170608095502"/>
    <n v="1.6375541755705201"/>
    <n v="0.30626209613605998"/>
    <n v="545.26925794474596"/>
    <n v="1310"/>
    <s v="Fixed Single Family Units"/>
    <n v="1310"/>
    <s v="St. Lucie County"/>
    <s v="St. Lucie County"/>
    <m/>
    <m/>
    <m/>
    <n v="0"/>
    <n v="1"/>
    <n v="1.6375541755705201"/>
    <n v="0.30626209613605998"/>
    <n v="545.269257944745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137881593475001"/>
    <n v="0.44222973069999999"/>
  </r>
  <r>
    <n v="220000"/>
    <n v="850000"/>
    <n v="850000"/>
    <x v="0"/>
    <x v="0"/>
    <s v="IR-SouthCentral"/>
    <s v="C-25 and South Indian R"/>
    <n v="0.36"/>
    <n v="0.57999999999999996"/>
    <s v="St. Lucie County"/>
    <n v="7.0918929197309993E-2"/>
    <n v="3901.95660358756"/>
    <n v="11.7183670929551"/>
    <n v="2.1916170608095502"/>
    <n v="0.83105404617336998"/>
    <n v="0.15542713516317"/>
    <n v="276.72258410080201"/>
    <n v="1310"/>
    <s v="Fixed Single Family Units"/>
    <n v="1310"/>
    <s v="St. Lucie County"/>
    <s v="St. Lucie County"/>
    <m/>
    <m/>
    <m/>
    <n v="0"/>
    <n v="1"/>
    <n v="0.83105404617336998"/>
    <n v="0.15542713516317"/>
    <n v="276.72258410080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1.055984652528295"/>
    <n v="0.22443031960000001"/>
  </r>
  <r>
    <n v="220000"/>
    <n v="850000"/>
    <n v="850000"/>
    <x v="0"/>
    <x v="0"/>
    <s v="IR-SouthCentral"/>
    <s v="C-25 and South Indian R"/>
    <n v="0.36"/>
    <n v="0.57999999999999996"/>
    <s v="St. Lucie County"/>
    <n v="8.8527709567200005E-2"/>
    <n v="3901.95660358756"/>
    <n v="11.7183670929551"/>
    <n v="2.1916170608095502"/>
    <n v="1.03740019860706"/>
    <n v="0.19401883864187999"/>
    <n v="345.43128094624899"/>
    <n v="1310"/>
    <s v="Fixed Single Family Units"/>
    <n v="1310"/>
    <s v="St. Lucie County"/>
    <s v="St. Lucie County"/>
    <m/>
    <m/>
    <m/>
    <n v="0"/>
    <n v="1"/>
    <n v="1.03740019860706"/>
    <n v="0.19401883864187999"/>
    <n v="345.431280946250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0.642890984735303"/>
    <n v="0.28015513460000002"/>
  </r>
  <r>
    <n v="220000"/>
    <n v="850000"/>
    <n v="850000"/>
    <x v="0"/>
    <x v="0"/>
    <s v="IR-SouthCentral"/>
    <s v="C-25 and South Indian R"/>
    <n v="0.36"/>
    <n v="0.57999999999999996"/>
    <s v="St. Lucie County"/>
    <n v="3.5385987919819999E-2"/>
    <n v="3901.95660358756"/>
    <n v="11.7183670929551"/>
    <n v="2.1916170608095502"/>
    <n v="0.41466599639134"/>
    <n v="7.7552534838680007E-2"/>
    <n v="138.074589238215"/>
    <n v="1310"/>
    <s v="Fixed Single Family Units"/>
    <n v="1310"/>
    <s v="St. Lucie County"/>
    <s v="St. Lucie County"/>
    <m/>
    <m/>
    <m/>
    <n v="0"/>
    <n v="1"/>
    <n v="0.41466599639134"/>
    <n v="7.7552534838680007E-2"/>
    <n v="138.07458923821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015917277092903"/>
    <n v="0.1119826352"/>
  </r>
  <r>
    <n v="220000"/>
    <n v="850000"/>
    <n v="850000"/>
    <x v="0"/>
    <x v="0"/>
    <s v="IR-SouthCentral"/>
    <s v="C-25 and South Indian R"/>
    <n v="0.36"/>
    <n v="0.57999999999999996"/>
    <s v="Natural Lands"/>
    <n v="1.8161096460000001E-2"/>
    <n v="3902.1703462239102"/>
    <n v="11.6820320123611"/>
    <n v="2.2602713917942299"/>
    <n v="0.21215851022539001"/>
    <n v="4.1049006772170001E-2"/>
    <n v="70.867692061155296"/>
    <n v="4200"/>
    <s v="Upland Hardwood Forest"/>
    <n v="4200"/>
    <s v="St. Lucie County"/>
    <s v="St. Lucie County"/>
    <m/>
    <m/>
    <s v="Natural Lands"/>
    <n v="0"/>
    <n v="1"/>
    <n v="0.21215851022539001"/>
    <n v="4.1049006772170001E-2"/>
    <n v="83.186987256058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8.5977375402584"/>
    <n v="6.7467142899999999E-2"/>
  </r>
  <r>
    <n v="220000"/>
    <n v="850000"/>
    <n v="850000"/>
    <x v="0"/>
    <x v="0"/>
    <s v="IR-SouthCentral"/>
    <s v="C-25 and South Indian R"/>
    <n v="0.36"/>
    <n v="0.57999999999999996"/>
    <s v="St. Lucie County"/>
    <n v="0.43554182152636001"/>
    <n v="3902.1703462239102"/>
    <n v="11.6820320123611"/>
    <n v="2.2602713917942299"/>
    <n v="5.0880135017930304"/>
    <n v="0.98444271912598003"/>
    <n v="1699.5583805005101"/>
    <n v="1310"/>
    <s v="Fixed Single Family Units"/>
    <n v="1310"/>
    <s v="St. Lucie County"/>
    <s v="St. Lucie County"/>
    <m/>
    <m/>
    <m/>
    <n v="0"/>
    <n v="1"/>
    <n v="5.0880135017930304"/>
    <n v="0.98444271912598003"/>
    <n v="1700.9501871691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65.55390181799001"/>
    <n v="1.3795216441"/>
  </r>
  <r>
    <n v="220000"/>
    <n v="850000"/>
    <n v="850000"/>
    <x v="0"/>
    <x v="0"/>
    <s v="IR-SouthCentral"/>
    <s v="C-25 and South Indian R"/>
    <n v="0.36"/>
    <n v="0.57999999999999996"/>
    <s v="St. Lucie County"/>
    <n v="7.6208961823000004E-4"/>
    <n v="3902.1703462239102"/>
    <n v="11.6820320123611"/>
    <n v="2.2602713917942299"/>
    <n v="8.9027553165199995E-3"/>
    <n v="1.7225293620800001E-3"/>
    <n v="2.9738035094456201"/>
    <n v="1330"/>
    <s v="Residential, High density; Multiple Dwelling Units, Low Rise &lt;Two stories or less&gt;"/>
    <n v="1330"/>
    <s v="St. Lucie County"/>
    <s v="St. Lucie County"/>
    <m/>
    <m/>
    <m/>
    <n v="0"/>
    <n v="1"/>
    <n v="8.9027553165199995E-3"/>
    <n v="1.7225293620800001E-3"/>
    <n v="244.24707196959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1.000390936504399"/>
    <n v="0.19809170479999999"/>
  </r>
  <r>
    <n v="220000"/>
    <n v="850000"/>
    <n v="850000"/>
    <x v="0"/>
    <x v="0"/>
    <s v="IR-SouthCentral"/>
    <s v="C-25 and South Indian R"/>
    <n v="0.36"/>
    <n v="0.57999999999999996"/>
    <s v="St. Lucie County"/>
    <n v="8.6050269314219996E-2"/>
    <n v="3902.1703462239102"/>
    <n v="11.6820320123611"/>
    <n v="2.2602713917942299"/>
    <n v="1.0052420008010401"/>
    <n v="0.19449696198711999"/>
    <n v="335.78280920254201"/>
    <n v="1750"/>
    <s v="Governmental"/>
    <n v="1750"/>
    <s v="St. Lucie County"/>
    <s v="St. Lucie County"/>
    <m/>
    <m/>
    <m/>
    <n v="0"/>
    <n v="1"/>
    <n v="1.0052420008010401"/>
    <n v="0.19449696198711999"/>
    <n v="337.16564063291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193462390445802"/>
    <n v="0.27345145230000001"/>
  </r>
  <r>
    <n v="220000"/>
    <n v="850000"/>
    <n v="850000"/>
    <x v="0"/>
    <x v="0"/>
    <s v="IR-SouthCentral"/>
    <s v="C-25 and South Indian R"/>
    <n v="0.36"/>
    <n v="0.57999999999999996"/>
    <s v="St. Lucie County"/>
    <n v="5.4259352370000001E-3"/>
    <n v="3949.6041255720902"/>
    <n v="10.7565985052185"/>
    <n v="1.90596593453111"/>
    <n v="5.8364606859720003E-2"/>
    <n v="1.034164772469E-2"/>
    <n v="21.430296197142201"/>
    <n v="1210"/>
    <s v="Fixed Single Family Units"/>
    <n v="1210"/>
    <s v="St. Lucie County"/>
    <s v="St. Lucie County"/>
    <m/>
    <m/>
    <m/>
    <n v="0"/>
    <n v="1"/>
    <n v="5.8364606859720003E-2"/>
    <n v="1.034164772469E-2"/>
    <n v="21.4302961971437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900076279478"/>
    <n v="1.73806133E-2"/>
  </r>
  <r>
    <n v="220000"/>
    <n v="850000"/>
    <n v="850000"/>
    <x v="0"/>
    <x v="0"/>
    <s v="IR-SouthCentral"/>
    <s v="C-25 and South Indian R"/>
    <n v="0.36"/>
    <n v="0.57999999999999996"/>
    <s v="St. Lucie County"/>
    <n v="0.15652790913949999"/>
    <n v="3949.6041255720902"/>
    <n v="10.7565985052185"/>
    <n v="1.90596593453111"/>
    <n v="1.68370787347492"/>
    <n v="0.29833686262325998"/>
    <n v="618.22327570454297"/>
    <n v="1310"/>
    <s v="Fixed Single Family Units"/>
    <n v="1310"/>
    <s v="St. Lucie County"/>
    <s v="St. Lucie County"/>
    <m/>
    <m/>
    <m/>
    <n v="0"/>
    <n v="1"/>
    <n v="1.68370787347492"/>
    <n v="0.29833686262325998"/>
    <n v="618.223275704542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3.28200069511399"/>
    <n v="0.50139762830000001"/>
  </r>
  <r>
    <n v="220000"/>
    <n v="850000"/>
    <n v="850000"/>
    <x v="0"/>
    <x v="0"/>
    <s v="IR-SouthCentral"/>
    <s v="C-25 and South Indian R"/>
    <n v="0.36"/>
    <n v="0.57999999999999996"/>
    <s v="St. Lucie County"/>
    <n v="0.23749120945157001"/>
    <n v="3949.6041255720902"/>
    <n v="10.7565985052185"/>
    <n v="1.90596593453111"/>
    <n v="2.5545975885893202"/>
    <n v="0.45265015496528999"/>
    <n v="937.99626063703897"/>
    <n v="1310"/>
    <s v="Fixed Single Family Units"/>
    <n v="1310"/>
    <s v="St. Lucie County"/>
    <s v="St. Lucie County"/>
    <m/>
    <m/>
    <m/>
    <n v="0"/>
    <n v="1"/>
    <n v="2.5545975885893202"/>
    <n v="0.45265015496528999"/>
    <n v="937.996260637038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4.08905563936401"/>
    <n v="0.76074311490000002"/>
  </r>
  <r>
    <n v="220000"/>
    <n v="850000"/>
    <n v="850000"/>
    <x v="0"/>
    <x v="0"/>
    <s v="IR-SouthCentral"/>
    <s v="C-25 and South Indian R"/>
    <n v="0.36"/>
    <n v="0.57999999999999996"/>
    <s v="St. Lucie County"/>
    <n v="5.18715537745E-2"/>
    <n v="3022.80570370434"/>
    <n v="7.7876623892830397"/>
    <n v="1.0937778202370201"/>
    <n v="0.40395814840338001"/>
    <n v="5.6735955019780002E-2"/>
    <n v="156.79762860957999"/>
    <n v="1210"/>
    <s v="Fixed Single Family Units"/>
    <n v="1210"/>
    <s v="St. Lucie County"/>
    <s v="St. Lucie County"/>
    <m/>
    <m/>
    <m/>
    <n v="0"/>
    <n v="1"/>
    <n v="0.40395814840338001"/>
    <n v="5.6735955019780002E-2"/>
    <n v="156.79762860957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6.345729269246704"/>
    <n v="0.127167582"/>
  </r>
  <r>
    <n v="220000"/>
    <n v="850000"/>
    <n v="850000"/>
    <x v="0"/>
    <x v="0"/>
    <s v="IR-SouthCentral"/>
    <s v="C-25 and South Indian R"/>
    <n v="0.36"/>
    <n v="0.57999999999999996"/>
    <s v="Natural Lands"/>
    <n v="0.34251022493972999"/>
    <n v="3022.80570370434"/>
    <n v="7.7876623892830397"/>
    <n v="1.0937778202370201"/>
    <n v="2.6673539967080702"/>
    <n v="0.37463008724347002"/>
    <n v="1035.34186152489"/>
    <n v="4110"/>
    <s v="Pine flatwoods"/>
    <n v="4110"/>
    <s v="St. Lucie County"/>
    <s v="St. Lucie County"/>
    <m/>
    <m/>
    <s v="Natural Lands"/>
    <n v="0"/>
    <n v="1"/>
    <n v="2.6673539967080702"/>
    <n v="0.37463008724347002"/>
    <n v="1035.3418615248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50.70275037965499"/>
    <n v="0.83969331830000005"/>
  </r>
  <r>
    <n v="220000"/>
    <n v="850000"/>
    <n v="850000"/>
    <x v="0"/>
    <x v="0"/>
    <s v="IR-SouthCentral"/>
    <s v="C-25 and South Indian R"/>
    <n v="0.36"/>
    <n v="0.57999999999999996"/>
    <s v="St. Lucie County"/>
    <n v="2.0840054608289998E-2"/>
    <n v="3022.80570370434"/>
    <n v="7.7876623892830397"/>
    <n v="1.0937778202370201"/>
    <n v="0.16229530946359999"/>
    <n v="2.2794389503070001E-2"/>
    <n v="62.9954359354549"/>
    <n v="1310"/>
    <s v="Fixed Single Family Units"/>
    <n v="1310"/>
    <s v="St. Lucie County"/>
    <s v="St. Lucie County"/>
    <m/>
    <m/>
    <m/>
    <n v="0"/>
    <n v="1"/>
    <n v="0.16229530946359999"/>
    <n v="2.2794389503070001E-2"/>
    <n v="62.9954359354551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6.192477310339001"/>
    <n v="5.1091188900000001E-2"/>
  </r>
  <r>
    <n v="220000"/>
    <n v="850000"/>
    <n v="850000"/>
    <x v="0"/>
    <x v="0"/>
    <s v="IR-SouthCentral"/>
    <s v="C-25 and South Indian R"/>
    <n v="0.36"/>
    <n v="0.57999999999999996"/>
    <s v="St. Lucie County"/>
    <n v="0.17509197363146001"/>
    <n v="3022.80570370434"/>
    <n v="7.7876623892830397"/>
    <n v="1.0937778202370201"/>
    <n v="1.3635571777151001"/>
    <n v="0.19151171725961999"/>
    <n v="529.26901656604502"/>
    <n v="1310"/>
    <s v="Fixed Single Family Units"/>
    <n v="1310"/>
    <s v="St. Lucie County"/>
    <s v="St. Lucie County"/>
    <m/>
    <m/>
    <m/>
    <n v="0"/>
    <n v="1"/>
    <n v="1.3635571777151001"/>
    <n v="0.19151171725961999"/>
    <n v="529.269016566045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4.513132670281"/>
    <n v="0.42925305479999998"/>
  </r>
  <r>
    <n v="220000"/>
    <n v="850000"/>
    <n v="850000"/>
    <x v="0"/>
    <x v="0"/>
    <s v="IR-SouthCentral"/>
    <s v="C-25 and South Indian R"/>
    <n v="0.36"/>
    <n v="0.57999999999999996"/>
    <s v="St. Lucie County"/>
    <n v="2.7449646690889999E-2"/>
    <n v="3022.80570370434"/>
    <n v="7.7876623892830397"/>
    <n v="1.0937778202370201"/>
    <n v="0.21376858113382"/>
    <n v="3.0023814723840001E-2"/>
    <n v="82.974948581918397"/>
    <n v="1310"/>
    <s v="Fixed Single Family Units"/>
    <n v="1310"/>
    <s v="St. Lucie County"/>
    <s v="St. Lucie County"/>
    <m/>
    <m/>
    <m/>
    <n v="0"/>
    <n v="1"/>
    <n v="0.21376858113382"/>
    <n v="3.0023814723840001E-2"/>
    <n v="82.9749485819199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7.865675741190898"/>
    <n v="6.7295173200000002E-2"/>
  </r>
  <r>
    <n v="220000"/>
    <n v="850000"/>
    <n v="850000"/>
    <x v="0"/>
    <x v="0"/>
    <s v="IR-SouthCentral"/>
    <s v="C-25 and South Indian R"/>
    <n v="0.36"/>
    <n v="0.57999999999999996"/>
    <s v="St. Lucie County"/>
    <n v="0.14928956720253"/>
    <n v="3980.5068769976301"/>
    <n v="11.3782223866062"/>
    <n v="2.18373759782998"/>
    <n v="1.6986498956306599"/>
    <n v="0.32600924086394001"/>
    <n v="594.24814891369795"/>
    <n v="1330"/>
    <s v="Residential, High density; Multiple Dwelling Units, Low Rise &lt;Two stories or less&gt;"/>
    <n v="1330"/>
    <s v="St. Lucie County"/>
    <s v="St. Lucie County"/>
    <m/>
    <m/>
    <m/>
    <n v="0"/>
    <n v="1"/>
    <n v="1.6986498956306599"/>
    <n v="0.32600924086394001"/>
    <n v="607.666332307995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5.90086002577701"/>
    <n v="0.4928356304"/>
  </r>
  <r>
    <n v="220000"/>
    <n v="850000"/>
    <n v="850000"/>
    <x v="0"/>
    <x v="0"/>
    <s v="IR-SouthCentral"/>
    <s v="C-25 and South Indian R"/>
    <n v="0.36"/>
    <n v="0.57999999999999996"/>
    <s v="St. Lucie County"/>
    <n v="0.23601162087913"/>
    <n v="3980.5068769976301"/>
    <n v="11.3782223866062"/>
    <n v="2.18373759782998"/>
    <n v="2.6853927081862099"/>
    <n v="0.51538745003856001"/>
    <n v="939.44587996075904"/>
    <n v="1330"/>
    <s v="Residential, High density; Multiple Dwelling Units, Low Rise &lt;Two stories or less&gt;"/>
    <n v="1330"/>
    <s v="St. Lucie County"/>
    <s v="St. Lucie County"/>
    <m/>
    <m/>
    <m/>
    <n v="0"/>
    <n v="1"/>
    <n v="2.6853927081862099"/>
    <n v="0.51538745003856001"/>
    <n v="957.672969648152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25.49390272198499"/>
    <n v="0.77670151629999995"/>
  </r>
  <r>
    <n v="220000"/>
    <n v="850000"/>
    <n v="850000"/>
    <x v="0"/>
    <x v="0"/>
    <s v="IR-SouthCentral"/>
    <s v="C-25 and South Indian R"/>
    <n v="0.36"/>
    <n v="0.57999999999999996"/>
    <s v="St. Lucie County"/>
    <n v="6.7803116543929995E-2"/>
    <n v="3980.5068769976301"/>
    <n v="11.3782223866062"/>
    <n v="2.18373759782998"/>
    <n v="0.77147893854184002"/>
    <n v="0.14806421484703"/>
    <n v="269.89077168499301"/>
    <n v="1330"/>
    <s v="Residential, High density; Multiple Dwelling Units, Low Rise &lt;Two stories or less&gt;"/>
    <n v="1330"/>
    <s v="St. Lucie County"/>
    <s v="St. Lucie County"/>
    <m/>
    <m/>
    <m/>
    <n v="0"/>
    <n v="1"/>
    <n v="0.77147893854184002"/>
    <n v="0.14806421484703"/>
    <n v="274.5296571231310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9.047019983553994"/>
    <n v="0.22265178999999999"/>
  </r>
  <r>
    <n v="220000"/>
    <n v="850000"/>
    <n v="850000"/>
    <x v="0"/>
    <x v="0"/>
    <s v="IR-SouthCentral"/>
    <s v="C-25 and South Indian R"/>
    <n v="0.36"/>
    <n v="0.57999999999999996"/>
    <s v="St. Lucie County"/>
    <n v="0.49436945598852999"/>
    <n v="3886.5369350907699"/>
    <n v="10.8776492426912"/>
    <n v="1.7594608848492901"/>
    <n v="5.3775775385433704"/>
    <n v="0.86982372047605006"/>
    <n v="1921.3851502801599"/>
    <n v="1210"/>
    <s v="Fixed Single Family Units"/>
    <n v="1210"/>
    <s v="St. Lucie County"/>
    <s v="St. Lucie County"/>
    <m/>
    <m/>
    <m/>
    <n v="0"/>
    <n v="1"/>
    <n v="5.3775775385433704"/>
    <n v="0.86982372047605006"/>
    <n v="1921.3851502801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99.68444620454301"/>
    <n v="1.558301014"/>
  </r>
  <r>
    <n v="220000"/>
    <n v="850000"/>
    <n v="850000"/>
    <x v="0"/>
    <x v="0"/>
    <s v="IR-SouthCentral"/>
    <s v="C-25 and South Indian R"/>
    <n v="0.36"/>
    <n v="0.57999999999999996"/>
    <s v="St. Lucie County"/>
    <n v="3.6949956968690002E-2"/>
    <n v="3886.5369350907699"/>
    <n v="10.8776492426912"/>
    <n v="1.7594608848492901"/>
    <n v="0.40192867143799998"/>
    <n v="6.5012003983279998E-2"/>
    <n v="143.60737250884799"/>
    <n v="1310"/>
    <s v="Fixed Single Family Units"/>
    <n v="1310"/>
    <s v="St. Lucie County"/>
    <s v="St. Lucie County"/>
    <m/>
    <m/>
    <m/>
    <n v="0"/>
    <n v="1"/>
    <n v="0.40192867143799998"/>
    <n v="6.5012003983279998E-2"/>
    <n v="143.60737250884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138819822866594"/>
    <n v="0.11646988849999999"/>
  </r>
  <r>
    <n v="220000"/>
    <n v="850000"/>
    <n v="850000"/>
    <x v="0"/>
    <x v="0"/>
    <s v="IR-SouthCentral"/>
    <s v="C-25 and South Indian R"/>
    <n v="0.36"/>
    <n v="0.57999999999999996"/>
    <s v="St. Lucie County"/>
    <n v="8.6444040710680001E-2"/>
    <n v="3886.5369350907699"/>
    <n v="10.8776492426912"/>
    <n v="1.7594608848492901"/>
    <n v="0.94030795397176004"/>
    <n v="0.15209490835876999"/>
    <n v="335.967957040572"/>
    <n v="1310"/>
    <s v="Fixed Single Family Units"/>
    <n v="1310"/>
    <s v="St. Lucie County"/>
    <s v="St. Lucie County"/>
    <m/>
    <m/>
    <m/>
    <n v="0"/>
    <n v="1"/>
    <n v="0.94030795397176004"/>
    <n v="0.15209490835876999"/>
    <n v="335.967957040570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5.437838210057194"/>
    <n v="0.27248009490000002"/>
  </r>
  <r>
    <n v="220000"/>
    <n v="850000"/>
    <n v="850000"/>
    <x v="0"/>
    <x v="0"/>
    <s v="IR-SouthCentral"/>
    <s v="C-25 and South Indian R"/>
    <n v="0.36"/>
    <n v="0.57999999999999996"/>
    <s v="St. Lucie County"/>
    <n v="0.10237715348007"/>
    <n v="2592.7294650804001"/>
    <n v="6.2770916753241703"/>
    <n v="0.59474341975024003"/>
    <n v="0.64263077785317002"/>
    <n v="6.0888138365030001E-2"/>
    <n v="265.43626237885201"/>
    <n v="1210"/>
    <s v="Fixed Single Family Units"/>
    <n v="1210"/>
    <s v="St. Lucie County"/>
    <s v="St. Lucie County"/>
    <m/>
    <m/>
    <m/>
    <n v="0"/>
    <n v="1"/>
    <n v="0.64263077785317002"/>
    <n v="6.0888138365030001E-2"/>
    <n v="265.43626237885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741772234487"/>
    <n v="0.215276774"/>
  </r>
  <r>
    <n v="220000"/>
    <n v="850000"/>
    <n v="850000"/>
    <x v="0"/>
    <x v="0"/>
    <s v="IR-SouthCentral"/>
    <s v="C-25 and South Indian R"/>
    <n v="0.36"/>
    <n v="0.57999999999999996"/>
    <s v="Natural Lands"/>
    <n v="0.48729662591572998"/>
    <n v="2592.7294650804001"/>
    <n v="6.2770916753241703"/>
    <n v="0.59474341975024003"/>
    <n v="3.0588055939491898"/>
    <n v="0.28981646172987002"/>
    <n v="1263.4283202459801"/>
    <n v="4110"/>
    <s v="Pine flatwoods"/>
    <n v="4110"/>
    <s v="St. Lucie County"/>
    <s v="St. Lucie County"/>
    <m/>
    <m/>
    <s v="Natural Lands"/>
    <n v="0"/>
    <n v="1"/>
    <n v="3.0588055939491898"/>
    <n v="0.28981646172987002"/>
    <n v="1263.42832024598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9.034212273957"/>
    <n v="1.0246782807999999"/>
  </r>
  <r>
    <n v="220000"/>
    <n v="850000"/>
    <n v="850000"/>
    <x v="0"/>
    <x v="0"/>
    <s v="IR-SouthCentral"/>
    <s v="C-25 and South Indian R"/>
    <n v="0.36"/>
    <n v="0.57999999999999996"/>
    <s v="St. Lucie County"/>
    <n v="0.20540880700203001"/>
    <n v="3966.2910323101401"/>
    <n v="12.458504906712101"/>
    <n v="2.52229930593096"/>
    <n v="2.5590866299166901"/>
    <n v="0.51810249133332997"/>
    <n v="814.71110916968496"/>
    <n v="1330"/>
    <s v="Residential, High density; Multiple Dwelling Units, Low Rise &lt;Two stories or less&gt;"/>
    <n v="1330"/>
    <s v="St. Lucie County"/>
    <s v="St. Lucie County"/>
    <m/>
    <m/>
    <m/>
    <n v="0"/>
    <n v="1"/>
    <n v="2.5590866299166901"/>
    <n v="0.51810249133332997"/>
    <n v="814.71110916968496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5.378372177019"/>
    <n v="0.66075515750000002"/>
  </r>
  <r>
    <n v="220000"/>
    <n v="850000"/>
    <n v="850000"/>
    <x v="0"/>
    <x v="0"/>
    <s v="IR-SouthCentral"/>
    <s v="C-25 and South Indian R"/>
    <n v="0.36"/>
    <n v="0.57999999999999996"/>
    <s v="St. Lucie County"/>
    <n v="0.13777837471802001"/>
    <n v="3966.2910323101401"/>
    <n v="12.458504906712101"/>
    <n v="2.52229930593096"/>
    <n v="1.71651255746331"/>
    <n v="0.34751829892356001"/>
    <n v="546.46913209036097"/>
    <n v="1330"/>
    <s v="Residential, High density; Multiple Dwelling Units, Low Rise &lt;Two stories or less&gt;"/>
    <n v="1330"/>
    <s v="St. Lucie County"/>
    <s v="St. Lucie County"/>
    <m/>
    <m/>
    <m/>
    <n v="0"/>
    <n v="1"/>
    <n v="1.71651255746331"/>
    <n v="0.34751829892356001"/>
    <n v="546.469132090360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95.487089357203601"/>
    <n v="0.44320286460000002"/>
  </r>
  <r>
    <n v="220000"/>
    <n v="850000"/>
    <n v="850000"/>
    <x v="0"/>
    <x v="0"/>
    <s v="IR-SouthCentral"/>
    <s v="C-25 and South Indian R"/>
    <n v="0.36"/>
    <n v="0.57999999999999996"/>
    <s v="St. Lucie County"/>
    <n v="0.11102394009138"/>
    <n v="3966.2910323101401"/>
    <n v="12.458504906712101"/>
    <n v="2.52229930593096"/>
    <n v="1.38319230239104"/>
    <n v="0.28003560703421998"/>
    <n v="440.35325795620298"/>
    <n v="1330"/>
    <s v="Residential, High density; Multiple Dwelling Units, Low Rise &lt;Two stories or less&gt;"/>
    <n v="1330"/>
    <s v="St. Lucie County"/>
    <s v="St. Lucie County"/>
    <m/>
    <m/>
    <m/>
    <n v="0"/>
    <n v="1"/>
    <n v="1.38319230239104"/>
    <n v="0.28003560703421998"/>
    <n v="440.353257956202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4.976981122029699"/>
    <n v="0.35713970639999998"/>
  </r>
  <r>
    <n v="220000"/>
    <n v="850000"/>
    <n v="850000"/>
    <x v="0"/>
    <x v="0"/>
    <s v="IR-SouthCentral"/>
    <s v="C-25 and South Indian R"/>
    <n v="0.36"/>
    <n v="0.57999999999999996"/>
    <s v="St. Lucie County"/>
    <n v="0.16355233183345"/>
    <n v="3966.2910323101401"/>
    <n v="12.458504906712101"/>
    <n v="2.52229930593096"/>
    <n v="2.0376175286513498"/>
    <n v="0.41252793306691998"/>
    <n v="648.696147064461"/>
    <n v="1330"/>
    <s v="Residential, High density; Multiple Dwelling Units, Low Rise &lt;Two stories or less&gt;"/>
    <n v="1330"/>
    <s v="St. Lucie County"/>
    <s v="St. Lucie County"/>
    <m/>
    <m/>
    <m/>
    <n v="0"/>
    <n v="1"/>
    <n v="2.0376175286513498"/>
    <n v="0.41252793306691998"/>
    <n v="648.69614706446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4.218376175156"/>
    <n v="0.52611204140000001"/>
  </r>
  <r>
    <n v="220000"/>
    <n v="850000"/>
    <n v="860000"/>
    <x v="0"/>
    <x v="0"/>
    <s v="IR-SouthCentral"/>
    <s v="C-25 and South Indian R"/>
    <n v="0.36"/>
    <n v="0.57999999999999996"/>
    <s v="St. Lucie County"/>
    <n v="6.5240529639999995E-5"/>
    <n v="3850.4007868754002"/>
    <n v="9.5363346453762201"/>
    <n v="1.43098781811217"/>
    <n v="6.2215552310999997E-4"/>
    <n v="9.3358403159999996E-5"/>
    <n v="0.25120218667357003"/>
    <n v="8140"/>
    <s v="Roads and Highways"/>
    <n v="8140"/>
    <s v="St. Lucie County"/>
    <s v="St. Lucie County"/>
    <m/>
    <m/>
    <m/>
    <n v="0"/>
    <n v="1"/>
    <n v="6.2215552310999997E-4"/>
    <n v="9.3358403159999996E-5"/>
    <n v="35.581805646650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.7461940893797698"/>
    <n v="2.8857912100000001E-2"/>
  </r>
  <r>
    <n v="220000"/>
    <n v="850000"/>
    <n v="860000"/>
    <x v="0"/>
    <x v="0"/>
    <s v="IR-SouthCentral"/>
    <s v="C-25 and South Indian R"/>
    <n v="0.36"/>
    <n v="0.57999999999999996"/>
    <s v="St. Lucie County"/>
    <n v="3.8883476189000002E-3"/>
    <n v="3850.4007868754002"/>
    <n v="9.5363346453762201"/>
    <n v="1.43098781811217"/>
    <n v="3.7080584111429997E-2"/>
    <n v="5.5641780752400003E-3"/>
    <n v="14.9716967314807"/>
    <n v="1210"/>
    <s v="Fixed Single Family Units"/>
    <n v="1210"/>
    <s v="St. Lucie County"/>
    <s v="St. Lucie County"/>
    <m/>
    <m/>
    <m/>
    <n v="0"/>
    <n v="1"/>
    <n v="3.7080584111429997E-2"/>
    <n v="5.5641780752400003E-3"/>
    <n v="14.971696731482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31.166415590015301"/>
    <n v="1.21424953E-2"/>
  </r>
  <r>
    <n v="220000"/>
    <n v="850000"/>
    <n v="860000"/>
    <x v="0"/>
    <x v="0"/>
    <s v="IR-SouthCentral"/>
    <s v="C-25 and South Indian R"/>
    <n v="0.36"/>
    <n v="0.57999999999999996"/>
    <s v="St. Lucie County"/>
    <n v="6.9564243513459995E-2"/>
    <n v="3850.4007868754002"/>
    <n v="9.5363346453762201"/>
    <n v="1.43098781811217"/>
    <n v="0.66338790549684001"/>
    <n v="9.9545585043950002E-2"/>
    <n v="267.850217962638"/>
    <n v="1310"/>
    <s v="Fixed Single Family Units"/>
    <n v="1310"/>
    <s v="St. Lucie County"/>
    <s v="St. Lucie County"/>
    <m/>
    <m/>
    <m/>
    <n v="0"/>
    <n v="1"/>
    <n v="0.66338790549684001"/>
    <n v="9.9545585043950002E-2"/>
    <n v="287.600466031531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8.445846451581403"/>
    <n v="0.2332526083"/>
  </r>
  <r>
    <n v="220000"/>
    <n v="850000"/>
    <n v="860000"/>
    <x v="0"/>
    <x v="0"/>
    <s v="IR-SouthCentral"/>
    <s v="C-25 and South Indian R"/>
    <n v="0.36"/>
    <n v="0.57999999999999996"/>
    <s v="St. Lucie County"/>
    <n v="3.7236085982519998E-2"/>
    <n v="3850.4007868754002"/>
    <n v="9.5363346453762201"/>
    <n v="1.43098781811217"/>
    <n v="0.35509577681339"/>
    <n v="5.3284385435170001E-2"/>
    <n v="143.37385476728599"/>
    <n v="1310"/>
    <s v="Fixed Single Family Units"/>
    <n v="1310"/>
    <s v="St. Lucie County"/>
    <s v="St. Lucie County"/>
    <m/>
    <m/>
    <m/>
    <n v="0"/>
    <n v="1"/>
    <n v="0.35509577681339"/>
    <n v="5.3284385435170001E-2"/>
    <n v="154.696071464964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49.139170494006898"/>
    <n v="0.1254631561"/>
  </r>
  <r>
    <n v="220000"/>
    <n v="850000"/>
    <n v="860000"/>
    <x v="0"/>
    <x v="0"/>
    <s v="IR-SouthCentral"/>
    <s v="C-25 and South Indian R"/>
    <n v="0.36"/>
    <n v="0.57999999999999996"/>
    <s v="St. Lucie County"/>
    <n v="5.8156352685600002E-2"/>
    <n v="3850.4007868754002"/>
    <n v="9.5363346453762201"/>
    <n v="1.43098781811217"/>
    <n v="0.55459844096447997"/>
    <n v="8.3221032238939993E-2"/>
    <n v="223.92526614246799"/>
    <n v="1310"/>
    <s v="Fixed Single Family Units"/>
    <n v="1310"/>
    <s v="St. Lucie County"/>
    <s v="St. Lucie County"/>
    <m/>
    <m/>
    <m/>
    <n v="0"/>
    <n v="1"/>
    <n v="0.55459844096447997"/>
    <n v="8.3221032238939993E-2"/>
    <n v="226.490829363867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63.411264131777799"/>
    <n v="0.1836908592"/>
  </r>
  <r>
    <n v="220000"/>
    <n v="850000"/>
    <n v="860000"/>
    <x v="0"/>
    <x v="0"/>
    <s v="IR-SouthCentral"/>
    <s v="C-25 and South Indian R"/>
    <n v="0.36"/>
    <n v="0.57999999999999996"/>
    <s v="FDOT District 4"/>
    <n v="4.5373579262900001E-3"/>
    <n v="3850.4007868754002"/>
    <n v="9.5363346453762201"/>
    <n v="1.43098781811217"/>
    <n v="4.3269763590990003E-2"/>
    <n v="6.49290391894E-3"/>
    <n v="17.470646529737699"/>
    <n v="1310"/>
    <s v="Fixed Single Family Units"/>
    <n v="1310"/>
    <s v="FDOT District 4                                                St. Lucie County"/>
    <s v="FDOT District 4"/>
    <m/>
    <m/>
    <m/>
    <n v="0"/>
    <n v="1"/>
    <n v="4.3269763590990003E-2"/>
    <n v="6.49290391894E-3"/>
    <n v="23.9373319940393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29.161238752350599"/>
    <n v="1.9413894599999999E-2"/>
  </r>
  <r>
    <n v="220000"/>
    <n v="860000"/>
    <n v="860000"/>
    <x v="0"/>
    <x v="0"/>
    <s v="IR-SouthCentral"/>
    <s v="C-25 and South Indian R"/>
    <n v="0.36"/>
    <n v="0.57999999999999996"/>
    <s v="Natural Lands"/>
    <n v="5.3910962540100003E-3"/>
    <n v="3407.9469659549"/>
    <n v="9.3105256214526495"/>
    <n v="1.5791711930032899"/>
    <n v="5.0193939800740002E-2"/>
    <n v="8.51346390305E-3"/>
    <n v="18.372570122048099"/>
    <n v="4110"/>
    <s v="Pine flatwoods"/>
    <n v="4110"/>
    <s v="St. Lucie County"/>
    <s v="St. Lucie County"/>
    <m/>
    <m/>
    <s v="Natural Lands"/>
    <n v="0"/>
    <n v="1"/>
    <n v="5.0193939800740002E-2"/>
    <n v="8.51346390305E-3"/>
    <n v="665.868120700048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89983761203899"/>
    <n v="0.54003902729999997"/>
  </r>
  <r>
    <n v="220000"/>
    <n v="860000"/>
    <n v="860000"/>
    <x v="0"/>
    <x v="0"/>
    <s v="IR-SouthCentral"/>
    <s v="C-25 and South Indian R"/>
    <n v="0.36"/>
    <n v="0.57999999999999996"/>
    <s v="St. Lucie County"/>
    <n v="8.1824726878619997E-2"/>
    <n v="3407.9469659549"/>
    <n v="9.3105256214526495"/>
    <n v="1.5791711930032899"/>
    <n v="0.76183121607176996"/>
    <n v="0.12921525156208"/>
    <n v="278.85432970608798"/>
    <n v="1310"/>
    <s v="Fixed Single Family Units"/>
    <n v="1310"/>
    <s v="St. Lucie County"/>
    <s v="St. Lucie County"/>
    <m/>
    <m/>
    <m/>
    <n v="0"/>
    <n v="1"/>
    <n v="0.76183121607176996"/>
    <n v="0.12921525156208"/>
    <n v="278.85432970608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88.462439724143593"/>
    <n v="0.22615922929999999"/>
  </r>
  <r>
    <n v="220000"/>
    <n v="860000"/>
    <n v="860000"/>
    <x v="0"/>
    <x v="0"/>
    <s v="IR-SouthCentral"/>
    <s v="C-25 and South Indian R"/>
    <n v="0.36"/>
    <n v="0.57999999999999996"/>
    <s v="St. Lucie County"/>
    <n v="0.13907187272971999"/>
    <n v="3407.9469659549"/>
    <n v="9.3105256214526495"/>
    <n v="1.5791711930032899"/>
    <n v="1.2948322342735199"/>
    <n v="0.21961829517180001"/>
    <n v="473.94956671893999"/>
    <n v="1310"/>
    <s v="Fixed Single Family Units"/>
    <n v="1310"/>
    <s v="St. Lucie County"/>
    <s v="St. Lucie County"/>
    <m/>
    <m/>
    <m/>
    <n v="0"/>
    <n v="1"/>
    <n v="1.2948322342735199"/>
    <n v="0.21961829517180001"/>
    <n v="473.949566718939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00.880864548023"/>
    <n v="0.3843873209"/>
  </r>
  <r>
    <n v="220000"/>
    <n v="860000"/>
    <n v="860000"/>
    <x v="0"/>
    <x v="0"/>
    <s v="IR-SouthCentral"/>
    <s v="C-25 and South Indian R"/>
    <n v="0.36"/>
    <n v="0.57999999999999996"/>
    <s v="St. Lucie County"/>
    <n v="0.20147997535612999"/>
    <n v="3407.9469659549"/>
    <n v="9.3105256214526495"/>
    <n v="1.5791711930032899"/>
    <n v="1.87588447276291"/>
    <n v="0.31817137304941001"/>
    <n v="686.63307071559905"/>
    <n v="1310"/>
    <s v="Fixed Single Family Units"/>
    <n v="1310"/>
    <s v="St. Lucie County"/>
    <s v="St. Lucie County"/>
    <m/>
    <m/>
    <m/>
    <n v="0"/>
    <n v="1"/>
    <n v="1.87588447276291"/>
    <n v="0.31817137304941001"/>
    <n v="686.6330707155990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6.130657451275"/>
    <n v="0.55688002489999999"/>
  </r>
  <r>
    <n v="220000"/>
    <n v="860000"/>
    <n v="860000"/>
    <x v="0"/>
    <x v="0"/>
    <s v="IR-SouthCentral"/>
    <s v="C-25 and South Indian R"/>
    <n v="0.36"/>
    <n v="0.57999999999999996"/>
    <s v="St. Lucie County"/>
    <n v="0.18890788406591999"/>
    <n v="3935.7833596118098"/>
    <n v="10.805256459712201"/>
    <n v="1.9408320685965099"/>
    <n v="2.0411981345938899"/>
    <n v="0.36663847940584998"/>
    <n v="743.50050660613704"/>
    <n v="1210"/>
    <s v="Fixed Single Family Units"/>
    <n v="1210"/>
    <s v="St. Lucie County"/>
    <s v="St. Lucie County"/>
    <m/>
    <m/>
    <m/>
    <n v="0"/>
    <n v="1"/>
    <n v="2.0411981345938899"/>
    <n v="0.36663847940584998"/>
    <n v="743.50050660613704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11.51194827905699"/>
    <n v="0.60300122190000005"/>
  </r>
  <r>
    <n v="220000"/>
    <n v="860000"/>
    <n v="860000"/>
    <x v="0"/>
    <x v="0"/>
    <s v="IR-SouthCentral"/>
    <s v="C-25 and South Indian R"/>
    <n v="0.36"/>
    <n v="0.57999999999999996"/>
    <s v="St. Lucie County"/>
    <n v="8.0613968740360004E-2"/>
    <n v="3935.7833596118098"/>
    <n v="10.805256459712201"/>
    <n v="1.9408320685965099"/>
    <n v="0.87105460647485"/>
    <n v="0.15645817570813"/>
    <n v="317.27911672058701"/>
    <n v="1310"/>
    <s v="Fixed Single Family Units"/>
    <n v="1310"/>
    <s v="St. Lucie County"/>
    <s v="St. Lucie County"/>
    <m/>
    <m/>
    <m/>
    <n v="0"/>
    <n v="1"/>
    <n v="0.87105460647485"/>
    <n v="0.15645817570813"/>
    <n v="317.27911672058599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5.079575950747795"/>
    <n v="0.25732288460000002"/>
  </r>
  <r>
    <n v="220000"/>
    <n v="860000"/>
    <n v="860000"/>
    <x v="0"/>
    <x v="0"/>
    <s v="IR-SouthCentral"/>
    <s v="C-25 and South Indian R"/>
    <n v="0.36"/>
    <n v="0.57999999999999996"/>
    <s v="St. Lucie County"/>
    <n v="3.0050901248190001E-2"/>
    <n v="3935.7833596118098"/>
    <n v="10.805256459712201"/>
    <n v="1.9408320685965099"/>
    <n v="0.32470769483221001"/>
    <n v="5.8323752832719997E-2"/>
    <n v="118.273837073975"/>
    <n v="1310"/>
    <s v="Fixed Single Family Units"/>
    <n v="1310"/>
    <s v="St. Lucie County"/>
    <s v="St. Lucie County"/>
    <m/>
    <m/>
    <m/>
    <n v="0"/>
    <n v="1"/>
    <n v="0.32470769483221001"/>
    <n v="5.8323752832719997E-2"/>
    <n v="118.273837073975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9.270008832350598"/>
    <n v="9.5923630999999995E-2"/>
  </r>
  <r>
    <n v="220000"/>
    <n v="860000"/>
    <n v="860000"/>
    <x v="0"/>
    <x v="0"/>
    <s v="IR-SouthCentral"/>
    <s v="C-25 and South Indian R"/>
    <n v="0.36"/>
    <n v="0.57999999999999996"/>
    <s v="St. Lucie County"/>
    <n v="0.30402575518378"/>
    <n v="3935.7833596118098"/>
    <n v="10.805256459712201"/>
    <n v="1.9408320685965099"/>
    <n v="3.2850762551185402"/>
    <n v="0.59006293533997001"/>
    <n v="1196.57950814577"/>
    <n v="1310"/>
    <s v="Fixed Single Family Units"/>
    <n v="1310"/>
    <s v="St. Lucie County"/>
    <s v="St. Lucie County"/>
    <m/>
    <m/>
    <m/>
    <n v="0"/>
    <n v="1"/>
    <n v="3.2850762551185402"/>
    <n v="0.59006293533997001"/>
    <n v="1196.5795081457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7.102797783874"/>
    <n v="0.97046188820000001"/>
  </r>
  <r>
    <n v="220000"/>
    <n v="860000"/>
    <n v="860000"/>
    <x v="0"/>
    <x v="0"/>
    <s v="IR-SouthCentral"/>
    <s v="C-25 and South Indian R"/>
    <n v="0.36"/>
    <n v="0.57999999999999996"/>
    <s v="St. Lucie County"/>
    <n v="1.4164944406629999E-2"/>
    <n v="3935.7833596118098"/>
    <n v="10.805256459712201"/>
    <n v="1.9408320685965099"/>
    <n v="0.15305585705121999"/>
    <n v="2.749177835427E-2"/>
    <n v="55.750152485448702"/>
    <n v="1310"/>
    <s v="Fixed Single Family Units"/>
    <n v="1310"/>
    <s v="St. Lucie County"/>
    <s v="St. Lucie County"/>
    <m/>
    <m/>
    <m/>
    <n v="0"/>
    <n v="1"/>
    <n v="0.15305585705121999"/>
    <n v="2.749177835427E-2"/>
    <n v="55.7501524854502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56.857557963118303"/>
    <n v="4.5215046600000003E-2"/>
  </r>
  <r>
    <n v="220000"/>
    <n v="860000"/>
    <n v="860000"/>
    <x v="0"/>
    <x v="0"/>
    <s v="IR-SouthCentral"/>
    <s v="C-25 and South Indian R"/>
    <n v="0.36"/>
    <n v="0.57999999999999996"/>
    <s v="FDOT District 4"/>
    <n v="2.2458206768890002E-2"/>
    <n v="2248.2108947981401"/>
    <n v="5.1769498780091601"/>
    <n v="0.34765021109503003"/>
    <n v="0.11626501079252"/>
    <n v="7.8076003240199997E-3"/>
    <n v="50.490785135452498"/>
    <n v="8140"/>
    <s v="Roads and Highways"/>
    <n v="8140"/>
    <s v="FDOT District 4                                                St. Lucie County"/>
    <s v="FDOT District 4"/>
    <m/>
    <m/>
    <m/>
    <n v="0"/>
    <n v="1"/>
    <n v="0.11626501079252"/>
    <n v="7.8076003240199997E-3"/>
    <n v="50.553483407190598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73.872568840454704"/>
    <n v="4.1000392099999998E-2"/>
  </r>
  <r>
    <n v="220000"/>
    <n v="860000"/>
    <n v="860000"/>
    <x v="0"/>
    <x v="0"/>
    <s v="IR-SouthCentral"/>
    <s v="C-25 and South Indian R"/>
    <n v="0.36"/>
    <n v="0.57999999999999996"/>
    <s v="Natural Lands"/>
    <n v="0.11683845330033001"/>
    <n v="2248.2108947981401"/>
    <n v="5.1769498780091601"/>
    <n v="0.34765021109503003"/>
    <n v="0.60486681655996"/>
    <n v="4.0618912953880003E-2"/>
    <n v="262.67748364118597"/>
    <n v="4110"/>
    <s v="Pine flatwoods"/>
    <n v="4110"/>
    <s v="St. Lucie County"/>
    <s v="St. Lucie County"/>
    <m/>
    <m/>
    <s v="Natural Lands"/>
    <n v="0"/>
    <n v="1"/>
    <n v="0.60486681655996"/>
    <n v="4.0618912953880003E-2"/>
    <n v="262.67748364118597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42.99170712127"/>
    <n v="0.21303932170000001"/>
  </r>
  <r>
    <n v="220000"/>
    <n v="860000"/>
    <n v="860000"/>
    <x v="0"/>
    <x v="0"/>
    <s v="IR-SouthCentral"/>
    <s v="C-25 and South Indian R"/>
    <n v="0.36"/>
    <n v="0.57999999999999996"/>
    <s v="FDOT District 4"/>
    <n v="0.47843890563976998"/>
    <n v="2248.2108947981401"/>
    <n v="5.1769498780091601"/>
    <n v="0.34765021109503003"/>
    <n v="2.4768542341866899"/>
    <n v="0.16632938654174001"/>
    <n v="1075.6315601546501"/>
    <n v="4110"/>
    <s v="Pine flatwoods"/>
    <n v="4110"/>
    <s v="FDOT District 4                                                St. Lucie County"/>
    <s v="FDOT District 4"/>
    <m/>
    <m/>
    <s v="Natural Lands"/>
    <n v="0"/>
    <n v="1"/>
    <n v="2.4768542341866899"/>
    <n v="0.16632938654174001"/>
    <n v="1075.6315601546501"/>
    <m/>
    <n v="-1"/>
    <n v="-1"/>
    <n v="-1"/>
    <n v="-1"/>
    <n v="0"/>
    <m/>
    <m/>
    <s v="Central IRL SIR"/>
    <n v="-1"/>
    <m/>
    <m/>
    <n v="783"/>
    <x v="4"/>
    <s v="San Lucie Plaza Stormwater Master Plan"/>
    <x v="0"/>
    <m/>
    <n v="179.18864819561099"/>
    <n v="0.87236947300000001"/>
  </r>
  <r>
    <n v="260000"/>
    <n v="2500000"/>
    <n v="460000"/>
    <x v="0"/>
    <x v="0"/>
    <s v="IR-SouthCentral"/>
    <s v="C-25 and South Indian R"/>
    <n v="0.36"/>
    <n v="0.57999999999999996"/>
    <s v="City of Fort Pierce"/>
    <n v="0.16383734095763999"/>
    <n v="3973.22220915652"/>
    <n v="10.9622249983996"/>
    <n v="1.98704357674739"/>
    <n v="1.7960217947172099"/>
    <n v="0.32555193598125998"/>
    <n v="650.962161782061"/>
    <n v="1210"/>
    <s v="Fixed Single Family Units"/>
    <n v="1210"/>
    <s v="St. Lucie County Ft. Pierce--Paradise Park"/>
    <s v="City of Fort Pierce"/>
    <m/>
    <m/>
    <m/>
    <n v="0"/>
    <n v="1"/>
    <n v="1.7960217947172099"/>
    <n v="0.32555193598125998"/>
    <n v="650.96216178206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66.129187832654"/>
    <n v="0.52794984730000005"/>
  </r>
  <r>
    <n v="260000"/>
    <n v="2500000"/>
    <n v="460000"/>
    <x v="0"/>
    <x v="0"/>
    <s v="IR-SouthCentral"/>
    <s v="C-25 and South Indian R"/>
    <n v="0.36"/>
    <n v="0.57999999999999996"/>
    <s v="City of Fort Pierce"/>
    <n v="0.18246684016319001"/>
    <n v="3973.22220915652"/>
    <n v="10.9622249983996"/>
    <n v="1.98704357674739"/>
    <n v="2.0002425566159898"/>
    <n v="0.36256956271566998"/>
    <n v="724.98130177102803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2.0002425566159898"/>
    <n v="0.36256956271566998"/>
    <n v="724.98130177102803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33.81368537284101"/>
    <n v="0.58798159110000003"/>
  </r>
  <r>
    <n v="260000"/>
    <n v="2500000"/>
    <n v="460000"/>
    <x v="0"/>
    <x v="0"/>
    <s v="IR-SouthCentral"/>
    <s v="C-25 and South Indian R"/>
    <n v="0.36"/>
    <n v="0.57999999999999996"/>
    <s v="City of Fort Pierce"/>
    <n v="3.2782674218600001E-3"/>
    <n v="3973.22220915652"/>
    <n v="10.9622249983996"/>
    <n v="1.98704357674739"/>
    <n v="3.593710508339E-2"/>
    <n v="6.5140602234699998E-3"/>
    <n v="13.0252849281043"/>
    <n v="1310"/>
    <s v="Fixed Single Family Units"/>
    <n v="1310"/>
    <s v="St. Lucie County Ft. Pierce--Paradise Park"/>
    <s v="City of Fort Pierce"/>
    <m/>
    <m/>
    <m/>
    <n v="0"/>
    <n v="1"/>
    <n v="3.593710508339E-2"/>
    <n v="6.5140602234699998E-3"/>
    <n v="13.0252849281027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5.0502000220611"/>
    <n v="1.05638969E-2"/>
  </r>
  <r>
    <n v="260000"/>
    <n v="2500000"/>
    <n v="460000"/>
    <x v="0"/>
    <x v="0"/>
    <s v="IR-SouthCentral"/>
    <s v="C-25 and South Indian R"/>
    <n v="0.36"/>
    <n v="0.57999999999999996"/>
    <s v="City of Fort Pierce"/>
    <n v="2.6222199273740001E-2"/>
    <n v="3973.22220915652"/>
    <n v="10.9622249983996"/>
    <n v="1.98704357674739"/>
    <n v="0.28745364839160997"/>
    <n v="5.2104652635069998E-2"/>
    <n v="104.186624527351"/>
    <n v="1310"/>
    <s v="Fixed Single Family Units"/>
    <n v="1310"/>
    <s v="St. Lucie County Ft. Pierce--Paradise Park"/>
    <s v="City of Fort Pierce"/>
    <m/>
    <m/>
    <m/>
    <n v="0"/>
    <n v="1"/>
    <n v="0.28745364839160997"/>
    <n v="5.2104652635069998E-2"/>
    <n v="104.18662452734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6.652412634530798"/>
    <n v="8.4498478900000007E-2"/>
  </r>
  <r>
    <n v="260000"/>
    <n v="2500000"/>
    <n v="460000"/>
    <x v="0"/>
    <x v="0"/>
    <s v="IR-SouthCentral"/>
    <s v="C-25 and South Indian R"/>
    <n v="0.36"/>
    <n v="0.57999999999999996"/>
    <s v="City of Fort Pierce"/>
    <n v="0.19779415258790001"/>
    <n v="3973.22220915652"/>
    <n v="10.9622249983996"/>
    <n v="1.98704357674739"/>
    <n v="2.16826400403643"/>
    <n v="0.39302560041799001"/>
    <n v="785.88011990356699"/>
    <n v="1310"/>
    <s v="Fixed Single Family Units"/>
    <n v="1310"/>
    <s v="St. Lucie County Ft. Pierce--Paradise Park"/>
    <s v="City of Fort Pierce"/>
    <m/>
    <m/>
    <m/>
    <n v="0"/>
    <n v="1"/>
    <n v="2.16826400403643"/>
    <n v="0.39302560041799001"/>
    <n v="785.880119903566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3.2214986061"/>
    <n v="0.63737235999999997"/>
  </r>
  <r>
    <n v="260000"/>
    <n v="2500000"/>
    <n v="460000"/>
    <x v="0"/>
    <x v="0"/>
    <s v="IR-SouthCentral"/>
    <s v="C-25 and South Indian R"/>
    <n v="0.36"/>
    <n v="0.57999999999999996"/>
    <s v="City of Fort Pierce"/>
    <n v="4.4164653056439997E-2"/>
    <n v="3973.22220915652"/>
    <n v="10.9622249983996"/>
    <n v="1.98704357674739"/>
    <n v="0.48414286378096"/>
    <n v="8.7757090175069996E-2"/>
    <n v="175.475980383544"/>
    <n v="1310"/>
    <s v="Fixed Single Family Units"/>
    <n v="1310"/>
    <s v="St. Lucie County Ft. Pierce--Paradise Park"/>
    <s v="City of Fort Pierce"/>
    <m/>
    <m/>
    <m/>
    <n v="0"/>
    <n v="1"/>
    <n v="0.48414286378096"/>
    <n v="8.7757090175069996E-2"/>
    <n v="175.47598038354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1.528270422937993"/>
    <n v="0.1423162858"/>
  </r>
  <r>
    <n v="260000"/>
    <n v="2500000"/>
    <n v="490000"/>
    <x v="0"/>
    <x v="0"/>
    <s v="IR-SouthCentral"/>
    <s v="C-25 and South Indian R"/>
    <n v="0.36"/>
    <n v="0.57999999999999996"/>
    <s v="City of Fort Pierce"/>
    <n v="5.4335756264300003E-3"/>
    <n v="3975.3911840466299"/>
    <n v="11.3646472803918"/>
    <n v="2.1812549263385002"/>
    <n v="6.175067046577E-2"/>
    <n v="1.185201360279E-2"/>
    <n v="21.600588643184299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6.175067046577E-2"/>
    <n v="1.185201360279E-2"/>
    <n v="21.600588643185901"/>
    <m/>
    <n v="-1"/>
    <n v="-1"/>
    <n v="-1"/>
    <n v="-1"/>
    <n v="0"/>
    <m/>
    <m/>
    <s v="Central IRL SIR"/>
    <n v="6"/>
    <m/>
    <m/>
    <n v="783"/>
    <x v="4"/>
    <s v="San Lucie Plaza Stormwater Master Plan"/>
    <x v="0"/>
    <m/>
    <n v="100.890720337659"/>
    <n v="1.75187256E-2"/>
  </r>
  <r>
    <n v="260000"/>
    <n v="2500000"/>
    <n v="490000"/>
    <x v="0"/>
    <x v="0"/>
    <s v="IR-SouthCentral"/>
    <s v="C-25 and South Indian R"/>
    <n v="0.36"/>
    <n v="0.57999999999999996"/>
    <s v="City of Fort Pierce"/>
    <n v="2.3126145905329999E-2"/>
    <n v="3975.3911840466299"/>
    <n v="11.3646472803918"/>
    <n v="2.1812549263385002"/>
    <n v="0.26282049116904999"/>
    <n v="5.0444019683239999E-2"/>
    <n v="91.935476553060695"/>
    <n v="1310"/>
    <s v="Fixed Single Family Units"/>
    <n v="1310"/>
    <s v="St. Lucie County Ft. Pierce--Paradise Park"/>
    <s v="City of Fort Pierce"/>
    <m/>
    <m/>
    <m/>
    <n v="0"/>
    <n v="1"/>
    <n v="0.26282049116904999"/>
    <n v="5.0444019683239999E-2"/>
    <n v="91.935476553061505"/>
    <m/>
    <n v="-1"/>
    <n v="-1"/>
    <n v="-1"/>
    <n v="-1"/>
    <n v="0"/>
    <m/>
    <m/>
    <s v="Central IRL SIR"/>
    <n v="7"/>
    <m/>
    <m/>
    <n v="783"/>
    <x v="4"/>
    <s v="San Lucie Plaza Stormwater Master Plan"/>
    <x v="0"/>
    <m/>
    <n v="56.984423135537597"/>
    <n v="7.4562430299999996E-2"/>
  </r>
  <r>
    <n v="260000"/>
    <n v="2500000"/>
    <n v="490000"/>
    <x v="0"/>
    <x v="0"/>
    <s v="IR-SouthCentral"/>
    <s v="C-25 and South Indian R"/>
    <n v="0.36"/>
    <n v="0.57999999999999996"/>
    <s v="City of Fort Pierce"/>
    <n v="0.14499130625791001"/>
    <n v="3975.3911840466299"/>
    <n v="11.3646472803918"/>
    <n v="2.1812549263385002"/>
    <n v="1.6477750543445"/>
    <n v="0.31626300105132998"/>
    <n v="576.39716066113203"/>
    <n v="1310"/>
    <s v="Fixed Single Family Units"/>
    <n v="1310"/>
    <s v="St. Lucie County Ft. Pierce--Paradise Park"/>
    <s v="City of Fort Pierce"/>
    <m/>
    <m/>
    <m/>
    <n v="0"/>
    <n v="1"/>
    <n v="1.6477750543445"/>
    <n v="0.31626300105132998"/>
    <n v="576.39716066113203"/>
    <m/>
    <n v="-1"/>
    <n v="-1"/>
    <n v="-1"/>
    <n v="-1"/>
    <n v="0"/>
    <m/>
    <m/>
    <s v="Central IRL SIR"/>
    <n v="8"/>
    <m/>
    <m/>
    <n v="783"/>
    <x v="4"/>
    <s v="San Lucie Plaza Stormwater Master Plan"/>
    <x v="0"/>
    <m/>
    <n v="96.942100316437603"/>
    <n v="0.46747539389999998"/>
  </r>
  <r>
    <n v="260000"/>
    <n v="2500000"/>
    <n v="490000"/>
    <x v="0"/>
    <x v="0"/>
    <s v="IR-SouthCentral"/>
    <s v="C-25 and South Indian R"/>
    <n v="0.36"/>
    <n v="0.57999999999999996"/>
    <s v="City of Fort Pierce"/>
    <n v="0.1412955251645"/>
    <n v="3975.3911840466299"/>
    <n v="11.3646472803918"/>
    <n v="2.1812549263385002"/>
    <n v="1.6057738057923101"/>
    <n v="0.30820156033466001"/>
    <n v="561.70498508420803"/>
    <n v="1310"/>
    <s v="Fixed Single Family Units"/>
    <n v="1310"/>
    <s v="St. Lucie County Ft. Pierce--Paradise Park"/>
    <s v="City of Fort Pierce"/>
    <m/>
    <m/>
    <m/>
    <n v="0"/>
    <n v="1"/>
    <n v="1.6057738057923101"/>
    <n v="0.30820156033466001"/>
    <n v="561.70498508420803"/>
    <m/>
    <n v="-1"/>
    <n v="-1"/>
    <n v="-1"/>
    <n v="-1"/>
    <n v="0"/>
    <m/>
    <m/>
    <s v="Central IRL SIR"/>
    <n v="9"/>
    <m/>
    <m/>
    <n v="783"/>
    <x v="4"/>
    <s v="San Lucie Plaza Stormwater Master Plan"/>
    <x v="0"/>
    <m/>
    <n v="95.794825119836901"/>
    <n v="0.4555595986"/>
  </r>
  <r>
    <n v="260000"/>
    <n v="2500000"/>
    <n v="500000"/>
    <x v="0"/>
    <x v="0"/>
    <s v="IR-SouthCentral"/>
    <s v="C-25 and South Indian R"/>
    <n v="0.36"/>
    <n v="0.57999999999999996"/>
    <s v="City of Fort Pierce"/>
    <n v="5.43831367633E-3"/>
    <n v="3968.3702354976799"/>
    <n v="11.5724731732235"/>
    <n v="2.2478221519945598"/>
    <n v="6.2934739126920006E-2"/>
    <n v="1.222436195115E-2"/>
    <n v="21.581242124455901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6.2934739126920006E-2"/>
    <n v="1.222436195115E-2"/>
    <n v="21.5812421244573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0.891506807528"/>
    <n v="1.7503035E-2"/>
  </r>
  <r>
    <n v="260000"/>
    <n v="2500000"/>
    <n v="500000"/>
    <x v="0"/>
    <x v="0"/>
    <s v="IR-SouthCentral"/>
    <s v="C-25 and South Indian R"/>
    <n v="0.36"/>
    <n v="0.57999999999999996"/>
    <s v="City of Fort Pierce"/>
    <n v="7.3700519694870001E-2"/>
    <n v="3968.3702354976799"/>
    <n v="11.5724731732235"/>
    <n v="2.2478221519945598"/>
    <n v="0.85289728702154"/>
    <n v="0.16566566078364001"/>
    <n v="292.47094869784098"/>
    <n v="1310"/>
    <s v="Fixed Single Family Units"/>
    <n v="1310"/>
    <s v="St. Lucie County Ft. Pierce--Paradise Park"/>
    <s v="City of Fort Pierce"/>
    <m/>
    <m/>
    <m/>
    <n v="0"/>
    <n v="1"/>
    <n v="0.85289728702154"/>
    <n v="0.16566566078364001"/>
    <n v="292.47094869784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1.547314912811501"/>
    <n v="0.2372027159"/>
  </r>
  <r>
    <n v="260000"/>
    <n v="2500000"/>
    <n v="500000"/>
    <x v="0"/>
    <x v="0"/>
    <s v="IR-SouthCentral"/>
    <s v="C-25 and South Indian R"/>
    <n v="0.36"/>
    <n v="0.57999999999999996"/>
    <s v="City of Fort Pierce"/>
    <n v="0.15155118980995999"/>
    <n v="3968.3702354976799"/>
    <n v="11.5724731732235"/>
    <n v="2.2478221519945598"/>
    <n v="1.7538220784459"/>
    <n v="0.34066012161595999"/>
    <n v="601.41123079611305"/>
    <n v="1310"/>
    <s v="Fixed Single Family Units"/>
    <n v="1310"/>
    <s v="St. Lucie County Ft. Pierce--Paradise Park"/>
    <s v="City of Fort Pierce"/>
    <m/>
    <m/>
    <m/>
    <n v="0"/>
    <n v="1"/>
    <n v="1.7538220784459"/>
    <n v="0.34066012161595999"/>
    <n v="601.41123079611305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9.398750617040307"/>
    <n v="0.48776255540000002"/>
  </r>
  <r>
    <n v="260000"/>
    <n v="2500000"/>
    <n v="500000"/>
    <x v="0"/>
    <x v="0"/>
    <s v="IR-SouthCentral"/>
    <s v="C-25 and South Indian R"/>
    <n v="0.36"/>
    <n v="0.57999999999999996"/>
    <s v="City of Fort Pierce"/>
    <n v="5.6536304321240002E-2"/>
    <n v="3968.3702354976799"/>
    <n v="11.5724731732235"/>
    <n v="2.2478221519945598"/>
    <n v="0.65426486507084003"/>
    <n v="0.12708355724520001"/>
    <n v="224.35698729347899"/>
    <n v="1310"/>
    <s v="Fixed Single Family Units"/>
    <n v="1310"/>
    <s v="St. Lucie County Ft. Pierce--Paradise Park"/>
    <s v="City of Fort Pierce"/>
    <m/>
    <m/>
    <m/>
    <n v="0"/>
    <n v="1"/>
    <n v="0.65426486507084003"/>
    <n v="0.12708355724520001"/>
    <n v="224.35698729347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6.018460537010995"/>
    <n v="0.18196024920000001"/>
  </r>
  <r>
    <n v="260000"/>
    <n v="2500000"/>
    <n v="590000"/>
    <x v="0"/>
    <x v="0"/>
    <s v="IR-SouthCentral"/>
    <s v="C-25 and South Indian R"/>
    <n v="0.36"/>
    <n v="0.57999999999999996"/>
    <s v="City of Fort Pierce"/>
    <n v="0.35596304482336"/>
    <n v="3948.0644498500501"/>
    <n v="10.432860030759301"/>
    <n v="1.74945968396281"/>
    <n v="3.7137126227651098"/>
    <n v="0.62274299589912996"/>
    <n v="1405.3650427275199"/>
    <n v="1210"/>
    <s v="Fixed Single Family Units"/>
    <n v="1210"/>
    <s v="St. Lucie County Ft. Pierce--Paradise Park"/>
    <s v="City of Fort Pierce"/>
    <m/>
    <m/>
    <m/>
    <n v="0"/>
    <n v="1"/>
    <n v="3.7137126227651098"/>
    <n v="0.62274299589912996"/>
    <n v="1405.36504272751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57.625772016209"/>
    <n v="1.139793222"/>
  </r>
  <r>
    <n v="260000"/>
    <n v="2500000"/>
    <n v="590000"/>
    <x v="0"/>
    <x v="0"/>
    <s v="IR-SouthCentral"/>
    <s v="C-25 and South Indian R"/>
    <n v="0.36"/>
    <n v="0.57999999999999996"/>
    <s v="City of Fort Pierce"/>
    <n v="0.13722801942153001"/>
    <n v="3948.0644498500501"/>
    <n v="10.432860030759301"/>
    <n v="1.74945968396281"/>
    <n v="1.4316807189231699"/>
    <n v="0.24007488748802999"/>
    <n v="541.78506500148706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4316807189231699"/>
    <n v="0.24007488748802999"/>
    <n v="541.7850650014870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2.22773378161"/>
    <n v="0.43940394570000002"/>
  </r>
  <r>
    <n v="260000"/>
    <n v="2500000"/>
    <n v="590000"/>
    <x v="0"/>
    <x v="0"/>
    <s v="IR-SouthCentral"/>
    <s v="C-25 and South Indian R"/>
    <n v="0.36"/>
    <n v="0.57999999999999996"/>
    <s v="City of Fort Pierce"/>
    <n v="3.9772274844480003E-2"/>
    <n v="3948.0644498500501"/>
    <n v="10.432860030759301"/>
    <n v="1.74945968396281"/>
    <n v="0.41493857655736999"/>
    <n v="6.957999137991E-2"/>
    <n v="157.02350440316499"/>
    <n v="1310"/>
    <s v="Fixed Single Family Units"/>
    <n v="1310"/>
    <s v="St. Lucie County Ft. Pierce--Paradise Park"/>
    <s v="City of Fort Pierce"/>
    <m/>
    <m/>
    <m/>
    <n v="0"/>
    <n v="1"/>
    <n v="0.41493857655736999"/>
    <n v="6.957999137991E-2"/>
    <n v="157.023504403164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1.7395232834374"/>
    <n v="0.127350774"/>
  </r>
  <r>
    <n v="260000"/>
    <n v="2500000"/>
    <n v="590000"/>
    <x v="0"/>
    <x v="0"/>
    <s v="IR-SouthCentral"/>
    <s v="C-25 and South Indian R"/>
    <n v="0.36"/>
    <n v="0.57999999999999996"/>
    <s v="City of Fort Pierce"/>
    <n v="6.4470345113849997E-2"/>
    <n v="3948.0644498500501"/>
    <n v="10.432860030759301"/>
    <n v="1.74945968396281"/>
    <n v="0.67261008670753997"/>
    <n v="0.11278826958785"/>
    <n v="254.53307761355501"/>
    <n v="1310"/>
    <s v="Fixed Single Family Units"/>
    <n v="1310"/>
    <s v="St. Lucie County Ft. Pierce--Paradise Park"/>
    <s v="City of Fort Pierce"/>
    <m/>
    <m/>
    <m/>
    <n v="0"/>
    <n v="1"/>
    <n v="0.67261008670753997"/>
    <n v="0.11278826958785"/>
    <n v="254.533077613554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2.139993375928299"/>
    <n v="0.206433964"/>
  </r>
  <r>
    <n v="260000"/>
    <n v="2500000"/>
    <n v="590000"/>
    <x v="0"/>
    <x v="0"/>
    <s v="IR-SouthCentral"/>
    <s v="C-25 and South Indian R"/>
    <n v="0.36"/>
    <n v="0.57999999999999996"/>
    <s v="City of Fort Pierce"/>
    <n v="2.0329769326589999E-2"/>
    <n v="3948.0644498500501"/>
    <n v="10.432860030759301"/>
    <n v="1.74945968396281"/>
    <n v="0.21209763784203001"/>
    <n v="3.5566111821140001E-2"/>
    <n v="80.2632395519976"/>
    <n v="1310"/>
    <s v="Fixed Single Family Units"/>
    <n v="1310"/>
    <s v="St. Lucie County Ft. Pierce--Paradise Park"/>
    <s v="City of Fort Pierce"/>
    <m/>
    <m/>
    <m/>
    <n v="0"/>
    <n v="1"/>
    <n v="0.21209763784203001"/>
    <n v="3.5566111821140001E-2"/>
    <n v="80.26323955199720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36.359741522668898"/>
    <n v="6.5095895799999998E-2"/>
  </r>
  <r>
    <n v="260000"/>
    <n v="2500000"/>
    <n v="600000"/>
    <x v="0"/>
    <x v="0"/>
    <s v="IR-SouthCentral"/>
    <s v="C-25 and South Indian R"/>
    <n v="0.36"/>
    <n v="0.57999999999999996"/>
    <s v="City of Fort Pierce"/>
    <n v="5.4372901178899999E-3"/>
    <n v="3975.3911846390101"/>
    <n v="11.364647282085199"/>
    <n v="2.1812549266635402"/>
    <n v="6.1792884360180003E-2"/>
    <n v="1.186011585734E-2"/>
    <n v="21.615355202984698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6.1792884360180003E-2"/>
    <n v="1.186011585734E-2"/>
    <n v="21.6153552029852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0.891201660607"/>
    <n v="1.7530701700000002E-2"/>
  </r>
  <r>
    <n v="260000"/>
    <n v="2500000"/>
    <n v="600000"/>
    <x v="0"/>
    <x v="0"/>
    <s v="IR-SouthCentral"/>
    <s v="C-25 and South Indian R"/>
    <n v="0.36"/>
    <n v="0.57999999999999996"/>
    <s v="City of Fort Pierce"/>
    <n v="8.9793261080639994E-2"/>
    <n v="3975.3911846390101"/>
    <n v="11.364647282085199"/>
    <n v="2.1812549266635402"/>
    <n v="1.0204687404897199"/>
    <n v="0.19586199311333999"/>
    <n v="356.96333853998499"/>
    <n v="1310"/>
    <s v="Fixed Single Family Units"/>
    <n v="1310"/>
    <s v="St. Lucie County Ft. Pierce--Paradise Park"/>
    <s v="City of Fort Pierce"/>
    <m/>
    <m/>
    <m/>
    <n v="0"/>
    <n v="1"/>
    <n v="1.0204687404897199"/>
    <n v="0.19586199311333999"/>
    <n v="356.963338539984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7.793140928558302"/>
    <n v="0.2895079794"/>
  </r>
  <r>
    <n v="260000"/>
    <n v="2500000"/>
    <n v="600000"/>
    <x v="0"/>
    <x v="0"/>
    <s v="IR-SouthCentral"/>
    <s v="C-25 and South Indian R"/>
    <n v="0.36"/>
    <n v="0.57999999999999996"/>
    <s v="City of Fort Pierce"/>
    <n v="0.20099892585054999"/>
    <n v="3975.3911846390101"/>
    <n v="11.364647282085199"/>
    <n v="2.1812549266635402"/>
    <n v="2.2842818963695999"/>
    <n v="0.4384298972656"/>
    <n v="799.04935794821802"/>
    <n v="1310"/>
    <s v="Fixed Single Family Units"/>
    <n v="1310"/>
    <s v="St. Lucie County Ft. Pierce--Paradise Park"/>
    <s v="City of Fort Pierce"/>
    <m/>
    <m/>
    <m/>
    <n v="0"/>
    <n v="1"/>
    <n v="2.2842818963695999"/>
    <n v="0.4384298972656"/>
    <n v="799.0493579482180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5.880797293014"/>
    <n v="0.64805300730000004"/>
  </r>
  <r>
    <n v="260000"/>
    <n v="2500000"/>
    <n v="600000"/>
    <x v="0"/>
    <x v="0"/>
    <s v="IR-SouthCentral"/>
    <s v="C-25 and South Indian R"/>
    <n v="0.36"/>
    <n v="0.57999999999999996"/>
    <s v="City of Fort Pierce"/>
    <n v="2.0536776587999999E-4"/>
    <n v="3975.3911846390101"/>
    <n v="11.364647282085199"/>
    <n v="2.1812549266635402"/>
    <n v="2.3339322223999998E-3"/>
    <n v="4.4795945110999999E-4"/>
    <n v="0.81641720611221003"/>
    <n v="1310"/>
    <s v="Fixed Single Family Units"/>
    <n v="1310"/>
    <s v="St. Lucie County Ft. Pierce--Paradise Park"/>
    <s v="City of Fort Pierce"/>
    <m/>
    <m/>
    <m/>
    <n v="0"/>
    <n v="1"/>
    <n v="2.3339322223999998E-3"/>
    <n v="4.4795945110999999E-4"/>
    <n v="0.8164172061138600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.6674713178839"/>
    <n v="6.6213890000000003E-4"/>
  </r>
  <r>
    <n v="260000"/>
    <n v="2500000"/>
    <n v="670000"/>
    <x v="0"/>
    <x v="0"/>
    <s v="IR-SouthCentral"/>
    <s v="C-25 and South Indian R"/>
    <n v="0.36"/>
    <n v="0.57999999999999996"/>
    <s v="City of Fort Pierce"/>
    <n v="1.9050826643520001E-2"/>
    <n v="3975.3911840466299"/>
    <n v="11.3646472803918"/>
    <n v="2.1812549263385002"/>
    <n v="0.21650592520352999"/>
    <n v="4.1554709467000003E-2"/>
    <n v="75.734488287462"/>
    <n v="1310"/>
    <s v="Fixed Single Family Units"/>
    <n v="1310"/>
    <s v="St. Lucie County Ft. Pierce--Paradise Park"/>
    <s v="City of Fort Pierce"/>
    <m/>
    <m/>
    <m/>
    <n v="0"/>
    <n v="1"/>
    <n v="0.21650592520352999"/>
    <n v="4.1554709467000003E-2"/>
    <n v="75.73448828746160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43.210083742017801"/>
    <n v="6.1422942699999997E-2"/>
  </r>
  <r>
    <n v="260000"/>
    <n v="2500000"/>
    <n v="670000"/>
    <x v="0"/>
    <x v="0"/>
    <s v="IR-SouthCentral"/>
    <s v="C-25 and South Indian R"/>
    <n v="0.36"/>
    <n v="0.57999999999999996"/>
    <s v="City of Fort Pierce"/>
    <n v="0.15950789655504999"/>
    <n v="3975.3911840466299"/>
    <n v="11.3646472803918"/>
    <n v="2.1812549263385002"/>
    <n v="1.81275098278547"/>
    <n v="0.34792738515061"/>
    <n v="634.10628575080295"/>
    <n v="1310"/>
    <s v="Fixed Single Family Units"/>
    <n v="1310"/>
    <s v="St. Lucie County Ft. Pierce--Paradise Park"/>
    <s v="City of Fort Pierce"/>
    <m/>
    <m/>
    <m/>
    <n v="0"/>
    <n v="1"/>
    <n v="1.81275098278547"/>
    <n v="0.34792738515061"/>
    <n v="634.10628581154697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5.15890289140199"/>
    <n v="0.51427922609999999"/>
  </r>
  <r>
    <n v="260000"/>
    <n v="2500000"/>
    <n v="670000"/>
    <x v="0"/>
    <x v="0"/>
    <s v="IR-SouthCentral"/>
    <s v="C-25 and South Indian R"/>
    <n v="0.36"/>
    <n v="0.57999999999999996"/>
    <s v="City of Fort Pierce"/>
    <n v="9.6953688803089993E-2"/>
    <n v="3975.3911840466299"/>
    <n v="11.3646472803918"/>
    <n v="2.1812549263385002"/>
    <n v="1.1018444757799899"/>
    <n v="0.21148071132842999"/>
    <n v="385.42883972860398"/>
    <n v="1310"/>
    <s v="Fixed Single Family Units"/>
    <n v="1310"/>
    <s v="St. Lucie County Ft. Pierce--Paradise Park"/>
    <s v="City of Fort Pierce"/>
    <m/>
    <m/>
    <m/>
    <n v="0"/>
    <n v="1"/>
    <n v="1.1018444757799899"/>
    <n v="0.21148071132842999"/>
    <n v="385.428839728603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0.278199749992496"/>
    <n v="0.31259435499999999"/>
  </r>
  <r>
    <n v="260000"/>
    <n v="2500000"/>
    <n v="670000"/>
    <x v="0"/>
    <x v="0"/>
    <s v="IR-SouthCentral"/>
    <s v="C-25 and South Indian R"/>
    <n v="0.36"/>
    <n v="0.57999999999999996"/>
    <s v="City of Fort Pierce"/>
    <n v="0.21649004271468"/>
    <n v="3975.3911840466299"/>
    <n v="11.3646472803918"/>
    <n v="2.1812549263385002"/>
    <n v="2.4603329751694001"/>
    <n v="0.47221997217464001"/>
    <n v="860.63260724185295"/>
    <n v="1310"/>
    <s v="Fixed Single Family Units"/>
    <n v="1310"/>
    <s v="St. Lucie County Ft. Pierce--Paradise Park"/>
    <s v="City of Fort Pierce"/>
    <m/>
    <m/>
    <m/>
    <n v="0"/>
    <n v="1"/>
    <n v="2.4603329751694001"/>
    <n v="0.47221997217464001"/>
    <n v="860.63260724268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9.28238328814599"/>
    <n v="0.69799887039999997"/>
  </r>
  <r>
    <n v="260000"/>
    <n v="2500000"/>
    <n v="670000"/>
    <x v="0"/>
    <x v="0"/>
    <s v="IR-SouthCentral"/>
    <s v="C-25 and South Indian R"/>
    <n v="0.36"/>
    <n v="0.57999999999999996"/>
    <s v="City of Fort Pierce"/>
    <n v="9.033255197185E-2"/>
    <n v="3975.3911840466299"/>
    <n v="11.3646472803918"/>
    <n v="2.1812549263385002"/>
    <n v="1.02659759109781"/>
    <n v="0.19703832399734"/>
    <n v="359.10723074135399"/>
    <n v="1310"/>
    <s v="Fixed Single Family Units"/>
    <n v="1310"/>
    <s v="St. Lucie County Ft. Pierce--Paradise Park"/>
    <s v="City of Fort Pierce"/>
    <m/>
    <m/>
    <m/>
    <n v="0"/>
    <n v="1"/>
    <n v="1.02659759109781"/>
    <n v="0.19703832399734"/>
    <n v="359.10723074135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7.341307340787097"/>
    <n v="0.29124674029999997"/>
  </r>
  <r>
    <n v="260000"/>
    <n v="2500000"/>
    <n v="670000"/>
    <x v="0"/>
    <x v="0"/>
    <s v="IR-SouthCentral"/>
    <s v="C-25 and South Indian R"/>
    <n v="0.36"/>
    <n v="0.57999999999999996"/>
    <s v="City of Fort Pierce"/>
    <n v="3.542844718681E-2"/>
    <n v="3975.3911840466299"/>
    <n v="11.3646472803918"/>
    <n v="2.1812549263385002"/>
    <n v="0.40263180597016002"/>
    <n v="7.7278474958760002E-2"/>
    <n v="140.841936610934"/>
    <n v="1310"/>
    <s v="Fixed Single Family Units"/>
    <n v="1310"/>
    <s v="St. Lucie County Ft. Pierce--Paradise Park"/>
    <s v="City of Fort Pierce"/>
    <m/>
    <m/>
    <m/>
    <n v="0"/>
    <n v="1"/>
    <n v="0.40263180597016002"/>
    <n v="7.7278474958760002E-2"/>
    <n v="140.841936549361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5.897216531778298"/>
    <n v="0.1142270369"/>
  </r>
  <r>
    <n v="260000"/>
    <n v="2500000"/>
    <n v="680000"/>
    <x v="0"/>
    <x v="0"/>
    <s v="IR-SouthCentral"/>
    <s v="C-25 and South Indian R"/>
    <n v="0.36"/>
    <n v="0.57999999999999996"/>
    <s v="City of Fort Pierce"/>
    <n v="0.25991237546586998"/>
    <n v="3983.9169422998398"/>
    <n v="11.387271682926301"/>
    <n v="2.1853926055889401"/>
    <n v="2.9596928331846599"/>
    <n v="0.56801058344417998"/>
    <n v="1035.4693161318901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2.9596928331846599"/>
    <n v="0.56801058344417998"/>
    <n v="1035.4693161318901"/>
    <m/>
    <n v="-1"/>
    <n v="-1"/>
    <n v="-1"/>
    <n v="-1"/>
    <n v="0"/>
    <m/>
    <m/>
    <s v="Central IRL SIR"/>
    <n v="69"/>
    <m/>
    <m/>
    <n v="783"/>
    <x v="4"/>
    <s v="San Lucie Plaza Stormwater Master Plan"/>
    <x v="0"/>
    <m/>
    <n v="130.900078365312"/>
    <n v="0.83979668789999995"/>
  </r>
  <r>
    <n v="260000"/>
    <n v="2500000"/>
    <n v="690000"/>
    <x v="0"/>
    <x v="0"/>
    <s v="IR-SouthCentral"/>
    <s v="C-25 and South Indian R"/>
    <n v="0.36"/>
    <n v="0.57999999999999996"/>
    <s v="City of Fort Pierce"/>
    <n v="5.0071864819949997E-2"/>
    <n v="3164.3506347732"/>
    <n v="8.0152425284146602"/>
    <n v="1.10670727209963"/>
    <n v="0.40133814038193"/>
    <n v="5.5414896923829997E-2"/>
    <n v="158.44493722730201"/>
    <n v="1210"/>
    <s v="Fixed Single Family Units"/>
    <n v="1210"/>
    <s v="St. Lucie County Ft. Pierce--Paradise Park"/>
    <s v="City of Fort Pierce"/>
    <m/>
    <m/>
    <m/>
    <n v="0"/>
    <n v="1"/>
    <n v="0.40133814038193"/>
    <n v="5.5414896923829997E-2"/>
    <n v="158.444937227301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7.566413775480498"/>
    <n v="0.1285035987"/>
  </r>
  <r>
    <n v="260000"/>
    <n v="2500000"/>
    <n v="690000"/>
    <x v="0"/>
    <x v="0"/>
    <s v="IR-SouthCentral"/>
    <s v="C-25 and South Indian R"/>
    <n v="0.36"/>
    <n v="0.57999999999999996"/>
    <s v="City of Fort Pierce"/>
    <n v="8.7913565283740003E-2"/>
    <n v="3164.3506347732"/>
    <n v="8.0152425284146602"/>
    <n v="1.10670727209963"/>
    <n v="0.70464854728680004"/>
    <n v="9.7294582015719999E-2"/>
    <n v="278.18934611078402"/>
    <n v="1310"/>
    <s v="Fixed Single Family Units"/>
    <n v="1310"/>
    <s v="St. Lucie County Ft. Pierce--Paradise Park"/>
    <s v="City of Fort Pierce"/>
    <m/>
    <m/>
    <m/>
    <n v="0"/>
    <n v="1"/>
    <n v="0.70464854728680004"/>
    <n v="9.7294582015719999E-2"/>
    <n v="278.1893461296950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1.451728416785002"/>
    <n v="0.2256199076"/>
  </r>
  <r>
    <n v="260000"/>
    <n v="2500000"/>
    <n v="690000"/>
    <x v="0"/>
    <x v="0"/>
    <s v="IR-SouthCentral"/>
    <s v="C-25 and South Indian R"/>
    <n v="0.36"/>
    <n v="0.57999999999999996"/>
    <s v="City of Fort Pierce"/>
    <n v="5.9982449646750001E-2"/>
    <n v="3164.3506347732"/>
    <n v="8.0152425284146602"/>
    <n v="1.10670727209963"/>
    <n v="0.48077388136714"/>
    <n v="6.6383013222409998E-2"/>
    <n v="189.80550261495401"/>
    <n v="1310"/>
    <s v="Fixed Single Family Units"/>
    <n v="1310"/>
    <s v="St. Lucie County Ft. Pierce--Paradise Park"/>
    <s v="City of Fort Pierce"/>
    <m/>
    <m/>
    <m/>
    <n v="0"/>
    <n v="1"/>
    <n v="0.48077388136714"/>
    <n v="6.6383013222409998E-2"/>
    <n v="189.805502597240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0.01026991319701"/>
    <n v="0.15393795830000001"/>
  </r>
  <r>
    <n v="260000"/>
    <n v="2500000"/>
    <n v="690000"/>
    <x v="0"/>
    <x v="0"/>
    <s v="IR-SouthCentral"/>
    <s v="C-25 and South Indian R"/>
    <n v="0.36"/>
    <n v="0.57999999999999996"/>
    <s v="City of Fort Pierce"/>
    <n v="0.53141918361062002"/>
    <n v="3917.4606094240098"/>
    <n v="10.285335295810899"/>
    <n v="1.5303742569783001"/>
    <n v="5.4658244860613596"/>
    <n v="0.81327023826211997"/>
    <n v="2081.81371888688"/>
    <n v="1210"/>
    <s v="Fixed Single Family Units"/>
    <n v="1210"/>
    <s v="St. Lucie County Ft. Pierce--Paradise Park"/>
    <s v="City of Fort Pierce"/>
    <m/>
    <m/>
    <m/>
    <n v="0"/>
    <n v="1"/>
    <n v="5.4658244860613596"/>
    <n v="0.81327023826211997"/>
    <n v="2081.8137188868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86.03844569899101"/>
    <n v="1.6884133973"/>
  </r>
  <r>
    <n v="260000"/>
    <n v="2500000"/>
    <n v="690000"/>
    <x v="0"/>
    <x v="0"/>
    <s v="IR-SouthCentral"/>
    <s v="C-25 and South Indian R"/>
    <n v="0.36"/>
    <n v="0.57999999999999996"/>
    <s v="City of Fort Pierce"/>
    <n v="0.24538599416581999"/>
    <n v="3930.1947021873002"/>
    <n v="10.726545466660401"/>
    <n v="1.84026183751467"/>
    <n v="2.6321440233014002"/>
    <n v="0.45157448052395999"/>
    <n v="964.414734261494"/>
    <n v="1210"/>
    <s v="Fixed Single Family Units"/>
    <n v="1210"/>
    <s v="St. Lucie County Ft. Pierce--Paradise Park"/>
    <s v="City of Fort Pierce"/>
    <m/>
    <m/>
    <m/>
    <n v="0"/>
    <n v="1"/>
    <n v="2.6321440233014002"/>
    <n v="0.45157448052395999"/>
    <n v="964.41473426149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37.17570742968701"/>
    <n v="0.78216928969999999"/>
  </r>
  <r>
    <n v="260000"/>
    <n v="2500000"/>
    <n v="700000"/>
    <x v="0"/>
    <x v="0"/>
    <s v="IR-SouthCentral"/>
    <s v="C-25 and South Indian R"/>
    <n v="0.36"/>
    <n v="0.57999999999999996"/>
    <s v="City of Fort Pierce"/>
    <n v="0.28880585933786002"/>
    <n v="3983.9169428934902"/>
    <n v="11.3872716846231"/>
    <n v="2.1853926059145898"/>
    <n v="3.2887107843913399"/>
    <n v="0.63115418954178004"/>
    <n v="1150.5785562230401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3.2887107843913399"/>
    <n v="0.63115418954178004"/>
    <n v="1150.57855622304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46.75063595301401"/>
    <n v="0.93315373580000005"/>
  </r>
  <r>
    <n v="260000"/>
    <n v="2500000"/>
    <n v="700000"/>
    <x v="0"/>
    <x v="0"/>
    <s v="IR-SouthCentral"/>
    <s v="C-25 and South Indian R"/>
    <n v="0.36"/>
    <n v="0.57999999999999996"/>
    <s v="City of Fort Pierce"/>
    <n v="1.8406126211079999E-2"/>
    <n v="3983.9169428934902"/>
    <n v="11.3872716846231"/>
    <n v="2.1853926059145898"/>
    <n v="0.20959555982708"/>
    <n v="4.022461212523E-2"/>
    <n v="73.328478065377496"/>
    <n v="1310"/>
    <s v="Fixed Single Family Units"/>
    <n v="1310"/>
    <s v="St. Lucie County Ft. Pierce--Paradise Park"/>
    <s v="City of Fort Pierce"/>
    <m/>
    <m/>
    <m/>
    <n v="0"/>
    <n v="1"/>
    <n v="0.20959555982708"/>
    <n v="4.022461212523E-2"/>
    <n v="73.32847806537830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5.144241972935504"/>
    <n v="5.9471596199999997E-2"/>
  </r>
  <r>
    <n v="260000"/>
    <n v="2500000"/>
    <n v="700000"/>
    <x v="0"/>
    <x v="0"/>
    <s v="IR-SouthCentral"/>
    <s v="C-25 and South Indian R"/>
    <n v="0.36"/>
    <n v="0.57999999999999996"/>
    <s v="City of Fort Pierce"/>
    <n v="1.150645668248E-2"/>
    <n v="3983.9169428934902"/>
    <n v="11.3872716846231"/>
    <n v="2.1853926059145898"/>
    <n v="0.13102714837081"/>
    <n v="2.514612535418E-2"/>
    <n v="45.840767730026002"/>
    <n v="1310"/>
    <s v="Fixed Single Family Units"/>
    <n v="1310"/>
    <s v="St. Lucie County Ft. Pierce--Paradise Park"/>
    <s v="City of Fort Pierce"/>
    <m/>
    <m/>
    <m/>
    <n v="0"/>
    <n v="1"/>
    <n v="0.13102714837081"/>
    <n v="2.514612535418E-2"/>
    <n v="45.8407677300251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35.461362008558098"/>
    <n v="3.7178238199999998E-2"/>
  </r>
  <r>
    <n v="260000"/>
    <n v="2500000"/>
    <n v="700000"/>
    <x v="0"/>
    <x v="0"/>
    <s v="IR-SouthCentral"/>
    <s v="C-25 and South Indian R"/>
    <n v="0.36"/>
    <n v="0.57999999999999996"/>
    <s v="City of Fort Pierce"/>
    <n v="0.21648876955568999"/>
    <n v="3983.9169428934902"/>
    <n v="11.3872716846231"/>
    <n v="2.1853926059145898"/>
    <n v="2.4652164356004498"/>
    <n v="0.47311295625055999"/>
    <n v="862.47327697909395"/>
    <n v="1310"/>
    <s v="Fixed Single Family Units"/>
    <n v="1310"/>
    <s v="St. Lucie County Ft. Pierce--Paradise Park"/>
    <s v="City of Fort Pierce"/>
    <m/>
    <m/>
    <m/>
    <n v="0"/>
    <n v="1"/>
    <n v="2.4652164356004498"/>
    <n v="0.47311295625055999"/>
    <n v="862.47327697909395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0.492584760573"/>
    <n v="0.6994917088"/>
  </r>
  <r>
    <n v="260000"/>
    <n v="2500000"/>
    <n v="700000"/>
    <x v="0"/>
    <x v="0"/>
    <s v="IR-SouthCentral"/>
    <s v="C-25 and South Indian R"/>
    <n v="0.36"/>
    <n v="0.57999999999999996"/>
    <s v="City of Fort Pierce"/>
    <n v="8.2556241903790004E-2"/>
    <n v="3983.9169428934902"/>
    <n v="11.3872716846231"/>
    <n v="2.1853926059145898"/>
    <n v="0.94009035581998002"/>
    <n v="0.18041780062865001"/>
    <n v="328.897210862142"/>
    <n v="1310"/>
    <s v="Fixed Single Family Units"/>
    <n v="1310"/>
    <s v="St. Lucie County Ft. Pierce--Paradise Park"/>
    <s v="City of Fort Pierce"/>
    <m/>
    <m/>
    <m/>
    <n v="0"/>
    <n v="1"/>
    <n v="0.94009035581998002"/>
    <n v="0.18041780062865001"/>
    <n v="328.89721086214303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5.3337397461097"/>
    <n v="0.26674550759999999"/>
  </r>
  <r>
    <n v="260000"/>
    <n v="2500000"/>
    <n v="700000"/>
    <x v="0"/>
    <x v="0"/>
    <s v="IR-SouthCentral"/>
    <s v="C-25 and South Indian R"/>
    <n v="0.36"/>
    <n v="0.57999999999999996"/>
    <s v="City of Fort Pierce"/>
    <n v="9.1324239286210002E-2"/>
    <n v="2848.5830414540401"/>
    <n v="6.7293227988547999"/>
    <n v="0.67480674914740002"/>
    <n v="0.61455028551680002"/>
    <n v="6.1626213031089998E-2"/>
    <n v="260.14467930440497"/>
    <n v="8140"/>
    <s v="Roads and Highways"/>
    <n v="8140"/>
    <s v="St. Lucie County Ft. Pierce--Paradise Park"/>
    <s v="City of Fort Pierce"/>
    <m/>
    <m/>
    <m/>
    <n v="0"/>
    <n v="1"/>
    <n v="0.61455028551680002"/>
    <n v="6.1626213031089998E-2"/>
    <n v="299.922963235065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5.374321498554195"/>
    <n v="0.24324652329999999"/>
  </r>
  <r>
    <n v="260000"/>
    <n v="2500000"/>
    <n v="700000"/>
    <x v="0"/>
    <x v="0"/>
    <s v="IR-SouthCentral"/>
    <s v="C-25 and South Indian R"/>
    <n v="0.36"/>
    <n v="0.57999999999999996"/>
    <s v="City of Fort Pierce"/>
    <n v="3.6544977367409998E-2"/>
    <n v="2848.5830414540401"/>
    <n v="6.7293227988547999"/>
    <n v="0.67480674914740002"/>
    <n v="0.24592294938219"/>
    <n v="2.4660797374970001E-2"/>
    <n v="104.101402779148"/>
    <n v="1210"/>
    <s v="Fixed Single Family Units"/>
    <n v="1210"/>
    <s v="St. Lucie County Ft. Pierce--Paradise Park"/>
    <s v="City of Fort Pierce"/>
    <m/>
    <m/>
    <m/>
    <n v="0"/>
    <n v="1"/>
    <n v="0.24592294938219"/>
    <n v="2.4660797374970001E-2"/>
    <n v="104.10140277914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4.146914308358802"/>
    <n v="8.4429361499999994E-2"/>
  </r>
  <r>
    <n v="260000"/>
    <n v="2500000"/>
    <n v="710000"/>
    <x v="0"/>
    <x v="0"/>
    <s v="IR-SouthCentral"/>
    <s v="C-25 and South Indian R"/>
    <n v="0.36"/>
    <n v="0.57999999999999996"/>
    <s v="City of Fort Pierce"/>
    <n v="0.16486542692636999"/>
    <n v="3983.9169428934902"/>
    <n v="11.3872716846231"/>
    <n v="2.1853926059145898"/>
    <n v="1.8773674078120399"/>
    <n v="0.36029568497586001"/>
    <n v="656.81016762936599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8773674078120399"/>
    <n v="0.36029568497586001"/>
    <n v="656.8101675799449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55.76383220629401"/>
    <n v="0.53269275549999995"/>
  </r>
  <r>
    <n v="260000"/>
    <n v="2500000"/>
    <n v="710000"/>
    <x v="0"/>
    <x v="0"/>
    <s v="IR-SouthCentral"/>
    <s v="C-25 and South Indian R"/>
    <n v="0.36"/>
    <n v="0.57999999999999996"/>
    <s v="City of Fort Pierce"/>
    <n v="2.0630627483599999E-2"/>
    <n v="3983.9169428934902"/>
    <n v="11.3872716846231"/>
    <n v="2.1853926059145898"/>
    <n v="0.23492656018006"/>
    <n v="4.5086020758040003E-2"/>
    <n v="82.190706374458003"/>
    <n v="1310"/>
    <s v="Fixed Single Family Units"/>
    <n v="1310"/>
    <s v="St. Lucie County Ft. Pierce--Paradise Park"/>
    <s v="City of Fort Pierce"/>
    <m/>
    <m/>
    <m/>
    <n v="0"/>
    <n v="1"/>
    <n v="0.23492656018006"/>
    <n v="4.5086020758040003E-2"/>
    <n v="82.1907063744559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0.059835286235099"/>
    <n v="6.6659129299999995E-2"/>
  </r>
  <r>
    <n v="260000"/>
    <n v="2500000"/>
    <n v="710000"/>
    <x v="0"/>
    <x v="0"/>
    <s v="IR-SouthCentral"/>
    <s v="C-25 and South Indian R"/>
    <n v="0.36"/>
    <n v="0.57999999999999996"/>
    <s v="City of Fort Pierce"/>
    <n v="0.15697299888623001"/>
    <n v="3983.9169428934902"/>
    <n v="11.3872716846231"/>
    <n v="2.1853926059145898"/>
    <n v="1.7874941854675499"/>
    <n v="0.3430476310942"/>
    <n v="625.36738983965597"/>
    <n v="1310"/>
    <s v="Fixed Single Family Units"/>
    <n v="1310"/>
    <s v="St. Lucie County Ft. Pierce--Paradise Park"/>
    <s v="City of Fort Pierce"/>
    <m/>
    <m/>
    <m/>
    <n v="0"/>
    <n v="1"/>
    <n v="1.7874941854675499"/>
    <n v="0.3430476310942"/>
    <n v="625.367389889080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1.090632877394"/>
    <n v="0.50719171929999995"/>
  </r>
  <r>
    <n v="260000"/>
    <n v="2500000"/>
    <n v="720000"/>
    <x v="0"/>
    <x v="0"/>
    <s v="IR-SouthCentral"/>
    <s v="C-25 and South Indian R"/>
    <n v="0.36"/>
    <n v="0.57999999999999996"/>
    <s v="City of Fort Pierce"/>
    <n v="5.1365136967699999E-3"/>
    <n v="3975.3911837504402"/>
    <n v="11.364647279545"/>
    <n v="2.1812549261759901"/>
    <n v="5.8374666410350003E-2"/>
    <n v="1.1204045804450001E-2"/>
    <n v="20.419651265356801"/>
    <n v="1310"/>
    <s v="Fixed Single Family Units"/>
    <n v="1310"/>
    <s v="St. Lucie County Ft. Pierce--Paradise Park"/>
    <s v="City of Fort Pierce"/>
    <m/>
    <m/>
    <m/>
    <n v="0"/>
    <n v="1"/>
    <n v="5.8374666410350003E-2"/>
    <n v="1.1204045804450001E-2"/>
    <n v="20.4196512653568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38.280924291423403"/>
    <n v="1.65609499E-2"/>
  </r>
  <r>
    <n v="260000"/>
    <n v="2500000"/>
    <n v="720000"/>
    <x v="0"/>
    <x v="0"/>
    <s v="IR-SouthCentral"/>
    <s v="C-25 and South Indian R"/>
    <n v="0.36"/>
    <n v="0.57999999999999996"/>
    <s v="City of Fort Pierce"/>
    <n v="0.13126380359806"/>
    <n v="3975.3911837504402"/>
    <n v="11.364647279545"/>
    <n v="2.1812549261759901"/>
    <n v="1.49176682846343"/>
    <n v="0.28631981822685998"/>
    <n v="521.82496756927696"/>
    <n v="1310"/>
    <s v="Fixed Single Family Units"/>
    <n v="1310"/>
    <s v="St. Lucie County Ft. Pierce--Paradise Park"/>
    <s v="City of Fort Pierce"/>
    <m/>
    <m/>
    <m/>
    <n v="0"/>
    <n v="1"/>
    <n v="1.49176682846343"/>
    <n v="0.28631981822685998"/>
    <n v="521.8249675692769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7.359995597021694"/>
    <n v="0.4232157077"/>
  </r>
  <r>
    <n v="260000"/>
    <n v="2500000"/>
    <n v="720000"/>
    <x v="0"/>
    <x v="0"/>
    <s v="IR-SouthCentral"/>
    <s v="C-25 and South Indian R"/>
    <n v="0.36"/>
    <n v="0.57999999999999996"/>
    <s v="City of Fort Pierce"/>
    <n v="0.12817084850950999"/>
    <n v="3975.3911837504402"/>
    <n v="11.364647279545"/>
    <n v="2.1812549261759901"/>
    <n v="1.45661648483058"/>
    <n v="0.27957329470351999"/>
    <n v="509.52926117851899"/>
    <n v="1310"/>
    <s v="Fixed Single Family Units"/>
    <n v="1310"/>
    <s v="St. Lucie County Ft. Pierce--Paradise Park"/>
    <s v="City of Fort Pierce"/>
    <m/>
    <m/>
    <m/>
    <n v="0"/>
    <n v="1"/>
    <n v="1.45661648483058"/>
    <n v="0.27957329470351999"/>
    <n v="509.529261178518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3.999449522632602"/>
    <n v="0.41324352079999999"/>
  </r>
  <r>
    <n v="260000"/>
    <n v="2500000"/>
    <n v="720000"/>
    <x v="0"/>
    <x v="0"/>
    <s v="IR-SouthCentral"/>
    <s v="C-25 and South Indian R"/>
    <n v="0.36"/>
    <n v="0.57999999999999996"/>
    <s v="City of Fort Pierce"/>
    <n v="0.23084298872128001"/>
    <n v="3975.3911837504402"/>
    <n v="11.364647279545"/>
    <n v="2.1812549261759901"/>
    <n v="2.6234491437734002"/>
    <n v="0.50352740632148996"/>
    <n v="917.69118219319898"/>
    <n v="1310"/>
    <s v="Fixed Single Family Units"/>
    <n v="1310"/>
    <s v="St. Lucie County Ft. Pierce--Paradise Park"/>
    <s v="City of Fort Pierce"/>
    <m/>
    <m/>
    <m/>
    <n v="0"/>
    <n v="1"/>
    <n v="2.6234491437734002"/>
    <n v="0.50352740632148996"/>
    <n v="917.691182193198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2.51113329510299"/>
    <n v="0.74427508689999999"/>
  </r>
  <r>
    <n v="260000"/>
    <n v="2500000"/>
    <n v="720000"/>
    <x v="0"/>
    <x v="0"/>
    <s v="IR-SouthCentral"/>
    <s v="C-25 and South Indian R"/>
    <n v="0.36"/>
    <n v="0.57999999999999996"/>
    <s v="City of Fort Pierce"/>
    <n v="8.3646306524249994E-2"/>
    <n v="3975.3911837504402"/>
    <n v="11.364647279545"/>
    <n v="2.1812549261759901"/>
    <n v="0.95061076988482995"/>
    <n v="0.18245391816244999"/>
    <n v="332.52678950979799"/>
    <n v="1310"/>
    <s v="Fixed Single Family Units"/>
    <n v="1310"/>
    <s v="St. Lucie County Ft. Pierce--Paradise Park"/>
    <s v="City of Fort Pierce"/>
    <m/>
    <m/>
    <m/>
    <n v="0"/>
    <n v="1"/>
    <n v="0.95061076988482995"/>
    <n v="0.18245391816244999"/>
    <n v="332.5267895097990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3.736561569682706"/>
    <n v="0.26968920480000003"/>
  </r>
  <r>
    <n v="260000"/>
    <n v="2500000"/>
    <n v="720000"/>
    <x v="0"/>
    <x v="0"/>
    <s v="IR-SouthCentral"/>
    <s v="C-25 and South Indian R"/>
    <n v="0.36"/>
    <n v="0.57999999999999996"/>
    <s v="City of Fort Pierce"/>
    <n v="3.8702992825150002E-2"/>
    <n v="3975.3911837504402"/>
    <n v="11.364647279545"/>
    <n v="2.1812549261759901"/>
    <n v="0.43984586212066001"/>
    <n v="8.4421093757619997E-2"/>
    <n v="153.85953646188099"/>
    <n v="1310"/>
    <s v="Fixed Single Family Units"/>
    <n v="1310"/>
    <s v="St. Lucie County Ft. Pierce--Paradise Park"/>
    <s v="City of Fort Pierce"/>
    <m/>
    <m/>
    <m/>
    <n v="0"/>
    <n v="1"/>
    <n v="0.43984586212066001"/>
    <n v="8.4421093757619997E-2"/>
    <n v="153.859536461881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5.200216896253593"/>
    <n v="0.12478470110000001"/>
  </r>
  <r>
    <n v="260000"/>
    <n v="2500000"/>
    <n v="730000"/>
    <x v="0"/>
    <x v="0"/>
    <s v="IR-SouthCentral"/>
    <s v="C-25 and South Indian R"/>
    <n v="0.36"/>
    <n v="0.57999999999999996"/>
    <s v="City of Fort Pierce"/>
    <n v="0.36426856174180999"/>
    <n v="3951.1210766327299"/>
    <n v="10.4201985364321"/>
    <n v="1.74085143655951"/>
    <n v="3.7957507339303"/>
    <n v="0.63413744900169999"/>
    <n v="1439.2691918527701"/>
    <n v="1210"/>
    <s v="Fixed Single Family Units"/>
    <n v="1210"/>
    <s v="St. Lucie County Ft. Pierce--Paradise Park"/>
    <s v="City of Fort Pierce"/>
    <m/>
    <m/>
    <m/>
    <n v="0"/>
    <n v="1"/>
    <n v="3.7957507339303"/>
    <n v="0.63413744900169999"/>
    <n v="1439.26919185277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58.970221391134"/>
    <n v="1.1672905042999999"/>
  </r>
  <r>
    <n v="260000"/>
    <n v="2500000"/>
    <n v="730000"/>
    <x v="0"/>
    <x v="0"/>
    <s v="IR-SouthCentral"/>
    <s v="C-25 and South Indian R"/>
    <n v="0.36"/>
    <n v="0.57999999999999996"/>
    <s v="City of Fort Pierce"/>
    <n v="0.14094449656109001"/>
    <n v="3951.1210766327299"/>
    <n v="10.4201985364321"/>
    <n v="1.74085143655951"/>
    <n v="1.4686696367841101"/>
    <n v="0.24536342931353999"/>
    <n v="556.88877099793899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4686696367841101"/>
    <n v="0.24536342931353999"/>
    <n v="556.888770997938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2.829440208299"/>
    <n v="0.45165350450000002"/>
  </r>
  <r>
    <n v="260000"/>
    <n v="2500000"/>
    <n v="730000"/>
    <x v="0"/>
    <x v="0"/>
    <s v="IR-SouthCentral"/>
    <s v="C-25 and South Indian R"/>
    <n v="0.36"/>
    <n v="0.57999999999999996"/>
    <s v="City of Fort Pierce"/>
    <n v="4.0035272012949999E-2"/>
    <n v="3951.1210766327299"/>
    <n v="10.4201985364321"/>
    <n v="1.74085143655951"/>
    <n v="0.41717548283502998"/>
    <n v="6.9695460796800002E-2"/>
    <n v="158.18420705910299"/>
    <n v="1310"/>
    <s v="Fixed Single Family Units"/>
    <n v="1310"/>
    <s v="St. Lucie County Ft. Pierce--Paradise Park"/>
    <s v="City of Fort Pierce"/>
    <m/>
    <m/>
    <m/>
    <n v="0"/>
    <n v="1"/>
    <n v="0.41717548283502998"/>
    <n v="6.9695460796800002E-2"/>
    <n v="158.1842070591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3.227534337538998"/>
    <n v="0.1282921387"/>
  </r>
  <r>
    <n v="260000"/>
    <n v="2500000"/>
    <n v="730000"/>
    <x v="0"/>
    <x v="0"/>
    <s v="IR-SouthCentral"/>
    <s v="C-25 and South Indian R"/>
    <n v="0.36"/>
    <n v="0.57999999999999996"/>
    <s v="City of Fort Pierce"/>
    <n v="5.6217085962050002E-2"/>
    <n v="3951.1210766327299"/>
    <n v="10.4201985364321"/>
    <n v="1.74085143655951"/>
    <n v="0.58579319686430997"/>
    <n v="9.7865594856230004E-2"/>
    <n v="222.12051321156099"/>
    <n v="1310"/>
    <s v="Fixed Single Family Units"/>
    <n v="1310"/>
    <s v="St. Lucie County Ft. Pierce--Paradise Park"/>
    <s v="City of Fort Pierce"/>
    <m/>
    <m/>
    <m/>
    <n v="0"/>
    <n v="1"/>
    <n v="0.58579319686430997"/>
    <n v="9.7865594856230004E-2"/>
    <n v="222.1205132115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8.505221527741199"/>
    <n v="0.18014640160000001"/>
  </r>
  <r>
    <n v="260000"/>
    <n v="2500000"/>
    <n v="730000"/>
    <x v="0"/>
    <x v="0"/>
    <s v="IR-SouthCentral"/>
    <s v="C-25 and South Indian R"/>
    <n v="0.36"/>
    <n v="0.57999999999999996"/>
    <s v="City of Fort Pierce"/>
    <n v="1.6298037182870002E-2"/>
    <n v="3951.1210766327299"/>
    <n v="10.4201985364321"/>
    <n v="1.74085143655951"/>
    <n v="0.16982878319967001"/>
    <n v="2.83724614429E-2"/>
    <n v="64.395518220985494"/>
    <n v="1310"/>
    <s v="Fixed Single Family Units"/>
    <n v="1310"/>
    <s v="St. Lucie County Ft. Pierce--Paradise Park"/>
    <s v="City of Fort Pierce"/>
    <m/>
    <m/>
    <m/>
    <n v="0"/>
    <n v="1"/>
    <n v="0.16982878319967001"/>
    <n v="2.83724614429E-2"/>
    <n v="64.39551822098549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32.564757375398997"/>
    <n v="5.2226697699999998E-2"/>
  </r>
  <r>
    <n v="260000"/>
    <n v="2500000"/>
    <n v="730000"/>
    <x v="0"/>
    <x v="0"/>
    <s v="IR-SouthCentral"/>
    <s v="C-25 and South Indian R"/>
    <n v="0.36"/>
    <n v="0.57999999999999996"/>
    <s v="City of Fort Pierce"/>
    <n v="2.1789329571200002E-3"/>
    <n v="3967.1370724000199"/>
    <n v="11.0654682544124"/>
    <n v="2.04032729099869"/>
    <n v="2.411091346557E-2"/>
    <n v="4.4457363776799997E-3"/>
    <n v="8.6441257124887692"/>
    <n v="1210"/>
    <s v="Fixed Single Family Units"/>
    <n v="1210"/>
    <s v="St. Lucie County Ft. Pierce--Paradise Park"/>
    <s v="City of Fort Pierce"/>
    <m/>
    <m/>
    <m/>
    <n v="0"/>
    <n v="1"/>
    <n v="2.411091346557E-2"/>
    <n v="4.4457363776799997E-3"/>
    <n v="8.6441257124898403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0.383427650234"/>
    <n v="7.0106452999999999E-3"/>
  </r>
  <r>
    <n v="260000"/>
    <n v="2500000"/>
    <n v="730000"/>
    <x v="0"/>
    <x v="0"/>
    <s v="IR-SouthCentral"/>
    <s v="C-25 and South Indian R"/>
    <n v="0.36"/>
    <n v="0.57999999999999996"/>
    <s v="City of Fort Pierce"/>
    <n v="0.49861252477208001"/>
    <n v="3967.1370724000199"/>
    <n v="11.0654682544124"/>
    <n v="2.04032729099869"/>
    <n v="5.5173810641179202"/>
    <n v="1.0173327419262399"/>
    <n v="1978.0642317863001"/>
    <n v="1310"/>
    <s v="Fixed Single Family Units"/>
    <n v="1310"/>
    <s v="St. Lucie County Ft. Pierce--Paradise Park"/>
    <s v="City of Fort Pierce"/>
    <m/>
    <m/>
    <m/>
    <n v="0"/>
    <n v="1"/>
    <n v="5.5173810641179202"/>
    <n v="1.0173327419262399"/>
    <n v="1978.06423178630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80.727887458569"/>
    <n v="1.6042694499000001"/>
  </r>
  <r>
    <n v="260000"/>
    <n v="2500000"/>
    <n v="740000"/>
    <x v="0"/>
    <x v="0"/>
    <s v="IR-SouthCentral"/>
    <s v="C-25 and South Indian R"/>
    <n v="0.36"/>
    <n v="0.57999999999999996"/>
    <s v="City of Fort Pierce"/>
    <n v="5.4280544272900001E-3"/>
    <n v="3980.5068772942"/>
    <n v="11.378222387454"/>
    <n v="2.1837375979926801"/>
    <n v="6.176161040494E-2"/>
    <n v="1.1853446536830001E-2"/>
    <n v="21.606407978166999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6.176161040494E-2"/>
    <n v="1.1853446536830001E-2"/>
    <n v="21.6064079781655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0.889729620807"/>
    <n v="1.7523445200000001E-2"/>
  </r>
  <r>
    <n v="260000"/>
    <n v="2500000"/>
    <n v="740000"/>
    <x v="0"/>
    <x v="0"/>
    <s v="IR-SouthCentral"/>
    <s v="C-25 and South Indian R"/>
    <n v="0.36"/>
    <n v="0.57999999999999996"/>
    <s v="City of Fort Pierce"/>
    <n v="9.0856205893699998E-3"/>
    <n v="3980.5068772942"/>
    <n v="11.378222387454"/>
    <n v="2.1837375979926801"/>
    <n v="0.10337821159398"/>
    <n v="1.9840611282119999E-2"/>
    <n v="36.165375240508901"/>
    <n v="1310"/>
    <s v="Fixed Single Family Units"/>
    <n v="1310"/>
    <s v="St. Lucie County Ft. Pierce--Paradise Park"/>
    <s v="City of Fort Pierce"/>
    <m/>
    <m/>
    <m/>
    <n v="0"/>
    <n v="1"/>
    <n v="0.10337821159398"/>
    <n v="1.9840611282119999E-2"/>
    <n v="36.165375240509903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5.154114093219299"/>
    <n v="2.9331204600000001E-2"/>
  </r>
  <r>
    <n v="260000"/>
    <n v="2500000"/>
    <n v="740000"/>
    <x v="0"/>
    <x v="0"/>
    <s v="IR-SouthCentral"/>
    <s v="C-25 and South Indian R"/>
    <n v="0.36"/>
    <n v="0.57999999999999996"/>
    <s v="City of Fort Pierce"/>
    <n v="0.16249797117941001"/>
    <n v="3980.5068772942"/>
    <n v="11.378222387454"/>
    <n v="2.1837375979926801"/>
    <n v="1.8489380535895099"/>
    <n v="0.35485292926202"/>
    <n v="646.824291826028"/>
    <n v="1310"/>
    <s v="Fixed Single Family Units"/>
    <n v="1310"/>
    <s v="St. Lucie County Ft. Pierce--Paradise Park"/>
    <s v="City of Fort Pierce"/>
    <m/>
    <m/>
    <m/>
    <n v="0"/>
    <n v="1"/>
    <n v="1.8489380535895099"/>
    <n v="0.35485292926202"/>
    <n v="646.82429182602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2.620981096186"/>
    <n v="0.52459391060000005"/>
  </r>
  <r>
    <n v="260000"/>
    <n v="2500000"/>
    <n v="740000"/>
    <x v="0"/>
    <x v="0"/>
    <s v="IR-SouthCentral"/>
    <s v="C-25 and South Indian R"/>
    <n v="0.36"/>
    <n v="0.57999999999999996"/>
    <s v="City of Fort Pierce"/>
    <n v="0.15625029681920999"/>
    <n v="3980.5068772942"/>
    <n v="11.378222387454"/>
    <n v="2.1837375979926801"/>
    <n v="1.77785062531469"/>
    <n v="0.34120964786162"/>
    <n v="621.95538106813297"/>
    <n v="1310"/>
    <s v="Fixed Single Family Units"/>
    <n v="1310"/>
    <s v="St. Lucie County Ft. Pierce--Paradise Park"/>
    <s v="City of Fort Pierce"/>
    <m/>
    <m/>
    <m/>
    <n v="0"/>
    <n v="1"/>
    <n v="1.77785062531469"/>
    <n v="0.34120964786162"/>
    <n v="621.95538106813297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0.77697995982901"/>
    <n v="0.50442447779999999"/>
  </r>
  <r>
    <n v="260000"/>
    <n v="2500000"/>
    <n v="740000"/>
    <x v="0"/>
    <x v="0"/>
    <s v="IR-SouthCentral"/>
    <s v="C-25 and South Indian R"/>
    <n v="0.36"/>
    <n v="0.57999999999999996"/>
    <s v="City of Fort Pierce"/>
    <n v="0.47016373166691"/>
    <n v="3983.9169422998398"/>
    <n v="11.387271682926199"/>
    <n v="2.1853926055889401"/>
    <n v="5.3538821479496601"/>
    <n v="1.0274923426009901"/>
    <n v="1873.0932562427499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5.3538821479496601"/>
    <n v="1.0274923426009901"/>
    <n v="1873.09325624274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76.122764942424"/>
    <n v="1.5191348388000001"/>
  </r>
  <r>
    <n v="260000"/>
    <n v="2500000"/>
    <n v="740000"/>
    <x v="0"/>
    <x v="0"/>
    <s v="IR-SouthCentral"/>
    <s v="C-25 and South Indian R"/>
    <n v="0.36"/>
    <n v="0.57999999999999996"/>
    <s v="City of Fort Pierce"/>
    <n v="0.17972402361094"/>
    <n v="3950.3068043868702"/>
    <n v="10.783482273306699"/>
    <n v="1.91849391696546"/>
    <n v="1.9380508226959401"/>
    <n v="0.34479944603014001"/>
    <n v="709.96503338208697"/>
    <n v="1210"/>
    <s v="Fixed Single Family Units"/>
    <n v="1210"/>
    <s v="St. Lucie County Ft. Pierce--Paradise Park"/>
    <s v="City of Fort Pierce"/>
    <m/>
    <m/>
    <m/>
    <n v="0"/>
    <n v="1"/>
    <n v="1.9380508226959401"/>
    <n v="0.34479944603014001"/>
    <n v="709.96503338208697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9.10358077138599"/>
    <n v="0.57580294679999999"/>
  </r>
  <r>
    <n v="260000"/>
    <n v="2500000"/>
    <n v="750000"/>
    <x v="0"/>
    <x v="0"/>
    <s v="IR-SouthCentral"/>
    <s v="C-25 and South Indian R"/>
    <n v="0.36"/>
    <n v="0.57999999999999996"/>
    <s v="City of Fort Pierce"/>
    <n v="0.10044578590766"/>
    <n v="3336.1102778792101"/>
    <n v="8.6293916141234295"/>
    <n v="1.2887435401912299"/>
    <n v="0.86678602258564996"/>
    <n v="0.12944885772792999"/>
    <n v="335.09821873622201"/>
    <n v="1210"/>
    <s v="Fixed Single Family Units"/>
    <n v="1210"/>
    <s v="St. Lucie County Ft. Pierce--Paradise Park"/>
    <s v="City of Fort Pierce"/>
    <m/>
    <m/>
    <m/>
    <n v="0"/>
    <n v="1"/>
    <n v="0.86678602258564996"/>
    <n v="0.12944885772792999"/>
    <n v="335.098218756805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6.709045842820899"/>
    <n v="0.27177471110000001"/>
  </r>
  <r>
    <n v="260000"/>
    <n v="2500000"/>
    <n v="750000"/>
    <x v="0"/>
    <x v="0"/>
    <s v="IR-SouthCentral"/>
    <s v="C-25 and South Indian R"/>
    <n v="0.36"/>
    <n v="0.57999999999999996"/>
    <s v="City of Fort Pierce"/>
    <n v="6.6413125597130002E-2"/>
    <n v="3336.1102778792101"/>
    <n v="8.6293916141234295"/>
    <n v="1.2887435401912299"/>
    <n v="0.57310486909562997"/>
    <n v="8.5589486597209996E-2"/>
    <n v="221.56151089068101"/>
    <n v="1310"/>
    <s v="Fixed Single Family Units"/>
    <n v="1310"/>
    <s v="St. Lucie County Ft. Pierce--Paradise Park"/>
    <s v="City of Fort Pierce"/>
    <m/>
    <m/>
    <m/>
    <n v="0"/>
    <n v="1"/>
    <n v="0.57310486909562997"/>
    <n v="8.5589486597209996E-2"/>
    <n v="221.561510870097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7.131081715943097"/>
    <n v="0.179693034"/>
  </r>
  <r>
    <n v="260000"/>
    <n v="2500000"/>
    <n v="750000"/>
    <x v="0"/>
    <x v="0"/>
    <s v="IR-SouthCentral"/>
    <s v="C-25 and South Indian R"/>
    <n v="0.36"/>
    <n v="0.57999999999999996"/>
    <s v="City of Fort Pierce"/>
    <n v="0.14876482137916"/>
    <n v="3948.31016759252"/>
    <n v="12.3965458106806"/>
    <n v="2.5091715262690801"/>
    <n v="1.8441699232445501"/>
    <n v="0.37327645391511"/>
    <n v="587.36965683144695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8441699232445501"/>
    <n v="0.37327645391511"/>
    <n v="587.36965683144695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2.893846332072"/>
    <n v="0.47637441749999998"/>
  </r>
  <r>
    <n v="260000"/>
    <n v="2500000"/>
    <n v="750000"/>
    <x v="0"/>
    <x v="0"/>
    <s v="IR-SouthCentral"/>
    <s v="C-25 and South Indian R"/>
    <n v="0.36"/>
    <n v="0.57999999999999996"/>
    <s v="City of Fort Pierce"/>
    <n v="6.7157889963279996E-2"/>
    <n v="3948.31016759252"/>
    <n v="12.3965458106806"/>
    <n v="2.5091715262690801"/>
    <n v="0.83252585947852997"/>
    <n v="0.16851066526019001"/>
    <n v="265.16017977610602"/>
    <n v="1310"/>
    <s v="Fixed Single Family Units"/>
    <n v="1310"/>
    <s v="St. Lucie County Ft. Pierce--Paradise Park"/>
    <s v="City of Fort Pierce"/>
    <m/>
    <m/>
    <m/>
    <n v="0"/>
    <n v="1"/>
    <n v="0.83252585947852997"/>
    <n v="0.16851066526019001"/>
    <n v="265.160179776106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9.018095083406905"/>
    <n v="0.21505286279999999"/>
  </r>
  <r>
    <n v="260000"/>
    <n v="2500000"/>
    <n v="750000"/>
    <x v="0"/>
    <x v="0"/>
    <s v="IR-SouthCentral"/>
    <s v="C-25 and South Indian R"/>
    <n v="0.36"/>
    <n v="0.57999999999999996"/>
    <s v="City of Fort Pierce"/>
    <n v="3.2725509342979998E-2"/>
    <n v="3976.0770280964798"/>
    <n v="11.0749101262863"/>
    <n v="2.0396151666470499"/>
    <n v="0.36243207481050999"/>
    <n v="6.6747445192199995E-2"/>
    <n v="130.11914593140301"/>
    <n v="1210"/>
    <s v="Fixed Single Family Units"/>
    <n v="1210"/>
    <s v="St. Lucie County Ft. Pierce--Paradise Park"/>
    <s v="City of Fort Pierce"/>
    <m/>
    <m/>
    <m/>
    <n v="0"/>
    <n v="1"/>
    <n v="0.36243207481050999"/>
    <n v="6.6747445192199995E-2"/>
    <n v="130.119145931404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45.90723201969399"/>
    <n v="0.105530532"/>
  </r>
  <r>
    <n v="260000"/>
    <n v="2500000"/>
    <n v="750000"/>
    <x v="0"/>
    <x v="0"/>
    <s v="IR-SouthCentral"/>
    <s v="C-25 and South Indian R"/>
    <n v="0.36"/>
    <n v="0.57999999999999996"/>
    <s v="City of Fort Pierce"/>
    <n v="0.15906710810628"/>
    <n v="3976.0770280964798"/>
    <n v="11.0749101262863"/>
    <n v="2.0396151666470499"/>
    <n v="1.7616539263253199"/>
    <n v="0.32443568620824997"/>
    <n v="632.46307446711899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7616539263253199"/>
    <n v="0.32443568620824997"/>
    <n v="632.463074467118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0.87378090496399"/>
    <n v="0.51294653239999999"/>
  </r>
  <r>
    <n v="260000"/>
    <n v="2500000"/>
    <n v="750000"/>
    <x v="0"/>
    <x v="0"/>
    <s v="IR-SouthCentral"/>
    <s v="C-25 and South Indian R"/>
    <n v="0.36"/>
    <n v="0.57999999999999996"/>
    <s v="City of Fort Pierce"/>
    <n v="0.29368497711426"/>
    <n v="3976.0770280964798"/>
    <n v="11.0749101262863"/>
    <n v="2.0396151666470499"/>
    <n v="3.2525347269809002"/>
    <n v="0.59900433353864002"/>
    <n v="1167.7140910010501"/>
    <n v="1310"/>
    <s v="Fixed Single Family Units"/>
    <n v="1310"/>
    <s v="St. Lucie County Ft. Pierce--Paradise Park"/>
    <s v="City of Fort Pierce"/>
    <m/>
    <m/>
    <m/>
    <n v="0"/>
    <n v="1"/>
    <n v="3.2525347269809002"/>
    <n v="0.59900433353864002"/>
    <n v="1167.71409100105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39.11975551556401"/>
    <n v="0.94705116869999995"/>
  </r>
  <r>
    <n v="260000"/>
    <n v="2500000"/>
    <n v="760000"/>
    <x v="0"/>
    <x v="0"/>
    <s v="IR-SouthCentral"/>
    <s v="C-25 and South Indian R"/>
    <n v="0.36"/>
    <n v="0.57999999999999996"/>
    <s v="City of Fort Pierce"/>
    <n v="5.4317522840799997E-3"/>
    <n v="3975.3911841947202"/>
    <n v="11.364647280815101"/>
    <n v="2.18125492641976"/>
    <n v="6.1729948825370001E-2"/>
    <n v="1.184803642875E-2"/>
    <n v="21.5933401448771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6.1729948825370001E-2"/>
    <n v="1.184803642875E-2"/>
    <n v="21.5933401448790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0.890308273407"/>
    <n v="1.7512846799999999E-2"/>
  </r>
  <r>
    <n v="260000"/>
    <n v="2500000"/>
    <n v="760000"/>
    <x v="0"/>
    <x v="0"/>
    <s v="IR-SouthCentral"/>
    <s v="C-25 and South Indian R"/>
    <n v="0.36"/>
    <n v="0.57999999999999996"/>
    <s v="City of Fort Pierce"/>
    <n v="1.552873967763E-2"/>
    <n v="3975.3911841947202"/>
    <n v="11.364647280815101"/>
    <n v="2.18125492641976"/>
    <n v="0.17647864915186001"/>
    <n v="3.387213992292E-2"/>
    <n v="61.732814816105098"/>
    <n v="1310"/>
    <s v="Fixed Single Family Units"/>
    <n v="1310"/>
    <s v="St. Lucie County Ft. Pierce--Paradise Park"/>
    <s v="City of Fort Pierce"/>
    <m/>
    <m/>
    <m/>
    <n v="0"/>
    <n v="1"/>
    <n v="0.17647864915186001"/>
    <n v="3.387213992292E-2"/>
    <n v="61.732814816105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5.814340279465398"/>
    <n v="5.0067165300000001E-2"/>
  </r>
  <r>
    <n v="260000"/>
    <n v="2500000"/>
    <n v="760000"/>
    <x v="0"/>
    <x v="0"/>
    <s v="IR-SouthCentral"/>
    <s v="C-25 and South Indian R"/>
    <n v="0.36"/>
    <n v="0.57999999999999996"/>
    <s v="City of Fort Pierce"/>
    <n v="0.15429250977521999"/>
    <n v="3975.3911841947202"/>
    <n v="11.364647280815101"/>
    <n v="2.18125492641976"/>
    <n v="1.75347995166713"/>
    <n v="0.33655129705686998"/>
    <n v="613.37308314769996"/>
    <n v="1310"/>
    <s v="Fixed Single Family Units"/>
    <n v="1310"/>
    <s v="St. Lucie County Ft. Pierce--Paradise Park"/>
    <s v="City of Fort Pierce"/>
    <m/>
    <m/>
    <m/>
    <n v="0"/>
    <n v="1"/>
    <n v="1.75347995166713"/>
    <n v="0.33655129705686998"/>
    <n v="613.3730831476999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9.9907856773482"/>
    <n v="0.49746397660000002"/>
  </r>
  <r>
    <n v="260000"/>
    <n v="2500000"/>
    <n v="760000"/>
    <x v="0"/>
    <x v="0"/>
    <s v="IR-SouthCentral"/>
    <s v="C-25 and South Indian R"/>
    <n v="0.36"/>
    <n v="0.57999999999999996"/>
    <s v="City of Fort Pierce"/>
    <n v="0.14880291335502999"/>
    <n v="3975.3911841947202"/>
    <n v="11.364647280815101"/>
    <n v="2.18125492641976"/>
    <n v="1.6910926246376199"/>
    <n v="0.32457708782126998"/>
    <n v="591.54978993407804"/>
    <n v="1310"/>
    <s v="Fixed Single Family Units"/>
    <n v="1310"/>
    <s v="St. Lucie County Ft. Pierce--Paradise Park"/>
    <s v="City of Fort Pierce"/>
    <m/>
    <m/>
    <m/>
    <n v="0"/>
    <n v="1"/>
    <n v="1.6910926246376199"/>
    <n v="0.32457708782126998"/>
    <n v="591.5497899340780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8.321540077562403"/>
    <n v="0.47976463089999999"/>
  </r>
  <r>
    <n v="260000"/>
    <n v="2500000"/>
    <n v="760000"/>
    <x v="0"/>
    <x v="0"/>
    <s v="IR-SouthCentral"/>
    <s v="C-25 and South Indian R"/>
    <n v="0.36"/>
    <n v="0.57999999999999996"/>
    <s v="City of Fort Pierce"/>
    <n v="0.23118146502713999"/>
    <n v="3945.1628123219898"/>
    <n v="10.7142640886895"/>
    <n v="1.88891619324871"/>
    <n v="2.4769392687110101"/>
    <n v="0.43668241286873999"/>
    <n v="912.04851872322195"/>
    <n v="1210"/>
    <s v="Fixed Single Family Units"/>
    <n v="1210"/>
    <s v="St. Lucie County Ft. Pierce--Paradise Park"/>
    <s v="City of Fort Pierce"/>
    <m/>
    <m/>
    <m/>
    <n v="0"/>
    <n v="1"/>
    <n v="2.4769392687110101"/>
    <n v="0.43668241286873999"/>
    <n v="912.04851872322195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37.43308722805"/>
    <n v="0.73969871750000005"/>
  </r>
  <r>
    <n v="260000"/>
    <n v="2500000"/>
    <n v="760000"/>
    <x v="0"/>
    <x v="0"/>
    <s v="IR-SouthCentral"/>
    <s v="C-25 and South Indian R"/>
    <n v="0.36"/>
    <n v="0.57999999999999996"/>
    <s v="City of Fort Pierce"/>
    <n v="0.38087959577177999"/>
    <n v="3949.9906577812699"/>
    <n v="10.3770861229731"/>
    <n v="1.72076302621222"/>
    <n v="3.9524203678069698"/>
    <n v="0.65540352584272998"/>
    <n v="1504.4708450380399"/>
    <n v="1210"/>
    <s v="Fixed Single Family Units"/>
    <n v="1210"/>
    <s v="St. Lucie County Ft. Pierce--Paradise Park"/>
    <s v="City of Fort Pierce"/>
    <m/>
    <m/>
    <m/>
    <n v="0"/>
    <n v="1"/>
    <n v="3.9524203678069698"/>
    <n v="0.65540352584272998"/>
    <n v="1504.47084503803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61.659120192937"/>
    <n v="1.2201710017"/>
  </r>
  <r>
    <n v="260000"/>
    <n v="2500000"/>
    <n v="760000"/>
    <x v="0"/>
    <x v="0"/>
    <s v="IR-SouthCentral"/>
    <s v="C-25 and South Indian R"/>
    <n v="0.36"/>
    <n v="0.57999999999999996"/>
    <s v="City of Fort Pierce"/>
    <n v="0.14837671694207"/>
    <n v="3949.9906577812699"/>
    <n v="10.3770861229731"/>
    <n v="1.72076302621222"/>
    <n v="1.5397179703519199"/>
    <n v="0.25532116846467001"/>
    <n v="586.08664575345301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5397179703519199"/>
    <n v="0.25532116846467001"/>
    <n v="586.086645753453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4.032451773017"/>
    <n v="0.47533385709999998"/>
  </r>
  <r>
    <n v="260000"/>
    <n v="2500000"/>
    <n v="760000"/>
    <x v="0"/>
    <x v="0"/>
    <s v="IR-SouthCentral"/>
    <s v="C-25 and South Indian R"/>
    <n v="0.36"/>
    <n v="0.57999999999999996"/>
    <s v="City of Fort Pierce"/>
    <n v="3.6939186713909999E-2"/>
    <n v="3949.9906577812699"/>
    <n v="10.3770861229731"/>
    <n v="1.72076302621222"/>
    <n v="0.38332112184285999"/>
    <n v="6.3563586715650003E-2"/>
    <n v="145.909442425994"/>
    <n v="1310"/>
    <s v="Fixed Single Family Units"/>
    <n v="1310"/>
    <s v="St. Lucie County Ft. Pierce--Paradise Park"/>
    <s v="City of Fort Pierce"/>
    <m/>
    <m/>
    <m/>
    <n v="0"/>
    <n v="1"/>
    <n v="0.38332112184285999"/>
    <n v="6.3563586715650003E-2"/>
    <n v="145.9094424391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5.018675630750899"/>
    <n v="0.1183369363"/>
  </r>
  <r>
    <n v="260000"/>
    <n v="2500000"/>
    <n v="760000"/>
    <x v="0"/>
    <x v="0"/>
    <s v="IR-SouthCentral"/>
    <s v="C-25 and South Indian R"/>
    <n v="0.36"/>
    <n v="0.57999999999999996"/>
    <s v="City of Fort Pierce"/>
    <n v="4.5121981910979998E-2"/>
    <n v="3949.9906577812699"/>
    <n v="10.3770861229731"/>
    <n v="1.72076302621222"/>
    <n v="0.46823469232949"/>
    <n v="7.7644238141829997E-2"/>
    <n v="178.23140700895399"/>
    <n v="1310"/>
    <s v="Fixed Single Family Units"/>
    <n v="1310"/>
    <s v="St. Lucie County Ft. Pierce--Paradise Park"/>
    <s v="City of Fort Pierce"/>
    <m/>
    <m/>
    <m/>
    <n v="0"/>
    <n v="1"/>
    <n v="0.46823469232949"/>
    <n v="7.7644238141829997E-2"/>
    <n v="178.231407008034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6.143608931968998"/>
    <n v="0.14455101949999999"/>
  </r>
  <r>
    <n v="260000"/>
    <n v="2500000"/>
    <n v="760000"/>
    <x v="0"/>
    <x v="0"/>
    <s v="IR-SouthCentral"/>
    <s v="C-25 and South Indian R"/>
    <n v="0.36"/>
    <n v="0.57999999999999996"/>
    <s v="City of Fort Pierce"/>
    <n v="6.4459723061499998E-3"/>
    <n v="3949.9906577812699"/>
    <n v="10.3770861229731"/>
    <n v="1.72076302621222"/>
    <n v="6.6890409767210002E-2"/>
    <n v="1.109199081241E-2"/>
    <n v="25.461530389609301"/>
    <n v="1310"/>
    <s v="Fixed Single Family Units"/>
    <n v="1310"/>
    <s v="St. Lucie County Ft. Pierce--Paradise Park"/>
    <s v="City of Fort Pierce"/>
    <m/>
    <m/>
    <m/>
    <n v="0"/>
    <n v="1"/>
    <n v="6.6890409767210002E-2"/>
    <n v="1.109199081241E-2"/>
    <n v="25.4615303773339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21.199935326257499"/>
    <n v="2.0650065200000001E-2"/>
  </r>
  <r>
    <n v="260000"/>
    <n v="2500000"/>
    <n v="780000"/>
    <x v="0"/>
    <x v="0"/>
    <s v="IR-SouthCentral"/>
    <s v="C-25 and South Indian R"/>
    <n v="0.36"/>
    <n v="0.57999999999999996"/>
    <s v="City of Fort Pierce"/>
    <n v="0.11101599892385"/>
    <n v="3971.8581037829699"/>
    <n v="11.355304616071299"/>
    <n v="2.1795504364076801"/>
    <n v="1.26062048503781"/>
    <n v="0.24196496890272001"/>
    <n v="440.93979497527499"/>
    <n v="1310"/>
    <s v="Fixed Single Family Units"/>
    <n v="1310"/>
    <s v="St. Lucie County Ft. Pierce--Paradise Park"/>
    <s v="City of Fort Pierce"/>
    <m/>
    <m/>
    <m/>
    <n v="0"/>
    <n v="1"/>
    <n v="1.26062048503781"/>
    <n v="0.24196496890272001"/>
    <n v="440.939794897061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0.387239889012506"/>
    <n v="0.35761540539999997"/>
  </r>
  <r>
    <n v="260000"/>
    <n v="2500000"/>
    <n v="780000"/>
    <x v="0"/>
    <x v="0"/>
    <s v="IR-SouthCentral"/>
    <s v="C-25 and South Indian R"/>
    <n v="0.36"/>
    <n v="0.57999999999999996"/>
    <s v="City of Fort Pierce"/>
    <n v="6.7458529436389997E-2"/>
    <n v="3971.8581037829699"/>
    <n v="11.355304616071299"/>
    <n v="2.1795504364076801"/>
    <n v="0.76601215070244999"/>
    <n v="0.14702926727251001"/>
    <n v="267.93570681121997"/>
    <n v="1310"/>
    <s v="Fixed Single Family Units"/>
    <n v="1310"/>
    <s v="St. Lucie County Ft. Pierce--Paradise Park"/>
    <s v="City of Fort Pierce"/>
    <m/>
    <m/>
    <m/>
    <n v="0"/>
    <n v="1"/>
    <n v="0.76601215070244999"/>
    <n v="0.14702926727251001"/>
    <n v="267.93570688943203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7.056839855522199"/>
    <n v="0.21730389850000001"/>
  </r>
  <r>
    <n v="260000"/>
    <n v="2500000"/>
    <n v="780000"/>
    <x v="0"/>
    <x v="0"/>
    <s v="IR-SouthCentral"/>
    <s v="C-25 and South Indian R"/>
    <n v="0.36"/>
    <n v="0.57999999999999996"/>
    <s v="City of Fort Pierce"/>
    <n v="0.12648363006998001"/>
    <n v="3971.8581037829699"/>
    <n v="11.355304616071299"/>
    <n v="2.1795504364076801"/>
    <n v="1.4362601483910999"/>
    <n v="0.27567745111745001"/>
    <n v="502.37503108933799"/>
    <n v="1310"/>
    <s v="Fixed Single Family Units"/>
    <n v="1310"/>
    <s v="St. Lucie County Ft. Pierce--Paradise Park"/>
    <s v="City of Fort Pierce"/>
    <m/>
    <m/>
    <m/>
    <n v="0"/>
    <n v="1"/>
    <n v="1.4362601483910999"/>
    <n v="0.27567745111745001"/>
    <n v="502.375031089337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1.698384068689904"/>
    <n v="0.4074412255"/>
  </r>
  <r>
    <n v="260000"/>
    <n v="2500000"/>
    <n v="780000"/>
    <x v="0"/>
    <x v="0"/>
    <s v="IR-SouthCentral"/>
    <s v="C-25 and South Indian R"/>
    <n v="0.36"/>
    <n v="0.57999999999999996"/>
    <s v="City of Fort Pierce"/>
    <n v="0.19998713778492999"/>
    <n v="3971.8581037829699"/>
    <n v="11.355304616071299"/>
    <n v="2.1795504364076801"/>
    <n v="2.2709148688441099"/>
    <n v="0.43588205343507003"/>
    <n v="794.32053386344103"/>
    <n v="1310"/>
    <s v="Fixed Single Family Units"/>
    <n v="1310"/>
    <s v="St. Lucie County Ft. Pierce--Paradise Park"/>
    <s v="City of Fort Pierce"/>
    <m/>
    <m/>
    <m/>
    <n v="0"/>
    <n v="1"/>
    <n v="2.2709148688441099"/>
    <n v="0.43588205343507003"/>
    <n v="794.32053386344103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4.1583720743"/>
    <n v="0.64421778900000004"/>
  </r>
  <r>
    <n v="260000"/>
    <n v="2500000"/>
    <n v="780000"/>
    <x v="0"/>
    <x v="0"/>
    <s v="IR-SouthCentral"/>
    <s v="C-25 and South Indian R"/>
    <n v="0.36"/>
    <n v="0.57999999999999996"/>
    <s v="City of Fort Pierce"/>
    <n v="6.8575795698719993E-2"/>
    <n v="3971.8581037829699"/>
    <n v="11.355304616071299"/>
    <n v="2.1795504364076801"/>
    <n v="0.77869904944845003"/>
    <n v="0.14946440544215001"/>
    <n v="272.37332986933001"/>
    <n v="1310"/>
    <s v="Fixed Single Family Units"/>
    <n v="1310"/>
    <s v="St. Lucie County Ft. Pierce--Paradise Park"/>
    <s v="City of Fort Pierce"/>
    <m/>
    <m/>
    <m/>
    <n v="0"/>
    <n v="1"/>
    <n v="0.77869904944845003"/>
    <n v="0.14946440544215001"/>
    <n v="272.373329869328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0.013514181524201"/>
    <n v="0.22090294390000001"/>
  </r>
  <r>
    <n v="260000"/>
    <n v="2500000"/>
    <n v="780000"/>
    <x v="0"/>
    <x v="0"/>
    <s v="IR-SouthCentral"/>
    <s v="C-25 and South Indian R"/>
    <n v="0.36"/>
    <n v="0.57999999999999996"/>
    <s v="City of Fort Pierce"/>
    <n v="4.4242361846079999E-2"/>
    <n v="3971.8581037829699"/>
    <n v="11.355304616071299"/>
    <n v="2.1795504364076801"/>
    <n v="0.50238549569676005"/>
    <n v="9.642845906934E-2"/>
    <n v="175.72438342887901"/>
    <n v="1310"/>
    <s v="Fixed Single Family Units"/>
    <n v="1310"/>
    <s v="St. Lucie County Ft. Pierce--Paradise Park"/>
    <s v="City of Fort Pierce"/>
    <m/>
    <m/>
    <m/>
    <n v="0"/>
    <n v="1"/>
    <n v="0.50238549569676005"/>
    <n v="9.642845906934E-2"/>
    <n v="175.724383428879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6.778098892761797"/>
    <n v="0.14251774810000001"/>
  </r>
  <r>
    <n v="260000"/>
    <n v="2500000"/>
    <n v="780000"/>
    <x v="0"/>
    <x v="0"/>
    <s v="IR-SouthCentral"/>
    <s v="C-25 and South Indian R"/>
    <n v="0.36"/>
    <n v="0.57999999999999996"/>
    <s v="City of Fort Pierce"/>
    <n v="0.12912045016693999"/>
    <n v="3975.3911846390101"/>
    <n v="11.364647282085199"/>
    <n v="2.1812549266635402"/>
    <n v="1.4674083730513801"/>
    <n v="0.28164461805966001"/>
    <n v="513.30429935028997"/>
    <n v="1310"/>
    <s v="Fixed Single Family Units"/>
    <n v="1310"/>
    <s v="St. Lucie County Ft. Pierce--Paradise Park"/>
    <s v="City of Fort Pierce"/>
    <m/>
    <m/>
    <m/>
    <n v="0"/>
    <n v="1"/>
    <n v="1.4674083730513801"/>
    <n v="0.28164461805966001"/>
    <n v="513.3042994072890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5.989059033482704"/>
    <n v="0.4163051901"/>
  </r>
  <r>
    <n v="260000"/>
    <n v="2500000"/>
    <n v="780000"/>
    <x v="0"/>
    <x v="0"/>
    <s v="IR-SouthCentral"/>
    <s v="C-25 and South Indian R"/>
    <n v="0.36"/>
    <n v="0.57999999999999996"/>
    <s v="City of Fort Pierce"/>
    <n v="7.4434886096359995E-2"/>
    <n v="3975.3911846390101"/>
    <n v="11.364647282085199"/>
    <n v="2.1812549266635402"/>
    <n v="0.84592622596740996"/>
    <n v="0.16236146201334001"/>
    <n v="295.90779001711002"/>
    <n v="1310"/>
    <s v="Fixed Single Family Units"/>
    <n v="1310"/>
    <s v="St. Lucie County Ft. Pierce--Paradise Park"/>
    <s v="City of Fort Pierce"/>
    <m/>
    <m/>
    <m/>
    <n v="0"/>
    <n v="1"/>
    <n v="0.84592622596740996"/>
    <n v="0.16236146201334001"/>
    <n v="295.907790051596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9.623461635302107"/>
    <n v="0.23999009739999999"/>
  </r>
  <r>
    <n v="260000"/>
    <n v="2500000"/>
    <n v="780000"/>
    <x v="0"/>
    <x v="0"/>
    <s v="IR-SouthCentral"/>
    <s v="C-25 and South Indian R"/>
    <n v="0.36"/>
    <n v="0.57999999999999996"/>
    <s v="City of Fort Pierce"/>
    <n v="0.19595342067513999"/>
    <n v="3975.3911846390101"/>
    <n v="11.364647282085199"/>
    <n v="2.1812549266635402"/>
    <n v="2.2269415096911298"/>
    <n v="0.42742436424424002"/>
    <n v="778.99150115184295"/>
    <n v="1310"/>
    <s v="Fixed Single Family Units"/>
    <n v="1310"/>
    <s v="St. Lucie County Ft. Pierce--Paradise Park"/>
    <s v="City of Fort Pierce"/>
    <m/>
    <m/>
    <m/>
    <n v="0"/>
    <n v="1"/>
    <n v="2.2269415096911298"/>
    <n v="0.42742436424424002"/>
    <n v="778.991501093547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3.42629044104299"/>
    <n v="0.63178548339999996"/>
  </r>
  <r>
    <n v="260000"/>
    <n v="2500000"/>
    <n v="780000"/>
    <x v="0"/>
    <x v="0"/>
    <s v="IR-SouthCentral"/>
    <s v="C-25 and South Indian R"/>
    <n v="0.36"/>
    <n v="0.57999999999999996"/>
    <s v="City of Fort Pierce"/>
    <n v="0.15313431813678"/>
    <n v="3975.3911846390101"/>
    <n v="11.364647282085199"/>
    <n v="2.1812549266635402"/>
    <n v="1.7403175124071899"/>
    <n v="0.33402498587711998"/>
    <n v="608.768818386681"/>
    <n v="1310"/>
    <s v="Fixed Single Family Units"/>
    <n v="1310"/>
    <s v="St. Lucie County Ft. Pierce--Paradise Park"/>
    <s v="City of Fort Pierce"/>
    <m/>
    <m/>
    <m/>
    <n v="0"/>
    <n v="1"/>
    <n v="1.7403175124071899"/>
    <n v="0.33402498587711998"/>
    <n v="608.7688183534860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4.367760998094"/>
    <n v="0.49372977969999998"/>
  </r>
  <r>
    <n v="260000"/>
    <n v="2500000"/>
    <n v="780000"/>
    <x v="0"/>
    <x v="0"/>
    <s v="IR-SouthCentral"/>
    <s v="C-25 and South Indian R"/>
    <n v="0.36"/>
    <n v="0.57999999999999996"/>
    <s v="City of Fort Pierce"/>
    <n v="6.512037861568E-2"/>
    <n v="3975.3911846390101"/>
    <n v="11.364647282085199"/>
    <n v="2.1812549266635402"/>
    <n v="0.74007013384307996"/>
    <n v="0.14204414668165"/>
    <n v="258.87897908914101"/>
    <n v="1310"/>
    <s v="Fixed Single Family Units"/>
    <n v="1310"/>
    <s v="St. Lucie County Ft. Pierce--Paradise Park"/>
    <s v="City of Fort Pierce"/>
    <m/>
    <m/>
    <m/>
    <n v="0"/>
    <n v="1"/>
    <n v="0.74007013384307996"/>
    <n v="0.14204414668165"/>
    <n v="258.878979089139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0.390892945471094"/>
    <n v="0.2099586205"/>
  </r>
  <r>
    <n v="260000"/>
    <n v="2500000"/>
    <n v="780000"/>
    <x v="0"/>
    <x v="0"/>
    <s v="IR-SouthCentral"/>
    <s v="C-25 and South Indian R"/>
    <n v="0.36"/>
    <n v="0.57999999999999996"/>
    <s v="City of Fort Pierce"/>
    <n v="1.75941329158E-3"/>
    <n v="2540.2622361061599"/>
    <n v="5.9471792613578298"/>
    <n v="0.50431862437955999"/>
    <n v="1.0463546239860001E-2"/>
    <n v="8.8730489091999999E-4"/>
    <n v="4.4693711423140803"/>
    <n v="1210"/>
    <s v="Fixed Single Family Units"/>
    <n v="1210"/>
    <s v="St. Lucie County Ft. Pierce--Paradise Park"/>
    <s v="City of Fort Pierce"/>
    <m/>
    <m/>
    <m/>
    <n v="0"/>
    <n v="1"/>
    <n v="1.0463546239860001E-2"/>
    <n v="8.8730489091999999E-4"/>
    <n v="4.4693711477050497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.171092425990301"/>
    <n v="3.6247940999999998E-3"/>
  </r>
  <r>
    <n v="260000"/>
    <n v="2500000"/>
    <n v="790000"/>
    <x v="0"/>
    <x v="0"/>
    <s v="IR-SouthCentral"/>
    <s v="C-25 and South Indian R"/>
    <n v="0.36"/>
    <n v="0.57999999999999996"/>
    <s v="City of Fort Pierce"/>
    <n v="3.9872856453599999E-3"/>
    <n v="3691.3738762865801"/>
    <n v="8.9287158976754295"/>
    <n v="1.10870902979441"/>
    <n v="3.5601340730339999E-2"/>
    <n v="4.4207395993800004E-3"/>
    <n v="14.718562068592799"/>
    <n v="8140"/>
    <s v="Roads and Highways"/>
    <n v="8140"/>
    <s v="St. Lucie County Ft. Pierce--Paradise Park"/>
    <s v="City of Fort Pierce"/>
    <m/>
    <m/>
    <m/>
    <n v="0"/>
    <n v="1"/>
    <n v="3.5601340730339999E-2"/>
    <n v="4.4207395993800004E-3"/>
    <n v="14.7185620780037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9.374728683269495"/>
    <n v="1.1937195499999999E-2"/>
  </r>
  <r>
    <n v="260000"/>
    <n v="2500000"/>
    <n v="790000"/>
    <x v="0"/>
    <x v="0"/>
    <s v="IR-SouthCentral"/>
    <s v="C-25 and South Indian R"/>
    <n v="0.36"/>
    <n v="0.57999999999999996"/>
    <s v="City of Fort Pierce"/>
    <n v="0.32936256540699999"/>
    <n v="3927.3659377163599"/>
    <n v="11.4146575052391"/>
    <n v="2.0112976753591099"/>
    <n v="3.7595608791678998"/>
    <n v="0.66244616215342"/>
    <n v="1293.5273205383501"/>
    <n v="1210"/>
    <s v="Fixed Single Family Units"/>
    <n v="1210"/>
    <s v="St. Lucie County Ft. Pierce--Paradise Park"/>
    <s v="City of Fort Pierce"/>
    <m/>
    <m/>
    <m/>
    <n v="0"/>
    <n v="1"/>
    <n v="3.7595608791678998"/>
    <n v="0.66244616215342"/>
    <n v="1293.52732053835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51.42657213031501"/>
    <n v="1.0490894733"/>
  </r>
  <r>
    <n v="260000"/>
    <n v="2500000"/>
    <n v="790000"/>
    <x v="0"/>
    <x v="0"/>
    <s v="IR-SouthCentral"/>
    <s v="C-25 and South Indian R"/>
    <n v="0.36"/>
    <n v="0.57999999999999996"/>
    <s v="City of Fort Pierce"/>
    <n v="0.22539043734155001"/>
    <n v="3927.3659377163599"/>
    <n v="11.4146575052391"/>
    <n v="2.0112976753591099"/>
    <n v="2.5727546472099099"/>
    <n v="0.45332726267323997"/>
    <n v="885.19072630221694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2.5727546472099099"/>
    <n v="0.45332726267323997"/>
    <n v="885.1907263022169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40.83633437194899"/>
    <n v="0.71791624190000003"/>
  </r>
  <r>
    <n v="260000"/>
    <n v="2500000"/>
    <n v="790000"/>
    <x v="0"/>
    <x v="0"/>
    <s v="IR-SouthCentral"/>
    <s v="C-25 and South Indian R"/>
    <n v="0.36"/>
    <n v="0.57999999999999996"/>
    <s v="City of Fort Pierce"/>
    <n v="3.8983755994210001E-2"/>
    <n v="3927.3659377163599"/>
    <n v="11.4146575052391"/>
    <n v="2.0112976753591099"/>
    <n v="0.44498622294174001"/>
    <n v="7.8407937807920006E-2"/>
    <n v="153.103475415914"/>
    <n v="1310"/>
    <s v="Fixed Single Family Units"/>
    <n v="1310"/>
    <s v="St. Lucie County Ft. Pierce--Paradise Park"/>
    <s v="City of Fort Pierce"/>
    <m/>
    <m/>
    <m/>
    <n v="0"/>
    <n v="1"/>
    <n v="0.44498622294174001"/>
    <n v="7.8407937807920006E-2"/>
    <n v="153.103475415913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0.3791119866247"/>
    <n v="0.1241715129"/>
  </r>
  <r>
    <n v="260000"/>
    <n v="2500000"/>
    <n v="800000"/>
    <x v="0"/>
    <x v="0"/>
    <s v="IR-SouthCentral"/>
    <s v="C-25 and South Indian R"/>
    <n v="0.36"/>
    <n v="0.57999999999999996"/>
    <s v="City of Fort Pierce"/>
    <n v="0.24944812425162999"/>
    <n v="3964.0828463683602"/>
    <n v="10.7312228889165"/>
    <n v="1.8819069954913701"/>
    <n v="2.6768834205664001"/>
    <n v="0.46943817004133997"/>
    <n v="988.83303040465501"/>
    <n v="1210"/>
    <s v="Fixed Single Family Units"/>
    <n v="1210"/>
    <s v="St. Lucie County Ft. Pierce--Paradise Park"/>
    <s v="City of Fort Pierce"/>
    <m/>
    <m/>
    <m/>
    <n v="0"/>
    <n v="1"/>
    <n v="2.6768834205664001"/>
    <n v="0.46943817004133997"/>
    <n v="988.833030456520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64.699681377064"/>
    <n v="0.80197326069999997"/>
  </r>
  <r>
    <n v="260000"/>
    <n v="2500000"/>
    <n v="800000"/>
    <x v="0"/>
    <x v="0"/>
    <s v="IR-SouthCentral"/>
    <s v="C-25 and South Indian R"/>
    <n v="0.36"/>
    <n v="0.57999999999999996"/>
    <s v="City of Fort Pierce"/>
    <n v="0.15580883088086001"/>
    <n v="3964.0828463683602"/>
    <n v="10.7312228889165"/>
    <n v="1.8819069954913701"/>
    <n v="1.67201929224405"/>
    <n v="0.29321772879403002"/>
    <n v="617.639113807542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67201929224405"/>
    <n v="0.29321772879403002"/>
    <n v="617.63911380754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5.235311253345"/>
    <n v="0.50092385549999996"/>
  </r>
  <r>
    <n v="260000"/>
    <n v="2500000"/>
    <n v="800000"/>
    <x v="0"/>
    <x v="0"/>
    <s v="IR-SouthCentral"/>
    <s v="C-25 and South Indian R"/>
    <n v="0.36"/>
    <n v="0.57999999999999996"/>
    <s v="City of Fort Pierce"/>
    <n v="3.3388613415940002E-2"/>
    <n v="3964.0828463683602"/>
    <n v="10.7312228889165"/>
    <n v="1.8819069954913701"/>
    <n v="0.35830065251836002"/>
    <n v="6.2834265157220001E-2"/>
    <n v="132.35522970616799"/>
    <n v="1310"/>
    <s v="Fixed Single Family Units"/>
    <n v="1310"/>
    <s v="St. Lucie County Ft. Pierce--Paradise Park"/>
    <s v="City of Fort Pierce"/>
    <m/>
    <m/>
    <m/>
    <n v="0"/>
    <n v="1"/>
    <n v="0.35830065251836002"/>
    <n v="6.2834265157220001E-2"/>
    <n v="132.355229706167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0.3947558117342"/>
    <n v="0.107344063"/>
  </r>
  <r>
    <n v="260000"/>
    <n v="2500000"/>
    <n v="800000"/>
    <x v="0"/>
    <x v="0"/>
    <s v="IR-SouthCentral"/>
    <s v="C-25 and South Indian R"/>
    <n v="0.36"/>
    <n v="0.57999999999999996"/>
    <s v="City of Fort Pierce"/>
    <n v="3.1075379638490001E-2"/>
    <n v="3964.0828463683602"/>
    <n v="10.7312228889165"/>
    <n v="1.8819069954913701"/>
    <n v="0.33347682525838002"/>
    <n v="5.8480974329230002E-2"/>
    <n v="123.185379369342"/>
    <n v="1310"/>
    <s v="Fixed Single Family Units"/>
    <n v="1310"/>
    <s v="St. Lucie County Ft. Pierce--Paradise Park"/>
    <s v="City of Fort Pierce"/>
    <m/>
    <m/>
    <m/>
    <n v="0"/>
    <n v="1"/>
    <n v="0.33347682525838002"/>
    <n v="5.8480974329230002E-2"/>
    <n v="123.185379369343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0.4951628373476"/>
    <n v="9.9907039200000006E-2"/>
  </r>
  <r>
    <n v="260000"/>
    <n v="2500000"/>
    <n v="800000"/>
    <x v="0"/>
    <x v="0"/>
    <s v="IR-SouthCentral"/>
    <s v="C-25 and South Indian R"/>
    <n v="0.36"/>
    <n v="0.57999999999999996"/>
    <s v="City of Fort Pierce"/>
    <n v="0.14804250541193001"/>
    <n v="3964.0828463683602"/>
    <n v="10.7312228889165"/>
    <n v="1.8819069954913701"/>
    <n v="1.5886771226091501"/>
    <n v="0.27860222656479"/>
    <n v="586.852756236863"/>
    <n v="1310"/>
    <s v="Fixed Single Family Units"/>
    <n v="1310"/>
    <s v="St. Lucie County Ft. Pierce--Paradise Park"/>
    <s v="City of Fort Pierce"/>
    <m/>
    <m/>
    <m/>
    <n v="0"/>
    <n v="1"/>
    <n v="1.5886771226091501"/>
    <n v="0.27860222656479"/>
    <n v="586.8527561849970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9.122680585671603"/>
    <n v="0.47595519559999999"/>
  </r>
  <r>
    <n v="260000"/>
    <n v="2500000"/>
    <n v="810000"/>
    <x v="0"/>
    <x v="0"/>
    <s v="IR-SouthCentral"/>
    <s v="C-25 and South Indian R"/>
    <n v="0.36"/>
    <n v="0.57999999999999996"/>
    <s v="City of Fort Pierce"/>
    <n v="0.34765752793614002"/>
    <n v="3940.3336649947"/>
    <n v="10.6214340850907"/>
    <n v="1.8062795547988499"/>
    <n v="3.6926215171593202"/>
    <n v="0.62796668478296003"/>
    <n v="1369.88666121561"/>
    <n v="1210"/>
    <s v="Fixed Single Family Units"/>
    <n v="1210"/>
    <s v="St. Lucie County Ft. Pierce--Paradise Park"/>
    <s v="City of Fort Pierce"/>
    <m/>
    <m/>
    <m/>
    <n v="0"/>
    <n v="1"/>
    <n v="3.6926215171593202"/>
    <n v="0.62796668478296003"/>
    <n v="1369.8866612156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56.28132264510899"/>
    <n v="1.1110191899999999"/>
  </r>
  <r>
    <n v="260000"/>
    <n v="2500000"/>
    <n v="810000"/>
    <x v="0"/>
    <x v="0"/>
    <s v="IR-SouthCentral"/>
    <s v="C-25 and South Indian R"/>
    <n v="0.36"/>
    <n v="0.57999999999999996"/>
    <s v="City of Fort Pierce"/>
    <n v="0.13351412979001001"/>
    <n v="3940.3336649947"/>
    <n v="10.6214340850907"/>
    <n v="1.8062795547988499"/>
    <n v="1.41811152899292"/>
    <n v="0.24116384291647"/>
    <n v="526.09022036407998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41811152899292"/>
    <n v="0.24116384291647"/>
    <n v="526.090220364079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1.62635598417801"/>
    <n v="0.42667495570000002"/>
  </r>
  <r>
    <n v="260000"/>
    <n v="2500000"/>
    <n v="810000"/>
    <x v="0"/>
    <x v="0"/>
    <s v="IR-SouthCentral"/>
    <s v="C-25 and South Indian R"/>
    <n v="0.36"/>
    <n v="0.57999999999999996"/>
    <s v="City of Fort Pierce"/>
    <n v="2.80171910271E-2"/>
    <n v="3940.3336649947"/>
    <n v="10.6214340850907"/>
    <n v="1.8062795547988499"/>
    <n v="0.29758274774378002"/>
    <n v="5.0606879335149998E-2"/>
    <n v="110.397081002685"/>
    <n v="1310"/>
    <s v="Fixed Single Family Units"/>
    <n v="1310"/>
    <s v="St. Lucie County Ft. Pierce--Paradise Park"/>
    <s v="City of Fort Pierce"/>
    <m/>
    <m/>
    <m/>
    <n v="0"/>
    <n v="1"/>
    <n v="0.29758274774378002"/>
    <n v="5.0606879335149998E-2"/>
    <n v="110.39708098314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42.594893849288802"/>
    <n v="8.9535345500000002E-2"/>
  </r>
  <r>
    <n v="260000"/>
    <n v="2500000"/>
    <n v="810000"/>
    <x v="0"/>
    <x v="0"/>
    <s v="IR-SouthCentral"/>
    <s v="C-25 and South Indian R"/>
    <n v="0.36"/>
    <n v="0.57999999999999996"/>
    <s v="City of Fort Pierce"/>
    <n v="3.7145419704010002E-2"/>
    <n v="3940.3336649947"/>
    <n v="10.6214340850907"/>
    <n v="1.8062795547988499"/>
    <n v="0.39453762694925998"/>
    <n v="6.7095012165790002E-2"/>
    <n v="146.36534776010299"/>
    <n v="1310"/>
    <s v="Fixed Single Family Units"/>
    <n v="1310"/>
    <s v="St. Lucie County Ft. Pierce--Paradise Park"/>
    <s v="City of Fort Pierce"/>
    <m/>
    <m/>
    <m/>
    <n v="0"/>
    <n v="1"/>
    <n v="0.39453762694925998"/>
    <n v="6.7095012165790002E-2"/>
    <n v="146.365347760103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49.1724300387583"/>
    <n v="0.11870668920000001"/>
  </r>
  <r>
    <n v="260000"/>
    <n v="2500000"/>
    <n v="810000"/>
    <x v="0"/>
    <x v="0"/>
    <s v="IR-SouthCentral"/>
    <s v="C-25 and South Indian R"/>
    <n v="0.36"/>
    <n v="0.57999999999999996"/>
    <s v="City of Fort Pierce"/>
    <n v="7.1429185118569993E-2"/>
    <n v="3940.3336649947"/>
    <n v="10.6214340850907"/>
    <n v="1.8062795547988499"/>
    <n v="0.75868038148868999"/>
    <n v="0.12902107669561999"/>
    <n v="281.45482278586297"/>
    <n v="1310"/>
    <s v="Fixed Single Family Units"/>
    <n v="1310"/>
    <s v="St. Lucie County Ft. Pierce--Paradise Park"/>
    <s v="City of Fort Pierce"/>
    <m/>
    <m/>
    <m/>
    <n v="0"/>
    <n v="1"/>
    <n v="0.75868038148868999"/>
    <n v="0.12902107669561999"/>
    <n v="281.4548228054010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4.479886670237505"/>
    <n v="0.22826830719999999"/>
  </r>
  <r>
    <n v="260000"/>
    <n v="2500000"/>
    <n v="810000"/>
    <x v="0"/>
    <x v="0"/>
    <s v="IR-SouthCentral"/>
    <s v="C-25 and South Indian R"/>
    <n v="0.36"/>
    <n v="0.57999999999999996"/>
    <s v="City of Fort Pierce"/>
    <n v="0.49208722591491999"/>
    <n v="3920.3973871808098"/>
    <n v="10.2817584741478"/>
    <n v="1.54867539841372"/>
    <n v="5.0595220050706597"/>
    <n v="0.7620833806481"/>
    <n v="1929.1774747419199"/>
    <n v="1210"/>
    <s v="Fixed Single Family Units"/>
    <n v="1210"/>
    <s v="St. Lucie County Ft. Pierce--Paradise Park"/>
    <s v="City of Fort Pierce"/>
    <m/>
    <m/>
    <m/>
    <n v="0"/>
    <n v="1"/>
    <n v="5.0595220050706597"/>
    <n v="0.7620833806481"/>
    <n v="1929.17747474191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82.72280341476801"/>
    <n v="1.564620823"/>
  </r>
  <r>
    <n v="260000"/>
    <n v="2500000"/>
    <n v="810000"/>
    <x v="0"/>
    <x v="0"/>
    <s v="IR-SouthCentral"/>
    <s v="C-25 and South Indian R"/>
    <n v="0.36"/>
    <n v="0.57999999999999996"/>
    <s v="City of Fort Pierce"/>
    <n v="2.401809469762E-2"/>
    <n v="3920.3973871808098"/>
    <n v="10.2817584741478"/>
    <n v="1.54867539841372"/>
    <n v="0.24694824869022"/>
    <n v="3.7196232374980001E-2"/>
    <n v="94.160475697641999"/>
    <n v="1310"/>
    <s v="Fixed Single Family Units"/>
    <n v="1310"/>
    <s v="St. Lucie County Ft. Pierce--Paradise Park"/>
    <s v="City of Fort Pierce"/>
    <m/>
    <m/>
    <m/>
    <n v="0"/>
    <n v="1"/>
    <n v="0.24694824869022"/>
    <n v="3.7196232374980001E-2"/>
    <n v="94.160475697640905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6.750652841999099"/>
    <n v="7.6366971399999997E-2"/>
  </r>
  <r>
    <n v="260000"/>
    <n v="2500000"/>
    <n v="810000"/>
    <x v="0"/>
    <x v="0"/>
    <s v="IR-SouthCentral"/>
    <s v="C-25 and South Indian R"/>
    <n v="0.36"/>
    <n v="0.57999999999999996"/>
    <s v="City of Fort Pierce"/>
    <n v="0.24142294655478"/>
    <n v="3948.14257109244"/>
    <n v="12.405468974143799"/>
    <n v="2.51198484611588"/>
    <n v="2.9949648731317402"/>
    <n v="0.60645078325025004"/>
    <n v="953.17221293151499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2.9949648731317402"/>
    <n v="0.60645078325025004"/>
    <n v="953.17221293072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5.421150513813"/>
    <n v="0.77305126759999998"/>
  </r>
  <r>
    <n v="260000"/>
    <n v="2500000"/>
    <n v="810000"/>
    <x v="0"/>
    <x v="0"/>
    <s v="IR-SouthCentral"/>
    <s v="C-25 and South Indian R"/>
    <n v="0.36"/>
    <n v="0.57999999999999996"/>
    <s v="City of Fort Pierce"/>
    <n v="0.10131320686878"/>
    <n v="3948.14257109244"/>
    <n v="12.405468974143799"/>
    <n v="2.51198484611588"/>
    <n v="1.2568378444817701"/>
    <n v="0.25449724036580001"/>
    <n v="399.99898505256101"/>
    <n v="1310"/>
    <s v="Fixed Single Family Units"/>
    <n v="1310"/>
    <s v="St. Lucie County Ft. Pierce--Paradise Park"/>
    <s v="City of Fort Pierce"/>
    <m/>
    <m/>
    <m/>
    <n v="0"/>
    <n v="1"/>
    <n v="1.2568378444817701"/>
    <n v="0.25449724036580001"/>
    <n v="399.998985052561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6.603799828520295"/>
    <n v="0.32441118009999997"/>
  </r>
  <r>
    <n v="260000"/>
    <n v="2500000"/>
    <n v="810000"/>
    <x v="0"/>
    <x v="0"/>
    <s v="IR-SouthCentral"/>
    <s v="C-25 and South Indian R"/>
    <n v="0.36"/>
    <n v="0.57999999999999996"/>
    <s v="City of Fort Pierce"/>
    <n v="1.5586561766199999E-3"/>
    <n v="3948.14257109244"/>
    <n v="12.405468974143799"/>
    <n v="2.51198484611588"/>
    <n v="1.933586084046E-2"/>
    <n v="3.9153206959800001E-3"/>
    <n v="6.1537968046253999"/>
    <n v="1310"/>
    <s v="Fixed Single Family Units"/>
    <n v="1310"/>
    <s v="St. Lucie County Ft. Pierce--Paradise Park"/>
    <s v="City of Fort Pierce"/>
    <m/>
    <m/>
    <m/>
    <n v="0"/>
    <n v="1"/>
    <n v="1.933586084046E-2"/>
    <n v="3.9153206959800001E-3"/>
    <n v="6.15379680462539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29.541452120079299"/>
    <n v="4.9909139000000003E-3"/>
  </r>
  <r>
    <n v="260000"/>
    <n v="2500000"/>
    <n v="810000"/>
    <x v="0"/>
    <x v="0"/>
    <s v="IR-SouthCentral"/>
    <s v="C-25 and South Indian R"/>
    <n v="0.36"/>
    <n v="0.57999999999999996"/>
    <s v="City of Fort Pierce"/>
    <n v="3.6777989893800002E-3"/>
    <n v="3948.14257109244"/>
    <n v="12.405468974143799"/>
    <n v="2.51198484611588"/>
    <n v="4.5624821255959999E-2"/>
    <n v="9.2385753283899998E-3"/>
    <n v="14.520474757915601"/>
    <n v="1310"/>
    <s v="Fixed Single Family Units"/>
    <n v="1310"/>
    <s v="St. Lucie County Ft. Pierce--Paradise Park"/>
    <s v="City of Fort Pierce"/>
    <m/>
    <m/>
    <m/>
    <n v="0"/>
    <n v="1"/>
    <n v="4.5624821255959999E-2"/>
    <n v="9.2385753283899998E-3"/>
    <n v="14.5204747587103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8.486105384562407"/>
    <n v="1.1776540800000001E-2"/>
  </r>
  <r>
    <n v="260000"/>
    <n v="2500000"/>
    <n v="820000"/>
    <x v="0"/>
    <x v="0"/>
    <s v="IR-SouthCentral"/>
    <s v="C-25 and South Indian R"/>
    <n v="0.36"/>
    <n v="0.57999999999999996"/>
    <s v="City of Fort Pierce"/>
    <n v="0.24404351894945001"/>
    <n v="3927.7951552670602"/>
    <n v="10.2505647250272"/>
    <n v="1.6770011962983999"/>
    <n v="2.5015838867148101"/>
    <n v="0.40926127322710998"/>
    <n v="958.55295140400005"/>
    <n v="1210"/>
    <s v="Fixed Single Family Units"/>
    <n v="1210"/>
    <s v="St. Lucie County Ft. Pierce--Paradise Park"/>
    <s v="City of Fort Pierce"/>
    <m/>
    <m/>
    <m/>
    <n v="0"/>
    <n v="1"/>
    <n v="2.5015838867148101"/>
    <n v="0.40926127322710998"/>
    <n v="958.55295140400005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39.51518098194799"/>
    <n v="0.77741520799999997"/>
  </r>
  <r>
    <n v="260000"/>
    <n v="2500000"/>
    <n v="820000"/>
    <x v="0"/>
    <x v="0"/>
    <s v="IR-SouthCentral"/>
    <s v="C-25 and South Indian R"/>
    <n v="0.36"/>
    <n v="0.57999999999999996"/>
    <s v="City of Fort Pierce"/>
    <n v="0.13117946205472999"/>
    <n v="3958.1367234064601"/>
    <n v="11.851030330684299"/>
    <n v="2.3373202456266999"/>
    <n v="1.5546117835734801"/>
    <n v="0.30660841247094001"/>
    <n v="519.22624611553795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5546117835734801"/>
    <n v="0.30660841247094001"/>
    <n v="519.22624611553795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93.358102059961595"/>
    <n v="0.4211080666"/>
  </r>
  <r>
    <n v="260000"/>
    <n v="2500000"/>
    <n v="820000"/>
    <x v="0"/>
    <x v="0"/>
    <s v="IR-SouthCentral"/>
    <s v="C-25 and South Indian R"/>
    <n v="0.36"/>
    <n v="0.57999999999999996"/>
    <s v="City of Fort Pierce"/>
    <n v="8.2804080863000007E-2"/>
    <n v="3958.1367234064601"/>
    <n v="11.851030330684299"/>
    <n v="2.3373202456266999"/>
    <n v="0.98131367381191004"/>
    <n v="0.19353965462160999"/>
    <n v="327.749873311778"/>
    <n v="1310"/>
    <s v="Fixed Single Family Units"/>
    <n v="1310"/>
    <s v="St. Lucie County Ft. Pierce--Paradise Park"/>
    <s v="City of Fort Pierce"/>
    <m/>
    <m/>
    <m/>
    <n v="0"/>
    <n v="1"/>
    <n v="0.98131367381191004"/>
    <n v="0.19353965462160999"/>
    <n v="327.749873194397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2.591608128586898"/>
    <n v="0.2658149823"/>
  </r>
  <r>
    <n v="260000"/>
    <n v="2500000"/>
    <n v="820000"/>
    <x v="0"/>
    <x v="0"/>
    <s v="IR-SouthCentral"/>
    <s v="C-25 and South Indian R"/>
    <n v="0.36"/>
    <n v="0.57999999999999996"/>
    <s v="City of Fort Pierce"/>
    <n v="5.7148447569880002E-2"/>
    <n v="3958.1367234064601"/>
    <n v="11.851030330684299"/>
    <n v="2.3373202456266999"/>
    <n v="0.67726798550225997"/>
    <n v="0.13357422351122999"/>
    <n v="226.20136901204199"/>
    <n v="1310"/>
    <s v="Fixed Single Family Units"/>
    <n v="1310"/>
    <s v="St. Lucie County Ft. Pierce--Paradise Park"/>
    <s v="City of Fort Pierce"/>
    <m/>
    <m/>
    <m/>
    <n v="0"/>
    <n v="1"/>
    <n v="0.67726798550225997"/>
    <n v="0.13357422351122999"/>
    <n v="226.20136907459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2.9704772449168"/>
    <n v="0.1834560982"/>
  </r>
  <r>
    <n v="260000"/>
    <n v="2500000"/>
    <n v="820000"/>
    <x v="0"/>
    <x v="0"/>
    <s v="IR-SouthCentral"/>
    <s v="C-25 and South Indian R"/>
    <n v="0.36"/>
    <n v="0.57999999999999996"/>
    <s v="City of Fort Pierce"/>
    <n v="9.1586791105499998E-2"/>
    <n v="3958.1367234064601"/>
    <n v="11.851030330684299"/>
    <n v="2.3373202456266999"/>
    <n v="1.0853978392814201"/>
    <n v="0.21406766108288"/>
    <n v="362.51304125366698"/>
    <n v="1310"/>
    <s v="Fixed Single Family Units"/>
    <n v="1310"/>
    <s v="St. Lucie County Ft. Pierce--Paradise Park"/>
    <s v="City of Fort Pierce"/>
    <m/>
    <m/>
    <m/>
    <n v="0"/>
    <n v="1"/>
    <n v="1.0853978392814201"/>
    <n v="0.21406766108288"/>
    <n v="362.513041253666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4.183004250415195"/>
    <n v="0.2940089548"/>
  </r>
  <r>
    <n v="260000"/>
    <n v="2500000"/>
    <n v="820000"/>
    <x v="0"/>
    <x v="0"/>
    <s v="IR-SouthCentral"/>
    <s v="C-25 and South Indian R"/>
    <n v="0.36"/>
    <n v="0.57999999999999996"/>
    <s v="City of Fort Pierce"/>
    <n v="1.3146678458400001E-3"/>
    <n v="3958.1367234064601"/>
    <n v="11.851030330684299"/>
    <n v="2.3373202456266999"/>
    <n v="1.558016851583E-2"/>
    <n v="3.0727997723500001E-3"/>
    <n v="5.2036350797049202"/>
    <n v="1310"/>
    <s v="Fixed Single Family Units"/>
    <n v="1310"/>
    <s v="St. Lucie County Ft. Pierce--Paradise Park"/>
    <s v="City of Fort Pierce"/>
    <m/>
    <m/>
    <m/>
    <n v="0"/>
    <n v="1"/>
    <n v="1.558016851583E-2"/>
    <n v="3.0727997723500001E-3"/>
    <n v="5.203635079706299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25.060284566221402"/>
    <n v="4.2203042000000003E-3"/>
  </r>
  <r>
    <n v="260000"/>
    <n v="2500000"/>
    <n v="820000"/>
    <x v="0"/>
    <x v="0"/>
    <s v="IR-SouthCentral"/>
    <s v="C-25 and South Indian R"/>
    <n v="0.36"/>
    <n v="0.57999999999999996"/>
    <s v="City of Fort Pierce"/>
    <n v="0.19457085564859999"/>
    <n v="3958.1367234064601"/>
    <n v="11.851030330684299"/>
    <n v="2.3373202456266999"/>
    <n v="2.3058651117587901"/>
    <n v="0.45477440011637998"/>
    <n v="770.13804904734798"/>
    <n v="1310"/>
    <s v="Fixed Single Family Units"/>
    <n v="1310"/>
    <s v="St. Lucie County Ft. Pierce--Paradise Park"/>
    <s v="City of Fort Pierce"/>
    <m/>
    <m/>
    <m/>
    <n v="0"/>
    <n v="1"/>
    <n v="2.3058651117587901"/>
    <n v="0.45477440011637998"/>
    <n v="770.1380491021759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2.47496874456399"/>
    <n v="0.62460506819999995"/>
  </r>
  <r>
    <n v="260000"/>
    <n v="2500000"/>
    <n v="820000"/>
    <x v="0"/>
    <x v="0"/>
    <s v="IR-SouthCentral"/>
    <s v="C-25 and South Indian R"/>
    <n v="0.36"/>
    <n v="0.57999999999999996"/>
    <s v="City of Fort Pierce"/>
    <n v="0.38918511268897998"/>
    <n v="3949.4247004712201"/>
    <n v="10.355528455453999"/>
    <n v="1.7107186199248701"/>
    <n v="4.0302175088898897"/>
    <n v="0.66578621887460998"/>
    <n v="1537.0572971095601"/>
    <n v="1210"/>
    <s v="Fixed Single Family Units"/>
    <n v="1210"/>
    <s v="St. Lucie County Ft. Pierce--Paradise Park"/>
    <s v="City of Fort Pierce"/>
    <m/>
    <m/>
    <m/>
    <n v="0"/>
    <n v="1"/>
    <n v="4.0302175088898897"/>
    <n v="0.66578621887460998"/>
    <n v="1537.05729710956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63.003569567662"/>
    <n v="1.2465995920999999"/>
  </r>
  <r>
    <n v="260000"/>
    <n v="2500000"/>
    <n v="820000"/>
    <x v="0"/>
    <x v="0"/>
    <s v="IR-SouthCentral"/>
    <s v="C-25 and South Indian R"/>
    <n v="0.36"/>
    <n v="0.57999999999999996"/>
    <s v="City of Fort Pierce"/>
    <n v="0.15209156937442"/>
    <n v="3949.4247004712201"/>
    <n v="10.355528455453999"/>
    <n v="1.7107186199248701"/>
    <n v="1.57498857449149"/>
    <n v="0.26018587966242002"/>
    <n v="600.67420082077899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57498857449149"/>
    <n v="0.26018587966242002"/>
    <n v="600.674200820778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4.633829509973"/>
    <n v="0.48716480200000001"/>
  </r>
  <r>
    <n v="260000"/>
    <n v="2500000"/>
    <n v="820000"/>
    <x v="0"/>
    <x v="0"/>
    <s v="IR-SouthCentral"/>
    <s v="C-25 and South Indian R"/>
    <n v="0.36"/>
    <n v="0.57999999999999996"/>
    <s v="City of Fort Pierce"/>
    <n v="3.5493980785480002E-2"/>
    <n v="3949.4247004712201"/>
    <n v="10.355528455453999"/>
    <n v="1.7107186199248701"/>
    <n v="0.36755892802141998"/>
    <n v="6.0720213824980003E-2"/>
    <n v="140.180804432245"/>
    <n v="1310"/>
    <s v="Fixed Single Family Units"/>
    <n v="1310"/>
    <s v="St. Lucie County Ft. Pierce--Paradise Park"/>
    <s v="City of Fort Pierce"/>
    <m/>
    <m/>
    <m/>
    <n v="0"/>
    <n v="1"/>
    <n v="0.36755892802141998"/>
    <n v="6.0720213824980003E-2"/>
    <n v="140.180804432245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7.390952494032398"/>
    <n v="0.113690839"/>
  </r>
  <r>
    <n v="260000"/>
    <n v="2500000"/>
    <n v="820000"/>
    <x v="0"/>
    <x v="0"/>
    <s v="IR-SouthCentral"/>
    <s v="C-25 and South Indian R"/>
    <n v="0.36"/>
    <n v="0.57999999999999996"/>
    <s v="City of Fort Pierce"/>
    <n v="3.9148698807810002E-2"/>
    <n v="3949.4247004712201"/>
    <n v="10.355528455453999"/>
    <n v="1.7107186199248701"/>
    <n v="0.40540546449829001"/>
    <n v="6.697240799635E-2"/>
    <n v="154.61483806288101"/>
    <n v="1310"/>
    <s v="Fixed Single Family Units"/>
    <n v="1310"/>
    <s v="St. Lucie County Ft. Pierce--Paradise Park"/>
    <s v="City of Fort Pierce"/>
    <m/>
    <m/>
    <m/>
    <n v="0"/>
    <n v="1"/>
    <n v="0.40540546449829001"/>
    <n v="6.697240799635E-2"/>
    <n v="154.61483806288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64.906147347791801"/>
    <n v="0.12539727340000001"/>
  </r>
  <r>
    <n v="260000"/>
    <n v="2500000"/>
    <n v="820000"/>
    <x v="0"/>
    <x v="0"/>
    <s v="IR-SouthCentral"/>
    <s v="C-25 and South Indian R"/>
    <n v="0.36"/>
    <n v="0.57999999999999996"/>
    <s v="City of Fort Pierce"/>
    <n v="1.84409191915E-3"/>
    <n v="3949.4247004712201"/>
    <n v="10.355528455453999"/>
    <n v="1.7107186199248701"/>
    <n v="1.9096546343240001E-2"/>
    <n v="3.15472238294E-3"/>
    <n v="7.2831021754343501"/>
    <n v="1310"/>
    <s v="Fixed Single Family Units"/>
    <n v="1310"/>
    <s v="St. Lucie County Ft. Pierce--Paradise Park"/>
    <s v="City of Fort Pierce"/>
    <m/>
    <m/>
    <m/>
    <n v="0"/>
    <n v="1"/>
    <n v="1.9096546343240001E-2"/>
    <n v="3.15472238294E-3"/>
    <n v="7.28310217543601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4.047411766322901"/>
    <n v="5.9068144E-3"/>
  </r>
  <r>
    <n v="260000"/>
    <n v="2500000"/>
    <n v="820000"/>
    <x v="0"/>
    <x v="0"/>
    <s v="IR-SouthCentral"/>
    <s v="C-25 and South Indian R"/>
    <n v="0.36"/>
    <n v="0.57999999999999996"/>
    <s v="City of Fort Pierce"/>
    <n v="0.37257407881107002"/>
    <n v="3950.5561164706301"/>
    <n v="10.398642816270501"/>
    <n v="1.73080729833998"/>
    <n v="3.8742647681574298"/>
    <n v="0.64485393477851005"/>
    <n v="1471.8748058855101"/>
    <n v="1210"/>
    <s v="Fixed Single Family Units"/>
    <n v="1210"/>
    <s v="St. Lucie County Ft. Pierce--Paradise Park"/>
    <s v="City of Fort Pierce"/>
    <m/>
    <m/>
    <m/>
    <n v="0"/>
    <n v="1"/>
    <n v="3.8742647681574298"/>
    <n v="0.64485393477851005"/>
    <n v="1471.87480588551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60.31467080683601"/>
    <n v="1.1937346358000001"/>
  </r>
  <r>
    <n v="260000"/>
    <n v="2500000"/>
    <n v="820000"/>
    <x v="0"/>
    <x v="0"/>
    <s v="IR-SouthCentral"/>
    <s v="C-25 and South Indian R"/>
    <n v="0.36"/>
    <n v="0.57999999999999996"/>
    <s v="City of Fort Pierce"/>
    <n v="0.14466229984623"/>
    <n v="3950.5561164706301"/>
    <n v="10.398642816270501"/>
    <n v="1.73080729833998"/>
    <n v="1.50429158508121"/>
    <n v="0.25038256436849998"/>
    <n v="571.49653348024401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1.50429158508121"/>
    <n v="0.25038256436849998"/>
    <n v="571.496533480244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3.431094598426"/>
    <n v="0.46350083819999999"/>
  </r>
  <r>
    <n v="260000"/>
    <n v="2500000"/>
    <n v="820000"/>
    <x v="0"/>
    <x v="0"/>
    <s v="IR-SouthCentral"/>
    <s v="C-25 and South Indian R"/>
    <n v="0.36"/>
    <n v="0.57999999999999996"/>
    <s v="City of Fort Pierce"/>
    <n v="3.5972661102580003E-2"/>
    <n v="3950.5561164706301"/>
    <n v="10.398642816270501"/>
    <n v="1.73080729833998"/>
    <n v="0.37406685395648998"/>
    <n v="6.2261744377050003E-2"/>
    <n v="142.11201634452601"/>
    <n v="1310"/>
    <s v="Fixed Single Family Units"/>
    <n v="1310"/>
    <s v="St. Lucie County Ft. Pierce--Paradise Park"/>
    <s v="City of Fort Pierce"/>
    <m/>
    <m/>
    <m/>
    <n v="0"/>
    <n v="1"/>
    <n v="0.37406685395648998"/>
    <n v="6.2261744377050003E-2"/>
    <n v="142.112016344523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51.350208449597403"/>
    <n v="0.11525710979999999"/>
  </r>
  <r>
    <n v="260000"/>
    <n v="2500000"/>
    <n v="820000"/>
    <x v="0"/>
    <x v="0"/>
    <s v="IR-SouthCentral"/>
    <s v="C-25 and South Indian R"/>
    <n v="0.36"/>
    <n v="0.57999999999999996"/>
    <s v="City of Fort Pierce"/>
    <n v="5.6105552731279998E-2"/>
    <n v="3950.5561164706301"/>
    <n v="10.398642816270501"/>
    <n v="1.73080729833998"/>
    <n v="0.58342160286206002"/>
    <n v="9.7107900144699999E-2"/>
    <n v="221.648134510543"/>
    <n v="1310"/>
    <s v="Fixed Single Family Units"/>
    <n v="1310"/>
    <s v="St. Lucie County Ft. Pierce--Paradise Park"/>
    <s v="City of Fort Pierce"/>
    <m/>
    <m/>
    <m/>
    <n v="0"/>
    <n v="1"/>
    <n v="0.58342160286206002"/>
    <n v="9.7107900144699999E-2"/>
    <n v="221.648134510542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2.708508045908005"/>
    <n v="0.17976328829999999"/>
  </r>
  <r>
    <n v="260000"/>
    <n v="2500000"/>
    <n v="820000"/>
    <x v="0"/>
    <x v="0"/>
    <s v="IR-SouthCentral"/>
    <s v="C-25 and South Indian R"/>
    <n v="0.36"/>
    <n v="0.57999999999999996"/>
    <s v="City of Fort Pierce"/>
    <n v="8.4488611537200005E-3"/>
    <n v="3950.5561164706301"/>
    <n v="10.398642816270501"/>
    <n v="1.73080729833998"/>
    <n v="8.7856689341849994E-2"/>
    <n v="1.462335054752E-2"/>
    <n v="33.3777001080594"/>
    <n v="1310"/>
    <s v="Fixed Single Family Units"/>
    <n v="1310"/>
    <s v="St. Lucie County Ft. Pierce--Paradise Park"/>
    <s v="City of Fort Pierce"/>
    <m/>
    <m/>
    <m/>
    <n v="0"/>
    <n v="1"/>
    <n v="8.7856689341849994E-2"/>
    <n v="1.462335054752E-2"/>
    <n v="33.377700108057702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24.275705865434698"/>
    <n v="2.7070316399999999E-2"/>
  </r>
  <r>
    <n v="260000"/>
    <n v="2500000"/>
    <n v="830000"/>
    <x v="0"/>
    <x v="0"/>
    <s v="IR-SouthCentral"/>
    <s v="C-25 and South Indian R"/>
    <n v="0.36"/>
    <n v="0.57999999999999996"/>
    <s v="City of Fort Pierce"/>
    <n v="5.4354805238699998E-3"/>
    <n v="3975.3911837504402"/>
    <n v="11.364647279545"/>
    <n v="2.1812549261759901"/>
    <n v="6.1772318948719998E-2"/>
    <n v="1.1856168668839999E-2"/>
    <n v="21.608161354075801"/>
    <n v="1330"/>
    <s v="Residential, High density; Multiple Dwelling Units, Low Rise &lt;Two stories or less&gt;"/>
    <n v="1330"/>
    <s v="St. Lucie County Ft. Pierce--Paradise Park"/>
    <s v="City of Fort Pierce"/>
    <m/>
    <m/>
    <m/>
    <n v="0"/>
    <n v="1"/>
    <n v="6.1772318948719998E-2"/>
    <n v="1.1856168668839999E-2"/>
    <n v="21.6081613540758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0.89091650193301"/>
    <n v="1.75248673E-2"/>
  </r>
  <r>
    <n v="260000"/>
    <n v="2500000"/>
    <n v="830000"/>
    <x v="0"/>
    <x v="0"/>
    <s v="IR-SouthCentral"/>
    <s v="C-25 and South Indian R"/>
    <n v="0.36"/>
    <n v="0.57999999999999996"/>
    <s v="City of Fort Pierce"/>
    <n v="1.68052629042E-3"/>
    <n v="3975.3911837504402"/>
    <n v="11.364647279545"/>
    <n v="2.1812549261759901"/>
    <n v="1.909858853463E-2"/>
    <n v="3.66565624954E-3"/>
    <n v="6.6807493990004803"/>
    <n v="1310"/>
    <s v="Fixed Single Family Units"/>
    <n v="1310"/>
    <s v="St. Lucie County Ft. Pierce--Paradise Park"/>
    <s v="City of Fort Pierce"/>
    <m/>
    <m/>
    <m/>
    <n v="0"/>
    <n v="1"/>
    <n v="1.909858853463E-2"/>
    <n v="3.66565624954E-3"/>
    <n v="6.680749399000630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36.236682421284598"/>
    <n v="5.4182882000000003E-3"/>
  </r>
  <r>
    <n v="260000"/>
    <n v="2500000"/>
    <n v="830000"/>
    <x v="0"/>
    <x v="0"/>
    <s v="IR-SouthCentral"/>
    <s v="C-25 and South Indian R"/>
    <n v="0.36"/>
    <n v="0.57999999999999996"/>
    <s v="City of Fort Pierce"/>
    <n v="0.17802565705588"/>
    <n v="3975.3911837504402"/>
    <n v="11.364647279545"/>
    <n v="2.1812549261759901"/>
    <n v="2.0231987991493998"/>
    <n v="0.38831934143885999"/>
    <n v="707.72162754134797"/>
    <n v="1310"/>
    <s v="Fixed Single Family Units"/>
    <n v="1310"/>
    <s v="St. Lucie County Ft. Pierce--Paradise Park"/>
    <s v="City of Fort Pierce"/>
    <m/>
    <m/>
    <m/>
    <n v="0"/>
    <n v="1"/>
    <n v="2.0231987991493998"/>
    <n v="0.38831934143885999"/>
    <n v="707.72162754134797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7.78023438265799"/>
    <n v="0.57398347729999999"/>
  </r>
  <r>
    <n v="260000"/>
    <n v="2500000"/>
    <n v="830000"/>
    <x v="0"/>
    <x v="0"/>
    <s v="IR-SouthCentral"/>
    <s v="C-25 and South Indian R"/>
    <n v="0.36"/>
    <n v="0.57999999999999996"/>
    <s v="City of Fort Pierce"/>
    <n v="0.12049898481865"/>
    <n v="3975.3911837504402"/>
    <n v="11.364647279545"/>
    <n v="2.1812549261759901"/>
    <n v="1.3694284600072799"/>
    <n v="0.26283900423488998"/>
    <n v="479.03060189896303"/>
    <n v="1310"/>
    <s v="Fixed Single Family Units"/>
    <n v="1310"/>
    <s v="St. Lucie County Ft. Pierce--Paradise Park"/>
    <s v="City of Fort Pierce"/>
    <m/>
    <m/>
    <m/>
    <n v="0"/>
    <n v="1"/>
    <n v="1.3694284600072799"/>
    <n v="0.26283900423488998"/>
    <n v="479.03060189896303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8.818115543148295"/>
    <n v="0.38850819289999999"/>
  </r>
  <r>
    <n v="260000"/>
    <n v="2500000"/>
    <n v="840000"/>
    <x v="0"/>
    <x v="0"/>
    <s v="IR-SouthCentral"/>
    <s v="C-25 and South Indian R"/>
    <n v="0.36"/>
    <n v="0.57999999999999996"/>
    <s v="City of Fort Pierce"/>
    <n v="4.084691777827E-2"/>
    <n v="2728.15812080245"/>
    <n v="6.6133095676235696"/>
    <n v="0.67842848250756005"/>
    <n v="0.27013331215101"/>
    <n v="2.7711712443420002E-2"/>
    <n v="111.43685044655599"/>
    <n v="1210"/>
    <s v="Fixed Single Family Units"/>
    <n v="1210"/>
    <s v="St. Lucie County Ft. Pierce--Paradise Park"/>
    <s v="City of Fort Pierce"/>
    <m/>
    <m/>
    <m/>
    <n v="0"/>
    <n v="1"/>
    <n v="0.27013331215101"/>
    <n v="2.7711712443420002E-2"/>
    <n v="111.43685043262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1.304098801214"/>
    <n v="9.0378629700000004E-2"/>
  </r>
  <r>
    <n v="260000"/>
    <n v="2500000"/>
    <n v="840000"/>
    <x v="0"/>
    <x v="0"/>
    <s v="IR-SouthCentral"/>
    <s v="C-25 and South Indian R"/>
    <n v="0.36"/>
    <n v="0.57999999999999996"/>
    <s v="City of Fort Pierce"/>
    <n v="2.9299769151999999E-3"/>
    <n v="2728.15812080245"/>
    <n v="6.6133095676235696"/>
    <n v="0.67842848250756005"/>
    <n v="1.9376844366200002E-2"/>
    <n v="1.9877797923599999E-3"/>
    <n v="7.9934403149666"/>
    <n v="1310"/>
    <s v="Fixed Single Family Units"/>
    <n v="1310"/>
    <s v="St. Lucie County Ft. Pierce--Paradise Park"/>
    <s v="City of Fort Pierce"/>
    <m/>
    <m/>
    <m/>
    <n v="0"/>
    <n v="1"/>
    <n v="1.9376844366200002E-2"/>
    <n v="1.9877797923599999E-3"/>
    <n v="7.99344033047125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4.0101280559728"/>
    <n v="6.4829199999999997E-3"/>
  </r>
  <r>
    <n v="260000"/>
    <n v="2500000"/>
    <n v="840000"/>
    <x v="0"/>
    <x v="0"/>
    <s v="IR-SouthCentral"/>
    <s v="C-25 and South Indian R"/>
    <n v="0.36"/>
    <n v="0.57999999999999996"/>
    <s v="City of Fort Pierce"/>
    <n v="0.19259014997368001"/>
    <n v="3934.9932993618499"/>
    <n v="10.203992851436499"/>
    <n v="1.64856157101037"/>
    <n v="1.9651885135885301"/>
    <n v="0.31749672020172998"/>
    <n v="757.84094966952796"/>
    <n v="1210"/>
    <s v="Fixed Single Family Units"/>
    <n v="1210"/>
    <s v="St. Lucie County Ft. Pierce--Paradise Park"/>
    <s v="City of Fort Pierce"/>
    <m/>
    <m/>
    <m/>
    <n v="0"/>
    <n v="1"/>
    <n v="1.9651885135885301"/>
    <n v="0.31749672020172998"/>
    <n v="757.8409496695279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31.18616489674699"/>
    <n v="0.61463175160000005"/>
  </r>
  <r>
    <n v="260000"/>
    <n v="2500000"/>
    <n v="840000"/>
    <x v="0"/>
    <x v="0"/>
    <s v="IR-SouthCentral"/>
    <s v="C-25 and South Indian R"/>
    <n v="0.36"/>
    <n v="0.57999999999999996"/>
    <s v="City of Fort Pierce"/>
    <n v="6.7355133063100002E-3"/>
    <n v="3980.5068772942"/>
    <n v="11.378222387454"/>
    <n v="2.1837375979926801"/>
    <n v="7.6638168292939998E-2"/>
    <n v="1.4708593648779999E-2"/>
    <n v="26.8107570379054"/>
    <n v="1310"/>
    <s v="Fixed Single Family Units"/>
    <n v="1310"/>
    <s v="St. Lucie County Ft. Pierce--Paradise Park"/>
    <s v="City of Fort Pierce"/>
    <m/>
    <m/>
    <m/>
    <n v="0"/>
    <n v="1"/>
    <n v="7.6638168292939998E-2"/>
    <n v="1.4708593648779999E-2"/>
    <n v="26.8107570379042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34.333700138329398"/>
    <n v="2.17443285E-2"/>
  </r>
  <r>
    <n v="260000"/>
    <n v="2500000"/>
    <n v="840000"/>
    <x v="0"/>
    <x v="0"/>
    <s v="IR-SouthCentral"/>
    <s v="C-25 and South Indian R"/>
    <n v="0.36"/>
    <n v="0.57999999999999996"/>
    <s v="City of Fort Pierce"/>
    <n v="0.20950237786920001"/>
    <n v="3980.5068772942"/>
    <n v="11.378222387454"/>
    <n v="2.1837375979926801"/>
    <n v="2.3837646460961901"/>
    <n v="0.45749821942183999"/>
    <n v="833.92565591784296"/>
    <n v="1310"/>
    <s v="Fixed Single Family Units"/>
    <n v="1310"/>
    <s v="St. Lucie County Ft. Pierce--Paradise Park"/>
    <s v="City of Fort Pierce"/>
    <m/>
    <m/>
    <m/>
    <n v="0"/>
    <n v="1"/>
    <n v="2.3837646460961901"/>
    <n v="0.45749821942183999"/>
    <n v="833.9256559178429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8.328362660069"/>
    <n v="0.67633873150000001"/>
  </r>
  <r>
    <n v="260000"/>
    <n v="2500000"/>
    <n v="840000"/>
    <x v="0"/>
    <x v="0"/>
    <s v="IR-SouthCentral"/>
    <s v="C-25 and South Indian R"/>
    <n v="0.36"/>
    <n v="0.57999999999999996"/>
    <s v="City of Fort Pierce"/>
    <n v="9.3881739612229995E-2"/>
    <n v="3980.5068772942"/>
    <n v="11.378222387454"/>
    <n v="2.1837375979926801"/>
    <n v="1.06820731142909"/>
    <n v="0.20501308455619999"/>
    <n v="373.69691017885702"/>
    <n v="1310"/>
    <s v="Fixed Single Family Units"/>
    <n v="1310"/>
    <s v="St. Lucie County Ft. Pierce--Paradise Park"/>
    <s v="City of Fort Pierce"/>
    <m/>
    <m/>
    <m/>
    <n v="0"/>
    <n v="1"/>
    <n v="1.06820731142909"/>
    <n v="0.20501308455619999"/>
    <n v="373.696910178854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0.439553025857506"/>
    <n v="0.3030794081"/>
  </r>
  <r>
    <n v="260000"/>
    <n v="2500000"/>
    <n v="840000"/>
    <x v="0"/>
    <x v="0"/>
    <s v="IR-SouthCentral"/>
    <s v="C-25 and South Indian R"/>
    <n v="0.36"/>
    <n v="0.57999999999999996"/>
    <s v="City of Fort Pierce"/>
    <n v="0.22315591350934999"/>
    <n v="3980.5068772942"/>
    <n v="11.378222387454"/>
    <n v="2.1837375979926801"/>
    <n v="2.5391176109848401"/>
    <n v="0.48731395854477"/>
    <n v="888.27364843283794"/>
    <n v="1310"/>
    <s v="Fixed Single Family Units"/>
    <n v="1310"/>
    <s v="St. Lucie County Ft. Pierce--Paradise Park"/>
    <s v="City of Fort Pierce"/>
    <m/>
    <m/>
    <m/>
    <n v="0"/>
    <n v="1"/>
    <n v="2.5391176109848401"/>
    <n v="0.48731395854477"/>
    <n v="888.2736484328379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1.730548567562"/>
    <n v="0.7204165843"/>
  </r>
  <r>
    <n v="260000"/>
    <n v="2500000"/>
    <n v="840000"/>
    <x v="0"/>
    <x v="0"/>
    <s v="IR-SouthCentral"/>
    <s v="C-25 and South Indian R"/>
    <n v="0.36"/>
    <n v="0.57999999999999996"/>
    <s v="City of Fort Pierce"/>
    <n v="8.4487909531899996E-2"/>
    <n v="3980.5068772942"/>
    <n v="11.378222387454"/>
    <n v="2.1837375979926801"/>
    <n v="0.96132222370506004"/>
    <n v="0.18449942462061"/>
    <n v="336.30470493994198"/>
    <n v="1310"/>
    <s v="Fixed Single Family Units"/>
    <n v="1310"/>
    <s v="St. Lucie County Ft. Pierce--Paradise Park"/>
    <s v="City of Fort Pierce"/>
    <m/>
    <m/>
    <m/>
    <n v="0"/>
    <n v="1"/>
    <n v="0.96132222370506004"/>
    <n v="0.18449942462061"/>
    <n v="336.3047049399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5.863485339242501"/>
    <n v="0.27275320759999999"/>
  </r>
  <r>
    <n v="260000"/>
    <n v="2500000"/>
    <n v="850000"/>
    <x v="0"/>
    <x v="0"/>
    <s v="IR-SouthCentral"/>
    <s v="C-25 and South Indian R"/>
    <n v="0.36"/>
    <n v="0.57999999999999996"/>
    <s v="City of Fort Pierce"/>
    <n v="0.20545318183034"/>
    <n v="3928.31454660499"/>
    <n v="9.9552025106164805"/>
    <n v="1.5327428462885999"/>
    <n v="2.0453280315716098"/>
    <n v="0.31490689469769001"/>
    <n v="807.08472283043204"/>
    <n v="1210"/>
    <s v="Fixed Single Family Units"/>
    <n v="1210"/>
    <s v="St. Lucie County Ft. Pierce--Paradise Park"/>
    <s v="City of Fort Pierce"/>
    <m/>
    <m/>
    <m/>
    <n v="0"/>
    <n v="1"/>
    <n v="2.0453280315716098"/>
    <n v="0.31490689469769001"/>
    <n v="807.0847228304320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33.26842744096501"/>
    <n v="0.65456992930000002"/>
  </r>
  <r>
    <n v="260000"/>
    <n v="2500000"/>
    <n v="850000"/>
    <x v="0"/>
    <x v="0"/>
    <s v="IR-SouthCentral"/>
    <s v="C-25 and South Indian R"/>
    <n v="0.36"/>
    <n v="0.57999999999999996"/>
    <s v="City of Fort Pierce"/>
    <n v="0.21831839981682"/>
    <n v="3949.6041255720902"/>
    <n v="10.7565985052185"/>
    <n v="1.90596593453111"/>
    <n v="2.34836337313136"/>
    <n v="0.41610743293220998"/>
    <n v="862.27125260483399"/>
    <n v="1210"/>
    <s v="Fixed Single Family Units"/>
    <n v="1210"/>
    <s v="St. Lucie County Ft. Pierce--Paradise Park"/>
    <s v="City of Fort Pierce"/>
    <m/>
    <m/>
    <m/>
    <n v="0"/>
    <n v="1"/>
    <n v="2.34836337313136"/>
    <n v="0.41610743293220998"/>
    <n v="862.271252604833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35.35085201131699"/>
    <n v="0.699327861"/>
  </r>
  <r>
    <n v="260000"/>
    <n v="2500000"/>
    <n v="850000"/>
    <x v="0"/>
    <x v="0"/>
    <s v="IR-SouthCentral"/>
    <s v="C-25 and South Indian R"/>
    <n v="0.36"/>
    <n v="0.57999999999999996"/>
    <s v="City of Fort Pierce"/>
    <n v="2.8089674064979999E-2"/>
    <n v="2592.7294650804001"/>
    <n v="6.2770916753241703"/>
    <n v="0.59474341975024003"/>
    <n v="0.17632145923588"/>
    <n v="1.6706148813070001E-2"/>
    <n v="72.828925612788893"/>
    <n v="1210"/>
    <s v="Fixed Single Family Units"/>
    <n v="1210"/>
    <s v="St. Lucie County Ft. Pierce--Paradise Park"/>
    <s v="City of Fort Pierce"/>
    <m/>
    <m/>
    <m/>
    <n v="0"/>
    <n v="1"/>
    <n v="0.17632145923588"/>
    <n v="1.6706148813070001E-2"/>
    <n v="72.828925612789604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04.563108636634"/>
    <n v="5.9066444099999997E-2"/>
  </r>
  <r>
    <n v="260000"/>
    <n v="2500000"/>
    <n v="860000"/>
    <x v="0"/>
    <x v="0"/>
    <s v="IR-SouthCentral"/>
    <s v="C-25 and South Indian R"/>
    <n v="0.36"/>
    <n v="0.57999999999999996"/>
    <s v="City of Fort Pierce"/>
    <n v="1.214336073627E-2"/>
    <n v="3975.3911841947202"/>
    <n v="11.364647280815101"/>
    <n v="2.18125492641976"/>
    <n v="0.13800501157143"/>
    <n v="2.648776542928E-2"/>
    <n v="48.274609217472097"/>
    <n v="1310"/>
    <s v="Fixed Single Family Units"/>
    <n v="1310"/>
    <s v="St. Lucie County Ft. Pierce--Paradise Park"/>
    <s v="City of Fort Pierce"/>
    <m/>
    <m/>
    <m/>
    <n v="0"/>
    <n v="1"/>
    <n v="0.13800501157143"/>
    <n v="2.648776542928E-2"/>
    <n v="48.274609217470498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38.542075524670899"/>
    <n v="3.9152156700000003E-2"/>
  </r>
  <r>
    <n v="260000"/>
    <n v="2500000"/>
    <n v="860000"/>
    <x v="0"/>
    <x v="0"/>
    <s v="IR-SouthCentral"/>
    <s v="C-25 and South Indian R"/>
    <n v="0.36"/>
    <n v="0.57999999999999996"/>
    <s v="City of Fort Pierce"/>
    <n v="0.18251856787335"/>
    <n v="3975.3911841947202"/>
    <n v="11.364647280815101"/>
    <n v="2.18125492641976"/>
    <n v="2.07425914608024"/>
    <n v="0.39811952533683997"/>
    <n v="725.58270567559396"/>
    <n v="1310"/>
    <s v="Fixed Single Family Units"/>
    <n v="1310"/>
    <s v="St. Lucie County Ft. Pierce--Paradise Park"/>
    <s v="City of Fort Pierce"/>
    <m/>
    <m/>
    <m/>
    <n v="0"/>
    <n v="1"/>
    <n v="2.07425914608024"/>
    <n v="0.39811952533683997"/>
    <n v="725.58270567559396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11.393876211961"/>
    <n v="0.58846934770000003"/>
  </r>
  <r>
    <n v="260000"/>
    <n v="2500000"/>
    <n v="860000"/>
    <x v="0"/>
    <x v="0"/>
    <s v="IR-SouthCentral"/>
    <s v="C-25 and South Indian R"/>
    <n v="0.36"/>
    <n v="0.57999999999999996"/>
    <s v="City of Fort Pierce"/>
    <n v="9.5210752112400002E-2"/>
    <n v="3975.3911841947202"/>
    <n v="11.364647280815101"/>
    <n v="2.18125492641976"/>
    <n v="1.0820366150985601"/>
    <n v="0.20767892209329999"/>
    <n v="378.499984588188"/>
    <n v="1310"/>
    <s v="Fixed Single Family Units"/>
    <n v="1310"/>
    <s v="St. Lucie County Ft. Pierce--Paradise Park"/>
    <s v="City of Fort Pierce"/>
    <m/>
    <m/>
    <m/>
    <n v="0"/>
    <n v="1"/>
    <n v="1.0820366150985601"/>
    <n v="0.20767892209329999"/>
    <n v="378.4999845881860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80.156317207521198"/>
    <n v="0.30697484559999999"/>
  </r>
  <r>
    <n v="260000"/>
    <n v="2500000"/>
    <n v="860000"/>
    <x v="0"/>
    <x v="0"/>
    <s v="IR-SouthCentral"/>
    <s v="C-25 and South Indian R"/>
    <n v="0.36"/>
    <n v="0.57999999999999996"/>
    <s v="City of Fort Pierce"/>
    <n v="0.22114720382483"/>
    <n v="3975.3911841947202"/>
    <n v="11.364647280815101"/>
    <n v="2.18125492641976"/>
    <n v="2.5132599686077501"/>
    <n v="0.48237842780687001"/>
    <n v="879.14664449455097"/>
    <n v="1310"/>
    <s v="Fixed Single Family Units"/>
    <n v="1310"/>
    <s v="St. Lucie County Ft. Pierce--Paradise Park"/>
    <s v="City of Fort Pierce"/>
    <m/>
    <m/>
    <m/>
    <n v="0"/>
    <n v="1"/>
    <n v="2.5132599686077501"/>
    <n v="0.48237842780687001"/>
    <n v="879.14664449455097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120.82113513223401"/>
    <n v="0.71301431019999995"/>
  </r>
  <r>
    <n v="260000"/>
    <n v="2500000"/>
    <n v="860000"/>
    <x v="0"/>
    <x v="0"/>
    <s v="IR-SouthCentral"/>
    <s v="C-25 and South Indian R"/>
    <n v="0.36"/>
    <n v="0.57999999999999996"/>
    <s v="City of Fort Pierce"/>
    <n v="8.8366499508579999E-2"/>
    <n v="3975.3911841947202"/>
    <n v="11.364647280815101"/>
    <n v="2.18125492641976"/>
    <n v="1.00425409835539"/>
    <n v="0.19274986238357"/>
    <n v="351.29140312457599"/>
    <n v="1310"/>
    <s v="Fixed Single Family Units"/>
    <n v="1310"/>
    <s v="St. Lucie County Ft. Pierce--Paradise Park"/>
    <s v="City of Fort Pierce"/>
    <m/>
    <m/>
    <m/>
    <n v="0"/>
    <n v="1"/>
    <n v="1.00425409835539"/>
    <n v="0.19274986238357"/>
    <n v="351.29140312457599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7.042140285841995"/>
    <n v="0.28490786950000002"/>
  </r>
  <r>
    <n v="260000"/>
    <n v="2500000"/>
    <n v="860000"/>
    <x v="0"/>
    <x v="0"/>
    <s v="IR-SouthCentral"/>
    <s v="C-25 and South Indian R"/>
    <n v="0.36"/>
    <n v="0.57999999999999996"/>
    <s v="City of Fort Pierce"/>
    <n v="1.8377069750540001E-2"/>
    <n v="3975.3911841947202"/>
    <n v="11.364647280815101"/>
    <n v="2.18125492641976"/>
    <n v="0.20884891576989001"/>
    <n v="4.0085073926529997E-2"/>
    <n v="73.056041077652097"/>
    <n v="1310"/>
    <s v="Fixed Single Family Units"/>
    <n v="1310"/>
    <s v="St. Lucie County Ft. Pierce--Paradise Park"/>
    <s v="City of Fort Pierce"/>
    <m/>
    <m/>
    <m/>
    <n v="0"/>
    <n v="1"/>
    <n v="0.20884891576989001"/>
    <n v="4.0085073926529997E-2"/>
    <n v="73.0560410776541"/>
    <m/>
    <n v="-1"/>
    <n v="-1"/>
    <n v="-1"/>
    <n v="-1"/>
    <n v="0"/>
    <m/>
    <m/>
    <s v="Central IRL SIR"/>
    <s v="**"/>
    <m/>
    <m/>
    <n v="783"/>
    <x v="4"/>
    <s v="San Lucie Plaza Stormwater Master Plan"/>
    <x v="0"/>
    <m/>
    <n v="73.460799899199003"/>
    <n v="5.9250641600000001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1:F14" firstHeaderRow="0" firstDataRow="1" firstDataCol="1"/>
  <pivotFields count="49">
    <pivotField numFmtId="11" showAll="0"/>
    <pivotField numFmtId="11" showAll="0"/>
    <pivotField numFmtId="11" showAll="0"/>
    <pivotField axis="axisRow"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dataField="1" showAll="0"/>
  </pivotFields>
  <rowFields count="4">
    <field x="45"/>
    <field x="3"/>
    <field x="43"/>
    <field x="4"/>
  </rowFields>
  <rowItems count="13">
    <i>
      <x/>
    </i>
    <i r="1">
      <x/>
    </i>
    <i r="2">
      <x/>
    </i>
    <i r="3">
      <x/>
    </i>
    <i r="2">
      <x v="1"/>
    </i>
    <i r="3">
      <x/>
    </i>
    <i r="2">
      <x v="2"/>
    </i>
    <i r="3">
      <x/>
    </i>
    <i r="2">
      <x v="3"/>
    </i>
    <i r="3">
      <x/>
    </i>
    <i r="2">
      <x v="4"/>
    </i>
    <i r="3">
      <x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TN_C1" fld="27" baseField="0" baseItem="0"/>
    <dataField name="Sum of TP_C1" fld="28" baseField="0" baseItem="0"/>
    <dataField name="Sum of Vol_C1" fld="29" baseField="0" baseItem="0"/>
    <dataField name="Sum of vol_c1_ACFT" fld="48" baseField="0" baseItem="0"/>
    <dataField name="Sum of Acres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workbookViewId="0">
      <selection activeCell="B7" sqref="B7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73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45" t="s">
        <v>65</v>
      </c>
      <c r="C5" s="146"/>
      <c r="D5" s="146"/>
      <c r="E5" s="146"/>
      <c r="F5" s="146"/>
      <c r="G5" s="147"/>
    </row>
    <row r="6" spans="1:7" x14ac:dyDescent="0.25">
      <c r="B6" s="24"/>
      <c r="C6" s="25" t="s">
        <v>40</v>
      </c>
      <c r="D6" s="25"/>
      <c r="E6" s="25"/>
      <c r="F6" s="25"/>
      <c r="G6" s="26"/>
    </row>
    <row r="7" spans="1:7" x14ac:dyDescent="0.25">
      <c r="B7" s="27"/>
      <c r="C7" s="25" t="s">
        <v>47</v>
      </c>
      <c r="D7" s="25"/>
      <c r="E7" s="25"/>
      <c r="F7" s="25"/>
      <c r="G7" s="26"/>
    </row>
    <row r="8" spans="1:7" x14ac:dyDescent="0.25">
      <c r="B8" s="28"/>
      <c r="C8" s="25" t="s">
        <v>41</v>
      </c>
      <c r="D8" s="25"/>
      <c r="E8" s="25"/>
      <c r="F8" s="25"/>
      <c r="G8" s="26"/>
    </row>
    <row r="9" spans="1:7" x14ac:dyDescent="0.25">
      <c r="B9" s="70"/>
      <c r="C9" s="69" t="s">
        <v>46</v>
      </c>
      <c r="D9" s="29"/>
      <c r="E9" s="29"/>
      <c r="F9" s="29"/>
      <c r="G9" s="30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66"/>
      <c r="B16" s="9" t="s">
        <v>44</v>
      </c>
    </row>
    <row r="18" spans="1:2" x14ac:dyDescent="0.25">
      <c r="A18" s="23" t="s">
        <v>64</v>
      </c>
      <c r="B18" s="23" t="s">
        <v>77</v>
      </c>
    </row>
    <row r="19" spans="1:2" ht="31.5" x14ac:dyDescent="0.25">
      <c r="A19" s="9" t="s">
        <v>13</v>
      </c>
      <c r="B19" s="78" t="s">
        <v>78</v>
      </c>
    </row>
    <row r="20" spans="1:2" ht="15.75" x14ac:dyDescent="0.25">
      <c r="A20" s="9" t="s">
        <v>71</v>
      </c>
      <c r="B20" s="78" t="s">
        <v>79</v>
      </c>
    </row>
    <row r="21" spans="1:2" ht="31.5" x14ac:dyDescent="0.25">
      <c r="A21" s="9" t="s">
        <v>72</v>
      </c>
      <c r="B21" s="78" t="s">
        <v>80</v>
      </c>
    </row>
    <row r="22" spans="1:2" ht="31.5" x14ac:dyDescent="0.25">
      <c r="A22" s="9" t="s">
        <v>67</v>
      </c>
      <c r="B22" s="78" t="s">
        <v>81</v>
      </c>
    </row>
    <row r="23" spans="1:2" ht="31.5" x14ac:dyDescent="0.25">
      <c r="A23" s="9" t="s">
        <v>73</v>
      </c>
      <c r="B23" s="78" t="s">
        <v>82</v>
      </c>
    </row>
    <row r="24" spans="1:2" ht="47.25" x14ac:dyDescent="0.25">
      <c r="A24" s="9" t="s">
        <v>66</v>
      </c>
      <c r="B24" s="78" t="s">
        <v>83</v>
      </c>
    </row>
    <row r="25" spans="1:2" ht="47.25" x14ac:dyDescent="0.25">
      <c r="A25" s="9" t="s">
        <v>74</v>
      </c>
      <c r="B25" s="78" t="s">
        <v>84</v>
      </c>
    </row>
    <row r="26" spans="1:2" ht="15.75" x14ac:dyDescent="0.25">
      <c r="A26" s="9" t="s">
        <v>68</v>
      </c>
      <c r="B26" s="78" t="s">
        <v>85</v>
      </c>
    </row>
    <row r="27" spans="1:2" ht="15.75" x14ac:dyDescent="0.25">
      <c r="A27" s="9" t="s">
        <v>59</v>
      </c>
      <c r="B27" s="78" t="s">
        <v>86</v>
      </c>
    </row>
    <row r="28" spans="1:2" ht="31.5" x14ac:dyDescent="0.25">
      <c r="A28" s="9" t="s">
        <v>12</v>
      </c>
      <c r="B28" s="78" t="s">
        <v>87</v>
      </c>
    </row>
    <row r="29" spans="1:2" ht="31.5" x14ac:dyDescent="0.25">
      <c r="A29" s="9" t="s">
        <v>75</v>
      </c>
      <c r="B29" s="78" t="s">
        <v>88</v>
      </c>
    </row>
    <row r="30" spans="1:2" ht="47.25" x14ac:dyDescent="0.25">
      <c r="A30" s="9" t="s">
        <v>45</v>
      </c>
      <c r="B30" s="78" t="s">
        <v>89</v>
      </c>
    </row>
    <row r="31" spans="1:2" ht="31.5" x14ac:dyDescent="0.25">
      <c r="A31" s="9" t="s">
        <v>76</v>
      </c>
      <c r="B31" s="78" t="s">
        <v>90</v>
      </c>
    </row>
    <row r="32" spans="1:2" ht="15.75" x14ac:dyDescent="0.25">
      <c r="A32" s="9" t="s">
        <v>62</v>
      </c>
      <c r="B32" s="78" t="s">
        <v>91</v>
      </c>
    </row>
    <row r="33" spans="2:2" ht="31.5" x14ac:dyDescent="0.25">
      <c r="B33" s="78" t="s">
        <v>92</v>
      </c>
    </row>
    <row r="34" spans="2:2" ht="31.5" x14ac:dyDescent="0.25">
      <c r="B34" s="78" t="s">
        <v>93</v>
      </c>
    </row>
    <row r="35" spans="2:2" ht="15.75" x14ac:dyDescent="0.25">
      <c r="B35" s="78" t="s">
        <v>94</v>
      </c>
    </row>
    <row r="36" spans="2:2" ht="15.75" x14ac:dyDescent="0.25">
      <c r="B36" s="78" t="s">
        <v>95</v>
      </c>
    </row>
    <row r="37" spans="2:2" ht="31.5" x14ac:dyDescent="0.25">
      <c r="B37" s="78" t="s">
        <v>96</v>
      </c>
    </row>
    <row r="38" spans="2:2" ht="15.75" x14ac:dyDescent="0.25">
      <c r="B38" s="78" t="s">
        <v>97</v>
      </c>
    </row>
    <row r="39" spans="2:2" ht="47.25" x14ac:dyDescent="0.25">
      <c r="B39" s="78" t="s">
        <v>98</v>
      </c>
    </row>
    <row r="40" spans="2:2" ht="15.75" x14ac:dyDescent="0.25">
      <c r="B40" s="78" t="s">
        <v>99</v>
      </c>
    </row>
    <row r="41" spans="2:2" ht="15.75" x14ac:dyDescent="0.25">
      <c r="B41" s="78" t="s">
        <v>100</v>
      </c>
    </row>
    <row r="42" spans="2:2" ht="31.5" x14ac:dyDescent="0.25">
      <c r="B42" s="78" t="s">
        <v>101</v>
      </c>
    </row>
    <row r="43" spans="2:2" ht="15.75" x14ac:dyDescent="0.25">
      <c r="B43" s="78" t="s">
        <v>102</v>
      </c>
    </row>
    <row r="44" spans="2:2" ht="31.5" x14ac:dyDescent="0.25">
      <c r="B44" s="78" t="s">
        <v>103</v>
      </c>
    </row>
    <row r="45" spans="2:2" ht="15.75" x14ac:dyDescent="0.25">
      <c r="B45" s="78" t="s">
        <v>104</v>
      </c>
    </row>
    <row r="46" spans="2:2" ht="15.75" x14ac:dyDescent="0.25">
      <c r="B46" s="78" t="s">
        <v>105</v>
      </c>
    </row>
    <row r="47" spans="2:2" ht="15.75" x14ac:dyDescent="0.25">
      <c r="B47" s="78" t="s">
        <v>106</v>
      </c>
    </row>
    <row r="48" spans="2:2" ht="63" x14ac:dyDescent="0.25">
      <c r="B48" s="78" t="s">
        <v>107</v>
      </c>
    </row>
    <row r="49" spans="2:2" ht="31.5" x14ac:dyDescent="0.25">
      <c r="B49" s="78" t="s">
        <v>108</v>
      </c>
    </row>
    <row r="50" spans="2:2" ht="47.25" x14ac:dyDescent="0.25">
      <c r="B50" s="78" t="s">
        <v>109</v>
      </c>
    </row>
    <row r="51" spans="2:2" ht="47.25" x14ac:dyDescent="0.25">
      <c r="B51" s="78" t="s">
        <v>110</v>
      </c>
    </row>
    <row r="52" spans="2:2" ht="47.25" x14ac:dyDescent="0.25">
      <c r="B52" s="78" t="s">
        <v>111</v>
      </c>
    </row>
    <row r="53" spans="2:2" ht="31.5" x14ac:dyDescent="0.25">
      <c r="B53" s="78" t="s">
        <v>112</v>
      </c>
    </row>
    <row r="54" spans="2:2" ht="31.5" x14ac:dyDescent="0.25">
      <c r="B54" s="78" t="s">
        <v>113</v>
      </c>
    </row>
    <row r="55" spans="2:2" ht="15.75" x14ac:dyDescent="0.25">
      <c r="B55" s="78" t="s">
        <v>114</v>
      </c>
    </row>
    <row r="56" spans="2:2" ht="47.25" x14ac:dyDescent="0.25">
      <c r="B56" s="78" t="s">
        <v>115</v>
      </c>
    </row>
    <row r="57" spans="2:2" ht="63" x14ac:dyDescent="0.25">
      <c r="B57" s="78" t="s">
        <v>116</v>
      </c>
    </row>
    <row r="58" spans="2:2" ht="31.5" x14ac:dyDescent="0.25">
      <c r="B58" s="78" t="s">
        <v>117</v>
      </c>
    </row>
    <row r="59" spans="2:2" ht="15.75" x14ac:dyDescent="0.25">
      <c r="B59" s="78" t="s">
        <v>118</v>
      </c>
    </row>
    <row r="60" spans="2:2" ht="15.75" x14ac:dyDescent="0.25">
      <c r="B60" s="78" t="s">
        <v>119</v>
      </c>
    </row>
    <row r="61" spans="2:2" ht="15.75" x14ac:dyDescent="0.25">
      <c r="B61" s="78" t="s">
        <v>120</v>
      </c>
    </row>
    <row r="62" spans="2:2" ht="15.75" x14ac:dyDescent="0.25">
      <c r="B62" s="78" t="s">
        <v>121</v>
      </c>
    </row>
    <row r="63" spans="2:2" ht="15.75" x14ac:dyDescent="0.25">
      <c r="B63" s="78" t="s">
        <v>122</v>
      </c>
    </row>
    <row r="64" spans="2:2" ht="15.75" x14ac:dyDescent="0.25">
      <c r="B64" s="78" t="s">
        <v>123</v>
      </c>
    </row>
    <row r="65" spans="2:2" ht="31.5" x14ac:dyDescent="0.25">
      <c r="B65" s="78" t="s">
        <v>124</v>
      </c>
    </row>
    <row r="66" spans="2:2" ht="31.5" x14ac:dyDescent="0.25">
      <c r="B66" s="78" t="s">
        <v>125</v>
      </c>
    </row>
    <row r="67" spans="2:2" ht="31.5" x14ac:dyDescent="0.25">
      <c r="B67" s="78" t="s">
        <v>126</v>
      </c>
    </row>
    <row r="68" spans="2:2" ht="47.25" x14ac:dyDescent="0.25">
      <c r="B68" s="78" t="s">
        <v>127</v>
      </c>
    </row>
    <row r="69" spans="2:2" ht="31.5" x14ac:dyDescent="0.25">
      <c r="B69" s="78" t="s">
        <v>128</v>
      </c>
    </row>
    <row r="70" spans="2:2" ht="31.5" x14ac:dyDescent="0.25">
      <c r="B70" s="78" t="s">
        <v>129</v>
      </c>
    </row>
    <row r="71" spans="2:2" ht="31.5" x14ac:dyDescent="0.25">
      <c r="B71" s="78" t="s">
        <v>130</v>
      </c>
    </row>
    <row r="72" spans="2:2" ht="31.5" x14ac:dyDescent="0.25">
      <c r="B72" s="78" t="s">
        <v>131</v>
      </c>
    </row>
    <row r="73" spans="2:2" ht="78.75" x14ac:dyDescent="0.25">
      <c r="B73" s="78" t="s">
        <v>132</v>
      </c>
    </row>
    <row r="74" spans="2:2" ht="15.75" x14ac:dyDescent="0.25">
      <c r="B74" s="78" t="s">
        <v>133</v>
      </c>
    </row>
    <row r="75" spans="2:2" ht="31.5" x14ac:dyDescent="0.25">
      <c r="B75" s="78" t="s">
        <v>134</v>
      </c>
    </row>
    <row r="76" spans="2:2" ht="31.5" x14ac:dyDescent="0.25">
      <c r="B76" s="78" t="s">
        <v>135</v>
      </c>
    </row>
    <row r="77" spans="2:2" ht="31.5" x14ac:dyDescent="0.25">
      <c r="B77" s="78" t="s">
        <v>136</v>
      </c>
    </row>
    <row r="78" spans="2:2" ht="47.25" x14ac:dyDescent="0.25">
      <c r="B78" s="78" t="s">
        <v>137</v>
      </c>
    </row>
    <row r="79" spans="2:2" ht="63" x14ac:dyDescent="0.25">
      <c r="B79" s="78" t="s">
        <v>138</v>
      </c>
    </row>
    <row r="80" spans="2:2" ht="47.25" x14ac:dyDescent="0.25">
      <c r="B80" s="78" t="s">
        <v>139</v>
      </c>
    </row>
    <row r="81" spans="2:2" ht="47.25" x14ac:dyDescent="0.25">
      <c r="B81" s="78" t="s">
        <v>140</v>
      </c>
    </row>
    <row r="82" spans="2:2" ht="78.75" x14ac:dyDescent="0.25">
      <c r="B82" s="78" t="s">
        <v>141</v>
      </c>
    </row>
    <row r="83" spans="2:2" ht="31.5" x14ac:dyDescent="0.25">
      <c r="B83" s="78" t="s">
        <v>142</v>
      </c>
    </row>
    <row r="84" spans="2:2" ht="15.75" x14ac:dyDescent="0.25">
      <c r="B84" s="78" t="s">
        <v>143</v>
      </c>
    </row>
    <row r="85" spans="2:2" ht="31.5" x14ac:dyDescent="0.25">
      <c r="B85" s="78" t="s">
        <v>144</v>
      </c>
    </row>
    <row r="86" spans="2:2" ht="31.5" x14ac:dyDescent="0.25">
      <c r="B86" s="78" t="s">
        <v>145</v>
      </c>
    </row>
    <row r="87" spans="2:2" ht="47.25" x14ac:dyDescent="0.25">
      <c r="B87" s="78" t="s">
        <v>146</v>
      </c>
    </row>
    <row r="88" spans="2:2" ht="31.5" x14ac:dyDescent="0.25">
      <c r="B88" s="78" t="s">
        <v>147</v>
      </c>
    </row>
    <row r="89" spans="2:2" ht="31.5" x14ac:dyDescent="0.25">
      <c r="B89" s="78" t="s">
        <v>148</v>
      </c>
    </row>
    <row r="90" spans="2:2" ht="15.75" x14ac:dyDescent="0.25">
      <c r="B90" s="78" t="s">
        <v>149</v>
      </c>
    </row>
    <row r="91" spans="2:2" ht="31.5" x14ac:dyDescent="0.25">
      <c r="B91" s="78" t="s">
        <v>150</v>
      </c>
    </row>
    <row r="92" spans="2:2" ht="31.5" x14ac:dyDescent="0.25">
      <c r="B92" s="78" t="s">
        <v>151</v>
      </c>
    </row>
    <row r="93" spans="2:2" ht="47.25" x14ac:dyDescent="0.25">
      <c r="B93" s="78" t="s">
        <v>152</v>
      </c>
    </row>
    <row r="94" spans="2:2" ht="15.75" x14ac:dyDescent="0.25">
      <c r="B94" s="78" t="s">
        <v>3</v>
      </c>
    </row>
    <row r="95" spans="2:2" ht="15.75" x14ac:dyDescent="0.25">
      <c r="B95" s="78" t="s">
        <v>153</v>
      </c>
    </row>
    <row r="96" spans="2:2" ht="47.25" x14ac:dyDescent="0.25">
      <c r="B96" s="78" t="s">
        <v>154</v>
      </c>
    </row>
    <row r="97" spans="2:2" ht="15.75" x14ac:dyDescent="0.25">
      <c r="B97" s="78" t="s">
        <v>155</v>
      </c>
    </row>
    <row r="98" spans="2:2" ht="31.5" x14ac:dyDescent="0.25">
      <c r="B98" s="78" t="s">
        <v>156</v>
      </c>
    </row>
    <row r="99" spans="2:2" ht="31.5" x14ac:dyDescent="0.25">
      <c r="B99" s="78" t="s">
        <v>157</v>
      </c>
    </row>
    <row r="100" spans="2:2" ht="15.75" x14ac:dyDescent="0.25">
      <c r="B100" s="78" t="s">
        <v>158</v>
      </c>
    </row>
    <row r="101" spans="2:2" ht="15.75" x14ac:dyDescent="0.25">
      <c r="B101" s="78" t="s">
        <v>159</v>
      </c>
    </row>
    <row r="102" spans="2:2" ht="15.75" x14ac:dyDescent="0.25">
      <c r="B102" s="78" t="s">
        <v>160</v>
      </c>
    </row>
    <row r="103" spans="2:2" ht="31.5" x14ac:dyDescent="0.25">
      <c r="B103" s="78" t="s">
        <v>161</v>
      </c>
    </row>
    <row r="104" spans="2:2" ht="31.5" x14ac:dyDescent="0.25">
      <c r="B104" s="78" t="s">
        <v>162</v>
      </c>
    </row>
    <row r="105" spans="2:2" ht="15.75" x14ac:dyDescent="0.25">
      <c r="B105" s="78" t="s">
        <v>163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1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1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1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1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1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1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1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1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1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97" t="s">
        <v>226</v>
      </c>
      <c r="B1" s="97" t="s">
        <v>220</v>
      </c>
      <c r="C1" s="97" t="s">
        <v>242</v>
      </c>
      <c r="D1" s="97" t="s">
        <v>221</v>
      </c>
      <c r="E1" s="97" t="s">
        <v>222</v>
      </c>
      <c r="F1" s="98" t="s">
        <v>223</v>
      </c>
      <c r="G1" s="99" t="s">
        <v>178</v>
      </c>
      <c r="H1" s="100" t="s">
        <v>241</v>
      </c>
      <c r="I1" s="99" t="s">
        <v>224</v>
      </c>
      <c r="J1" s="100" t="s">
        <v>225</v>
      </c>
      <c r="K1" s="97" t="s">
        <v>16</v>
      </c>
    </row>
    <row r="2" spans="1:14" x14ac:dyDescent="0.25">
      <c r="A2" s="10"/>
      <c r="B2" s="101"/>
      <c r="C2" s="86"/>
      <c r="D2" s="102" t="e">
        <f>N6</f>
        <v>#DIV/0!</v>
      </c>
      <c r="E2" s="103" t="e">
        <f>M6</f>
        <v>#DIV/0!</v>
      </c>
      <c r="F2" s="72"/>
      <c r="G2" s="86"/>
      <c r="H2" s="86"/>
      <c r="I2" s="86">
        <f>G2*F2</f>
        <v>0</v>
      </c>
      <c r="J2" s="86" t="e">
        <f>H2*D2</f>
        <v>#DIV/0!</v>
      </c>
      <c r="K2" s="10"/>
    </row>
    <row r="5" spans="1:14" ht="45" x14ac:dyDescent="0.25">
      <c r="A5" s="97" t="s">
        <v>236</v>
      </c>
      <c r="B5" s="97" t="s">
        <v>237</v>
      </c>
      <c r="C5" s="97" t="s">
        <v>238</v>
      </c>
      <c r="D5" s="97" t="s">
        <v>239</v>
      </c>
      <c r="E5" s="97" t="s">
        <v>227</v>
      </c>
      <c r="F5" s="97" t="s">
        <v>228</v>
      </c>
      <c r="G5" s="97" t="s">
        <v>235</v>
      </c>
      <c r="H5" s="97" t="s">
        <v>229</v>
      </c>
      <c r="I5" s="97" t="s">
        <v>230</v>
      </c>
      <c r="J5" s="97" t="s">
        <v>231</v>
      </c>
      <c r="K5" s="97" t="s">
        <v>232</v>
      </c>
      <c r="L5" s="97" t="s">
        <v>233</v>
      </c>
      <c r="M5" s="97" t="s">
        <v>240</v>
      </c>
      <c r="N5" s="97" t="s">
        <v>221</v>
      </c>
    </row>
    <row r="6" spans="1:14" x14ac:dyDescent="0.25">
      <c r="A6" s="10"/>
      <c r="B6" s="10"/>
      <c r="C6" s="10"/>
      <c r="D6" s="10"/>
      <c r="E6" s="72" t="e">
        <f>D6/$D$32</f>
        <v>#DIV/0!</v>
      </c>
      <c r="F6" s="10"/>
      <c r="G6" s="10" t="e">
        <f>E6*F6</f>
        <v>#DIV/0!</v>
      </c>
      <c r="H6" s="72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03" t="e">
        <f>((L6*80)+(J6*98))/(L6+J6)</f>
        <v>#DIV/0!</v>
      </c>
      <c r="N6" s="72" t="e">
        <f>K6/D32</f>
        <v>#DIV/0!</v>
      </c>
    </row>
    <row r="7" spans="1:14" x14ac:dyDescent="0.25">
      <c r="A7" s="10"/>
      <c r="B7" s="10"/>
      <c r="C7" s="10"/>
      <c r="D7" s="10"/>
      <c r="E7" s="72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72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72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72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72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72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72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72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72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72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72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72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63" t="s">
        <v>234</v>
      </c>
      <c r="D32" s="63">
        <f>SUM(D6:D31)</f>
        <v>0</v>
      </c>
      <c r="E32" s="104" t="e">
        <f>SUM(E6:E18)</f>
        <v>#DIV/0!</v>
      </c>
      <c r="F32" s="63" t="e">
        <f>SUM(E6*F6,E7*F7,E8*F8,E9*F9,E10,F10)</f>
        <v>#DIV/0!</v>
      </c>
      <c r="G32" s="63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"/>
  <sheetViews>
    <sheetView tabSelected="1" workbookViewId="0">
      <selection activeCell="I5" sqref="I5"/>
    </sheetView>
  </sheetViews>
  <sheetFormatPr defaultRowHeight="15" x14ac:dyDescent="0.25"/>
  <cols>
    <col min="1" max="1" width="21.42578125" style="107" bestFit="1" customWidth="1"/>
    <col min="2" max="2" width="22.28515625" style="107" customWidth="1"/>
    <col min="3" max="3" width="19.85546875" style="107" customWidth="1"/>
    <col min="4" max="4" width="18.85546875" style="107" customWidth="1"/>
    <col min="5" max="5" width="18.140625" style="107" customWidth="1"/>
    <col min="6" max="6" width="23.140625" style="107" customWidth="1"/>
    <col min="7" max="7" width="22" style="107" customWidth="1"/>
    <col min="8" max="8" width="15.5703125" style="107" customWidth="1"/>
    <col min="9" max="9" width="16.140625" style="107" customWidth="1"/>
    <col min="10" max="16384" width="9.140625" style="107"/>
  </cols>
  <sheetData>
    <row r="1" spans="1:9" ht="28.5" x14ac:dyDescent="0.25">
      <c r="A1" s="126" t="s">
        <v>17</v>
      </c>
      <c r="B1" s="126" t="s">
        <v>48</v>
      </c>
      <c r="C1" s="126" t="s">
        <v>49</v>
      </c>
      <c r="D1" s="126" t="s">
        <v>8</v>
      </c>
      <c r="E1" s="126" t="s">
        <v>50</v>
      </c>
      <c r="F1" s="126" t="s">
        <v>51</v>
      </c>
      <c r="G1" s="126" t="s">
        <v>52</v>
      </c>
      <c r="H1" s="126" t="s">
        <v>11</v>
      </c>
      <c r="I1" s="126" t="s">
        <v>53</v>
      </c>
    </row>
    <row r="2" spans="1:9" x14ac:dyDescent="0.25">
      <c r="A2" s="124" t="s">
        <v>59</v>
      </c>
      <c r="B2" s="126"/>
      <c r="C2" s="126"/>
      <c r="D2" s="126"/>
      <c r="E2" s="126"/>
      <c r="F2" s="126"/>
      <c r="G2" s="126"/>
      <c r="H2" s="126"/>
      <c r="I2" s="126"/>
    </row>
    <row r="3" spans="1:9" x14ac:dyDescent="0.25">
      <c r="A3" s="117" t="s">
        <v>60</v>
      </c>
      <c r="B3" s="118"/>
      <c r="C3" s="118"/>
      <c r="D3" s="118"/>
      <c r="E3" s="119"/>
      <c r="F3" s="118"/>
      <c r="G3" s="118"/>
      <c r="H3" s="118"/>
      <c r="I3" s="119"/>
    </row>
    <row r="4" spans="1:9" s="123" customFormat="1" x14ac:dyDescent="0.25">
      <c r="A4" s="120" t="s">
        <v>268</v>
      </c>
      <c r="B4" s="121">
        <v>104021</v>
      </c>
      <c r="C4" s="121">
        <v>49780</v>
      </c>
      <c r="D4" s="121">
        <f>'CIRL Summary'!H35</f>
        <v>8538.820352690469</v>
      </c>
      <c r="E4" s="122">
        <f>D4/C4</f>
        <v>0.17153114408779568</v>
      </c>
      <c r="F4" s="121">
        <v>16773</v>
      </c>
      <c r="G4" s="121">
        <v>11964</v>
      </c>
      <c r="H4" s="121">
        <f>'CIRL Summary'!K35</f>
        <v>1591.7627741137467</v>
      </c>
      <c r="I4" s="122">
        <f>H4/G4</f>
        <v>0.13304603595066422</v>
      </c>
    </row>
    <row r="5" spans="1:9" s="123" customFormat="1" x14ac:dyDescent="0.25">
      <c r="A5" s="124" t="s">
        <v>61</v>
      </c>
      <c r="B5" s="125">
        <f>SUM(B4)</f>
        <v>104021</v>
      </c>
      <c r="C5" s="125">
        <f t="shared" ref="C5:H5" si="0">SUM(C4)</f>
        <v>49780</v>
      </c>
      <c r="D5" s="125">
        <f t="shared" si="0"/>
        <v>8538.820352690469</v>
      </c>
      <c r="E5" s="135">
        <f>D5/C5</f>
        <v>0.17153114408779568</v>
      </c>
      <c r="F5" s="125">
        <f t="shared" si="0"/>
        <v>16773</v>
      </c>
      <c r="G5" s="125">
        <f t="shared" si="0"/>
        <v>11964</v>
      </c>
      <c r="H5" s="125">
        <f t="shared" si="0"/>
        <v>1591.7627741137467</v>
      </c>
      <c r="I5" s="135">
        <f>H5/G5</f>
        <v>0.13304603595066422</v>
      </c>
    </row>
    <row r="6" spans="1:9" ht="30" x14ac:dyDescent="0.25">
      <c r="B6" s="75" t="s">
        <v>56</v>
      </c>
      <c r="C6" s="75" t="s">
        <v>56</v>
      </c>
      <c r="D6" s="76" t="s">
        <v>57</v>
      </c>
      <c r="E6" s="76" t="s">
        <v>58</v>
      </c>
      <c r="F6" s="75" t="s">
        <v>56</v>
      </c>
      <c r="G6" s="75" t="s">
        <v>56</v>
      </c>
      <c r="H6" s="76" t="s">
        <v>57</v>
      </c>
      <c r="I6" s="76" t="s">
        <v>58</v>
      </c>
    </row>
    <row r="7" spans="1:9" x14ac:dyDescent="0.25">
      <c r="C7" s="6"/>
      <c r="D7" s="6"/>
      <c r="E7" s="74"/>
      <c r="F7" s="6"/>
      <c r="G7" s="6"/>
      <c r="H7" s="6"/>
      <c r="I7" s="74"/>
    </row>
    <row r="8" spans="1:9" x14ac:dyDescent="0.25">
      <c r="C8" s="6"/>
      <c r="D8" s="6"/>
      <c r="E8" s="74"/>
      <c r="F8" s="6"/>
      <c r="G8" s="6"/>
      <c r="H8" s="6"/>
      <c r="I8" s="74"/>
    </row>
    <row r="9" spans="1:9" x14ac:dyDescent="0.25">
      <c r="B9" s="6"/>
      <c r="C9" s="6"/>
      <c r="D9" s="6"/>
      <c r="E9" s="74"/>
      <c r="F9" s="6"/>
      <c r="G9" s="6"/>
      <c r="H9" s="6"/>
      <c r="I9" s="74"/>
    </row>
    <row r="10" spans="1:9" x14ac:dyDescent="0.25">
      <c r="C10" s="6"/>
      <c r="D10" s="6"/>
      <c r="E10" s="74"/>
      <c r="F10" s="6"/>
      <c r="G10" s="6"/>
      <c r="H10" s="6"/>
      <c r="I10" s="74"/>
    </row>
  </sheetData>
  <pageMargins left="0.7" right="0.7" top="0.75" bottom="0.75" header="0.3" footer="0.3"/>
  <pageSetup scale="68" fitToHeight="0" orientation="landscape" r:id="rId1"/>
  <ignoredErrors>
    <ignoredError sqref="E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9.140625" style="60"/>
    <col min="2" max="2" width="32.140625" style="61" customWidth="1"/>
    <col min="3" max="3" width="34.28515625" style="61" customWidth="1"/>
    <col min="4" max="4" width="38.42578125" style="61" customWidth="1"/>
    <col min="5" max="5" width="12.140625" style="62" bestFit="1" customWidth="1"/>
    <col min="6" max="10" width="12.140625" style="61" bestFit="1" customWidth="1"/>
    <col min="11" max="11" width="12.140625" style="61" customWidth="1"/>
    <col min="12" max="12" width="37.7109375" style="61" customWidth="1"/>
    <col min="13" max="14" width="9.140625" style="61"/>
    <col min="15" max="15" width="13.28515625" style="65" bestFit="1" customWidth="1"/>
    <col min="16" max="16" width="23.28515625" style="65" bestFit="1" customWidth="1"/>
    <col min="17" max="17" width="23" style="65" bestFit="1" customWidth="1"/>
    <col min="18" max="16384" width="9.140625" style="65"/>
  </cols>
  <sheetData>
    <row r="1" spans="1:61" s="37" customFormat="1" ht="45" x14ac:dyDescent="0.25">
      <c r="A1" s="31" t="s">
        <v>4</v>
      </c>
      <c r="B1" s="31" t="s">
        <v>0</v>
      </c>
      <c r="C1" s="31" t="s">
        <v>1</v>
      </c>
      <c r="D1" s="22" t="s">
        <v>69</v>
      </c>
      <c r="E1" s="32" t="s">
        <v>5</v>
      </c>
      <c r="F1" s="33" t="s">
        <v>6</v>
      </c>
      <c r="G1" s="34" t="s">
        <v>7</v>
      </c>
      <c r="H1" s="35" t="s">
        <v>8</v>
      </c>
      <c r="I1" s="33" t="s">
        <v>9</v>
      </c>
      <c r="J1" s="34" t="s">
        <v>10</v>
      </c>
      <c r="K1" s="33" t="s">
        <v>11</v>
      </c>
      <c r="L1" s="31" t="s">
        <v>16</v>
      </c>
      <c r="M1" s="36"/>
      <c r="N1" s="36"/>
      <c r="O1"/>
      <c r="P1"/>
      <c r="Q1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</row>
    <row r="2" spans="1:61" s="37" customFormat="1" ht="15" x14ac:dyDescent="0.25">
      <c r="A2" s="108" t="s">
        <v>245</v>
      </c>
      <c r="B2" s="108" t="s">
        <v>100</v>
      </c>
      <c r="C2" s="108" t="s">
        <v>100</v>
      </c>
      <c r="D2" s="108" t="s">
        <v>68</v>
      </c>
      <c r="E2" s="136" t="s">
        <v>12</v>
      </c>
      <c r="F2" s="137">
        <f>'New Required Reductions'!B4</f>
        <v>104021</v>
      </c>
      <c r="G2" s="138">
        <f>Education!B16</f>
        <v>0.06</v>
      </c>
      <c r="H2" s="137">
        <f>F2*G2</f>
        <v>6241.26</v>
      </c>
      <c r="I2" s="137">
        <f>'New Required Reductions'!F4</f>
        <v>16773</v>
      </c>
      <c r="J2" s="138">
        <f>Education!B16</f>
        <v>0.06</v>
      </c>
      <c r="K2" s="137">
        <f>I2*J2</f>
        <v>1006.38</v>
      </c>
      <c r="L2" s="139"/>
      <c r="M2" s="43"/>
      <c r="N2" s="43"/>
      <c r="O2"/>
      <c r="P2"/>
      <c r="Q2"/>
      <c r="R2" s="43"/>
      <c r="S2" s="43"/>
      <c r="T2" s="43"/>
      <c r="U2" s="43"/>
      <c r="V2" s="43"/>
      <c r="W2" s="43"/>
      <c r="X2" s="43" t="s">
        <v>2</v>
      </c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</row>
    <row r="3" spans="1:61" s="37" customFormat="1" ht="15" x14ac:dyDescent="0.25">
      <c r="A3" s="108" t="s">
        <v>246</v>
      </c>
      <c r="B3" s="108" t="s">
        <v>3</v>
      </c>
      <c r="C3" s="108" t="s">
        <v>3</v>
      </c>
      <c r="D3" s="108" t="s">
        <v>68</v>
      </c>
      <c r="E3" s="136" t="s">
        <v>12</v>
      </c>
      <c r="F3" s="137" t="s">
        <v>12</v>
      </c>
      <c r="G3" s="138" t="s">
        <v>12</v>
      </c>
      <c r="H3" s="137">
        <f>'Street Sweeping and CO'!G2</f>
        <v>664</v>
      </c>
      <c r="I3" s="137" t="s">
        <v>12</v>
      </c>
      <c r="J3" s="138" t="s">
        <v>12</v>
      </c>
      <c r="K3" s="137">
        <f>'Street Sweeping and CO'!H2</f>
        <v>299</v>
      </c>
      <c r="L3" s="139"/>
      <c r="M3" s="43"/>
      <c r="N3" s="43"/>
      <c r="O3"/>
      <c r="P3"/>
      <c r="Q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</row>
    <row r="4" spans="1:61" s="37" customFormat="1" ht="15" x14ac:dyDescent="0.25">
      <c r="A4" s="108" t="s">
        <v>247</v>
      </c>
      <c r="B4" s="108" t="s">
        <v>248</v>
      </c>
      <c r="C4" s="108" t="s">
        <v>99</v>
      </c>
      <c r="D4" s="108" t="s">
        <v>68</v>
      </c>
      <c r="E4" s="136">
        <f>GETPIVOTDATA("Sum of vol_c1_ACFT",'2020 Pivot Load Summary'!$A$1,"BMAP","Central IRL","PZ","SIR","ProjNumber","SLC-3","ProjEntity","St. Lucie County")</f>
        <v>579.84126207501538</v>
      </c>
      <c r="F4" s="137">
        <f>GETPIVOTDATA("Sum of TN_C1",'2020 Pivot Load Summary'!$A$1,"BMAP","Central IRL","PZ","SIR","ProjNumber","SLC-3","ProjEntity","St. Lucie County")</f>
        <v>1707.7851135030323</v>
      </c>
      <c r="G4" s="138">
        <v>0.1</v>
      </c>
      <c r="H4" s="137">
        <f>F4*G4</f>
        <v>170.77851135030323</v>
      </c>
      <c r="I4" s="137">
        <f>GETPIVOTDATA("Sum of TP_C1",'2020 Pivot Load Summary'!$A$1,"BMAP","Central IRL","PZ","SIR","ProjNumber","SLC-3","ProjEntity","St. Lucie County")</f>
        <v>284.5393979768557</v>
      </c>
      <c r="J4" s="138">
        <v>0.1</v>
      </c>
      <c r="K4" s="137">
        <f>I4*J4</f>
        <v>28.453939797685571</v>
      </c>
      <c r="L4" s="139"/>
      <c r="M4" s="43"/>
      <c r="N4" s="43"/>
      <c r="O4"/>
      <c r="P4"/>
      <c r="Q4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</row>
    <row r="5" spans="1:61" s="37" customFormat="1" ht="25.5" x14ac:dyDescent="0.25">
      <c r="A5" s="108" t="s">
        <v>249</v>
      </c>
      <c r="B5" s="108" t="s">
        <v>250</v>
      </c>
      <c r="C5" s="108" t="s">
        <v>99</v>
      </c>
      <c r="D5" s="108" t="s">
        <v>68</v>
      </c>
      <c r="E5" s="136">
        <f>GETPIVOTDATA("Sum of vol_c1_ACFT",'2020 Pivot Load Summary'!$A$1,"BMAP","Central IRL","PZ","SIR","ProjNumber","SLC-4","ProjEntity","St. Lucie County")</f>
        <v>817.71808494224229</v>
      </c>
      <c r="F5" s="137">
        <f>GETPIVOTDATA("Sum of TN_C1",'2020 Pivot Load Summary'!$A$1,"BMAP","Central IRL","PZ","SIR","ProjNumber","SLC-4","ProjEntity","St. Lucie County")</f>
        <v>2527.6793759714051</v>
      </c>
      <c r="G5" s="138">
        <v>0.1</v>
      </c>
      <c r="H5" s="137">
        <f>F5*G5</f>
        <v>252.76793759714053</v>
      </c>
      <c r="I5" s="137">
        <f>GETPIVOTDATA("Sum of TP_C1",'2020 Pivot Load Summary'!$A$1,"BMAP","Central IRL","PZ","SIR","ProjNumber","SLC-4","ProjEntity","St. Lucie County")</f>
        <v>435.13117108191358</v>
      </c>
      <c r="J5" s="138">
        <v>0.1</v>
      </c>
      <c r="K5" s="137">
        <f>I5*J5</f>
        <v>43.513117108191359</v>
      </c>
      <c r="L5" s="139"/>
      <c r="M5" s="43"/>
      <c r="N5" s="43"/>
      <c r="O5"/>
      <c r="P5"/>
      <c r="Q5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</row>
    <row r="6" spans="1:61" s="37" customFormat="1" ht="15" x14ac:dyDescent="0.25">
      <c r="A6" s="108" t="s">
        <v>251</v>
      </c>
      <c r="B6" s="108" t="s">
        <v>252</v>
      </c>
      <c r="C6" s="108" t="s">
        <v>127</v>
      </c>
      <c r="D6" s="108" t="s">
        <v>68</v>
      </c>
      <c r="E6" s="109" t="s">
        <v>12</v>
      </c>
      <c r="F6" s="109" t="s">
        <v>12</v>
      </c>
      <c r="G6" s="109" t="s">
        <v>12</v>
      </c>
      <c r="H6" s="137" t="s">
        <v>75</v>
      </c>
      <c r="I6" s="109" t="s">
        <v>12</v>
      </c>
      <c r="J6" s="109" t="s">
        <v>12</v>
      </c>
      <c r="K6" s="137" t="s">
        <v>75</v>
      </c>
      <c r="L6" s="139"/>
      <c r="M6" s="43"/>
      <c r="N6" s="43"/>
      <c r="O6"/>
      <c r="P6"/>
      <c r="Q6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</row>
    <row r="7" spans="1:61" s="37" customFormat="1" ht="15" x14ac:dyDescent="0.25">
      <c r="A7" s="108" t="s">
        <v>253</v>
      </c>
      <c r="B7" s="108" t="s">
        <v>254</v>
      </c>
      <c r="C7" s="108" t="s">
        <v>158</v>
      </c>
      <c r="D7" s="108" t="s">
        <v>68</v>
      </c>
      <c r="E7" s="136">
        <f>GETPIVOTDATA("Sum of vol_c1_ACFT",'2020 Pivot Load Summary'!$A$1,"BMAP","Central IRL","PZ","SIR","ProjNumber","SLC-6","ProjEntity","St. Lucie County")</f>
        <v>23.274511516899999</v>
      </c>
      <c r="F7" s="137">
        <f>GETPIVOTDATA("Sum of TN_C1",'2020 Pivot Load Summary'!$A$1,"BMAP","Central IRL","PZ","SIR","ProjNumber","SLC-6","ProjEntity","St. Lucie County")</f>
        <v>47.08139828500849</v>
      </c>
      <c r="G7" s="138" t="s">
        <v>75</v>
      </c>
      <c r="H7" s="140" t="s">
        <v>45</v>
      </c>
      <c r="I7" s="137">
        <f>GETPIVOTDATA("Sum of TP_C1",'2020 Pivot Load Summary'!$A$1,"BMAP","Central IRL","PZ","SIR","ProjNumber","SLC-6","ProjEntity","St. Lucie County")</f>
        <v>6.3432228137508657</v>
      </c>
      <c r="J7" s="138" t="s">
        <v>75</v>
      </c>
      <c r="K7" s="140" t="s">
        <v>45</v>
      </c>
      <c r="L7" s="141" t="s">
        <v>365</v>
      </c>
      <c r="M7" s="43"/>
      <c r="N7" s="43"/>
      <c r="O7"/>
      <c r="P7"/>
      <c r="Q7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</row>
    <row r="8" spans="1:61" s="37" customFormat="1" ht="15" x14ac:dyDescent="0.25">
      <c r="A8" s="108" t="s">
        <v>255</v>
      </c>
      <c r="B8" s="108" t="s">
        <v>256</v>
      </c>
      <c r="C8" s="108" t="s">
        <v>131</v>
      </c>
      <c r="D8" s="108" t="s">
        <v>68</v>
      </c>
      <c r="E8" s="136">
        <f>GETPIVOTDATA("Sum of vol_c1_ACFT",'2020 Pivot Load Summary'!$A$1,"BMAP","Central IRL","PZ","SIR","ProjNumber","SLC-7","ProjEntity","St. Lucie County")</f>
        <v>508.1454899225995</v>
      </c>
      <c r="F8" s="137">
        <f>GETPIVOTDATA("Sum of TN_C1",'2020 Pivot Load Summary'!$A$1,"BMAP","Central IRL","PZ","SIR","ProjNumber","SLC-7","ProjEntity","St. Lucie County")</f>
        <v>1634.0498362498654</v>
      </c>
      <c r="G8" s="138">
        <f>'Retention, Trains, and Swales'!F2</f>
        <v>0.74050000000000005</v>
      </c>
      <c r="H8" s="137">
        <f>F8*G8</f>
        <v>1210.0139037430254</v>
      </c>
      <c r="I8" s="137">
        <f>GETPIVOTDATA("Sum of TP_C1",'2020 Pivot Load Summary'!$A$1,"BMAP","Central IRL","PZ","SIR","ProjNumber","SLC-7","ProjEntity","St. Lucie County")</f>
        <v>289.55532371083012</v>
      </c>
      <c r="J8" s="138">
        <f>'Retention, Trains, and Swales'!F2</f>
        <v>0.74050000000000005</v>
      </c>
      <c r="K8" s="137">
        <f>I8*J8</f>
        <v>214.41571720786973</v>
      </c>
      <c r="L8" s="139"/>
      <c r="M8" s="43" t="s">
        <v>2</v>
      </c>
      <c r="N8" s="43"/>
      <c r="O8"/>
      <c r="P8"/>
      <c r="Q8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</row>
    <row r="9" spans="1:61" s="37" customFormat="1" ht="15" x14ac:dyDescent="0.25">
      <c r="A9" s="108" t="s">
        <v>257</v>
      </c>
      <c r="B9" s="108" t="s">
        <v>258</v>
      </c>
      <c r="C9" s="108" t="s">
        <v>82</v>
      </c>
      <c r="D9" s="109" t="s">
        <v>12</v>
      </c>
      <c r="E9" s="109" t="s">
        <v>12</v>
      </c>
      <c r="F9" s="109" t="s">
        <v>12</v>
      </c>
      <c r="G9" s="109" t="s">
        <v>12</v>
      </c>
      <c r="H9" s="109" t="s">
        <v>12</v>
      </c>
      <c r="I9" s="109" t="s">
        <v>12</v>
      </c>
      <c r="J9" s="109" t="s">
        <v>12</v>
      </c>
      <c r="K9" s="109" t="s">
        <v>12</v>
      </c>
      <c r="L9" s="141" t="s">
        <v>267</v>
      </c>
      <c r="M9" s="43"/>
      <c r="N9" s="43"/>
      <c r="O9"/>
      <c r="P9"/>
      <c r="Q9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</row>
    <row r="10" spans="1:61" s="50" customFormat="1" ht="25.5" x14ac:dyDescent="0.25">
      <c r="A10" s="108" t="s">
        <v>259</v>
      </c>
      <c r="B10" s="108" t="s">
        <v>260</v>
      </c>
      <c r="C10" s="108" t="s">
        <v>157</v>
      </c>
      <c r="D10" s="108" t="s">
        <v>68</v>
      </c>
      <c r="E10" s="109" t="s">
        <v>12</v>
      </c>
      <c r="F10" s="109" t="s">
        <v>12</v>
      </c>
      <c r="G10" s="109" t="s">
        <v>12</v>
      </c>
      <c r="H10" s="109" t="s">
        <v>12</v>
      </c>
      <c r="I10" s="109" t="s">
        <v>12</v>
      </c>
      <c r="J10" s="109" t="s">
        <v>12</v>
      </c>
      <c r="K10" s="109" t="s">
        <v>12</v>
      </c>
      <c r="L10" s="142"/>
      <c r="M10" s="48"/>
      <c r="N10" s="48"/>
      <c r="O10"/>
      <c r="P10"/>
      <c r="Q10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9"/>
    </row>
    <row r="11" spans="1:61" s="37" customFormat="1" ht="15" x14ac:dyDescent="0.25">
      <c r="A11" s="108" t="s">
        <v>261</v>
      </c>
      <c r="B11" s="108" t="s">
        <v>262</v>
      </c>
      <c r="C11" s="108" t="s">
        <v>150</v>
      </c>
      <c r="D11" s="108" t="s">
        <v>68</v>
      </c>
      <c r="E11" s="109" t="s">
        <v>12</v>
      </c>
      <c r="F11" s="109" t="s">
        <v>12</v>
      </c>
      <c r="G11" s="109" t="s">
        <v>12</v>
      </c>
      <c r="H11" s="109" t="s">
        <v>12</v>
      </c>
      <c r="I11" s="109" t="s">
        <v>12</v>
      </c>
      <c r="J11" s="109" t="s">
        <v>12</v>
      </c>
      <c r="K11" s="109" t="s">
        <v>12</v>
      </c>
      <c r="L11" s="143"/>
      <c r="M11" s="52"/>
      <c r="N11" s="52"/>
      <c r="O11"/>
      <c r="P11"/>
      <c r="Q11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1"/>
      <c r="BG11" s="51"/>
      <c r="BH11" s="51"/>
      <c r="BI11" s="51"/>
    </row>
    <row r="12" spans="1:61" s="37" customFormat="1" ht="15" x14ac:dyDescent="0.25">
      <c r="A12" s="108" t="s">
        <v>263</v>
      </c>
      <c r="B12" s="108" t="s">
        <v>264</v>
      </c>
      <c r="C12" s="108" t="s">
        <v>86</v>
      </c>
      <c r="D12" s="108" t="s">
        <v>68</v>
      </c>
      <c r="E12" s="144" t="s">
        <v>12</v>
      </c>
      <c r="F12" s="144" t="s">
        <v>12</v>
      </c>
      <c r="G12" s="111" t="s">
        <v>45</v>
      </c>
      <c r="H12" s="111" t="s">
        <v>45</v>
      </c>
      <c r="I12" s="144" t="s">
        <v>12</v>
      </c>
      <c r="J12" s="111" t="s">
        <v>45</v>
      </c>
      <c r="K12" s="111" t="s">
        <v>45</v>
      </c>
      <c r="L12" s="143"/>
      <c r="M12" s="52"/>
      <c r="N12" s="52"/>
      <c r="O12"/>
      <c r="P12"/>
      <c r="Q1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1"/>
      <c r="BG12" s="51"/>
      <c r="BH12" s="51"/>
      <c r="BI12" s="51"/>
    </row>
    <row r="13" spans="1:61" s="37" customFormat="1" ht="26.25" x14ac:dyDescent="0.25">
      <c r="A13" s="110" t="s">
        <v>265</v>
      </c>
      <c r="B13" s="110" t="s">
        <v>266</v>
      </c>
      <c r="C13" s="110" t="s">
        <v>153</v>
      </c>
      <c r="D13" s="110" t="s">
        <v>68</v>
      </c>
      <c r="E13" s="144" t="s">
        <v>12</v>
      </c>
      <c r="F13" s="144" t="s">
        <v>12</v>
      </c>
      <c r="G13" s="111" t="s">
        <v>12</v>
      </c>
      <c r="H13" s="111" t="s">
        <v>12</v>
      </c>
      <c r="I13" s="144" t="s">
        <v>12</v>
      </c>
      <c r="J13" s="111" t="s">
        <v>12</v>
      </c>
      <c r="K13" s="111" t="s">
        <v>12</v>
      </c>
      <c r="L13" s="143"/>
      <c r="M13" s="52"/>
      <c r="N13" s="52"/>
      <c r="O13"/>
      <c r="P13"/>
      <c r="Q13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1"/>
      <c r="BG13" s="51"/>
      <c r="BH13" s="51"/>
      <c r="BI13" s="51"/>
    </row>
    <row r="14" spans="1:61" s="37" customFormat="1" ht="15" x14ac:dyDescent="0.25">
      <c r="A14" s="38"/>
      <c r="B14" s="39"/>
      <c r="C14" s="39"/>
      <c r="D14" s="39"/>
      <c r="E14" s="44"/>
      <c r="F14" s="42"/>
      <c r="G14" s="41"/>
      <c r="H14" s="42"/>
      <c r="I14" s="42"/>
      <c r="J14" s="41"/>
      <c r="K14" s="42"/>
      <c r="L14" s="49"/>
      <c r="M14" s="52"/>
      <c r="N14" s="52"/>
      <c r="O14"/>
      <c r="P14"/>
      <c r="Q14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1"/>
      <c r="BG14" s="51"/>
      <c r="BH14" s="51"/>
      <c r="BI14" s="51"/>
    </row>
    <row r="15" spans="1:61" s="50" customFormat="1" ht="15" x14ac:dyDescent="0.25">
      <c r="A15" s="38"/>
      <c r="B15" s="39"/>
      <c r="C15" s="39"/>
      <c r="D15" s="39"/>
      <c r="E15" s="79"/>
      <c r="F15" s="44"/>
      <c r="G15" s="41"/>
      <c r="H15" s="42"/>
      <c r="I15" s="44"/>
      <c r="J15" s="41"/>
      <c r="K15" s="42"/>
      <c r="L15" s="47"/>
      <c r="M15" s="53"/>
      <c r="N15" s="53"/>
      <c r="O15"/>
      <c r="P15"/>
      <c r="Q15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</row>
    <row r="16" spans="1:61" s="37" customFormat="1" ht="15" x14ac:dyDescent="0.25">
      <c r="A16" s="38"/>
      <c r="B16" s="39"/>
      <c r="C16" s="39"/>
      <c r="D16" s="39"/>
      <c r="E16" s="79"/>
      <c r="F16" s="44"/>
      <c r="G16" s="41"/>
      <c r="H16" s="42"/>
      <c r="I16" s="44"/>
      <c r="J16" s="41"/>
      <c r="K16" s="42"/>
      <c r="L16" s="47"/>
      <c r="M16" s="52"/>
      <c r="N16" s="52"/>
      <c r="O16"/>
      <c r="P16"/>
      <c r="Q16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</row>
    <row r="17" spans="1:57" s="37" customFormat="1" ht="15" x14ac:dyDescent="0.25">
      <c r="A17" s="38"/>
      <c r="B17" s="39"/>
      <c r="C17" s="39"/>
      <c r="D17" s="39"/>
      <c r="E17" s="79"/>
      <c r="F17" s="44"/>
      <c r="G17" s="41"/>
      <c r="H17" s="42"/>
      <c r="I17" s="44"/>
      <c r="J17" s="41"/>
      <c r="K17" s="42"/>
      <c r="L17" s="47"/>
      <c r="M17" s="52"/>
      <c r="N17" s="52"/>
      <c r="O17"/>
      <c r="P17"/>
      <c r="Q17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</row>
    <row r="18" spans="1:57" s="37" customFormat="1" ht="15" x14ac:dyDescent="0.25">
      <c r="A18" s="38"/>
      <c r="B18" s="39"/>
      <c r="C18" s="39"/>
      <c r="D18" s="39"/>
      <c r="E18" s="79"/>
      <c r="F18" s="44"/>
      <c r="G18" s="41"/>
      <c r="H18" s="42"/>
      <c r="I18" s="44"/>
      <c r="J18" s="41"/>
      <c r="K18" s="42"/>
      <c r="L18" s="47"/>
      <c r="M18" s="52"/>
      <c r="N18" s="52"/>
      <c r="O18"/>
      <c r="P18"/>
      <c r="Q18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</row>
    <row r="19" spans="1:57" s="37" customFormat="1" ht="15" x14ac:dyDescent="0.25">
      <c r="A19" s="38"/>
      <c r="B19" s="39"/>
      <c r="C19" s="39"/>
      <c r="D19" s="39"/>
      <c r="E19" s="79"/>
      <c r="F19" s="44"/>
      <c r="G19" s="41"/>
      <c r="H19" s="42"/>
      <c r="I19" s="44"/>
      <c r="J19" s="41"/>
      <c r="K19" s="42"/>
      <c r="L19" s="47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</row>
    <row r="20" spans="1:57" s="37" customFormat="1" ht="15" x14ac:dyDescent="0.25">
      <c r="A20" s="38"/>
      <c r="B20" s="39"/>
      <c r="C20" s="39"/>
      <c r="D20" s="39"/>
      <c r="E20" s="79"/>
      <c r="F20" s="44"/>
      <c r="G20" s="41"/>
      <c r="H20" s="42"/>
      <c r="I20" s="44"/>
      <c r="J20" s="41"/>
      <c r="K20" s="42"/>
      <c r="L20" s="47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</row>
    <row r="21" spans="1:57" s="37" customFormat="1" ht="15" x14ac:dyDescent="0.25">
      <c r="A21" s="38"/>
      <c r="B21" s="39"/>
      <c r="C21" s="39"/>
      <c r="D21" s="39"/>
      <c r="E21" s="79"/>
      <c r="F21" s="44"/>
      <c r="G21" s="41"/>
      <c r="H21" s="42"/>
      <c r="I21" s="44"/>
      <c r="J21" s="41"/>
      <c r="K21" s="42"/>
      <c r="L21" s="47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</row>
    <row r="22" spans="1:57" s="37" customFormat="1" ht="15" x14ac:dyDescent="0.25">
      <c r="A22" s="38"/>
      <c r="B22" s="39"/>
      <c r="C22" s="39"/>
      <c r="D22" s="39"/>
      <c r="E22" s="79"/>
      <c r="F22" s="44"/>
      <c r="G22" s="41"/>
      <c r="H22" s="42"/>
      <c r="I22" s="44"/>
      <c r="J22" s="41"/>
      <c r="K22" s="42"/>
      <c r="L22" s="47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</row>
    <row r="23" spans="1:57" s="37" customFormat="1" ht="15" x14ac:dyDescent="0.25">
      <c r="A23" s="38"/>
      <c r="B23" s="39"/>
      <c r="C23" s="39"/>
      <c r="D23" s="39"/>
      <c r="E23" s="79"/>
      <c r="F23" s="44"/>
      <c r="G23" s="41"/>
      <c r="H23" s="42"/>
      <c r="I23" s="44"/>
      <c r="J23" s="41"/>
      <c r="K23" s="42"/>
      <c r="L23" s="47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</row>
    <row r="24" spans="1:57" s="37" customFormat="1" ht="15" x14ac:dyDescent="0.25">
      <c r="A24" s="38"/>
      <c r="B24" s="39"/>
      <c r="C24" s="39"/>
      <c r="D24" s="39"/>
      <c r="E24" s="79"/>
      <c r="F24" s="44"/>
      <c r="G24" s="45"/>
      <c r="H24" s="45"/>
      <c r="I24" s="44"/>
      <c r="J24" s="45"/>
      <c r="K24" s="45"/>
      <c r="L24" s="54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</row>
    <row r="25" spans="1:57" s="37" customFormat="1" ht="15" x14ac:dyDescent="0.25">
      <c r="A25" s="38"/>
      <c r="B25" s="39"/>
      <c r="C25" s="39"/>
      <c r="D25" s="39"/>
      <c r="E25" s="79"/>
      <c r="F25" s="44"/>
      <c r="G25" s="45"/>
      <c r="H25" s="45"/>
      <c r="I25" s="44"/>
      <c r="J25" s="45"/>
      <c r="K25" s="45"/>
      <c r="L25" s="54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</row>
    <row r="26" spans="1:57" s="37" customFormat="1" ht="15" x14ac:dyDescent="0.25">
      <c r="A26" s="38"/>
      <c r="B26" s="39"/>
      <c r="C26" s="39"/>
      <c r="D26" s="39"/>
      <c r="E26" s="79"/>
      <c r="F26" s="44"/>
      <c r="G26" s="55"/>
      <c r="H26" s="42"/>
      <c r="I26" s="44"/>
      <c r="J26" s="46"/>
      <c r="K26" s="42"/>
      <c r="L26" s="3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</row>
    <row r="27" spans="1:57" s="37" customFormat="1" ht="15" x14ac:dyDescent="0.25">
      <c r="A27" s="38"/>
      <c r="B27" s="39"/>
      <c r="C27" s="39"/>
      <c r="D27" s="39"/>
      <c r="E27" s="79"/>
      <c r="F27" s="44"/>
      <c r="G27" s="55"/>
      <c r="H27" s="42"/>
      <c r="I27" s="44"/>
      <c r="J27" s="46"/>
      <c r="K27" s="42"/>
      <c r="L27" s="39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</row>
    <row r="28" spans="1:57" s="37" customFormat="1" ht="15" x14ac:dyDescent="0.25">
      <c r="A28" s="38"/>
      <c r="B28" s="39"/>
      <c r="C28" s="39"/>
      <c r="D28" s="39"/>
      <c r="E28" s="79"/>
      <c r="F28" s="44"/>
      <c r="G28" s="55"/>
      <c r="H28" s="42"/>
      <c r="I28" s="44"/>
      <c r="J28" s="46"/>
      <c r="K28" s="42"/>
      <c r="L28" s="39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</row>
    <row r="29" spans="1:57" s="37" customFormat="1" ht="15" x14ac:dyDescent="0.25">
      <c r="A29" s="38"/>
      <c r="B29" s="39"/>
      <c r="C29" s="39"/>
      <c r="D29" s="39"/>
      <c r="E29" s="79"/>
      <c r="F29" s="44"/>
      <c r="G29" s="55"/>
      <c r="H29" s="42"/>
      <c r="I29" s="44"/>
      <c r="J29" s="46"/>
      <c r="K29" s="42"/>
      <c r="L29" s="39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</row>
    <row r="30" spans="1:57" s="37" customFormat="1" ht="15" x14ac:dyDescent="0.25">
      <c r="A30" s="38"/>
      <c r="B30" s="39"/>
      <c r="C30" s="39"/>
      <c r="D30" s="39"/>
      <c r="E30" s="79"/>
      <c r="F30" s="44"/>
      <c r="G30" s="55"/>
      <c r="H30" s="42"/>
      <c r="I30" s="44"/>
      <c r="J30" s="46"/>
      <c r="K30" s="42"/>
      <c r="L30" s="39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</row>
    <row r="31" spans="1:57" s="37" customFormat="1" ht="15" x14ac:dyDescent="0.25">
      <c r="A31" s="38"/>
      <c r="B31" s="39"/>
      <c r="C31" s="39"/>
      <c r="D31" s="39"/>
      <c r="E31" s="79"/>
      <c r="F31" s="44"/>
      <c r="G31" s="45"/>
      <c r="H31" s="45"/>
      <c r="I31" s="44"/>
      <c r="J31" s="45"/>
      <c r="K31" s="45"/>
      <c r="L31" s="54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</row>
    <row r="32" spans="1:57" s="37" customFormat="1" ht="15" x14ac:dyDescent="0.25">
      <c r="A32" s="56"/>
      <c r="B32" s="57"/>
      <c r="C32" s="59"/>
      <c r="D32" s="39"/>
      <c r="E32" s="79"/>
      <c r="F32" s="80"/>
      <c r="G32" s="80"/>
      <c r="H32" s="80"/>
      <c r="I32" s="80"/>
      <c r="J32" s="80"/>
      <c r="K32" s="80"/>
      <c r="L32" s="68"/>
    </row>
    <row r="33" spans="1:12" s="37" customFormat="1" ht="15" x14ac:dyDescent="0.25">
      <c r="A33" s="56"/>
      <c r="B33" s="57"/>
      <c r="C33" s="58"/>
      <c r="D33" s="39"/>
      <c r="E33" s="79"/>
      <c r="F33" s="40"/>
      <c r="G33" s="67"/>
      <c r="H33" s="42"/>
      <c r="I33" s="40"/>
      <c r="J33" s="67"/>
      <c r="K33" s="42"/>
      <c r="L33" s="68"/>
    </row>
    <row r="34" spans="1:12" s="37" customFormat="1" ht="15" x14ac:dyDescent="0.25">
      <c r="A34" s="56"/>
      <c r="B34" s="59"/>
      <c r="C34" s="58"/>
      <c r="D34" s="39"/>
      <c r="E34" s="79"/>
      <c r="F34" s="44"/>
      <c r="G34" s="45"/>
      <c r="H34" s="45"/>
      <c r="I34" s="44"/>
      <c r="J34" s="45"/>
      <c r="K34" s="45"/>
      <c r="L34" s="54"/>
    </row>
    <row r="35" spans="1:12" x14ac:dyDescent="0.25">
      <c r="G35" s="63" t="s">
        <v>43</v>
      </c>
      <c r="H35" s="134">
        <f>SUM(H2:H34)</f>
        <v>8538.820352690469</v>
      </c>
      <c r="I35" s="64"/>
      <c r="J35" s="64"/>
      <c r="K35" s="134">
        <f>SUM(K2:K34)</f>
        <v>1591.7627741137467</v>
      </c>
    </row>
    <row r="38" spans="1:12" x14ac:dyDescent="0.25">
      <c r="A38" s="77" t="s">
        <v>63</v>
      </c>
    </row>
    <row r="39" spans="1:12" x14ac:dyDescent="0.25">
      <c r="A39" s="77" t="s">
        <v>70</v>
      </c>
    </row>
  </sheetData>
  <autoFilter ref="A1:M13" xr:uid="{00000000-0009-0000-0000-000002000000}"/>
  <pageMargins left="0.7" right="0.7" top="0.75" bottom="0.75" header="0.3" footer="0.3"/>
  <pageSetup orientation="portrait" r:id="rId1"/>
  <ignoredErrors>
    <ignoredError sqref="H3 K3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Notes!$A$19:$A$32</xm:f>
          </x14:formula1>
          <xm:sqref>D14:D34</xm:sqref>
        </x14:dataValidation>
        <x14:dataValidation type="list" allowBlank="1" showInputMessage="1" showErrorMessage="1" xr:uid="{00000000-0002-0000-0200-000001000000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activeCell="H16" sqref="H16"/>
    </sheetView>
  </sheetViews>
  <sheetFormatPr defaultRowHeight="15" x14ac:dyDescent="0.25"/>
  <cols>
    <col min="1" max="1" width="17" bestFit="1" customWidth="1"/>
    <col min="2" max="2" width="13.28515625" bestFit="1" customWidth="1"/>
    <col min="3" max="3" width="12.85546875" bestFit="1" customWidth="1"/>
    <col min="4" max="4" width="13.85546875" bestFit="1" customWidth="1"/>
    <col min="5" max="5" width="18.85546875" bestFit="1" customWidth="1"/>
    <col min="6" max="6" width="12.42578125" bestFit="1" customWidth="1"/>
  </cols>
  <sheetData>
    <row r="1" spans="1:6" x14ac:dyDescent="0.25">
      <c r="A1" s="128" t="s">
        <v>358</v>
      </c>
      <c r="B1" s="116" t="s">
        <v>360</v>
      </c>
      <c r="C1" s="116" t="s">
        <v>361</v>
      </c>
      <c r="D1" s="116" t="s">
        <v>362</v>
      </c>
      <c r="E1" s="116" t="s">
        <v>363</v>
      </c>
      <c r="F1" s="116" t="s">
        <v>364</v>
      </c>
    </row>
    <row r="2" spans="1:6" x14ac:dyDescent="0.25">
      <c r="A2" s="129" t="s">
        <v>268</v>
      </c>
      <c r="B2" s="133">
        <v>5938.3074231701239</v>
      </c>
      <c r="C2" s="133">
        <v>1018.6333812523751</v>
      </c>
      <c r="D2" s="133">
        <v>2395181.2457453455</v>
      </c>
      <c r="E2" s="133">
        <v>1942.563865161897</v>
      </c>
      <c r="F2" s="133">
        <v>591.53306914953396</v>
      </c>
    </row>
    <row r="3" spans="1:6" x14ac:dyDescent="0.25">
      <c r="A3" s="130" t="s">
        <v>314</v>
      </c>
      <c r="B3" s="133">
        <v>5938.3074231701239</v>
      </c>
      <c r="C3" s="133">
        <v>1018.6333812523751</v>
      </c>
      <c r="D3" s="133">
        <v>2395181.2457453455</v>
      </c>
      <c r="E3" s="133">
        <v>1942.563865161897</v>
      </c>
      <c r="F3" s="133">
        <v>591.53306914953396</v>
      </c>
    </row>
    <row r="4" spans="1:6" x14ac:dyDescent="0.25">
      <c r="A4" s="131" t="s">
        <v>320</v>
      </c>
      <c r="B4" s="133">
        <v>1707.7851135030323</v>
      </c>
      <c r="C4" s="133">
        <v>284.5393979768557</v>
      </c>
      <c r="D4" s="133">
        <v>714944.27613875957</v>
      </c>
      <c r="E4" s="133">
        <v>579.84126207501538</v>
      </c>
      <c r="F4" s="133">
        <v>163.94956063719468</v>
      </c>
    </row>
    <row r="5" spans="1:6" x14ac:dyDescent="0.25">
      <c r="A5" s="132" t="s">
        <v>315</v>
      </c>
      <c r="B5" s="133">
        <v>1707.7851135030323</v>
      </c>
      <c r="C5" s="133">
        <v>284.5393979768557</v>
      </c>
      <c r="D5" s="133">
        <v>714944.27613875957</v>
      </c>
      <c r="E5" s="133">
        <v>579.84126207501538</v>
      </c>
      <c r="F5" s="133">
        <v>163.94956063719468</v>
      </c>
    </row>
    <row r="6" spans="1:6" x14ac:dyDescent="0.25">
      <c r="A6" s="131" t="s">
        <v>329</v>
      </c>
      <c r="B6" s="133">
        <v>2527.6793759714051</v>
      </c>
      <c r="C6" s="133">
        <v>435.13117108191358</v>
      </c>
      <c r="D6" s="133">
        <v>1008246.3987341265</v>
      </c>
      <c r="E6" s="133">
        <v>817.71808494224229</v>
      </c>
      <c r="F6" s="133">
        <v>236.12109225321561</v>
      </c>
    </row>
    <row r="7" spans="1:6" x14ac:dyDescent="0.25">
      <c r="A7" s="132" t="s">
        <v>315</v>
      </c>
      <c r="B7" s="133">
        <v>2527.6793759714051</v>
      </c>
      <c r="C7" s="133">
        <v>435.13117108191358</v>
      </c>
      <c r="D7" s="133">
        <v>1008246.3987341265</v>
      </c>
      <c r="E7" s="133">
        <v>817.71808494224229</v>
      </c>
      <c r="F7" s="133">
        <v>236.12109225321561</v>
      </c>
    </row>
    <row r="8" spans="1:6" x14ac:dyDescent="0.25">
      <c r="A8" s="131" t="s">
        <v>336</v>
      </c>
      <c r="B8" s="133">
        <v>21.711699160812209</v>
      </c>
      <c r="C8" s="133">
        <v>3.0642656690249024</v>
      </c>
      <c r="D8" s="133">
        <v>16749.709097375115</v>
      </c>
      <c r="E8" s="133">
        <v>13.584516705139963</v>
      </c>
      <c r="F8" s="133">
        <v>28.252516829648435</v>
      </c>
    </row>
    <row r="9" spans="1:6" x14ac:dyDescent="0.25">
      <c r="A9" s="132" t="s">
        <v>315</v>
      </c>
      <c r="B9" s="133">
        <v>21.711699160812209</v>
      </c>
      <c r="C9" s="133">
        <v>3.0642656690249024</v>
      </c>
      <c r="D9" s="133">
        <v>16749.709097375115</v>
      </c>
      <c r="E9" s="133">
        <v>13.584516705139963</v>
      </c>
      <c r="F9" s="133">
        <v>28.252516829648435</v>
      </c>
    </row>
    <row r="10" spans="1:6" x14ac:dyDescent="0.25">
      <c r="A10" s="131" t="s">
        <v>347</v>
      </c>
      <c r="B10" s="133">
        <v>47.08139828500849</v>
      </c>
      <c r="C10" s="133">
        <v>6.3432228137508657</v>
      </c>
      <c r="D10" s="133">
        <v>28697.472700267248</v>
      </c>
      <c r="E10" s="133">
        <v>23.274511516899999</v>
      </c>
      <c r="F10" s="133">
        <v>6.1295633825050206</v>
      </c>
    </row>
    <row r="11" spans="1:6" x14ac:dyDescent="0.25">
      <c r="A11" s="132" t="s">
        <v>315</v>
      </c>
      <c r="B11" s="133">
        <v>47.08139828500849</v>
      </c>
      <c r="C11" s="133">
        <v>6.3432228137508657</v>
      </c>
      <c r="D11" s="133">
        <v>28697.472700267248</v>
      </c>
      <c r="E11" s="133">
        <v>23.274511516899999</v>
      </c>
      <c r="F11" s="133">
        <v>6.1295633825050206</v>
      </c>
    </row>
    <row r="12" spans="1:6" x14ac:dyDescent="0.25">
      <c r="A12" s="131" t="s">
        <v>352</v>
      </c>
      <c r="B12" s="133">
        <v>1634.0498362498654</v>
      </c>
      <c r="C12" s="133">
        <v>289.55532371083012</v>
      </c>
      <c r="D12" s="133">
        <v>626543.38907481695</v>
      </c>
      <c r="E12" s="133">
        <v>508.1454899225995</v>
      </c>
      <c r="F12" s="133">
        <v>157.08033604697025</v>
      </c>
    </row>
    <row r="13" spans="1:6" x14ac:dyDescent="0.25">
      <c r="A13" s="132" t="s">
        <v>315</v>
      </c>
      <c r="B13" s="133">
        <v>1634.0498362498654</v>
      </c>
      <c r="C13" s="133">
        <v>289.55532371083012</v>
      </c>
      <c r="D13" s="133">
        <v>626543.38907481695</v>
      </c>
      <c r="E13" s="133">
        <v>508.1454899225995</v>
      </c>
      <c r="F13" s="133">
        <v>157.08033604697025</v>
      </c>
    </row>
    <row r="14" spans="1:6" x14ac:dyDescent="0.25">
      <c r="A14" s="129" t="s">
        <v>359</v>
      </c>
      <c r="B14" s="133">
        <v>5938.3074231701239</v>
      </c>
      <c r="C14" s="133">
        <v>1018.6333812523751</v>
      </c>
      <c r="D14" s="133">
        <v>2395181.2457453455</v>
      </c>
      <c r="E14" s="133">
        <v>1942.563865161897</v>
      </c>
      <c r="F14" s="133">
        <v>591.53306914953396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5010"/>
  <sheetViews>
    <sheetView workbookViewId="0">
      <selection activeCell="E5" sqref="E5"/>
    </sheetView>
  </sheetViews>
  <sheetFormatPr defaultRowHeight="15" x14ac:dyDescent="0.25"/>
  <cols>
    <col min="1" max="16384" width="9.140625" style="116"/>
  </cols>
  <sheetData>
    <row r="1" spans="1:49" x14ac:dyDescent="0.25">
      <c r="A1" s="116" t="s">
        <v>269</v>
      </c>
      <c r="B1" s="116" t="s">
        <v>270</v>
      </c>
      <c r="C1" s="116" t="s">
        <v>271</v>
      </c>
      <c r="D1" s="116" t="s">
        <v>164</v>
      </c>
      <c r="E1" s="116" t="s">
        <v>272</v>
      </c>
      <c r="F1" s="116" t="s">
        <v>273</v>
      </c>
      <c r="G1" s="116" t="s">
        <v>274</v>
      </c>
      <c r="H1" s="116" t="s">
        <v>275</v>
      </c>
      <c r="I1" s="116" t="s">
        <v>276</v>
      </c>
      <c r="J1" s="116" t="s">
        <v>17</v>
      </c>
      <c r="K1" s="116" t="s">
        <v>14</v>
      </c>
      <c r="L1" s="116" t="s">
        <v>277</v>
      </c>
      <c r="M1" s="116" t="s">
        <v>278</v>
      </c>
      <c r="N1" s="116" t="s">
        <v>279</v>
      </c>
      <c r="O1" s="116" t="s">
        <v>280</v>
      </c>
      <c r="P1" s="116" t="s">
        <v>281</v>
      </c>
      <c r="Q1" s="116" t="s">
        <v>282</v>
      </c>
      <c r="R1" s="116" t="s">
        <v>283</v>
      </c>
      <c r="S1" s="116" t="s">
        <v>284</v>
      </c>
      <c r="T1" s="116" t="s">
        <v>285</v>
      </c>
      <c r="U1" s="116" t="s">
        <v>286</v>
      </c>
      <c r="V1" s="116" t="s">
        <v>287</v>
      </c>
      <c r="W1" s="116" t="s">
        <v>288</v>
      </c>
      <c r="X1" s="116" t="s">
        <v>289</v>
      </c>
      <c r="Y1" s="116" t="s">
        <v>290</v>
      </c>
      <c r="Z1" s="116" t="s">
        <v>291</v>
      </c>
      <c r="AA1" s="116" t="s">
        <v>292</v>
      </c>
      <c r="AB1" s="116" t="s">
        <v>293</v>
      </c>
      <c r="AC1" s="116" t="s">
        <v>294</v>
      </c>
      <c r="AD1" s="116" t="s">
        <v>295</v>
      </c>
      <c r="AE1" s="116" t="s">
        <v>296</v>
      </c>
      <c r="AF1" s="116" t="s">
        <v>297</v>
      </c>
      <c r="AG1" s="116" t="s">
        <v>298</v>
      </c>
      <c r="AH1" s="116" t="s">
        <v>299</v>
      </c>
      <c r="AI1" s="116" t="s">
        <v>300</v>
      </c>
      <c r="AJ1" s="116" t="s">
        <v>301</v>
      </c>
      <c r="AK1" s="116" t="s">
        <v>302</v>
      </c>
      <c r="AL1" s="116" t="s">
        <v>303</v>
      </c>
      <c r="AM1" s="116" t="s">
        <v>175</v>
      </c>
      <c r="AN1" s="116" t="s">
        <v>304</v>
      </c>
      <c r="AO1" s="116" t="s">
        <v>305</v>
      </c>
      <c r="AP1" s="116" t="s">
        <v>306</v>
      </c>
      <c r="AQ1" s="116" t="s">
        <v>307</v>
      </c>
      <c r="AR1" s="116" t="s">
        <v>308</v>
      </c>
      <c r="AS1" s="116" t="s">
        <v>309</v>
      </c>
      <c r="AT1" s="116" t="s">
        <v>310</v>
      </c>
      <c r="AU1" s="116" t="s">
        <v>311</v>
      </c>
      <c r="AV1" s="116" t="s">
        <v>312</v>
      </c>
      <c r="AW1" s="116" t="s">
        <v>313</v>
      </c>
    </row>
    <row r="2" spans="1:49" x14ac:dyDescent="0.25">
      <c r="A2" s="127">
        <v>130000</v>
      </c>
      <c r="B2" s="127">
        <v>290000</v>
      </c>
      <c r="C2" s="127">
        <v>290000</v>
      </c>
      <c r="D2" s="116" t="s">
        <v>314</v>
      </c>
      <c r="E2" s="116" t="s">
        <v>315</v>
      </c>
      <c r="F2" s="116" t="s">
        <v>316</v>
      </c>
      <c r="G2" s="116" t="s">
        <v>317</v>
      </c>
      <c r="H2" s="116">
        <v>0.36</v>
      </c>
      <c r="I2" s="116">
        <v>0.57999999999999996</v>
      </c>
      <c r="J2" s="116" t="s">
        <v>268</v>
      </c>
      <c r="K2" s="116">
        <v>0.24051555167047001</v>
      </c>
      <c r="L2" s="116">
        <v>3975.4590245445002</v>
      </c>
      <c r="M2" s="116">
        <v>10.6079653261783</v>
      </c>
      <c r="N2" s="116">
        <v>1.8125167927339101</v>
      </c>
      <c r="O2" s="116">
        <v>2.5513806325270898</v>
      </c>
      <c r="P2" s="116">
        <v>0.43593847631639998</v>
      </c>
      <c r="Q2" s="116">
        <v>956.15972043169995</v>
      </c>
      <c r="R2" s="116">
        <v>1210</v>
      </c>
      <c r="S2" s="116" t="s">
        <v>318</v>
      </c>
      <c r="T2" s="116">
        <v>1210</v>
      </c>
      <c r="U2" s="116" t="s">
        <v>268</v>
      </c>
      <c r="V2" s="116" t="s">
        <v>268</v>
      </c>
      <c r="Z2" s="116">
        <v>0</v>
      </c>
      <c r="AA2" s="116">
        <v>1</v>
      </c>
      <c r="AB2" s="116">
        <v>2.5513806325270898</v>
      </c>
      <c r="AC2" s="116">
        <v>0.43593847631639998</v>
      </c>
      <c r="AD2" s="116">
        <v>956.15972043169995</v>
      </c>
      <c r="AF2" s="116">
        <v>-1</v>
      </c>
      <c r="AG2" s="116">
        <v>-1</v>
      </c>
      <c r="AH2" s="116">
        <v>-1</v>
      </c>
      <c r="AI2" s="116">
        <v>-1</v>
      </c>
      <c r="AJ2" s="116">
        <v>0</v>
      </c>
      <c r="AM2" s="116" t="s">
        <v>319</v>
      </c>
      <c r="AN2" s="116">
        <v>-1</v>
      </c>
      <c r="AQ2" s="116">
        <v>779</v>
      </c>
      <c r="AR2" s="116" t="s">
        <v>320</v>
      </c>
      <c r="AS2" s="116" t="s">
        <v>248</v>
      </c>
      <c r="AT2" s="116" t="s">
        <v>268</v>
      </c>
      <c r="AV2" s="116">
        <v>191.212308343389</v>
      </c>
      <c r="AW2" s="116">
        <v>0.77547422580000003</v>
      </c>
    </row>
    <row r="3" spans="1:49" x14ac:dyDescent="0.25">
      <c r="A3" s="127">
        <v>130000</v>
      </c>
      <c r="B3" s="127">
        <v>290000</v>
      </c>
      <c r="C3" s="127">
        <v>290000</v>
      </c>
      <c r="D3" s="116" t="s">
        <v>314</v>
      </c>
      <c r="E3" s="116" t="s">
        <v>315</v>
      </c>
      <c r="F3" s="116" t="s">
        <v>316</v>
      </c>
      <c r="G3" s="116" t="s">
        <v>317</v>
      </c>
      <c r="H3" s="116">
        <v>0.36</v>
      </c>
      <c r="I3" s="116">
        <v>0.57999999999999996</v>
      </c>
      <c r="J3" s="116" t="s">
        <v>268</v>
      </c>
      <c r="K3" s="116">
        <v>3.51044712457E-3</v>
      </c>
      <c r="L3" s="116">
        <v>3975.4590245445002</v>
      </c>
      <c r="M3" s="116">
        <v>10.6079653261783</v>
      </c>
      <c r="N3" s="116">
        <v>1.8125167927339101</v>
      </c>
      <c r="O3" s="116">
        <v>3.7238701376860001E-2</v>
      </c>
      <c r="P3" s="116">
        <v>6.3627443632899997E-3</v>
      </c>
      <c r="Q3" s="116">
        <v>13.955638701573999</v>
      </c>
      <c r="R3" s="116">
        <v>1310</v>
      </c>
      <c r="S3" s="116" t="s">
        <v>318</v>
      </c>
      <c r="T3" s="116">
        <v>1310</v>
      </c>
      <c r="U3" s="116" t="s">
        <v>268</v>
      </c>
      <c r="V3" s="116" t="s">
        <v>268</v>
      </c>
      <c r="Z3" s="116">
        <v>0</v>
      </c>
      <c r="AA3" s="116">
        <v>1</v>
      </c>
      <c r="AB3" s="116">
        <v>3.7238701376860001E-2</v>
      </c>
      <c r="AC3" s="116">
        <v>6.3627443632899997E-3</v>
      </c>
      <c r="AD3" s="116">
        <v>13.955638701573401</v>
      </c>
      <c r="AF3" s="116">
        <v>-1</v>
      </c>
      <c r="AG3" s="116">
        <v>-1</v>
      </c>
      <c r="AH3" s="116">
        <v>-1</v>
      </c>
      <c r="AI3" s="116">
        <v>-1</v>
      </c>
      <c r="AJ3" s="116">
        <v>0</v>
      </c>
      <c r="AM3" s="116" t="s">
        <v>319</v>
      </c>
      <c r="AN3" s="116">
        <v>-1</v>
      </c>
      <c r="AQ3" s="116">
        <v>779</v>
      </c>
      <c r="AR3" s="116" t="s">
        <v>320</v>
      </c>
      <c r="AS3" s="116" t="s">
        <v>248</v>
      </c>
      <c r="AT3" s="116" t="s">
        <v>268</v>
      </c>
      <c r="AV3" s="116">
        <v>65.917913138916802</v>
      </c>
      <c r="AW3" s="116">
        <v>1.1318441800000001E-2</v>
      </c>
    </row>
    <row r="4" spans="1:49" x14ac:dyDescent="0.25">
      <c r="A4" s="127">
        <v>130000</v>
      </c>
      <c r="B4" s="127">
        <v>360000</v>
      </c>
      <c r="C4" s="127">
        <v>360000</v>
      </c>
      <c r="D4" s="116" t="s">
        <v>314</v>
      </c>
      <c r="E4" s="116" t="s">
        <v>315</v>
      </c>
      <c r="F4" s="116" t="s">
        <v>316</v>
      </c>
      <c r="G4" s="116" t="s">
        <v>317</v>
      </c>
      <c r="H4" s="116">
        <v>0.36</v>
      </c>
      <c r="I4" s="116">
        <v>0.57999999999999996</v>
      </c>
      <c r="J4" s="116" t="s">
        <v>268</v>
      </c>
      <c r="K4" s="116">
        <v>0.22309888129715999</v>
      </c>
      <c r="L4" s="116">
        <v>3998.27679832063</v>
      </c>
      <c r="M4" s="116">
        <v>10.4578539358843</v>
      </c>
      <c r="N4" s="116">
        <v>1.77165764335021</v>
      </c>
      <c r="O4" s="116">
        <v>2.3331355138648902</v>
      </c>
      <c r="P4" s="116">
        <v>0.39525483827299002</v>
      </c>
      <c r="Q4" s="116">
        <v>892.01108082172402</v>
      </c>
      <c r="R4" s="116">
        <v>1210</v>
      </c>
      <c r="S4" s="116" t="s">
        <v>318</v>
      </c>
      <c r="T4" s="116">
        <v>1210</v>
      </c>
      <c r="U4" s="116" t="s">
        <v>268</v>
      </c>
      <c r="V4" s="116" t="s">
        <v>268</v>
      </c>
      <c r="Z4" s="116">
        <v>0</v>
      </c>
      <c r="AA4" s="116">
        <v>1</v>
      </c>
      <c r="AB4" s="116">
        <v>2.3331355138648902</v>
      </c>
      <c r="AC4" s="116">
        <v>0.39525483827299002</v>
      </c>
      <c r="AD4" s="116">
        <v>892.01108082172402</v>
      </c>
      <c r="AF4" s="116">
        <v>-1</v>
      </c>
      <c r="AG4" s="116">
        <v>-1</v>
      </c>
      <c r="AH4" s="116">
        <v>-1</v>
      </c>
      <c r="AI4" s="116">
        <v>-1</v>
      </c>
      <c r="AJ4" s="116">
        <v>0</v>
      </c>
      <c r="AM4" s="116" t="s">
        <v>319</v>
      </c>
      <c r="AN4" s="116">
        <v>-1</v>
      </c>
      <c r="AQ4" s="116">
        <v>779</v>
      </c>
      <c r="AR4" s="116" t="s">
        <v>320</v>
      </c>
      <c r="AS4" s="116" t="s">
        <v>248</v>
      </c>
      <c r="AT4" s="116" t="s">
        <v>268</v>
      </c>
      <c r="AV4" s="116">
        <v>201.75608254574399</v>
      </c>
      <c r="AW4" s="116">
        <v>0.72344775409999995</v>
      </c>
    </row>
    <row r="5" spans="1:49" x14ac:dyDescent="0.25">
      <c r="A5" s="127">
        <v>130000</v>
      </c>
      <c r="B5" s="127">
        <v>360000</v>
      </c>
      <c r="C5" s="127">
        <v>360000</v>
      </c>
      <c r="D5" s="116" t="s">
        <v>314</v>
      </c>
      <c r="E5" s="116" t="s">
        <v>315</v>
      </c>
      <c r="F5" s="116" t="s">
        <v>316</v>
      </c>
      <c r="G5" s="116" t="s">
        <v>317</v>
      </c>
      <c r="H5" s="116">
        <v>0.36</v>
      </c>
      <c r="I5" s="116">
        <v>0.57999999999999996</v>
      </c>
      <c r="J5" s="116" t="s">
        <v>268</v>
      </c>
      <c r="K5" s="116">
        <v>0.15525266209326</v>
      </c>
      <c r="L5" s="116">
        <v>3998.27679832063</v>
      </c>
      <c r="M5" s="116">
        <v>10.4578539358843</v>
      </c>
      <c r="N5" s="116">
        <v>1.77165764335021</v>
      </c>
      <c r="O5" s="116">
        <v>1.62360966332854</v>
      </c>
      <c r="P5" s="116">
        <v>0.27505456544799001</v>
      </c>
      <c r="Q5" s="116">
        <v>620.74311672500198</v>
      </c>
      <c r="R5" s="116">
        <v>1310</v>
      </c>
      <c r="S5" s="116" t="s">
        <v>318</v>
      </c>
      <c r="T5" s="116">
        <v>1310</v>
      </c>
      <c r="U5" s="116" t="s">
        <v>268</v>
      </c>
      <c r="V5" s="116" t="s">
        <v>268</v>
      </c>
      <c r="Z5" s="116">
        <v>0</v>
      </c>
      <c r="AA5" s="116">
        <v>1</v>
      </c>
      <c r="AB5" s="116">
        <v>1.62360966332854</v>
      </c>
      <c r="AC5" s="116">
        <v>0.27505456544799001</v>
      </c>
      <c r="AD5" s="116">
        <v>620.74311672500198</v>
      </c>
      <c r="AF5" s="116">
        <v>-1</v>
      </c>
      <c r="AG5" s="116">
        <v>-1</v>
      </c>
      <c r="AH5" s="116">
        <v>-1</v>
      </c>
      <c r="AI5" s="116">
        <v>-1</v>
      </c>
      <c r="AJ5" s="116">
        <v>0</v>
      </c>
      <c r="AM5" s="116" t="s">
        <v>319</v>
      </c>
      <c r="AN5" s="116">
        <v>-1</v>
      </c>
      <c r="AQ5" s="116">
        <v>779</v>
      </c>
      <c r="AR5" s="116" t="s">
        <v>320</v>
      </c>
      <c r="AS5" s="116" t="s">
        <v>248</v>
      </c>
      <c r="AT5" s="116" t="s">
        <v>268</v>
      </c>
      <c r="AV5" s="116">
        <v>109.30728332165501</v>
      </c>
      <c r="AW5" s="116">
        <v>0.50344129500000001</v>
      </c>
    </row>
    <row r="6" spans="1:49" x14ac:dyDescent="0.25">
      <c r="A6" s="127">
        <v>130000</v>
      </c>
      <c r="B6" s="127">
        <v>360000</v>
      </c>
      <c r="C6" s="127">
        <v>360000</v>
      </c>
      <c r="D6" s="116" t="s">
        <v>314</v>
      </c>
      <c r="E6" s="116" t="s">
        <v>315</v>
      </c>
      <c r="F6" s="116" t="s">
        <v>316</v>
      </c>
      <c r="G6" s="116" t="s">
        <v>317</v>
      </c>
      <c r="H6" s="116">
        <v>0.36</v>
      </c>
      <c r="I6" s="116">
        <v>0.57999999999999996</v>
      </c>
      <c r="J6" s="116" t="s">
        <v>268</v>
      </c>
      <c r="K6" s="116">
        <v>3.3917614506599999E-3</v>
      </c>
      <c r="L6" s="116">
        <v>3998.27679832063</v>
      </c>
      <c r="M6" s="116">
        <v>10.4578539358843</v>
      </c>
      <c r="N6" s="116">
        <v>1.77165764335021</v>
      </c>
      <c r="O6" s="116">
        <v>3.5470545836430001E-2</v>
      </c>
      <c r="P6" s="116">
        <v>6.0090400984900002E-3</v>
      </c>
      <c r="Q6" s="116">
        <v>13.5612011136402</v>
      </c>
      <c r="R6" s="116">
        <v>1310</v>
      </c>
      <c r="S6" s="116" t="s">
        <v>318</v>
      </c>
      <c r="T6" s="116">
        <v>1310</v>
      </c>
      <c r="U6" s="116" t="s">
        <v>268</v>
      </c>
      <c r="V6" s="116" t="s">
        <v>268</v>
      </c>
      <c r="Z6" s="116">
        <v>0</v>
      </c>
      <c r="AA6" s="116">
        <v>1</v>
      </c>
      <c r="AB6" s="116">
        <v>3.5470545836430001E-2</v>
      </c>
      <c r="AC6" s="116">
        <v>6.0090400984900002E-3</v>
      </c>
      <c r="AD6" s="116">
        <v>13.5612011136396</v>
      </c>
      <c r="AF6" s="116">
        <v>-1</v>
      </c>
      <c r="AG6" s="116">
        <v>-1</v>
      </c>
      <c r="AH6" s="116">
        <v>-1</v>
      </c>
      <c r="AI6" s="116">
        <v>-1</v>
      </c>
      <c r="AJ6" s="116">
        <v>0</v>
      </c>
      <c r="AM6" s="116" t="s">
        <v>319</v>
      </c>
      <c r="AN6" s="116">
        <v>-1</v>
      </c>
      <c r="AQ6" s="116">
        <v>779</v>
      </c>
      <c r="AR6" s="116" t="s">
        <v>320</v>
      </c>
      <c r="AS6" s="116" t="s">
        <v>248</v>
      </c>
      <c r="AT6" s="116" t="s">
        <v>268</v>
      </c>
      <c r="AV6" s="116">
        <v>65.112218488676604</v>
      </c>
      <c r="AW6" s="116">
        <v>1.0998541000000001E-2</v>
      </c>
    </row>
    <row r="7" spans="1:49" x14ac:dyDescent="0.25">
      <c r="A7" s="127">
        <v>130000</v>
      </c>
      <c r="B7" s="127">
        <v>360000</v>
      </c>
      <c r="C7" s="127">
        <v>360000</v>
      </c>
      <c r="D7" s="116" t="s">
        <v>314</v>
      </c>
      <c r="E7" s="116" t="s">
        <v>315</v>
      </c>
      <c r="F7" s="116" t="s">
        <v>316</v>
      </c>
      <c r="G7" s="116" t="s">
        <v>317</v>
      </c>
      <c r="H7" s="116">
        <v>0.36</v>
      </c>
      <c r="I7" s="116">
        <v>0.57999999999999996</v>
      </c>
      <c r="J7" s="116" t="s">
        <v>268</v>
      </c>
      <c r="K7" s="116">
        <v>4.0232594172099996E-3</v>
      </c>
      <c r="L7" s="116">
        <v>3998.27679832063</v>
      </c>
      <c r="M7" s="116">
        <v>10.4578539358843</v>
      </c>
      <c r="N7" s="116">
        <v>1.77165764335021</v>
      </c>
      <c r="O7" s="116">
        <v>4.2074659331370001E-2</v>
      </c>
      <c r="P7" s="116">
        <v>7.1278382976799996E-3</v>
      </c>
      <c r="Q7" s="116">
        <v>16.0861047814637</v>
      </c>
      <c r="R7" s="116">
        <v>1310</v>
      </c>
      <c r="S7" s="116" t="s">
        <v>318</v>
      </c>
      <c r="T7" s="116">
        <v>1310</v>
      </c>
      <c r="U7" s="116" t="s">
        <v>268</v>
      </c>
      <c r="V7" s="116" t="s">
        <v>268</v>
      </c>
      <c r="Z7" s="116">
        <v>0</v>
      </c>
      <c r="AA7" s="116">
        <v>1</v>
      </c>
      <c r="AB7" s="116">
        <v>4.2074659331370001E-2</v>
      </c>
      <c r="AC7" s="116">
        <v>7.1278382976799996E-3</v>
      </c>
      <c r="AD7" s="116">
        <v>16.086104781463501</v>
      </c>
      <c r="AF7" s="116">
        <v>-1</v>
      </c>
      <c r="AG7" s="116">
        <v>-1</v>
      </c>
      <c r="AH7" s="116">
        <v>-1</v>
      </c>
      <c r="AI7" s="116">
        <v>-1</v>
      </c>
      <c r="AJ7" s="116">
        <v>0</v>
      </c>
      <c r="AM7" s="116" t="s">
        <v>319</v>
      </c>
      <c r="AN7" s="116">
        <v>-1</v>
      </c>
      <c r="AQ7" s="116">
        <v>779</v>
      </c>
      <c r="AR7" s="116" t="s">
        <v>320</v>
      </c>
      <c r="AS7" s="116" t="s">
        <v>248</v>
      </c>
      <c r="AT7" s="116" t="s">
        <v>268</v>
      </c>
      <c r="AV7" s="116">
        <v>96.232431715165205</v>
      </c>
      <c r="AW7" s="116">
        <v>1.3046313699999999E-2</v>
      </c>
    </row>
    <row r="8" spans="1:49" x14ac:dyDescent="0.25">
      <c r="A8" s="127">
        <v>130000</v>
      </c>
      <c r="B8" s="127">
        <v>360000</v>
      </c>
      <c r="C8" s="127">
        <v>360000</v>
      </c>
      <c r="D8" s="116" t="s">
        <v>314</v>
      </c>
      <c r="E8" s="116" t="s">
        <v>315</v>
      </c>
      <c r="F8" s="116" t="s">
        <v>316</v>
      </c>
      <c r="G8" s="116" t="s">
        <v>317</v>
      </c>
      <c r="H8" s="116">
        <v>0.36</v>
      </c>
      <c r="I8" s="116">
        <v>0.57999999999999996</v>
      </c>
      <c r="J8" s="116" t="s">
        <v>268</v>
      </c>
      <c r="K8" s="116">
        <v>8.9889425788669999E-2</v>
      </c>
      <c r="L8" s="116">
        <v>3998.27679832063</v>
      </c>
      <c r="M8" s="116">
        <v>10.4578539358843</v>
      </c>
      <c r="N8" s="116">
        <v>1.77165764335021</v>
      </c>
      <c r="O8" s="116">
        <v>0.94005048527846002</v>
      </c>
      <c r="P8" s="116">
        <v>0.15925328825485999</v>
      </c>
      <c r="Q8" s="116">
        <v>359.402805545219</v>
      </c>
      <c r="R8" s="116">
        <v>1750</v>
      </c>
      <c r="S8" s="116" t="s">
        <v>321</v>
      </c>
      <c r="T8" s="116">
        <v>1750</v>
      </c>
      <c r="U8" s="116" t="s">
        <v>268</v>
      </c>
      <c r="V8" s="116" t="s">
        <v>268</v>
      </c>
      <c r="Z8" s="116">
        <v>0</v>
      </c>
      <c r="AA8" s="116">
        <v>1</v>
      </c>
      <c r="AB8" s="116">
        <v>0.94005048527846002</v>
      </c>
      <c r="AC8" s="116">
        <v>0.15925328825485999</v>
      </c>
      <c r="AD8" s="116">
        <v>359.40280554522099</v>
      </c>
      <c r="AF8" s="116">
        <v>-1</v>
      </c>
      <c r="AG8" s="116">
        <v>-1</v>
      </c>
      <c r="AH8" s="116">
        <v>-1</v>
      </c>
      <c r="AI8" s="116">
        <v>-1</v>
      </c>
      <c r="AJ8" s="116">
        <v>0</v>
      </c>
      <c r="AM8" s="116" t="s">
        <v>319</v>
      </c>
      <c r="AN8" s="116">
        <v>-1</v>
      </c>
      <c r="AQ8" s="116">
        <v>779</v>
      </c>
      <c r="AR8" s="116" t="s">
        <v>320</v>
      </c>
      <c r="AS8" s="116" t="s">
        <v>248</v>
      </c>
      <c r="AT8" s="116" t="s">
        <v>268</v>
      </c>
      <c r="AV8" s="116">
        <v>84.022780095643995</v>
      </c>
      <c r="AW8" s="116">
        <v>0.29148646030000003</v>
      </c>
    </row>
    <row r="9" spans="1:49" x14ac:dyDescent="0.25">
      <c r="A9" s="127">
        <v>140000</v>
      </c>
      <c r="B9" s="127">
        <v>400000</v>
      </c>
      <c r="C9" s="127">
        <v>400000</v>
      </c>
      <c r="D9" s="116" t="s">
        <v>314</v>
      </c>
      <c r="E9" s="116" t="s">
        <v>315</v>
      </c>
      <c r="F9" s="116" t="s">
        <v>316</v>
      </c>
      <c r="G9" s="116" t="s">
        <v>317</v>
      </c>
      <c r="H9" s="116">
        <v>0.36</v>
      </c>
      <c r="I9" s="116">
        <v>0.57999999999999996</v>
      </c>
      <c r="J9" s="116" t="s">
        <v>268</v>
      </c>
      <c r="K9" s="116">
        <v>7.4350723822140002E-2</v>
      </c>
      <c r="L9" s="116">
        <v>4006.0178393945298</v>
      </c>
      <c r="M9" s="116">
        <v>9.8619117076942207</v>
      </c>
      <c r="N9" s="116">
        <v>1.46991551553071</v>
      </c>
      <c r="O9" s="116">
        <v>0.73324027373714995</v>
      </c>
      <c r="P9" s="116">
        <v>0.10928928253711</v>
      </c>
      <c r="Q9" s="116">
        <v>297.85032600340799</v>
      </c>
      <c r="R9" s="116">
        <v>1210</v>
      </c>
      <c r="S9" s="116" t="s">
        <v>318</v>
      </c>
      <c r="T9" s="116">
        <v>1210</v>
      </c>
      <c r="U9" s="116" t="s">
        <v>268</v>
      </c>
      <c r="V9" s="116" t="s">
        <v>268</v>
      </c>
      <c r="Z9" s="116">
        <v>0</v>
      </c>
      <c r="AA9" s="116">
        <v>1</v>
      </c>
      <c r="AB9" s="116">
        <v>0.73324027373714995</v>
      </c>
      <c r="AC9" s="116">
        <v>0.10928928253711</v>
      </c>
      <c r="AD9" s="116">
        <v>297.85032600340998</v>
      </c>
      <c r="AF9" s="116">
        <v>-1</v>
      </c>
      <c r="AG9" s="116">
        <v>-1</v>
      </c>
      <c r="AH9" s="116">
        <v>-1</v>
      </c>
      <c r="AI9" s="116">
        <v>-1</v>
      </c>
      <c r="AJ9" s="116">
        <v>0</v>
      </c>
      <c r="AM9" s="116" t="s">
        <v>319</v>
      </c>
      <c r="AN9" s="116">
        <v>-1</v>
      </c>
      <c r="AQ9" s="116">
        <v>779</v>
      </c>
      <c r="AR9" s="116" t="s">
        <v>320</v>
      </c>
      <c r="AS9" s="116" t="s">
        <v>248</v>
      </c>
      <c r="AT9" s="116" t="s">
        <v>268</v>
      </c>
      <c r="AV9" s="116">
        <v>151.90215596909101</v>
      </c>
      <c r="AW9" s="116">
        <v>0.24156555230000001</v>
      </c>
    </row>
    <row r="10" spans="1:49" x14ac:dyDescent="0.25">
      <c r="A10" s="127">
        <v>140000</v>
      </c>
      <c r="B10" s="127">
        <v>400000</v>
      </c>
      <c r="C10" s="127">
        <v>400000</v>
      </c>
      <c r="D10" s="116" t="s">
        <v>314</v>
      </c>
      <c r="E10" s="116" t="s">
        <v>315</v>
      </c>
      <c r="F10" s="116" t="s">
        <v>316</v>
      </c>
      <c r="G10" s="116" t="s">
        <v>317</v>
      </c>
      <c r="H10" s="116">
        <v>0.36</v>
      </c>
      <c r="I10" s="116">
        <v>0.57999999999999996</v>
      </c>
      <c r="J10" s="116" t="s">
        <v>268</v>
      </c>
      <c r="K10" s="116">
        <v>6.6382957327000005E-4</v>
      </c>
      <c r="L10" s="116">
        <v>4006.0178393945298</v>
      </c>
      <c r="M10" s="116">
        <v>9.8619117076942207</v>
      </c>
      <c r="N10" s="116">
        <v>1.46991551553071</v>
      </c>
      <c r="O10" s="116">
        <v>6.5466286405999998E-3</v>
      </c>
      <c r="P10" s="116">
        <v>9.7577338942000003E-4</v>
      </c>
      <c r="Q10" s="116">
        <v>2.6593131128613101</v>
      </c>
      <c r="R10" s="116">
        <v>1310</v>
      </c>
      <c r="S10" s="116" t="s">
        <v>318</v>
      </c>
      <c r="T10" s="116">
        <v>1310</v>
      </c>
      <c r="U10" s="116" t="s">
        <v>268</v>
      </c>
      <c r="V10" s="116" t="s">
        <v>268</v>
      </c>
      <c r="Z10" s="116">
        <v>0</v>
      </c>
      <c r="AA10" s="116">
        <v>1</v>
      </c>
      <c r="AB10" s="116">
        <v>6.5466286405999998E-3</v>
      </c>
      <c r="AC10" s="116">
        <v>9.7577338942000003E-4</v>
      </c>
      <c r="AD10" s="116">
        <v>2.65931311286033</v>
      </c>
      <c r="AF10" s="116">
        <v>-1</v>
      </c>
      <c r="AG10" s="116">
        <v>-1</v>
      </c>
      <c r="AH10" s="116">
        <v>-1</v>
      </c>
      <c r="AI10" s="116">
        <v>-1</v>
      </c>
      <c r="AJ10" s="116">
        <v>0</v>
      </c>
      <c r="AM10" s="116" t="s">
        <v>319</v>
      </c>
      <c r="AN10" s="116">
        <v>-1</v>
      </c>
      <c r="AQ10" s="116">
        <v>779</v>
      </c>
      <c r="AR10" s="116" t="s">
        <v>320</v>
      </c>
      <c r="AS10" s="116" t="s">
        <v>248</v>
      </c>
      <c r="AT10" s="116" t="s">
        <v>268</v>
      </c>
      <c r="AV10" s="116">
        <v>13.1721831030136</v>
      </c>
      <c r="AW10" s="116">
        <v>2.1567827000000001E-3</v>
      </c>
    </row>
    <row r="11" spans="1:49" x14ac:dyDescent="0.25">
      <c r="A11" s="127">
        <v>140000</v>
      </c>
      <c r="B11" s="127">
        <v>400000</v>
      </c>
      <c r="C11" s="127">
        <v>400000</v>
      </c>
      <c r="D11" s="116" t="s">
        <v>314</v>
      </c>
      <c r="E11" s="116" t="s">
        <v>315</v>
      </c>
      <c r="F11" s="116" t="s">
        <v>316</v>
      </c>
      <c r="G11" s="116" t="s">
        <v>317</v>
      </c>
      <c r="H11" s="116">
        <v>0.36</v>
      </c>
      <c r="I11" s="116">
        <v>0.57999999999999996</v>
      </c>
      <c r="J11" s="116" t="s">
        <v>268</v>
      </c>
      <c r="K11" s="116">
        <v>7.9773072007240001E-2</v>
      </c>
      <c r="L11" s="116">
        <v>4006.0178393945298</v>
      </c>
      <c r="M11" s="116">
        <v>9.8619117076942207</v>
      </c>
      <c r="N11" s="116">
        <v>1.46991551553071</v>
      </c>
      <c r="O11" s="116">
        <v>0.78671499278695001</v>
      </c>
      <c r="P11" s="116">
        <v>0.11725967626499</v>
      </c>
      <c r="Q11" s="116">
        <v>319.57234956431603</v>
      </c>
      <c r="R11" s="116">
        <v>1750</v>
      </c>
      <c r="S11" s="116" t="s">
        <v>321</v>
      </c>
      <c r="T11" s="116">
        <v>1750</v>
      </c>
      <c r="U11" s="116" t="s">
        <v>268</v>
      </c>
      <c r="V11" s="116" t="s">
        <v>268</v>
      </c>
      <c r="Z11" s="116">
        <v>0</v>
      </c>
      <c r="AA11" s="116">
        <v>1</v>
      </c>
      <c r="AB11" s="116">
        <v>0.78671499278695001</v>
      </c>
      <c r="AC11" s="116">
        <v>0.11725967626499</v>
      </c>
      <c r="AD11" s="116">
        <v>319.57234956431603</v>
      </c>
      <c r="AF11" s="116">
        <v>-1</v>
      </c>
      <c r="AG11" s="116">
        <v>-1</v>
      </c>
      <c r="AH11" s="116">
        <v>-1</v>
      </c>
      <c r="AI11" s="116">
        <v>-1</v>
      </c>
      <c r="AJ11" s="116">
        <v>0</v>
      </c>
      <c r="AM11" s="116" t="s">
        <v>319</v>
      </c>
      <c r="AN11" s="116">
        <v>-1</v>
      </c>
      <c r="AQ11" s="116">
        <v>779</v>
      </c>
      <c r="AR11" s="116" t="s">
        <v>320</v>
      </c>
      <c r="AS11" s="116" t="s">
        <v>248</v>
      </c>
      <c r="AT11" s="116" t="s">
        <v>268</v>
      </c>
      <c r="AV11" s="116">
        <v>79.606790063455506</v>
      </c>
      <c r="AW11" s="116">
        <v>0.25918276530000001</v>
      </c>
    </row>
    <row r="12" spans="1:49" x14ac:dyDescent="0.25">
      <c r="A12" s="127">
        <v>140000</v>
      </c>
      <c r="B12" s="127">
        <v>410000</v>
      </c>
      <c r="C12" s="127">
        <v>410000</v>
      </c>
      <c r="D12" s="116" t="s">
        <v>314</v>
      </c>
      <c r="E12" s="116" t="s">
        <v>315</v>
      </c>
      <c r="F12" s="116" t="s">
        <v>316</v>
      </c>
      <c r="G12" s="116" t="s">
        <v>317</v>
      </c>
      <c r="H12" s="116">
        <v>0.36</v>
      </c>
      <c r="I12" s="116">
        <v>0.57999999999999996</v>
      </c>
      <c r="J12" s="116" t="s">
        <v>268</v>
      </c>
      <c r="K12" s="116">
        <v>9.2241821371919996E-2</v>
      </c>
      <c r="L12" s="116">
        <v>4002.6739405859098</v>
      </c>
      <c r="M12" s="116">
        <v>9.6879064446819907</v>
      </c>
      <c r="N12" s="116">
        <v>1.4032723447590301</v>
      </c>
      <c r="O12" s="116">
        <v>0.89363013573825001</v>
      </c>
      <c r="P12" s="116">
        <v>0.12944039696142001</v>
      </c>
      <c r="Q12" s="116">
        <v>369.21393463757698</v>
      </c>
      <c r="R12" s="116">
        <v>1210</v>
      </c>
      <c r="S12" s="116" t="s">
        <v>318</v>
      </c>
      <c r="T12" s="116">
        <v>1210</v>
      </c>
      <c r="U12" s="116" t="s">
        <v>268</v>
      </c>
      <c r="V12" s="116" t="s">
        <v>268</v>
      </c>
      <c r="Z12" s="116">
        <v>0</v>
      </c>
      <c r="AA12" s="116">
        <v>1</v>
      </c>
      <c r="AB12" s="116">
        <v>0.89363013573825001</v>
      </c>
      <c r="AC12" s="116">
        <v>0.12944039696142001</v>
      </c>
      <c r="AD12" s="116">
        <v>1424.9894820050999</v>
      </c>
      <c r="AF12" s="116">
        <v>-1</v>
      </c>
      <c r="AG12" s="116">
        <v>-1</v>
      </c>
      <c r="AH12" s="116">
        <v>-1</v>
      </c>
      <c r="AI12" s="116">
        <v>-1</v>
      </c>
      <c r="AJ12" s="116">
        <v>0</v>
      </c>
      <c r="AM12" s="116" t="s">
        <v>319</v>
      </c>
      <c r="AN12" s="116">
        <v>-1</v>
      </c>
      <c r="AQ12" s="116">
        <v>779</v>
      </c>
      <c r="AR12" s="116" t="s">
        <v>320</v>
      </c>
      <c r="AS12" s="116" t="s">
        <v>248</v>
      </c>
      <c r="AT12" s="116" t="s">
        <v>268</v>
      </c>
      <c r="AV12" s="116">
        <v>114.957223096409</v>
      </c>
      <c r="AW12" s="116">
        <v>1.1557092310999999</v>
      </c>
    </row>
    <row r="13" spans="1:49" x14ac:dyDescent="0.25">
      <c r="A13" s="127">
        <v>140000</v>
      </c>
      <c r="B13" s="127">
        <v>410000</v>
      </c>
      <c r="C13" s="127">
        <v>410000</v>
      </c>
      <c r="D13" s="116" t="s">
        <v>314</v>
      </c>
      <c r="E13" s="116" t="s">
        <v>315</v>
      </c>
      <c r="F13" s="116" t="s">
        <v>316</v>
      </c>
      <c r="G13" s="116" t="s">
        <v>317</v>
      </c>
      <c r="H13" s="116">
        <v>0.36</v>
      </c>
      <c r="I13" s="116">
        <v>0.57999999999999996</v>
      </c>
      <c r="J13" s="116" t="s">
        <v>268</v>
      </c>
      <c r="K13" s="116">
        <v>7.4617641807510002E-2</v>
      </c>
      <c r="L13" s="116">
        <v>4002.6739405859098</v>
      </c>
      <c r="M13" s="116">
        <v>9.6879064446819907</v>
      </c>
      <c r="N13" s="116">
        <v>1.4032723447590301</v>
      </c>
      <c r="O13" s="116">
        <v>0.72288873295398004</v>
      </c>
      <c r="P13" s="116">
        <v>0.10470887317961999</v>
      </c>
      <c r="Q13" s="116">
        <v>298.67009037090997</v>
      </c>
      <c r="R13" s="116">
        <v>1750</v>
      </c>
      <c r="S13" s="116" t="s">
        <v>321</v>
      </c>
      <c r="T13" s="116">
        <v>1750</v>
      </c>
      <c r="U13" s="116" t="s">
        <v>268</v>
      </c>
      <c r="V13" s="116" t="s">
        <v>268</v>
      </c>
      <c r="Z13" s="116">
        <v>0</v>
      </c>
      <c r="AA13" s="116">
        <v>1</v>
      </c>
      <c r="AB13" s="116">
        <v>0.72288873295398004</v>
      </c>
      <c r="AC13" s="116">
        <v>0.10470887317961999</v>
      </c>
      <c r="AD13" s="116">
        <v>298.67009037090997</v>
      </c>
      <c r="AF13" s="116">
        <v>-1</v>
      </c>
      <c r="AG13" s="116">
        <v>-1</v>
      </c>
      <c r="AH13" s="116">
        <v>-1</v>
      </c>
      <c r="AI13" s="116">
        <v>-1</v>
      </c>
      <c r="AJ13" s="116">
        <v>0</v>
      </c>
      <c r="AM13" s="116" t="s">
        <v>319</v>
      </c>
      <c r="AN13" s="116">
        <v>-1</v>
      </c>
      <c r="AQ13" s="116">
        <v>779</v>
      </c>
      <c r="AR13" s="116" t="s">
        <v>320</v>
      </c>
      <c r="AS13" s="116" t="s">
        <v>248</v>
      </c>
      <c r="AT13" s="116" t="s">
        <v>268</v>
      </c>
      <c r="AV13" s="116">
        <v>112.09160901076901</v>
      </c>
      <c r="AW13" s="116">
        <v>0.24223040579999999</v>
      </c>
    </row>
    <row r="14" spans="1:49" x14ac:dyDescent="0.25">
      <c r="A14" s="127">
        <v>140000</v>
      </c>
      <c r="B14" s="127">
        <v>440000</v>
      </c>
      <c r="C14" s="127">
        <v>440000</v>
      </c>
      <c r="D14" s="116" t="s">
        <v>314</v>
      </c>
      <c r="E14" s="116" t="s">
        <v>315</v>
      </c>
      <c r="F14" s="116" t="s">
        <v>316</v>
      </c>
      <c r="G14" s="116" t="s">
        <v>317</v>
      </c>
      <c r="H14" s="116">
        <v>0.36</v>
      </c>
      <c r="I14" s="116">
        <v>0.57999999999999996</v>
      </c>
      <c r="J14" s="116" t="s">
        <v>268</v>
      </c>
      <c r="K14" s="116">
        <v>0.47475934713001999</v>
      </c>
      <c r="L14" s="116">
        <v>3975.2251944262898</v>
      </c>
      <c r="M14" s="116">
        <v>10.2042516399143</v>
      </c>
      <c r="N14" s="116">
        <v>1.6163109449447199</v>
      </c>
      <c r="O14" s="116">
        <v>4.8445638465162304</v>
      </c>
      <c r="P14" s="116">
        <v>0.76735872898107005</v>
      </c>
      <c r="Q14" s="116">
        <v>1887.27531800065</v>
      </c>
      <c r="R14" s="116">
        <v>1210</v>
      </c>
      <c r="S14" s="116" t="s">
        <v>318</v>
      </c>
      <c r="T14" s="116">
        <v>1210</v>
      </c>
      <c r="U14" s="116" t="s">
        <v>268</v>
      </c>
      <c r="V14" s="116" t="s">
        <v>268</v>
      </c>
      <c r="Z14" s="116">
        <v>0</v>
      </c>
      <c r="AA14" s="116">
        <v>1</v>
      </c>
      <c r="AB14" s="116">
        <v>4.8445638465162304</v>
      </c>
      <c r="AC14" s="116">
        <v>0.76735872898107005</v>
      </c>
      <c r="AD14" s="116">
        <v>1887.27531800065</v>
      </c>
      <c r="AF14" s="116">
        <v>-1</v>
      </c>
      <c r="AG14" s="116">
        <v>-1</v>
      </c>
      <c r="AH14" s="116">
        <v>-1</v>
      </c>
      <c r="AI14" s="116">
        <v>-1</v>
      </c>
      <c r="AJ14" s="116">
        <v>0</v>
      </c>
      <c r="AM14" s="116" t="s">
        <v>319</v>
      </c>
      <c r="AN14" s="116">
        <v>-1</v>
      </c>
      <c r="AQ14" s="116">
        <v>779</v>
      </c>
      <c r="AR14" s="116" t="s">
        <v>320</v>
      </c>
      <c r="AS14" s="116" t="s">
        <v>248</v>
      </c>
      <c r="AT14" s="116" t="s">
        <v>268</v>
      </c>
      <c r="AV14" s="116">
        <v>242.249969509501</v>
      </c>
      <c r="AW14" s="116">
        <v>1.5306369165</v>
      </c>
    </row>
    <row r="15" spans="1:49" x14ac:dyDescent="0.25">
      <c r="A15" s="127">
        <v>140000</v>
      </c>
      <c r="B15" s="127">
        <v>440000</v>
      </c>
      <c r="C15" s="127">
        <v>440000</v>
      </c>
      <c r="D15" s="116" t="s">
        <v>314</v>
      </c>
      <c r="E15" s="116" t="s">
        <v>315</v>
      </c>
      <c r="F15" s="116" t="s">
        <v>316</v>
      </c>
      <c r="G15" s="116" t="s">
        <v>317</v>
      </c>
      <c r="H15" s="116">
        <v>0.36</v>
      </c>
      <c r="I15" s="116">
        <v>0.57999999999999996</v>
      </c>
      <c r="J15" s="116" t="s">
        <v>268</v>
      </c>
      <c r="K15" s="116">
        <v>3.3816826303900002E-3</v>
      </c>
      <c r="L15" s="116">
        <v>3975.2251944262898</v>
      </c>
      <c r="M15" s="116">
        <v>10.2042516399143</v>
      </c>
      <c r="N15" s="116">
        <v>1.6163109449447199</v>
      </c>
      <c r="O15" s="116">
        <v>3.4507540526880001E-2</v>
      </c>
      <c r="P15" s="116">
        <v>5.4658506478300001E-3</v>
      </c>
      <c r="Q15" s="116">
        <v>13.4429499919039</v>
      </c>
      <c r="R15" s="116">
        <v>1310</v>
      </c>
      <c r="S15" s="116" t="s">
        <v>318</v>
      </c>
      <c r="T15" s="116">
        <v>1310</v>
      </c>
      <c r="U15" s="116" t="s">
        <v>268</v>
      </c>
      <c r="V15" s="116" t="s">
        <v>268</v>
      </c>
      <c r="Z15" s="116">
        <v>0</v>
      </c>
      <c r="AA15" s="116">
        <v>1</v>
      </c>
      <c r="AB15" s="116">
        <v>3.4507540526880001E-2</v>
      </c>
      <c r="AC15" s="116">
        <v>5.4658506478300001E-3</v>
      </c>
      <c r="AD15" s="116">
        <v>13.442949991904801</v>
      </c>
      <c r="AF15" s="116">
        <v>-1</v>
      </c>
      <c r="AG15" s="116">
        <v>-1</v>
      </c>
      <c r="AH15" s="116">
        <v>-1</v>
      </c>
      <c r="AI15" s="116">
        <v>-1</v>
      </c>
      <c r="AJ15" s="116">
        <v>0</v>
      </c>
      <c r="AM15" s="116" t="s">
        <v>319</v>
      </c>
      <c r="AN15" s="116">
        <v>-1</v>
      </c>
      <c r="AQ15" s="116">
        <v>779</v>
      </c>
      <c r="AR15" s="116" t="s">
        <v>320</v>
      </c>
      <c r="AS15" s="116" t="s">
        <v>248</v>
      </c>
      <c r="AT15" s="116" t="s">
        <v>268</v>
      </c>
      <c r="AV15" s="116">
        <v>96.105027986214395</v>
      </c>
      <c r="AW15" s="116">
        <v>1.0902635799999999E-2</v>
      </c>
    </row>
    <row r="16" spans="1:49" x14ac:dyDescent="0.25">
      <c r="A16" s="127">
        <v>140000</v>
      </c>
      <c r="B16" s="127">
        <v>450000</v>
      </c>
      <c r="C16" s="127">
        <v>450000</v>
      </c>
      <c r="D16" s="116" t="s">
        <v>314</v>
      </c>
      <c r="E16" s="116" t="s">
        <v>315</v>
      </c>
      <c r="F16" s="116" t="s">
        <v>316</v>
      </c>
      <c r="G16" s="116" t="s">
        <v>317</v>
      </c>
      <c r="H16" s="116">
        <v>0.36</v>
      </c>
      <c r="I16" s="116">
        <v>0.57999999999999996</v>
      </c>
      <c r="J16" s="116" t="s">
        <v>268</v>
      </c>
      <c r="K16" s="116">
        <v>0.27785311242274002</v>
      </c>
      <c r="L16" s="116">
        <v>3996.7034446074299</v>
      </c>
      <c r="M16" s="116">
        <v>10.4554181490888</v>
      </c>
      <c r="N16" s="116">
        <v>1.71468243981198</v>
      </c>
      <c r="O16" s="116">
        <v>2.90507047440556</v>
      </c>
      <c r="P16" s="116">
        <v>0.47642985271838001</v>
      </c>
      <c r="Q16" s="116">
        <v>1110.4964915148701</v>
      </c>
      <c r="R16" s="116">
        <v>1210</v>
      </c>
      <c r="S16" s="116" t="s">
        <v>318</v>
      </c>
      <c r="T16" s="116">
        <v>1210</v>
      </c>
      <c r="U16" s="116" t="s">
        <v>268</v>
      </c>
      <c r="V16" s="116" t="s">
        <v>268</v>
      </c>
      <c r="Z16" s="116">
        <v>0</v>
      </c>
      <c r="AA16" s="116">
        <v>1</v>
      </c>
      <c r="AB16" s="116">
        <v>2.90507047440556</v>
      </c>
      <c r="AC16" s="116">
        <v>0.47642985271838001</v>
      </c>
      <c r="AD16" s="116">
        <v>1110.4964915148701</v>
      </c>
      <c r="AF16" s="116">
        <v>-1</v>
      </c>
      <c r="AG16" s="116">
        <v>-1</v>
      </c>
      <c r="AH16" s="116">
        <v>-1</v>
      </c>
      <c r="AI16" s="116">
        <v>-1</v>
      </c>
      <c r="AJ16" s="116">
        <v>0</v>
      </c>
      <c r="AM16" s="116" t="s">
        <v>319</v>
      </c>
      <c r="AN16" s="116">
        <v>-1</v>
      </c>
      <c r="AQ16" s="116">
        <v>779</v>
      </c>
      <c r="AR16" s="116" t="s">
        <v>320</v>
      </c>
      <c r="AS16" s="116" t="s">
        <v>248</v>
      </c>
      <c r="AT16" s="116" t="s">
        <v>268</v>
      </c>
      <c r="AV16" s="116">
        <v>159.32631837550099</v>
      </c>
      <c r="AW16" s="116">
        <v>0.90064597850000006</v>
      </c>
    </row>
    <row r="17" spans="1:49" x14ac:dyDescent="0.25">
      <c r="A17" s="127">
        <v>140000</v>
      </c>
      <c r="B17" s="127">
        <v>450000</v>
      </c>
      <c r="C17" s="127">
        <v>450000</v>
      </c>
      <c r="D17" s="116" t="s">
        <v>314</v>
      </c>
      <c r="E17" s="116" t="s">
        <v>315</v>
      </c>
      <c r="F17" s="116" t="s">
        <v>316</v>
      </c>
      <c r="G17" s="116" t="s">
        <v>317</v>
      </c>
      <c r="H17" s="116">
        <v>0.36</v>
      </c>
      <c r="I17" s="116">
        <v>0.57999999999999996</v>
      </c>
      <c r="J17" s="116" t="s">
        <v>268</v>
      </c>
      <c r="K17" s="116">
        <v>2.1912942373699998E-3</v>
      </c>
      <c r="L17" s="116">
        <v>3996.7034446074299</v>
      </c>
      <c r="M17" s="116">
        <v>10.4554181490888</v>
      </c>
      <c r="N17" s="116">
        <v>1.71468243981198</v>
      </c>
      <c r="O17" s="116">
        <v>2.2910897539469999E-2</v>
      </c>
      <c r="P17" s="116">
        <v>3.7573737492899999E-3</v>
      </c>
      <c r="Q17" s="116">
        <v>8.7579532266770599</v>
      </c>
      <c r="R17" s="116">
        <v>1310</v>
      </c>
      <c r="S17" s="116" t="s">
        <v>318</v>
      </c>
      <c r="T17" s="116">
        <v>1310</v>
      </c>
      <c r="U17" s="116" t="s">
        <v>268</v>
      </c>
      <c r="V17" s="116" t="s">
        <v>268</v>
      </c>
      <c r="Z17" s="116">
        <v>0</v>
      </c>
      <c r="AA17" s="116">
        <v>1</v>
      </c>
      <c r="AB17" s="116">
        <v>2.2910897539469999E-2</v>
      </c>
      <c r="AC17" s="116">
        <v>3.7573737492899999E-3</v>
      </c>
      <c r="AD17" s="116">
        <v>8.7579532266770208</v>
      </c>
      <c r="AF17" s="116">
        <v>-1</v>
      </c>
      <c r="AG17" s="116">
        <v>-1</v>
      </c>
      <c r="AH17" s="116">
        <v>-1</v>
      </c>
      <c r="AI17" s="116">
        <v>-1</v>
      </c>
      <c r="AJ17" s="116">
        <v>0</v>
      </c>
      <c r="AM17" s="116" t="s">
        <v>319</v>
      </c>
      <c r="AN17" s="116">
        <v>-1</v>
      </c>
      <c r="AQ17" s="116">
        <v>779</v>
      </c>
      <c r="AR17" s="116" t="s">
        <v>320</v>
      </c>
      <c r="AS17" s="116" t="s">
        <v>248</v>
      </c>
      <c r="AT17" s="116" t="s">
        <v>268</v>
      </c>
      <c r="AV17" s="116">
        <v>41.490915335974201</v>
      </c>
      <c r="AW17" s="116">
        <v>7.1029628999999999E-3</v>
      </c>
    </row>
    <row r="18" spans="1:49" x14ac:dyDescent="0.25">
      <c r="A18" s="127">
        <v>140000</v>
      </c>
      <c r="B18" s="127">
        <v>450000</v>
      </c>
      <c r="C18" s="127">
        <v>450000</v>
      </c>
      <c r="D18" s="116" t="s">
        <v>314</v>
      </c>
      <c r="E18" s="116" t="s">
        <v>315</v>
      </c>
      <c r="F18" s="116" t="s">
        <v>316</v>
      </c>
      <c r="G18" s="116" t="s">
        <v>317</v>
      </c>
      <c r="H18" s="116">
        <v>0.36</v>
      </c>
      <c r="I18" s="116">
        <v>0.57999999999999996</v>
      </c>
      <c r="J18" s="116" t="s">
        <v>268</v>
      </c>
      <c r="K18" s="116">
        <v>2.24765979885E-3</v>
      </c>
      <c r="L18" s="116">
        <v>3996.7034446074299</v>
      </c>
      <c r="M18" s="116">
        <v>10.4554181490888</v>
      </c>
      <c r="N18" s="116">
        <v>1.71468243981198</v>
      </c>
      <c r="O18" s="116">
        <v>2.350022305393E-2</v>
      </c>
      <c r="P18" s="116">
        <v>3.8540227877700002E-3</v>
      </c>
      <c r="Q18" s="116">
        <v>8.9832296603934196</v>
      </c>
      <c r="R18" s="116">
        <v>1310</v>
      </c>
      <c r="S18" s="116" t="s">
        <v>318</v>
      </c>
      <c r="T18" s="116">
        <v>1310</v>
      </c>
      <c r="U18" s="116" t="s">
        <v>268</v>
      </c>
      <c r="V18" s="116" t="s">
        <v>268</v>
      </c>
      <c r="Z18" s="116">
        <v>0</v>
      </c>
      <c r="AA18" s="116">
        <v>1</v>
      </c>
      <c r="AB18" s="116">
        <v>2.350022305393E-2</v>
      </c>
      <c r="AC18" s="116">
        <v>3.8540227877700002E-3</v>
      </c>
      <c r="AD18" s="116">
        <v>8.9832296603927002</v>
      </c>
      <c r="AF18" s="116">
        <v>-1</v>
      </c>
      <c r="AG18" s="116">
        <v>-1</v>
      </c>
      <c r="AH18" s="116">
        <v>-1</v>
      </c>
      <c r="AI18" s="116">
        <v>-1</v>
      </c>
      <c r="AJ18" s="116">
        <v>0</v>
      </c>
      <c r="AM18" s="116" t="s">
        <v>319</v>
      </c>
      <c r="AN18" s="116">
        <v>-1</v>
      </c>
      <c r="AQ18" s="116">
        <v>779</v>
      </c>
      <c r="AR18" s="116" t="s">
        <v>320</v>
      </c>
      <c r="AS18" s="116" t="s">
        <v>248</v>
      </c>
      <c r="AT18" s="116" t="s">
        <v>268</v>
      </c>
      <c r="AV18" s="116">
        <v>64.106567448817003</v>
      </c>
      <c r="AW18" s="116">
        <v>7.2856687999999998E-3</v>
      </c>
    </row>
    <row r="19" spans="1:49" x14ac:dyDescent="0.25">
      <c r="A19" s="127">
        <v>150000</v>
      </c>
      <c r="B19" s="127">
        <v>490000</v>
      </c>
      <c r="C19" s="127">
        <v>490000</v>
      </c>
      <c r="D19" s="116" t="s">
        <v>314</v>
      </c>
      <c r="E19" s="116" t="s">
        <v>315</v>
      </c>
      <c r="F19" s="116" t="s">
        <v>316</v>
      </c>
      <c r="G19" s="116" t="s">
        <v>317</v>
      </c>
      <c r="H19" s="116">
        <v>0.36</v>
      </c>
      <c r="I19" s="116">
        <v>0.57999999999999996</v>
      </c>
      <c r="J19" s="116" t="s">
        <v>268</v>
      </c>
      <c r="K19" s="116">
        <v>5.10498477622E-2</v>
      </c>
      <c r="L19" s="116">
        <v>3987.0541536527498</v>
      </c>
      <c r="M19" s="116">
        <v>10.8095522867018</v>
      </c>
      <c r="N19" s="116">
        <v>1.90163196640512</v>
      </c>
      <c r="O19" s="116">
        <v>0.55182599861373005</v>
      </c>
      <c r="P19" s="116">
        <v>9.7078022384720006E-2</v>
      </c>
      <c r="Q19" s="116">
        <v>203.538507563644</v>
      </c>
      <c r="R19" s="116">
        <v>1210</v>
      </c>
      <c r="S19" s="116" t="s">
        <v>318</v>
      </c>
      <c r="T19" s="116">
        <v>1210</v>
      </c>
      <c r="U19" s="116" t="s">
        <v>268</v>
      </c>
      <c r="V19" s="116" t="s">
        <v>268</v>
      </c>
      <c r="Z19" s="116">
        <v>0</v>
      </c>
      <c r="AA19" s="116">
        <v>1</v>
      </c>
      <c r="AB19" s="116">
        <v>0.55182599861373005</v>
      </c>
      <c r="AC19" s="116">
        <v>9.7078022384720006E-2</v>
      </c>
      <c r="AD19" s="116">
        <v>203.538507531557</v>
      </c>
      <c r="AF19" s="116">
        <v>-1</v>
      </c>
      <c r="AG19" s="116">
        <v>-1</v>
      </c>
      <c r="AH19" s="116">
        <v>-1</v>
      </c>
      <c r="AI19" s="116">
        <v>-1</v>
      </c>
      <c r="AJ19" s="116">
        <v>0</v>
      </c>
      <c r="AM19" s="116" t="s">
        <v>319</v>
      </c>
      <c r="AN19" s="116">
        <v>-1</v>
      </c>
      <c r="AQ19" s="116">
        <v>779</v>
      </c>
      <c r="AR19" s="116" t="s">
        <v>320</v>
      </c>
      <c r="AS19" s="116" t="s">
        <v>248</v>
      </c>
      <c r="AT19" s="116" t="s">
        <v>268</v>
      </c>
      <c r="AV19" s="116">
        <v>94.970504885089397</v>
      </c>
      <c r="AW19" s="116">
        <v>0.16507583740000001</v>
      </c>
    </row>
    <row r="20" spans="1:49" x14ac:dyDescent="0.25">
      <c r="A20" s="127">
        <v>150000</v>
      </c>
      <c r="B20" s="127">
        <v>490000</v>
      </c>
      <c r="C20" s="127">
        <v>490000</v>
      </c>
      <c r="D20" s="116" t="s">
        <v>314</v>
      </c>
      <c r="E20" s="116" t="s">
        <v>315</v>
      </c>
      <c r="F20" s="116" t="s">
        <v>316</v>
      </c>
      <c r="G20" s="116" t="s">
        <v>317</v>
      </c>
      <c r="H20" s="116">
        <v>0.36</v>
      </c>
      <c r="I20" s="116">
        <v>0.57999999999999996</v>
      </c>
      <c r="J20" s="116" t="s">
        <v>268</v>
      </c>
      <c r="K20" s="116">
        <v>1.2266849946900001E-3</v>
      </c>
      <c r="L20" s="116">
        <v>3987.0541536527498</v>
      </c>
      <c r="M20" s="116">
        <v>10.8095522867018</v>
      </c>
      <c r="N20" s="116">
        <v>1.90163196640512</v>
      </c>
      <c r="O20" s="116">
        <v>1.3259915589490001E-2</v>
      </c>
      <c r="P20" s="116">
        <v>2.3327033986200001E-3</v>
      </c>
      <c r="Q20" s="116">
        <v>4.89085950333018</v>
      </c>
      <c r="R20" s="116">
        <v>1310</v>
      </c>
      <c r="S20" s="116" t="s">
        <v>318</v>
      </c>
      <c r="T20" s="116">
        <v>1310</v>
      </c>
      <c r="U20" s="116" t="s">
        <v>268</v>
      </c>
      <c r="V20" s="116" t="s">
        <v>268</v>
      </c>
      <c r="Z20" s="116">
        <v>0</v>
      </c>
      <c r="AA20" s="116">
        <v>1</v>
      </c>
      <c r="AB20" s="116">
        <v>1.3259915589490001E-2</v>
      </c>
      <c r="AC20" s="116">
        <v>2.3327033986200001E-3</v>
      </c>
      <c r="AD20" s="116">
        <v>4.8908595033291</v>
      </c>
      <c r="AF20" s="116">
        <v>-1</v>
      </c>
      <c r="AG20" s="116">
        <v>-1</v>
      </c>
      <c r="AH20" s="116">
        <v>-1</v>
      </c>
      <c r="AI20" s="116">
        <v>-1</v>
      </c>
      <c r="AJ20" s="116">
        <v>0</v>
      </c>
      <c r="AM20" s="116" t="s">
        <v>319</v>
      </c>
      <c r="AN20" s="116">
        <v>-1</v>
      </c>
      <c r="AQ20" s="116">
        <v>779</v>
      </c>
      <c r="AR20" s="116" t="s">
        <v>320</v>
      </c>
      <c r="AS20" s="116" t="s">
        <v>248</v>
      </c>
      <c r="AT20" s="116" t="s">
        <v>268</v>
      </c>
      <c r="AV20" s="116">
        <v>23.577190851140902</v>
      </c>
      <c r="AW20" s="116">
        <v>3.9666338000000001E-3</v>
      </c>
    </row>
    <row r="21" spans="1:49" x14ac:dyDescent="0.25">
      <c r="A21" s="127">
        <v>150000</v>
      </c>
      <c r="B21" s="127">
        <v>490000</v>
      </c>
      <c r="C21" s="127">
        <v>490000</v>
      </c>
      <c r="D21" s="116" t="s">
        <v>314</v>
      </c>
      <c r="E21" s="116" t="s">
        <v>315</v>
      </c>
      <c r="F21" s="116" t="s">
        <v>316</v>
      </c>
      <c r="G21" s="116" t="s">
        <v>317</v>
      </c>
      <c r="H21" s="116">
        <v>0.36</v>
      </c>
      <c r="I21" s="116">
        <v>0.57999999999999996</v>
      </c>
      <c r="J21" s="116" t="s">
        <v>268</v>
      </c>
      <c r="K21" s="116">
        <v>2.5106164117499998E-3</v>
      </c>
      <c r="L21" s="116">
        <v>3987.0541536527498</v>
      </c>
      <c r="M21" s="116">
        <v>10.8095522867018</v>
      </c>
      <c r="N21" s="116">
        <v>1.90163196640512</v>
      </c>
      <c r="O21" s="116">
        <v>2.7138639374720001E-2</v>
      </c>
      <c r="P21" s="116">
        <v>4.7742684239699996E-3</v>
      </c>
      <c r="Q21" s="116">
        <v>10.009963592720499</v>
      </c>
      <c r="R21" s="116">
        <v>1310</v>
      </c>
      <c r="S21" s="116" t="s">
        <v>318</v>
      </c>
      <c r="T21" s="116">
        <v>1310</v>
      </c>
      <c r="U21" s="116" t="s">
        <v>268</v>
      </c>
      <c r="V21" s="116" t="s">
        <v>268</v>
      </c>
      <c r="Z21" s="116">
        <v>0</v>
      </c>
      <c r="AA21" s="116">
        <v>1</v>
      </c>
      <c r="AB21" s="116">
        <v>2.7138639374720001E-2</v>
      </c>
      <c r="AC21" s="116">
        <v>4.7742684239699996E-3</v>
      </c>
      <c r="AD21" s="116">
        <v>10.0099635927201</v>
      </c>
      <c r="AF21" s="116">
        <v>-1</v>
      </c>
      <c r="AG21" s="116">
        <v>-1</v>
      </c>
      <c r="AH21" s="116">
        <v>-1</v>
      </c>
      <c r="AI21" s="116">
        <v>-1</v>
      </c>
      <c r="AJ21" s="116">
        <v>0</v>
      </c>
      <c r="AM21" s="116" t="s">
        <v>319</v>
      </c>
      <c r="AN21" s="116">
        <v>-1</v>
      </c>
      <c r="AQ21" s="116">
        <v>779</v>
      </c>
      <c r="AR21" s="116" t="s">
        <v>320</v>
      </c>
      <c r="AS21" s="116" t="s">
        <v>248</v>
      </c>
      <c r="AT21" s="116" t="s">
        <v>268</v>
      </c>
      <c r="AV21" s="116">
        <v>46.899085957367902</v>
      </c>
      <c r="AW21" s="116">
        <v>8.1183808999999996E-3</v>
      </c>
    </row>
    <row r="22" spans="1:49" x14ac:dyDescent="0.25">
      <c r="A22" s="127">
        <v>150000</v>
      </c>
      <c r="B22" s="127">
        <v>490000</v>
      </c>
      <c r="C22" s="127">
        <v>490000</v>
      </c>
      <c r="D22" s="116" t="s">
        <v>314</v>
      </c>
      <c r="E22" s="116" t="s">
        <v>315</v>
      </c>
      <c r="F22" s="116" t="s">
        <v>316</v>
      </c>
      <c r="G22" s="116" t="s">
        <v>317</v>
      </c>
      <c r="H22" s="116">
        <v>0.36</v>
      </c>
      <c r="I22" s="116">
        <v>0.57999999999999996</v>
      </c>
      <c r="J22" s="116" t="s">
        <v>268</v>
      </c>
      <c r="K22" s="116">
        <v>0.1012671495265</v>
      </c>
      <c r="L22" s="116">
        <v>3987.0541536527498</v>
      </c>
      <c r="M22" s="116">
        <v>10.8095522867018</v>
      </c>
      <c r="N22" s="116">
        <v>1.90163196640512</v>
      </c>
      <c r="O22" s="116">
        <v>1.09465254773195</v>
      </c>
      <c r="P22" s="116">
        <v>0.19257284868631999</v>
      </c>
      <c r="Q22" s="116">
        <v>403.75760914820597</v>
      </c>
      <c r="R22" s="116">
        <v>1310</v>
      </c>
      <c r="S22" s="116" t="s">
        <v>318</v>
      </c>
      <c r="T22" s="116">
        <v>1310</v>
      </c>
      <c r="U22" s="116" t="s">
        <v>268</v>
      </c>
      <c r="V22" s="116" t="s">
        <v>268</v>
      </c>
      <c r="Z22" s="116">
        <v>0</v>
      </c>
      <c r="AA22" s="116">
        <v>1</v>
      </c>
      <c r="AB22" s="116">
        <v>1.09465254773195</v>
      </c>
      <c r="AC22" s="116">
        <v>0.19257284868631999</v>
      </c>
      <c r="AD22" s="116">
        <v>403.75760918069602</v>
      </c>
      <c r="AF22" s="116">
        <v>-1</v>
      </c>
      <c r="AG22" s="116">
        <v>-1</v>
      </c>
      <c r="AH22" s="116">
        <v>-1</v>
      </c>
      <c r="AI22" s="116">
        <v>-1</v>
      </c>
      <c r="AJ22" s="116">
        <v>0</v>
      </c>
      <c r="AM22" s="116" t="s">
        <v>319</v>
      </c>
      <c r="AN22" s="116">
        <v>-1</v>
      </c>
      <c r="AQ22" s="116">
        <v>779</v>
      </c>
      <c r="AR22" s="116" t="s">
        <v>320</v>
      </c>
      <c r="AS22" s="116" t="s">
        <v>248</v>
      </c>
      <c r="AT22" s="116" t="s">
        <v>268</v>
      </c>
      <c r="AV22" s="116">
        <v>81.720224456583196</v>
      </c>
      <c r="AW22" s="116">
        <v>0.32745953700000002</v>
      </c>
    </row>
    <row r="23" spans="1:49" x14ac:dyDescent="0.25">
      <c r="A23" s="127">
        <v>150000</v>
      </c>
      <c r="B23" s="127">
        <v>500000</v>
      </c>
      <c r="C23" s="127">
        <v>500000</v>
      </c>
      <c r="D23" s="116" t="s">
        <v>314</v>
      </c>
      <c r="E23" s="116" t="s">
        <v>315</v>
      </c>
      <c r="F23" s="116" t="s">
        <v>316</v>
      </c>
      <c r="G23" s="116" t="s">
        <v>317</v>
      </c>
      <c r="H23" s="116">
        <v>0.36</v>
      </c>
      <c r="I23" s="116">
        <v>0.57999999999999996</v>
      </c>
      <c r="J23" s="116" t="s">
        <v>268</v>
      </c>
      <c r="K23" s="116">
        <v>4.9676740359920001E-2</v>
      </c>
      <c r="L23" s="116">
        <v>4027.4294615375402</v>
      </c>
      <c r="M23" s="116">
        <v>11.340399690659099</v>
      </c>
      <c r="N23" s="116">
        <v>2.1185062936400301</v>
      </c>
      <c r="O23" s="116">
        <v>0.56335409101064005</v>
      </c>
      <c r="P23" s="116">
        <v>0.10524048710002</v>
      </c>
      <c r="Q23" s="116">
        <v>200.06956767871301</v>
      </c>
      <c r="R23" s="116">
        <v>1210</v>
      </c>
      <c r="S23" s="116" t="s">
        <v>318</v>
      </c>
      <c r="T23" s="116">
        <v>1210</v>
      </c>
      <c r="U23" s="116" t="s">
        <v>268</v>
      </c>
      <c r="V23" s="116" t="s">
        <v>268</v>
      </c>
      <c r="Z23" s="116">
        <v>0</v>
      </c>
      <c r="AA23" s="116">
        <v>1</v>
      </c>
      <c r="AB23" s="116">
        <v>0.56335409101064005</v>
      </c>
      <c r="AC23" s="116">
        <v>0.10524048710002</v>
      </c>
      <c r="AD23" s="116">
        <v>200.069567678711</v>
      </c>
      <c r="AF23" s="116">
        <v>-1</v>
      </c>
      <c r="AG23" s="116">
        <v>-1</v>
      </c>
      <c r="AH23" s="116">
        <v>-1</v>
      </c>
      <c r="AI23" s="116">
        <v>-1</v>
      </c>
      <c r="AJ23" s="116">
        <v>0</v>
      </c>
      <c r="AM23" s="116" t="s">
        <v>319</v>
      </c>
      <c r="AN23" s="116">
        <v>-1</v>
      </c>
      <c r="AQ23" s="116">
        <v>779</v>
      </c>
      <c r="AR23" s="116" t="s">
        <v>320</v>
      </c>
      <c r="AS23" s="116" t="s">
        <v>248</v>
      </c>
      <c r="AT23" s="116" t="s">
        <v>268</v>
      </c>
      <c r="AV23" s="116">
        <v>61.0412004592012</v>
      </c>
      <c r="AW23" s="116">
        <v>0.1622624231</v>
      </c>
    </row>
    <row r="24" spans="1:49" x14ac:dyDescent="0.25">
      <c r="A24" s="127">
        <v>150000</v>
      </c>
      <c r="B24" s="127">
        <v>500000</v>
      </c>
      <c r="C24" s="127">
        <v>500000</v>
      </c>
      <c r="D24" s="116" t="s">
        <v>314</v>
      </c>
      <c r="E24" s="116" t="s">
        <v>315</v>
      </c>
      <c r="F24" s="116" t="s">
        <v>316</v>
      </c>
      <c r="G24" s="116" t="s">
        <v>317</v>
      </c>
      <c r="H24" s="116">
        <v>0.36</v>
      </c>
      <c r="I24" s="116">
        <v>0.57999999999999996</v>
      </c>
      <c r="J24" s="116" t="s">
        <v>268</v>
      </c>
      <c r="K24" s="116">
        <v>2.13215025521E-3</v>
      </c>
      <c r="L24" s="116">
        <v>4027.4294615375402</v>
      </c>
      <c r="M24" s="116">
        <v>11.340399690659099</v>
      </c>
      <c r="N24" s="116">
        <v>2.1185062936400301</v>
      </c>
      <c r="O24" s="116">
        <v>2.417943609467E-2</v>
      </c>
      <c r="P24" s="116">
        <v>4.5169737346500002E-3</v>
      </c>
      <c r="Q24" s="116">
        <v>8.58708475427769</v>
      </c>
      <c r="R24" s="116">
        <v>1310</v>
      </c>
      <c r="S24" s="116" t="s">
        <v>318</v>
      </c>
      <c r="T24" s="116">
        <v>1310</v>
      </c>
      <c r="U24" s="116" t="s">
        <v>268</v>
      </c>
      <c r="V24" s="116" t="s">
        <v>268</v>
      </c>
      <c r="Z24" s="116">
        <v>0</v>
      </c>
      <c r="AA24" s="116">
        <v>1</v>
      </c>
      <c r="AB24" s="116">
        <v>2.417943609467E-2</v>
      </c>
      <c r="AC24" s="116">
        <v>4.5169737346500002E-3</v>
      </c>
      <c r="AD24" s="116">
        <v>8.5870847542784094</v>
      </c>
      <c r="AF24" s="116">
        <v>-1</v>
      </c>
      <c r="AG24" s="116">
        <v>-1</v>
      </c>
      <c r="AH24" s="116">
        <v>-1</v>
      </c>
      <c r="AI24" s="116">
        <v>-1</v>
      </c>
      <c r="AJ24" s="116">
        <v>0</v>
      </c>
      <c r="AM24" s="116" t="s">
        <v>319</v>
      </c>
      <c r="AN24" s="116">
        <v>-1</v>
      </c>
      <c r="AQ24" s="116">
        <v>779</v>
      </c>
      <c r="AR24" s="116" t="s">
        <v>320</v>
      </c>
      <c r="AS24" s="116" t="s">
        <v>248</v>
      </c>
      <c r="AT24" s="116" t="s">
        <v>268</v>
      </c>
      <c r="AV24" s="116">
        <v>40.369588131206498</v>
      </c>
      <c r="AW24" s="116">
        <v>6.9643834000000003E-3</v>
      </c>
    </row>
    <row r="25" spans="1:49" x14ac:dyDescent="0.25">
      <c r="A25" s="127">
        <v>150000</v>
      </c>
      <c r="B25" s="127">
        <v>500000</v>
      </c>
      <c r="C25" s="127">
        <v>500000</v>
      </c>
      <c r="D25" s="116" t="s">
        <v>314</v>
      </c>
      <c r="E25" s="116" t="s">
        <v>315</v>
      </c>
      <c r="F25" s="116" t="s">
        <v>316</v>
      </c>
      <c r="G25" s="116" t="s">
        <v>317</v>
      </c>
      <c r="H25" s="116">
        <v>0.36</v>
      </c>
      <c r="I25" s="116">
        <v>0.57999999999999996</v>
      </c>
      <c r="J25" s="116" t="s">
        <v>268</v>
      </c>
      <c r="K25" s="116">
        <v>8.1195921940600005E-2</v>
      </c>
      <c r="L25" s="116">
        <v>3930.84292255132</v>
      </c>
      <c r="M25" s="116">
        <v>11.228136421022301</v>
      </c>
      <c r="N25" s="116">
        <v>1.9501309492454799</v>
      </c>
      <c r="O25" s="116">
        <v>0.91167888837979005</v>
      </c>
      <c r="P25" s="116">
        <v>0.15834268032889001</v>
      </c>
      <c r="Q25" s="116">
        <v>319.16841510025603</v>
      </c>
      <c r="R25" s="116">
        <v>1210</v>
      </c>
      <c r="S25" s="116" t="s">
        <v>318</v>
      </c>
      <c r="T25" s="116">
        <v>1210</v>
      </c>
      <c r="U25" s="116" t="s">
        <v>268</v>
      </c>
      <c r="V25" s="116" t="s">
        <v>268</v>
      </c>
      <c r="Z25" s="116">
        <v>0</v>
      </c>
      <c r="AA25" s="116">
        <v>1</v>
      </c>
      <c r="AB25" s="116">
        <v>0.91167888837979005</v>
      </c>
      <c r="AC25" s="116">
        <v>0.15834268032889001</v>
      </c>
      <c r="AD25" s="116">
        <v>1283.58116877916</v>
      </c>
      <c r="AF25" s="116">
        <v>-1</v>
      </c>
      <c r="AG25" s="116">
        <v>-1</v>
      </c>
      <c r="AH25" s="116">
        <v>-1</v>
      </c>
      <c r="AI25" s="116">
        <v>-1</v>
      </c>
      <c r="AJ25" s="116">
        <v>0</v>
      </c>
      <c r="AM25" s="116" t="s">
        <v>319</v>
      </c>
      <c r="AN25" s="116">
        <v>-1</v>
      </c>
      <c r="AQ25" s="116">
        <v>779</v>
      </c>
      <c r="AR25" s="116" t="s">
        <v>320</v>
      </c>
      <c r="AS25" s="116" t="s">
        <v>248</v>
      </c>
      <c r="AT25" s="116" t="s">
        <v>268</v>
      </c>
      <c r="AV25" s="116">
        <v>113.19878849741001</v>
      </c>
      <c r="AW25" s="116">
        <v>1.0410228456999999</v>
      </c>
    </row>
    <row r="26" spans="1:49" x14ac:dyDescent="0.25">
      <c r="A26" s="127">
        <v>150000</v>
      </c>
      <c r="B26" s="127">
        <v>500000</v>
      </c>
      <c r="C26" s="127">
        <v>500000</v>
      </c>
      <c r="D26" s="116" t="s">
        <v>314</v>
      </c>
      <c r="E26" s="116" t="s">
        <v>315</v>
      </c>
      <c r="F26" s="116" t="s">
        <v>316</v>
      </c>
      <c r="G26" s="116" t="s">
        <v>317</v>
      </c>
      <c r="H26" s="116">
        <v>0.36</v>
      </c>
      <c r="I26" s="116">
        <v>0.57999999999999996</v>
      </c>
      <c r="J26" s="116" t="s">
        <v>268</v>
      </c>
      <c r="K26" s="116">
        <v>3.7149400628E-4</v>
      </c>
      <c r="L26" s="116">
        <v>3930.84292255132</v>
      </c>
      <c r="M26" s="116">
        <v>11.228136421022301</v>
      </c>
      <c r="N26" s="116">
        <v>1.9501309492454799</v>
      </c>
      <c r="O26" s="116">
        <v>4.1711853821400002E-3</v>
      </c>
      <c r="P26" s="116">
        <v>7.2446195911E-4</v>
      </c>
      <c r="Q26" s="116">
        <v>1.4602845853716899</v>
      </c>
      <c r="R26" s="116">
        <v>1310</v>
      </c>
      <c r="S26" s="116" t="s">
        <v>318</v>
      </c>
      <c r="T26" s="116">
        <v>1310</v>
      </c>
      <c r="U26" s="116" t="s">
        <v>268</v>
      </c>
      <c r="V26" s="116" t="s">
        <v>268</v>
      </c>
      <c r="Z26" s="116">
        <v>0</v>
      </c>
      <c r="AA26" s="116">
        <v>1</v>
      </c>
      <c r="AB26" s="116">
        <v>4.1711853821400002E-3</v>
      </c>
      <c r="AC26" s="116">
        <v>7.2446195911E-4</v>
      </c>
      <c r="AD26" s="116">
        <v>1.4602845853720201</v>
      </c>
      <c r="AF26" s="116">
        <v>-1</v>
      </c>
      <c r="AG26" s="116">
        <v>-1</v>
      </c>
      <c r="AH26" s="116">
        <v>-1</v>
      </c>
      <c r="AI26" s="116">
        <v>-1</v>
      </c>
      <c r="AJ26" s="116">
        <v>0</v>
      </c>
      <c r="AM26" s="116" t="s">
        <v>319</v>
      </c>
      <c r="AN26" s="116">
        <v>-1</v>
      </c>
      <c r="AQ26" s="116">
        <v>779</v>
      </c>
      <c r="AR26" s="116" t="s">
        <v>320</v>
      </c>
      <c r="AS26" s="116" t="s">
        <v>248</v>
      </c>
      <c r="AT26" s="116" t="s">
        <v>268</v>
      </c>
      <c r="AV26" s="116">
        <v>17.1380896470226</v>
      </c>
      <c r="AW26" s="116">
        <v>1.1843346E-3</v>
      </c>
    </row>
    <row r="27" spans="1:49" x14ac:dyDescent="0.25">
      <c r="A27" s="127">
        <v>150000</v>
      </c>
      <c r="B27" s="127">
        <v>500000</v>
      </c>
      <c r="C27" s="127">
        <v>500000</v>
      </c>
      <c r="D27" s="116" t="s">
        <v>314</v>
      </c>
      <c r="E27" s="116" t="s">
        <v>315</v>
      </c>
      <c r="F27" s="116" t="s">
        <v>316</v>
      </c>
      <c r="G27" s="116" t="s">
        <v>317</v>
      </c>
      <c r="H27" s="116">
        <v>0.36</v>
      </c>
      <c r="I27" s="116">
        <v>0.57999999999999996</v>
      </c>
      <c r="J27" s="116" t="s">
        <v>268</v>
      </c>
      <c r="K27" s="116">
        <v>1.24502905368E-3</v>
      </c>
      <c r="L27" s="116">
        <v>3930.84292255132</v>
      </c>
      <c r="M27" s="116">
        <v>11.228136421022301</v>
      </c>
      <c r="N27" s="116">
        <v>1.9501309492454799</v>
      </c>
      <c r="O27" s="116">
        <v>1.3979356062869999E-2</v>
      </c>
      <c r="P27" s="116">
        <v>2.4279696902899999E-3</v>
      </c>
      <c r="Q27" s="116">
        <v>4.8940136440366597</v>
      </c>
      <c r="R27" s="116">
        <v>1310</v>
      </c>
      <c r="S27" s="116" t="s">
        <v>318</v>
      </c>
      <c r="T27" s="116">
        <v>1310</v>
      </c>
      <c r="U27" s="116" t="s">
        <v>268</v>
      </c>
      <c r="V27" s="116" t="s">
        <v>268</v>
      </c>
      <c r="Z27" s="116">
        <v>0</v>
      </c>
      <c r="AA27" s="116">
        <v>1</v>
      </c>
      <c r="AB27" s="116">
        <v>1.3979356062869999E-2</v>
      </c>
      <c r="AC27" s="116">
        <v>2.4279696902899999E-3</v>
      </c>
      <c r="AD27" s="116">
        <v>4.8940136440378401</v>
      </c>
      <c r="AF27" s="116">
        <v>-1</v>
      </c>
      <c r="AG27" s="116">
        <v>-1</v>
      </c>
      <c r="AH27" s="116">
        <v>-1</v>
      </c>
      <c r="AI27" s="116">
        <v>-1</v>
      </c>
      <c r="AJ27" s="116">
        <v>0</v>
      </c>
      <c r="AM27" s="116" t="s">
        <v>319</v>
      </c>
      <c r="AN27" s="116">
        <v>-1</v>
      </c>
      <c r="AQ27" s="116">
        <v>779</v>
      </c>
      <c r="AR27" s="116" t="s">
        <v>320</v>
      </c>
      <c r="AS27" s="116" t="s">
        <v>248</v>
      </c>
      <c r="AT27" s="116" t="s">
        <v>268</v>
      </c>
      <c r="AV27" s="116">
        <v>56.578365200769802</v>
      </c>
      <c r="AW27" s="116">
        <v>3.9691919000000003E-3</v>
      </c>
    </row>
    <row r="28" spans="1:49" x14ac:dyDescent="0.25">
      <c r="A28" s="127">
        <v>150000</v>
      </c>
      <c r="B28" s="127">
        <v>500000</v>
      </c>
      <c r="C28" s="127">
        <v>500000</v>
      </c>
      <c r="D28" s="116" t="s">
        <v>314</v>
      </c>
      <c r="E28" s="116" t="s">
        <v>315</v>
      </c>
      <c r="F28" s="116" t="s">
        <v>316</v>
      </c>
      <c r="G28" s="116" t="s">
        <v>317</v>
      </c>
      <c r="H28" s="116">
        <v>0.36</v>
      </c>
      <c r="I28" s="116">
        <v>0.57999999999999996</v>
      </c>
      <c r="J28" s="116" t="s">
        <v>268</v>
      </c>
      <c r="K28" s="116">
        <v>5.9937266045999998E-4</v>
      </c>
      <c r="L28" s="116">
        <v>3930.84292255132</v>
      </c>
      <c r="M28" s="116">
        <v>11.228136421022301</v>
      </c>
      <c r="N28" s="116">
        <v>1.9501309492454799</v>
      </c>
      <c r="O28" s="116">
        <v>6.7298379987199997E-3</v>
      </c>
      <c r="P28" s="116">
        <v>1.1688551753000001E-3</v>
      </c>
      <c r="Q28" s="116">
        <v>2.3560397803556699</v>
      </c>
      <c r="R28" s="116">
        <v>1310</v>
      </c>
      <c r="S28" s="116" t="s">
        <v>318</v>
      </c>
      <c r="T28" s="116">
        <v>1310</v>
      </c>
      <c r="U28" s="116" t="s">
        <v>268</v>
      </c>
      <c r="V28" s="116" t="s">
        <v>268</v>
      </c>
      <c r="Z28" s="116">
        <v>0</v>
      </c>
      <c r="AA28" s="116">
        <v>1</v>
      </c>
      <c r="AB28" s="116">
        <v>6.7298379987199997E-3</v>
      </c>
      <c r="AC28" s="116">
        <v>1.1688551753000001E-3</v>
      </c>
      <c r="AD28" s="116">
        <v>2.35603978035634</v>
      </c>
      <c r="AF28" s="116">
        <v>-1</v>
      </c>
      <c r="AG28" s="116">
        <v>-1</v>
      </c>
      <c r="AH28" s="116">
        <v>-1</v>
      </c>
      <c r="AI28" s="116">
        <v>-1</v>
      </c>
      <c r="AJ28" s="116">
        <v>0</v>
      </c>
      <c r="AM28" s="116" t="s">
        <v>319</v>
      </c>
      <c r="AN28" s="116">
        <v>-1</v>
      </c>
      <c r="AQ28" s="116">
        <v>779</v>
      </c>
      <c r="AR28" s="116" t="s">
        <v>320</v>
      </c>
      <c r="AS28" s="116" t="s">
        <v>248</v>
      </c>
      <c r="AT28" s="116" t="s">
        <v>268</v>
      </c>
      <c r="AV28" s="116">
        <v>27.412385577186299</v>
      </c>
      <c r="AW28" s="116">
        <v>1.910819E-3</v>
      </c>
    </row>
    <row r="29" spans="1:49" x14ac:dyDescent="0.25">
      <c r="A29" s="127">
        <v>150000</v>
      </c>
      <c r="B29" s="127">
        <v>510000</v>
      </c>
      <c r="C29" s="127">
        <v>510000</v>
      </c>
      <c r="D29" s="116" t="s">
        <v>314</v>
      </c>
      <c r="E29" s="116" t="s">
        <v>315</v>
      </c>
      <c r="F29" s="116" t="s">
        <v>316</v>
      </c>
      <c r="G29" s="116" t="s">
        <v>317</v>
      </c>
      <c r="H29" s="116">
        <v>0.36</v>
      </c>
      <c r="I29" s="116">
        <v>0.57999999999999996</v>
      </c>
      <c r="J29" s="116" t="s">
        <v>268</v>
      </c>
      <c r="K29" s="116">
        <v>0.36092574214357998</v>
      </c>
      <c r="L29" s="116">
        <v>3978.24202310892</v>
      </c>
      <c r="M29" s="116">
        <v>10.3225103292624</v>
      </c>
      <c r="N29" s="116">
        <v>1.6714677103103399</v>
      </c>
      <c r="O29" s="116">
        <v>3.72565970137381</v>
      </c>
      <c r="P29" s="116">
        <v>0.60327572381279004</v>
      </c>
      <c r="Q29" s="116">
        <v>1435.84995461736</v>
      </c>
      <c r="R29" s="116">
        <v>1210</v>
      </c>
      <c r="S29" s="116" t="s">
        <v>318</v>
      </c>
      <c r="T29" s="116">
        <v>1210</v>
      </c>
      <c r="U29" s="116" t="s">
        <v>268</v>
      </c>
      <c r="V29" s="116" t="s">
        <v>268</v>
      </c>
      <c r="Z29" s="116">
        <v>0</v>
      </c>
      <c r="AA29" s="116">
        <v>1</v>
      </c>
      <c r="AB29" s="116">
        <v>3.72565970137381</v>
      </c>
      <c r="AC29" s="116">
        <v>0.60327572381279004</v>
      </c>
      <c r="AD29" s="116">
        <v>1435.84995461736</v>
      </c>
      <c r="AF29" s="116">
        <v>-1</v>
      </c>
      <c r="AG29" s="116">
        <v>-1</v>
      </c>
      <c r="AH29" s="116">
        <v>-1</v>
      </c>
      <c r="AI29" s="116">
        <v>-1</v>
      </c>
      <c r="AJ29" s="116">
        <v>0</v>
      </c>
      <c r="AM29" s="116" t="s">
        <v>319</v>
      </c>
      <c r="AN29" s="116">
        <v>-1</v>
      </c>
      <c r="AQ29" s="116">
        <v>779</v>
      </c>
      <c r="AR29" s="116" t="s">
        <v>320</v>
      </c>
      <c r="AS29" s="116" t="s">
        <v>248</v>
      </c>
      <c r="AT29" s="116" t="s">
        <v>268</v>
      </c>
      <c r="AV29" s="116">
        <v>169.71113220163301</v>
      </c>
      <c r="AW29" s="116">
        <v>1.1645174003000001</v>
      </c>
    </row>
    <row r="30" spans="1:49" x14ac:dyDescent="0.25">
      <c r="A30" s="127">
        <v>150000</v>
      </c>
      <c r="B30" s="127">
        <v>510000</v>
      </c>
      <c r="C30" s="127">
        <v>510000</v>
      </c>
      <c r="D30" s="116" t="s">
        <v>314</v>
      </c>
      <c r="E30" s="116" t="s">
        <v>315</v>
      </c>
      <c r="F30" s="116" t="s">
        <v>316</v>
      </c>
      <c r="G30" s="116" t="s">
        <v>317</v>
      </c>
      <c r="H30" s="116">
        <v>0.36</v>
      </c>
      <c r="I30" s="116">
        <v>0.57999999999999996</v>
      </c>
      <c r="J30" s="116" t="s">
        <v>268</v>
      </c>
      <c r="K30" s="116">
        <v>2.718567458292E-2</v>
      </c>
      <c r="L30" s="116">
        <v>3978.24202310892</v>
      </c>
      <c r="M30" s="116">
        <v>10.3225103292624</v>
      </c>
      <c r="N30" s="116">
        <v>1.6714677103103399</v>
      </c>
      <c r="O30" s="116">
        <v>0.2806244066902</v>
      </c>
      <c r="P30" s="116">
        <v>4.5439977248359999E-2</v>
      </c>
      <c r="Q30" s="116">
        <v>108.151193052352</v>
      </c>
      <c r="R30" s="116">
        <v>1310</v>
      </c>
      <c r="S30" s="116" t="s">
        <v>318</v>
      </c>
      <c r="T30" s="116">
        <v>1310</v>
      </c>
      <c r="U30" s="116" t="s">
        <v>268</v>
      </c>
      <c r="V30" s="116" t="s">
        <v>268</v>
      </c>
      <c r="Z30" s="116">
        <v>0</v>
      </c>
      <c r="AA30" s="116">
        <v>1</v>
      </c>
      <c r="AB30" s="116">
        <v>0.2806244066902</v>
      </c>
      <c r="AC30" s="116">
        <v>4.5439977248359999E-2</v>
      </c>
      <c r="AD30" s="116">
        <v>108.151193052351</v>
      </c>
      <c r="AF30" s="116">
        <v>-1</v>
      </c>
      <c r="AG30" s="116">
        <v>-1</v>
      </c>
      <c r="AH30" s="116">
        <v>-1</v>
      </c>
      <c r="AI30" s="116">
        <v>-1</v>
      </c>
      <c r="AJ30" s="116">
        <v>0</v>
      </c>
      <c r="AM30" s="116" t="s">
        <v>319</v>
      </c>
      <c r="AN30" s="116">
        <v>-1</v>
      </c>
      <c r="AQ30" s="116">
        <v>779</v>
      </c>
      <c r="AR30" s="116" t="s">
        <v>320</v>
      </c>
      <c r="AS30" s="116" t="s">
        <v>248</v>
      </c>
      <c r="AT30" s="116" t="s">
        <v>268</v>
      </c>
      <c r="AV30" s="116">
        <v>44.016990271566598</v>
      </c>
      <c r="AW30" s="116">
        <v>8.7713863000000003E-2</v>
      </c>
    </row>
    <row r="31" spans="1:49" x14ac:dyDescent="0.25">
      <c r="A31" s="127">
        <v>150000</v>
      </c>
      <c r="B31" s="127">
        <v>510000</v>
      </c>
      <c r="C31" s="127">
        <v>510000</v>
      </c>
      <c r="D31" s="116" t="s">
        <v>314</v>
      </c>
      <c r="E31" s="116" t="s">
        <v>315</v>
      </c>
      <c r="F31" s="116" t="s">
        <v>316</v>
      </c>
      <c r="G31" s="116" t="s">
        <v>317</v>
      </c>
      <c r="H31" s="116">
        <v>0.36</v>
      </c>
      <c r="I31" s="116">
        <v>0.57999999999999996</v>
      </c>
      <c r="J31" s="116" t="s">
        <v>268</v>
      </c>
      <c r="K31" s="116">
        <v>8.6227934948000004E-2</v>
      </c>
      <c r="L31" s="116">
        <v>3978.24202310892</v>
      </c>
      <c r="M31" s="116">
        <v>10.3225103292624</v>
      </c>
      <c r="N31" s="116">
        <v>1.6714677103103399</v>
      </c>
      <c r="O31" s="116">
        <v>0.89008874917170999</v>
      </c>
      <c r="P31" s="116">
        <v>0.14412720899232001</v>
      </c>
      <c r="Q31" s="116">
        <v>343.03559437604002</v>
      </c>
      <c r="R31" s="116">
        <v>1310</v>
      </c>
      <c r="S31" s="116" t="s">
        <v>318</v>
      </c>
      <c r="T31" s="116">
        <v>1310</v>
      </c>
      <c r="U31" s="116" t="s">
        <v>268</v>
      </c>
      <c r="V31" s="116" t="s">
        <v>268</v>
      </c>
      <c r="Z31" s="116">
        <v>0</v>
      </c>
      <c r="AA31" s="116">
        <v>1</v>
      </c>
      <c r="AB31" s="116">
        <v>0.89008874917170999</v>
      </c>
      <c r="AC31" s="116">
        <v>0.14412720899232001</v>
      </c>
      <c r="AD31" s="116">
        <v>343.035594376039</v>
      </c>
      <c r="AF31" s="116">
        <v>-1</v>
      </c>
      <c r="AG31" s="116">
        <v>-1</v>
      </c>
      <c r="AH31" s="116">
        <v>-1</v>
      </c>
      <c r="AI31" s="116">
        <v>-1</v>
      </c>
      <c r="AJ31" s="116">
        <v>0</v>
      </c>
      <c r="AM31" s="116" t="s">
        <v>319</v>
      </c>
      <c r="AN31" s="116">
        <v>-1</v>
      </c>
      <c r="AQ31" s="116">
        <v>779</v>
      </c>
      <c r="AR31" s="116" t="s">
        <v>320</v>
      </c>
      <c r="AS31" s="116" t="s">
        <v>248</v>
      </c>
      <c r="AT31" s="116" t="s">
        <v>268</v>
      </c>
      <c r="AV31" s="116">
        <v>76.749553726384207</v>
      </c>
      <c r="AW31" s="116">
        <v>0.27821216090000001</v>
      </c>
    </row>
    <row r="32" spans="1:49" x14ac:dyDescent="0.25">
      <c r="A32" s="127">
        <v>150000</v>
      </c>
      <c r="B32" s="127">
        <v>510000</v>
      </c>
      <c r="C32" s="127">
        <v>510000</v>
      </c>
      <c r="D32" s="116" t="s">
        <v>314</v>
      </c>
      <c r="E32" s="116" t="s">
        <v>315</v>
      </c>
      <c r="F32" s="116" t="s">
        <v>316</v>
      </c>
      <c r="G32" s="116" t="s">
        <v>317</v>
      </c>
      <c r="H32" s="116">
        <v>0.36</v>
      </c>
      <c r="I32" s="116">
        <v>0.57999999999999996</v>
      </c>
      <c r="J32" s="116" t="s">
        <v>268</v>
      </c>
      <c r="K32" s="116">
        <v>2.7906262017700001E-3</v>
      </c>
      <c r="L32" s="116">
        <v>3978.24202310892</v>
      </c>
      <c r="M32" s="116">
        <v>10.3225103292624</v>
      </c>
      <c r="N32" s="116">
        <v>1.6714677103103399</v>
      </c>
      <c r="O32" s="116">
        <v>2.8806267792910002E-2</v>
      </c>
      <c r="P32" s="116">
        <v>4.6644415878100004E-3</v>
      </c>
      <c r="Q32" s="116">
        <v>11.1017864266821</v>
      </c>
      <c r="R32" s="116">
        <v>1310</v>
      </c>
      <c r="S32" s="116" t="s">
        <v>318</v>
      </c>
      <c r="T32" s="116">
        <v>1310</v>
      </c>
      <c r="U32" s="116" t="s">
        <v>268</v>
      </c>
      <c r="V32" s="116" t="s">
        <v>268</v>
      </c>
      <c r="Z32" s="116">
        <v>0</v>
      </c>
      <c r="AA32" s="116">
        <v>1</v>
      </c>
      <c r="AB32" s="116">
        <v>2.8806267792910002E-2</v>
      </c>
      <c r="AC32" s="116">
        <v>4.6644415878100004E-3</v>
      </c>
      <c r="AD32" s="116">
        <v>11.1017864266821</v>
      </c>
      <c r="AF32" s="116">
        <v>-1</v>
      </c>
      <c r="AG32" s="116">
        <v>-1</v>
      </c>
      <c r="AH32" s="116">
        <v>-1</v>
      </c>
      <c r="AI32" s="116">
        <v>-1</v>
      </c>
      <c r="AJ32" s="116">
        <v>0</v>
      </c>
      <c r="AM32" s="116" t="s">
        <v>319</v>
      </c>
      <c r="AN32" s="116">
        <v>-1</v>
      </c>
      <c r="AQ32" s="116">
        <v>779</v>
      </c>
      <c r="AR32" s="116" t="s">
        <v>320</v>
      </c>
      <c r="AS32" s="116" t="s">
        <v>248</v>
      </c>
      <c r="AT32" s="116" t="s">
        <v>268</v>
      </c>
      <c r="AV32" s="116">
        <v>68.388507520439504</v>
      </c>
      <c r="AW32" s="116">
        <v>9.0038818999999999E-3</v>
      </c>
    </row>
    <row r="33" spans="1:49" x14ac:dyDescent="0.25">
      <c r="A33" s="127">
        <v>150000</v>
      </c>
      <c r="B33" s="127">
        <v>510000</v>
      </c>
      <c r="C33" s="127">
        <v>510000</v>
      </c>
      <c r="D33" s="116" t="s">
        <v>314</v>
      </c>
      <c r="E33" s="116" t="s">
        <v>315</v>
      </c>
      <c r="F33" s="116" t="s">
        <v>316</v>
      </c>
      <c r="G33" s="116" t="s">
        <v>317</v>
      </c>
      <c r="H33" s="116">
        <v>0.36</v>
      </c>
      <c r="I33" s="116">
        <v>0.57999999999999996</v>
      </c>
      <c r="J33" s="116" t="s">
        <v>268</v>
      </c>
      <c r="K33" s="116">
        <v>0.25240335391974</v>
      </c>
      <c r="L33" s="116">
        <v>3984.19512012018</v>
      </c>
      <c r="M33" s="116">
        <v>10.5192594639752</v>
      </c>
      <c r="N33" s="116">
        <v>1.76257252495604</v>
      </c>
      <c r="O33" s="116">
        <v>2.6550963694593999</v>
      </c>
      <c r="P33" s="116">
        <v>0.44487921682569997</v>
      </c>
      <c r="Q33" s="116">
        <v>1005.62421098903</v>
      </c>
      <c r="R33" s="116">
        <v>1210</v>
      </c>
      <c r="S33" s="116" t="s">
        <v>318</v>
      </c>
      <c r="T33" s="116">
        <v>1210</v>
      </c>
      <c r="U33" s="116" t="s">
        <v>268</v>
      </c>
      <c r="V33" s="116" t="s">
        <v>268</v>
      </c>
      <c r="Z33" s="116">
        <v>0</v>
      </c>
      <c r="AA33" s="116">
        <v>1</v>
      </c>
      <c r="AB33" s="116">
        <v>2.6550963694593999</v>
      </c>
      <c r="AC33" s="116">
        <v>0.44487921682569997</v>
      </c>
      <c r="AD33" s="116">
        <v>1005.62421098794</v>
      </c>
      <c r="AF33" s="116">
        <v>-1</v>
      </c>
      <c r="AG33" s="116">
        <v>-1</v>
      </c>
      <c r="AH33" s="116">
        <v>-1</v>
      </c>
      <c r="AI33" s="116">
        <v>-1</v>
      </c>
      <c r="AJ33" s="116">
        <v>0</v>
      </c>
      <c r="AM33" s="116" t="s">
        <v>319</v>
      </c>
      <c r="AN33" s="116">
        <v>-1</v>
      </c>
      <c r="AQ33" s="116">
        <v>779</v>
      </c>
      <c r="AR33" s="116" t="s">
        <v>320</v>
      </c>
      <c r="AS33" s="116" t="s">
        <v>248</v>
      </c>
      <c r="AT33" s="116" t="s">
        <v>268</v>
      </c>
      <c r="AV33" s="116">
        <v>204.09790864133299</v>
      </c>
      <c r="AW33" s="116">
        <v>0.81559141199999996</v>
      </c>
    </row>
    <row r="34" spans="1:49" x14ac:dyDescent="0.25">
      <c r="A34" s="127">
        <v>150000</v>
      </c>
      <c r="B34" s="127">
        <v>510000</v>
      </c>
      <c r="C34" s="127">
        <v>510000</v>
      </c>
      <c r="D34" s="116" t="s">
        <v>314</v>
      </c>
      <c r="E34" s="116" t="s">
        <v>315</v>
      </c>
      <c r="F34" s="116" t="s">
        <v>316</v>
      </c>
      <c r="G34" s="116" t="s">
        <v>317</v>
      </c>
      <c r="H34" s="116">
        <v>0.36</v>
      </c>
      <c r="I34" s="116">
        <v>0.57999999999999996</v>
      </c>
      <c r="J34" s="116" t="s">
        <v>268</v>
      </c>
      <c r="K34" s="116">
        <v>2.7236040248699999E-3</v>
      </c>
      <c r="L34" s="116">
        <v>3984.19512012018</v>
      </c>
      <c r="M34" s="116">
        <v>10.5192594639752</v>
      </c>
      <c r="N34" s="116">
        <v>1.76257252495604</v>
      </c>
      <c r="O34" s="116">
        <v>2.8650297414740001E-2</v>
      </c>
      <c r="P34" s="116">
        <v>4.80054962309E-3</v>
      </c>
      <c r="Q34" s="116">
        <v>10.8513698650307</v>
      </c>
      <c r="R34" s="116">
        <v>1310</v>
      </c>
      <c r="S34" s="116" t="s">
        <v>318</v>
      </c>
      <c r="T34" s="116">
        <v>1310</v>
      </c>
      <c r="U34" s="116" t="s">
        <v>268</v>
      </c>
      <c r="V34" s="116" t="s">
        <v>268</v>
      </c>
      <c r="Z34" s="116">
        <v>0</v>
      </c>
      <c r="AA34" s="116">
        <v>1</v>
      </c>
      <c r="AB34" s="116">
        <v>2.8650297414740001E-2</v>
      </c>
      <c r="AC34" s="116">
        <v>4.80054962309E-3</v>
      </c>
      <c r="AD34" s="116">
        <v>10.851369865029699</v>
      </c>
      <c r="AF34" s="116">
        <v>-1</v>
      </c>
      <c r="AG34" s="116">
        <v>-1</v>
      </c>
      <c r="AH34" s="116">
        <v>-1</v>
      </c>
      <c r="AI34" s="116">
        <v>-1</v>
      </c>
      <c r="AJ34" s="116">
        <v>0</v>
      </c>
      <c r="AM34" s="116" t="s">
        <v>319</v>
      </c>
      <c r="AN34" s="116">
        <v>-1</v>
      </c>
      <c r="AQ34" s="116">
        <v>779</v>
      </c>
      <c r="AR34" s="116" t="s">
        <v>320</v>
      </c>
      <c r="AS34" s="116" t="s">
        <v>248</v>
      </c>
      <c r="AT34" s="116" t="s">
        <v>268</v>
      </c>
      <c r="AV34" s="116">
        <v>51.052393890869297</v>
      </c>
      <c r="AW34" s="116">
        <v>8.8007866000000008E-3</v>
      </c>
    </row>
    <row r="35" spans="1:49" x14ac:dyDescent="0.25">
      <c r="A35" s="127">
        <v>150000</v>
      </c>
      <c r="B35" s="127">
        <v>510000</v>
      </c>
      <c r="C35" s="127">
        <v>510000</v>
      </c>
      <c r="D35" s="116" t="s">
        <v>314</v>
      </c>
      <c r="E35" s="116" t="s">
        <v>315</v>
      </c>
      <c r="F35" s="116" t="s">
        <v>316</v>
      </c>
      <c r="G35" s="116" t="s">
        <v>317</v>
      </c>
      <c r="H35" s="116">
        <v>0.36</v>
      </c>
      <c r="I35" s="116">
        <v>0.57999999999999996</v>
      </c>
      <c r="J35" s="116" t="s">
        <v>268</v>
      </c>
      <c r="K35" s="116">
        <v>2.3644203580199998E-3</v>
      </c>
      <c r="L35" s="116">
        <v>3984.19512012018</v>
      </c>
      <c r="M35" s="116">
        <v>10.5192594639752</v>
      </c>
      <c r="N35" s="116">
        <v>1.76257252495604</v>
      </c>
      <c r="O35" s="116">
        <v>2.487195122791E-2</v>
      </c>
      <c r="P35" s="116">
        <v>4.1674623604900001E-3</v>
      </c>
      <c r="Q35" s="116">
        <v>9.4203120523361097</v>
      </c>
      <c r="R35" s="116">
        <v>1310</v>
      </c>
      <c r="S35" s="116" t="s">
        <v>318</v>
      </c>
      <c r="T35" s="116">
        <v>1310</v>
      </c>
      <c r="U35" s="116" t="s">
        <v>268</v>
      </c>
      <c r="V35" s="116" t="s">
        <v>268</v>
      </c>
      <c r="Z35" s="116">
        <v>0</v>
      </c>
      <c r="AA35" s="116">
        <v>1</v>
      </c>
      <c r="AB35" s="116">
        <v>2.487195122791E-2</v>
      </c>
      <c r="AC35" s="116">
        <v>4.1674623604900001E-3</v>
      </c>
      <c r="AD35" s="116">
        <v>9.4203120515308605</v>
      </c>
      <c r="AF35" s="116">
        <v>-1</v>
      </c>
      <c r="AG35" s="116">
        <v>-1</v>
      </c>
      <c r="AH35" s="116">
        <v>-1</v>
      </c>
      <c r="AI35" s="116">
        <v>-1</v>
      </c>
      <c r="AJ35" s="116">
        <v>0</v>
      </c>
      <c r="AM35" s="116" t="s">
        <v>319</v>
      </c>
      <c r="AN35" s="116">
        <v>-1</v>
      </c>
      <c r="AQ35" s="116">
        <v>779</v>
      </c>
      <c r="AR35" s="116" t="s">
        <v>320</v>
      </c>
      <c r="AS35" s="116" t="s">
        <v>248</v>
      </c>
      <c r="AT35" s="116" t="s">
        <v>268</v>
      </c>
      <c r="AV35" s="116">
        <v>44.593807819279199</v>
      </c>
      <c r="AW35" s="116">
        <v>7.6401558000000003E-3</v>
      </c>
    </row>
    <row r="36" spans="1:49" x14ac:dyDescent="0.25">
      <c r="A36" s="127">
        <v>150000</v>
      </c>
      <c r="B36" s="127">
        <v>510000</v>
      </c>
      <c r="C36" s="127">
        <v>510000</v>
      </c>
      <c r="D36" s="116" t="s">
        <v>314</v>
      </c>
      <c r="E36" s="116" t="s">
        <v>315</v>
      </c>
      <c r="F36" s="116" t="s">
        <v>316</v>
      </c>
      <c r="G36" s="116" t="s">
        <v>317</v>
      </c>
      <c r="H36" s="116">
        <v>0.36</v>
      </c>
      <c r="I36" s="116">
        <v>0.57999999999999996</v>
      </c>
      <c r="J36" s="116" t="s">
        <v>268</v>
      </c>
      <c r="K36" s="116">
        <v>3.2820793069999999E-4</v>
      </c>
      <c r="L36" s="116">
        <v>3984.19512012018</v>
      </c>
      <c r="M36" s="116">
        <v>10.5192594639752</v>
      </c>
      <c r="N36" s="116">
        <v>1.76257252495604</v>
      </c>
      <c r="O36" s="116">
        <v>3.4525043812100001E-3</v>
      </c>
      <c r="P36" s="116">
        <v>5.7849028113E-4</v>
      </c>
      <c r="Q36" s="116">
        <v>1.3076444358956201</v>
      </c>
      <c r="R36" s="116">
        <v>1310</v>
      </c>
      <c r="S36" s="116" t="s">
        <v>318</v>
      </c>
      <c r="T36" s="116">
        <v>1310</v>
      </c>
      <c r="U36" s="116" t="s">
        <v>268</v>
      </c>
      <c r="V36" s="116" t="s">
        <v>268</v>
      </c>
      <c r="Z36" s="116">
        <v>0</v>
      </c>
      <c r="AA36" s="116">
        <v>1</v>
      </c>
      <c r="AB36" s="116">
        <v>3.4525043812100001E-3</v>
      </c>
      <c r="AC36" s="116">
        <v>5.7849028113E-4</v>
      </c>
      <c r="AD36" s="116">
        <v>1.3076444358974899</v>
      </c>
      <c r="AF36" s="116">
        <v>-1</v>
      </c>
      <c r="AG36" s="116">
        <v>-1</v>
      </c>
      <c r="AH36" s="116">
        <v>-1</v>
      </c>
      <c r="AI36" s="116">
        <v>-1</v>
      </c>
      <c r="AJ36" s="116">
        <v>0</v>
      </c>
      <c r="AM36" s="116" t="s">
        <v>319</v>
      </c>
      <c r="AN36" s="116">
        <v>-1</v>
      </c>
      <c r="AQ36" s="116">
        <v>779</v>
      </c>
      <c r="AR36" s="116" t="s">
        <v>320</v>
      </c>
      <c r="AS36" s="116" t="s">
        <v>248</v>
      </c>
      <c r="AT36" s="116" t="s">
        <v>268</v>
      </c>
      <c r="AV36" s="116">
        <v>15.551702771865299</v>
      </c>
      <c r="AW36" s="116">
        <v>1.0605389000000001E-3</v>
      </c>
    </row>
    <row r="37" spans="1:49" x14ac:dyDescent="0.25">
      <c r="A37" s="127">
        <v>150000</v>
      </c>
      <c r="B37" s="127">
        <v>520000</v>
      </c>
      <c r="C37" s="127">
        <v>520000</v>
      </c>
      <c r="D37" s="116" t="s">
        <v>314</v>
      </c>
      <c r="E37" s="116" t="s">
        <v>315</v>
      </c>
      <c r="F37" s="116" t="s">
        <v>316</v>
      </c>
      <c r="G37" s="116" t="s">
        <v>317</v>
      </c>
      <c r="H37" s="116">
        <v>0.36</v>
      </c>
      <c r="I37" s="116">
        <v>0.57999999999999996</v>
      </c>
      <c r="J37" s="116" t="s">
        <v>268</v>
      </c>
      <c r="K37" s="116">
        <v>2.1055837640270001E-2</v>
      </c>
      <c r="L37" s="116">
        <v>3947.4544753857899</v>
      </c>
      <c r="M37" s="116">
        <v>10.116409637226401</v>
      </c>
      <c r="N37" s="116">
        <v>1.5955631040867799</v>
      </c>
      <c r="O37" s="116">
        <v>0.21300947882394999</v>
      </c>
      <c r="P37" s="116">
        <v>3.3595917664459997E-2</v>
      </c>
      <c r="Q37" s="116">
        <v>83.116960526100101</v>
      </c>
      <c r="R37" s="116">
        <v>1210</v>
      </c>
      <c r="S37" s="116" t="s">
        <v>318</v>
      </c>
      <c r="T37" s="116">
        <v>1210</v>
      </c>
      <c r="U37" s="116" t="s">
        <v>268</v>
      </c>
      <c r="V37" s="116" t="s">
        <v>268</v>
      </c>
      <c r="Z37" s="116">
        <v>0</v>
      </c>
      <c r="AA37" s="116">
        <v>1</v>
      </c>
      <c r="AB37" s="116">
        <v>0.21300947882394999</v>
      </c>
      <c r="AC37" s="116">
        <v>3.3595917664459997E-2</v>
      </c>
      <c r="AD37" s="116">
        <v>1448.2690052646201</v>
      </c>
      <c r="AF37" s="116">
        <v>-1</v>
      </c>
      <c r="AG37" s="116">
        <v>-1</v>
      </c>
      <c r="AH37" s="116">
        <v>-1</v>
      </c>
      <c r="AI37" s="116">
        <v>-1</v>
      </c>
      <c r="AJ37" s="116">
        <v>0</v>
      </c>
      <c r="AM37" s="116" t="s">
        <v>319</v>
      </c>
      <c r="AN37" s="116">
        <v>-1</v>
      </c>
      <c r="AQ37" s="116">
        <v>779</v>
      </c>
      <c r="AR37" s="116" t="s">
        <v>320</v>
      </c>
      <c r="AS37" s="116" t="s">
        <v>248</v>
      </c>
      <c r="AT37" s="116" t="s">
        <v>268</v>
      </c>
      <c r="AV37" s="116">
        <v>70.032038063485501</v>
      </c>
      <c r="AW37" s="116">
        <v>1.1745896230999999</v>
      </c>
    </row>
    <row r="38" spans="1:49" x14ac:dyDescent="0.25">
      <c r="A38" s="127">
        <v>150000</v>
      </c>
      <c r="B38" s="127">
        <v>530000</v>
      </c>
      <c r="C38" s="127">
        <v>530000</v>
      </c>
      <c r="D38" s="116" t="s">
        <v>314</v>
      </c>
      <c r="E38" s="116" t="s">
        <v>315</v>
      </c>
      <c r="F38" s="116" t="s">
        <v>316</v>
      </c>
      <c r="G38" s="116" t="s">
        <v>317</v>
      </c>
      <c r="H38" s="116">
        <v>0.36</v>
      </c>
      <c r="I38" s="116">
        <v>0.57999999999999996</v>
      </c>
      <c r="J38" s="116" t="s">
        <v>268</v>
      </c>
      <c r="K38" s="116">
        <v>0.51927505000540997</v>
      </c>
      <c r="L38" s="116">
        <v>4005.61240599136</v>
      </c>
      <c r="M38" s="116">
        <v>10.173994077327899</v>
      </c>
      <c r="N38" s="116">
        <v>1.5770694068323501</v>
      </c>
      <c r="O38" s="116">
        <v>5.2831012832592297</v>
      </c>
      <c r="P38" s="116">
        <v>0.81893279509488004</v>
      </c>
      <c r="Q38" s="116">
        <v>2080.0145824234701</v>
      </c>
      <c r="R38" s="116">
        <v>1210</v>
      </c>
      <c r="S38" s="116" t="s">
        <v>318</v>
      </c>
      <c r="T38" s="116">
        <v>1210</v>
      </c>
      <c r="U38" s="116" t="s">
        <v>268</v>
      </c>
      <c r="V38" s="116" t="s">
        <v>268</v>
      </c>
      <c r="Z38" s="116">
        <v>0</v>
      </c>
      <c r="AA38" s="116">
        <v>1</v>
      </c>
      <c r="AB38" s="116">
        <v>5.2831012832592297</v>
      </c>
      <c r="AC38" s="116">
        <v>0.81893279509488004</v>
      </c>
      <c r="AD38" s="116">
        <v>2080.0145824234701</v>
      </c>
      <c r="AF38" s="116">
        <v>-1</v>
      </c>
      <c r="AG38" s="116">
        <v>-1</v>
      </c>
      <c r="AH38" s="116">
        <v>-1</v>
      </c>
      <c r="AI38" s="116">
        <v>-1</v>
      </c>
      <c r="AJ38" s="116">
        <v>0</v>
      </c>
      <c r="AM38" s="116" t="s">
        <v>319</v>
      </c>
      <c r="AN38" s="116">
        <v>-1</v>
      </c>
      <c r="AQ38" s="116">
        <v>779</v>
      </c>
      <c r="AR38" s="116" t="s">
        <v>320</v>
      </c>
      <c r="AS38" s="116" t="s">
        <v>248</v>
      </c>
      <c r="AT38" s="116" t="s">
        <v>268</v>
      </c>
      <c r="AV38" s="116">
        <v>209.96964115706101</v>
      </c>
      <c r="AW38" s="116">
        <v>1.6869542437</v>
      </c>
    </row>
    <row r="39" spans="1:49" x14ac:dyDescent="0.25">
      <c r="A39" s="127">
        <v>150000</v>
      </c>
      <c r="B39" s="127">
        <v>530000</v>
      </c>
      <c r="C39" s="127">
        <v>530000</v>
      </c>
      <c r="D39" s="116" t="s">
        <v>314</v>
      </c>
      <c r="E39" s="116" t="s">
        <v>315</v>
      </c>
      <c r="F39" s="116" t="s">
        <v>316</v>
      </c>
      <c r="G39" s="116" t="s">
        <v>317</v>
      </c>
      <c r="H39" s="116">
        <v>0.36</v>
      </c>
      <c r="I39" s="116">
        <v>0.57999999999999996</v>
      </c>
      <c r="J39" s="116" t="s">
        <v>268</v>
      </c>
      <c r="K39" s="116">
        <v>3.9999575314509997E-2</v>
      </c>
      <c r="L39" s="116">
        <v>4005.61240599136</v>
      </c>
      <c r="M39" s="116">
        <v>10.173994077327899</v>
      </c>
      <c r="N39" s="116">
        <v>1.5770694068323501</v>
      </c>
      <c r="O39" s="116">
        <v>0.40695544234546999</v>
      </c>
      <c r="P39" s="116">
        <v>6.3082106514799993E-2</v>
      </c>
      <c r="Q39" s="116">
        <v>160.22279511419501</v>
      </c>
      <c r="R39" s="116">
        <v>1310</v>
      </c>
      <c r="S39" s="116" t="s">
        <v>318</v>
      </c>
      <c r="T39" s="116">
        <v>1310</v>
      </c>
      <c r="U39" s="116" t="s">
        <v>268</v>
      </c>
      <c r="V39" s="116" t="s">
        <v>268</v>
      </c>
      <c r="Z39" s="116">
        <v>0</v>
      </c>
      <c r="AA39" s="116">
        <v>1</v>
      </c>
      <c r="AB39" s="116">
        <v>0.40695544234546999</v>
      </c>
      <c r="AC39" s="116">
        <v>6.3082106514799993E-2</v>
      </c>
      <c r="AD39" s="116">
        <v>160.22279511419501</v>
      </c>
      <c r="AF39" s="116">
        <v>-1</v>
      </c>
      <c r="AG39" s="116">
        <v>-1</v>
      </c>
      <c r="AH39" s="116">
        <v>-1</v>
      </c>
      <c r="AI39" s="116">
        <v>-1</v>
      </c>
      <c r="AJ39" s="116">
        <v>0</v>
      </c>
      <c r="AM39" s="116" t="s">
        <v>319</v>
      </c>
      <c r="AN39" s="116">
        <v>-1</v>
      </c>
      <c r="AQ39" s="116">
        <v>779</v>
      </c>
      <c r="AR39" s="116" t="s">
        <v>320</v>
      </c>
      <c r="AS39" s="116" t="s">
        <v>248</v>
      </c>
      <c r="AT39" s="116" t="s">
        <v>268</v>
      </c>
      <c r="AV39" s="116">
        <v>73.721026621176193</v>
      </c>
      <c r="AW39" s="116">
        <v>0.12994549480000001</v>
      </c>
    </row>
    <row r="40" spans="1:49" x14ac:dyDescent="0.25">
      <c r="A40" s="127">
        <v>150000</v>
      </c>
      <c r="B40" s="127">
        <v>530000</v>
      </c>
      <c r="C40" s="127">
        <v>530000</v>
      </c>
      <c r="D40" s="116" t="s">
        <v>314</v>
      </c>
      <c r="E40" s="116" t="s">
        <v>315</v>
      </c>
      <c r="F40" s="116" t="s">
        <v>316</v>
      </c>
      <c r="G40" s="116" t="s">
        <v>317</v>
      </c>
      <c r="H40" s="116">
        <v>0.36</v>
      </c>
      <c r="I40" s="116">
        <v>0.57999999999999996</v>
      </c>
      <c r="J40" s="116" t="s">
        <v>268</v>
      </c>
      <c r="K40" s="116">
        <v>5.8488828463050001E-2</v>
      </c>
      <c r="L40" s="116">
        <v>4005.61240599136</v>
      </c>
      <c r="M40" s="116">
        <v>10.173994077327899</v>
      </c>
      <c r="N40" s="116">
        <v>1.5770694068323501</v>
      </c>
      <c r="O40" s="116">
        <v>0.59506499437296001</v>
      </c>
      <c r="P40" s="116">
        <v>9.2240942010549998E-2</v>
      </c>
      <c r="Q40" s="116">
        <v>234.28357690351299</v>
      </c>
      <c r="R40" s="116">
        <v>1310</v>
      </c>
      <c r="S40" s="116" t="s">
        <v>318</v>
      </c>
      <c r="T40" s="116">
        <v>1310</v>
      </c>
      <c r="U40" s="116" t="s">
        <v>268</v>
      </c>
      <c r="V40" s="116" t="s">
        <v>268</v>
      </c>
      <c r="Z40" s="116">
        <v>0</v>
      </c>
      <c r="AA40" s="116">
        <v>1</v>
      </c>
      <c r="AB40" s="116">
        <v>0.59506499437296001</v>
      </c>
      <c r="AC40" s="116">
        <v>9.2240942010549998E-2</v>
      </c>
      <c r="AD40" s="116">
        <v>234.283576903512</v>
      </c>
      <c r="AF40" s="116">
        <v>-1</v>
      </c>
      <c r="AG40" s="116">
        <v>-1</v>
      </c>
      <c r="AH40" s="116">
        <v>-1</v>
      </c>
      <c r="AI40" s="116">
        <v>-1</v>
      </c>
      <c r="AJ40" s="116">
        <v>0</v>
      </c>
      <c r="AM40" s="116" t="s">
        <v>319</v>
      </c>
      <c r="AN40" s="116">
        <v>-1</v>
      </c>
      <c r="AQ40" s="116">
        <v>779</v>
      </c>
      <c r="AR40" s="116" t="s">
        <v>320</v>
      </c>
      <c r="AS40" s="116" t="s">
        <v>248</v>
      </c>
      <c r="AT40" s="116" t="s">
        <v>268</v>
      </c>
      <c r="AV40" s="116">
        <v>75.945332383023896</v>
      </c>
      <c r="AW40" s="116">
        <v>0.1900110113</v>
      </c>
    </row>
    <row r="41" spans="1:49" x14ac:dyDescent="0.25">
      <c r="A41" s="127">
        <v>150000</v>
      </c>
      <c r="B41" s="127">
        <v>530000</v>
      </c>
      <c r="C41" s="127">
        <v>530000</v>
      </c>
      <c r="D41" s="116" t="s">
        <v>314</v>
      </c>
      <c r="E41" s="116" t="s">
        <v>315</v>
      </c>
      <c r="F41" s="116" t="s">
        <v>316</v>
      </c>
      <c r="G41" s="116" t="s">
        <v>317</v>
      </c>
      <c r="H41" s="116">
        <v>0.36</v>
      </c>
      <c r="I41" s="116">
        <v>0.57999999999999996</v>
      </c>
      <c r="J41" s="116" t="s">
        <v>268</v>
      </c>
      <c r="K41" s="116">
        <v>8.5322928324130007E-2</v>
      </c>
      <c r="L41" s="116">
        <v>3998.1642529710498</v>
      </c>
      <c r="M41" s="116">
        <v>10.8120207850315</v>
      </c>
      <c r="N41" s="116">
        <v>1.89382085495306</v>
      </c>
      <c r="O41" s="116">
        <v>0.92251327448028997</v>
      </c>
      <c r="P41" s="116">
        <v>0.16158634106590999</v>
      </c>
      <c r="Q41" s="116">
        <v>341.13508198436398</v>
      </c>
      <c r="R41" s="116">
        <v>1210</v>
      </c>
      <c r="S41" s="116" t="s">
        <v>318</v>
      </c>
      <c r="T41" s="116">
        <v>1210</v>
      </c>
      <c r="U41" s="116" t="s">
        <v>268</v>
      </c>
      <c r="V41" s="116" t="s">
        <v>268</v>
      </c>
      <c r="Z41" s="116">
        <v>0</v>
      </c>
      <c r="AA41" s="116">
        <v>1</v>
      </c>
      <c r="AB41" s="116">
        <v>0.92251327448028997</v>
      </c>
      <c r="AC41" s="116">
        <v>0.16158634106590999</v>
      </c>
      <c r="AD41" s="116">
        <v>341.135081984365</v>
      </c>
      <c r="AF41" s="116">
        <v>-1</v>
      </c>
      <c r="AG41" s="116">
        <v>-1</v>
      </c>
      <c r="AH41" s="116">
        <v>-1</v>
      </c>
      <c r="AI41" s="116">
        <v>-1</v>
      </c>
      <c r="AJ41" s="116">
        <v>0</v>
      </c>
      <c r="AM41" s="116" t="s">
        <v>319</v>
      </c>
      <c r="AN41" s="116">
        <v>-1</v>
      </c>
      <c r="AQ41" s="116">
        <v>779</v>
      </c>
      <c r="AR41" s="116" t="s">
        <v>320</v>
      </c>
      <c r="AS41" s="116" t="s">
        <v>248</v>
      </c>
      <c r="AT41" s="116" t="s">
        <v>268</v>
      </c>
      <c r="AV41" s="116">
        <v>113.82260665026</v>
      </c>
      <c r="AW41" s="116">
        <v>0.27667078830000003</v>
      </c>
    </row>
    <row r="42" spans="1:49" x14ac:dyDescent="0.25">
      <c r="A42" s="127">
        <v>150000</v>
      </c>
      <c r="B42" s="127">
        <v>540000</v>
      </c>
      <c r="C42" s="127">
        <v>540000</v>
      </c>
      <c r="D42" s="116" t="s">
        <v>314</v>
      </c>
      <c r="E42" s="116" t="s">
        <v>315</v>
      </c>
      <c r="F42" s="116" t="s">
        <v>316</v>
      </c>
      <c r="G42" s="116" t="s">
        <v>317</v>
      </c>
      <c r="H42" s="116">
        <v>0.36</v>
      </c>
      <c r="I42" s="116">
        <v>0.57999999999999996</v>
      </c>
      <c r="J42" s="116" t="s">
        <v>268</v>
      </c>
      <c r="K42" s="116">
        <v>0.15372889847376001</v>
      </c>
      <c r="L42" s="116">
        <v>4009.4450053883502</v>
      </c>
      <c r="M42" s="116">
        <v>10.9289803974678</v>
      </c>
      <c r="N42" s="116">
        <v>1.9417207905712299</v>
      </c>
      <c r="O42" s="116">
        <v>1.6801001179441</v>
      </c>
      <c r="P42" s="116">
        <v>0.29849859827811998</v>
      </c>
      <c r="Q42" s="116">
        <v>616.36756416949004</v>
      </c>
      <c r="R42" s="116">
        <v>1210</v>
      </c>
      <c r="S42" s="116" t="s">
        <v>318</v>
      </c>
      <c r="T42" s="116">
        <v>1210</v>
      </c>
      <c r="U42" s="116" t="s">
        <v>268</v>
      </c>
      <c r="V42" s="116" t="s">
        <v>268</v>
      </c>
      <c r="Z42" s="116">
        <v>0</v>
      </c>
      <c r="AA42" s="116">
        <v>1</v>
      </c>
      <c r="AB42" s="116">
        <v>1.6801001179441</v>
      </c>
      <c r="AC42" s="116">
        <v>0.29849859827811998</v>
      </c>
      <c r="AD42" s="116">
        <v>616.36756416949004</v>
      </c>
      <c r="AF42" s="116">
        <v>-1</v>
      </c>
      <c r="AG42" s="116">
        <v>-1</v>
      </c>
      <c r="AH42" s="116">
        <v>-1</v>
      </c>
      <c r="AI42" s="116">
        <v>-1</v>
      </c>
      <c r="AJ42" s="116">
        <v>0</v>
      </c>
      <c r="AM42" s="116" t="s">
        <v>319</v>
      </c>
      <c r="AN42" s="116">
        <v>-1</v>
      </c>
      <c r="AQ42" s="116">
        <v>779</v>
      </c>
      <c r="AR42" s="116" t="s">
        <v>320</v>
      </c>
      <c r="AS42" s="116" t="s">
        <v>248</v>
      </c>
      <c r="AT42" s="116" t="s">
        <v>268</v>
      </c>
      <c r="AV42" s="116">
        <v>99.674778823772101</v>
      </c>
      <c r="AW42" s="116">
        <v>0.49989259060000002</v>
      </c>
    </row>
    <row r="43" spans="1:49" x14ac:dyDescent="0.25">
      <c r="A43" s="127">
        <v>150000</v>
      </c>
      <c r="B43" s="127">
        <v>540000</v>
      </c>
      <c r="C43" s="127">
        <v>540000</v>
      </c>
      <c r="D43" s="116" t="s">
        <v>314</v>
      </c>
      <c r="E43" s="116" t="s">
        <v>315</v>
      </c>
      <c r="F43" s="116" t="s">
        <v>316</v>
      </c>
      <c r="G43" s="116" t="s">
        <v>317</v>
      </c>
      <c r="H43" s="116">
        <v>0.36</v>
      </c>
      <c r="I43" s="116">
        <v>0.57999999999999996</v>
      </c>
      <c r="J43" s="116" t="s">
        <v>268</v>
      </c>
      <c r="K43" s="116">
        <v>3.2977302524790003E-2</v>
      </c>
      <c r="L43" s="116">
        <v>3939.2560214308401</v>
      </c>
      <c r="M43" s="116">
        <v>8.5433217607201506</v>
      </c>
      <c r="N43" s="116">
        <v>1.1518842959771101</v>
      </c>
      <c r="O43" s="116">
        <v>0.28173570626993</v>
      </c>
      <c r="P43" s="116">
        <v>3.7986036901989997E-2</v>
      </c>
      <c r="Q43" s="116">
        <v>129.906037541345</v>
      </c>
      <c r="R43" s="116">
        <v>1700</v>
      </c>
      <c r="S43" s="116" t="s">
        <v>322</v>
      </c>
      <c r="T43" s="116">
        <v>1700</v>
      </c>
      <c r="U43" s="116" t="s">
        <v>268</v>
      </c>
      <c r="V43" s="116" t="s">
        <v>268</v>
      </c>
      <c r="Z43" s="116">
        <v>0</v>
      </c>
      <c r="AA43" s="116">
        <v>1</v>
      </c>
      <c r="AB43" s="116">
        <v>0.28173570626993</v>
      </c>
      <c r="AC43" s="116">
        <v>3.7986036901989997E-2</v>
      </c>
      <c r="AD43" s="116">
        <v>129.90603751630201</v>
      </c>
      <c r="AF43" s="116">
        <v>-1</v>
      </c>
      <c r="AG43" s="116">
        <v>-1</v>
      </c>
      <c r="AH43" s="116">
        <v>-1</v>
      </c>
      <c r="AI43" s="116">
        <v>-1</v>
      </c>
      <c r="AJ43" s="116">
        <v>0</v>
      </c>
      <c r="AM43" s="116" t="s">
        <v>319</v>
      </c>
      <c r="AN43" s="116">
        <v>-1</v>
      </c>
      <c r="AQ43" s="116">
        <v>779</v>
      </c>
      <c r="AR43" s="116" t="s">
        <v>320</v>
      </c>
      <c r="AS43" s="116" t="s">
        <v>248</v>
      </c>
      <c r="AT43" s="116" t="s">
        <v>268</v>
      </c>
      <c r="AV43" s="116">
        <v>78.275103050747205</v>
      </c>
      <c r="AW43" s="116">
        <v>0.1053576947</v>
      </c>
    </row>
    <row r="44" spans="1:49" x14ac:dyDescent="0.25">
      <c r="A44" s="127">
        <v>150000</v>
      </c>
      <c r="B44" s="127">
        <v>540000</v>
      </c>
      <c r="C44" s="127">
        <v>540000</v>
      </c>
      <c r="D44" s="116" t="s">
        <v>314</v>
      </c>
      <c r="E44" s="116" t="s">
        <v>315</v>
      </c>
      <c r="F44" s="116" t="s">
        <v>316</v>
      </c>
      <c r="G44" s="116" t="s">
        <v>317</v>
      </c>
      <c r="H44" s="116">
        <v>0.36</v>
      </c>
      <c r="I44" s="116">
        <v>0.57999999999999996</v>
      </c>
      <c r="J44" s="116" t="s">
        <v>268</v>
      </c>
      <c r="K44" s="116">
        <v>5.2709384581979997E-2</v>
      </c>
      <c r="L44" s="116">
        <v>3939.2560214308401</v>
      </c>
      <c r="M44" s="116">
        <v>8.5433217607201506</v>
      </c>
      <c r="N44" s="116">
        <v>1.1518842959771101</v>
      </c>
      <c r="O44" s="116">
        <v>0.45031323229338999</v>
      </c>
      <c r="P44" s="116">
        <v>6.0715112350600002E-2</v>
      </c>
      <c r="Q44" s="116">
        <v>207.63576060047799</v>
      </c>
      <c r="R44" s="116">
        <v>1210</v>
      </c>
      <c r="S44" s="116" t="s">
        <v>318</v>
      </c>
      <c r="T44" s="116">
        <v>1210</v>
      </c>
      <c r="U44" s="116" t="s">
        <v>268</v>
      </c>
      <c r="V44" s="116" t="s">
        <v>268</v>
      </c>
      <c r="Z44" s="116">
        <v>0</v>
      </c>
      <c r="AA44" s="116">
        <v>1</v>
      </c>
      <c r="AB44" s="116">
        <v>0.45031323229338999</v>
      </c>
      <c r="AC44" s="116">
        <v>6.0715112350600002E-2</v>
      </c>
      <c r="AD44" s="116">
        <v>207.63576060047799</v>
      </c>
      <c r="AF44" s="116">
        <v>-1</v>
      </c>
      <c r="AG44" s="116">
        <v>-1</v>
      </c>
      <c r="AH44" s="116">
        <v>-1</v>
      </c>
      <c r="AI44" s="116">
        <v>-1</v>
      </c>
      <c r="AJ44" s="116">
        <v>0</v>
      </c>
      <c r="AM44" s="116" t="s">
        <v>319</v>
      </c>
      <c r="AN44" s="116">
        <v>-1</v>
      </c>
      <c r="AQ44" s="116">
        <v>779</v>
      </c>
      <c r="AR44" s="116" t="s">
        <v>320</v>
      </c>
      <c r="AS44" s="116" t="s">
        <v>248</v>
      </c>
      <c r="AT44" s="116" t="s">
        <v>268</v>
      </c>
      <c r="AV44" s="116">
        <v>70.520007324459797</v>
      </c>
      <c r="AW44" s="116">
        <v>0.16839883259999999</v>
      </c>
    </row>
    <row r="45" spans="1:49" x14ac:dyDescent="0.25">
      <c r="A45" s="127">
        <v>150000</v>
      </c>
      <c r="B45" s="127">
        <v>540000</v>
      </c>
      <c r="C45" s="127">
        <v>540000</v>
      </c>
      <c r="D45" s="116" t="s">
        <v>314</v>
      </c>
      <c r="E45" s="116" t="s">
        <v>315</v>
      </c>
      <c r="F45" s="116" t="s">
        <v>316</v>
      </c>
      <c r="G45" s="116" t="s">
        <v>317</v>
      </c>
      <c r="H45" s="116">
        <v>0.36</v>
      </c>
      <c r="I45" s="116">
        <v>0.57999999999999996</v>
      </c>
      <c r="J45" s="116" t="s">
        <v>268</v>
      </c>
      <c r="K45" s="116">
        <v>7.7687310976E-4</v>
      </c>
      <c r="L45" s="116">
        <v>3939.2560214308401</v>
      </c>
      <c r="M45" s="116">
        <v>8.5433217607201506</v>
      </c>
      <c r="N45" s="116">
        <v>1.1518842959771101</v>
      </c>
      <c r="O45" s="116">
        <v>6.6370769439799996E-3</v>
      </c>
      <c r="P45" s="116">
        <v>8.9486793509999996E-4</v>
      </c>
      <c r="Q45" s="116">
        <v>3.06030207553342</v>
      </c>
      <c r="R45" s="116">
        <v>1750</v>
      </c>
      <c r="S45" s="116" t="s">
        <v>321</v>
      </c>
      <c r="T45" s="116">
        <v>1750</v>
      </c>
      <c r="U45" s="116" t="s">
        <v>268</v>
      </c>
      <c r="V45" s="116" t="s">
        <v>268</v>
      </c>
      <c r="Z45" s="116">
        <v>0</v>
      </c>
      <c r="AA45" s="116">
        <v>1</v>
      </c>
      <c r="AB45" s="116">
        <v>6.6370769439799996E-3</v>
      </c>
      <c r="AC45" s="116">
        <v>8.9486793509999996E-4</v>
      </c>
      <c r="AD45" s="116">
        <v>3.0603020509281702</v>
      </c>
      <c r="AF45" s="116">
        <v>-1</v>
      </c>
      <c r="AG45" s="116">
        <v>-1</v>
      </c>
      <c r="AH45" s="116">
        <v>-1</v>
      </c>
      <c r="AI45" s="116">
        <v>-1</v>
      </c>
      <c r="AJ45" s="116">
        <v>0</v>
      </c>
      <c r="AM45" s="116" t="s">
        <v>319</v>
      </c>
      <c r="AN45" s="116">
        <v>-1</v>
      </c>
      <c r="AQ45" s="116">
        <v>779</v>
      </c>
      <c r="AR45" s="116" t="s">
        <v>320</v>
      </c>
      <c r="AS45" s="116" t="s">
        <v>248</v>
      </c>
      <c r="AT45" s="116" t="s">
        <v>268</v>
      </c>
      <c r="AV45" s="116">
        <v>36.660040954329801</v>
      </c>
      <c r="AW45" s="116">
        <v>2.4819968E-3</v>
      </c>
    </row>
    <row r="46" spans="1:49" x14ac:dyDescent="0.25">
      <c r="A46" s="127">
        <v>150000</v>
      </c>
      <c r="B46" s="127">
        <v>550000</v>
      </c>
      <c r="C46" s="127">
        <v>550000</v>
      </c>
      <c r="D46" s="116" t="s">
        <v>314</v>
      </c>
      <c r="E46" s="116" t="s">
        <v>315</v>
      </c>
      <c r="F46" s="116" t="s">
        <v>316</v>
      </c>
      <c r="G46" s="116" t="s">
        <v>317</v>
      </c>
      <c r="H46" s="116">
        <v>0.36</v>
      </c>
      <c r="I46" s="116">
        <v>0.57999999999999996</v>
      </c>
      <c r="J46" s="116" t="s">
        <v>268</v>
      </c>
      <c r="K46" s="116">
        <v>2.18436634304E-2</v>
      </c>
      <c r="L46" s="116">
        <v>4001.5240167298002</v>
      </c>
      <c r="M46" s="116">
        <v>9.8063798505376294</v>
      </c>
      <c r="N46" s="116">
        <v>1.43083582874278</v>
      </c>
      <c r="O46" s="116">
        <v>0.21420726092584</v>
      </c>
      <c r="P46" s="116">
        <v>3.1254696267220002E-2</v>
      </c>
      <c r="Q46" s="116">
        <v>87.407943830128104</v>
      </c>
      <c r="R46" s="116">
        <v>1210</v>
      </c>
      <c r="S46" s="116" t="s">
        <v>318</v>
      </c>
      <c r="T46" s="116">
        <v>1210</v>
      </c>
      <c r="U46" s="116" t="s">
        <v>268</v>
      </c>
      <c r="V46" s="116" t="s">
        <v>268</v>
      </c>
      <c r="Z46" s="116">
        <v>0</v>
      </c>
      <c r="AA46" s="116">
        <v>1</v>
      </c>
      <c r="AB46" s="116">
        <v>0.21420726092584</v>
      </c>
      <c r="AC46" s="116">
        <v>3.1254696267220002E-2</v>
      </c>
      <c r="AD46" s="116">
        <v>87.407943829320203</v>
      </c>
      <c r="AF46" s="116">
        <v>-1</v>
      </c>
      <c r="AG46" s="116">
        <v>-1</v>
      </c>
      <c r="AH46" s="116">
        <v>-1</v>
      </c>
      <c r="AI46" s="116">
        <v>-1</v>
      </c>
      <c r="AJ46" s="116">
        <v>0</v>
      </c>
      <c r="AM46" s="116" t="s">
        <v>319</v>
      </c>
      <c r="AN46" s="116">
        <v>-1</v>
      </c>
      <c r="AQ46" s="116">
        <v>779</v>
      </c>
      <c r="AR46" s="116" t="s">
        <v>320</v>
      </c>
      <c r="AS46" s="116" t="s">
        <v>248</v>
      </c>
      <c r="AT46" s="116" t="s">
        <v>268</v>
      </c>
      <c r="AV46" s="116">
        <v>71.105227478206601</v>
      </c>
      <c r="AW46" s="116">
        <v>7.0890465400000005E-2</v>
      </c>
    </row>
    <row r="47" spans="1:49" x14ac:dyDescent="0.25">
      <c r="A47" s="127">
        <v>150000</v>
      </c>
      <c r="B47" s="127">
        <v>550000</v>
      </c>
      <c r="C47" s="127">
        <v>550000</v>
      </c>
      <c r="D47" s="116" t="s">
        <v>314</v>
      </c>
      <c r="E47" s="116" t="s">
        <v>315</v>
      </c>
      <c r="F47" s="116" t="s">
        <v>316</v>
      </c>
      <c r="G47" s="116" t="s">
        <v>317</v>
      </c>
      <c r="H47" s="116">
        <v>0.36</v>
      </c>
      <c r="I47" s="116">
        <v>0.57999999999999996</v>
      </c>
      <c r="J47" s="116" t="s">
        <v>268</v>
      </c>
      <c r="K47" s="116">
        <v>2.7399029236610001E-2</v>
      </c>
      <c r="L47" s="116">
        <v>4001.5240167298002</v>
      </c>
      <c r="M47" s="116">
        <v>9.8063798505376294</v>
      </c>
      <c r="N47" s="116">
        <v>1.43083582874278</v>
      </c>
      <c r="O47" s="116">
        <v>0.26868528823021998</v>
      </c>
      <c r="P47" s="116">
        <v>3.9203512704510002E-2</v>
      </c>
      <c r="Q47" s="116">
        <v>109.637873525392</v>
      </c>
      <c r="R47" s="116">
        <v>1750</v>
      </c>
      <c r="S47" s="116" t="s">
        <v>321</v>
      </c>
      <c r="T47" s="116">
        <v>1750</v>
      </c>
      <c r="U47" s="116" t="s">
        <v>268</v>
      </c>
      <c r="V47" s="116" t="s">
        <v>268</v>
      </c>
      <c r="Z47" s="116">
        <v>0</v>
      </c>
      <c r="AA47" s="116">
        <v>1</v>
      </c>
      <c r="AB47" s="116">
        <v>0.26868528823021998</v>
      </c>
      <c r="AC47" s="116">
        <v>3.9203512704510002E-2</v>
      </c>
      <c r="AD47" s="116">
        <v>109.637873525392</v>
      </c>
      <c r="AF47" s="116">
        <v>-1</v>
      </c>
      <c r="AG47" s="116">
        <v>-1</v>
      </c>
      <c r="AH47" s="116">
        <v>-1</v>
      </c>
      <c r="AI47" s="116">
        <v>-1</v>
      </c>
      <c r="AJ47" s="116">
        <v>0</v>
      </c>
      <c r="AM47" s="116" t="s">
        <v>319</v>
      </c>
      <c r="AN47" s="116">
        <v>-1</v>
      </c>
      <c r="AQ47" s="116">
        <v>779</v>
      </c>
      <c r="AR47" s="116" t="s">
        <v>320</v>
      </c>
      <c r="AS47" s="116" t="s">
        <v>248</v>
      </c>
      <c r="AT47" s="116" t="s">
        <v>268</v>
      </c>
      <c r="AV47" s="116">
        <v>46.012702794732498</v>
      </c>
      <c r="AW47" s="116">
        <v>8.8919605499999999E-2</v>
      </c>
    </row>
    <row r="48" spans="1:49" x14ac:dyDescent="0.25">
      <c r="A48" s="127">
        <v>150000</v>
      </c>
      <c r="B48" s="127">
        <v>550000</v>
      </c>
      <c r="C48" s="127">
        <v>550000</v>
      </c>
      <c r="D48" s="116" t="s">
        <v>314</v>
      </c>
      <c r="E48" s="116" t="s">
        <v>315</v>
      </c>
      <c r="F48" s="116" t="s">
        <v>316</v>
      </c>
      <c r="G48" s="116" t="s">
        <v>317</v>
      </c>
      <c r="H48" s="116">
        <v>0.36</v>
      </c>
      <c r="I48" s="116">
        <v>0.57999999999999996</v>
      </c>
      <c r="J48" s="116" t="s">
        <v>268</v>
      </c>
      <c r="K48" s="116">
        <v>2.470908390956E-2</v>
      </c>
      <c r="L48" s="116">
        <v>4001.5240167298002</v>
      </c>
      <c r="M48" s="116">
        <v>9.8063798505376294</v>
      </c>
      <c r="N48" s="116">
        <v>1.43083582874278</v>
      </c>
      <c r="O48" s="116">
        <v>0.24230666257601</v>
      </c>
      <c r="P48" s="116">
        <v>3.5354642553209997E-2</v>
      </c>
      <c r="Q48" s="116">
        <v>98.8739926955203</v>
      </c>
      <c r="R48" s="116">
        <v>1750</v>
      </c>
      <c r="S48" s="116" t="s">
        <v>321</v>
      </c>
      <c r="T48" s="116">
        <v>1750</v>
      </c>
      <c r="U48" s="116" t="s">
        <v>268</v>
      </c>
      <c r="V48" s="116" t="s">
        <v>268</v>
      </c>
      <c r="Z48" s="116">
        <v>0</v>
      </c>
      <c r="AA48" s="116">
        <v>1</v>
      </c>
      <c r="AB48" s="116">
        <v>0.24230666257601</v>
      </c>
      <c r="AC48" s="116">
        <v>3.5354642553209997E-2</v>
      </c>
      <c r="AD48" s="116">
        <v>98.873992688671706</v>
      </c>
      <c r="AF48" s="116">
        <v>-1</v>
      </c>
      <c r="AG48" s="116">
        <v>-1</v>
      </c>
      <c r="AH48" s="116">
        <v>-1</v>
      </c>
      <c r="AI48" s="116">
        <v>-1</v>
      </c>
      <c r="AJ48" s="116">
        <v>0</v>
      </c>
      <c r="AM48" s="116" t="s">
        <v>319</v>
      </c>
      <c r="AN48" s="116">
        <v>-1</v>
      </c>
      <c r="AQ48" s="116">
        <v>779</v>
      </c>
      <c r="AR48" s="116" t="s">
        <v>320</v>
      </c>
      <c r="AS48" s="116" t="s">
        <v>248</v>
      </c>
      <c r="AT48" s="116" t="s">
        <v>268</v>
      </c>
      <c r="AV48" s="116">
        <v>43.729241285731803</v>
      </c>
      <c r="AW48" s="116">
        <v>8.0189775099999999E-2</v>
      </c>
    </row>
    <row r="49" spans="1:49" x14ac:dyDescent="0.25">
      <c r="A49" s="127">
        <v>150000</v>
      </c>
      <c r="B49" s="127">
        <v>560000</v>
      </c>
      <c r="C49" s="127">
        <v>560000</v>
      </c>
      <c r="D49" s="116" t="s">
        <v>314</v>
      </c>
      <c r="E49" s="116" t="s">
        <v>315</v>
      </c>
      <c r="F49" s="116" t="s">
        <v>316</v>
      </c>
      <c r="G49" s="116" t="s">
        <v>317</v>
      </c>
      <c r="H49" s="116">
        <v>0.36</v>
      </c>
      <c r="I49" s="116">
        <v>0.57999999999999996</v>
      </c>
      <c r="J49" s="116" t="s">
        <v>268</v>
      </c>
      <c r="K49" s="116">
        <v>7.9687938848809994E-2</v>
      </c>
      <c r="L49" s="116">
        <v>3970.8756018651602</v>
      </c>
      <c r="M49" s="116">
        <v>10.5951163039686</v>
      </c>
      <c r="N49" s="116">
        <v>1.8103064528468999</v>
      </c>
      <c r="O49" s="116">
        <v>0.84430298012676996</v>
      </c>
      <c r="P49" s="116">
        <v>0.14425958991207999</v>
      </c>
      <c r="Q49" s="116">
        <v>316.43089213769503</v>
      </c>
      <c r="R49" s="116">
        <v>1210</v>
      </c>
      <c r="S49" s="116" t="s">
        <v>318</v>
      </c>
      <c r="T49" s="116">
        <v>1210</v>
      </c>
      <c r="U49" s="116" t="s">
        <v>268</v>
      </c>
      <c r="V49" s="116" t="s">
        <v>268</v>
      </c>
      <c r="Z49" s="116">
        <v>0</v>
      </c>
      <c r="AA49" s="116">
        <v>1</v>
      </c>
      <c r="AB49" s="116">
        <v>0.84430298012676996</v>
      </c>
      <c r="AC49" s="116">
        <v>0.14425958991207999</v>
      </c>
      <c r="AD49" s="116">
        <v>316.43089213769599</v>
      </c>
      <c r="AF49" s="116">
        <v>-1</v>
      </c>
      <c r="AG49" s="116">
        <v>-1</v>
      </c>
      <c r="AH49" s="116">
        <v>-1</v>
      </c>
      <c r="AI49" s="116">
        <v>-1</v>
      </c>
      <c r="AJ49" s="116">
        <v>0</v>
      </c>
      <c r="AM49" s="116" t="s">
        <v>319</v>
      </c>
      <c r="AN49" s="116">
        <v>-1</v>
      </c>
      <c r="AQ49" s="116">
        <v>779</v>
      </c>
      <c r="AR49" s="116" t="s">
        <v>320</v>
      </c>
      <c r="AS49" s="116" t="s">
        <v>248</v>
      </c>
      <c r="AT49" s="116" t="s">
        <v>268</v>
      </c>
      <c r="AV49" s="116">
        <v>73.593464717393402</v>
      </c>
      <c r="AW49" s="116">
        <v>0.256634949</v>
      </c>
    </row>
    <row r="50" spans="1:49" x14ac:dyDescent="0.25">
      <c r="A50" s="127">
        <v>150000</v>
      </c>
      <c r="B50" s="127">
        <v>560000</v>
      </c>
      <c r="C50" s="127">
        <v>560000</v>
      </c>
      <c r="D50" s="116" t="s">
        <v>314</v>
      </c>
      <c r="E50" s="116" t="s">
        <v>315</v>
      </c>
      <c r="F50" s="116" t="s">
        <v>316</v>
      </c>
      <c r="G50" s="116" t="s">
        <v>317</v>
      </c>
      <c r="H50" s="116">
        <v>0.36</v>
      </c>
      <c r="I50" s="116">
        <v>0.57999999999999996</v>
      </c>
      <c r="J50" s="116" t="s">
        <v>268</v>
      </c>
      <c r="K50" s="116">
        <v>0.20214055090057001</v>
      </c>
      <c r="L50" s="116">
        <v>3998.82070247404</v>
      </c>
      <c r="M50" s="116">
        <v>10.838589708250501</v>
      </c>
      <c r="N50" s="116">
        <v>1.9062267185250601</v>
      </c>
      <c r="O50" s="116">
        <v>2.1909184946110498</v>
      </c>
      <c r="P50" s="116">
        <v>0.38532571902405</v>
      </c>
      <c r="Q50" s="116">
        <v>808.32381975072303</v>
      </c>
      <c r="R50" s="116">
        <v>1210</v>
      </c>
      <c r="S50" s="116" t="s">
        <v>318</v>
      </c>
      <c r="T50" s="116">
        <v>1210</v>
      </c>
      <c r="U50" s="116" t="s">
        <v>268</v>
      </c>
      <c r="V50" s="116" t="s">
        <v>268</v>
      </c>
      <c r="Z50" s="116">
        <v>0</v>
      </c>
      <c r="AA50" s="116">
        <v>1</v>
      </c>
      <c r="AB50" s="116">
        <v>2.1909184946110498</v>
      </c>
      <c r="AC50" s="116">
        <v>0.38532571902405</v>
      </c>
      <c r="AD50" s="116">
        <v>808.32381975072303</v>
      </c>
      <c r="AF50" s="116">
        <v>-1</v>
      </c>
      <c r="AG50" s="116">
        <v>-1</v>
      </c>
      <c r="AH50" s="116">
        <v>-1</v>
      </c>
      <c r="AI50" s="116">
        <v>-1</v>
      </c>
      <c r="AJ50" s="116">
        <v>0</v>
      </c>
      <c r="AM50" s="116" t="s">
        <v>319</v>
      </c>
      <c r="AN50" s="116">
        <v>-1</v>
      </c>
      <c r="AQ50" s="116">
        <v>779</v>
      </c>
      <c r="AR50" s="116" t="s">
        <v>320</v>
      </c>
      <c r="AS50" s="116" t="s">
        <v>248</v>
      </c>
      <c r="AT50" s="116" t="s">
        <v>268</v>
      </c>
      <c r="AV50" s="116">
        <v>203.423402474981</v>
      </c>
      <c r="AW50" s="116">
        <v>0.65557487410000004</v>
      </c>
    </row>
    <row r="51" spans="1:49" x14ac:dyDescent="0.25">
      <c r="A51" s="127">
        <v>150000</v>
      </c>
      <c r="B51" s="127">
        <v>560000</v>
      </c>
      <c r="C51" s="127">
        <v>560000</v>
      </c>
      <c r="D51" s="116" t="s">
        <v>314</v>
      </c>
      <c r="E51" s="116" t="s">
        <v>315</v>
      </c>
      <c r="F51" s="116" t="s">
        <v>316</v>
      </c>
      <c r="G51" s="116" t="s">
        <v>317</v>
      </c>
      <c r="H51" s="116">
        <v>0.36</v>
      </c>
      <c r="I51" s="116">
        <v>0.57999999999999996</v>
      </c>
      <c r="J51" s="116" t="s">
        <v>268</v>
      </c>
      <c r="K51" s="116">
        <v>2.56973036746E-3</v>
      </c>
      <c r="L51" s="116">
        <v>3998.82070247404</v>
      </c>
      <c r="M51" s="116">
        <v>10.838589708250501</v>
      </c>
      <c r="N51" s="116">
        <v>1.9062267185250601</v>
      </c>
      <c r="O51" s="116">
        <v>2.7852253113759998E-2</v>
      </c>
      <c r="P51" s="116">
        <v>4.8984886858600002E-3</v>
      </c>
      <c r="Q51" s="116">
        <v>10.2758909931872</v>
      </c>
      <c r="R51" s="116">
        <v>1310</v>
      </c>
      <c r="S51" s="116" t="s">
        <v>318</v>
      </c>
      <c r="T51" s="116">
        <v>1310</v>
      </c>
      <c r="U51" s="116" t="s">
        <v>268</v>
      </c>
      <c r="V51" s="116" t="s">
        <v>268</v>
      </c>
      <c r="Z51" s="116">
        <v>0</v>
      </c>
      <c r="AA51" s="116">
        <v>1</v>
      </c>
      <c r="AB51" s="116">
        <v>2.7852253113759998E-2</v>
      </c>
      <c r="AC51" s="116">
        <v>4.8984886858600002E-3</v>
      </c>
      <c r="AD51" s="116">
        <v>10.2758909931877</v>
      </c>
      <c r="AF51" s="116">
        <v>-1</v>
      </c>
      <c r="AG51" s="116">
        <v>-1</v>
      </c>
      <c r="AH51" s="116">
        <v>-1</v>
      </c>
      <c r="AI51" s="116">
        <v>-1</v>
      </c>
      <c r="AJ51" s="116">
        <v>0</v>
      </c>
      <c r="AM51" s="116" t="s">
        <v>319</v>
      </c>
      <c r="AN51" s="116">
        <v>-1</v>
      </c>
      <c r="AQ51" s="116">
        <v>779</v>
      </c>
      <c r="AR51" s="116" t="s">
        <v>320</v>
      </c>
      <c r="AS51" s="116" t="s">
        <v>248</v>
      </c>
      <c r="AT51" s="116" t="s">
        <v>268</v>
      </c>
      <c r="AV51" s="116">
        <v>48.492709849001599</v>
      </c>
      <c r="AW51" s="116">
        <v>8.3340559999999994E-3</v>
      </c>
    </row>
    <row r="52" spans="1:49" x14ac:dyDescent="0.25">
      <c r="A52" s="127">
        <v>150000</v>
      </c>
      <c r="B52" s="127">
        <v>570000</v>
      </c>
      <c r="C52" s="127">
        <v>570000</v>
      </c>
      <c r="D52" s="116" t="s">
        <v>314</v>
      </c>
      <c r="E52" s="116" t="s">
        <v>315</v>
      </c>
      <c r="F52" s="116" t="s">
        <v>316</v>
      </c>
      <c r="G52" s="116" t="s">
        <v>317</v>
      </c>
      <c r="H52" s="116">
        <v>0.36</v>
      </c>
      <c r="I52" s="116">
        <v>0.57999999999999996</v>
      </c>
      <c r="J52" s="116" t="s">
        <v>268</v>
      </c>
      <c r="K52" s="116">
        <v>0.38556379426169002</v>
      </c>
      <c r="L52" s="116">
        <v>3980.5589291342799</v>
      </c>
      <c r="M52" s="116">
        <v>10.344666217516901</v>
      </c>
      <c r="N52" s="116">
        <v>1.6746012936995001</v>
      </c>
      <c r="O52" s="116">
        <v>3.98852875719657</v>
      </c>
      <c r="P52" s="116">
        <v>0.64566562867430999</v>
      </c>
      <c r="Q52" s="116">
        <v>1534.75940399927</v>
      </c>
      <c r="R52" s="116">
        <v>1210</v>
      </c>
      <c r="S52" s="116" t="s">
        <v>318</v>
      </c>
      <c r="T52" s="116">
        <v>1210</v>
      </c>
      <c r="U52" s="116" t="s">
        <v>268</v>
      </c>
      <c r="V52" s="116" t="s">
        <v>268</v>
      </c>
      <c r="Z52" s="116">
        <v>0</v>
      </c>
      <c r="AA52" s="116">
        <v>1</v>
      </c>
      <c r="AB52" s="116">
        <v>3.98852875719657</v>
      </c>
      <c r="AC52" s="116">
        <v>0.64566562867430999</v>
      </c>
      <c r="AD52" s="116">
        <v>1534.75940399927</v>
      </c>
      <c r="AF52" s="116">
        <v>-1</v>
      </c>
      <c r="AG52" s="116">
        <v>-1</v>
      </c>
      <c r="AH52" s="116">
        <v>-1</v>
      </c>
      <c r="AI52" s="116">
        <v>-1</v>
      </c>
      <c r="AJ52" s="116">
        <v>0</v>
      </c>
      <c r="AM52" s="116" t="s">
        <v>319</v>
      </c>
      <c r="AN52" s="116">
        <v>-1</v>
      </c>
      <c r="AQ52" s="116">
        <v>779</v>
      </c>
      <c r="AR52" s="116" t="s">
        <v>320</v>
      </c>
      <c r="AS52" s="116" t="s">
        <v>248</v>
      </c>
      <c r="AT52" s="116" t="s">
        <v>268</v>
      </c>
      <c r="AV52" s="116">
        <v>199.82546763559699</v>
      </c>
      <c r="AW52" s="116">
        <v>1.2447359319</v>
      </c>
    </row>
    <row r="53" spans="1:49" x14ac:dyDescent="0.25">
      <c r="A53" s="127">
        <v>150000</v>
      </c>
      <c r="B53" s="127">
        <v>570000</v>
      </c>
      <c r="C53" s="127">
        <v>570000</v>
      </c>
      <c r="D53" s="116" t="s">
        <v>314</v>
      </c>
      <c r="E53" s="116" t="s">
        <v>315</v>
      </c>
      <c r="F53" s="116" t="s">
        <v>316</v>
      </c>
      <c r="G53" s="116" t="s">
        <v>317</v>
      </c>
      <c r="H53" s="116">
        <v>0.36</v>
      </c>
      <c r="I53" s="116">
        <v>0.57999999999999996</v>
      </c>
      <c r="J53" s="116" t="s">
        <v>268</v>
      </c>
      <c r="K53" s="116">
        <v>8.7857643491199996E-2</v>
      </c>
      <c r="L53" s="116">
        <v>3980.5589291342799</v>
      </c>
      <c r="M53" s="116">
        <v>10.344666217516901</v>
      </c>
      <c r="N53" s="116">
        <v>1.6746012936995001</v>
      </c>
      <c r="O53" s="116">
        <v>0.90885799657409005</v>
      </c>
      <c r="P53" s="116">
        <v>0.14712652345175001</v>
      </c>
      <c r="Q53" s="116">
        <v>349.72252729160499</v>
      </c>
      <c r="R53" s="116">
        <v>1310</v>
      </c>
      <c r="S53" s="116" t="s">
        <v>318</v>
      </c>
      <c r="T53" s="116">
        <v>1310</v>
      </c>
      <c r="U53" s="116" t="s">
        <v>268</v>
      </c>
      <c r="V53" s="116" t="s">
        <v>268</v>
      </c>
      <c r="Z53" s="116">
        <v>0</v>
      </c>
      <c r="AA53" s="116">
        <v>1</v>
      </c>
      <c r="AB53" s="116">
        <v>0.90885799657409005</v>
      </c>
      <c r="AC53" s="116">
        <v>0.14712652345175001</v>
      </c>
      <c r="AD53" s="116">
        <v>349.722527291603</v>
      </c>
      <c r="AF53" s="116">
        <v>-1</v>
      </c>
      <c r="AG53" s="116">
        <v>-1</v>
      </c>
      <c r="AH53" s="116">
        <v>-1</v>
      </c>
      <c r="AI53" s="116">
        <v>-1</v>
      </c>
      <c r="AJ53" s="116">
        <v>0</v>
      </c>
      <c r="AM53" s="116" t="s">
        <v>319</v>
      </c>
      <c r="AN53" s="116">
        <v>-1</v>
      </c>
      <c r="AQ53" s="116">
        <v>779</v>
      </c>
      <c r="AR53" s="116" t="s">
        <v>320</v>
      </c>
      <c r="AS53" s="116" t="s">
        <v>248</v>
      </c>
      <c r="AT53" s="116" t="s">
        <v>268</v>
      </c>
      <c r="AV53" s="116">
        <v>100.42822028822501</v>
      </c>
      <c r="AW53" s="116">
        <v>0.28363546410000001</v>
      </c>
    </row>
    <row r="54" spans="1:49" x14ac:dyDescent="0.25">
      <c r="A54" s="127">
        <v>160000</v>
      </c>
      <c r="B54" s="127">
        <v>580000</v>
      </c>
      <c r="C54" s="127">
        <v>580000</v>
      </c>
      <c r="D54" s="116" t="s">
        <v>314</v>
      </c>
      <c r="E54" s="116" t="s">
        <v>315</v>
      </c>
      <c r="F54" s="116" t="s">
        <v>316</v>
      </c>
      <c r="G54" s="116" t="s">
        <v>317</v>
      </c>
      <c r="H54" s="116">
        <v>0.36</v>
      </c>
      <c r="I54" s="116">
        <v>0.57999999999999996</v>
      </c>
      <c r="J54" s="116" t="s">
        <v>268</v>
      </c>
      <c r="K54" s="116">
        <v>7.1409838861069996E-2</v>
      </c>
      <c r="L54" s="116">
        <v>4010.57096055083</v>
      </c>
      <c r="M54" s="116">
        <v>10.8572711349666</v>
      </c>
      <c r="N54" s="116">
        <v>1.90578306291455</v>
      </c>
      <c r="O54" s="116">
        <v>0.77531598221894005</v>
      </c>
      <c r="P54" s="116">
        <v>0.13609166142689</v>
      </c>
      <c r="Q54" s="116">
        <v>286.39422603383298</v>
      </c>
      <c r="R54" s="116">
        <v>1210</v>
      </c>
      <c r="S54" s="116" t="s">
        <v>318</v>
      </c>
      <c r="T54" s="116">
        <v>1210</v>
      </c>
      <c r="U54" s="116" t="s">
        <v>268</v>
      </c>
      <c r="V54" s="116" t="s">
        <v>268</v>
      </c>
      <c r="Z54" s="116">
        <v>0</v>
      </c>
      <c r="AA54" s="116">
        <v>1</v>
      </c>
      <c r="AB54" s="116">
        <v>0.77531598221894005</v>
      </c>
      <c r="AC54" s="116">
        <v>0.13609166142689</v>
      </c>
      <c r="AD54" s="116">
        <v>808.31077046114501</v>
      </c>
      <c r="AF54" s="116">
        <v>-1</v>
      </c>
      <c r="AG54" s="116">
        <v>-1</v>
      </c>
      <c r="AH54" s="116">
        <v>-1</v>
      </c>
      <c r="AI54" s="116">
        <v>-1</v>
      </c>
      <c r="AJ54" s="116">
        <v>0</v>
      </c>
      <c r="AM54" s="116" t="s">
        <v>319</v>
      </c>
      <c r="AN54" s="116">
        <v>-1</v>
      </c>
      <c r="AQ54" s="116">
        <v>779</v>
      </c>
      <c r="AR54" s="116" t="s">
        <v>320</v>
      </c>
      <c r="AS54" s="116" t="s">
        <v>248</v>
      </c>
      <c r="AT54" s="116" t="s">
        <v>268</v>
      </c>
      <c r="AV54" s="116">
        <v>93.854210518538906</v>
      </c>
      <c r="AW54" s="116">
        <v>0.6555642907</v>
      </c>
    </row>
    <row r="55" spans="1:49" x14ac:dyDescent="0.25">
      <c r="A55" s="127">
        <v>160000</v>
      </c>
      <c r="B55" s="127">
        <v>580000</v>
      </c>
      <c r="C55" s="127">
        <v>580000</v>
      </c>
      <c r="D55" s="116" t="s">
        <v>314</v>
      </c>
      <c r="E55" s="116" t="s">
        <v>315</v>
      </c>
      <c r="F55" s="116" t="s">
        <v>316</v>
      </c>
      <c r="G55" s="116" t="s">
        <v>317</v>
      </c>
      <c r="H55" s="116">
        <v>0.36</v>
      </c>
      <c r="I55" s="116">
        <v>0.57999999999999996</v>
      </c>
      <c r="J55" s="116" t="s">
        <v>268</v>
      </c>
      <c r="K55" s="116">
        <v>3.2359748621000001E-4</v>
      </c>
      <c r="L55" s="116">
        <v>4010.57096055083</v>
      </c>
      <c r="M55" s="116">
        <v>10.8572711349666</v>
      </c>
      <c r="N55" s="116">
        <v>1.90578306291455</v>
      </c>
      <c r="O55" s="116">
        <v>3.51338564637E-3</v>
      </c>
      <c r="P55" s="116">
        <v>6.1670660842E-4</v>
      </c>
      <c r="Q55" s="116">
        <v>1.2978106811010699</v>
      </c>
      <c r="R55" s="116">
        <v>1310</v>
      </c>
      <c r="S55" s="116" t="s">
        <v>318</v>
      </c>
      <c r="T55" s="116">
        <v>1310</v>
      </c>
      <c r="U55" s="116" t="s">
        <v>268</v>
      </c>
      <c r="V55" s="116" t="s">
        <v>268</v>
      </c>
      <c r="Z55" s="116">
        <v>0</v>
      </c>
      <c r="AA55" s="116">
        <v>1</v>
      </c>
      <c r="AB55" s="116">
        <v>3.51338564637E-3</v>
      </c>
      <c r="AC55" s="116">
        <v>6.1670660842E-4</v>
      </c>
      <c r="AD55" s="116">
        <v>1.2978106811016801</v>
      </c>
      <c r="AF55" s="116">
        <v>-1</v>
      </c>
      <c r="AG55" s="116">
        <v>-1</v>
      </c>
      <c r="AH55" s="116">
        <v>-1</v>
      </c>
      <c r="AI55" s="116">
        <v>-1</v>
      </c>
      <c r="AJ55" s="116">
        <v>0</v>
      </c>
      <c r="AM55" s="116" t="s">
        <v>319</v>
      </c>
      <c r="AN55" s="116">
        <v>-1</v>
      </c>
      <c r="AQ55" s="116">
        <v>779</v>
      </c>
      <c r="AR55" s="116" t="s">
        <v>320</v>
      </c>
      <c r="AS55" s="116" t="s">
        <v>248</v>
      </c>
      <c r="AT55" s="116" t="s">
        <v>268</v>
      </c>
      <c r="AV55" s="116">
        <v>19.058895015929899</v>
      </c>
      <c r="AW55" s="116">
        <v>1.0525634E-3</v>
      </c>
    </row>
    <row r="56" spans="1:49" x14ac:dyDescent="0.25">
      <c r="A56" s="127">
        <v>160000</v>
      </c>
      <c r="B56" s="127">
        <v>580000</v>
      </c>
      <c r="C56" s="127">
        <v>580000</v>
      </c>
      <c r="D56" s="116" t="s">
        <v>314</v>
      </c>
      <c r="E56" s="116" t="s">
        <v>315</v>
      </c>
      <c r="F56" s="116" t="s">
        <v>316</v>
      </c>
      <c r="G56" s="116" t="s">
        <v>317</v>
      </c>
      <c r="H56" s="116">
        <v>0.36</v>
      </c>
      <c r="I56" s="116">
        <v>0.57999999999999996</v>
      </c>
      <c r="J56" s="116" t="s">
        <v>268</v>
      </c>
      <c r="K56" s="116">
        <v>1.3094262236799999E-3</v>
      </c>
      <c r="L56" s="116">
        <v>4010.57096055083</v>
      </c>
      <c r="M56" s="116">
        <v>10.8572711349666</v>
      </c>
      <c r="N56" s="116">
        <v>1.90578306291455</v>
      </c>
      <c r="O56" s="116">
        <v>1.4216795541819999E-2</v>
      </c>
      <c r="P56" s="116">
        <v>2.4954823192400001E-3</v>
      </c>
      <c r="Q56" s="116">
        <v>5.2515467877108399</v>
      </c>
      <c r="R56" s="116">
        <v>1310</v>
      </c>
      <c r="S56" s="116" t="s">
        <v>318</v>
      </c>
      <c r="T56" s="116">
        <v>1310</v>
      </c>
      <c r="U56" s="116" t="s">
        <v>268</v>
      </c>
      <c r="V56" s="116" t="s">
        <v>268</v>
      </c>
      <c r="Z56" s="116">
        <v>0</v>
      </c>
      <c r="AA56" s="116">
        <v>1</v>
      </c>
      <c r="AB56" s="116">
        <v>1.4216795541819999E-2</v>
      </c>
      <c r="AC56" s="116">
        <v>2.4954823192400001E-3</v>
      </c>
      <c r="AD56" s="116">
        <v>5.2515467877089099</v>
      </c>
      <c r="AF56" s="116">
        <v>-1</v>
      </c>
      <c r="AG56" s="116">
        <v>-1</v>
      </c>
      <c r="AH56" s="116">
        <v>-1</v>
      </c>
      <c r="AI56" s="116">
        <v>-1</v>
      </c>
      <c r="AJ56" s="116">
        <v>0</v>
      </c>
      <c r="AM56" s="116" t="s">
        <v>319</v>
      </c>
      <c r="AN56" s="116">
        <v>-1</v>
      </c>
      <c r="AQ56" s="116">
        <v>779</v>
      </c>
      <c r="AR56" s="116" t="s">
        <v>320</v>
      </c>
      <c r="AS56" s="116" t="s">
        <v>248</v>
      </c>
      <c r="AT56" s="116" t="s">
        <v>268</v>
      </c>
      <c r="AV56" s="116">
        <v>60.973288648266099</v>
      </c>
      <c r="AW56" s="116">
        <v>4.2591620000000004E-3</v>
      </c>
    </row>
    <row r="57" spans="1:49" x14ac:dyDescent="0.25">
      <c r="A57" s="127">
        <v>160000</v>
      </c>
      <c r="B57" s="127">
        <v>590000</v>
      </c>
      <c r="C57" s="127">
        <v>590000</v>
      </c>
      <c r="D57" s="116" t="s">
        <v>314</v>
      </c>
      <c r="E57" s="116" t="s">
        <v>315</v>
      </c>
      <c r="F57" s="116" t="s">
        <v>316</v>
      </c>
      <c r="G57" s="116" t="s">
        <v>317</v>
      </c>
      <c r="H57" s="116">
        <v>0.36</v>
      </c>
      <c r="I57" s="116">
        <v>0.57999999999999996</v>
      </c>
      <c r="J57" s="116" t="s">
        <v>268</v>
      </c>
      <c r="K57" s="116">
        <v>1.979438478043E-2</v>
      </c>
      <c r="L57" s="116">
        <v>2987.8837353437898</v>
      </c>
      <c r="M57" s="116">
        <v>8.0388904491995508</v>
      </c>
      <c r="N57" s="116">
        <v>1.3700312889619599</v>
      </c>
      <c r="O57" s="116">
        <v>0.15912489075923</v>
      </c>
      <c r="P57" s="116">
        <v>2.7118926494949999E-2</v>
      </c>
      <c r="Q57" s="116">
        <v>59.143320336604397</v>
      </c>
      <c r="R57" s="116">
        <v>1210</v>
      </c>
      <c r="S57" s="116" t="s">
        <v>318</v>
      </c>
      <c r="T57" s="116">
        <v>1210</v>
      </c>
      <c r="U57" s="116" t="s">
        <v>268</v>
      </c>
      <c r="V57" s="116" t="s">
        <v>268</v>
      </c>
      <c r="Z57" s="116">
        <v>0</v>
      </c>
      <c r="AA57" s="116">
        <v>1</v>
      </c>
      <c r="AB57" s="116">
        <v>0.15912489075923</v>
      </c>
      <c r="AC57" s="116">
        <v>2.7118926494949999E-2</v>
      </c>
      <c r="AD57" s="116">
        <v>732.85744789594696</v>
      </c>
      <c r="AF57" s="116">
        <v>-1</v>
      </c>
      <c r="AG57" s="116">
        <v>-1</v>
      </c>
      <c r="AH57" s="116">
        <v>-1</v>
      </c>
      <c r="AI57" s="116">
        <v>-1</v>
      </c>
      <c r="AJ57" s="116">
        <v>0</v>
      </c>
      <c r="AM57" s="116" t="s">
        <v>319</v>
      </c>
      <c r="AN57" s="116">
        <v>-1</v>
      </c>
      <c r="AQ57" s="116">
        <v>779</v>
      </c>
      <c r="AR57" s="116" t="s">
        <v>320</v>
      </c>
      <c r="AS57" s="116" t="s">
        <v>248</v>
      </c>
      <c r="AT57" s="116" t="s">
        <v>268</v>
      </c>
      <c r="AV57" s="116">
        <v>35.969394637928602</v>
      </c>
      <c r="AW57" s="116">
        <v>0.59436938189999999</v>
      </c>
    </row>
    <row r="58" spans="1:49" x14ac:dyDescent="0.25">
      <c r="A58" s="127">
        <v>160000</v>
      </c>
      <c r="B58" s="127">
        <v>590000</v>
      </c>
      <c r="C58" s="127">
        <v>590000</v>
      </c>
      <c r="D58" s="116" t="s">
        <v>314</v>
      </c>
      <c r="E58" s="116" t="s">
        <v>315</v>
      </c>
      <c r="F58" s="116" t="s">
        <v>316</v>
      </c>
      <c r="G58" s="116" t="s">
        <v>317</v>
      </c>
      <c r="H58" s="116">
        <v>0.36</v>
      </c>
      <c r="I58" s="116">
        <v>0.57999999999999996</v>
      </c>
      <c r="J58" s="116" t="s">
        <v>268</v>
      </c>
      <c r="K58" s="116">
        <v>8.5253737443449995E-2</v>
      </c>
      <c r="L58" s="116">
        <v>2987.8837353437898</v>
      </c>
      <c r="M58" s="116">
        <v>8.0388904491995508</v>
      </c>
      <c r="N58" s="116">
        <v>1.3700312889619599</v>
      </c>
      <c r="O58" s="116">
        <v>0.68534545569273997</v>
      </c>
      <c r="P58" s="116">
        <v>0.11680028779847</v>
      </c>
      <c r="Q58" s="116">
        <v>254.72825548456299</v>
      </c>
      <c r="R58" s="116">
        <v>1310</v>
      </c>
      <c r="S58" s="116" t="s">
        <v>318</v>
      </c>
      <c r="T58" s="116">
        <v>1310</v>
      </c>
      <c r="U58" s="116" t="s">
        <v>268</v>
      </c>
      <c r="V58" s="116" t="s">
        <v>268</v>
      </c>
      <c r="Z58" s="116">
        <v>0</v>
      </c>
      <c r="AA58" s="116">
        <v>1</v>
      </c>
      <c r="AB58" s="116">
        <v>0.68534545569273997</v>
      </c>
      <c r="AC58" s="116">
        <v>0.11680028779847</v>
      </c>
      <c r="AD58" s="116">
        <v>655.87829461364004</v>
      </c>
      <c r="AF58" s="116">
        <v>-1</v>
      </c>
      <c r="AG58" s="116">
        <v>-1</v>
      </c>
      <c r="AH58" s="116">
        <v>-1</v>
      </c>
      <c r="AI58" s="116">
        <v>-1</v>
      </c>
      <c r="AJ58" s="116">
        <v>0</v>
      </c>
      <c r="AM58" s="116" t="s">
        <v>319</v>
      </c>
      <c r="AN58" s="116">
        <v>-1</v>
      </c>
      <c r="AQ58" s="116">
        <v>779</v>
      </c>
      <c r="AR58" s="116" t="s">
        <v>320</v>
      </c>
      <c r="AS58" s="116" t="s">
        <v>248</v>
      </c>
      <c r="AT58" s="116" t="s">
        <v>268</v>
      </c>
      <c r="AV58" s="116">
        <v>87.840518860010405</v>
      </c>
      <c r="AW58" s="116">
        <v>0.5319369786</v>
      </c>
    </row>
    <row r="59" spans="1:49" x14ac:dyDescent="0.25">
      <c r="A59" s="127">
        <v>160000</v>
      </c>
      <c r="B59" s="127">
        <v>590000</v>
      </c>
      <c r="C59" s="127">
        <v>590000</v>
      </c>
      <c r="D59" s="116" t="s">
        <v>314</v>
      </c>
      <c r="E59" s="116" t="s">
        <v>315</v>
      </c>
      <c r="F59" s="116" t="s">
        <v>316</v>
      </c>
      <c r="G59" s="116" t="s">
        <v>317</v>
      </c>
      <c r="H59" s="116">
        <v>0.36</v>
      </c>
      <c r="I59" s="116">
        <v>0.57999999999999996</v>
      </c>
      <c r="J59" s="116" t="s">
        <v>268</v>
      </c>
      <c r="K59" s="116">
        <v>3.5597908745540002E-2</v>
      </c>
      <c r="L59" s="116">
        <v>4001.5596836616801</v>
      </c>
      <c r="M59" s="116">
        <v>9.1549595170076099</v>
      </c>
      <c r="N59" s="116">
        <v>1.33542194442323</v>
      </c>
      <c r="O59" s="116">
        <v>0.32589741345557</v>
      </c>
      <c r="P59" s="116">
        <v>4.753822851437E-2</v>
      </c>
      <c r="Q59" s="116">
        <v>142.44715645883201</v>
      </c>
      <c r="R59" s="116">
        <v>1210</v>
      </c>
      <c r="S59" s="116" t="s">
        <v>318</v>
      </c>
      <c r="T59" s="116">
        <v>1210</v>
      </c>
      <c r="U59" s="116" t="s">
        <v>268</v>
      </c>
      <c r="V59" s="116" t="s">
        <v>268</v>
      </c>
      <c r="Z59" s="116">
        <v>0</v>
      </c>
      <c r="AA59" s="116">
        <v>1</v>
      </c>
      <c r="AB59" s="116">
        <v>0.32589741345557</v>
      </c>
      <c r="AC59" s="116">
        <v>4.753822851437E-2</v>
      </c>
      <c r="AD59" s="116">
        <v>142.44715645883099</v>
      </c>
      <c r="AF59" s="116">
        <v>-1</v>
      </c>
      <c r="AG59" s="116">
        <v>-1</v>
      </c>
      <c r="AH59" s="116">
        <v>-1</v>
      </c>
      <c r="AI59" s="116">
        <v>-1</v>
      </c>
      <c r="AJ59" s="116">
        <v>0</v>
      </c>
      <c r="AM59" s="116" t="s">
        <v>319</v>
      </c>
      <c r="AN59" s="116">
        <v>-1</v>
      </c>
      <c r="AQ59" s="116">
        <v>779</v>
      </c>
      <c r="AR59" s="116" t="s">
        <v>320</v>
      </c>
      <c r="AS59" s="116" t="s">
        <v>248</v>
      </c>
      <c r="AT59" s="116" t="s">
        <v>268</v>
      </c>
      <c r="AV59" s="116">
        <v>105.788317402603</v>
      </c>
      <c r="AW59" s="116">
        <v>0.11552891849999999</v>
      </c>
    </row>
    <row r="60" spans="1:49" x14ac:dyDescent="0.25">
      <c r="A60" s="127">
        <v>160000</v>
      </c>
      <c r="B60" s="127">
        <v>590000</v>
      </c>
      <c r="C60" s="127">
        <v>590000</v>
      </c>
      <c r="D60" s="116" t="s">
        <v>314</v>
      </c>
      <c r="E60" s="116" t="s">
        <v>315</v>
      </c>
      <c r="F60" s="116" t="s">
        <v>316</v>
      </c>
      <c r="G60" s="116" t="s">
        <v>317</v>
      </c>
      <c r="H60" s="116">
        <v>0.36</v>
      </c>
      <c r="I60" s="116">
        <v>0.57999999999999996</v>
      </c>
      <c r="J60" s="116" t="s">
        <v>268</v>
      </c>
      <c r="K60" s="116">
        <v>0.44528717750588998</v>
      </c>
      <c r="L60" s="116">
        <v>4001.5596836616801</v>
      </c>
      <c r="M60" s="116">
        <v>9.1549595170076099</v>
      </c>
      <c r="N60" s="116">
        <v>1.33542194442323</v>
      </c>
      <c r="O60" s="116">
        <v>4.0765860835090697</v>
      </c>
      <c r="P60" s="116">
        <v>0.59464626841165003</v>
      </c>
      <c r="Q60" s="116">
        <v>1781.8432171591</v>
      </c>
      <c r="R60" s="116">
        <v>1750</v>
      </c>
      <c r="S60" s="116" t="s">
        <v>321</v>
      </c>
      <c r="T60" s="116">
        <v>1750</v>
      </c>
      <c r="U60" s="116" t="s">
        <v>268</v>
      </c>
      <c r="V60" s="116" t="s">
        <v>268</v>
      </c>
      <c r="Z60" s="116">
        <v>0</v>
      </c>
      <c r="AA60" s="116">
        <v>1</v>
      </c>
      <c r="AB60" s="116">
        <v>4.0765860835090697</v>
      </c>
      <c r="AC60" s="116">
        <v>0.59464626841165003</v>
      </c>
      <c r="AD60" s="116">
        <v>1781.8432171591</v>
      </c>
      <c r="AF60" s="116">
        <v>-1</v>
      </c>
      <c r="AG60" s="116">
        <v>-1</v>
      </c>
      <c r="AH60" s="116">
        <v>-1</v>
      </c>
      <c r="AI60" s="116">
        <v>-1</v>
      </c>
      <c r="AJ60" s="116">
        <v>0</v>
      </c>
      <c r="AM60" s="116" t="s">
        <v>319</v>
      </c>
      <c r="AN60" s="116">
        <v>-1</v>
      </c>
      <c r="AQ60" s="116">
        <v>779</v>
      </c>
      <c r="AR60" s="116" t="s">
        <v>320</v>
      </c>
      <c r="AS60" s="116" t="s">
        <v>248</v>
      </c>
      <c r="AT60" s="116" t="s">
        <v>268</v>
      </c>
      <c r="AV60" s="116">
        <v>172.09359400402101</v>
      </c>
      <c r="AW60" s="116">
        <v>1.4451283188999999</v>
      </c>
    </row>
    <row r="61" spans="1:49" x14ac:dyDescent="0.25">
      <c r="A61" s="127">
        <v>160000</v>
      </c>
      <c r="B61" s="127">
        <v>590000</v>
      </c>
      <c r="C61" s="127">
        <v>590000</v>
      </c>
      <c r="D61" s="116" t="s">
        <v>314</v>
      </c>
      <c r="E61" s="116" t="s">
        <v>315</v>
      </c>
      <c r="F61" s="116" t="s">
        <v>316</v>
      </c>
      <c r="G61" s="116" t="s">
        <v>317</v>
      </c>
      <c r="H61" s="116">
        <v>0.36</v>
      </c>
      <c r="I61" s="116">
        <v>0.57999999999999996</v>
      </c>
      <c r="J61" s="116" t="s">
        <v>268</v>
      </c>
      <c r="K61" s="116">
        <v>0.21574314799138999</v>
      </c>
      <c r="L61" s="116">
        <v>3955.0004383857699</v>
      </c>
      <c r="M61" s="116">
        <v>10.4495673417637</v>
      </c>
      <c r="N61" s="116">
        <v>1.73655965923709</v>
      </c>
      <c r="O61" s="116">
        <v>2.25442255346023</v>
      </c>
      <c r="P61" s="116">
        <v>0.37465084755868</v>
      </c>
      <c r="Q61" s="116">
        <v>853.264244884709</v>
      </c>
      <c r="R61" s="116">
        <v>1210</v>
      </c>
      <c r="S61" s="116" t="s">
        <v>318</v>
      </c>
      <c r="T61" s="116">
        <v>1210</v>
      </c>
      <c r="U61" s="116" t="s">
        <v>268</v>
      </c>
      <c r="V61" s="116" t="s">
        <v>268</v>
      </c>
      <c r="Z61" s="116">
        <v>0</v>
      </c>
      <c r="AA61" s="116">
        <v>1</v>
      </c>
      <c r="AB61" s="116">
        <v>2.25442255346023</v>
      </c>
      <c r="AC61" s="116">
        <v>0.37465084755868</v>
      </c>
      <c r="AD61" s="116">
        <v>853.264244884709</v>
      </c>
      <c r="AF61" s="116">
        <v>-1</v>
      </c>
      <c r="AG61" s="116">
        <v>-1</v>
      </c>
      <c r="AH61" s="116">
        <v>-1</v>
      </c>
      <c r="AI61" s="116">
        <v>-1</v>
      </c>
      <c r="AJ61" s="116">
        <v>0</v>
      </c>
      <c r="AM61" s="116" t="s">
        <v>319</v>
      </c>
      <c r="AN61" s="116">
        <v>-1</v>
      </c>
      <c r="AQ61" s="116">
        <v>779</v>
      </c>
      <c r="AR61" s="116" t="s">
        <v>320</v>
      </c>
      <c r="AS61" s="116" t="s">
        <v>248</v>
      </c>
      <c r="AT61" s="116" t="s">
        <v>268</v>
      </c>
      <c r="AV61" s="116">
        <v>160.29381461804499</v>
      </c>
      <c r="AW61" s="116">
        <v>0.69202290740000005</v>
      </c>
    </row>
    <row r="62" spans="1:49" x14ac:dyDescent="0.25">
      <c r="A62" s="127">
        <v>160000</v>
      </c>
      <c r="B62" s="127">
        <v>590000</v>
      </c>
      <c r="C62" s="127">
        <v>590000</v>
      </c>
      <c r="D62" s="116" t="s">
        <v>314</v>
      </c>
      <c r="E62" s="116" t="s">
        <v>315</v>
      </c>
      <c r="F62" s="116" t="s">
        <v>316</v>
      </c>
      <c r="G62" s="116" t="s">
        <v>317</v>
      </c>
      <c r="H62" s="116">
        <v>0.36</v>
      </c>
      <c r="I62" s="116">
        <v>0.57999999999999996</v>
      </c>
      <c r="J62" s="116" t="s">
        <v>268</v>
      </c>
      <c r="K62" s="116">
        <v>1.2496422682900001E-3</v>
      </c>
      <c r="L62" s="116">
        <v>3955.0004383857699</v>
      </c>
      <c r="M62" s="116">
        <v>10.4495673417637</v>
      </c>
      <c r="N62" s="116">
        <v>1.73655965923709</v>
      </c>
      <c r="O62" s="116">
        <v>1.3058221035609999E-2</v>
      </c>
      <c r="P62" s="116">
        <v>2.1700783515899999E-3</v>
      </c>
      <c r="Q62" s="116">
        <v>4.9423357189123296</v>
      </c>
      <c r="R62" s="116">
        <v>1310</v>
      </c>
      <c r="S62" s="116" t="s">
        <v>318</v>
      </c>
      <c r="T62" s="116">
        <v>1310</v>
      </c>
      <c r="U62" s="116" t="s">
        <v>268</v>
      </c>
      <c r="V62" s="116" t="s">
        <v>268</v>
      </c>
      <c r="Z62" s="116">
        <v>0</v>
      </c>
      <c r="AA62" s="116">
        <v>1</v>
      </c>
      <c r="AB62" s="116">
        <v>1.3058221035609999E-2</v>
      </c>
      <c r="AC62" s="116">
        <v>2.1700783515899999E-3</v>
      </c>
      <c r="AD62" s="116">
        <v>4.9423357189142703</v>
      </c>
      <c r="AF62" s="116">
        <v>-1</v>
      </c>
      <c r="AG62" s="116">
        <v>-1</v>
      </c>
      <c r="AH62" s="116">
        <v>-1</v>
      </c>
      <c r="AI62" s="116">
        <v>-1</v>
      </c>
      <c r="AJ62" s="116">
        <v>0</v>
      </c>
      <c r="AM62" s="116" t="s">
        <v>319</v>
      </c>
      <c r="AN62" s="116">
        <v>-1</v>
      </c>
      <c r="AQ62" s="116">
        <v>779</v>
      </c>
      <c r="AR62" s="116" t="s">
        <v>320</v>
      </c>
      <c r="AS62" s="116" t="s">
        <v>248</v>
      </c>
      <c r="AT62" s="116" t="s">
        <v>268</v>
      </c>
      <c r="AV62" s="116">
        <v>23.939959685921199</v>
      </c>
      <c r="AW62" s="116">
        <v>4.0083825999999998E-3</v>
      </c>
    </row>
    <row r="63" spans="1:49" x14ac:dyDescent="0.25">
      <c r="A63" s="127">
        <v>160000</v>
      </c>
      <c r="B63" s="127">
        <v>590000</v>
      </c>
      <c r="C63" s="127">
        <v>590000</v>
      </c>
      <c r="D63" s="116" t="s">
        <v>314</v>
      </c>
      <c r="E63" s="116" t="s">
        <v>315</v>
      </c>
      <c r="F63" s="116" t="s">
        <v>316</v>
      </c>
      <c r="G63" s="116" t="s">
        <v>317</v>
      </c>
      <c r="H63" s="116">
        <v>0.36</v>
      </c>
      <c r="I63" s="116">
        <v>0.57999999999999996</v>
      </c>
      <c r="J63" s="116" t="s">
        <v>268</v>
      </c>
      <c r="K63" s="116">
        <v>1.9623085361E-4</v>
      </c>
      <c r="L63" s="116">
        <v>3955.0004383857699</v>
      </c>
      <c r="M63" s="116">
        <v>10.4495673417637</v>
      </c>
      <c r="N63" s="116">
        <v>1.73655965923709</v>
      </c>
      <c r="O63" s="116">
        <v>2.05052751942E-3</v>
      </c>
      <c r="P63" s="116">
        <v>3.4076658429000001E-4</v>
      </c>
      <c r="Q63" s="116">
        <v>0.77609311208794995</v>
      </c>
      <c r="R63" s="116">
        <v>1310</v>
      </c>
      <c r="S63" s="116" t="s">
        <v>318</v>
      </c>
      <c r="T63" s="116">
        <v>1310</v>
      </c>
      <c r="U63" s="116" t="s">
        <v>268</v>
      </c>
      <c r="V63" s="116" t="s">
        <v>268</v>
      </c>
      <c r="Z63" s="116">
        <v>0</v>
      </c>
      <c r="AA63" s="116">
        <v>1</v>
      </c>
      <c r="AB63" s="116">
        <v>2.05052751942E-3</v>
      </c>
      <c r="AC63" s="116">
        <v>3.4076658429000001E-4</v>
      </c>
      <c r="AD63" s="116">
        <v>0.77609311208638998</v>
      </c>
      <c r="AF63" s="116">
        <v>-1</v>
      </c>
      <c r="AG63" s="116">
        <v>-1</v>
      </c>
      <c r="AH63" s="116">
        <v>-1</v>
      </c>
      <c r="AI63" s="116">
        <v>-1</v>
      </c>
      <c r="AJ63" s="116">
        <v>0</v>
      </c>
      <c r="AM63" s="116" t="s">
        <v>319</v>
      </c>
      <c r="AN63" s="116">
        <v>-1</v>
      </c>
      <c r="AQ63" s="116">
        <v>779</v>
      </c>
      <c r="AR63" s="116" t="s">
        <v>320</v>
      </c>
      <c r="AS63" s="116" t="s">
        <v>248</v>
      </c>
      <c r="AT63" s="116" t="s">
        <v>268</v>
      </c>
      <c r="AV63" s="116">
        <v>9.3673576003066703</v>
      </c>
      <c r="AW63" s="116">
        <v>6.2943479999999995E-4</v>
      </c>
    </row>
    <row r="64" spans="1:49" x14ac:dyDescent="0.25">
      <c r="A64" s="127">
        <v>160000</v>
      </c>
      <c r="B64" s="127">
        <v>600000</v>
      </c>
      <c r="C64" s="127">
        <v>600000</v>
      </c>
      <c r="D64" s="116" t="s">
        <v>314</v>
      </c>
      <c r="E64" s="116" t="s">
        <v>315</v>
      </c>
      <c r="F64" s="116" t="s">
        <v>316</v>
      </c>
      <c r="G64" s="116" t="s">
        <v>317</v>
      </c>
      <c r="H64" s="116">
        <v>0.36</v>
      </c>
      <c r="I64" s="116">
        <v>0.57999999999999996</v>
      </c>
      <c r="J64" s="116" t="s">
        <v>268</v>
      </c>
      <c r="K64" s="116">
        <v>0.38601559630458998</v>
      </c>
      <c r="L64" s="116">
        <v>3944.0400527684801</v>
      </c>
      <c r="M64" s="116">
        <v>9.3270839578969191</v>
      </c>
      <c r="N64" s="116">
        <v>1.3357078635649999</v>
      </c>
      <c r="O64" s="116">
        <v>3.6003998757905502</v>
      </c>
      <c r="P64" s="116">
        <v>0.51560406744276999</v>
      </c>
      <c r="Q64" s="116">
        <v>1522.4609728186099</v>
      </c>
      <c r="R64" s="116">
        <v>1210</v>
      </c>
      <c r="S64" s="116" t="s">
        <v>318</v>
      </c>
      <c r="T64" s="116">
        <v>1210</v>
      </c>
      <c r="U64" s="116" t="s">
        <v>268</v>
      </c>
      <c r="V64" s="116" t="s">
        <v>268</v>
      </c>
      <c r="Z64" s="116">
        <v>0</v>
      </c>
      <c r="AA64" s="116">
        <v>1</v>
      </c>
      <c r="AB64" s="116">
        <v>3.6003998757905502</v>
      </c>
      <c r="AC64" s="116">
        <v>0.51560406744276999</v>
      </c>
      <c r="AD64" s="116">
        <v>1522.4609728186099</v>
      </c>
      <c r="AF64" s="116">
        <v>-1</v>
      </c>
      <c r="AG64" s="116">
        <v>-1</v>
      </c>
      <c r="AH64" s="116">
        <v>-1</v>
      </c>
      <c r="AI64" s="116">
        <v>-1</v>
      </c>
      <c r="AJ64" s="116">
        <v>0</v>
      </c>
      <c r="AM64" s="116" t="s">
        <v>319</v>
      </c>
      <c r="AN64" s="116">
        <v>-1</v>
      </c>
      <c r="AQ64" s="116">
        <v>779</v>
      </c>
      <c r="AR64" s="116" t="s">
        <v>320</v>
      </c>
      <c r="AS64" s="116" t="s">
        <v>248</v>
      </c>
      <c r="AT64" s="116" t="s">
        <v>268</v>
      </c>
      <c r="AV64" s="116">
        <v>163.25579525750601</v>
      </c>
      <c r="AW64" s="116">
        <v>1.2347615351000001</v>
      </c>
    </row>
    <row r="65" spans="1:49" x14ac:dyDescent="0.25">
      <c r="A65" s="127">
        <v>160000</v>
      </c>
      <c r="B65" s="127">
        <v>600000</v>
      </c>
      <c r="C65" s="127">
        <v>600000</v>
      </c>
      <c r="D65" s="116" t="s">
        <v>314</v>
      </c>
      <c r="E65" s="116" t="s">
        <v>315</v>
      </c>
      <c r="F65" s="116" t="s">
        <v>316</v>
      </c>
      <c r="G65" s="116" t="s">
        <v>317</v>
      </c>
      <c r="H65" s="116">
        <v>0.36</v>
      </c>
      <c r="I65" s="116">
        <v>0.57999999999999996</v>
      </c>
      <c r="J65" s="116" t="s">
        <v>268</v>
      </c>
      <c r="K65" s="116">
        <v>1.91802999626E-3</v>
      </c>
      <c r="L65" s="116">
        <v>3944.0400527684801</v>
      </c>
      <c r="M65" s="116">
        <v>9.3270839578969191</v>
      </c>
      <c r="N65" s="116">
        <v>1.3357078635649999</v>
      </c>
      <c r="O65" s="116">
        <v>1.7889626808900001E-2</v>
      </c>
      <c r="P65" s="116">
        <v>2.5619277485599999E-3</v>
      </c>
      <c r="Q65" s="116">
        <v>7.5647871276687004</v>
      </c>
      <c r="R65" s="116">
        <v>1310</v>
      </c>
      <c r="S65" s="116" t="s">
        <v>318</v>
      </c>
      <c r="T65" s="116">
        <v>1310</v>
      </c>
      <c r="U65" s="116" t="s">
        <v>268</v>
      </c>
      <c r="V65" s="116" t="s">
        <v>268</v>
      </c>
      <c r="Z65" s="116">
        <v>0</v>
      </c>
      <c r="AA65" s="116">
        <v>1</v>
      </c>
      <c r="AB65" s="116">
        <v>1.7889626808900001E-2</v>
      </c>
      <c r="AC65" s="116">
        <v>2.5619277485599999E-3</v>
      </c>
      <c r="AD65" s="116">
        <v>7.5647871276706402</v>
      </c>
      <c r="AF65" s="116">
        <v>-1</v>
      </c>
      <c r="AG65" s="116">
        <v>-1</v>
      </c>
      <c r="AH65" s="116">
        <v>-1</v>
      </c>
      <c r="AI65" s="116">
        <v>-1</v>
      </c>
      <c r="AJ65" s="116">
        <v>0</v>
      </c>
      <c r="AM65" s="116" t="s">
        <v>319</v>
      </c>
      <c r="AN65" s="116">
        <v>-1</v>
      </c>
      <c r="AQ65" s="116">
        <v>779</v>
      </c>
      <c r="AR65" s="116" t="s">
        <v>320</v>
      </c>
      <c r="AS65" s="116" t="s">
        <v>248</v>
      </c>
      <c r="AT65" s="116" t="s">
        <v>268</v>
      </c>
      <c r="AV65" s="116">
        <v>36.312684043183502</v>
      </c>
      <c r="AW65" s="116">
        <v>6.1352693999999998E-3</v>
      </c>
    </row>
    <row r="66" spans="1:49" x14ac:dyDescent="0.25">
      <c r="A66" s="127">
        <v>160000</v>
      </c>
      <c r="B66" s="127">
        <v>600000</v>
      </c>
      <c r="C66" s="127">
        <v>600000</v>
      </c>
      <c r="D66" s="116" t="s">
        <v>314</v>
      </c>
      <c r="E66" s="116" t="s">
        <v>315</v>
      </c>
      <c r="F66" s="116" t="s">
        <v>316</v>
      </c>
      <c r="G66" s="116" t="s">
        <v>317</v>
      </c>
      <c r="H66" s="116">
        <v>0.36</v>
      </c>
      <c r="I66" s="116">
        <v>0.57999999999999996</v>
      </c>
      <c r="J66" s="116" t="s">
        <v>268</v>
      </c>
      <c r="K66" s="116">
        <v>0.35880876134008999</v>
      </c>
      <c r="L66" s="116">
        <v>3994.2009584471298</v>
      </c>
      <c r="M66" s="116">
        <v>10.5388966147581</v>
      </c>
      <c r="N66" s="116">
        <v>1.76350103624014</v>
      </c>
      <c r="O66" s="116">
        <v>3.7814484402327002</v>
      </c>
      <c r="P66" s="116">
        <v>0.63275962243530004</v>
      </c>
      <c r="Q66" s="116">
        <v>1433.1542984438399</v>
      </c>
      <c r="R66" s="116">
        <v>1210</v>
      </c>
      <c r="S66" s="116" t="s">
        <v>318</v>
      </c>
      <c r="T66" s="116">
        <v>1210</v>
      </c>
      <c r="U66" s="116" t="s">
        <v>268</v>
      </c>
      <c r="V66" s="116" t="s">
        <v>268</v>
      </c>
      <c r="Z66" s="116">
        <v>0</v>
      </c>
      <c r="AA66" s="116">
        <v>1</v>
      </c>
      <c r="AB66" s="116">
        <v>3.7814484402327002</v>
      </c>
      <c r="AC66" s="116">
        <v>0.63275962243530004</v>
      </c>
      <c r="AD66" s="116">
        <v>1433.1542984438399</v>
      </c>
      <c r="AF66" s="116">
        <v>-1</v>
      </c>
      <c r="AG66" s="116">
        <v>-1</v>
      </c>
      <c r="AH66" s="116">
        <v>-1</v>
      </c>
      <c r="AI66" s="116">
        <v>-1</v>
      </c>
      <c r="AJ66" s="116">
        <v>0</v>
      </c>
      <c r="AM66" s="116" t="s">
        <v>319</v>
      </c>
      <c r="AN66" s="116">
        <v>-1</v>
      </c>
      <c r="AQ66" s="116">
        <v>779</v>
      </c>
      <c r="AR66" s="116" t="s">
        <v>320</v>
      </c>
      <c r="AS66" s="116" t="s">
        <v>248</v>
      </c>
      <c r="AT66" s="116" t="s">
        <v>268</v>
      </c>
      <c r="AV66" s="116">
        <v>200.378665238575</v>
      </c>
      <c r="AW66" s="116">
        <v>1.1623311423</v>
      </c>
    </row>
    <row r="67" spans="1:49" x14ac:dyDescent="0.25">
      <c r="A67" s="127">
        <v>160000</v>
      </c>
      <c r="B67" s="127">
        <v>600000</v>
      </c>
      <c r="C67" s="127">
        <v>600000</v>
      </c>
      <c r="D67" s="116" t="s">
        <v>314</v>
      </c>
      <c r="E67" s="116" t="s">
        <v>315</v>
      </c>
      <c r="F67" s="116" t="s">
        <v>316</v>
      </c>
      <c r="G67" s="116" t="s">
        <v>317</v>
      </c>
      <c r="H67" s="116">
        <v>0.36</v>
      </c>
      <c r="I67" s="116">
        <v>0.57999999999999996</v>
      </c>
      <c r="J67" s="116" t="s">
        <v>268</v>
      </c>
      <c r="K67" s="116">
        <v>2.9313096354400001E-3</v>
      </c>
      <c r="L67" s="116">
        <v>3994.2009584471298</v>
      </c>
      <c r="M67" s="116">
        <v>10.5388966147581</v>
      </c>
      <c r="N67" s="116">
        <v>1.76350103624014</v>
      </c>
      <c r="O67" s="116">
        <v>3.089276919374E-2</v>
      </c>
      <c r="P67" s="116">
        <v>5.1693675796299996E-3</v>
      </c>
      <c r="Q67" s="116">
        <v>11.708239755379701</v>
      </c>
      <c r="R67" s="116">
        <v>1310</v>
      </c>
      <c r="S67" s="116" t="s">
        <v>318</v>
      </c>
      <c r="T67" s="116">
        <v>1310</v>
      </c>
      <c r="U67" s="116" t="s">
        <v>268</v>
      </c>
      <c r="V67" s="116" t="s">
        <v>268</v>
      </c>
      <c r="Z67" s="116">
        <v>0</v>
      </c>
      <c r="AA67" s="116">
        <v>1</v>
      </c>
      <c r="AB67" s="116">
        <v>3.089276919374E-2</v>
      </c>
      <c r="AC67" s="116">
        <v>5.1693675796299996E-3</v>
      </c>
      <c r="AD67" s="116">
        <v>11.7082397553789</v>
      </c>
      <c r="AF67" s="116">
        <v>-1</v>
      </c>
      <c r="AG67" s="116">
        <v>-1</v>
      </c>
      <c r="AH67" s="116">
        <v>-1</v>
      </c>
      <c r="AI67" s="116">
        <v>-1</v>
      </c>
      <c r="AJ67" s="116">
        <v>0</v>
      </c>
      <c r="AM67" s="116" t="s">
        <v>319</v>
      </c>
      <c r="AN67" s="116">
        <v>-1</v>
      </c>
      <c r="AQ67" s="116">
        <v>779</v>
      </c>
      <c r="AR67" s="116" t="s">
        <v>320</v>
      </c>
      <c r="AS67" s="116" t="s">
        <v>248</v>
      </c>
      <c r="AT67" s="116" t="s">
        <v>268</v>
      </c>
      <c r="AV67" s="116">
        <v>55.3747697677722</v>
      </c>
      <c r="AW67" s="116">
        <v>9.4957337999999995E-3</v>
      </c>
    </row>
    <row r="68" spans="1:49" x14ac:dyDescent="0.25">
      <c r="A68" s="127">
        <v>160000</v>
      </c>
      <c r="B68" s="127">
        <v>600000</v>
      </c>
      <c r="C68" s="127">
        <v>600000</v>
      </c>
      <c r="D68" s="116" t="s">
        <v>314</v>
      </c>
      <c r="E68" s="116" t="s">
        <v>315</v>
      </c>
      <c r="F68" s="116" t="s">
        <v>316</v>
      </c>
      <c r="G68" s="116" t="s">
        <v>317</v>
      </c>
      <c r="H68" s="116">
        <v>0.36</v>
      </c>
      <c r="I68" s="116">
        <v>0.57999999999999996</v>
      </c>
      <c r="J68" s="116" t="s">
        <v>268</v>
      </c>
      <c r="K68" s="116">
        <v>4.3126851114119999E-2</v>
      </c>
      <c r="L68" s="116">
        <v>3994.2009584471298</v>
      </c>
      <c r="M68" s="116">
        <v>10.5388966147581</v>
      </c>
      <c r="N68" s="116">
        <v>1.76350103624014</v>
      </c>
      <c r="O68" s="116">
        <v>0.45450942521181997</v>
      </c>
      <c r="P68" s="116">
        <v>7.6054246629530003E-2</v>
      </c>
      <c r="Q68" s="116">
        <v>172.25731005483999</v>
      </c>
      <c r="R68" s="116">
        <v>1310</v>
      </c>
      <c r="S68" s="116" t="s">
        <v>318</v>
      </c>
      <c r="T68" s="116">
        <v>1310</v>
      </c>
      <c r="U68" s="116" t="s">
        <v>268</v>
      </c>
      <c r="V68" s="116" t="s">
        <v>268</v>
      </c>
      <c r="Z68" s="116">
        <v>0</v>
      </c>
      <c r="AA68" s="116">
        <v>1</v>
      </c>
      <c r="AB68" s="116">
        <v>0.45450942521181997</v>
      </c>
      <c r="AC68" s="116">
        <v>7.6054246629530003E-2</v>
      </c>
      <c r="AD68" s="116">
        <v>172.25731005484101</v>
      </c>
      <c r="AF68" s="116">
        <v>-1</v>
      </c>
      <c r="AG68" s="116">
        <v>-1</v>
      </c>
      <c r="AH68" s="116">
        <v>-1</v>
      </c>
      <c r="AI68" s="116">
        <v>-1</v>
      </c>
      <c r="AJ68" s="116">
        <v>0</v>
      </c>
      <c r="AM68" s="116" t="s">
        <v>319</v>
      </c>
      <c r="AN68" s="116">
        <v>-1</v>
      </c>
      <c r="AQ68" s="116">
        <v>779</v>
      </c>
      <c r="AR68" s="116" t="s">
        <v>320</v>
      </c>
      <c r="AS68" s="116" t="s">
        <v>248</v>
      </c>
      <c r="AT68" s="116" t="s">
        <v>268</v>
      </c>
      <c r="AV68" s="116">
        <v>66.356952704105694</v>
      </c>
      <c r="AW68" s="116">
        <v>0.13970584759999999</v>
      </c>
    </row>
    <row r="69" spans="1:49" x14ac:dyDescent="0.25">
      <c r="A69" s="127">
        <v>160000</v>
      </c>
      <c r="B69" s="127">
        <v>600000</v>
      </c>
      <c r="C69" s="127">
        <v>600000</v>
      </c>
      <c r="D69" s="116" t="s">
        <v>314</v>
      </c>
      <c r="E69" s="116" t="s">
        <v>315</v>
      </c>
      <c r="F69" s="116" t="s">
        <v>316</v>
      </c>
      <c r="G69" s="116" t="s">
        <v>317</v>
      </c>
      <c r="H69" s="116">
        <v>0.36</v>
      </c>
      <c r="I69" s="116">
        <v>0.57999999999999996</v>
      </c>
      <c r="J69" s="116" t="s">
        <v>268</v>
      </c>
      <c r="K69" s="116">
        <v>0.18279462365092999</v>
      </c>
      <c r="L69" s="116">
        <v>3978.6086766940798</v>
      </c>
      <c r="M69" s="116">
        <v>10.4746197759032</v>
      </c>
      <c r="N69" s="116">
        <v>1.7453583934800001</v>
      </c>
      <c r="O69" s="116">
        <v>1.9147041798228901</v>
      </c>
      <c r="P69" s="116">
        <v>0.31904213067218001</v>
      </c>
      <c r="Q69" s="116">
        <v>727.268275710647</v>
      </c>
      <c r="R69" s="116">
        <v>1210</v>
      </c>
      <c r="S69" s="116" t="s">
        <v>318</v>
      </c>
      <c r="T69" s="116">
        <v>1210</v>
      </c>
      <c r="U69" s="116" t="s">
        <v>268</v>
      </c>
      <c r="V69" s="116" t="s">
        <v>268</v>
      </c>
      <c r="Z69" s="116">
        <v>0</v>
      </c>
      <c r="AA69" s="116">
        <v>1</v>
      </c>
      <c r="AB69" s="116">
        <v>1.9147041798228901</v>
      </c>
      <c r="AC69" s="116">
        <v>0.31904213067218001</v>
      </c>
      <c r="AD69" s="116">
        <v>727.268275710647</v>
      </c>
      <c r="AF69" s="116">
        <v>-1</v>
      </c>
      <c r="AG69" s="116">
        <v>-1</v>
      </c>
      <c r="AH69" s="116">
        <v>-1</v>
      </c>
      <c r="AI69" s="116">
        <v>-1</v>
      </c>
      <c r="AJ69" s="116">
        <v>0</v>
      </c>
      <c r="AM69" s="116" t="s">
        <v>319</v>
      </c>
      <c r="AN69" s="116">
        <v>-1</v>
      </c>
      <c r="AQ69" s="116">
        <v>779</v>
      </c>
      <c r="AR69" s="116" t="s">
        <v>320</v>
      </c>
      <c r="AS69" s="116" t="s">
        <v>248</v>
      </c>
      <c r="AT69" s="116" t="s">
        <v>268</v>
      </c>
      <c r="AV69" s="116">
        <v>121.47210054448099</v>
      </c>
      <c r="AW69" s="116">
        <v>0.5898363955</v>
      </c>
    </row>
    <row r="70" spans="1:49" x14ac:dyDescent="0.25">
      <c r="A70" s="127">
        <v>160000</v>
      </c>
      <c r="B70" s="127">
        <v>600000</v>
      </c>
      <c r="C70" s="127">
        <v>600000</v>
      </c>
      <c r="D70" s="116" t="s">
        <v>314</v>
      </c>
      <c r="E70" s="116" t="s">
        <v>315</v>
      </c>
      <c r="F70" s="116" t="s">
        <v>316</v>
      </c>
      <c r="G70" s="116" t="s">
        <v>317</v>
      </c>
      <c r="H70" s="116">
        <v>0.36</v>
      </c>
      <c r="I70" s="116">
        <v>0.57999999999999996</v>
      </c>
      <c r="J70" s="116" t="s">
        <v>268</v>
      </c>
      <c r="K70" s="116">
        <v>5.4563551467000002E-4</v>
      </c>
      <c r="L70" s="116">
        <v>3978.6086766940798</v>
      </c>
      <c r="M70" s="116">
        <v>10.4746197759032</v>
      </c>
      <c r="N70" s="116">
        <v>1.7453583934800001</v>
      </c>
      <c r="O70" s="116">
        <v>5.7153245523999998E-3</v>
      </c>
      <c r="P70" s="116">
        <v>9.5232952530999995E-4</v>
      </c>
      <c r="Q70" s="116">
        <v>2.1708701929824801</v>
      </c>
      <c r="R70" s="116">
        <v>1310</v>
      </c>
      <c r="S70" s="116" t="s">
        <v>318</v>
      </c>
      <c r="T70" s="116">
        <v>1310</v>
      </c>
      <c r="U70" s="116" t="s">
        <v>268</v>
      </c>
      <c r="V70" s="116" t="s">
        <v>268</v>
      </c>
      <c r="Z70" s="116">
        <v>0</v>
      </c>
      <c r="AA70" s="116">
        <v>1</v>
      </c>
      <c r="AB70" s="116">
        <v>5.7153245523999998E-3</v>
      </c>
      <c r="AC70" s="116">
        <v>9.5232952530999995E-4</v>
      </c>
      <c r="AD70" s="116">
        <v>2.1708701929812801</v>
      </c>
      <c r="AF70" s="116">
        <v>-1</v>
      </c>
      <c r="AG70" s="116">
        <v>-1</v>
      </c>
      <c r="AH70" s="116">
        <v>-1</v>
      </c>
      <c r="AI70" s="116">
        <v>-1</v>
      </c>
      <c r="AJ70" s="116">
        <v>0</v>
      </c>
      <c r="AM70" s="116" t="s">
        <v>319</v>
      </c>
      <c r="AN70" s="116">
        <v>-1</v>
      </c>
      <c r="AQ70" s="116">
        <v>779</v>
      </c>
      <c r="AR70" s="116" t="s">
        <v>320</v>
      </c>
      <c r="AS70" s="116" t="s">
        <v>248</v>
      </c>
      <c r="AT70" s="116" t="s">
        <v>268</v>
      </c>
      <c r="AV70" s="116">
        <v>25.0586327273965</v>
      </c>
      <c r="AW70" s="116">
        <v>1.7606409E-3</v>
      </c>
    </row>
    <row r="71" spans="1:49" x14ac:dyDescent="0.25">
      <c r="A71" s="127">
        <v>160000</v>
      </c>
      <c r="B71" s="127">
        <v>610000</v>
      </c>
      <c r="C71" s="127">
        <v>610000</v>
      </c>
      <c r="D71" s="116" t="s">
        <v>314</v>
      </c>
      <c r="E71" s="116" t="s">
        <v>315</v>
      </c>
      <c r="F71" s="116" t="s">
        <v>316</v>
      </c>
      <c r="G71" s="116" t="s">
        <v>317</v>
      </c>
      <c r="H71" s="116">
        <v>0.36</v>
      </c>
      <c r="I71" s="116">
        <v>0.57999999999999996</v>
      </c>
      <c r="J71" s="116" t="s">
        <v>268</v>
      </c>
      <c r="K71" s="116">
        <v>9.2765416932650002E-2</v>
      </c>
      <c r="L71" s="116">
        <v>4005.8720287054098</v>
      </c>
      <c r="M71" s="116">
        <v>11.125956793647401</v>
      </c>
      <c r="N71" s="116">
        <v>2.0404403869897298</v>
      </c>
      <c r="O71" s="116">
        <v>1.0321040207374099</v>
      </c>
      <c r="P71" s="116">
        <v>0.18928230322532999</v>
      </c>
      <c r="Q71" s="116">
        <v>371.60638892171801</v>
      </c>
      <c r="R71" s="116">
        <v>1210</v>
      </c>
      <c r="S71" s="116" t="s">
        <v>318</v>
      </c>
      <c r="T71" s="116">
        <v>1210</v>
      </c>
      <c r="U71" s="116" t="s">
        <v>268</v>
      </c>
      <c r="V71" s="116" t="s">
        <v>268</v>
      </c>
      <c r="Z71" s="116">
        <v>0</v>
      </c>
      <c r="AA71" s="116">
        <v>1</v>
      </c>
      <c r="AB71" s="116">
        <v>1.0321040207374099</v>
      </c>
      <c r="AC71" s="116">
        <v>0.18928230322532999</v>
      </c>
      <c r="AD71" s="116">
        <v>371.60638892171602</v>
      </c>
      <c r="AF71" s="116">
        <v>-1</v>
      </c>
      <c r="AG71" s="116">
        <v>-1</v>
      </c>
      <c r="AH71" s="116">
        <v>-1</v>
      </c>
      <c r="AI71" s="116">
        <v>-1</v>
      </c>
      <c r="AJ71" s="116">
        <v>0</v>
      </c>
      <c r="AM71" s="116" t="s">
        <v>319</v>
      </c>
      <c r="AN71" s="116">
        <v>-1</v>
      </c>
      <c r="AQ71" s="116">
        <v>779</v>
      </c>
      <c r="AR71" s="116" t="s">
        <v>320</v>
      </c>
      <c r="AS71" s="116" t="s">
        <v>248</v>
      </c>
      <c r="AT71" s="116" t="s">
        <v>268</v>
      </c>
      <c r="AV71" s="116">
        <v>79.014381526655001</v>
      </c>
      <c r="AW71" s="116">
        <v>0.30138393260000002</v>
      </c>
    </row>
    <row r="72" spans="1:49" x14ac:dyDescent="0.25">
      <c r="A72" s="127">
        <v>160000</v>
      </c>
      <c r="B72" s="127">
        <v>610000</v>
      </c>
      <c r="C72" s="127">
        <v>610000</v>
      </c>
      <c r="D72" s="116" t="s">
        <v>314</v>
      </c>
      <c r="E72" s="116" t="s">
        <v>315</v>
      </c>
      <c r="F72" s="116" t="s">
        <v>316</v>
      </c>
      <c r="G72" s="116" t="s">
        <v>317</v>
      </c>
      <c r="H72" s="116">
        <v>0.36</v>
      </c>
      <c r="I72" s="116">
        <v>0.57999999999999996</v>
      </c>
      <c r="J72" s="116" t="s">
        <v>268</v>
      </c>
      <c r="K72" s="116">
        <v>2.5837943565E-3</v>
      </c>
      <c r="L72" s="116">
        <v>4005.8720287054098</v>
      </c>
      <c r="M72" s="116">
        <v>11.125956793647401</v>
      </c>
      <c r="N72" s="116">
        <v>2.0404403869897298</v>
      </c>
      <c r="O72" s="116">
        <v>2.8747184374169999E-2</v>
      </c>
      <c r="P72" s="116">
        <v>5.2720783566899999E-3</v>
      </c>
      <c r="Q72" s="116">
        <v>10.3503495406623</v>
      </c>
      <c r="R72" s="116">
        <v>1310</v>
      </c>
      <c r="S72" s="116" t="s">
        <v>318</v>
      </c>
      <c r="T72" s="116">
        <v>1310</v>
      </c>
      <c r="U72" s="116" t="s">
        <v>268</v>
      </c>
      <c r="V72" s="116" t="s">
        <v>268</v>
      </c>
      <c r="Z72" s="116">
        <v>0</v>
      </c>
      <c r="AA72" s="116">
        <v>1</v>
      </c>
      <c r="AB72" s="116">
        <v>2.8747184374169999E-2</v>
      </c>
      <c r="AC72" s="116">
        <v>5.2720783566899999E-3</v>
      </c>
      <c r="AD72" s="116">
        <v>10.3503495406634</v>
      </c>
      <c r="AF72" s="116">
        <v>-1</v>
      </c>
      <c r="AG72" s="116">
        <v>-1</v>
      </c>
      <c r="AH72" s="116">
        <v>-1</v>
      </c>
      <c r="AI72" s="116">
        <v>-1</v>
      </c>
      <c r="AJ72" s="116">
        <v>0</v>
      </c>
      <c r="AM72" s="116" t="s">
        <v>319</v>
      </c>
      <c r="AN72" s="116">
        <v>-1</v>
      </c>
      <c r="AQ72" s="116">
        <v>779</v>
      </c>
      <c r="AR72" s="116" t="s">
        <v>320</v>
      </c>
      <c r="AS72" s="116" t="s">
        <v>248</v>
      </c>
      <c r="AT72" s="116" t="s">
        <v>268</v>
      </c>
      <c r="AV72" s="116">
        <v>48.433141086003403</v>
      </c>
      <c r="AW72" s="116">
        <v>8.3944441000000005E-3</v>
      </c>
    </row>
    <row r="73" spans="1:49" x14ac:dyDescent="0.25">
      <c r="A73" s="127">
        <v>160000</v>
      </c>
      <c r="B73" s="127">
        <v>610000</v>
      </c>
      <c r="C73" s="127">
        <v>610000</v>
      </c>
      <c r="D73" s="116" t="s">
        <v>314</v>
      </c>
      <c r="E73" s="116" t="s">
        <v>315</v>
      </c>
      <c r="F73" s="116" t="s">
        <v>316</v>
      </c>
      <c r="G73" s="116" t="s">
        <v>317</v>
      </c>
      <c r="H73" s="116">
        <v>0.36</v>
      </c>
      <c r="I73" s="116">
        <v>0.57999999999999996</v>
      </c>
      <c r="J73" s="116" t="s">
        <v>268</v>
      </c>
      <c r="K73" s="116">
        <v>7.8948441052300006E-2</v>
      </c>
      <c r="L73" s="116">
        <v>4017.64888701872</v>
      </c>
      <c r="M73" s="116">
        <v>10.8537750438194</v>
      </c>
      <c r="N73" s="116">
        <v>1.89124624413613</v>
      </c>
      <c r="O73" s="116">
        <v>0.85688861924193005</v>
      </c>
      <c r="P73" s="116">
        <v>0.14931094262056999</v>
      </c>
      <c r="Q73" s="116">
        <v>317.18711632564799</v>
      </c>
      <c r="R73" s="116">
        <v>1210</v>
      </c>
      <c r="S73" s="116" t="s">
        <v>318</v>
      </c>
      <c r="T73" s="116">
        <v>1210</v>
      </c>
      <c r="U73" s="116" t="s">
        <v>268</v>
      </c>
      <c r="V73" s="116" t="s">
        <v>268</v>
      </c>
      <c r="Z73" s="116">
        <v>0</v>
      </c>
      <c r="AA73" s="116">
        <v>1</v>
      </c>
      <c r="AB73" s="116">
        <v>0.85688861924193005</v>
      </c>
      <c r="AC73" s="116">
        <v>0.14931094262056999</v>
      </c>
      <c r="AD73" s="116">
        <v>317.18711632564998</v>
      </c>
      <c r="AF73" s="116">
        <v>-1</v>
      </c>
      <c r="AG73" s="116">
        <v>-1</v>
      </c>
      <c r="AH73" s="116">
        <v>-1</v>
      </c>
      <c r="AI73" s="116">
        <v>-1</v>
      </c>
      <c r="AJ73" s="116">
        <v>0</v>
      </c>
      <c r="AM73" s="116" t="s">
        <v>319</v>
      </c>
      <c r="AN73" s="116">
        <v>-1</v>
      </c>
      <c r="AQ73" s="116">
        <v>779</v>
      </c>
      <c r="AR73" s="116" t="s">
        <v>320</v>
      </c>
      <c r="AS73" s="116" t="s">
        <v>248</v>
      </c>
      <c r="AT73" s="116" t="s">
        <v>268</v>
      </c>
      <c r="AV73" s="116">
        <v>76.440332238222595</v>
      </c>
      <c r="AW73" s="116">
        <v>0.25724826950000002</v>
      </c>
    </row>
    <row r="74" spans="1:49" x14ac:dyDescent="0.25">
      <c r="A74" s="127">
        <v>160000</v>
      </c>
      <c r="B74" s="127">
        <v>610000</v>
      </c>
      <c r="C74" s="127">
        <v>610000</v>
      </c>
      <c r="D74" s="116" t="s">
        <v>314</v>
      </c>
      <c r="E74" s="116" t="s">
        <v>315</v>
      </c>
      <c r="F74" s="116" t="s">
        <v>316</v>
      </c>
      <c r="G74" s="116" t="s">
        <v>317</v>
      </c>
      <c r="H74" s="116">
        <v>0.36</v>
      </c>
      <c r="I74" s="116">
        <v>0.57999999999999996</v>
      </c>
      <c r="J74" s="116" t="s">
        <v>268</v>
      </c>
      <c r="K74" s="116">
        <v>2.78971952619E-3</v>
      </c>
      <c r="L74" s="116">
        <v>4017.64888701872</v>
      </c>
      <c r="M74" s="116">
        <v>10.8537750438194</v>
      </c>
      <c r="N74" s="116">
        <v>1.89124624413613</v>
      </c>
      <c r="O74" s="116">
        <v>3.0278988172679999E-2</v>
      </c>
      <c r="P74" s="116">
        <v>5.2760465761100004E-3</v>
      </c>
      <c r="Q74" s="116">
        <v>11.2081135495157</v>
      </c>
      <c r="R74" s="116">
        <v>1310</v>
      </c>
      <c r="S74" s="116" t="s">
        <v>318</v>
      </c>
      <c r="T74" s="116">
        <v>1310</v>
      </c>
      <c r="U74" s="116" t="s">
        <v>268</v>
      </c>
      <c r="V74" s="116" t="s">
        <v>268</v>
      </c>
      <c r="Z74" s="116">
        <v>0</v>
      </c>
      <c r="AA74" s="116">
        <v>1</v>
      </c>
      <c r="AB74" s="116">
        <v>3.0278988172679999E-2</v>
      </c>
      <c r="AC74" s="116">
        <v>5.2760465761100004E-3</v>
      </c>
      <c r="AD74" s="116">
        <v>11.208113549514501</v>
      </c>
      <c r="AF74" s="116">
        <v>-1</v>
      </c>
      <c r="AG74" s="116">
        <v>-1</v>
      </c>
      <c r="AH74" s="116">
        <v>-1</v>
      </c>
      <c r="AI74" s="116">
        <v>-1</v>
      </c>
      <c r="AJ74" s="116">
        <v>0</v>
      </c>
      <c r="AM74" s="116" t="s">
        <v>319</v>
      </c>
      <c r="AN74" s="116">
        <v>-1</v>
      </c>
      <c r="AQ74" s="116">
        <v>779</v>
      </c>
      <c r="AR74" s="116" t="s">
        <v>320</v>
      </c>
      <c r="AS74" s="116" t="s">
        <v>248</v>
      </c>
      <c r="AT74" s="116" t="s">
        <v>268</v>
      </c>
      <c r="AV74" s="116">
        <v>52.892355471585702</v>
      </c>
      <c r="AW74" s="116">
        <v>9.0901164000000007E-3</v>
      </c>
    </row>
    <row r="75" spans="1:49" x14ac:dyDescent="0.25">
      <c r="A75" s="127">
        <v>160000</v>
      </c>
      <c r="B75" s="127">
        <v>620000</v>
      </c>
      <c r="C75" s="127">
        <v>620000</v>
      </c>
      <c r="D75" s="116" t="s">
        <v>314</v>
      </c>
      <c r="E75" s="116" t="s">
        <v>315</v>
      </c>
      <c r="F75" s="116" t="s">
        <v>316</v>
      </c>
      <c r="G75" s="116" t="s">
        <v>317</v>
      </c>
      <c r="H75" s="116">
        <v>0.36</v>
      </c>
      <c r="I75" s="116">
        <v>0.57999999999999996</v>
      </c>
      <c r="J75" s="116" t="s">
        <v>268</v>
      </c>
      <c r="K75" s="116">
        <v>9.2615446279849994E-2</v>
      </c>
      <c r="L75" s="116">
        <v>2342.2338687625202</v>
      </c>
      <c r="M75" s="116">
        <v>5.7502712498503401</v>
      </c>
      <c r="N75" s="116">
        <v>0.83762081886411999</v>
      </c>
      <c r="O75" s="116">
        <v>0.53256393803513002</v>
      </c>
      <c r="P75" s="116">
        <v>7.7576625952400002E-2</v>
      </c>
      <c r="Q75" s="116">
        <v>216.92703504724099</v>
      </c>
      <c r="R75" s="116">
        <v>1210</v>
      </c>
      <c r="S75" s="116" t="s">
        <v>318</v>
      </c>
      <c r="T75" s="116">
        <v>1210</v>
      </c>
      <c r="U75" s="116" t="s">
        <v>268</v>
      </c>
      <c r="V75" s="116" t="s">
        <v>268</v>
      </c>
      <c r="Z75" s="116">
        <v>0</v>
      </c>
      <c r="AA75" s="116">
        <v>1</v>
      </c>
      <c r="AB75" s="116">
        <v>0.53256393803513002</v>
      </c>
      <c r="AC75" s="116">
        <v>7.7576625952400002E-2</v>
      </c>
      <c r="AD75" s="116">
        <v>767.71550835187202</v>
      </c>
      <c r="AF75" s="116">
        <v>-1</v>
      </c>
      <c r="AG75" s="116">
        <v>-1</v>
      </c>
      <c r="AH75" s="116">
        <v>-1</v>
      </c>
      <c r="AI75" s="116">
        <v>-1</v>
      </c>
      <c r="AJ75" s="116">
        <v>0</v>
      </c>
      <c r="AM75" s="116" t="s">
        <v>319</v>
      </c>
      <c r="AN75" s="116">
        <v>-1</v>
      </c>
      <c r="AQ75" s="116">
        <v>779</v>
      </c>
      <c r="AR75" s="116" t="s">
        <v>320</v>
      </c>
      <c r="AS75" s="116" t="s">
        <v>248</v>
      </c>
      <c r="AT75" s="116" t="s">
        <v>268</v>
      </c>
      <c r="AV75" s="116">
        <v>115.01795598528901</v>
      </c>
      <c r="AW75" s="116">
        <v>0.62264031500000006</v>
      </c>
    </row>
    <row r="76" spans="1:49" x14ac:dyDescent="0.25">
      <c r="A76" s="127">
        <v>160000</v>
      </c>
      <c r="B76" s="127">
        <v>620000</v>
      </c>
      <c r="C76" s="127">
        <v>620000</v>
      </c>
      <c r="D76" s="116" t="s">
        <v>314</v>
      </c>
      <c r="E76" s="116" t="s">
        <v>315</v>
      </c>
      <c r="F76" s="116" t="s">
        <v>316</v>
      </c>
      <c r="G76" s="116" t="s">
        <v>317</v>
      </c>
      <c r="H76" s="116">
        <v>0.36</v>
      </c>
      <c r="I76" s="116">
        <v>0.57999999999999996</v>
      </c>
      <c r="J76" s="116" t="s">
        <v>268</v>
      </c>
      <c r="K76" s="116">
        <v>4.6472701314290002E-2</v>
      </c>
      <c r="L76" s="116">
        <v>2342.2338687625202</v>
      </c>
      <c r="M76" s="116">
        <v>5.7502712498503401</v>
      </c>
      <c r="N76" s="116">
        <v>0.83762081886411999</v>
      </c>
      <c r="O76" s="116">
        <v>0.26723063827047999</v>
      </c>
      <c r="P76" s="116">
        <v>3.8926502129700002E-2</v>
      </c>
      <c r="Q76" s="116">
        <v>108.849934991231</v>
      </c>
      <c r="R76" s="116">
        <v>1750</v>
      </c>
      <c r="S76" s="116" t="s">
        <v>321</v>
      </c>
      <c r="T76" s="116">
        <v>1750</v>
      </c>
      <c r="U76" s="116" t="s">
        <v>268</v>
      </c>
      <c r="V76" s="116" t="s">
        <v>268</v>
      </c>
      <c r="Z76" s="116">
        <v>0</v>
      </c>
      <c r="AA76" s="116">
        <v>1</v>
      </c>
      <c r="AB76" s="116">
        <v>0.26723063827047999</v>
      </c>
      <c r="AC76" s="116">
        <v>3.8926502129700002E-2</v>
      </c>
      <c r="AD76" s="116">
        <v>108.84993499122901</v>
      </c>
      <c r="AF76" s="116">
        <v>-1</v>
      </c>
      <c r="AG76" s="116">
        <v>-1</v>
      </c>
      <c r="AH76" s="116">
        <v>-1</v>
      </c>
      <c r="AI76" s="116">
        <v>-1</v>
      </c>
      <c r="AJ76" s="116">
        <v>0</v>
      </c>
      <c r="AM76" s="116" t="s">
        <v>319</v>
      </c>
      <c r="AN76" s="116">
        <v>-1</v>
      </c>
      <c r="AQ76" s="116">
        <v>779</v>
      </c>
      <c r="AR76" s="116" t="s">
        <v>320</v>
      </c>
      <c r="AS76" s="116" t="s">
        <v>248</v>
      </c>
      <c r="AT76" s="116" t="s">
        <v>268</v>
      </c>
      <c r="AV76" s="116">
        <v>107.535398072956</v>
      </c>
      <c r="AW76" s="116">
        <v>8.8280563699999995E-2</v>
      </c>
    </row>
    <row r="77" spans="1:49" x14ac:dyDescent="0.25">
      <c r="A77" s="127">
        <v>160000</v>
      </c>
      <c r="B77" s="127">
        <v>620000</v>
      </c>
      <c r="C77" s="127">
        <v>620000</v>
      </c>
      <c r="D77" s="116" t="s">
        <v>314</v>
      </c>
      <c r="E77" s="116" t="s">
        <v>315</v>
      </c>
      <c r="F77" s="116" t="s">
        <v>316</v>
      </c>
      <c r="G77" s="116" t="s">
        <v>317</v>
      </c>
      <c r="H77" s="116">
        <v>0.36</v>
      </c>
      <c r="I77" s="116">
        <v>0.57999999999999996</v>
      </c>
      <c r="J77" s="116" t="s">
        <v>268</v>
      </c>
      <c r="K77" s="116">
        <v>0.15489625370259</v>
      </c>
      <c r="L77" s="116">
        <v>3989.7061975044498</v>
      </c>
      <c r="M77" s="116">
        <v>10.3922906722061</v>
      </c>
      <c r="N77" s="116">
        <v>1.6909518885308801</v>
      </c>
      <c r="O77" s="116">
        <v>1.6097268925131401</v>
      </c>
      <c r="P77" s="116">
        <v>0.26192211272476001</v>
      </c>
      <c r="Q77" s="116">
        <v>617.99054336746497</v>
      </c>
      <c r="R77" s="116">
        <v>1210</v>
      </c>
      <c r="S77" s="116" t="s">
        <v>318</v>
      </c>
      <c r="T77" s="116">
        <v>1210</v>
      </c>
      <c r="U77" s="116" t="s">
        <v>268</v>
      </c>
      <c r="V77" s="116" t="s">
        <v>268</v>
      </c>
      <c r="Z77" s="116">
        <v>0</v>
      </c>
      <c r="AA77" s="116">
        <v>1</v>
      </c>
      <c r="AB77" s="116">
        <v>1.6097268925131401</v>
      </c>
      <c r="AC77" s="116">
        <v>0.26192211272476001</v>
      </c>
      <c r="AD77" s="116">
        <v>1696.43639635419</v>
      </c>
      <c r="AF77" s="116">
        <v>-1</v>
      </c>
      <c r="AG77" s="116">
        <v>-1</v>
      </c>
      <c r="AH77" s="116">
        <v>-1</v>
      </c>
      <c r="AI77" s="116">
        <v>-1</v>
      </c>
      <c r="AJ77" s="116">
        <v>0</v>
      </c>
      <c r="AM77" s="116" t="s">
        <v>319</v>
      </c>
      <c r="AN77" s="116">
        <v>-1</v>
      </c>
      <c r="AQ77" s="116">
        <v>779</v>
      </c>
      <c r="AR77" s="116" t="s">
        <v>320</v>
      </c>
      <c r="AS77" s="116" t="s">
        <v>248</v>
      </c>
      <c r="AT77" s="116" t="s">
        <v>268</v>
      </c>
      <c r="AV77" s="116">
        <v>156.32958796088101</v>
      </c>
      <c r="AW77" s="116">
        <v>1.3758608242999999</v>
      </c>
    </row>
    <row r="78" spans="1:49" x14ac:dyDescent="0.25">
      <c r="A78" s="127">
        <v>160000</v>
      </c>
      <c r="B78" s="127">
        <v>620000</v>
      </c>
      <c r="C78" s="127">
        <v>620000</v>
      </c>
      <c r="D78" s="116" t="s">
        <v>314</v>
      </c>
      <c r="E78" s="116" t="s">
        <v>315</v>
      </c>
      <c r="F78" s="116" t="s">
        <v>316</v>
      </c>
      <c r="G78" s="116" t="s">
        <v>317</v>
      </c>
      <c r="H78" s="116">
        <v>0.36</v>
      </c>
      <c r="I78" s="116">
        <v>0.57999999999999996</v>
      </c>
      <c r="J78" s="116" t="s">
        <v>268</v>
      </c>
      <c r="K78" s="116">
        <v>2.3963460714000002E-3</v>
      </c>
      <c r="L78" s="116">
        <v>3989.7061975044498</v>
      </c>
      <c r="M78" s="116">
        <v>10.3922906722061</v>
      </c>
      <c r="N78" s="116">
        <v>1.6909518885308801</v>
      </c>
      <c r="O78" s="116">
        <v>2.4903524925250001E-2</v>
      </c>
      <c r="P78" s="116">
        <v>4.0521059150100004E-3</v>
      </c>
      <c r="Q78" s="116">
        <v>9.5607167724539703</v>
      </c>
      <c r="R78" s="116">
        <v>1310</v>
      </c>
      <c r="S78" s="116" t="s">
        <v>318</v>
      </c>
      <c r="T78" s="116">
        <v>1310</v>
      </c>
      <c r="U78" s="116" t="s">
        <v>268</v>
      </c>
      <c r="V78" s="116" t="s">
        <v>268</v>
      </c>
      <c r="Z78" s="116">
        <v>0</v>
      </c>
      <c r="AA78" s="116">
        <v>1</v>
      </c>
      <c r="AB78" s="116">
        <v>2.4903524925250001E-2</v>
      </c>
      <c r="AC78" s="116">
        <v>4.0521059150100004E-3</v>
      </c>
      <c r="AD78" s="116">
        <v>9.5607167722569599</v>
      </c>
      <c r="AF78" s="116">
        <v>-1</v>
      </c>
      <c r="AG78" s="116">
        <v>-1</v>
      </c>
      <c r="AH78" s="116">
        <v>-1</v>
      </c>
      <c r="AI78" s="116">
        <v>-1</v>
      </c>
      <c r="AJ78" s="116">
        <v>0</v>
      </c>
      <c r="AM78" s="116" t="s">
        <v>319</v>
      </c>
      <c r="AN78" s="116">
        <v>-1</v>
      </c>
      <c r="AQ78" s="116">
        <v>779</v>
      </c>
      <c r="AR78" s="116" t="s">
        <v>320</v>
      </c>
      <c r="AS78" s="116" t="s">
        <v>248</v>
      </c>
      <c r="AT78" s="116" t="s">
        <v>268</v>
      </c>
      <c r="AV78" s="116">
        <v>45.4660987364391</v>
      </c>
      <c r="AW78" s="116">
        <v>7.7540281999999997E-3</v>
      </c>
    </row>
    <row r="79" spans="1:49" x14ac:dyDescent="0.25">
      <c r="A79" s="127">
        <v>160000</v>
      </c>
      <c r="B79" s="127">
        <v>620000</v>
      </c>
      <c r="C79" s="127">
        <v>620000</v>
      </c>
      <c r="D79" s="116" t="s">
        <v>314</v>
      </c>
      <c r="E79" s="116" t="s">
        <v>315</v>
      </c>
      <c r="F79" s="116" t="s">
        <v>316</v>
      </c>
      <c r="G79" s="116" t="s">
        <v>317</v>
      </c>
      <c r="H79" s="116">
        <v>0.36</v>
      </c>
      <c r="I79" s="116">
        <v>0.57999999999999996</v>
      </c>
      <c r="J79" s="116" t="s">
        <v>268</v>
      </c>
      <c r="K79" s="116">
        <v>2.8230436510389999E-2</v>
      </c>
      <c r="L79" s="116">
        <v>3925.6404028493398</v>
      </c>
      <c r="M79" s="116">
        <v>9.4415509253788592</v>
      </c>
      <c r="N79" s="116">
        <v>1.36180064297393</v>
      </c>
      <c r="O79" s="116">
        <v>0.26653910395856001</v>
      </c>
      <c r="P79" s="116">
        <v>3.8444226591290001E-2</v>
      </c>
      <c r="Q79" s="116">
        <v>110.822542155279</v>
      </c>
      <c r="R79" s="116">
        <v>1210</v>
      </c>
      <c r="S79" s="116" t="s">
        <v>318</v>
      </c>
      <c r="T79" s="116">
        <v>1210</v>
      </c>
      <c r="U79" s="116" t="s">
        <v>268</v>
      </c>
      <c r="V79" s="116" t="s">
        <v>268</v>
      </c>
      <c r="Z79" s="116">
        <v>0</v>
      </c>
      <c r="AA79" s="116">
        <v>1</v>
      </c>
      <c r="AB79" s="116">
        <v>0.26653910395856001</v>
      </c>
      <c r="AC79" s="116">
        <v>3.8444226591290001E-2</v>
      </c>
      <c r="AD79" s="116">
        <v>1080.46558775928</v>
      </c>
      <c r="AF79" s="116">
        <v>-1</v>
      </c>
      <c r="AG79" s="116">
        <v>-1</v>
      </c>
      <c r="AH79" s="116">
        <v>-1</v>
      </c>
      <c r="AI79" s="116">
        <v>-1</v>
      </c>
      <c r="AJ79" s="116">
        <v>0</v>
      </c>
      <c r="AM79" s="116" t="s">
        <v>319</v>
      </c>
      <c r="AN79" s="116">
        <v>-1</v>
      </c>
      <c r="AQ79" s="116">
        <v>779</v>
      </c>
      <c r="AR79" s="116" t="s">
        <v>320</v>
      </c>
      <c r="AS79" s="116" t="s">
        <v>248</v>
      </c>
      <c r="AT79" s="116" t="s">
        <v>268</v>
      </c>
      <c r="AV79" s="116">
        <v>107.517244931352</v>
      </c>
      <c r="AW79" s="116">
        <v>0.87629001439999998</v>
      </c>
    </row>
    <row r="80" spans="1:49" x14ac:dyDescent="0.25">
      <c r="A80" s="127">
        <v>160000</v>
      </c>
      <c r="B80" s="127">
        <v>620000</v>
      </c>
      <c r="C80" s="127">
        <v>620000</v>
      </c>
      <c r="D80" s="116" t="s">
        <v>314</v>
      </c>
      <c r="E80" s="116" t="s">
        <v>315</v>
      </c>
      <c r="F80" s="116" t="s">
        <v>316</v>
      </c>
      <c r="G80" s="116" t="s">
        <v>317</v>
      </c>
      <c r="H80" s="116">
        <v>0.36</v>
      </c>
      <c r="I80" s="116">
        <v>0.57999999999999996</v>
      </c>
      <c r="J80" s="116" t="s">
        <v>268</v>
      </c>
      <c r="K80" s="116">
        <v>2.7760100050300001E-3</v>
      </c>
      <c r="L80" s="116">
        <v>3925.6404028493398</v>
      </c>
      <c r="M80" s="116">
        <v>9.4415509253788592</v>
      </c>
      <c r="N80" s="116">
        <v>1.36180064297393</v>
      </c>
      <c r="O80" s="116">
        <v>2.620983983189E-2</v>
      </c>
      <c r="P80" s="116">
        <v>3.7803722097500001E-3</v>
      </c>
      <c r="Q80" s="116">
        <v>10.897617034479399</v>
      </c>
      <c r="R80" s="116">
        <v>1310</v>
      </c>
      <c r="S80" s="116" t="s">
        <v>318</v>
      </c>
      <c r="T80" s="116">
        <v>1310</v>
      </c>
      <c r="U80" s="116" t="s">
        <v>268</v>
      </c>
      <c r="V80" s="116" t="s">
        <v>268</v>
      </c>
      <c r="Z80" s="116">
        <v>0</v>
      </c>
      <c r="AA80" s="116">
        <v>1</v>
      </c>
      <c r="AB80" s="116">
        <v>2.620983983189E-2</v>
      </c>
      <c r="AC80" s="116">
        <v>3.7803722097500001E-3</v>
      </c>
      <c r="AD80" s="116">
        <v>10.897617034478801</v>
      </c>
      <c r="AF80" s="116">
        <v>-1</v>
      </c>
      <c r="AG80" s="116">
        <v>-1</v>
      </c>
      <c r="AH80" s="116">
        <v>-1</v>
      </c>
      <c r="AI80" s="116">
        <v>-1</v>
      </c>
      <c r="AJ80" s="116">
        <v>0</v>
      </c>
      <c r="AM80" s="116" t="s">
        <v>319</v>
      </c>
      <c r="AN80" s="116">
        <v>-1</v>
      </c>
      <c r="AQ80" s="116">
        <v>779</v>
      </c>
      <c r="AR80" s="116" t="s">
        <v>320</v>
      </c>
      <c r="AS80" s="116" t="s">
        <v>248</v>
      </c>
      <c r="AT80" s="116" t="s">
        <v>268</v>
      </c>
      <c r="AV80" s="116">
        <v>52.323202788305402</v>
      </c>
      <c r="AW80" s="116">
        <v>8.8382944000000001E-3</v>
      </c>
    </row>
    <row r="81" spans="1:49" x14ac:dyDescent="0.25">
      <c r="A81" s="127">
        <v>160000</v>
      </c>
      <c r="B81" s="127">
        <v>620000</v>
      </c>
      <c r="C81" s="127">
        <v>620000</v>
      </c>
      <c r="D81" s="116" t="s">
        <v>314</v>
      </c>
      <c r="E81" s="116" t="s">
        <v>315</v>
      </c>
      <c r="F81" s="116" t="s">
        <v>316</v>
      </c>
      <c r="G81" s="116" t="s">
        <v>317</v>
      </c>
      <c r="H81" s="116">
        <v>0.36</v>
      </c>
      <c r="I81" s="116">
        <v>0.57999999999999996</v>
      </c>
      <c r="J81" s="116" t="s">
        <v>268</v>
      </c>
      <c r="K81" s="116">
        <v>0.24663908909974999</v>
      </c>
      <c r="L81" s="116">
        <v>3993.6743222086202</v>
      </c>
      <c r="M81" s="116">
        <v>10.683585978486599</v>
      </c>
      <c r="N81" s="116">
        <v>1.8505270573514301</v>
      </c>
      <c r="O81" s="116">
        <v>2.6349899140528299</v>
      </c>
      <c r="P81" s="116">
        <v>0.45641230777960001</v>
      </c>
      <c r="Q81" s="116">
        <v>984.99619699060497</v>
      </c>
      <c r="R81" s="116">
        <v>1210</v>
      </c>
      <c r="S81" s="116" t="s">
        <v>318</v>
      </c>
      <c r="T81" s="116">
        <v>1210</v>
      </c>
      <c r="U81" s="116" t="s">
        <v>268</v>
      </c>
      <c r="V81" s="116" t="s">
        <v>268</v>
      </c>
      <c r="Z81" s="116">
        <v>0</v>
      </c>
      <c r="AA81" s="116">
        <v>1</v>
      </c>
      <c r="AB81" s="116">
        <v>2.6349899140528299</v>
      </c>
      <c r="AC81" s="116">
        <v>0.45641230777960001</v>
      </c>
      <c r="AD81" s="116">
        <v>984.99619699060497</v>
      </c>
      <c r="AF81" s="116">
        <v>-1</v>
      </c>
      <c r="AG81" s="116">
        <v>-1</v>
      </c>
      <c r="AH81" s="116">
        <v>-1</v>
      </c>
      <c r="AI81" s="116">
        <v>-1</v>
      </c>
      <c r="AJ81" s="116">
        <v>0</v>
      </c>
      <c r="AM81" s="116" t="s">
        <v>319</v>
      </c>
      <c r="AN81" s="116">
        <v>-1</v>
      </c>
      <c r="AQ81" s="116">
        <v>779</v>
      </c>
      <c r="AR81" s="116" t="s">
        <v>320</v>
      </c>
      <c r="AS81" s="116" t="s">
        <v>248</v>
      </c>
      <c r="AT81" s="116" t="s">
        <v>268</v>
      </c>
      <c r="AV81" s="116">
        <v>157.19400882366</v>
      </c>
      <c r="AW81" s="116">
        <v>0.79886147360000004</v>
      </c>
    </row>
    <row r="82" spans="1:49" x14ac:dyDescent="0.25">
      <c r="A82" s="127">
        <v>160000</v>
      </c>
      <c r="B82" s="127">
        <v>620000</v>
      </c>
      <c r="C82" s="127">
        <v>620000</v>
      </c>
      <c r="D82" s="116" t="s">
        <v>314</v>
      </c>
      <c r="E82" s="116" t="s">
        <v>315</v>
      </c>
      <c r="F82" s="116" t="s">
        <v>316</v>
      </c>
      <c r="G82" s="116" t="s">
        <v>317</v>
      </c>
      <c r="H82" s="116">
        <v>0.36</v>
      </c>
      <c r="I82" s="116">
        <v>0.57999999999999996</v>
      </c>
      <c r="J82" s="116" t="s">
        <v>268</v>
      </c>
      <c r="K82" s="116">
        <v>2.8002535872319999E-2</v>
      </c>
      <c r="L82" s="116">
        <v>3993.6743222086202</v>
      </c>
      <c r="M82" s="116">
        <v>10.683585978486599</v>
      </c>
      <c r="N82" s="116">
        <v>1.8505270573514301</v>
      </c>
      <c r="O82" s="116">
        <v>0.29916749960765998</v>
      </c>
      <c r="P82" s="116">
        <v>5.181945030619E-2</v>
      </c>
      <c r="Q82" s="116">
        <v>111.833008470038</v>
      </c>
      <c r="R82" s="116">
        <v>1750</v>
      </c>
      <c r="S82" s="116" t="s">
        <v>321</v>
      </c>
      <c r="T82" s="116">
        <v>1750</v>
      </c>
      <c r="U82" s="116" t="s">
        <v>268</v>
      </c>
      <c r="V82" s="116" t="s">
        <v>268</v>
      </c>
      <c r="Z82" s="116">
        <v>0</v>
      </c>
      <c r="AA82" s="116">
        <v>1</v>
      </c>
      <c r="AB82" s="116">
        <v>0.29916749960765998</v>
      </c>
      <c r="AC82" s="116">
        <v>5.181945030619E-2</v>
      </c>
      <c r="AD82" s="116">
        <v>111.833008470039</v>
      </c>
      <c r="AF82" s="116">
        <v>-1</v>
      </c>
      <c r="AG82" s="116">
        <v>-1</v>
      </c>
      <c r="AH82" s="116">
        <v>-1</v>
      </c>
      <c r="AI82" s="116">
        <v>-1</v>
      </c>
      <c r="AJ82" s="116">
        <v>0</v>
      </c>
      <c r="AM82" s="116" t="s">
        <v>319</v>
      </c>
      <c r="AN82" s="116">
        <v>-1</v>
      </c>
      <c r="AQ82" s="116">
        <v>779</v>
      </c>
      <c r="AR82" s="116" t="s">
        <v>320</v>
      </c>
      <c r="AS82" s="116" t="s">
        <v>248</v>
      </c>
      <c r="AT82" s="116" t="s">
        <v>268</v>
      </c>
      <c r="AV82" s="116">
        <v>43.3139616062805</v>
      </c>
      <c r="AW82" s="116">
        <v>9.0699925799999997E-2</v>
      </c>
    </row>
    <row r="83" spans="1:49" x14ac:dyDescent="0.25">
      <c r="A83" s="127">
        <v>160000</v>
      </c>
      <c r="B83" s="127">
        <v>620000</v>
      </c>
      <c r="C83" s="127">
        <v>620000</v>
      </c>
      <c r="D83" s="116" t="s">
        <v>314</v>
      </c>
      <c r="E83" s="116" t="s">
        <v>315</v>
      </c>
      <c r="F83" s="116" t="s">
        <v>316</v>
      </c>
      <c r="G83" s="116" t="s">
        <v>317</v>
      </c>
      <c r="H83" s="116">
        <v>0.36</v>
      </c>
      <c r="I83" s="116">
        <v>0.57999999999999996</v>
      </c>
      <c r="J83" s="116" t="s">
        <v>268</v>
      </c>
      <c r="K83" s="116">
        <v>8.0144499816159995E-2</v>
      </c>
      <c r="L83" s="116">
        <v>3993.6743222086202</v>
      </c>
      <c r="M83" s="116">
        <v>10.683585978486599</v>
      </c>
      <c r="N83" s="116">
        <v>1.8505270573514301</v>
      </c>
      <c r="O83" s="116">
        <v>0.85623065448883995</v>
      </c>
      <c r="P83" s="116">
        <v>0.14830956540771001</v>
      </c>
      <c r="Q83" s="116">
        <v>320.07103098208802</v>
      </c>
      <c r="R83" s="116">
        <v>1310</v>
      </c>
      <c r="S83" s="116" t="s">
        <v>318</v>
      </c>
      <c r="T83" s="116">
        <v>1310</v>
      </c>
      <c r="U83" s="116" t="s">
        <v>268</v>
      </c>
      <c r="V83" s="116" t="s">
        <v>268</v>
      </c>
      <c r="Z83" s="116">
        <v>0</v>
      </c>
      <c r="AA83" s="116">
        <v>1</v>
      </c>
      <c r="AB83" s="116">
        <v>0.85623065448883995</v>
      </c>
      <c r="AC83" s="116">
        <v>0.14830956540771001</v>
      </c>
      <c r="AD83" s="116">
        <v>320.07103098208898</v>
      </c>
      <c r="AF83" s="116">
        <v>-1</v>
      </c>
      <c r="AG83" s="116">
        <v>-1</v>
      </c>
      <c r="AH83" s="116">
        <v>-1</v>
      </c>
      <c r="AI83" s="116">
        <v>-1</v>
      </c>
      <c r="AJ83" s="116">
        <v>0</v>
      </c>
      <c r="AM83" s="116" t="s">
        <v>319</v>
      </c>
      <c r="AN83" s="116">
        <v>-1</v>
      </c>
      <c r="AQ83" s="116">
        <v>779</v>
      </c>
      <c r="AR83" s="116" t="s">
        <v>320</v>
      </c>
      <c r="AS83" s="116" t="s">
        <v>248</v>
      </c>
      <c r="AT83" s="116" t="s">
        <v>268</v>
      </c>
      <c r="AV83" s="116">
        <v>74.550217350058304</v>
      </c>
      <c r="AW83" s="116">
        <v>0.25958721089999998</v>
      </c>
    </row>
    <row r="84" spans="1:49" x14ac:dyDescent="0.25">
      <c r="A84" s="127">
        <v>160000</v>
      </c>
      <c r="B84" s="127">
        <v>620000</v>
      </c>
      <c r="C84" s="127">
        <v>620000</v>
      </c>
      <c r="D84" s="116" t="s">
        <v>314</v>
      </c>
      <c r="E84" s="116" t="s">
        <v>315</v>
      </c>
      <c r="F84" s="116" t="s">
        <v>316</v>
      </c>
      <c r="G84" s="116" t="s">
        <v>317</v>
      </c>
      <c r="H84" s="116">
        <v>0.36</v>
      </c>
      <c r="I84" s="116">
        <v>0.57999999999999996</v>
      </c>
      <c r="J84" s="116" t="s">
        <v>268</v>
      </c>
      <c r="K84" s="116">
        <v>1.84210709114E-3</v>
      </c>
      <c r="L84" s="116">
        <v>3993.6743222086202</v>
      </c>
      <c r="M84" s="116">
        <v>10.683585978486599</v>
      </c>
      <c r="N84" s="116">
        <v>1.8505270573514301</v>
      </c>
      <c r="O84" s="116">
        <v>1.968030948979E-2</v>
      </c>
      <c r="P84" s="116">
        <v>3.4088690146899998E-3</v>
      </c>
      <c r="Q84" s="116">
        <v>7.3567757886522296</v>
      </c>
      <c r="R84" s="116">
        <v>1310</v>
      </c>
      <c r="S84" s="116" t="s">
        <v>318</v>
      </c>
      <c r="T84" s="116">
        <v>1310</v>
      </c>
      <c r="U84" s="116" t="s">
        <v>268</v>
      </c>
      <c r="V84" s="116" t="s">
        <v>268</v>
      </c>
      <c r="Z84" s="116">
        <v>0</v>
      </c>
      <c r="AA84" s="116">
        <v>1</v>
      </c>
      <c r="AB84" s="116">
        <v>1.968030948979E-2</v>
      </c>
      <c r="AC84" s="116">
        <v>3.4088690146899998E-3</v>
      </c>
      <c r="AD84" s="116">
        <v>7.3567757886511904</v>
      </c>
      <c r="AF84" s="116">
        <v>-1</v>
      </c>
      <c r="AG84" s="116">
        <v>-1</v>
      </c>
      <c r="AH84" s="116">
        <v>-1</v>
      </c>
      <c r="AI84" s="116">
        <v>-1</v>
      </c>
      <c r="AJ84" s="116">
        <v>0</v>
      </c>
      <c r="AM84" s="116" t="s">
        <v>319</v>
      </c>
      <c r="AN84" s="116">
        <v>-1</v>
      </c>
      <c r="AQ84" s="116">
        <v>779</v>
      </c>
      <c r="AR84" s="116" t="s">
        <v>320</v>
      </c>
      <c r="AS84" s="116" t="s">
        <v>248</v>
      </c>
      <c r="AT84" s="116" t="s">
        <v>268</v>
      </c>
      <c r="AV84" s="116">
        <v>84.076378398697798</v>
      </c>
      <c r="AW84" s="116">
        <v>5.9665658999999999E-3</v>
      </c>
    </row>
    <row r="85" spans="1:49" x14ac:dyDescent="0.25">
      <c r="A85" s="127">
        <v>160000</v>
      </c>
      <c r="B85" s="127">
        <v>620000</v>
      </c>
      <c r="C85" s="127">
        <v>620000</v>
      </c>
      <c r="D85" s="116" t="s">
        <v>314</v>
      </c>
      <c r="E85" s="116" t="s">
        <v>315</v>
      </c>
      <c r="F85" s="116" t="s">
        <v>316</v>
      </c>
      <c r="G85" s="116" t="s">
        <v>317</v>
      </c>
      <c r="H85" s="116">
        <v>0.36</v>
      </c>
      <c r="I85" s="116">
        <v>0.57999999999999996</v>
      </c>
      <c r="J85" s="116" t="s">
        <v>268</v>
      </c>
      <c r="K85" s="116">
        <v>3.5918717555000001E-4</v>
      </c>
      <c r="L85" s="116">
        <v>3993.6743222086202</v>
      </c>
      <c r="M85" s="116">
        <v>10.683585978486599</v>
      </c>
      <c r="N85" s="116">
        <v>1.8505270573514301</v>
      </c>
      <c r="O85" s="116">
        <v>3.8374070724000002E-3</v>
      </c>
      <c r="P85" s="116">
        <v>6.6468558701E-4</v>
      </c>
      <c r="Q85" s="116">
        <v>1.43447659987665</v>
      </c>
      <c r="R85" s="116">
        <v>1310</v>
      </c>
      <c r="S85" s="116" t="s">
        <v>318</v>
      </c>
      <c r="T85" s="116">
        <v>1310</v>
      </c>
      <c r="U85" s="116" t="s">
        <v>268</v>
      </c>
      <c r="V85" s="116" t="s">
        <v>268</v>
      </c>
      <c r="Z85" s="116">
        <v>0</v>
      </c>
      <c r="AA85" s="116">
        <v>1</v>
      </c>
      <c r="AB85" s="116">
        <v>3.8374070724000002E-3</v>
      </c>
      <c r="AC85" s="116">
        <v>6.6468558701E-4</v>
      </c>
      <c r="AD85" s="116">
        <v>1.4344765998756199</v>
      </c>
      <c r="AF85" s="116">
        <v>-1</v>
      </c>
      <c r="AG85" s="116">
        <v>-1</v>
      </c>
      <c r="AH85" s="116">
        <v>-1</v>
      </c>
      <c r="AI85" s="116">
        <v>-1</v>
      </c>
      <c r="AJ85" s="116">
        <v>0</v>
      </c>
      <c r="AM85" s="116" t="s">
        <v>319</v>
      </c>
      <c r="AN85" s="116">
        <v>-1</v>
      </c>
      <c r="AQ85" s="116">
        <v>779</v>
      </c>
      <c r="AR85" s="116" t="s">
        <v>320</v>
      </c>
      <c r="AS85" s="116" t="s">
        <v>248</v>
      </c>
      <c r="AT85" s="116" t="s">
        <v>268</v>
      </c>
      <c r="AV85" s="116">
        <v>16.684414221456901</v>
      </c>
      <c r="AW85" s="116">
        <v>1.1634035999999999E-3</v>
      </c>
    </row>
    <row r="86" spans="1:49" x14ac:dyDescent="0.25">
      <c r="A86" s="127">
        <v>160000</v>
      </c>
      <c r="B86" s="127">
        <v>620000</v>
      </c>
      <c r="C86" s="127">
        <v>620000</v>
      </c>
      <c r="D86" s="116" t="s">
        <v>314</v>
      </c>
      <c r="E86" s="116" t="s">
        <v>315</v>
      </c>
      <c r="F86" s="116" t="s">
        <v>316</v>
      </c>
      <c r="G86" s="116" t="s">
        <v>317</v>
      </c>
      <c r="H86" s="116">
        <v>0.36</v>
      </c>
      <c r="I86" s="116">
        <v>0.57999999999999996</v>
      </c>
      <c r="J86" s="116" t="s">
        <v>268</v>
      </c>
      <c r="K86" s="116">
        <v>1.9297807687789999E-2</v>
      </c>
      <c r="L86" s="116">
        <v>4029.6427331455602</v>
      </c>
      <c r="M86" s="116">
        <v>10.955320689565299</v>
      </c>
      <c r="N86" s="116">
        <v>1.9381377822003401</v>
      </c>
      <c r="O86" s="116">
        <v>0.21141367182539</v>
      </c>
      <c r="P86" s="116">
        <v>3.7401810193350003E-2</v>
      </c>
      <c r="Q86" s="116">
        <v>77.763270514779904</v>
      </c>
      <c r="R86" s="116">
        <v>1210</v>
      </c>
      <c r="S86" s="116" t="s">
        <v>318</v>
      </c>
      <c r="T86" s="116">
        <v>1210</v>
      </c>
      <c r="U86" s="116" t="s">
        <v>268</v>
      </c>
      <c r="V86" s="116" t="s">
        <v>268</v>
      </c>
      <c r="Z86" s="116">
        <v>0</v>
      </c>
      <c r="AA86" s="116">
        <v>1</v>
      </c>
      <c r="AB86" s="116">
        <v>0.21141367182539</v>
      </c>
      <c r="AC86" s="116">
        <v>3.7401810193350003E-2</v>
      </c>
      <c r="AD86" s="116">
        <v>754.67513336313698</v>
      </c>
      <c r="AF86" s="116">
        <v>-1</v>
      </c>
      <c r="AG86" s="116">
        <v>-1</v>
      </c>
      <c r="AH86" s="116">
        <v>-1</v>
      </c>
      <c r="AI86" s="116">
        <v>-1</v>
      </c>
      <c r="AJ86" s="116">
        <v>0</v>
      </c>
      <c r="AM86" s="116" t="s">
        <v>319</v>
      </c>
      <c r="AN86" s="116">
        <v>-1</v>
      </c>
      <c r="AQ86" s="116">
        <v>779</v>
      </c>
      <c r="AR86" s="116" t="s">
        <v>320</v>
      </c>
      <c r="AS86" s="116" t="s">
        <v>248</v>
      </c>
      <c r="AT86" s="116" t="s">
        <v>268</v>
      </c>
      <c r="AV86" s="116">
        <v>75.465349810503895</v>
      </c>
      <c r="AW86" s="116">
        <v>0.61206417950000003</v>
      </c>
    </row>
    <row r="87" spans="1:49" x14ac:dyDescent="0.25">
      <c r="A87" s="127">
        <v>160000</v>
      </c>
      <c r="B87" s="127">
        <v>620000</v>
      </c>
      <c r="C87" s="127">
        <v>620000</v>
      </c>
      <c r="D87" s="116" t="s">
        <v>314</v>
      </c>
      <c r="E87" s="116" t="s">
        <v>315</v>
      </c>
      <c r="F87" s="116" t="s">
        <v>316</v>
      </c>
      <c r="G87" s="116" t="s">
        <v>317</v>
      </c>
      <c r="H87" s="116">
        <v>0.36</v>
      </c>
      <c r="I87" s="116">
        <v>0.57999999999999996</v>
      </c>
      <c r="J87" s="116" t="s">
        <v>268</v>
      </c>
      <c r="K87" s="116">
        <v>7.7921162261730001E-2</v>
      </c>
      <c r="L87" s="116">
        <v>3981.0903308250899</v>
      </c>
      <c r="M87" s="116">
        <v>10.5068037850506</v>
      </c>
      <c r="N87" s="116">
        <v>1.80058309838438</v>
      </c>
      <c r="O87" s="116">
        <v>0.81870236258712004</v>
      </c>
      <c r="P87" s="116">
        <v>0.14030352777494001</v>
      </c>
      <c r="Q87" s="116">
        <v>310.21118564683798</v>
      </c>
      <c r="R87" s="116">
        <v>1210</v>
      </c>
      <c r="S87" s="116" t="s">
        <v>318</v>
      </c>
      <c r="T87" s="116">
        <v>1210</v>
      </c>
      <c r="U87" s="116" t="s">
        <v>268</v>
      </c>
      <c r="V87" s="116" t="s">
        <v>268</v>
      </c>
      <c r="Z87" s="116">
        <v>0</v>
      </c>
      <c r="AA87" s="116">
        <v>1</v>
      </c>
      <c r="AB87" s="116">
        <v>0.81870236258712004</v>
      </c>
      <c r="AC87" s="116">
        <v>0.14030352777494001</v>
      </c>
      <c r="AD87" s="116">
        <v>310.21118564683599</v>
      </c>
      <c r="AF87" s="116">
        <v>-1</v>
      </c>
      <c r="AG87" s="116">
        <v>-1</v>
      </c>
      <c r="AH87" s="116">
        <v>-1</v>
      </c>
      <c r="AI87" s="116">
        <v>-1</v>
      </c>
      <c r="AJ87" s="116">
        <v>0</v>
      </c>
      <c r="AM87" s="116" t="s">
        <v>319</v>
      </c>
      <c r="AN87" s="116">
        <v>-1</v>
      </c>
      <c r="AQ87" s="116">
        <v>779</v>
      </c>
      <c r="AR87" s="116" t="s">
        <v>320</v>
      </c>
      <c r="AS87" s="116" t="s">
        <v>248</v>
      </c>
      <c r="AT87" s="116" t="s">
        <v>268</v>
      </c>
      <c r="AV87" s="116">
        <v>127.798216398741</v>
      </c>
      <c r="AW87" s="116">
        <v>0.25159058039999999</v>
      </c>
    </row>
    <row r="88" spans="1:49" x14ac:dyDescent="0.25">
      <c r="A88" s="127">
        <v>160000</v>
      </c>
      <c r="B88" s="127">
        <v>620000</v>
      </c>
      <c r="C88" s="127">
        <v>620000</v>
      </c>
      <c r="D88" s="116" t="s">
        <v>314</v>
      </c>
      <c r="E88" s="116" t="s">
        <v>315</v>
      </c>
      <c r="F88" s="116" t="s">
        <v>316</v>
      </c>
      <c r="G88" s="116" t="s">
        <v>317</v>
      </c>
      <c r="H88" s="116">
        <v>0.36</v>
      </c>
      <c r="I88" s="116">
        <v>0.57999999999999996</v>
      </c>
      <c r="J88" s="116" t="s">
        <v>323</v>
      </c>
      <c r="K88" s="116">
        <v>1.7051885332999999E-4</v>
      </c>
      <c r="L88" s="116">
        <v>3981.0903308250899</v>
      </c>
      <c r="M88" s="116">
        <v>10.5068037850506</v>
      </c>
      <c r="N88" s="116">
        <v>1.80058309838438</v>
      </c>
      <c r="O88" s="116">
        <v>1.79160813364E-3</v>
      </c>
      <c r="P88" s="116">
        <v>3.0703336527000002E-4</v>
      </c>
      <c r="Q88" s="116">
        <v>0.67885095823535002</v>
      </c>
      <c r="R88" s="116">
        <v>1210</v>
      </c>
      <c r="S88" s="116" t="s">
        <v>318</v>
      </c>
      <c r="T88" s="116">
        <v>1210</v>
      </c>
      <c r="U88" s="116" t="s">
        <v>324</v>
      </c>
      <c r="V88" s="116" t="s">
        <v>323</v>
      </c>
      <c r="Z88" s="116">
        <v>0</v>
      </c>
      <c r="AA88" s="116">
        <v>1</v>
      </c>
      <c r="AB88" s="116">
        <v>1.79160813364E-3</v>
      </c>
      <c r="AC88" s="116">
        <v>3.0703336527000002E-4</v>
      </c>
      <c r="AD88" s="116">
        <v>0.67885095823407005</v>
      </c>
      <c r="AF88" s="116">
        <v>-1</v>
      </c>
      <c r="AG88" s="116">
        <v>-1</v>
      </c>
      <c r="AH88" s="116">
        <v>-1</v>
      </c>
      <c r="AI88" s="116">
        <v>-1</v>
      </c>
      <c r="AJ88" s="116">
        <v>0</v>
      </c>
      <c r="AM88" s="116" t="s">
        <v>319</v>
      </c>
      <c r="AN88" s="116">
        <v>-1</v>
      </c>
      <c r="AQ88" s="116">
        <v>779</v>
      </c>
      <c r="AR88" s="116" t="s">
        <v>320</v>
      </c>
      <c r="AS88" s="116" t="s">
        <v>248</v>
      </c>
      <c r="AT88" s="116" t="s">
        <v>268</v>
      </c>
      <c r="AV88" s="116">
        <v>19.850457691291101</v>
      </c>
      <c r="AW88" s="116">
        <v>5.5056850000000004E-4</v>
      </c>
    </row>
    <row r="89" spans="1:49" x14ac:dyDescent="0.25">
      <c r="A89" s="127">
        <v>160000</v>
      </c>
      <c r="B89" s="127">
        <v>620000</v>
      </c>
      <c r="C89" s="127">
        <v>620000</v>
      </c>
      <c r="D89" s="116" t="s">
        <v>314</v>
      </c>
      <c r="E89" s="116" t="s">
        <v>315</v>
      </c>
      <c r="F89" s="116" t="s">
        <v>316</v>
      </c>
      <c r="G89" s="116" t="s">
        <v>317</v>
      </c>
      <c r="H89" s="116">
        <v>0.36</v>
      </c>
      <c r="I89" s="116">
        <v>0.57999999999999996</v>
      </c>
      <c r="J89" s="116" t="s">
        <v>268</v>
      </c>
      <c r="K89" s="116">
        <v>4.9882535717000001E-4</v>
      </c>
      <c r="L89" s="116">
        <v>3981.0903308250899</v>
      </c>
      <c r="M89" s="116">
        <v>10.5068037850506</v>
      </c>
      <c r="N89" s="116">
        <v>1.80058309838438</v>
      </c>
      <c r="O89" s="116">
        <v>5.2410601508700002E-3</v>
      </c>
      <c r="P89" s="116">
        <v>8.9817650718000003E-4</v>
      </c>
      <c r="Q89" s="116">
        <v>1.98586880623171</v>
      </c>
      <c r="R89" s="116">
        <v>1310</v>
      </c>
      <c r="S89" s="116" t="s">
        <v>318</v>
      </c>
      <c r="T89" s="116">
        <v>1310</v>
      </c>
      <c r="U89" s="116" t="s">
        <v>268</v>
      </c>
      <c r="V89" s="116" t="s">
        <v>268</v>
      </c>
      <c r="Z89" s="116">
        <v>0</v>
      </c>
      <c r="AA89" s="116">
        <v>1</v>
      </c>
      <c r="AB89" s="116">
        <v>5.2410601508700002E-3</v>
      </c>
      <c r="AC89" s="116">
        <v>8.9817650718000003E-4</v>
      </c>
      <c r="AD89" s="116">
        <v>1.98586880623261</v>
      </c>
      <c r="AF89" s="116">
        <v>-1</v>
      </c>
      <c r="AG89" s="116">
        <v>-1</v>
      </c>
      <c r="AH89" s="116">
        <v>-1</v>
      </c>
      <c r="AI89" s="116">
        <v>-1</v>
      </c>
      <c r="AJ89" s="116">
        <v>0</v>
      </c>
      <c r="AM89" s="116" t="s">
        <v>319</v>
      </c>
      <c r="AN89" s="116">
        <v>-1</v>
      </c>
      <c r="AQ89" s="116">
        <v>779</v>
      </c>
      <c r="AR89" s="116" t="s">
        <v>320</v>
      </c>
      <c r="AS89" s="116" t="s">
        <v>248</v>
      </c>
      <c r="AT89" s="116" t="s">
        <v>268</v>
      </c>
      <c r="AV89" s="116">
        <v>10.1255138526416</v>
      </c>
      <c r="AW89" s="116">
        <v>1.6105992E-3</v>
      </c>
    </row>
    <row r="90" spans="1:49" x14ac:dyDescent="0.25">
      <c r="A90" s="127">
        <v>160000</v>
      </c>
      <c r="B90" s="127">
        <v>620000</v>
      </c>
      <c r="C90" s="127">
        <v>620000</v>
      </c>
      <c r="D90" s="116" t="s">
        <v>314</v>
      </c>
      <c r="E90" s="116" t="s">
        <v>315</v>
      </c>
      <c r="F90" s="116" t="s">
        <v>316</v>
      </c>
      <c r="G90" s="116" t="s">
        <v>317</v>
      </c>
      <c r="H90" s="116">
        <v>0.36</v>
      </c>
      <c r="I90" s="116">
        <v>0.57999999999999996</v>
      </c>
      <c r="J90" s="116" t="s">
        <v>268</v>
      </c>
      <c r="K90" s="116">
        <v>6.7380947407299999E-3</v>
      </c>
      <c r="L90" s="116">
        <v>3981.0903308250899</v>
      </c>
      <c r="M90" s="116">
        <v>10.5068037850506</v>
      </c>
      <c r="N90" s="116">
        <v>1.80058309838438</v>
      </c>
      <c r="O90" s="116">
        <v>7.079583932597E-2</v>
      </c>
      <c r="P90" s="116">
        <v>1.2132499505470001E-2</v>
      </c>
      <c r="Q90" s="116">
        <v>26.8249638205195</v>
      </c>
      <c r="R90" s="116">
        <v>1750</v>
      </c>
      <c r="S90" s="116" t="s">
        <v>321</v>
      </c>
      <c r="T90" s="116">
        <v>1750</v>
      </c>
      <c r="U90" s="116" t="s">
        <v>268</v>
      </c>
      <c r="V90" s="116" t="s">
        <v>268</v>
      </c>
      <c r="Z90" s="116">
        <v>0</v>
      </c>
      <c r="AA90" s="116">
        <v>1</v>
      </c>
      <c r="AB90" s="116">
        <v>7.079583932597E-2</v>
      </c>
      <c r="AC90" s="116">
        <v>1.2132499505470001E-2</v>
      </c>
      <c r="AD90" s="116">
        <v>26.824963820520299</v>
      </c>
      <c r="AF90" s="116">
        <v>-1</v>
      </c>
      <c r="AG90" s="116">
        <v>-1</v>
      </c>
      <c r="AH90" s="116">
        <v>-1</v>
      </c>
      <c r="AI90" s="116">
        <v>-1</v>
      </c>
      <c r="AJ90" s="116">
        <v>0</v>
      </c>
      <c r="AM90" s="116" t="s">
        <v>319</v>
      </c>
      <c r="AN90" s="116">
        <v>-1</v>
      </c>
      <c r="AQ90" s="116">
        <v>779</v>
      </c>
      <c r="AR90" s="116" t="s">
        <v>320</v>
      </c>
      <c r="AS90" s="116" t="s">
        <v>248</v>
      </c>
      <c r="AT90" s="116" t="s">
        <v>268</v>
      </c>
      <c r="AV90" s="116">
        <v>81.471442603024897</v>
      </c>
      <c r="AW90" s="116">
        <v>2.1755850600000001E-2</v>
      </c>
    </row>
    <row r="91" spans="1:49" x14ac:dyDescent="0.25">
      <c r="A91" s="127">
        <v>160000</v>
      </c>
      <c r="B91" s="127">
        <v>620000</v>
      </c>
      <c r="C91" s="127">
        <v>620000</v>
      </c>
      <c r="D91" s="116" t="s">
        <v>314</v>
      </c>
      <c r="E91" s="116" t="s">
        <v>315</v>
      </c>
      <c r="F91" s="116" t="s">
        <v>316</v>
      </c>
      <c r="G91" s="116" t="s">
        <v>317</v>
      </c>
      <c r="H91" s="116">
        <v>0.36</v>
      </c>
      <c r="I91" s="116">
        <v>0.57999999999999996</v>
      </c>
      <c r="J91" s="116" t="s">
        <v>323</v>
      </c>
      <c r="K91" s="116">
        <v>6.8233055744950005E-2</v>
      </c>
      <c r="L91" s="116">
        <v>3981.0903308250899</v>
      </c>
      <c r="M91" s="116">
        <v>10.5068037850506</v>
      </c>
      <c r="N91" s="116">
        <v>1.80058309838438</v>
      </c>
      <c r="O91" s="116">
        <v>0.71691132836660998</v>
      </c>
      <c r="P91" s="116">
        <v>0.12285928692547</v>
      </c>
      <c r="Q91" s="116">
        <v>271.64195846886997</v>
      </c>
      <c r="R91" s="116">
        <v>1750</v>
      </c>
      <c r="S91" s="116" t="s">
        <v>321</v>
      </c>
      <c r="T91" s="116">
        <v>1750</v>
      </c>
      <c r="U91" s="116" t="s">
        <v>324</v>
      </c>
      <c r="V91" s="116" t="s">
        <v>323</v>
      </c>
      <c r="Z91" s="116">
        <v>0</v>
      </c>
      <c r="AA91" s="116">
        <v>1</v>
      </c>
      <c r="AB91" s="116">
        <v>0.71691132836660998</v>
      </c>
      <c r="AC91" s="116">
        <v>0.12285928692547</v>
      </c>
      <c r="AD91" s="116">
        <v>271.64195846886997</v>
      </c>
      <c r="AF91" s="116">
        <v>-1</v>
      </c>
      <c r="AG91" s="116">
        <v>-1</v>
      </c>
      <c r="AH91" s="116">
        <v>-1</v>
      </c>
      <c r="AI91" s="116">
        <v>-1</v>
      </c>
      <c r="AJ91" s="116">
        <v>0</v>
      </c>
      <c r="AM91" s="116" t="s">
        <v>319</v>
      </c>
      <c r="AN91" s="116">
        <v>-1</v>
      </c>
      <c r="AQ91" s="116">
        <v>779</v>
      </c>
      <c r="AR91" s="116" t="s">
        <v>320</v>
      </c>
      <c r="AS91" s="116" t="s">
        <v>248</v>
      </c>
      <c r="AT91" s="116" t="s">
        <v>268</v>
      </c>
      <c r="AV91" s="116">
        <v>79.0723958998353</v>
      </c>
      <c r="AW91" s="116">
        <v>0.22030977979999999</v>
      </c>
    </row>
    <row r="92" spans="1:49" x14ac:dyDescent="0.25">
      <c r="A92" s="127">
        <v>160000</v>
      </c>
      <c r="B92" s="127">
        <v>620000</v>
      </c>
      <c r="C92" s="127">
        <v>620000</v>
      </c>
      <c r="D92" s="116" t="s">
        <v>314</v>
      </c>
      <c r="E92" s="116" t="s">
        <v>315</v>
      </c>
      <c r="F92" s="116" t="s">
        <v>316</v>
      </c>
      <c r="G92" s="116" t="s">
        <v>317</v>
      </c>
      <c r="H92" s="116">
        <v>0.36</v>
      </c>
      <c r="I92" s="116">
        <v>0.57999999999999996</v>
      </c>
      <c r="J92" s="116" t="s">
        <v>268</v>
      </c>
      <c r="K92" s="116">
        <v>3.24712616754E-3</v>
      </c>
      <c r="L92" s="116">
        <v>3981.0903308250899</v>
      </c>
      <c r="M92" s="116">
        <v>10.5068037850506</v>
      </c>
      <c r="N92" s="116">
        <v>1.80058309838438</v>
      </c>
      <c r="O92" s="116">
        <v>3.4116917507640003E-2</v>
      </c>
      <c r="P92" s="116">
        <v>5.8467204955900002E-3</v>
      </c>
      <c r="Q92" s="116">
        <v>12.927102588562599</v>
      </c>
      <c r="R92" s="116">
        <v>1310</v>
      </c>
      <c r="S92" s="116" t="s">
        <v>318</v>
      </c>
      <c r="T92" s="116">
        <v>1310</v>
      </c>
      <c r="U92" s="116" t="s">
        <v>268</v>
      </c>
      <c r="V92" s="116" t="s">
        <v>268</v>
      </c>
      <c r="Z92" s="116">
        <v>0</v>
      </c>
      <c r="AA92" s="116">
        <v>1</v>
      </c>
      <c r="AB92" s="116">
        <v>3.4116917507640003E-2</v>
      </c>
      <c r="AC92" s="116">
        <v>5.8467204955900002E-3</v>
      </c>
      <c r="AD92" s="116">
        <v>12.9271025885641</v>
      </c>
      <c r="AF92" s="116">
        <v>-1</v>
      </c>
      <c r="AG92" s="116">
        <v>-1</v>
      </c>
      <c r="AH92" s="116">
        <v>-1</v>
      </c>
      <c r="AI92" s="116">
        <v>-1</v>
      </c>
      <c r="AJ92" s="116">
        <v>0</v>
      </c>
      <c r="AM92" s="116" t="s">
        <v>319</v>
      </c>
      <c r="AN92" s="116">
        <v>-1</v>
      </c>
      <c r="AQ92" s="116">
        <v>779</v>
      </c>
      <c r="AR92" s="116" t="s">
        <v>320</v>
      </c>
      <c r="AS92" s="116" t="s">
        <v>248</v>
      </c>
      <c r="AT92" s="116" t="s">
        <v>268</v>
      </c>
      <c r="AV92" s="116">
        <v>61.093141304828499</v>
      </c>
      <c r="AW92" s="116">
        <v>1.0484268099999999E-2</v>
      </c>
    </row>
    <row r="93" spans="1:49" x14ac:dyDescent="0.25">
      <c r="A93" s="127">
        <v>160000</v>
      </c>
      <c r="B93" s="127">
        <v>620000</v>
      </c>
      <c r="C93" s="127">
        <v>620000</v>
      </c>
      <c r="D93" s="116" t="s">
        <v>314</v>
      </c>
      <c r="E93" s="116" t="s">
        <v>315</v>
      </c>
      <c r="F93" s="116" t="s">
        <v>316</v>
      </c>
      <c r="G93" s="116" t="s">
        <v>317</v>
      </c>
      <c r="H93" s="116">
        <v>0.36</v>
      </c>
      <c r="I93" s="116">
        <v>0.57999999999999996</v>
      </c>
      <c r="J93" s="116" t="s">
        <v>268</v>
      </c>
      <c r="K93" s="116">
        <v>9.9384912773999999E-4</v>
      </c>
      <c r="L93" s="116">
        <v>3981.0903308250899</v>
      </c>
      <c r="M93" s="116">
        <v>10.5068037850506</v>
      </c>
      <c r="N93" s="116">
        <v>1.80058309838438</v>
      </c>
      <c r="O93" s="116">
        <v>1.044217777711E-2</v>
      </c>
      <c r="P93" s="116">
        <v>1.7895079417499999E-3</v>
      </c>
      <c r="Q93" s="116">
        <v>3.95660315274865</v>
      </c>
      <c r="R93" s="116">
        <v>1750</v>
      </c>
      <c r="S93" s="116" t="s">
        <v>321</v>
      </c>
      <c r="T93" s="116">
        <v>1750</v>
      </c>
      <c r="U93" s="116" t="s">
        <v>268</v>
      </c>
      <c r="V93" s="116" t="s">
        <v>268</v>
      </c>
      <c r="Z93" s="116">
        <v>0</v>
      </c>
      <c r="AA93" s="116">
        <v>1</v>
      </c>
      <c r="AB93" s="116">
        <v>1.044217777711E-2</v>
      </c>
      <c r="AC93" s="116">
        <v>1.7895079417499999E-3</v>
      </c>
      <c r="AD93" s="116">
        <v>3.9566031527473302</v>
      </c>
      <c r="AF93" s="116">
        <v>-1</v>
      </c>
      <c r="AG93" s="116">
        <v>-1</v>
      </c>
      <c r="AH93" s="116">
        <v>-1</v>
      </c>
      <c r="AI93" s="116">
        <v>-1</v>
      </c>
      <c r="AJ93" s="116">
        <v>0</v>
      </c>
      <c r="AM93" s="116" t="s">
        <v>319</v>
      </c>
      <c r="AN93" s="116">
        <v>-1</v>
      </c>
      <c r="AQ93" s="116">
        <v>779</v>
      </c>
      <c r="AR93" s="116" t="s">
        <v>320</v>
      </c>
      <c r="AS93" s="116" t="s">
        <v>248</v>
      </c>
      <c r="AT93" s="116" t="s">
        <v>268</v>
      </c>
      <c r="AV93" s="116">
        <v>10.479373898457</v>
      </c>
      <c r="AW93" s="116">
        <v>3.2089239000000001E-3</v>
      </c>
    </row>
    <row r="94" spans="1:49" x14ac:dyDescent="0.25">
      <c r="A94" s="127">
        <v>160000</v>
      </c>
      <c r="B94" s="127">
        <v>620000</v>
      </c>
      <c r="C94" s="127">
        <v>620000</v>
      </c>
      <c r="D94" s="116" t="s">
        <v>314</v>
      </c>
      <c r="E94" s="116" t="s">
        <v>315</v>
      </c>
      <c r="F94" s="116" t="s">
        <v>316</v>
      </c>
      <c r="G94" s="116" t="s">
        <v>317</v>
      </c>
      <c r="H94" s="116">
        <v>0.36</v>
      </c>
      <c r="I94" s="116">
        <v>0.57999999999999996</v>
      </c>
      <c r="J94" s="116" t="s">
        <v>323</v>
      </c>
      <c r="K94" s="116">
        <v>1.0256495347380001E-2</v>
      </c>
      <c r="L94" s="116">
        <v>3981.0903308250899</v>
      </c>
      <c r="M94" s="116">
        <v>10.5068037850506</v>
      </c>
      <c r="N94" s="116">
        <v>1.80058309838438</v>
      </c>
      <c r="O94" s="116">
        <v>0.10776298413724</v>
      </c>
      <c r="P94" s="116">
        <v>1.8467672171150001E-2</v>
      </c>
      <c r="Q94" s="116">
        <v>40.832034455623003</v>
      </c>
      <c r="R94" s="116">
        <v>1750</v>
      </c>
      <c r="S94" s="116" t="s">
        <v>321</v>
      </c>
      <c r="T94" s="116">
        <v>1750</v>
      </c>
      <c r="U94" s="116" t="s">
        <v>324</v>
      </c>
      <c r="V94" s="116" t="s">
        <v>323</v>
      </c>
      <c r="Z94" s="116">
        <v>0</v>
      </c>
      <c r="AA94" s="116">
        <v>1</v>
      </c>
      <c r="AB94" s="116">
        <v>0.10776298413724</v>
      </c>
      <c r="AC94" s="116">
        <v>1.8467672171150001E-2</v>
      </c>
      <c r="AD94" s="116">
        <v>40.832034455624601</v>
      </c>
      <c r="AF94" s="116">
        <v>-1</v>
      </c>
      <c r="AG94" s="116">
        <v>-1</v>
      </c>
      <c r="AH94" s="116">
        <v>-1</v>
      </c>
      <c r="AI94" s="116">
        <v>-1</v>
      </c>
      <c r="AJ94" s="116">
        <v>0</v>
      </c>
      <c r="AM94" s="116" t="s">
        <v>319</v>
      </c>
      <c r="AN94" s="116">
        <v>-1</v>
      </c>
      <c r="AQ94" s="116">
        <v>779</v>
      </c>
      <c r="AR94" s="116" t="s">
        <v>320</v>
      </c>
      <c r="AS94" s="116" t="s">
        <v>248</v>
      </c>
      <c r="AT94" s="116" t="s">
        <v>268</v>
      </c>
      <c r="AV94" s="116">
        <v>28.195357051175499</v>
      </c>
      <c r="AW94" s="116">
        <v>3.31160052E-2</v>
      </c>
    </row>
    <row r="95" spans="1:49" x14ac:dyDescent="0.25">
      <c r="A95" s="127">
        <v>160000</v>
      </c>
      <c r="B95" s="127">
        <v>630000</v>
      </c>
      <c r="C95" s="127">
        <v>630000</v>
      </c>
      <c r="D95" s="116" t="s">
        <v>314</v>
      </c>
      <c r="E95" s="116" t="s">
        <v>315</v>
      </c>
      <c r="F95" s="116" t="s">
        <v>316</v>
      </c>
      <c r="G95" s="116" t="s">
        <v>317</v>
      </c>
      <c r="H95" s="116">
        <v>0.36</v>
      </c>
      <c r="I95" s="116">
        <v>0.57999999999999996</v>
      </c>
      <c r="J95" s="116" t="s">
        <v>268</v>
      </c>
      <c r="K95" s="116">
        <v>3.5682787191100001E-3</v>
      </c>
      <c r="L95" s="116">
        <v>4021.77578621768</v>
      </c>
      <c r="M95" s="116">
        <v>10.626796213016201</v>
      </c>
      <c r="N95" s="116">
        <v>1.7845727995535401</v>
      </c>
      <c r="O95" s="116">
        <v>3.7919370779290001E-2</v>
      </c>
      <c r="P95" s="116">
        <v>6.3678531433599998E-3</v>
      </c>
      <c r="Q95" s="116">
        <v>14.350816951020599</v>
      </c>
      <c r="R95" s="116">
        <v>1210</v>
      </c>
      <c r="S95" s="116" t="s">
        <v>318</v>
      </c>
      <c r="T95" s="116">
        <v>1210</v>
      </c>
      <c r="U95" s="116" t="s">
        <v>268</v>
      </c>
      <c r="V95" s="116" t="s">
        <v>268</v>
      </c>
      <c r="Z95" s="116">
        <v>0</v>
      </c>
      <c r="AA95" s="116">
        <v>1</v>
      </c>
      <c r="AB95" s="116">
        <v>3.7919370779290001E-2</v>
      </c>
      <c r="AC95" s="116">
        <v>6.3678531433599998E-3</v>
      </c>
      <c r="AD95" s="116">
        <v>112.16052004010299</v>
      </c>
      <c r="AF95" s="116">
        <v>-1</v>
      </c>
      <c r="AG95" s="116">
        <v>-1</v>
      </c>
      <c r="AH95" s="116">
        <v>-1</v>
      </c>
      <c r="AI95" s="116">
        <v>-1</v>
      </c>
      <c r="AJ95" s="116">
        <v>0</v>
      </c>
      <c r="AM95" s="116" t="s">
        <v>319</v>
      </c>
      <c r="AN95" s="116">
        <v>-1</v>
      </c>
      <c r="AQ95" s="116">
        <v>779</v>
      </c>
      <c r="AR95" s="116" t="s">
        <v>320</v>
      </c>
      <c r="AS95" s="116" t="s">
        <v>248</v>
      </c>
      <c r="AT95" s="116" t="s">
        <v>268</v>
      </c>
      <c r="AV95" s="116">
        <v>16.150070364459999</v>
      </c>
      <c r="AW95" s="116">
        <v>9.0965547499999994E-2</v>
      </c>
    </row>
    <row r="96" spans="1:49" x14ac:dyDescent="0.25">
      <c r="A96" s="127">
        <v>160000</v>
      </c>
      <c r="B96" s="127">
        <v>630000</v>
      </c>
      <c r="C96" s="127">
        <v>630000</v>
      </c>
      <c r="D96" s="116" t="s">
        <v>314</v>
      </c>
      <c r="E96" s="116" t="s">
        <v>315</v>
      </c>
      <c r="F96" s="116" t="s">
        <v>316</v>
      </c>
      <c r="G96" s="116" t="s">
        <v>317</v>
      </c>
      <c r="H96" s="116">
        <v>0.36</v>
      </c>
      <c r="I96" s="116">
        <v>0.57999999999999996</v>
      </c>
      <c r="J96" s="116" t="s">
        <v>268</v>
      </c>
      <c r="K96" s="116">
        <v>1.7085152825730001E-2</v>
      </c>
      <c r="L96" s="116">
        <v>4027.3718346208798</v>
      </c>
      <c r="M96" s="116">
        <v>10.659883518401999</v>
      </c>
      <c r="N96" s="116">
        <v>1.8797932758192299</v>
      </c>
      <c r="O96" s="116">
        <v>0.18212573901639001</v>
      </c>
      <c r="P96" s="116">
        <v>3.2116555398149997E-2</v>
      </c>
      <c r="Q96" s="116">
        <v>68.808263280542505</v>
      </c>
      <c r="R96" s="116">
        <v>1210</v>
      </c>
      <c r="S96" s="116" t="s">
        <v>318</v>
      </c>
      <c r="T96" s="116">
        <v>1210</v>
      </c>
      <c r="U96" s="116" t="s">
        <v>268</v>
      </c>
      <c r="V96" s="116" t="s">
        <v>268</v>
      </c>
      <c r="Z96" s="116">
        <v>0</v>
      </c>
      <c r="AA96" s="116">
        <v>1</v>
      </c>
      <c r="AB96" s="116">
        <v>0.18212573901639001</v>
      </c>
      <c r="AC96" s="116">
        <v>3.2116555398149997E-2</v>
      </c>
      <c r="AD96" s="116">
        <v>68.808263280540501</v>
      </c>
      <c r="AF96" s="116">
        <v>-1</v>
      </c>
      <c r="AG96" s="116">
        <v>-1</v>
      </c>
      <c r="AH96" s="116">
        <v>-1</v>
      </c>
      <c r="AI96" s="116">
        <v>-1</v>
      </c>
      <c r="AJ96" s="116">
        <v>0</v>
      </c>
      <c r="AM96" s="116" t="s">
        <v>319</v>
      </c>
      <c r="AN96" s="116">
        <v>-1</v>
      </c>
      <c r="AQ96" s="116">
        <v>779</v>
      </c>
      <c r="AR96" s="116" t="s">
        <v>320</v>
      </c>
      <c r="AS96" s="116" t="s">
        <v>248</v>
      </c>
      <c r="AT96" s="116" t="s">
        <v>268</v>
      </c>
      <c r="AV96" s="116">
        <v>70.578926021770599</v>
      </c>
      <c r="AW96" s="116">
        <v>5.5805566299999998E-2</v>
      </c>
    </row>
    <row r="97" spans="1:49" x14ac:dyDescent="0.25">
      <c r="A97" s="127">
        <v>160000</v>
      </c>
      <c r="B97" s="127">
        <v>630000</v>
      </c>
      <c r="C97" s="127">
        <v>630000</v>
      </c>
      <c r="D97" s="116" t="s">
        <v>314</v>
      </c>
      <c r="E97" s="116" t="s">
        <v>315</v>
      </c>
      <c r="F97" s="116" t="s">
        <v>316</v>
      </c>
      <c r="G97" s="116" t="s">
        <v>317</v>
      </c>
      <c r="H97" s="116">
        <v>0.36</v>
      </c>
      <c r="I97" s="116">
        <v>0.57999999999999996</v>
      </c>
      <c r="J97" s="116" t="s">
        <v>268</v>
      </c>
      <c r="K97" s="116">
        <v>0.15263115444997</v>
      </c>
      <c r="L97" s="116">
        <v>4027.3718346208798</v>
      </c>
      <c r="M97" s="116">
        <v>10.659883518401999</v>
      </c>
      <c r="N97" s="116">
        <v>1.8797932758192299</v>
      </c>
      <c r="O97" s="116">
        <v>1.6270303277159099</v>
      </c>
      <c r="P97" s="116">
        <v>0.28691501781557999</v>
      </c>
      <c r="Q97" s="116">
        <v>614.70241251747905</v>
      </c>
      <c r="R97" s="116">
        <v>1750</v>
      </c>
      <c r="S97" s="116" t="s">
        <v>321</v>
      </c>
      <c r="T97" s="116">
        <v>1750</v>
      </c>
      <c r="U97" s="116" t="s">
        <v>268</v>
      </c>
      <c r="V97" s="116" t="s">
        <v>268</v>
      </c>
      <c r="Z97" s="116">
        <v>0</v>
      </c>
      <c r="AA97" s="116">
        <v>1</v>
      </c>
      <c r="AB97" s="116">
        <v>1.6270303277159099</v>
      </c>
      <c r="AC97" s="116">
        <v>0.28691501781557999</v>
      </c>
      <c r="AD97" s="116">
        <v>614.70241269959695</v>
      </c>
      <c r="AF97" s="116">
        <v>-1</v>
      </c>
      <c r="AG97" s="116">
        <v>-1</v>
      </c>
      <c r="AH97" s="116">
        <v>-1</v>
      </c>
      <c r="AI97" s="116">
        <v>-1</v>
      </c>
      <c r="AJ97" s="116">
        <v>0</v>
      </c>
      <c r="AM97" s="116" t="s">
        <v>319</v>
      </c>
      <c r="AN97" s="116">
        <v>-1</v>
      </c>
      <c r="AQ97" s="116">
        <v>779</v>
      </c>
      <c r="AR97" s="116" t="s">
        <v>320</v>
      </c>
      <c r="AS97" s="116" t="s">
        <v>248</v>
      </c>
      <c r="AT97" s="116" t="s">
        <v>268</v>
      </c>
      <c r="AV97" s="116">
        <v>103.41218183967101</v>
      </c>
      <c r="AW97" s="116">
        <v>0.4985421028</v>
      </c>
    </row>
    <row r="98" spans="1:49" x14ac:dyDescent="0.25">
      <c r="A98" s="127">
        <v>160000</v>
      </c>
      <c r="B98" s="127">
        <v>630000</v>
      </c>
      <c r="C98" s="127">
        <v>630000</v>
      </c>
      <c r="D98" s="116" t="s">
        <v>314</v>
      </c>
      <c r="E98" s="116" t="s">
        <v>315</v>
      </c>
      <c r="F98" s="116" t="s">
        <v>316</v>
      </c>
      <c r="G98" s="116" t="s">
        <v>317</v>
      </c>
      <c r="H98" s="116">
        <v>0.36</v>
      </c>
      <c r="I98" s="116">
        <v>0.57999999999999996</v>
      </c>
      <c r="J98" s="116" t="s">
        <v>268</v>
      </c>
      <c r="K98" s="116">
        <v>9.1681002207279996E-2</v>
      </c>
      <c r="L98" s="116">
        <v>3995.1051314395299</v>
      </c>
      <c r="M98" s="116">
        <v>9.5573137277668891</v>
      </c>
      <c r="N98" s="116">
        <v>1.37466807966524</v>
      </c>
      <c r="O98" s="116">
        <v>0.87622410097109005</v>
      </c>
      <c r="P98" s="116">
        <v>0.12603094724607</v>
      </c>
      <c r="Q98" s="116">
        <v>366.275242373835</v>
      </c>
      <c r="R98" s="116">
        <v>1210</v>
      </c>
      <c r="S98" s="116" t="s">
        <v>318</v>
      </c>
      <c r="T98" s="116">
        <v>1210</v>
      </c>
      <c r="U98" s="116" t="s">
        <v>268</v>
      </c>
      <c r="V98" s="116" t="s">
        <v>268</v>
      </c>
      <c r="Z98" s="116">
        <v>0</v>
      </c>
      <c r="AA98" s="116">
        <v>1</v>
      </c>
      <c r="AB98" s="116">
        <v>0.87622410097109005</v>
      </c>
      <c r="AC98" s="116">
        <v>0.12603094724607</v>
      </c>
      <c r="AD98" s="116">
        <v>1353.4719436861601</v>
      </c>
      <c r="AF98" s="116">
        <v>-1</v>
      </c>
      <c r="AG98" s="116">
        <v>-1</v>
      </c>
      <c r="AH98" s="116">
        <v>-1</v>
      </c>
      <c r="AI98" s="116">
        <v>-1</v>
      </c>
      <c r="AJ98" s="116">
        <v>0</v>
      </c>
      <c r="AM98" s="116" t="s">
        <v>319</v>
      </c>
      <c r="AN98" s="116">
        <v>-1</v>
      </c>
      <c r="AQ98" s="116">
        <v>779</v>
      </c>
      <c r="AR98" s="116" t="s">
        <v>320</v>
      </c>
      <c r="AS98" s="116" t="s">
        <v>248</v>
      </c>
      <c r="AT98" s="116" t="s">
        <v>268</v>
      </c>
      <c r="AV98" s="116">
        <v>114.866526347844</v>
      </c>
      <c r="AW98" s="116">
        <v>1.0977063615</v>
      </c>
    </row>
    <row r="99" spans="1:49" x14ac:dyDescent="0.25">
      <c r="A99" s="127">
        <v>160000</v>
      </c>
      <c r="B99" s="127">
        <v>630000</v>
      </c>
      <c r="C99" s="127">
        <v>630000</v>
      </c>
      <c r="D99" s="116" t="s">
        <v>314</v>
      </c>
      <c r="E99" s="116" t="s">
        <v>315</v>
      </c>
      <c r="F99" s="116" t="s">
        <v>316</v>
      </c>
      <c r="G99" s="116" t="s">
        <v>317</v>
      </c>
      <c r="H99" s="116">
        <v>0.36</v>
      </c>
      <c r="I99" s="116">
        <v>0.57999999999999996</v>
      </c>
      <c r="J99" s="116" t="s">
        <v>268</v>
      </c>
      <c r="K99" s="116">
        <v>3.4544514628420002E-2</v>
      </c>
      <c r="L99" s="116">
        <v>3995.1051314395299</v>
      </c>
      <c r="M99" s="116">
        <v>9.5573137277668891</v>
      </c>
      <c r="N99" s="116">
        <v>1.37466807966524</v>
      </c>
      <c r="O99" s="116">
        <v>0.33015276387728998</v>
      </c>
      <c r="P99" s="116">
        <v>4.7487241587220001E-2</v>
      </c>
      <c r="Q99" s="116">
        <v>138.00896765510799</v>
      </c>
      <c r="R99" s="116">
        <v>1750</v>
      </c>
      <c r="S99" s="116" t="s">
        <v>321</v>
      </c>
      <c r="T99" s="116">
        <v>1750</v>
      </c>
      <c r="U99" s="116" t="s">
        <v>268</v>
      </c>
      <c r="V99" s="116" t="s">
        <v>268</v>
      </c>
      <c r="Z99" s="116">
        <v>0</v>
      </c>
      <c r="AA99" s="116">
        <v>1</v>
      </c>
      <c r="AB99" s="116">
        <v>0.33015276387728998</v>
      </c>
      <c r="AC99" s="116">
        <v>4.7487241587220001E-2</v>
      </c>
      <c r="AD99" s="116">
        <v>138.008967655107</v>
      </c>
      <c r="AF99" s="116">
        <v>-1</v>
      </c>
      <c r="AG99" s="116">
        <v>-1</v>
      </c>
      <c r="AH99" s="116">
        <v>-1</v>
      </c>
      <c r="AI99" s="116">
        <v>-1</v>
      </c>
      <c r="AJ99" s="116">
        <v>0</v>
      </c>
      <c r="AM99" s="116" t="s">
        <v>319</v>
      </c>
      <c r="AN99" s="116">
        <v>-1</v>
      </c>
      <c r="AQ99" s="116">
        <v>779</v>
      </c>
      <c r="AR99" s="116" t="s">
        <v>320</v>
      </c>
      <c r="AS99" s="116" t="s">
        <v>248</v>
      </c>
      <c r="AT99" s="116" t="s">
        <v>268</v>
      </c>
      <c r="AV99" s="116">
        <v>48.916004350715397</v>
      </c>
      <c r="AW99" s="116">
        <v>0.11192941419999999</v>
      </c>
    </row>
    <row r="100" spans="1:49" x14ac:dyDescent="0.25">
      <c r="A100" s="127">
        <v>160000</v>
      </c>
      <c r="B100" s="127">
        <v>630000</v>
      </c>
      <c r="C100" s="127">
        <v>630000</v>
      </c>
      <c r="D100" s="116" t="s">
        <v>314</v>
      </c>
      <c r="E100" s="116" t="s">
        <v>315</v>
      </c>
      <c r="F100" s="116" t="s">
        <v>316</v>
      </c>
      <c r="G100" s="116" t="s">
        <v>317</v>
      </c>
      <c r="H100" s="116">
        <v>0.36</v>
      </c>
      <c r="I100" s="116">
        <v>0.57999999999999996</v>
      </c>
      <c r="J100" s="116" t="s">
        <v>268</v>
      </c>
      <c r="K100" s="116">
        <v>7.7771377697439997E-2</v>
      </c>
      <c r="L100" s="116">
        <v>3995.1051314395299</v>
      </c>
      <c r="M100" s="116">
        <v>9.5573137277668891</v>
      </c>
      <c r="N100" s="116">
        <v>1.37466807966524</v>
      </c>
      <c r="O100" s="116">
        <v>0.74328545569517002</v>
      </c>
      <c r="P100" s="116">
        <v>0.10690983043226999</v>
      </c>
      <c r="Q100" s="116">
        <v>310.70483011819999</v>
      </c>
      <c r="R100" s="116">
        <v>1750</v>
      </c>
      <c r="S100" s="116" t="s">
        <v>321</v>
      </c>
      <c r="T100" s="116">
        <v>1750</v>
      </c>
      <c r="U100" s="116" t="s">
        <v>268</v>
      </c>
      <c r="V100" s="116" t="s">
        <v>268</v>
      </c>
      <c r="Z100" s="116">
        <v>0</v>
      </c>
      <c r="AA100" s="116">
        <v>1</v>
      </c>
      <c r="AB100" s="116">
        <v>0.74328545569517002</v>
      </c>
      <c r="AC100" s="116">
        <v>0.10690983043226999</v>
      </c>
      <c r="AD100" s="116">
        <v>310.70483011819999</v>
      </c>
      <c r="AF100" s="116">
        <v>-1</v>
      </c>
      <c r="AG100" s="116">
        <v>-1</v>
      </c>
      <c r="AH100" s="116">
        <v>-1</v>
      </c>
      <c r="AI100" s="116">
        <v>-1</v>
      </c>
      <c r="AJ100" s="116">
        <v>0</v>
      </c>
      <c r="AM100" s="116" t="s">
        <v>319</v>
      </c>
      <c r="AN100" s="116">
        <v>-1</v>
      </c>
      <c r="AQ100" s="116">
        <v>779</v>
      </c>
      <c r="AR100" s="116" t="s">
        <v>320</v>
      </c>
      <c r="AS100" s="116" t="s">
        <v>248</v>
      </c>
      <c r="AT100" s="116" t="s">
        <v>268</v>
      </c>
      <c r="AV100" s="116">
        <v>84.515039703438603</v>
      </c>
      <c r="AW100" s="116">
        <v>0.25199094090000002</v>
      </c>
    </row>
    <row r="101" spans="1:49" x14ac:dyDescent="0.25">
      <c r="A101" s="127">
        <v>160000</v>
      </c>
      <c r="B101" s="127">
        <v>630000</v>
      </c>
      <c r="C101" s="127">
        <v>630000</v>
      </c>
      <c r="D101" s="116" t="s">
        <v>314</v>
      </c>
      <c r="E101" s="116" t="s">
        <v>315</v>
      </c>
      <c r="F101" s="116" t="s">
        <v>316</v>
      </c>
      <c r="G101" s="116" t="s">
        <v>317</v>
      </c>
      <c r="H101" s="116">
        <v>0.36</v>
      </c>
      <c r="I101" s="116">
        <v>0.57999999999999996</v>
      </c>
      <c r="J101" s="116" t="s">
        <v>268</v>
      </c>
      <c r="K101" s="116">
        <v>4.5195387604300002E-3</v>
      </c>
      <c r="L101" s="116">
        <v>3995.1051314395299</v>
      </c>
      <c r="M101" s="116">
        <v>9.5573137277668891</v>
      </c>
      <c r="N101" s="116">
        <v>1.37466807966524</v>
      </c>
      <c r="O101" s="116">
        <v>4.31946498383E-2</v>
      </c>
      <c r="P101" s="116">
        <v>6.2128656687799998E-3</v>
      </c>
      <c r="Q101" s="116">
        <v>18.056032493565699</v>
      </c>
      <c r="R101" s="116">
        <v>1750</v>
      </c>
      <c r="S101" s="116" t="s">
        <v>321</v>
      </c>
      <c r="T101" s="116">
        <v>1750</v>
      </c>
      <c r="U101" s="116" t="s">
        <v>268</v>
      </c>
      <c r="V101" s="116" t="s">
        <v>268</v>
      </c>
      <c r="Z101" s="116">
        <v>0</v>
      </c>
      <c r="AA101" s="116">
        <v>1</v>
      </c>
      <c r="AB101" s="116">
        <v>4.31946498383E-2</v>
      </c>
      <c r="AC101" s="116">
        <v>6.2128656687799998E-3</v>
      </c>
      <c r="AD101" s="116">
        <v>18.056032493566601</v>
      </c>
      <c r="AF101" s="116">
        <v>-1</v>
      </c>
      <c r="AG101" s="116">
        <v>-1</v>
      </c>
      <c r="AH101" s="116">
        <v>-1</v>
      </c>
      <c r="AI101" s="116">
        <v>-1</v>
      </c>
      <c r="AJ101" s="116">
        <v>0</v>
      </c>
      <c r="AM101" s="116" t="s">
        <v>319</v>
      </c>
      <c r="AN101" s="116">
        <v>-1</v>
      </c>
      <c r="AQ101" s="116">
        <v>779</v>
      </c>
      <c r="AR101" s="116" t="s">
        <v>320</v>
      </c>
      <c r="AS101" s="116" t="s">
        <v>248</v>
      </c>
      <c r="AT101" s="116" t="s">
        <v>268</v>
      </c>
      <c r="AV101" s="116">
        <v>21.925607870188301</v>
      </c>
      <c r="AW101" s="116">
        <v>1.46439842E-2</v>
      </c>
    </row>
    <row r="102" spans="1:49" x14ac:dyDescent="0.25">
      <c r="A102" s="127">
        <v>160000</v>
      </c>
      <c r="B102" s="127">
        <v>630000</v>
      </c>
      <c r="C102" s="127">
        <v>630000</v>
      </c>
      <c r="D102" s="116" t="s">
        <v>314</v>
      </c>
      <c r="E102" s="116" t="s">
        <v>315</v>
      </c>
      <c r="F102" s="116" t="s">
        <v>316</v>
      </c>
      <c r="G102" s="116" t="s">
        <v>317</v>
      </c>
      <c r="H102" s="116">
        <v>0.36</v>
      </c>
      <c r="I102" s="116">
        <v>0.57999999999999996</v>
      </c>
      <c r="J102" s="116" t="s">
        <v>268</v>
      </c>
      <c r="K102" s="116">
        <v>0.42823973833609003</v>
      </c>
      <c r="L102" s="116">
        <v>4005.80722723387</v>
      </c>
      <c r="M102" s="116">
        <v>10.4256060127098</v>
      </c>
      <c r="N102" s="116">
        <v>1.69334452508427</v>
      </c>
      <c r="O102" s="116">
        <v>4.4646587908781203</v>
      </c>
      <c r="P102" s="116">
        <v>0.72515741633495001</v>
      </c>
      <c r="Q102" s="116">
        <v>1715.4458388154801</v>
      </c>
      <c r="R102" s="116">
        <v>1210</v>
      </c>
      <c r="S102" s="116" t="s">
        <v>318</v>
      </c>
      <c r="T102" s="116">
        <v>1210</v>
      </c>
      <c r="U102" s="116" t="s">
        <v>268</v>
      </c>
      <c r="V102" s="116" t="s">
        <v>268</v>
      </c>
      <c r="Z102" s="116">
        <v>0</v>
      </c>
      <c r="AA102" s="116">
        <v>1</v>
      </c>
      <c r="AB102" s="116">
        <v>4.4646587908781203</v>
      </c>
      <c r="AC102" s="116">
        <v>0.72515741633495001</v>
      </c>
      <c r="AD102" s="116">
        <v>1715.4458388154801</v>
      </c>
      <c r="AF102" s="116">
        <v>-1</v>
      </c>
      <c r="AG102" s="116">
        <v>-1</v>
      </c>
      <c r="AH102" s="116">
        <v>-1</v>
      </c>
      <c r="AI102" s="116">
        <v>-1</v>
      </c>
      <c r="AJ102" s="116">
        <v>0</v>
      </c>
      <c r="AM102" s="116" t="s">
        <v>319</v>
      </c>
      <c r="AN102" s="116">
        <v>-1</v>
      </c>
      <c r="AQ102" s="116">
        <v>779</v>
      </c>
      <c r="AR102" s="116" t="s">
        <v>320</v>
      </c>
      <c r="AS102" s="116" t="s">
        <v>248</v>
      </c>
      <c r="AT102" s="116" t="s">
        <v>268</v>
      </c>
      <c r="AV102" s="116">
        <v>246.85293140370999</v>
      </c>
      <c r="AW102" s="116">
        <v>1.3912780525999999</v>
      </c>
    </row>
    <row r="103" spans="1:49" x14ac:dyDescent="0.25">
      <c r="A103" s="127">
        <v>160000</v>
      </c>
      <c r="B103" s="127">
        <v>630000</v>
      </c>
      <c r="C103" s="127">
        <v>630000</v>
      </c>
      <c r="D103" s="116" t="s">
        <v>314</v>
      </c>
      <c r="E103" s="116" t="s">
        <v>315</v>
      </c>
      <c r="F103" s="116" t="s">
        <v>316</v>
      </c>
      <c r="G103" s="116" t="s">
        <v>317</v>
      </c>
      <c r="H103" s="116">
        <v>0.36</v>
      </c>
      <c r="I103" s="116">
        <v>0.57999999999999996</v>
      </c>
      <c r="J103" s="116" t="s">
        <v>268</v>
      </c>
      <c r="K103" s="116">
        <v>1.0030387269999999E-5</v>
      </c>
      <c r="L103" s="116">
        <v>4005.80722723387</v>
      </c>
      <c r="M103" s="116">
        <v>10.4256060127098</v>
      </c>
      <c r="N103" s="116">
        <v>1.69334452508427</v>
      </c>
      <c r="O103" s="116">
        <v>1.0457286590000001E-4</v>
      </c>
      <c r="P103" s="116">
        <v>1.698490138E-5</v>
      </c>
      <c r="Q103" s="116">
        <v>4.0179797846159999E-2</v>
      </c>
      <c r="R103" s="116">
        <v>1310</v>
      </c>
      <c r="S103" s="116" t="s">
        <v>318</v>
      </c>
      <c r="T103" s="116">
        <v>1310</v>
      </c>
      <c r="U103" s="116" t="s">
        <v>268</v>
      </c>
      <c r="V103" s="116" t="s">
        <v>268</v>
      </c>
      <c r="Z103" s="116">
        <v>0</v>
      </c>
      <c r="AA103" s="116">
        <v>1</v>
      </c>
      <c r="AB103" s="116">
        <v>1.0457286590000001E-4</v>
      </c>
      <c r="AC103" s="116">
        <v>1.698490138E-5</v>
      </c>
      <c r="AD103" s="116">
        <v>4.0179797847349999E-2</v>
      </c>
      <c r="AF103" s="116">
        <v>-1</v>
      </c>
      <c r="AG103" s="116">
        <v>-1</v>
      </c>
      <c r="AH103" s="116">
        <v>-1</v>
      </c>
      <c r="AI103" s="116">
        <v>-1</v>
      </c>
      <c r="AJ103" s="116">
        <v>0</v>
      </c>
      <c r="AM103" s="116" t="s">
        <v>319</v>
      </c>
      <c r="AN103" s="116">
        <v>-1</v>
      </c>
      <c r="AQ103" s="116">
        <v>779</v>
      </c>
      <c r="AR103" s="116" t="s">
        <v>320</v>
      </c>
      <c r="AS103" s="116" t="s">
        <v>248</v>
      </c>
      <c r="AT103" s="116" t="s">
        <v>268</v>
      </c>
      <c r="AV103" s="116">
        <v>0.81286474887585003</v>
      </c>
      <c r="AW103" s="116">
        <v>3.2586999999999998E-5</v>
      </c>
    </row>
    <row r="104" spans="1:49" x14ac:dyDescent="0.25">
      <c r="A104" s="127">
        <v>160000</v>
      </c>
      <c r="B104" s="127">
        <v>630000</v>
      </c>
      <c r="C104" s="127">
        <v>630000</v>
      </c>
      <c r="D104" s="116" t="s">
        <v>314</v>
      </c>
      <c r="E104" s="116" t="s">
        <v>315</v>
      </c>
      <c r="F104" s="116" t="s">
        <v>316</v>
      </c>
      <c r="G104" s="116" t="s">
        <v>317</v>
      </c>
      <c r="H104" s="116">
        <v>0.36</v>
      </c>
      <c r="I104" s="116">
        <v>0.57999999999999996</v>
      </c>
      <c r="J104" s="116" t="s">
        <v>268</v>
      </c>
      <c r="K104" s="116">
        <v>8.6096098860589998E-2</v>
      </c>
      <c r="L104" s="116">
        <v>4005.80722723387</v>
      </c>
      <c r="M104" s="116">
        <v>10.4256060127098</v>
      </c>
      <c r="N104" s="116">
        <v>1.69334452508427</v>
      </c>
      <c r="O104" s="116">
        <v>0.89760400595192003</v>
      </c>
      <c r="P104" s="116">
        <v>0.14579035763671</v>
      </c>
      <c r="Q104" s="116">
        <v>344.88437505242899</v>
      </c>
      <c r="R104" s="116">
        <v>1310</v>
      </c>
      <c r="S104" s="116" t="s">
        <v>318</v>
      </c>
      <c r="T104" s="116">
        <v>1310</v>
      </c>
      <c r="U104" s="116" t="s">
        <v>268</v>
      </c>
      <c r="V104" s="116" t="s">
        <v>268</v>
      </c>
      <c r="Z104" s="116">
        <v>0</v>
      </c>
      <c r="AA104" s="116">
        <v>1</v>
      </c>
      <c r="AB104" s="116">
        <v>0.89760400595192003</v>
      </c>
      <c r="AC104" s="116">
        <v>0.14579035763671</v>
      </c>
      <c r="AD104" s="116">
        <v>344.88437505242803</v>
      </c>
      <c r="AF104" s="116">
        <v>-1</v>
      </c>
      <c r="AG104" s="116">
        <v>-1</v>
      </c>
      <c r="AH104" s="116">
        <v>-1</v>
      </c>
      <c r="AI104" s="116">
        <v>-1</v>
      </c>
      <c r="AJ104" s="116">
        <v>0</v>
      </c>
      <c r="AM104" s="116" t="s">
        <v>319</v>
      </c>
      <c r="AN104" s="116">
        <v>-1</v>
      </c>
      <c r="AQ104" s="116">
        <v>779</v>
      </c>
      <c r="AR104" s="116" t="s">
        <v>320</v>
      </c>
      <c r="AS104" s="116" t="s">
        <v>248</v>
      </c>
      <c r="AT104" s="116" t="s">
        <v>268</v>
      </c>
      <c r="AV104" s="116">
        <v>76.569790316960905</v>
      </c>
      <c r="AW104" s="116">
        <v>0.27971157749999997</v>
      </c>
    </row>
    <row r="105" spans="1:49" x14ac:dyDescent="0.25">
      <c r="A105" s="127">
        <v>160000</v>
      </c>
      <c r="B105" s="127">
        <v>630000</v>
      </c>
      <c r="C105" s="127">
        <v>630000</v>
      </c>
      <c r="D105" s="116" t="s">
        <v>314</v>
      </c>
      <c r="E105" s="116" t="s">
        <v>315</v>
      </c>
      <c r="F105" s="116" t="s">
        <v>316</v>
      </c>
      <c r="G105" s="116" t="s">
        <v>317</v>
      </c>
      <c r="H105" s="116">
        <v>0.36</v>
      </c>
      <c r="I105" s="116">
        <v>0.57999999999999996</v>
      </c>
      <c r="J105" s="116" t="s">
        <v>268</v>
      </c>
      <c r="K105" s="116">
        <v>9.8312812378750003E-2</v>
      </c>
      <c r="L105" s="116">
        <v>4005.80722723387</v>
      </c>
      <c r="M105" s="116">
        <v>10.4256060127098</v>
      </c>
      <c r="N105" s="116">
        <v>1.69334452508427</v>
      </c>
      <c r="O105" s="116">
        <v>1.0249706478623399</v>
      </c>
      <c r="P105" s="116">
        <v>0.16647746258719001</v>
      </c>
      <c r="Q105" s="116">
        <v>393.82217435649602</v>
      </c>
      <c r="R105" s="116">
        <v>1310</v>
      </c>
      <c r="S105" s="116" t="s">
        <v>318</v>
      </c>
      <c r="T105" s="116">
        <v>1310</v>
      </c>
      <c r="U105" s="116" t="s">
        <v>268</v>
      </c>
      <c r="V105" s="116" t="s">
        <v>268</v>
      </c>
      <c r="Z105" s="116">
        <v>0</v>
      </c>
      <c r="AA105" s="116">
        <v>1</v>
      </c>
      <c r="AB105" s="116">
        <v>1.0249706478623399</v>
      </c>
      <c r="AC105" s="116">
        <v>0.16647746258719001</v>
      </c>
      <c r="AD105" s="116">
        <v>393.82217435649602</v>
      </c>
      <c r="AF105" s="116">
        <v>-1</v>
      </c>
      <c r="AG105" s="116">
        <v>-1</v>
      </c>
      <c r="AH105" s="116">
        <v>-1</v>
      </c>
      <c r="AI105" s="116">
        <v>-1</v>
      </c>
      <c r="AJ105" s="116">
        <v>0</v>
      </c>
      <c r="AM105" s="116" t="s">
        <v>319</v>
      </c>
      <c r="AN105" s="116">
        <v>-1</v>
      </c>
      <c r="AQ105" s="116">
        <v>779</v>
      </c>
      <c r="AR105" s="116" t="s">
        <v>320</v>
      </c>
      <c r="AS105" s="116" t="s">
        <v>248</v>
      </c>
      <c r="AT105" s="116" t="s">
        <v>268</v>
      </c>
      <c r="AV105" s="116">
        <v>92.811498556832305</v>
      </c>
      <c r="AW105" s="116">
        <v>0.3194016013</v>
      </c>
    </row>
    <row r="106" spans="1:49" x14ac:dyDescent="0.25">
      <c r="A106" s="127">
        <v>160000</v>
      </c>
      <c r="B106" s="127">
        <v>640000</v>
      </c>
      <c r="C106" s="127">
        <v>640000</v>
      </c>
      <c r="D106" s="116" t="s">
        <v>314</v>
      </c>
      <c r="E106" s="116" t="s">
        <v>315</v>
      </c>
      <c r="F106" s="116" t="s">
        <v>316</v>
      </c>
      <c r="G106" s="116" t="s">
        <v>317</v>
      </c>
      <c r="H106" s="116">
        <v>0.36</v>
      </c>
      <c r="I106" s="116">
        <v>0.57999999999999996</v>
      </c>
      <c r="J106" s="116" t="s">
        <v>268</v>
      </c>
      <c r="K106" s="116">
        <v>4.131529540639E-2</v>
      </c>
      <c r="L106" s="116">
        <v>4002.9689102358302</v>
      </c>
      <c r="M106" s="116">
        <v>9.5304179090700103</v>
      </c>
      <c r="N106" s="116">
        <v>1.4902300130360799</v>
      </c>
      <c r="O106" s="116">
        <v>0.39375203125956998</v>
      </c>
      <c r="P106" s="116">
        <v>6.156929321205E-2</v>
      </c>
      <c r="Q106" s="116">
        <v>165.383843028988</v>
      </c>
      <c r="R106" s="116">
        <v>1210</v>
      </c>
      <c r="S106" s="116" t="s">
        <v>318</v>
      </c>
      <c r="T106" s="116">
        <v>1210</v>
      </c>
      <c r="U106" s="116" t="s">
        <v>268</v>
      </c>
      <c r="V106" s="116" t="s">
        <v>268</v>
      </c>
      <c r="Z106" s="116">
        <v>0</v>
      </c>
      <c r="AA106" s="116">
        <v>1</v>
      </c>
      <c r="AB106" s="116">
        <v>0.39375203125956998</v>
      </c>
      <c r="AC106" s="116">
        <v>6.156929321205E-2</v>
      </c>
      <c r="AD106" s="116">
        <v>165.383843028988</v>
      </c>
      <c r="AF106" s="116">
        <v>-1</v>
      </c>
      <c r="AG106" s="116">
        <v>-1</v>
      </c>
      <c r="AH106" s="116">
        <v>-1</v>
      </c>
      <c r="AI106" s="116">
        <v>-1</v>
      </c>
      <c r="AJ106" s="116">
        <v>0</v>
      </c>
      <c r="AM106" s="116" t="s">
        <v>319</v>
      </c>
      <c r="AN106" s="116">
        <v>-1</v>
      </c>
      <c r="AQ106" s="116">
        <v>779</v>
      </c>
      <c r="AR106" s="116" t="s">
        <v>320</v>
      </c>
      <c r="AS106" s="116" t="s">
        <v>248</v>
      </c>
      <c r="AT106" s="116" t="s">
        <v>268</v>
      </c>
      <c r="AV106" s="116">
        <v>137.81304650369401</v>
      </c>
      <c r="AW106" s="116">
        <v>0.1341312596</v>
      </c>
    </row>
    <row r="107" spans="1:49" x14ac:dyDescent="0.25">
      <c r="A107" s="127">
        <v>160000</v>
      </c>
      <c r="B107" s="127">
        <v>640000</v>
      </c>
      <c r="C107" s="127">
        <v>640000</v>
      </c>
      <c r="D107" s="116" t="s">
        <v>314</v>
      </c>
      <c r="E107" s="116" t="s">
        <v>315</v>
      </c>
      <c r="F107" s="116" t="s">
        <v>316</v>
      </c>
      <c r="G107" s="116" t="s">
        <v>317</v>
      </c>
      <c r="H107" s="116">
        <v>0.36</v>
      </c>
      <c r="I107" s="116">
        <v>0.57999999999999996</v>
      </c>
      <c r="J107" s="116" t="s">
        <v>268</v>
      </c>
      <c r="K107" s="116">
        <v>0.11965496740478999</v>
      </c>
      <c r="L107" s="116">
        <v>4002.9689102358302</v>
      </c>
      <c r="M107" s="116">
        <v>9.5304179090700103</v>
      </c>
      <c r="N107" s="116">
        <v>1.4902300130360799</v>
      </c>
      <c r="O107" s="116">
        <v>1.1403618442638599</v>
      </c>
      <c r="P107" s="116">
        <v>0.17831342363548</v>
      </c>
      <c r="Q107" s="116">
        <v>478.97511447668501</v>
      </c>
      <c r="R107" s="116">
        <v>1750</v>
      </c>
      <c r="S107" s="116" t="s">
        <v>321</v>
      </c>
      <c r="T107" s="116">
        <v>1750</v>
      </c>
      <c r="U107" s="116" t="s">
        <v>268</v>
      </c>
      <c r="V107" s="116" t="s">
        <v>268</v>
      </c>
      <c r="Z107" s="116">
        <v>0</v>
      </c>
      <c r="AA107" s="116">
        <v>1</v>
      </c>
      <c r="AB107" s="116">
        <v>1.1403618442638599</v>
      </c>
      <c r="AC107" s="116">
        <v>0.17831342363548</v>
      </c>
      <c r="AD107" s="116">
        <v>478.97511447668501</v>
      </c>
      <c r="AF107" s="116">
        <v>-1</v>
      </c>
      <c r="AG107" s="116">
        <v>-1</v>
      </c>
      <c r="AH107" s="116">
        <v>-1</v>
      </c>
      <c r="AI107" s="116">
        <v>-1</v>
      </c>
      <c r="AJ107" s="116">
        <v>0</v>
      </c>
      <c r="AM107" s="116" t="s">
        <v>319</v>
      </c>
      <c r="AN107" s="116">
        <v>-1</v>
      </c>
      <c r="AQ107" s="116">
        <v>779</v>
      </c>
      <c r="AR107" s="116" t="s">
        <v>320</v>
      </c>
      <c r="AS107" s="116" t="s">
        <v>248</v>
      </c>
      <c r="AT107" s="116" t="s">
        <v>268</v>
      </c>
      <c r="AV107" s="116">
        <v>94.082770637558895</v>
      </c>
      <c r="AW107" s="116">
        <v>0.38846319099999999</v>
      </c>
    </row>
    <row r="108" spans="1:49" x14ac:dyDescent="0.25">
      <c r="A108" s="127">
        <v>160000</v>
      </c>
      <c r="B108" s="127">
        <v>640000</v>
      </c>
      <c r="C108" s="127">
        <v>640000</v>
      </c>
      <c r="D108" s="116" t="s">
        <v>314</v>
      </c>
      <c r="E108" s="116" t="s">
        <v>315</v>
      </c>
      <c r="F108" s="116" t="s">
        <v>316</v>
      </c>
      <c r="G108" s="116" t="s">
        <v>317</v>
      </c>
      <c r="H108" s="116">
        <v>0.36</v>
      </c>
      <c r="I108" s="116">
        <v>0.57999999999999996</v>
      </c>
      <c r="J108" s="116" t="s">
        <v>268</v>
      </c>
      <c r="K108" s="116">
        <v>0.25071263473819</v>
      </c>
      <c r="L108" s="116">
        <v>4002.9689102358302</v>
      </c>
      <c r="M108" s="116">
        <v>9.5304179090700103</v>
      </c>
      <c r="N108" s="116">
        <v>1.4902300130360799</v>
      </c>
      <c r="O108" s="116">
        <v>2.3893961841390499</v>
      </c>
      <c r="P108" s="116">
        <v>0.37361949293420998</v>
      </c>
      <c r="Q108" s="116">
        <v>1003.59488226032</v>
      </c>
      <c r="R108" s="116">
        <v>1750</v>
      </c>
      <c r="S108" s="116" t="s">
        <v>321</v>
      </c>
      <c r="T108" s="116">
        <v>1750</v>
      </c>
      <c r="U108" s="116" t="s">
        <v>268</v>
      </c>
      <c r="V108" s="116" t="s">
        <v>268</v>
      </c>
      <c r="Z108" s="116">
        <v>0</v>
      </c>
      <c r="AA108" s="116">
        <v>1</v>
      </c>
      <c r="AB108" s="116">
        <v>2.3893961841390499</v>
      </c>
      <c r="AC108" s="116">
        <v>0.37361949293420998</v>
      </c>
      <c r="AD108" s="116">
        <v>1003.59488226032</v>
      </c>
      <c r="AF108" s="116">
        <v>-1</v>
      </c>
      <c r="AG108" s="116">
        <v>-1</v>
      </c>
      <c r="AH108" s="116">
        <v>-1</v>
      </c>
      <c r="AI108" s="116">
        <v>-1</v>
      </c>
      <c r="AJ108" s="116">
        <v>0</v>
      </c>
      <c r="AM108" s="116" t="s">
        <v>319</v>
      </c>
      <c r="AN108" s="116">
        <v>-1</v>
      </c>
      <c r="AQ108" s="116">
        <v>779</v>
      </c>
      <c r="AR108" s="116" t="s">
        <v>320</v>
      </c>
      <c r="AS108" s="116" t="s">
        <v>248</v>
      </c>
      <c r="AT108" s="116" t="s">
        <v>268</v>
      </c>
      <c r="AV108" s="116">
        <v>127.438303582206</v>
      </c>
      <c r="AW108" s="116">
        <v>0.81394556549999997</v>
      </c>
    </row>
    <row r="109" spans="1:49" x14ac:dyDescent="0.25">
      <c r="A109" s="127">
        <v>160000</v>
      </c>
      <c r="B109" s="127">
        <v>640000</v>
      </c>
      <c r="C109" s="127">
        <v>640000</v>
      </c>
      <c r="D109" s="116" t="s">
        <v>314</v>
      </c>
      <c r="E109" s="116" t="s">
        <v>315</v>
      </c>
      <c r="F109" s="116" t="s">
        <v>316</v>
      </c>
      <c r="G109" s="116" t="s">
        <v>317</v>
      </c>
      <c r="H109" s="116">
        <v>0.36</v>
      </c>
      <c r="I109" s="116">
        <v>0.57999999999999996</v>
      </c>
      <c r="J109" s="116" t="s">
        <v>268</v>
      </c>
      <c r="K109" s="116">
        <v>1.8630026392250001E-2</v>
      </c>
      <c r="L109" s="116">
        <v>4002.9689102358302</v>
      </c>
      <c r="M109" s="116">
        <v>9.5304179090700103</v>
      </c>
      <c r="N109" s="116">
        <v>1.4902300130360799</v>
      </c>
      <c r="O109" s="116">
        <v>0.17755193717515999</v>
      </c>
      <c r="P109" s="116">
        <v>2.7763024473379999E-2</v>
      </c>
      <c r="Q109" s="116">
        <v>74.575416445057897</v>
      </c>
      <c r="R109" s="116">
        <v>1750</v>
      </c>
      <c r="S109" s="116" t="s">
        <v>321</v>
      </c>
      <c r="T109" s="116">
        <v>1750</v>
      </c>
      <c r="U109" s="116" t="s">
        <v>268</v>
      </c>
      <c r="V109" s="116" t="s">
        <v>268</v>
      </c>
      <c r="Z109" s="116">
        <v>0</v>
      </c>
      <c r="AA109" s="116">
        <v>1</v>
      </c>
      <c r="AB109" s="116">
        <v>0.17755193717515999</v>
      </c>
      <c r="AC109" s="116">
        <v>2.7763024473379999E-2</v>
      </c>
      <c r="AD109" s="116">
        <v>74.575416445059901</v>
      </c>
      <c r="AF109" s="116">
        <v>-1</v>
      </c>
      <c r="AG109" s="116">
        <v>-1</v>
      </c>
      <c r="AH109" s="116">
        <v>-1</v>
      </c>
      <c r="AI109" s="116">
        <v>-1</v>
      </c>
      <c r="AJ109" s="116">
        <v>0</v>
      </c>
      <c r="AM109" s="116" t="s">
        <v>319</v>
      </c>
      <c r="AN109" s="116">
        <v>-1</v>
      </c>
      <c r="AQ109" s="116">
        <v>779</v>
      </c>
      <c r="AR109" s="116" t="s">
        <v>320</v>
      </c>
      <c r="AS109" s="116" t="s">
        <v>248</v>
      </c>
      <c r="AT109" s="116" t="s">
        <v>268</v>
      </c>
      <c r="AV109" s="116">
        <v>68.760798246571397</v>
      </c>
      <c r="AW109" s="116">
        <v>6.04829006E-2</v>
      </c>
    </row>
    <row r="110" spans="1:49" x14ac:dyDescent="0.25">
      <c r="A110" s="127">
        <v>160000</v>
      </c>
      <c r="B110" s="127">
        <v>640000</v>
      </c>
      <c r="C110" s="127">
        <v>640000</v>
      </c>
      <c r="D110" s="116" t="s">
        <v>314</v>
      </c>
      <c r="E110" s="116" t="s">
        <v>315</v>
      </c>
      <c r="F110" s="116" t="s">
        <v>316</v>
      </c>
      <c r="G110" s="116" t="s">
        <v>317</v>
      </c>
      <c r="H110" s="116">
        <v>0.36</v>
      </c>
      <c r="I110" s="116">
        <v>0.57999999999999996</v>
      </c>
      <c r="J110" s="116" t="s">
        <v>268</v>
      </c>
      <c r="K110" s="116">
        <v>1.71891938379E-3</v>
      </c>
      <c r="L110" s="116">
        <v>4002.9689102358302</v>
      </c>
      <c r="M110" s="116">
        <v>9.5304179090700103</v>
      </c>
      <c r="N110" s="116">
        <v>1.4902300130360799</v>
      </c>
      <c r="O110" s="116">
        <v>1.6382020079560002E-2</v>
      </c>
      <c r="P110" s="116">
        <v>2.5615852557200002E-3</v>
      </c>
      <c r="Q110" s="116">
        <v>6.88078085253313</v>
      </c>
      <c r="R110" s="116">
        <v>1310</v>
      </c>
      <c r="S110" s="116" t="s">
        <v>318</v>
      </c>
      <c r="T110" s="116">
        <v>1310</v>
      </c>
      <c r="U110" s="116" t="s">
        <v>268</v>
      </c>
      <c r="V110" s="116" t="s">
        <v>268</v>
      </c>
      <c r="Z110" s="116">
        <v>0</v>
      </c>
      <c r="AA110" s="116">
        <v>1</v>
      </c>
      <c r="AB110" s="116">
        <v>1.6382020079560002E-2</v>
      </c>
      <c r="AC110" s="116">
        <v>2.5615852557200002E-3</v>
      </c>
      <c r="AD110" s="116">
        <v>6.8807808525312097</v>
      </c>
      <c r="AF110" s="116">
        <v>-1</v>
      </c>
      <c r="AG110" s="116">
        <v>-1</v>
      </c>
      <c r="AH110" s="116">
        <v>-1</v>
      </c>
      <c r="AI110" s="116">
        <v>-1</v>
      </c>
      <c r="AJ110" s="116">
        <v>0</v>
      </c>
      <c r="AM110" s="116" t="s">
        <v>319</v>
      </c>
      <c r="AN110" s="116">
        <v>-1</v>
      </c>
      <c r="AQ110" s="116">
        <v>779</v>
      </c>
      <c r="AR110" s="116" t="s">
        <v>320</v>
      </c>
      <c r="AS110" s="116" t="s">
        <v>248</v>
      </c>
      <c r="AT110" s="116" t="s">
        <v>268</v>
      </c>
      <c r="AV110" s="116">
        <v>32.8551544311998</v>
      </c>
      <c r="AW110" s="116">
        <v>5.5805198000000002E-3</v>
      </c>
    </row>
    <row r="111" spans="1:49" x14ac:dyDescent="0.25">
      <c r="A111" s="127">
        <v>160000</v>
      </c>
      <c r="B111" s="127">
        <v>640000</v>
      </c>
      <c r="C111" s="127">
        <v>640000</v>
      </c>
      <c r="D111" s="116" t="s">
        <v>314</v>
      </c>
      <c r="E111" s="116" t="s">
        <v>315</v>
      </c>
      <c r="F111" s="116" t="s">
        <v>316</v>
      </c>
      <c r="G111" s="116" t="s">
        <v>317</v>
      </c>
      <c r="H111" s="116">
        <v>0.36</v>
      </c>
      <c r="I111" s="116">
        <v>0.57999999999999996</v>
      </c>
      <c r="J111" s="116" t="s">
        <v>268</v>
      </c>
      <c r="K111" s="116">
        <v>0.18560787941804999</v>
      </c>
      <c r="L111" s="116">
        <v>3973.05420656968</v>
      </c>
      <c r="M111" s="116">
        <v>10.4935142487085</v>
      </c>
      <c r="N111" s="116">
        <v>1.8052435526497601</v>
      </c>
      <c r="O111" s="116">
        <v>1.9476789273459101</v>
      </c>
      <c r="P111" s="116">
        <v>0.33506742764043002</v>
      </c>
      <c r="Q111" s="116">
        <v>737.43016609436904</v>
      </c>
      <c r="R111" s="116">
        <v>1210</v>
      </c>
      <c r="S111" s="116" t="s">
        <v>318</v>
      </c>
      <c r="T111" s="116">
        <v>1210</v>
      </c>
      <c r="U111" s="116" t="s">
        <v>268</v>
      </c>
      <c r="V111" s="116" t="s">
        <v>268</v>
      </c>
      <c r="Z111" s="116">
        <v>0</v>
      </c>
      <c r="AA111" s="116">
        <v>1</v>
      </c>
      <c r="AB111" s="116">
        <v>1.9476789273459101</v>
      </c>
      <c r="AC111" s="116">
        <v>0.33506742764043002</v>
      </c>
      <c r="AD111" s="116">
        <v>737.43016609436904</v>
      </c>
      <c r="AF111" s="116">
        <v>-1</v>
      </c>
      <c r="AG111" s="116">
        <v>-1</v>
      </c>
      <c r="AH111" s="116">
        <v>-1</v>
      </c>
      <c r="AI111" s="116">
        <v>-1</v>
      </c>
      <c r="AJ111" s="116">
        <v>0</v>
      </c>
      <c r="AM111" s="116" t="s">
        <v>319</v>
      </c>
      <c r="AN111" s="116">
        <v>-1</v>
      </c>
      <c r="AQ111" s="116">
        <v>779</v>
      </c>
      <c r="AR111" s="116" t="s">
        <v>320</v>
      </c>
      <c r="AS111" s="116" t="s">
        <v>248</v>
      </c>
      <c r="AT111" s="116" t="s">
        <v>268</v>
      </c>
      <c r="AV111" s="116">
        <v>112.035214550345</v>
      </c>
      <c r="AW111" s="116">
        <v>0.59807799360000002</v>
      </c>
    </row>
    <row r="112" spans="1:49" x14ac:dyDescent="0.25">
      <c r="A112" s="127">
        <v>160000</v>
      </c>
      <c r="B112" s="127">
        <v>640000</v>
      </c>
      <c r="C112" s="127">
        <v>640000</v>
      </c>
      <c r="D112" s="116" t="s">
        <v>314</v>
      </c>
      <c r="E112" s="116" t="s">
        <v>315</v>
      </c>
      <c r="F112" s="116" t="s">
        <v>316</v>
      </c>
      <c r="G112" s="116" t="s">
        <v>317</v>
      </c>
      <c r="H112" s="116">
        <v>0.36</v>
      </c>
      <c r="I112" s="116">
        <v>0.57999999999999996</v>
      </c>
      <c r="J112" s="116" t="s">
        <v>268</v>
      </c>
      <c r="K112" s="116">
        <v>8.2094413977649994E-2</v>
      </c>
      <c r="L112" s="116">
        <v>3973.05420656968</v>
      </c>
      <c r="M112" s="116">
        <v>10.4935142487085</v>
      </c>
      <c r="N112" s="116">
        <v>1.8052435526497601</v>
      </c>
      <c r="O112" s="116">
        <v>0.86145890281391002</v>
      </c>
      <c r="P112" s="116">
        <v>0.14820041154172001</v>
      </c>
      <c r="Q112" s="116">
        <v>326.16555678979802</v>
      </c>
      <c r="R112" s="116">
        <v>1750</v>
      </c>
      <c r="S112" s="116" t="s">
        <v>321</v>
      </c>
      <c r="T112" s="116">
        <v>1750</v>
      </c>
      <c r="U112" s="116" t="s">
        <v>268</v>
      </c>
      <c r="V112" s="116" t="s">
        <v>268</v>
      </c>
      <c r="Z112" s="116">
        <v>0</v>
      </c>
      <c r="AA112" s="116">
        <v>1</v>
      </c>
      <c r="AB112" s="116">
        <v>0.86145890281391002</v>
      </c>
      <c r="AC112" s="116">
        <v>0.14820041154172001</v>
      </c>
      <c r="AD112" s="116">
        <v>326.16555678979898</v>
      </c>
      <c r="AF112" s="116">
        <v>-1</v>
      </c>
      <c r="AG112" s="116">
        <v>-1</v>
      </c>
      <c r="AH112" s="116">
        <v>-1</v>
      </c>
      <c r="AI112" s="116">
        <v>-1</v>
      </c>
      <c r="AJ112" s="116">
        <v>0</v>
      </c>
      <c r="AM112" s="116" t="s">
        <v>319</v>
      </c>
      <c r="AN112" s="116">
        <v>-1</v>
      </c>
      <c r="AQ112" s="116">
        <v>779</v>
      </c>
      <c r="AR112" s="116" t="s">
        <v>320</v>
      </c>
      <c r="AS112" s="116" t="s">
        <v>248</v>
      </c>
      <c r="AT112" s="116" t="s">
        <v>268</v>
      </c>
      <c r="AV112" s="116">
        <v>73.576620446028102</v>
      </c>
      <c r="AW112" s="116">
        <v>0.26453005419999998</v>
      </c>
    </row>
    <row r="113" spans="1:49" x14ac:dyDescent="0.25">
      <c r="A113" s="127">
        <v>160000</v>
      </c>
      <c r="B113" s="127">
        <v>640000</v>
      </c>
      <c r="C113" s="127">
        <v>640000</v>
      </c>
      <c r="D113" s="116" t="s">
        <v>314</v>
      </c>
      <c r="E113" s="116" t="s">
        <v>315</v>
      </c>
      <c r="F113" s="116" t="s">
        <v>316</v>
      </c>
      <c r="G113" s="116" t="s">
        <v>317</v>
      </c>
      <c r="H113" s="116">
        <v>0.36</v>
      </c>
      <c r="I113" s="116">
        <v>0.57999999999999996</v>
      </c>
      <c r="J113" s="116" t="s">
        <v>268</v>
      </c>
      <c r="K113" s="116">
        <v>0.45475875468894</v>
      </c>
      <c r="L113" s="116">
        <v>3962.8232988334198</v>
      </c>
      <c r="M113" s="116">
        <v>10.2235960062317</v>
      </c>
      <c r="N113" s="116">
        <v>1.6357721652766899</v>
      </c>
      <c r="O113" s="116">
        <v>4.6492697882367704</v>
      </c>
      <c r="P113" s="116">
        <v>0.74388171283605997</v>
      </c>
      <c r="Q113" s="116">
        <v>1802.12858842981</v>
      </c>
      <c r="R113" s="116">
        <v>1210</v>
      </c>
      <c r="S113" s="116" t="s">
        <v>318</v>
      </c>
      <c r="T113" s="116">
        <v>1210</v>
      </c>
      <c r="U113" s="116" t="s">
        <v>268</v>
      </c>
      <c r="V113" s="116" t="s">
        <v>268</v>
      </c>
      <c r="Z113" s="116">
        <v>0</v>
      </c>
      <c r="AA113" s="116">
        <v>1</v>
      </c>
      <c r="AB113" s="116">
        <v>4.6492697882367704</v>
      </c>
      <c r="AC113" s="116">
        <v>0.74388171283605997</v>
      </c>
      <c r="AD113" s="116">
        <v>1802.12858842981</v>
      </c>
      <c r="AF113" s="116">
        <v>-1</v>
      </c>
      <c r="AG113" s="116">
        <v>-1</v>
      </c>
      <c r="AH113" s="116">
        <v>-1</v>
      </c>
      <c r="AI113" s="116">
        <v>-1</v>
      </c>
      <c r="AJ113" s="116">
        <v>0</v>
      </c>
      <c r="AM113" s="116" t="s">
        <v>319</v>
      </c>
      <c r="AN113" s="116">
        <v>-1</v>
      </c>
      <c r="AQ113" s="116">
        <v>779</v>
      </c>
      <c r="AR113" s="116" t="s">
        <v>320</v>
      </c>
      <c r="AS113" s="116" t="s">
        <v>248</v>
      </c>
      <c r="AT113" s="116" t="s">
        <v>268</v>
      </c>
      <c r="AV113" s="116">
        <v>200.636671830956</v>
      </c>
      <c r="AW113" s="116">
        <v>1.4615803637</v>
      </c>
    </row>
    <row r="114" spans="1:49" x14ac:dyDescent="0.25">
      <c r="A114" s="127">
        <v>160000</v>
      </c>
      <c r="B114" s="127">
        <v>640000</v>
      </c>
      <c r="C114" s="127">
        <v>640000</v>
      </c>
      <c r="D114" s="116" t="s">
        <v>314</v>
      </c>
      <c r="E114" s="116" t="s">
        <v>315</v>
      </c>
      <c r="F114" s="116" t="s">
        <v>316</v>
      </c>
      <c r="G114" s="116" t="s">
        <v>317</v>
      </c>
      <c r="H114" s="116">
        <v>0.36</v>
      </c>
      <c r="I114" s="116">
        <v>0.57999999999999996</v>
      </c>
      <c r="J114" s="116" t="s">
        <v>268</v>
      </c>
      <c r="K114" s="116">
        <v>1.06179221356E-3</v>
      </c>
      <c r="L114" s="116">
        <v>3962.8232988334198</v>
      </c>
      <c r="M114" s="116">
        <v>10.2235960062317</v>
      </c>
      <c r="N114" s="116">
        <v>1.6357721652766899</v>
      </c>
      <c r="O114" s="116">
        <v>1.085533463406E-2</v>
      </c>
      <c r="P114" s="116">
        <v>1.73685014825E-3</v>
      </c>
      <c r="Q114" s="116">
        <v>4.2076949224392601</v>
      </c>
      <c r="R114" s="116">
        <v>1310</v>
      </c>
      <c r="S114" s="116" t="s">
        <v>318</v>
      </c>
      <c r="T114" s="116">
        <v>1310</v>
      </c>
      <c r="U114" s="116" t="s">
        <v>268</v>
      </c>
      <c r="V114" s="116" t="s">
        <v>268</v>
      </c>
      <c r="Z114" s="116">
        <v>0</v>
      </c>
      <c r="AA114" s="116">
        <v>1</v>
      </c>
      <c r="AB114" s="116">
        <v>1.085533463406E-2</v>
      </c>
      <c r="AC114" s="116">
        <v>1.73685014825E-3</v>
      </c>
      <c r="AD114" s="116">
        <v>4.2076949224389004</v>
      </c>
      <c r="AF114" s="116">
        <v>-1</v>
      </c>
      <c r="AG114" s="116">
        <v>-1</v>
      </c>
      <c r="AH114" s="116">
        <v>-1</v>
      </c>
      <c r="AI114" s="116">
        <v>-1</v>
      </c>
      <c r="AJ114" s="116">
        <v>0</v>
      </c>
      <c r="AM114" s="116" t="s">
        <v>319</v>
      </c>
      <c r="AN114" s="116">
        <v>-1</v>
      </c>
      <c r="AQ114" s="116">
        <v>779</v>
      </c>
      <c r="AR114" s="116" t="s">
        <v>320</v>
      </c>
      <c r="AS114" s="116" t="s">
        <v>248</v>
      </c>
      <c r="AT114" s="116" t="s">
        <v>268</v>
      </c>
      <c r="AV114" s="116">
        <v>35.500522052435898</v>
      </c>
      <c r="AW114" s="116">
        <v>3.4125668E-3</v>
      </c>
    </row>
    <row r="115" spans="1:49" x14ac:dyDescent="0.25">
      <c r="A115" s="127">
        <v>160000</v>
      </c>
      <c r="B115" s="127">
        <v>640000</v>
      </c>
      <c r="C115" s="127">
        <v>640000</v>
      </c>
      <c r="D115" s="116" t="s">
        <v>314</v>
      </c>
      <c r="E115" s="116" t="s">
        <v>315</v>
      </c>
      <c r="F115" s="116" t="s">
        <v>316</v>
      </c>
      <c r="G115" s="116" t="s">
        <v>317</v>
      </c>
      <c r="H115" s="116">
        <v>0.36</v>
      </c>
      <c r="I115" s="116">
        <v>0.57999999999999996</v>
      </c>
      <c r="J115" s="116" t="s">
        <v>268</v>
      </c>
      <c r="K115" s="116">
        <v>1.5958992817400001E-3</v>
      </c>
      <c r="L115" s="116">
        <v>3962.8232988334198</v>
      </c>
      <c r="M115" s="116">
        <v>10.2235960062317</v>
      </c>
      <c r="N115" s="116">
        <v>1.6357721652766899</v>
      </c>
      <c r="O115" s="116">
        <v>1.631582952321E-2</v>
      </c>
      <c r="P115" s="116">
        <v>2.61052762366E-3</v>
      </c>
      <c r="Q115" s="116">
        <v>6.3242668562985402</v>
      </c>
      <c r="R115" s="116">
        <v>1310</v>
      </c>
      <c r="S115" s="116" t="s">
        <v>318</v>
      </c>
      <c r="T115" s="116">
        <v>1310</v>
      </c>
      <c r="U115" s="116" t="s">
        <v>268</v>
      </c>
      <c r="V115" s="116" t="s">
        <v>268</v>
      </c>
      <c r="Z115" s="116">
        <v>0</v>
      </c>
      <c r="AA115" s="116">
        <v>1</v>
      </c>
      <c r="AB115" s="116">
        <v>1.631582952321E-2</v>
      </c>
      <c r="AC115" s="116">
        <v>2.61052762366E-3</v>
      </c>
      <c r="AD115" s="116">
        <v>6.3242668562977098</v>
      </c>
      <c r="AF115" s="116">
        <v>-1</v>
      </c>
      <c r="AG115" s="116">
        <v>-1</v>
      </c>
      <c r="AH115" s="116">
        <v>-1</v>
      </c>
      <c r="AI115" s="116">
        <v>-1</v>
      </c>
      <c r="AJ115" s="116">
        <v>0</v>
      </c>
      <c r="AM115" s="116" t="s">
        <v>319</v>
      </c>
      <c r="AN115" s="116">
        <v>-1</v>
      </c>
      <c r="AQ115" s="116">
        <v>779</v>
      </c>
      <c r="AR115" s="116" t="s">
        <v>320</v>
      </c>
      <c r="AS115" s="116" t="s">
        <v>248</v>
      </c>
      <c r="AT115" s="116" t="s">
        <v>268</v>
      </c>
      <c r="AV115" s="116">
        <v>73.380411108156096</v>
      </c>
      <c r="AW115" s="116">
        <v>5.1291701999999998E-3</v>
      </c>
    </row>
    <row r="116" spans="1:49" x14ac:dyDescent="0.25">
      <c r="A116" s="127">
        <v>160000</v>
      </c>
      <c r="B116" s="127">
        <v>640000</v>
      </c>
      <c r="C116" s="127">
        <v>640000</v>
      </c>
      <c r="D116" s="116" t="s">
        <v>314</v>
      </c>
      <c r="E116" s="116" t="s">
        <v>315</v>
      </c>
      <c r="F116" s="116" t="s">
        <v>316</v>
      </c>
      <c r="G116" s="116" t="s">
        <v>317</v>
      </c>
      <c r="H116" s="116">
        <v>0.36</v>
      </c>
      <c r="I116" s="116">
        <v>0.57999999999999996</v>
      </c>
      <c r="J116" s="116" t="s">
        <v>268</v>
      </c>
      <c r="K116" s="116">
        <v>3.7454682363320002E-2</v>
      </c>
      <c r="L116" s="116">
        <v>3995.2642890470502</v>
      </c>
      <c r="M116" s="116">
        <v>8.8603249554760506</v>
      </c>
      <c r="N116" s="116">
        <v>1.2160100064616199</v>
      </c>
      <c r="O116" s="116">
        <v>0.33186065684317001</v>
      </c>
      <c r="P116" s="116">
        <v>4.5545268542640002E-2</v>
      </c>
      <c r="Q116" s="116">
        <v>149.64135490378101</v>
      </c>
      <c r="R116" s="116">
        <v>1210</v>
      </c>
      <c r="S116" s="116" t="s">
        <v>318</v>
      </c>
      <c r="T116" s="116">
        <v>1210</v>
      </c>
      <c r="U116" s="116" t="s">
        <v>268</v>
      </c>
      <c r="V116" s="116" t="s">
        <v>268</v>
      </c>
      <c r="Z116" s="116">
        <v>0</v>
      </c>
      <c r="AA116" s="116">
        <v>1</v>
      </c>
      <c r="AB116" s="116">
        <v>0.33186065684317001</v>
      </c>
      <c r="AC116" s="116">
        <v>4.5545268542640002E-2</v>
      </c>
      <c r="AD116" s="116">
        <v>149.64135490378101</v>
      </c>
      <c r="AF116" s="116">
        <v>-1</v>
      </c>
      <c r="AG116" s="116">
        <v>-1</v>
      </c>
      <c r="AH116" s="116">
        <v>-1</v>
      </c>
      <c r="AI116" s="116">
        <v>-1</v>
      </c>
      <c r="AJ116" s="116">
        <v>0</v>
      </c>
      <c r="AM116" s="116" t="s">
        <v>319</v>
      </c>
      <c r="AN116" s="116">
        <v>-1</v>
      </c>
      <c r="AQ116" s="116">
        <v>779</v>
      </c>
      <c r="AR116" s="116" t="s">
        <v>320</v>
      </c>
      <c r="AS116" s="116" t="s">
        <v>248</v>
      </c>
      <c r="AT116" s="116" t="s">
        <v>268</v>
      </c>
      <c r="AV116" s="116">
        <v>130.80871580119901</v>
      </c>
      <c r="AW116" s="116">
        <v>0.1213636293</v>
      </c>
    </row>
    <row r="117" spans="1:49" x14ac:dyDescent="0.25">
      <c r="A117" s="127">
        <v>160000</v>
      </c>
      <c r="B117" s="127">
        <v>640000</v>
      </c>
      <c r="C117" s="127">
        <v>640000</v>
      </c>
      <c r="D117" s="116" t="s">
        <v>314</v>
      </c>
      <c r="E117" s="116" t="s">
        <v>315</v>
      </c>
      <c r="F117" s="116" t="s">
        <v>316</v>
      </c>
      <c r="G117" s="116" t="s">
        <v>317</v>
      </c>
      <c r="H117" s="116">
        <v>0.36</v>
      </c>
      <c r="I117" s="116">
        <v>0.57999999999999996</v>
      </c>
      <c r="J117" s="116" t="s">
        <v>268</v>
      </c>
      <c r="K117" s="116">
        <v>0.43121420890788997</v>
      </c>
      <c r="L117" s="116">
        <v>3995.2642890470502</v>
      </c>
      <c r="M117" s="116">
        <v>8.8603249554760506</v>
      </c>
      <c r="N117" s="116">
        <v>1.2160100064616199</v>
      </c>
      <c r="O117" s="116">
        <v>3.8206980163425102</v>
      </c>
      <c r="P117" s="116">
        <v>0.52436079296043003</v>
      </c>
      <c r="Q117" s="116">
        <v>1722.8147297794001</v>
      </c>
      <c r="R117" s="116">
        <v>1750</v>
      </c>
      <c r="S117" s="116" t="s">
        <v>321</v>
      </c>
      <c r="T117" s="116">
        <v>1750</v>
      </c>
      <c r="U117" s="116" t="s">
        <v>268</v>
      </c>
      <c r="V117" s="116" t="s">
        <v>268</v>
      </c>
      <c r="Z117" s="116">
        <v>0</v>
      </c>
      <c r="AA117" s="116">
        <v>1</v>
      </c>
      <c r="AB117" s="116">
        <v>3.8206980163425102</v>
      </c>
      <c r="AC117" s="116">
        <v>0.52436079296043003</v>
      </c>
      <c r="AD117" s="116">
        <v>1722.8147297794001</v>
      </c>
      <c r="AF117" s="116">
        <v>-1</v>
      </c>
      <c r="AG117" s="116">
        <v>-1</v>
      </c>
      <c r="AH117" s="116">
        <v>-1</v>
      </c>
      <c r="AI117" s="116">
        <v>-1</v>
      </c>
      <c r="AJ117" s="116">
        <v>0</v>
      </c>
      <c r="AM117" s="116" t="s">
        <v>319</v>
      </c>
      <c r="AN117" s="116">
        <v>-1</v>
      </c>
      <c r="AQ117" s="116">
        <v>779</v>
      </c>
      <c r="AR117" s="116" t="s">
        <v>320</v>
      </c>
      <c r="AS117" s="116" t="s">
        <v>248</v>
      </c>
      <c r="AT117" s="116" t="s">
        <v>268</v>
      </c>
      <c r="AV117" s="116">
        <v>169.815408623114</v>
      </c>
      <c r="AW117" s="116">
        <v>1.3972544442999999</v>
      </c>
    </row>
    <row r="118" spans="1:49" x14ac:dyDescent="0.25">
      <c r="A118" s="127">
        <v>160000</v>
      </c>
      <c r="B118" s="127">
        <v>640000</v>
      </c>
      <c r="C118" s="127">
        <v>640000</v>
      </c>
      <c r="D118" s="116" t="s">
        <v>314</v>
      </c>
      <c r="E118" s="116" t="s">
        <v>315</v>
      </c>
      <c r="F118" s="116" t="s">
        <v>316</v>
      </c>
      <c r="G118" s="116" t="s">
        <v>317</v>
      </c>
      <c r="H118" s="116">
        <v>0.36</v>
      </c>
      <c r="I118" s="116">
        <v>0.57999999999999996</v>
      </c>
      <c r="J118" s="116" t="s">
        <v>268</v>
      </c>
      <c r="K118" s="116">
        <v>3.6623146346309997E-2</v>
      </c>
      <c r="L118" s="116">
        <v>3995.2642890470502</v>
      </c>
      <c r="M118" s="116">
        <v>8.8603249554760506</v>
      </c>
      <c r="N118" s="116">
        <v>1.2160100064616199</v>
      </c>
      <c r="O118" s="116">
        <v>0.32449297752032003</v>
      </c>
      <c r="P118" s="116">
        <v>4.4534112425229998E-2</v>
      </c>
      <c r="Q118" s="116">
        <v>146.31914874998401</v>
      </c>
      <c r="R118" s="116">
        <v>1750</v>
      </c>
      <c r="S118" s="116" t="s">
        <v>321</v>
      </c>
      <c r="T118" s="116">
        <v>1750</v>
      </c>
      <c r="U118" s="116" t="s">
        <v>268</v>
      </c>
      <c r="V118" s="116" t="s">
        <v>268</v>
      </c>
      <c r="Z118" s="116">
        <v>0</v>
      </c>
      <c r="AA118" s="116">
        <v>1</v>
      </c>
      <c r="AB118" s="116">
        <v>0.32449297752032003</v>
      </c>
      <c r="AC118" s="116">
        <v>4.4534112425229998E-2</v>
      </c>
      <c r="AD118" s="116">
        <v>146.31914874998299</v>
      </c>
      <c r="AF118" s="116">
        <v>-1</v>
      </c>
      <c r="AG118" s="116">
        <v>-1</v>
      </c>
      <c r="AH118" s="116">
        <v>-1</v>
      </c>
      <c r="AI118" s="116">
        <v>-1</v>
      </c>
      <c r="AJ118" s="116">
        <v>0</v>
      </c>
      <c r="AM118" s="116" t="s">
        <v>319</v>
      </c>
      <c r="AN118" s="116">
        <v>-1</v>
      </c>
      <c r="AQ118" s="116">
        <v>779</v>
      </c>
      <c r="AR118" s="116" t="s">
        <v>320</v>
      </c>
      <c r="AS118" s="116" t="s">
        <v>248</v>
      </c>
      <c r="AT118" s="116" t="s">
        <v>268</v>
      </c>
      <c r="AV118" s="116">
        <v>48.714781883230899</v>
      </c>
      <c r="AW118" s="116">
        <v>0.1186692204</v>
      </c>
    </row>
    <row r="119" spans="1:49" x14ac:dyDescent="0.25">
      <c r="A119" s="127">
        <v>170000</v>
      </c>
      <c r="B119" s="127">
        <v>650000</v>
      </c>
      <c r="C119" s="127">
        <v>650000</v>
      </c>
      <c r="D119" s="116" t="s">
        <v>314</v>
      </c>
      <c r="E119" s="116" t="s">
        <v>315</v>
      </c>
      <c r="F119" s="116" t="s">
        <v>316</v>
      </c>
      <c r="G119" s="116" t="s">
        <v>317</v>
      </c>
      <c r="H119" s="116">
        <v>0.36</v>
      </c>
      <c r="I119" s="116">
        <v>0.57999999999999996</v>
      </c>
      <c r="J119" s="116" t="s">
        <v>268</v>
      </c>
      <c r="K119" s="116">
        <v>0.21672675270108999</v>
      </c>
      <c r="L119" s="116">
        <v>4025.7353574578601</v>
      </c>
      <c r="M119" s="116">
        <v>10.791550880742101</v>
      </c>
      <c r="N119" s="116">
        <v>1.86157580343923</v>
      </c>
      <c r="O119" s="116">
        <v>2.3388177789919302</v>
      </c>
      <c r="P119" s="116">
        <v>0.40345327878631998</v>
      </c>
      <c r="Q119" s="116">
        <v>872.48455125583996</v>
      </c>
      <c r="R119" s="116">
        <v>1210</v>
      </c>
      <c r="S119" s="116" t="s">
        <v>318</v>
      </c>
      <c r="T119" s="116">
        <v>1210</v>
      </c>
      <c r="U119" s="116" t="s">
        <v>268</v>
      </c>
      <c r="V119" s="116" t="s">
        <v>268</v>
      </c>
      <c r="Z119" s="116">
        <v>0</v>
      </c>
      <c r="AA119" s="116">
        <v>1</v>
      </c>
      <c r="AB119" s="116">
        <v>2.3388177789919302</v>
      </c>
      <c r="AC119" s="116">
        <v>0.40345327878631998</v>
      </c>
      <c r="AD119" s="116">
        <v>872.48455125583996</v>
      </c>
      <c r="AF119" s="116">
        <v>-1</v>
      </c>
      <c r="AG119" s="116">
        <v>-1</v>
      </c>
      <c r="AH119" s="116">
        <v>-1</v>
      </c>
      <c r="AI119" s="116">
        <v>-1</v>
      </c>
      <c r="AJ119" s="116">
        <v>0</v>
      </c>
      <c r="AM119" s="116" t="s">
        <v>319</v>
      </c>
      <c r="AN119" s="116">
        <v>-1</v>
      </c>
      <c r="AQ119" s="116">
        <v>779</v>
      </c>
      <c r="AR119" s="116" t="s">
        <v>320</v>
      </c>
      <c r="AS119" s="116" t="s">
        <v>248</v>
      </c>
      <c r="AT119" s="116" t="s">
        <v>268</v>
      </c>
      <c r="AV119" s="116">
        <v>234.787275209071</v>
      </c>
      <c r="AW119" s="116">
        <v>0.70761115269999997</v>
      </c>
    </row>
    <row r="120" spans="1:49" x14ac:dyDescent="0.25">
      <c r="A120" s="127">
        <v>170000</v>
      </c>
      <c r="B120" s="127">
        <v>650000</v>
      </c>
      <c r="C120" s="127">
        <v>650000</v>
      </c>
      <c r="D120" s="116" t="s">
        <v>314</v>
      </c>
      <c r="E120" s="116" t="s">
        <v>315</v>
      </c>
      <c r="F120" s="116" t="s">
        <v>316</v>
      </c>
      <c r="G120" s="116" t="s">
        <v>317</v>
      </c>
      <c r="H120" s="116">
        <v>0.36</v>
      </c>
      <c r="I120" s="116">
        <v>0.57999999999999996</v>
      </c>
      <c r="J120" s="116" t="s">
        <v>268</v>
      </c>
      <c r="K120" s="116">
        <v>3.7366484256000001E-3</v>
      </c>
      <c r="L120" s="116">
        <v>4025.7353574578601</v>
      </c>
      <c r="M120" s="116">
        <v>10.791550880742101</v>
      </c>
      <c r="N120" s="116">
        <v>1.86157580343923</v>
      </c>
      <c r="O120" s="116">
        <v>4.0324231608320001E-2</v>
      </c>
      <c r="P120" s="116">
        <v>6.9560542950599996E-3</v>
      </c>
      <c r="Q120" s="116">
        <v>15.0427576853352</v>
      </c>
      <c r="R120" s="116">
        <v>1310</v>
      </c>
      <c r="S120" s="116" t="s">
        <v>318</v>
      </c>
      <c r="T120" s="116">
        <v>1310</v>
      </c>
      <c r="U120" s="116" t="s">
        <v>268</v>
      </c>
      <c r="V120" s="116" t="s">
        <v>268</v>
      </c>
      <c r="Z120" s="116">
        <v>0</v>
      </c>
      <c r="AA120" s="116">
        <v>1</v>
      </c>
      <c r="AB120" s="116">
        <v>4.0324231608320001E-2</v>
      </c>
      <c r="AC120" s="116">
        <v>6.9560542950599996E-3</v>
      </c>
      <c r="AD120" s="116">
        <v>15.0427576853363</v>
      </c>
      <c r="AF120" s="116">
        <v>-1</v>
      </c>
      <c r="AG120" s="116">
        <v>-1</v>
      </c>
      <c r="AH120" s="116">
        <v>-1</v>
      </c>
      <c r="AI120" s="116">
        <v>-1</v>
      </c>
      <c r="AJ120" s="116">
        <v>0</v>
      </c>
      <c r="AM120" s="116" t="s">
        <v>319</v>
      </c>
      <c r="AN120" s="116">
        <v>-1</v>
      </c>
      <c r="AQ120" s="116">
        <v>779</v>
      </c>
      <c r="AR120" s="116" t="s">
        <v>320</v>
      </c>
      <c r="AS120" s="116" t="s">
        <v>248</v>
      </c>
      <c r="AT120" s="116" t="s">
        <v>268</v>
      </c>
      <c r="AV120" s="116">
        <v>70.092691963817103</v>
      </c>
      <c r="AW120" s="116">
        <v>1.22001279E-2</v>
      </c>
    </row>
    <row r="121" spans="1:49" x14ac:dyDescent="0.25">
      <c r="A121" s="127">
        <v>170000</v>
      </c>
      <c r="B121" s="127">
        <v>650000</v>
      </c>
      <c r="C121" s="127">
        <v>650000</v>
      </c>
      <c r="D121" s="116" t="s">
        <v>314</v>
      </c>
      <c r="E121" s="116" t="s">
        <v>315</v>
      </c>
      <c r="F121" s="116" t="s">
        <v>316</v>
      </c>
      <c r="G121" s="116" t="s">
        <v>317</v>
      </c>
      <c r="H121" s="116">
        <v>0.36</v>
      </c>
      <c r="I121" s="116">
        <v>0.57999999999999996</v>
      </c>
      <c r="J121" s="116" t="s">
        <v>268</v>
      </c>
      <c r="K121" s="116">
        <v>1.2762333996199999E-3</v>
      </c>
      <c r="L121" s="116">
        <v>4025.7353574578601</v>
      </c>
      <c r="M121" s="116">
        <v>10.791550880742101</v>
      </c>
      <c r="N121" s="116">
        <v>1.86157580343923</v>
      </c>
      <c r="O121" s="116">
        <v>1.3772537667750001E-2</v>
      </c>
      <c r="P121" s="116">
        <v>2.3758052162799999E-3</v>
      </c>
      <c r="Q121" s="116">
        <v>5.1377779212390102</v>
      </c>
      <c r="R121" s="116">
        <v>1310</v>
      </c>
      <c r="S121" s="116" t="s">
        <v>318</v>
      </c>
      <c r="T121" s="116">
        <v>1310</v>
      </c>
      <c r="U121" s="116" t="s">
        <v>268</v>
      </c>
      <c r="V121" s="116" t="s">
        <v>268</v>
      </c>
      <c r="Z121" s="116">
        <v>0</v>
      </c>
      <c r="AA121" s="116">
        <v>1</v>
      </c>
      <c r="AB121" s="116">
        <v>1.3772537667750001E-2</v>
      </c>
      <c r="AC121" s="116">
        <v>2.3758052162799999E-3</v>
      </c>
      <c r="AD121" s="116">
        <v>5.1377779212388504</v>
      </c>
      <c r="AF121" s="116">
        <v>-1</v>
      </c>
      <c r="AG121" s="116">
        <v>-1</v>
      </c>
      <c r="AH121" s="116">
        <v>-1</v>
      </c>
      <c r="AI121" s="116">
        <v>-1</v>
      </c>
      <c r="AJ121" s="116">
        <v>0</v>
      </c>
      <c r="AM121" s="116" t="s">
        <v>319</v>
      </c>
      <c r="AN121" s="116">
        <v>-1</v>
      </c>
      <c r="AQ121" s="116">
        <v>779</v>
      </c>
      <c r="AR121" s="116" t="s">
        <v>320</v>
      </c>
      <c r="AS121" s="116" t="s">
        <v>248</v>
      </c>
      <c r="AT121" s="116" t="s">
        <v>268</v>
      </c>
      <c r="AV121" s="116">
        <v>24.528081786203</v>
      </c>
      <c r="AW121" s="116">
        <v>4.1668920999999998E-3</v>
      </c>
    </row>
    <row r="122" spans="1:49" x14ac:dyDescent="0.25">
      <c r="A122" s="127">
        <v>170000</v>
      </c>
      <c r="B122" s="127">
        <v>650000</v>
      </c>
      <c r="C122" s="127">
        <v>650000</v>
      </c>
      <c r="D122" s="116" t="s">
        <v>314</v>
      </c>
      <c r="E122" s="116" t="s">
        <v>315</v>
      </c>
      <c r="F122" s="116" t="s">
        <v>316</v>
      </c>
      <c r="G122" s="116" t="s">
        <v>317</v>
      </c>
      <c r="H122" s="116">
        <v>0.36</v>
      </c>
      <c r="I122" s="116">
        <v>0.57999999999999996</v>
      </c>
      <c r="J122" s="116" t="s">
        <v>268</v>
      </c>
      <c r="K122" s="116">
        <v>0.36282716498582002</v>
      </c>
      <c r="L122" s="116">
        <v>3957.54403174257</v>
      </c>
      <c r="M122" s="116">
        <v>9.8499919551778792</v>
      </c>
      <c r="N122" s="116">
        <v>1.4965705493767101</v>
      </c>
      <c r="O122" s="116">
        <v>3.5738446562303299</v>
      </c>
      <c r="P122" s="116">
        <v>0.54299644963161997</v>
      </c>
      <c r="Q122" s="116">
        <v>1435.9044813437099</v>
      </c>
      <c r="R122" s="116">
        <v>1210</v>
      </c>
      <c r="S122" s="116" t="s">
        <v>318</v>
      </c>
      <c r="T122" s="116">
        <v>1210</v>
      </c>
      <c r="U122" s="116" t="s">
        <v>268</v>
      </c>
      <c r="V122" s="116" t="s">
        <v>268</v>
      </c>
      <c r="Z122" s="116">
        <v>0</v>
      </c>
      <c r="AA122" s="116">
        <v>1</v>
      </c>
      <c r="AB122" s="116">
        <v>3.5738446562303299</v>
      </c>
      <c r="AC122" s="116">
        <v>0.54299644963161997</v>
      </c>
      <c r="AD122" s="116">
        <v>1611.1958140980501</v>
      </c>
      <c r="AF122" s="116">
        <v>-1</v>
      </c>
      <c r="AG122" s="116">
        <v>-1</v>
      </c>
      <c r="AH122" s="116">
        <v>-1</v>
      </c>
      <c r="AI122" s="116">
        <v>-1</v>
      </c>
      <c r="AJ122" s="116">
        <v>0</v>
      </c>
      <c r="AM122" s="116" t="s">
        <v>319</v>
      </c>
      <c r="AN122" s="116">
        <v>-1</v>
      </c>
      <c r="AQ122" s="116">
        <v>779</v>
      </c>
      <c r="AR122" s="116" t="s">
        <v>320</v>
      </c>
      <c r="AS122" s="116" t="s">
        <v>248</v>
      </c>
      <c r="AT122" s="116" t="s">
        <v>268</v>
      </c>
      <c r="AV122" s="116">
        <v>210.91058172298699</v>
      </c>
      <c r="AW122" s="116">
        <v>1.3067281542</v>
      </c>
    </row>
    <row r="123" spans="1:49" x14ac:dyDescent="0.25">
      <c r="A123" s="127">
        <v>170000</v>
      </c>
      <c r="B123" s="127">
        <v>660000</v>
      </c>
      <c r="C123" s="127">
        <v>660000</v>
      </c>
      <c r="D123" s="116" t="s">
        <v>314</v>
      </c>
      <c r="E123" s="116" t="s">
        <v>315</v>
      </c>
      <c r="F123" s="116" t="s">
        <v>316</v>
      </c>
      <c r="G123" s="116" t="s">
        <v>317</v>
      </c>
      <c r="H123" s="116">
        <v>0.36</v>
      </c>
      <c r="I123" s="116">
        <v>0.57999999999999996</v>
      </c>
      <c r="J123" s="116" t="s">
        <v>268</v>
      </c>
      <c r="K123" s="116">
        <v>0.15743291584374</v>
      </c>
      <c r="L123" s="116">
        <v>3979.5313406334199</v>
      </c>
      <c r="M123" s="116">
        <v>10.866418466706399</v>
      </c>
      <c r="N123" s="116">
        <v>1.9389970705884301</v>
      </c>
      <c r="O123" s="116">
        <v>1.71073194399194</v>
      </c>
      <c r="P123" s="116">
        <v>0.30526196263521999</v>
      </c>
      <c r="Q123" s="116">
        <v>626.50922264749499</v>
      </c>
      <c r="R123" s="116">
        <v>1210</v>
      </c>
      <c r="S123" s="116" t="s">
        <v>318</v>
      </c>
      <c r="T123" s="116">
        <v>1210</v>
      </c>
      <c r="U123" s="116" t="s">
        <v>268</v>
      </c>
      <c r="V123" s="116" t="s">
        <v>268</v>
      </c>
      <c r="Z123" s="116">
        <v>0</v>
      </c>
      <c r="AA123" s="116">
        <v>1</v>
      </c>
      <c r="AB123" s="116">
        <v>1.71073194399194</v>
      </c>
      <c r="AC123" s="116">
        <v>0.30526196263521999</v>
      </c>
      <c r="AD123" s="116">
        <v>626.50922261375194</v>
      </c>
      <c r="AF123" s="116">
        <v>-1</v>
      </c>
      <c r="AG123" s="116">
        <v>-1</v>
      </c>
      <c r="AH123" s="116">
        <v>-1</v>
      </c>
      <c r="AI123" s="116">
        <v>-1</v>
      </c>
      <c r="AJ123" s="116">
        <v>0</v>
      </c>
      <c r="AM123" s="116" t="s">
        <v>319</v>
      </c>
      <c r="AN123" s="116">
        <v>-1</v>
      </c>
      <c r="AQ123" s="116">
        <v>779</v>
      </c>
      <c r="AR123" s="116" t="s">
        <v>320</v>
      </c>
      <c r="AS123" s="116" t="s">
        <v>248</v>
      </c>
      <c r="AT123" s="116" t="s">
        <v>268</v>
      </c>
      <c r="AV123" s="116">
        <v>161.99196441096899</v>
      </c>
      <c r="AW123" s="116">
        <v>0.50811777989999996</v>
      </c>
    </row>
    <row r="124" spans="1:49" x14ac:dyDescent="0.25">
      <c r="A124" s="127">
        <v>170000</v>
      </c>
      <c r="B124" s="127">
        <v>660000</v>
      </c>
      <c r="C124" s="127">
        <v>660000</v>
      </c>
      <c r="D124" s="116" t="s">
        <v>314</v>
      </c>
      <c r="E124" s="116" t="s">
        <v>315</v>
      </c>
      <c r="F124" s="116" t="s">
        <v>316</v>
      </c>
      <c r="G124" s="116" t="s">
        <v>317</v>
      </c>
      <c r="H124" s="116">
        <v>0.36</v>
      </c>
      <c r="I124" s="116">
        <v>0.57999999999999996</v>
      </c>
      <c r="J124" s="116" t="s">
        <v>268</v>
      </c>
      <c r="K124" s="116">
        <v>2.2237524350899999E-3</v>
      </c>
      <c r="L124" s="116">
        <v>3979.5313406334199</v>
      </c>
      <c r="M124" s="116">
        <v>10.866418466706399</v>
      </c>
      <c r="N124" s="116">
        <v>1.9389970705884301</v>
      </c>
      <c r="O124" s="116">
        <v>2.4164224526040001E-2</v>
      </c>
      <c r="P124" s="116">
        <v>4.3118494573500003E-3</v>
      </c>
      <c r="Q124" s="116">
        <v>8.8494925092505401</v>
      </c>
      <c r="R124" s="116">
        <v>1310</v>
      </c>
      <c r="S124" s="116" t="s">
        <v>318</v>
      </c>
      <c r="T124" s="116">
        <v>1310</v>
      </c>
      <c r="U124" s="116" t="s">
        <v>268</v>
      </c>
      <c r="V124" s="116" t="s">
        <v>268</v>
      </c>
      <c r="Z124" s="116">
        <v>0</v>
      </c>
      <c r="AA124" s="116">
        <v>1</v>
      </c>
      <c r="AB124" s="116">
        <v>2.4164224526040001E-2</v>
      </c>
      <c r="AC124" s="116">
        <v>4.3118494573500003E-3</v>
      </c>
      <c r="AD124" s="116">
        <v>8.8494925092502204</v>
      </c>
      <c r="AF124" s="116">
        <v>-1</v>
      </c>
      <c r="AG124" s="116">
        <v>-1</v>
      </c>
      <c r="AH124" s="116">
        <v>-1</v>
      </c>
      <c r="AI124" s="116">
        <v>-1</v>
      </c>
      <c r="AJ124" s="116">
        <v>0</v>
      </c>
      <c r="AM124" s="116" t="s">
        <v>319</v>
      </c>
      <c r="AN124" s="116">
        <v>-1</v>
      </c>
      <c r="AQ124" s="116">
        <v>779</v>
      </c>
      <c r="AR124" s="116" t="s">
        <v>320</v>
      </c>
      <c r="AS124" s="116" t="s">
        <v>248</v>
      </c>
      <c r="AT124" s="116" t="s">
        <v>268</v>
      </c>
      <c r="AV124" s="116">
        <v>41.654485549888797</v>
      </c>
      <c r="AW124" s="116">
        <v>7.1772040000000004E-3</v>
      </c>
    </row>
    <row r="125" spans="1:49" x14ac:dyDescent="0.25">
      <c r="A125" s="127">
        <v>170000</v>
      </c>
      <c r="B125" s="127">
        <v>660000</v>
      </c>
      <c r="C125" s="127">
        <v>660000</v>
      </c>
      <c r="D125" s="116" t="s">
        <v>314</v>
      </c>
      <c r="E125" s="116" t="s">
        <v>315</v>
      </c>
      <c r="F125" s="116" t="s">
        <v>316</v>
      </c>
      <c r="G125" s="116" t="s">
        <v>317</v>
      </c>
      <c r="H125" s="116">
        <v>0.36</v>
      </c>
      <c r="I125" s="116">
        <v>0.57999999999999996</v>
      </c>
      <c r="J125" s="116" t="s">
        <v>268</v>
      </c>
      <c r="K125" s="116">
        <v>6.4811322003000002E-3</v>
      </c>
      <c r="L125" s="116">
        <v>3979.5313406334199</v>
      </c>
      <c r="M125" s="116">
        <v>10.866418466706399</v>
      </c>
      <c r="N125" s="116">
        <v>1.9389970705884301</v>
      </c>
      <c r="O125" s="116">
        <v>7.0426694626559996E-2</v>
      </c>
      <c r="P125" s="116">
        <v>1.256689635048E-2</v>
      </c>
      <c r="Q125" s="116">
        <v>25.791868713902101</v>
      </c>
      <c r="R125" s="116">
        <v>1750</v>
      </c>
      <c r="S125" s="116" t="s">
        <v>321</v>
      </c>
      <c r="T125" s="116">
        <v>1750</v>
      </c>
      <c r="U125" s="116" t="s">
        <v>268</v>
      </c>
      <c r="V125" s="116" t="s">
        <v>268</v>
      </c>
      <c r="Z125" s="116">
        <v>0</v>
      </c>
      <c r="AA125" s="116">
        <v>1</v>
      </c>
      <c r="AB125" s="116">
        <v>7.0426694626559996E-2</v>
      </c>
      <c r="AC125" s="116">
        <v>1.256689635048E-2</v>
      </c>
      <c r="AD125" s="116">
        <v>25.791868713903</v>
      </c>
      <c r="AF125" s="116">
        <v>-1</v>
      </c>
      <c r="AG125" s="116">
        <v>-1</v>
      </c>
      <c r="AH125" s="116">
        <v>-1</v>
      </c>
      <c r="AI125" s="116">
        <v>-1</v>
      </c>
      <c r="AJ125" s="116">
        <v>0</v>
      </c>
      <c r="AM125" s="116" t="s">
        <v>319</v>
      </c>
      <c r="AN125" s="116">
        <v>-1</v>
      </c>
      <c r="AQ125" s="116">
        <v>779</v>
      </c>
      <c r="AR125" s="116" t="s">
        <v>320</v>
      </c>
      <c r="AS125" s="116" t="s">
        <v>248</v>
      </c>
      <c r="AT125" s="116" t="s">
        <v>268</v>
      </c>
      <c r="AV125" s="116">
        <v>43.297225037299498</v>
      </c>
      <c r="AW125" s="116">
        <v>2.0917979499999999E-2</v>
      </c>
    </row>
    <row r="126" spans="1:49" x14ac:dyDescent="0.25">
      <c r="A126" s="127">
        <v>170000</v>
      </c>
      <c r="B126" s="127">
        <v>660000</v>
      </c>
      <c r="C126" s="127">
        <v>660000</v>
      </c>
      <c r="D126" s="116" t="s">
        <v>314</v>
      </c>
      <c r="E126" s="116" t="s">
        <v>315</v>
      </c>
      <c r="F126" s="116" t="s">
        <v>316</v>
      </c>
      <c r="G126" s="116" t="s">
        <v>317</v>
      </c>
      <c r="H126" s="116">
        <v>0.36</v>
      </c>
      <c r="I126" s="116">
        <v>0.57999999999999996</v>
      </c>
      <c r="J126" s="116" t="s">
        <v>268</v>
      </c>
      <c r="K126" s="116">
        <v>0.18764424331738999</v>
      </c>
      <c r="L126" s="116">
        <v>3979.5313406334199</v>
      </c>
      <c r="M126" s="116">
        <v>10.866418466706399</v>
      </c>
      <c r="N126" s="116">
        <v>1.9389970705884301</v>
      </c>
      <c r="O126" s="116">
        <v>2.03902087075525</v>
      </c>
      <c r="P126" s="116">
        <v>0.36384163810519998</v>
      </c>
      <c r="Q126" s="116">
        <v>746.73614717099701</v>
      </c>
      <c r="R126" s="116">
        <v>1310</v>
      </c>
      <c r="S126" s="116" t="s">
        <v>318</v>
      </c>
      <c r="T126" s="116">
        <v>1310</v>
      </c>
      <c r="U126" s="116" t="s">
        <v>268</v>
      </c>
      <c r="V126" s="116" t="s">
        <v>268</v>
      </c>
      <c r="Z126" s="116">
        <v>0</v>
      </c>
      <c r="AA126" s="116">
        <v>1</v>
      </c>
      <c r="AB126" s="116">
        <v>2.03902087075525</v>
      </c>
      <c r="AC126" s="116">
        <v>0.36384163810519998</v>
      </c>
      <c r="AD126" s="116">
        <v>746.73614720483397</v>
      </c>
      <c r="AF126" s="116">
        <v>-1</v>
      </c>
      <c r="AG126" s="116">
        <v>-1</v>
      </c>
      <c r="AH126" s="116">
        <v>-1</v>
      </c>
      <c r="AI126" s="116">
        <v>-1</v>
      </c>
      <c r="AJ126" s="116">
        <v>0</v>
      </c>
      <c r="AM126" s="116" t="s">
        <v>319</v>
      </c>
      <c r="AN126" s="116">
        <v>-1</v>
      </c>
      <c r="AQ126" s="116">
        <v>779</v>
      </c>
      <c r="AR126" s="116" t="s">
        <v>320</v>
      </c>
      <c r="AS126" s="116" t="s">
        <v>248</v>
      </c>
      <c r="AT126" s="116" t="s">
        <v>268</v>
      </c>
      <c r="AV126" s="116">
        <v>110.602974205373</v>
      </c>
      <c r="AW126" s="116">
        <v>0.60562542350000004</v>
      </c>
    </row>
    <row r="127" spans="1:49" x14ac:dyDescent="0.25">
      <c r="A127" s="127">
        <v>170000</v>
      </c>
      <c r="B127" s="127">
        <v>660000</v>
      </c>
      <c r="C127" s="127">
        <v>660000</v>
      </c>
      <c r="D127" s="116" t="s">
        <v>314</v>
      </c>
      <c r="E127" s="116" t="s">
        <v>315</v>
      </c>
      <c r="F127" s="116" t="s">
        <v>316</v>
      </c>
      <c r="G127" s="116" t="s">
        <v>317</v>
      </c>
      <c r="H127" s="116">
        <v>0.36</v>
      </c>
      <c r="I127" s="116">
        <v>0.57999999999999996</v>
      </c>
      <c r="J127" s="116" t="s">
        <v>268</v>
      </c>
      <c r="K127" s="116">
        <v>0.44943896864971</v>
      </c>
      <c r="L127" s="116">
        <v>3983.9944744959698</v>
      </c>
      <c r="M127" s="116">
        <v>10.3131990982238</v>
      </c>
      <c r="N127" s="116">
        <v>1.65694446144806</v>
      </c>
      <c r="O127" s="116">
        <v>4.6351535661849503</v>
      </c>
      <c r="P127" s="116">
        <v>0.74469540986308003</v>
      </c>
      <c r="Q127" s="116">
        <v>1790.5623677236399</v>
      </c>
      <c r="R127" s="116">
        <v>1210</v>
      </c>
      <c r="S127" s="116" t="s">
        <v>318</v>
      </c>
      <c r="T127" s="116">
        <v>1210</v>
      </c>
      <c r="U127" s="116" t="s">
        <v>268</v>
      </c>
      <c r="V127" s="116" t="s">
        <v>268</v>
      </c>
      <c r="Z127" s="116">
        <v>0</v>
      </c>
      <c r="AA127" s="116">
        <v>1</v>
      </c>
      <c r="AB127" s="116">
        <v>4.6351535661849503</v>
      </c>
      <c r="AC127" s="116">
        <v>0.74469540986308003</v>
      </c>
      <c r="AD127" s="116">
        <v>1790.5623677236399</v>
      </c>
      <c r="AF127" s="116">
        <v>-1</v>
      </c>
      <c r="AG127" s="116">
        <v>-1</v>
      </c>
      <c r="AH127" s="116">
        <v>-1</v>
      </c>
      <c r="AI127" s="116">
        <v>-1</v>
      </c>
      <c r="AJ127" s="116">
        <v>0</v>
      </c>
      <c r="AM127" s="116" t="s">
        <v>319</v>
      </c>
      <c r="AN127" s="116">
        <v>-1</v>
      </c>
      <c r="AQ127" s="116">
        <v>779</v>
      </c>
      <c r="AR127" s="116" t="s">
        <v>320</v>
      </c>
      <c r="AS127" s="116" t="s">
        <v>248</v>
      </c>
      <c r="AT127" s="116" t="s">
        <v>268</v>
      </c>
      <c r="AV127" s="116">
        <v>237.13793326091201</v>
      </c>
      <c r="AW127" s="116">
        <v>1.4521998115999999</v>
      </c>
    </row>
    <row r="128" spans="1:49" x14ac:dyDescent="0.25">
      <c r="A128" s="127">
        <v>170000</v>
      </c>
      <c r="B128" s="127">
        <v>660000</v>
      </c>
      <c r="C128" s="127">
        <v>660000</v>
      </c>
      <c r="D128" s="116" t="s">
        <v>314</v>
      </c>
      <c r="E128" s="116" t="s">
        <v>315</v>
      </c>
      <c r="F128" s="116" t="s">
        <v>316</v>
      </c>
      <c r="G128" s="116" t="s">
        <v>317</v>
      </c>
      <c r="H128" s="116">
        <v>0.36</v>
      </c>
      <c r="I128" s="116">
        <v>0.57999999999999996</v>
      </c>
      <c r="J128" s="116" t="s">
        <v>268</v>
      </c>
      <c r="K128" s="116">
        <v>9.6356121407929998E-2</v>
      </c>
      <c r="L128" s="116">
        <v>3983.9944744959698</v>
      </c>
      <c r="M128" s="116">
        <v>10.3131990982238</v>
      </c>
      <c r="N128" s="116">
        <v>1.65694446144806</v>
      </c>
      <c r="O128" s="116">
        <v>0.99373986441265005</v>
      </c>
      <c r="P128" s="116">
        <v>0.15965674169349001</v>
      </c>
      <c r="Q128" s="116">
        <v>383.88225527307202</v>
      </c>
      <c r="R128" s="116">
        <v>1310</v>
      </c>
      <c r="S128" s="116" t="s">
        <v>318</v>
      </c>
      <c r="T128" s="116">
        <v>1310</v>
      </c>
      <c r="U128" s="116" t="s">
        <v>268</v>
      </c>
      <c r="V128" s="116" t="s">
        <v>268</v>
      </c>
      <c r="Z128" s="116">
        <v>0</v>
      </c>
      <c r="AA128" s="116">
        <v>1</v>
      </c>
      <c r="AB128" s="116">
        <v>0.99373986441265005</v>
      </c>
      <c r="AC128" s="116">
        <v>0.15965674169349001</v>
      </c>
      <c r="AD128" s="116">
        <v>383.88225527306997</v>
      </c>
      <c r="AF128" s="116">
        <v>-1</v>
      </c>
      <c r="AG128" s="116">
        <v>-1</v>
      </c>
      <c r="AH128" s="116">
        <v>-1</v>
      </c>
      <c r="AI128" s="116">
        <v>-1</v>
      </c>
      <c r="AJ128" s="116">
        <v>0</v>
      </c>
      <c r="AM128" s="116" t="s">
        <v>319</v>
      </c>
      <c r="AN128" s="116">
        <v>-1</v>
      </c>
      <c r="AQ128" s="116">
        <v>779</v>
      </c>
      <c r="AR128" s="116" t="s">
        <v>320</v>
      </c>
      <c r="AS128" s="116" t="s">
        <v>248</v>
      </c>
      <c r="AT128" s="116" t="s">
        <v>268</v>
      </c>
      <c r="AV128" s="116">
        <v>79.242301326662798</v>
      </c>
      <c r="AW128" s="116">
        <v>0.31134002859999999</v>
      </c>
    </row>
    <row r="129" spans="1:49" x14ac:dyDescent="0.25">
      <c r="A129" s="127">
        <v>170000</v>
      </c>
      <c r="B129" s="127">
        <v>660000</v>
      </c>
      <c r="C129" s="127">
        <v>660000</v>
      </c>
      <c r="D129" s="116" t="s">
        <v>314</v>
      </c>
      <c r="E129" s="116" t="s">
        <v>315</v>
      </c>
      <c r="F129" s="116" t="s">
        <v>316</v>
      </c>
      <c r="G129" s="116" t="s">
        <v>317</v>
      </c>
      <c r="H129" s="116">
        <v>0.36</v>
      </c>
      <c r="I129" s="116">
        <v>0.57999999999999996</v>
      </c>
      <c r="J129" s="116" t="s">
        <v>268</v>
      </c>
      <c r="K129" s="116">
        <v>0.14811283185551999</v>
      </c>
      <c r="L129" s="116">
        <v>3989.7568827304299</v>
      </c>
      <c r="M129" s="116">
        <v>10.5522866089127</v>
      </c>
      <c r="N129" s="116">
        <v>1.76745507138872</v>
      </c>
      <c r="O129" s="116">
        <v>1.5629290521971599</v>
      </c>
      <c r="P129" s="116">
        <v>0.26178277580078002</v>
      </c>
      <c r="Q129" s="116">
        <v>590.93419031626399</v>
      </c>
      <c r="R129" s="116">
        <v>1210</v>
      </c>
      <c r="S129" s="116" t="s">
        <v>318</v>
      </c>
      <c r="T129" s="116">
        <v>1210</v>
      </c>
      <c r="U129" s="116" t="s">
        <v>268</v>
      </c>
      <c r="V129" s="116" t="s">
        <v>268</v>
      </c>
      <c r="Z129" s="116">
        <v>0</v>
      </c>
      <c r="AA129" s="116">
        <v>1</v>
      </c>
      <c r="AB129" s="116">
        <v>1.5629290521971599</v>
      </c>
      <c r="AC129" s="116">
        <v>0.26178277580078002</v>
      </c>
      <c r="AD129" s="116">
        <v>1448.13089598478</v>
      </c>
      <c r="AF129" s="116">
        <v>-1</v>
      </c>
      <c r="AG129" s="116">
        <v>-1</v>
      </c>
      <c r="AH129" s="116">
        <v>-1</v>
      </c>
      <c r="AI129" s="116">
        <v>-1</v>
      </c>
      <c r="AJ129" s="116">
        <v>0</v>
      </c>
      <c r="AM129" s="116" t="s">
        <v>319</v>
      </c>
      <c r="AN129" s="116">
        <v>-1</v>
      </c>
      <c r="AQ129" s="116">
        <v>779</v>
      </c>
      <c r="AR129" s="116" t="s">
        <v>320</v>
      </c>
      <c r="AS129" s="116" t="s">
        <v>248</v>
      </c>
      <c r="AT129" s="116" t="s">
        <v>268</v>
      </c>
      <c r="AV129" s="116">
        <v>165.550391504185</v>
      </c>
      <c r="AW129" s="116">
        <v>1.1744776123</v>
      </c>
    </row>
    <row r="130" spans="1:49" x14ac:dyDescent="0.25">
      <c r="A130" s="127">
        <v>170000</v>
      </c>
      <c r="B130" s="127">
        <v>660000</v>
      </c>
      <c r="C130" s="127">
        <v>660000</v>
      </c>
      <c r="D130" s="116" t="s">
        <v>314</v>
      </c>
      <c r="E130" s="116" t="s">
        <v>315</v>
      </c>
      <c r="F130" s="116" t="s">
        <v>316</v>
      </c>
      <c r="G130" s="116" t="s">
        <v>317</v>
      </c>
      <c r="H130" s="116">
        <v>0.36</v>
      </c>
      <c r="I130" s="116">
        <v>0.57999999999999996</v>
      </c>
      <c r="J130" s="116" t="s">
        <v>268</v>
      </c>
      <c r="K130" s="116">
        <v>3.0429803637200001E-3</v>
      </c>
      <c r="L130" s="116">
        <v>3989.7568827304299</v>
      </c>
      <c r="M130" s="116">
        <v>10.5522866089127</v>
      </c>
      <c r="N130" s="116">
        <v>1.76745507138872</v>
      </c>
      <c r="O130" s="116">
        <v>3.2110400943289999E-2</v>
      </c>
      <c r="P130" s="116">
        <v>5.37833107599E-3</v>
      </c>
      <c r="Q130" s="116">
        <v>12.1407518501774</v>
      </c>
      <c r="R130" s="116">
        <v>1310</v>
      </c>
      <c r="S130" s="116" t="s">
        <v>318</v>
      </c>
      <c r="T130" s="116">
        <v>1310</v>
      </c>
      <c r="U130" s="116" t="s">
        <v>268</v>
      </c>
      <c r="V130" s="116" t="s">
        <v>268</v>
      </c>
      <c r="Z130" s="116">
        <v>0</v>
      </c>
      <c r="AA130" s="116">
        <v>1</v>
      </c>
      <c r="AB130" s="116">
        <v>3.2110400943289999E-2</v>
      </c>
      <c r="AC130" s="116">
        <v>5.37833107599E-3</v>
      </c>
      <c r="AD130" s="116">
        <v>12.140751850176599</v>
      </c>
      <c r="AF130" s="116">
        <v>-1</v>
      </c>
      <c r="AG130" s="116">
        <v>-1</v>
      </c>
      <c r="AH130" s="116">
        <v>-1</v>
      </c>
      <c r="AI130" s="116">
        <v>-1</v>
      </c>
      <c r="AJ130" s="116">
        <v>0</v>
      </c>
      <c r="AM130" s="116" t="s">
        <v>319</v>
      </c>
      <c r="AN130" s="116">
        <v>-1</v>
      </c>
      <c r="AQ130" s="116">
        <v>779</v>
      </c>
      <c r="AR130" s="116" t="s">
        <v>320</v>
      </c>
      <c r="AS130" s="116" t="s">
        <v>248</v>
      </c>
      <c r="AT130" s="116" t="s">
        <v>268</v>
      </c>
      <c r="AV130" s="116">
        <v>57.584442438172601</v>
      </c>
      <c r="AW130" s="116">
        <v>9.8465141000000003E-3</v>
      </c>
    </row>
    <row r="131" spans="1:49" x14ac:dyDescent="0.25">
      <c r="A131" s="127">
        <v>170000</v>
      </c>
      <c r="B131" s="127">
        <v>670000</v>
      </c>
      <c r="C131" s="127">
        <v>670000</v>
      </c>
      <c r="D131" s="116" t="s">
        <v>314</v>
      </c>
      <c r="E131" s="116" t="s">
        <v>315</v>
      </c>
      <c r="F131" s="116" t="s">
        <v>316</v>
      </c>
      <c r="G131" s="116" t="s">
        <v>317</v>
      </c>
      <c r="H131" s="116">
        <v>0.36</v>
      </c>
      <c r="I131" s="116">
        <v>0.57999999999999996</v>
      </c>
      <c r="J131" s="116" t="s">
        <v>268</v>
      </c>
      <c r="K131" s="116">
        <v>2.8554524590879999E-2</v>
      </c>
      <c r="L131" s="116">
        <v>3985.64540371046</v>
      </c>
      <c r="M131" s="116">
        <v>11.009617920737499</v>
      </c>
      <c r="N131" s="116">
        <v>2.00020754244537</v>
      </c>
      <c r="O131" s="116">
        <v>0.31437440565398</v>
      </c>
      <c r="P131" s="116">
        <v>5.7114975457630002E-2</v>
      </c>
      <c r="Q131" s="116">
        <v>113.80820969081</v>
      </c>
      <c r="R131" s="116">
        <v>1210</v>
      </c>
      <c r="S131" s="116" t="s">
        <v>318</v>
      </c>
      <c r="T131" s="116">
        <v>1210</v>
      </c>
      <c r="U131" s="116" t="s">
        <v>268</v>
      </c>
      <c r="V131" s="116" t="s">
        <v>268</v>
      </c>
      <c r="Z131" s="116">
        <v>0</v>
      </c>
      <c r="AA131" s="116">
        <v>1</v>
      </c>
      <c r="AB131" s="116">
        <v>0.31437440565398</v>
      </c>
      <c r="AC131" s="116">
        <v>5.7114975457630002E-2</v>
      </c>
      <c r="AD131" s="116">
        <v>113.808209690811</v>
      </c>
      <c r="AF131" s="116">
        <v>-1</v>
      </c>
      <c r="AG131" s="116">
        <v>-1</v>
      </c>
      <c r="AH131" s="116">
        <v>-1</v>
      </c>
      <c r="AI131" s="116">
        <v>-1</v>
      </c>
      <c r="AJ131" s="116">
        <v>0</v>
      </c>
      <c r="AM131" s="116" t="s">
        <v>319</v>
      </c>
      <c r="AN131" s="116">
        <v>-1</v>
      </c>
      <c r="AQ131" s="116">
        <v>779</v>
      </c>
      <c r="AR131" s="116" t="s">
        <v>320</v>
      </c>
      <c r="AS131" s="116" t="s">
        <v>248</v>
      </c>
      <c r="AT131" s="116" t="s">
        <v>268</v>
      </c>
      <c r="AV131" s="116">
        <v>44.454582025425204</v>
      </c>
      <c r="AW131" s="116">
        <v>9.2301873199999995E-2</v>
      </c>
    </row>
    <row r="132" spans="1:49" x14ac:dyDescent="0.25">
      <c r="A132" s="127">
        <v>170000</v>
      </c>
      <c r="B132" s="127">
        <v>670000</v>
      </c>
      <c r="C132" s="127">
        <v>670000</v>
      </c>
      <c r="D132" s="116" t="s">
        <v>314</v>
      </c>
      <c r="E132" s="116" t="s">
        <v>315</v>
      </c>
      <c r="F132" s="116" t="s">
        <v>316</v>
      </c>
      <c r="G132" s="116" t="s">
        <v>317</v>
      </c>
      <c r="H132" s="116">
        <v>0.36</v>
      </c>
      <c r="I132" s="116">
        <v>0.57999999999999996</v>
      </c>
      <c r="J132" s="116" t="s">
        <v>268</v>
      </c>
      <c r="K132" s="116">
        <v>0.20178422548691</v>
      </c>
      <c r="L132" s="116">
        <v>3951.3122720561701</v>
      </c>
      <c r="M132" s="116">
        <v>9.8376378510683207</v>
      </c>
      <c r="N132" s="116">
        <v>1.44280651212918</v>
      </c>
      <c r="O132" s="116">
        <v>1.98508013439855</v>
      </c>
      <c r="P132" s="116">
        <v>0.29113559457746002</v>
      </c>
      <c r="Q132" s="116">
        <v>797.31248647378595</v>
      </c>
      <c r="R132" s="116">
        <v>1210</v>
      </c>
      <c r="S132" s="116" t="s">
        <v>318</v>
      </c>
      <c r="T132" s="116">
        <v>1210</v>
      </c>
      <c r="U132" s="116" t="s">
        <v>268</v>
      </c>
      <c r="V132" s="116" t="s">
        <v>268</v>
      </c>
      <c r="Z132" s="116">
        <v>0</v>
      </c>
      <c r="AA132" s="116">
        <v>1</v>
      </c>
      <c r="AB132" s="116">
        <v>1.98508013439855</v>
      </c>
      <c r="AC132" s="116">
        <v>0.29113559457746002</v>
      </c>
      <c r="AD132" s="116">
        <v>797.31248647378595</v>
      </c>
      <c r="AF132" s="116">
        <v>-1</v>
      </c>
      <c r="AG132" s="116">
        <v>-1</v>
      </c>
      <c r="AH132" s="116">
        <v>-1</v>
      </c>
      <c r="AI132" s="116">
        <v>-1</v>
      </c>
      <c r="AJ132" s="116">
        <v>0</v>
      </c>
      <c r="AM132" s="116" t="s">
        <v>319</v>
      </c>
      <c r="AN132" s="116">
        <v>-1</v>
      </c>
      <c r="AQ132" s="116">
        <v>779</v>
      </c>
      <c r="AR132" s="116" t="s">
        <v>320</v>
      </c>
      <c r="AS132" s="116" t="s">
        <v>248</v>
      </c>
      <c r="AT132" s="116" t="s">
        <v>268</v>
      </c>
      <c r="AV132" s="116">
        <v>159.05808451898201</v>
      </c>
      <c r="AW132" s="116">
        <v>0.64664435239999996</v>
      </c>
    </row>
    <row r="133" spans="1:49" x14ac:dyDescent="0.25">
      <c r="A133" s="127">
        <v>170000</v>
      </c>
      <c r="B133" s="127">
        <v>670000</v>
      </c>
      <c r="C133" s="127">
        <v>670000</v>
      </c>
      <c r="D133" s="116" t="s">
        <v>314</v>
      </c>
      <c r="E133" s="116" t="s">
        <v>315</v>
      </c>
      <c r="F133" s="116" t="s">
        <v>316</v>
      </c>
      <c r="G133" s="116" t="s">
        <v>317</v>
      </c>
      <c r="H133" s="116">
        <v>0.36</v>
      </c>
      <c r="I133" s="116">
        <v>0.57999999999999996</v>
      </c>
      <c r="J133" s="116" t="s">
        <v>323</v>
      </c>
      <c r="K133" s="116">
        <v>0.10844734598425999</v>
      </c>
      <c r="L133" s="116">
        <v>3951.3122720561701</v>
      </c>
      <c r="M133" s="116">
        <v>9.8376378510683207</v>
      </c>
      <c r="N133" s="116">
        <v>1.44280651212918</v>
      </c>
      <c r="O133" s="116">
        <v>1.06686571570269</v>
      </c>
      <c r="P133" s="116">
        <v>0.15646853700922</v>
      </c>
      <c r="Q133" s="116">
        <v>428.50932905954397</v>
      </c>
      <c r="R133" s="116">
        <v>1210</v>
      </c>
      <c r="S133" s="116" t="s">
        <v>318</v>
      </c>
      <c r="T133" s="116">
        <v>1210</v>
      </c>
      <c r="U133" s="116" t="s">
        <v>324</v>
      </c>
      <c r="V133" s="116" t="s">
        <v>323</v>
      </c>
      <c r="Z133" s="116">
        <v>0</v>
      </c>
      <c r="AA133" s="116">
        <v>1</v>
      </c>
      <c r="AB133" s="116">
        <v>1.06686571570269</v>
      </c>
      <c r="AC133" s="116">
        <v>0.15646853700922</v>
      </c>
      <c r="AD133" s="116">
        <v>900.19007762111005</v>
      </c>
      <c r="AF133" s="116">
        <v>-1</v>
      </c>
      <c r="AG133" s="116">
        <v>-1</v>
      </c>
      <c r="AH133" s="116">
        <v>-1</v>
      </c>
      <c r="AI133" s="116">
        <v>-1</v>
      </c>
      <c r="AJ133" s="116">
        <v>0</v>
      </c>
      <c r="AM133" s="116" t="s">
        <v>319</v>
      </c>
      <c r="AN133" s="116">
        <v>-1</v>
      </c>
      <c r="AQ133" s="116">
        <v>779</v>
      </c>
      <c r="AR133" s="116" t="s">
        <v>320</v>
      </c>
      <c r="AS133" s="116" t="s">
        <v>248</v>
      </c>
      <c r="AT133" s="116" t="s">
        <v>268</v>
      </c>
      <c r="AV133" s="116">
        <v>119.416551669783</v>
      </c>
      <c r="AW133" s="116">
        <v>0.73008116599999995</v>
      </c>
    </row>
    <row r="134" spans="1:49" x14ac:dyDescent="0.25">
      <c r="A134" s="127">
        <v>170000</v>
      </c>
      <c r="B134" s="127">
        <v>670000</v>
      </c>
      <c r="C134" s="127">
        <v>670000</v>
      </c>
      <c r="D134" s="116" t="s">
        <v>314</v>
      </c>
      <c r="E134" s="116" t="s">
        <v>315</v>
      </c>
      <c r="F134" s="116" t="s">
        <v>316</v>
      </c>
      <c r="G134" s="116" t="s">
        <v>317</v>
      </c>
      <c r="H134" s="116">
        <v>0.36</v>
      </c>
      <c r="I134" s="116">
        <v>0.57999999999999996</v>
      </c>
      <c r="J134" s="116" t="s">
        <v>268</v>
      </c>
      <c r="K134" s="116">
        <v>6.6878082349150006E-2</v>
      </c>
      <c r="L134" s="116">
        <v>4022.41635599043</v>
      </c>
      <c r="M134" s="116">
        <v>10.8632937777477</v>
      </c>
      <c r="N134" s="116">
        <v>1.89909007291247</v>
      </c>
      <c r="O134" s="116">
        <v>0.72651625585131996</v>
      </c>
      <c r="P134" s="116">
        <v>0.12700750228471</v>
      </c>
      <c r="Q134" s="116">
        <v>269.011492298532</v>
      </c>
      <c r="R134" s="116">
        <v>1210</v>
      </c>
      <c r="S134" s="116" t="s">
        <v>318</v>
      </c>
      <c r="T134" s="116">
        <v>1210</v>
      </c>
      <c r="U134" s="116" t="s">
        <v>268</v>
      </c>
      <c r="V134" s="116" t="s">
        <v>268</v>
      </c>
      <c r="Z134" s="116">
        <v>0</v>
      </c>
      <c r="AA134" s="116">
        <v>1</v>
      </c>
      <c r="AB134" s="116">
        <v>0.72651625585131996</v>
      </c>
      <c r="AC134" s="116">
        <v>0.12700750228471</v>
      </c>
      <c r="AD134" s="116">
        <v>269.011492298532</v>
      </c>
      <c r="AF134" s="116">
        <v>-1</v>
      </c>
      <c r="AG134" s="116">
        <v>-1</v>
      </c>
      <c r="AH134" s="116">
        <v>-1</v>
      </c>
      <c r="AI134" s="116">
        <v>-1</v>
      </c>
      <c r="AJ134" s="116">
        <v>0</v>
      </c>
      <c r="AM134" s="116" t="s">
        <v>319</v>
      </c>
      <c r="AN134" s="116">
        <v>-1</v>
      </c>
      <c r="AQ134" s="116">
        <v>779</v>
      </c>
      <c r="AR134" s="116" t="s">
        <v>320</v>
      </c>
      <c r="AS134" s="116" t="s">
        <v>248</v>
      </c>
      <c r="AT134" s="116" t="s">
        <v>268</v>
      </c>
      <c r="AV134" s="116">
        <v>81.332839082899397</v>
      </c>
      <c r="AW134" s="116">
        <v>0.21817639280000001</v>
      </c>
    </row>
    <row r="135" spans="1:49" x14ac:dyDescent="0.25">
      <c r="A135" s="127">
        <v>170000</v>
      </c>
      <c r="B135" s="127">
        <v>670000</v>
      </c>
      <c r="C135" s="127">
        <v>670000</v>
      </c>
      <c r="D135" s="116" t="s">
        <v>314</v>
      </c>
      <c r="E135" s="116" t="s">
        <v>315</v>
      </c>
      <c r="F135" s="116" t="s">
        <v>316</v>
      </c>
      <c r="G135" s="116" t="s">
        <v>317</v>
      </c>
      <c r="H135" s="116">
        <v>0.36</v>
      </c>
      <c r="I135" s="116">
        <v>0.57999999999999996</v>
      </c>
      <c r="J135" s="116" t="s">
        <v>268</v>
      </c>
      <c r="K135" s="116">
        <v>7.5633276387679998E-2</v>
      </c>
      <c r="L135" s="116">
        <v>4022.41635599043</v>
      </c>
      <c r="M135" s="116">
        <v>10.8632937777477</v>
      </c>
      <c r="N135" s="116">
        <v>1.89909007291247</v>
      </c>
      <c r="O135" s="116">
        <v>0.82162650077300003</v>
      </c>
      <c r="P135" s="116">
        <v>0.14363440436968999</v>
      </c>
      <c r="Q135" s="116">
        <v>304.22852799896498</v>
      </c>
      <c r="R135" s="116">
        <v>1310</v>
      </c>
      <c r="S135" s="116" t="s">
        <v>318</v>
      </c>
      <c r="T135" s="116">
        <v>1310</v>
      </c>
      <c r="U135" s="116" t="s">
        <v>268</v>
      </c>
      <c r="V135" s="116" t="s">
        <v>268</v>
      </c>
      <c r="Z135" s="116">
        <v>0</v>
      </c>
      <c r="AA135" s="116">
        <v>1</v>
      </c>
      <c r="AB135" s="116">
        <v>0.82162650077300003</v>
      </c>
      <c r="AC135" s="116">
        <v>0.14363440436968999</v>
      </c>
      <c r="AD135" s="116">
        <v>304.22852799896401</v>
      </c>
      <c r="AF135" s="116">
        <v>-1</v>
      </c>
      <c r="AG135" s="116">
        <v>-1</v>
      </c>
      <c r="AH135" s="116">
        <v>-1</v>
      </c>
      <c r="AI135" s="116">
        <v>-1</v>
      </c>
      <c r="AJ135" s="116">
        <v>0</v>
      </c>
      <c r="AM135" s="116" t="s">
        <v>319</v>
      </c>
      <c r="AN135" s="116">
        <v>-1</v>
      </c>
      <c r="AQ135" s="116">
        <v>779</v>
      </c>
      <c r="AR135" s="116" t="s">
        <v>320</v>
      </c>
      <c r="AS135" s="116" t="s">
        <v>248</v>
      </c>
      <c r="AT135" s="116" t="s">
        <v>268</v>
      </c>
      <c r="AV135" s="116">
        <v>85.189862794059707</v>
      </c>
      <c r="AW135" s="116">
        <v>0.2467384655</v>
      </c>
    </row>
    <row r="136" spans="1:49" x14ac:dyDescent="0.25">
      <c r="A136" s="127">
        <v>170000</v>
      </c>
      <c r="B136" s="127">
        <v>670000</v>
      </c>
      <c r="C136" s="127">
        <v>670000</v>
      </c>
      <c r="D136" s="116" t="s">
        <v>314</v>
      </c>
      <c r="E136" s="116" t="s">
        <v>315</v>
      </c>
      <c r="F136" s="116" t="s">
        <v>316</v>
      </c>
      <c r="G136" s="116" t="s">
        <v>317</v>
      </c>
      <c r="H136" s="116">
        <v>0.36</v>
      </c>
      <c r="I136" s="116">
        <v>0.57999999999999996</v>
      </c>
      <c r="J136" s="116" t="s">
        <v>268</v>
      </c>
      <c r="K136" s="116">
        <v>3.4927800645400001E-3</v>
      </c>
      <c r="L136" s="116">
        <v>4022.41635599043</v>
      </c>
      <c r="M136" s="116">
        <v>10.8632937777477</v>
      </c>
      <c r="N136" s="116">
        <v>1.89909007291247</v>
      </c>
      <c r="O136" s="116">
        <v>3.7943095942190003E-2</v>
      </c>
      <c r="P136" s="116">
        <v>6.6331039474400002E-3</v>
      </c>
      <c r="Q136" s="116">
        <v>14.049415659495001</v>
      </c>
      <c r="R136" s="116">
        <v>1310</v>
      </c>
      <c r="S136" s="116" t="s">
        <v>318</v>
      </c>
      <c r="T136" s="116">
        <v>1310</v>
      </c>
      <c r="U136" s="116" t="s">
        <v>268</v>
      </c>
      <c r="V136" s="116" t="s">
        <v>268</v>
      </c>
      <c r="Z136" s="116">
        <v>0</v>
      </c>
      <c r="AA136" s="116">
        <v>1</v>
      </c>
      <c r="AB136" s="116">
        <v>3.7943095942190003E-2</v>
      </c>
      <c r="AC136" s="116">
        <v>6.6331039474400002E-3</v>
      </c>
      <c r="AD136" s="116">
        <v>14.049415659494301</v>
      </c>
      <c r="AF136" s="116">
        <v>-1</v>
      </c>
      <c r="AG136" s="116">
        <v>-1</v>
      </c>
      <c r="AH136" s="116">
        <v>-1</v>
      </c>
      <c r="AI136" s="116">
        <v>-1</v>
      </c>
      <c r="AJ136" s="116">
        <v>0</v>
      </c>
      <c r="AM136" s="116" t="s">
        <v>319</v>
      </c>
      <c r="AN136" s="116">
        <v>-1</v>
      </c>
      <c r="AQ136" s="116">
        <v>779</v>
      </c>
      <c r="AR136" s="116" t="s">
        <v>320</v>
      </c>
      <c r="AS136" s="116" t="s">
        <v>248</v>
      </c>
      <c r="AT136" s="116" t="s">
        <v>268</v>
      </c>
      <c r="AV136" s="116">
        <v>65.646842926281707</v>
      </c>
      <c r="AW136" s="116">
        <v>1.1394497700000001E-2</v>
      </c>
    </row>
    <row r="137" spans="1:49" x14ac:dyDescent="0.25">
      <c r="A137" s="127">
        <v>170000</v>
      </c>
      <c r="B137" s="127">
        <v>670000</v>
      </c>
      <c r="C137" s="127">
        <v>670000</v>
      </c>
      <c r="D137" s="116" t="s">
        <v>314</v>
      </c>
      <c r="E137" s="116" t="s">
        <v>315</v>
      </c>
      <c r="F137" s="116" t="s">
        <v>316</v>
      </c>
      <c r="G137" s="116" t="s">
        <v>317</v>
      </c>
      <c r="H137" s="116">
        <v>0.36</v>
      </c>
      <c r="I137" s="116">
        <v>0.57999999999999996</v>
      </c>
      <c r="J137" s="116" t="s">
        <v>268</v>
      </c>
      <c r="K137" s="116">
        <v>0.17000674322903001</v>
      </c>
      <c r="L137" s="116">
        <v>3984.7419943331201</v>
      </c>
      <c r="M137" s="116">
        <v>10.882742481088499</v>
      </c>
      <c r="N137" s="116">
        <v>1.9390623859163401</v>
      </c>
      <c r="O137" s="116">
        <v>1.8501396066101701</v>
      </c>
      <c r="P137" s="116">
        <v>0.32965368114756</v>
      </c>
      <c r="Q137" s="116">
        <v>677.43300906456</v>
      </c>
      <c r="R137" s="116">
        <v>1210</v>
      </c>
      <c r="S137" s="116" t="s">
        <v>318</v>
      </c>
      <c r="T137" s="116">
        <v>1210</v>
      </c>
      <c r="U137" s="116" t="s">
        <v>268</v>
      </c>
      <c r="V137" s="116" t="s">
        <v>268</v>
      </c>
      <c r="Z137" s="116">
        <v>0</v>
      </c>
      <c r="AA137" s="116">
        <v>1</v>
      </c>
      <c r="AB137" s="116">
        <v>1.8501396066101701</v>
      </c>
      <c r="AC137" s="116">
        <v>0.32965368114756</v>
      </c>
      <c r="AD137" s="116">
        <v>677.43300906456</v>
      </c>
      <c r="AF137" s="116">
        <v>-1</v>
      </c>
      <c r="AG137" s="116">
        <v>-1</v>
      </c>
      <c r="AH137" s="116">
        <v>-1</v>
      </c>
      <c r="AI137" s="116">
        <v>-1</v>
      </c>
      <c r="AJ137" s="116">
        <v>0</v>
      </c>
      <c r="AM137" s="116" t="s">
        <v>319</v>
      </c>
      <c r="AN137" s="116">
        <v>-1</v>
      </c>
      <c r="AQ137" s="116">
        <v>779</v>
      </c>
      <c r="AR137" s="116" t="s">
        <v>320</v>
      </c>
      <c r="AS137" s="116" t="s">
        <v>248</v>
      </c>
      <c r="AT137" s="116" t="s">
        <v>268</v>
      </c>
      <c r="AV137" s="116">
        <v>107.27519074947401</v>
      </c>
      <c r="AW137" s="116">
        <v>0.54941849880000004</v>
      </c>
    </row>
    <row r="138" spans="1:49" x14ac:dyDescent="0.25">
      <c r="A138" s="127">
        <v>170000</v>
      </c>
      <c r="B138" s="127">
        <v>670000</v>
      </c>
      <c r="C138" s="127">
        <v>670000</v>
      </c>
      <c r="D138" s="116" t="s">
        <v>314</v>
      </c>
      <c r="E138" s="116" t="s">
        <v>315</v>
      </c>
      <c r="F138" s="116" t="s">
        <v>316</v>
      </c>
      <c r="G138" s="116" t="s">
        <v>317</v>
      </c>
      <c r="H138" s="116">
        <v>0.36</v>
      </c>
      <c r="I138" s="116">
        <v>0.57999999999999996</v>
      </c>
      <c r="J138" s="116" t="s">
        <v>268</v>
      </c>
      <c r="K138" s="116">
        <v>9.0724293436189998E-2</v>
      </c>
      <c r="L138" s="116">
        <v>3984.7419943331201</v>
      </c>
      <c r="M138" s="116">
        <v>10.882742481088499</v>
      </c>
      <c r="N138" s="116">
        <v>1.9390623859163401</v>
      </c>
      <c r="O138" s="116">
        <v>0.98732912224486002</v>
      </c>
      <c r="P138" s="116">
        <v>0.17592006489097001</v>
      </c>
      <c r="Q138" s="116">
        <v>361.51290196142298</v>
      </c>
      <c r="R138" s="116">
        <v>1310</v>
      </c>
      <c r="S138" s="116" t="s">
        <v>318</v>
      </c>
      <c r="T138" s="116">
        <v>1310</v>
      </c>
      <c r="U138" s="116" t="s">
        <v>268</v>
      </c>
      <c r="V138" s="116" t="s">
        <v>268</v>
      </c>
      <c r="Z138" s="116">
        <v>0</v>
      </c>
      <c r="AA138" s="116">
        <v>1</v>
      </c>
      <c r="AB138" s="116">
        <v>0.98732912224486002</v>
      </c>
      <c r="AC138" s="116">
        <v>0.17592006489097001</v>
      </c>
      <c r="AD138" s="116">
        <v>361.51290196142202</v>
      </c>
      <c r="AF138" s="116">
        <v>-1</v>
      </c>
      <c r="AG138" s="116">
        <v>-1</v>
      </c>
      <c r="AH138" s="116">
        <v>-1</v>
      </c>
      <c r="AI138" s="116">
        <v>-1</v>
      </c>
      <c r="AJ138" s="116">
        <v>0</v>
      </c>
      <c r="AM138" s="116" t="s">
        <v>319</v>
      </c>
      <c r="AN138" s="116">
        <v>-1</v>
      </c>
      <c r="AQ138" s="116">
        <v>779</v>
      </c>
      <c r="AR138" s="116" t="s">
        <v>320</v>
      </c>
      <c r="AS138" s="116" t="s">
        <v>248</v>
      </c>
      <c r="AT138" s="116" t="s">
        <v>268</v>
      </c>
      <c r="AV138" s="116">
        <v>80.251945220034798</v>
      </c>
      <c r="AW138" s="116">
        <v>0.29319781179999999</v>
      </c>
    </row>
    <row r="139" spans="1:49" x14ac:dyDescent="0.25">
      <c r="A139" s="127">
        <v>170000</v>
      </c>
      <c r="B139" s="127">
        <v>670000</v>
      </c>
      <c r="C139" s="127">
        <v>670000</v>
      </c>
      <c r="D139" s="116" t="s">
        <v>314</v>
      </c>
      <c r="E139" s="116" t="s">
        <v>315</v>
      </c>
      <c r="F139" s="116" t="s">
        <v>316</v>
      </c>
      <c r="G139" s="116" t="s">
        <v>317</v>
      </c>
      <c r="H139" s="116">
        <v>0.36</v>
      </c>
      <c r="I139" s="116">
        <v>0.57999999999999996</v>
      </c>
      <c r="J139" s="116" t="s">
        <v>268</v>
      </c>
      <c r="K139" s="116">
        <v>0.11210377202942</v>
      </c>
      <c r="L139" s="116">
        <v>3984.7419943331201</v>
      </c>
      <c r="M139" s="116">
        <v>10.882742481088499</v>
      </c>
      <c r="N139" s="116">
        <v>1.9390623859163401</v>
      </c>
      <c r="O139" s="116">
        <v>1.2199964821548901</v>
      </c>
      <c r="P139" s="116">
        <v>0.21737620766158999</v>
      </c>
      <c r="Q139" s="116">
        <v>446.70460812879702</v>
      </c>
      <c r="R139" s="116">
        <v>1310</v>
      </c>
      <c r="S139" s="116" t="s">
        <v>318</v>
      </c>
      <c r="T139" s="116">
        <v>1310</v>
      </c>
      <c r="U139" s="116" t="s">
        <v>268</v>
      </c>
      <c r="V139" s="116" t="s">
        <v>268</v>
      </c>
      <c r="Z139" s="116">
        <v>0</v>
      </c>
      <c r="AA139" s="116">
        <v>1</v>
      </c>
      <c r="AB139" s="116">
        <v>1.2199964821548901</v>
      </c>
      <c r="AC139" s="116">
        <v>0.21737620766158999</v>
      </c>
      <c r="AD139" s="116">
        <v>446.70460812879702</v>
      </c>
      <c r="AF139" s="116">
        <v>-1</v>
      </c>
      <c r="AG139" s="116">
        <v>-1</v>
      </c>
      <c r="AH139" s="116">
        <v>-1</v>
      </c>
      <c r="AI139" s="116">
        <v>-1</v>
      </c>
      <c r="AJ139" s="116">
        <v>0</v>
      </c>
      <c r="AM139" s="116" t="s">
        <v>319</v>
      </c>
      <c r="AN139" s="116">
        <v>-1</v>
      </c>
      <c r="AQ139" s="116">
        <v>779</v>
      </c>
      <c r="AR139" s="116" t="s">
        <v>320</v>
      </c>
      <c r="AS139" s="116" t="s">
        <v>248</v>
      </c>
      <c r="AT139" s="116" t="s">
        <v>268</v>
      </c>
      <c r="AV139" s="116">
        <v>86.569196359830102</v>
      </c>
      <c r="AW139" s="116">
        <v>0.362290842</v>
      </c>
    </row>
    <row r="140" spans="1:49" x14ac:dyDescent="0.25">
      <c r="A140" s="127">
        <v>170000</v>
      </c>
      <c r="B140" s="127">
        <v>670000</v>
      </c>
      <c r="C140" s="127">
        <v>670000</v>
      </c>
      <c r="D140" s="116" t="s">
        <v>314</v>
      </c>
      <c r="E140" s="116" t="s">
        <v>315</v>
      </c>
      <c r="F140" s="116" t="s">
        <v>316</v>
      </c>
      <c r="G140" s="116" t="s">
        <v>317</v>
      </c>
      <c r="H140" s="116">
        <v>0.36</v>
      </c>
      <c r="I140" s="116">
        <v>0.57999999999999996</v>
      </c>
      <c r="J140" s="116" t="s">
        <v>268</v>
      </c>
      <c r="K140" s="116">
        <v>1.158422076E-5</v>
      </c>
      <c r="L140" s="116">
        <v>3984.7419943331201</v>
      </c>
      <c r="M140" s="116">
        <v>10.882742481088499</v>
      </c>
      <c r="N140" s="116">
        <v>1.9390623859163401</v>
      </c>
      <c r="O140" s="116">
        <v>1.2606809143E-4</v>
      </c>
      <c r="P140" s="116">
        <v>2.2462526749999999E-5</v>
      </c>
      <c r="Q140" s="116">
        <v>4.6160130953919999E-2</v>
      </c>
      <c r="R140" s="116">
        <v>1310</v>
      </c>
      <c r="S140" s="116" t="s">
        <v>318</v>
      </c>
      <c r="T140" s="116">
        <v>1310</v>
      </c>
      <c r="U140" s="116" t="s">
        <v>268</v>
      </c>
      <c r="V140" s="116" t="s">
        <v>268</v>
      </c>
      <c r="Z140" s="116">
        <v>0</v>
      </c>
      <c r="AA140" s="116">
        <v>1</v>
      </c>
      <c r="AB140" s="116">
        <v>1.2606809143E-4</v>
      </c>
      <c r="AC140" s="116">
        <v>2.2462526749999999E-5</v>
      </c>
      <c r="AD140" s="116">
        <v>4.6160130954080003E-2</v>
      </c>
      <c r="AF140" s="116">
        <v>-1</v>
      </c>
      <c r="AG140" s="116">
        <v>-1</v>
      </c>
      <c r="AH140" s="116">
        <v>-1</v>
      </c>
      <c r="AI140" s="116">
        <v>-1</v>
      </c>
      <c r="AJ140" s="116">
        <v>0</v>
      </c>
      <c r="AM140" s="116" t="s">
        <v>319</v>
      </c>
      <c r="AN140" s="116">
        <v>-1</v>
      </c>
      <c r="AQ140" s="116">
        <v>779</v>
      </c>
      <c r="AR140" s="116" t="s">
        <v>320</v>
      </c>
      <c r="AS140" s="116" t="s">
        <v>248</v>
      </c>
      <c r="AT140" s="116" t="s">
        <v>268</v>
      </c>
      <c r="AV140" s="116">
        <v>4.6847635154969698</v>
      </c>
      <c r="AW140" s="116">
        <v>3.7437300000000002E-5</v>
      </c>
    </row>
    <row r="141" spans="1:49" x14ac:dyDescent="0.25">
      <c r="A141" s="127">
        <v>170000</v>
      </c>
      <c r="B141" s="127">
        <v>680000</v>
      </c>
      <c r="C141" s="127">
        <v>680000</v>
      </c>
      <c r="D141" s="116" t="s">
        <v>314</v>
      </c>
      <c r="E141" s="116" t="s">
        <v>315</v>
      </c>
      <c r="F141" s="116" t="s">
        <v>316</v>
      </c>
      <c r="G141" s="116" t="s">
        <v>317</v>
      </c>
      <c r="H141" s="116">
        <v>0.36</v>
      </c>
      <c r="I141" s="116">
        <v>0.57999999999999996</v>
      </c>
      <c r="J141" s="116" t="s">
        <v>268</v>
      </c>
      <c r="K141" s="116">
        <v>0.14292249337130999</v>
      </c>
      <c r="L141" s="116">
        <v>3966.8703581674599</v>
      </c>
      <c r="M141" s="116">
        <v>9.6888769014203699</v>
      </c>
      <c r="N141" s="116">
        <v>1.5579932715246001</v>
      </c>
      <c r="O141" s="116">
        <v>1.38475844471877</v>
      </c>
      <c r="P141" s="116">
        <v>0.22267228302202999</v>
      </c>
      <c r="Q141" s="116">
        <v>566.95500247006999</v>
      </c>
      <c r="R141" s="116">
        <v>1700</v>
      </c>
      <c r="S141" s="116" t="s">
        <v>322</v>
      </c>
      <c r="T141" s="116">
        <v>1700</v>
      </c>
      <c r="U141" s="116" t="s">
        <v>268</v>
      </c>
      <c r="V141" s="116" t="s">
        <v>268</v>
      </c>
      <c r="Z141" s="116">
        <v>0</v>
      </c>
      <c r="AA141" s="116">
        <v>1</v>
      </c>
      <c r="AB141" s="116">
        <v>1.38475844471877</v>
      </c>
      <c r="AC141" s="116">
        <v>0.22267228302202999</v>
      </c>
      <c r="AD141" s="116">
        <v>566.95500247006999</v>
      </c>
      <c r="AF141" s="116">
        <v>-1</v>
      </c>
      <c r="AG141" s="116">
        <v>-1</v>
      </c>
      <c r="AH141" s="116">
        <v>-1</v>
      </c>
      <c r="AI141" s="116">
        <v>-1</v>
      </c>
      <c r="AJ141" s="116">
        <v>0</v>
      </c>
      <c r="AM141" s="116" t="s">
        <v>319</v>
      </c>
      <c r="AN141" s="116">
        <v>-1</v>
      </c>
      <c r="AQ141" s="116">
        <v>779</v>
      </c>
      <c r="AR141" s="116" t="s">
        <v>320</v>
      </c>
      <c r="AS141" s="116" t="s">
        <v>248</v>
      </c>
      <c r="AT141" s="116" t="s">
        <v>268</v>
      </c>
      <c r="AV141" s="116">
        <v>123.20900796318401</v>
      </c>
      <c r="AW141" s="116">
        <v>0.4598175203</v>
      </c>
    </row>
    <row r="142" spans="1:49" x14ac:dyDescent="0.25">
      <c r="A142" s="127">
        <v>170000</v>
      </c>
      <c r="B142" s="127">
        <v>680000</v>
      </c>
      <c r="C142" s="127">
        <v>680000</v>
      </c>
      <c r="D142" s="116" t="s">
        <v>314</v>
      </c>
      <c r="E142" s="116" t="s">
        <v>315</v>
      </c>
      <c r="F142" s="116" t="s">
        <v>316</v>
      </c>
      <c r="G142" s="116" t="s">
        <v>317</v>
      </c>
      <c r="H142" s="116">
        <v>0.36</v>
      </c>
      <c r="I142" s="116">
        <v>0.57999999999999996</v>
      </c>
      <c r="J142" s="116" t="s">
        <v>268</v>
      </c>
      <c r="K142" s="116">
        <v>5.0366778770179997E-2</v>
      </c>
      <c r="L142" s="116">
        <v>3966.8703581674599</v>
      </c>
      <c r="M142" s="116">
        <v>9.6888769014203699</v>
      </c>
      <c r="N142" s="116">
        <v>1.5579932715246001</v>
      </c>
      <c r="O142" s="116">
        <v>0.48799751942536002</v>
      </c>
      <c r="P142" s="116">
        <v>7.8471102432309994E-2</v>
      </c>
      <c r="Q142" s="116">
        <v>199.79848173981301</v>
      </c>
      <c r="R142" s="116">
        <v>1210</v>
      </c>
      <c r="S142" s="116" t="s">
        <v>318</v>
      </c>
      <c r="T142" s="116">
        <v>1210</v>
      </c>
      <c r="U142" s="116" t="s">
        <v>268</v>
      </c>
      <c r="V142" s="116" t="s">
        <v>268</v>
      </c>
      <c r="Z142" s="116">
        <v>0</v>
      </c>
      <c r="AA142" s="116">
        <v>1</v>
      </c>
      <c r="AB142" s="116">
        <v>0.48799751942536002</v>
      </c>
      <c r="AC142" s="116">
        <v>7.8471102432309994E-2</v>
      </c>
      <c r="AD142" s="116">
        <v>199.79848173981301</v>
      </c>
      <c r="AF142" s="116">
        <v>-1</v>
      </c>
      <c r="AG142" s="116">
        <v>-1</v>
      </c>
      <c r="AH142" s="116">
        <v>-1</v>
      </c>
      <c r="AI142" s="116">
        <v>-1</v>
      </c>
      <c r="AJ142" s="116">
        <v>0</v>
      </c>
      <c r="AM142" s="116" t="s">
        <v>319</v>
      </c>
      <c r="AN142" s="116">
        <v>-1</v>
      </c>
      <c r="AQ142" s="116">
        <v>779</v>
      </c>
      <c r="AR142" s="116" t="s">
        <v>320</v>
      </c>
      <c r="AS142" s="116" t="s">
        <v>248</v>
      </c>
      <c r="AT142" s="116" t="s">
        <v>268</v>
      </c>
      <c r="AV142" s="116">
        <v>147.45123953439</v>
      </c>
      <c r="AW142" s="116">
        <v>0.1620425643</v>
      </c>
    </row>
    <row r="143" spans="1:49" x14ac:dyDescent="0.25">
      <c r="A143" s="127">
        <v>170000</v>
      </c>
      <c r="B143" s="127">
        <v>680000</v>
      </c>
      <c r="C143" s="127">
        <v>680000</v>
      </c>
      <c r="D143" s="116" t="s">
        <v>314</v>
      </c>
      <c r="E143" s="116" t="s">
        <v>315</v>
      </c>
      <c r="F143" s="116" t="s">
        <v>316</v>
      </c>
      <c r="G143" s="116" t="s">
        <v>317</v>
      </c>
      <c r="H143" s="116">
        <v>0.36</v>
      </c>
      <c r="I143" s="116">
        <v>0.57999999999999996</v>
      </c>
      <c r="J143" s="116" t="s">
        <v>268</v>
      </c>
      <c r="K143" s="116">
        <v>8.5849110938999995E-4</v>
      </c>
      <c r="L143" s="116">
        <v>3966.8703581674599</v>
      </c>
      <c r="M143" s="116">
        <v>9.6888769014203699</v>
      </c>
      <c r="N143" s="116">
        <v>1.5579932715246001</v>
      </c>
      <c r="O143" s="116">
        <v>8.3178146798599997E-3</v>
      </c>
      <c r="P143" s="116">
        <v>1.3375233720900001E-3</v>
      </c>
      <c r="Q143" s="116">
        <v>3.4055229345974198</v>
      </c>
      <c r="R143" s="116">
        <v>1750</v>
      </c>
      <c r="S143" s="116" t="s">
        <v>321</v>
      </c>
      <c r="T143" s="116">
        <v>1750</v>
      </c>
      <c r="U143" s="116" t="s">
        <v>268</v>
      </c>
      <c r="V143" s="116" t="s">
        <v>268</v>
      </c>
      <c r="Z143" s="116">
        <v>0</v>
      </c>
      <c r="AA143" s="116">
        <v>1</v>
      </c>
      <c r="AB143" s="116">
        <v>8.3178146798599997E-3</v>
      </c>
      <c r="AC143" s="116">
        <v>1.3375233720900001E-3</v>
      </c>
      <c r="AD143" s="116">
        <v>3.4055229280386601</v>
      </c>
      <c r="AF143" s="116">
        <v>-1</v>
      </c>
      <c r="AG143" s="116">
        <v>-1</v>
      </c>
      <c r="AH143" s="116">
        <v>-1</v>
      </c>
      <c r="AI143" s="116">
        <v>-1</v>
      </c>
      <c r="AJ143" s="116">
        <v>0</v>
      </c>
      <c r="AM143" s="116" t="s">
        <v>319</v>
      </c>
      <c r="AN143" s="116">
        <v>-1</v>
      </c>
      <c r="AQ143" s="116">
        <v>779</v>
      </c>
      <c r="AR143" s="116" t="s">
        <v>320</v>
      </c>
      <c r="AS143" s="116" t="s">
        <v>248</v>
      </c>
      <c r="AT143" s="116" t="s">
        <v>268</v>
      </c>
      <c r="AV143" s="116">
        <v>100.171102820313</v>
      </c>
      <c r="AW143" s="116">
        <v>2.7619812999999998E-3</v>
      </c>
    </row>
    <row r="144" spans="1:49" x14ac:dyDescent="0.25">
      <c r="A144" s="127">
        <v>170000</v>
      </c>
      <c r="B144" s="127">
        <v>680000</v>
      </c>
      <c r="C144" s="127">
        <v>680000</v>
      </c>
      <c r="D144" s="116" t="s">
        <v>314</v>
      </c>
      <c r="E144" s="116" t="s">
        <v>315</v>
      </c>
      <c r="F144" s="116" t="s">
        <v>316</v>
      </c>
      <c r="G144" s="116" t="s">
        <v>317</v>
      </c>
      <c r="H144" s="116">
        <v>0.36</v>
      </c>
      <c r="I144" s="116">
        <v>0.57999999999999996</v>
      </c>
      <c r="J144" s="116" t="s">
        <v>268</v>
      </c>
      <c r="K144" s="116">
        <v>0.13915588181630001</v>
      </c>
      <c r="L144" s="116">
        <v>3966.8703581674599</v>
      </c>
      <c r="M144" s="116">
        <v>9.6888769014203699</v>
      </c>
      <c r="N144" s="116">
        <v>1.5579932715246001</v>
      </c>
      <c r="O144" s="116">
        <v>1.34826420902681</v>
      </c>
      <c r="P144" s="116">
        <v>0.21680392756288</v>
      </c>
      <c r="Q144" s="116">
        <v>552.01334274176997</v>
      </c>
      <c r="R144" s="116">
        <v>1310</v>
      </c>
      <c r="S144" s="116" t="s">
        <v>318</v>
      </c>
      <c r="T144" s="116">
        <v>1310</v>
      </c>
      <c r="U144" s="116" t="s">
        <v>268</v>
      </c>
      <c r="V144" s="116" t="s">
        <v>268</v>
      </c>
      <c r="Z144" s="116">
        <v>0</v>
      </c>
      <c r="AA144" s="116">
        <v>1</v>
      </c>
      <c r="AB144" s="116">
        <v>1.34826420902681</v>
      </c>
      <c r="AC144" s="116">
        <v>0.21680392756288</v>
      </c>
      <c r="AD144" s="116">
        <v>552.01334274176997</v>
      </c>
      <c r="AF144" s="116">
        <v>-1</v>
      </c>
      <c r="AG144" s="116">
        <v>-1</v>
      </c>
      <c r="AH144" s="116">
        <v>-1</v>
      </c>
      <c r="AI144" s="116">
        <v>-1</v>
      </c>
      <c r="AJ144" s="116">
        <v>0</v>
      </c>
      <c r="AM144" s="116" t="s">
        <v>319</v>
      </c>
      <c r="AN144" s="116">
        <v>-1</v>
      </c>
      <c r="AQ144" s="116">
        <v>779</v>
      </c>
      <c r="AR144" s="116" t="s">
        <v>320</v>
      </c>
      <c r="AS144" s="116" t="s">
        <v>248</v>
      </c>
      <c r="AT144" s="116" t="s">
        <v>268</v>
      </c>
      <c r="AV144" s="116">
        <v>96.321968341587194</v>
      </c>
      <c r="AW144" s="116">
        <v>0.44769938580000002</v>
      </c>
    </row>
    <row r="145" spans="1:49" x14ac:dyDescent="0.25">
      <c r="A145" s="127">
        <v>170000</v>
      </c>
      <c r="B145" s="127">
        <v>680000</v>
      </c>
      <c r="C145" s="127">
        <v>680000</v>
      </c>
      <c r="D145" s="116" t="s">
        <v>314</v>
      </c>
      <c r="E145" s="116" t="s">
        <v>315</v>
      </c>
      <c r="F145" s="116" t="s">
        <v>316</v>
      </c>
      <c r="G145" s="116" t="s">
        <v>317</v>
      </c>
      <c r="H145" s="116">
        <v>0.36</v>
      </c>
      <c r="I145" s="116">
        <v>0.57999999999999996</v>
      </c>
      <c r="J145" s="116" t="s">
        <v>268</v>
      </c>
      <c r="K145" s="116">
        <v>9.5791051669329996E-2</v>
      </c>
      <c r="L145" s="116">
        <v>3966.8703581674599</v>
      </c>
      <c r="M145" s="116">
        <v>9.6888769014203699</v>
      </c>
      <c r="N145" s="116">
        <v>1.5579932715246001</v>
      </c>
      <c r="O145" s="116">
        <v>0.92810770788174002</v>
      </c>
      <c r="P145" s="116">
        <v>0.14924181397308001</v>
      </c>
      <c r="Q145" s="116">
        <v>379.99068344475597</v>
      </c>
      <c r="R145" s="116">
        <v>1310</v>
      </c>
      <c r="S145" s="116" t="s">
        <v>318</v>
      </c>
      <c r="T145" s="116">
        <v>1310</v>
      </c>
      <c r="U145" s="116" t="s">
        <v>268</v>
      </c>
      <c r="V145" s="116" t="s">
        <v>268</v>
      </c>
      <c r="Z145" s="116">
        <v>0</v>
      </c>
      <c r="AA145" s="116">
        <v>1</v>
      </c>
      <c r="AB145" s="116">
        <v>0.92810770788174002</v>
      </c>
      <c r="AC145" s="116">
        <v>0.14924181397308001</v>
      </c>
      <c r="AD145" s="116">
        <v>379.99068344475597</v>
      </c>
      <c r="AF145" s="116">
        <v>-1</v>
      </c>
      <c r="AG145" s="116">
        <v>-1</v>
      </c>
      <c r="AH145" s="116">
        <v>-1</v>
      </c>
      <c r="AI145" s="116">
        <v>-1</v>
      </c>
      <c r="AJ145" s="116">
        <v>0</v>
      </c>
      <c r="AM145" s="116" t="s">
        <v>319</v>
      </c>
      <c r="AN145" s="116">
        <v>-1</v>
      </c>
      <c r="AQ145" s="116">
        <v>779</v>
      </c>
      <c r="AR145" s="116" t="s">
        <v>320</v>
      </c>
      <c r="AS145" s="116" t="s">
        <v>248</v>
      </c>
      <c r="AT145" s="116" t="s">
        <v>268</v>
      </c>
      <c r="AV145" s="116">
        <v>78.774300000008395</v>
      </c>
      <c r="AW145" s="116">
        <v>0.30818384710000002</v>
      </c>
    </row>
    <row r="146" spans="1:49" x14ac:dyDescent="0.25">
      <c r="A146" s="127">
        <v>170000</v>
      </c>
      <c r="B146" s="127">
        <v>690000</v>
      </c>
      <c r="C146" s="127">
        <v>690000</v>
      </c>
      <c r="D146" s="116" t="s">
        <v>314</v>
      </c>
      <c r="E146" s="116" t="s">
        <v>315</v>
      </c>
      <c r="F146" s="116" t="s">
        <v>316</v>
      </c>
      <c r="G146" s="116" t="s">
        <v>317</v>
      </c>
      <c r="H146" s="116">
        <v>0.36</v>
      </c>
      <c r="I146" s="116">
        <v>0.57999999999999996</v>
      </c>
      <c r="J146" s="116" t="s">
        <v>268</v>
      </c>
      <c r="K146" s="116">
        <v>0.40783051262417003</v>
      </c>
      <c r="L146" s="116">
        <v>3947.5225136053</v>
      </c>
      <c r="M146" s="116">
        <v>9.3364379659432899</v>
      </c>
      <c r="N146" s="116">
        <v>1.33327298977358</v>
      </c>
      <c r="O146" s="116">
        <v>3.8076842817344199</v>
      </c>
      <c r="P146" s="116">
        <v>0.54374940688731999</v>
      </c>
      <c r="Q146" s="116">
        <v>1609.9201303191001</v>
      </c>
      <c r="R146" s="116">
        <v>1210</v>
      </c>
      <c r="S146" s="116" t="s">
        <v>318</v>
      </c>
      <c r="T146" s="116">
        <v>1210</v>
      </c>
      <c r="U146" s="116" t="s">
        <v>268</v>
      </c>
      <c r="V146" s="116" t="s">
        <v>268</v>
      </c>
      <c r="Z146" s="116">
        <v>0</v>
      </c>
      <c r="AA146" s="116">
        <v>1</v>
      </c>
      <c r="AB146" s="116">
        <v>3.8076842817344199</v>
      </c>
      <c r="AC146" s="116">
        <v>0.54374940688731999</v>
      </c>
      <c r="AD146" s="116">
        <v>1609.9201303191001</v>
      </c>
      <c r="AF146" s="116">
        <v>-1</v>
      </c>
      <c r="AG146" s="116">
        <v>-1</v>
      </c>
      <c r="AH146" s="116">
        <v>-1</v>
      </c>
      <c r="AI146" s="116">
        <v>-1</v>
      </c>
      <c r="AJ146" s="116">
        <v>0</v>
      </c>
      <c r="AM146" s="116" t="s">
        <v>319</v>
      </c>
      <c r="AN146" s="116">
        <v>-1</v>
      </c>
      <c r="AQ146" s="116">
        <v>779</v>
      </c>
      <c r="AR146" s="116" t="s">
        <v>320</v>
      </c>
      <c r="AS146" s="116" t="s">
        <v>248</v>
      </c>
      <c r="AT146" s="116" t="s">
        <v>268</v>
      </c>
      <c r="AV146" s="116">
        <v>219.92667922932199</v>
      </c>
      <c r="AW146" s="116">
        <v>1.3056935363</v>
      </c>
    </row>
    <row r="147" spans="1:49" x14ac:dyDescent="0.25">
      <c r="A147" s="127">
        <v>170000</v>
      </c>
      <c r="B147" s="127">
        <v>690000</v>
      </c>
      <c r="C147" s="127">
        <v>690000</v>
      </c>
      <c r="D147" s="116" t="s">
        <v>314</v>
      </c>
      <c r="E147" s="116" t="s">
        <v>315</v>
      </c>
      <c r="F147" s="116" t="s">
        <v>316</v>
      </c>
      <c r="G147" s="116" t="s">
        <v>317</v>
      </c>
      <c r="H147" s="116">
        <v>0.36</v>
      </c>
      <c r="I147" s="116">
        <v>0.57999999999999996</v>
      </c>
      <c r="J147" s="116" t="s">
        <v>268</v>
      </c>
      <c r="K147" s="116">
        <v>8.3200832065820005E-2</v>
      </c>
      <c r="L147" s="116">
        <v>3947.5225136053</v>
      </c>
      <c r="M147" s="116">
        <v>9.3364379659432899</v>
      </c>
      <c r="N147" s="116">
        <v>1.33327298977358</v>
      </c>
      <c r="O147" s="116">
        <v>0.77679940729745001</v>
      </c>
      <c r="P147" s="116">
        <v>0.11092942212005</v>
      </c>
      <c r="Q147" s="116">
        <v>328.43715773054601</v>
      </c>
      <c r="R147" s="116">
        <v>1750</v>
      </c>
      <c r="S147" s="116" t="s">
        <v>321</v>
      </c>
      <c r="T147" s="116">
        <v>1750</v>
      </c>
      <c r="U147" s="116" t="s">
        <v>268</v>
      </c>
      <c r="V147" s="116" t="s">
        <v>268</v>
      </c>
      <c r="Z147" s="116">
        <v>0</v>
      </c>
      <c r="AA147" s="116">
        <v>1</v>
      </c>
      <c r="AB147" s="116">
        <v>0.77679940729745001</v>
      </c>
      <c r="AC147" s="116">
        <v>0.11092942212005</v>
      </c>
      <c r="AD147" s="116">
        <v>328.43715773054498</v>
      </c>
      <c r="AF147" s="116">
        <v>-1</v>
      </c>
      <c r="AG147" s="116">
        <v>-1</v>
      </c>
      <c r="AH147" s="116">
        <v>-1</v>
      </c>
      <c r="AI147" s="116">
        <v>-1</v>
      </c>
      <c r="AJ147" s="116">
        <v>0</v>
      </c>
      <c r="AM147" s="116" t="s">
        <v>319</v>
      </c>
      <c r="AN147" s="116">
        <v>-1</v>
      </c>
      <c r="AQ147" s="116">
        <v>779</v>
      </c>
      <c r="AR147" s="116" t="s">
        <v>320</v>
      </c>
      <c r="AS147" s="116" t="s">
        <v>248</v>
      </c>
      <c r="AT147" s="116" t="s">
        <v>268</v>
      </c>
      <c r="AV147" s="116">
        <v>73.770824213571402</v>
      </c>
      <c r="AW147" s="116">
        <v>0.26637239070000002</v>
      </c>
    </row>
    <row r="148" spans="1:49" x14ac:dyDescent="0.25">
      <c r="A148" s="127">
        <v>170000</v>
      </c>
      <c r="B148" s="127">
        <v>690000</v>
      </c>
      <c r="C148" s="127">
        <v>690000</v>
      </c>
      <c r="D148" s="116" t="s">
        <v>314</v>
      </c>
      <c r="E148" s="116" t="s">
        <v>315</v>
      </c>
      <c r="F148" s="116" t="s">
        <v>316</v>
      </c>
      <c r="G148" s="116" t="s">
        <v>317</v>
      </c>
      <c r="H148" s="116">
        <v>0.36</v>
      </c>
      <c r="I148" s="116">
        <v>0.57999999999999996</v>
      </c>
      <c r="J148" s="116" t="s">
        <v>268</v>
      </c>
      <c r="K148" s="116">
        <v>0.12673214050395001</v>
      </c>
      <c r="L148" s="116">
        <v>3947.5225136053</v>
      </c>
      <c r="M148" s="116">
        <v>9.3364379659432899</v>
      </c>
      <c r="N148" s="116">
        <v>1.33327298977358</v>
      </c>
      <c r="O148" s="116">
        <v>1.18322676810635</v>
      </c>
      <c r="P148" s="116">
        <v>0.16896853987011001</v>
      </c>
      <c r="Q148" s="116">
        <v>500.277977836741</v>
      </c>
      <c r="R148" s="116">
        <v>1750</v>
      </c>
      <c r="S148" s="116" t="s">
        <v>321</v>
      </c>
      <c r="T148" s="116">
        <v>1750</v>
      </c>
      <c r="U148" s="116" t="s">
        <v>268</v>
      </c>
      <c r="V148" s="116" t="s">
        <v>268</v>
      </c>
      <c r="Z148" s="116">
        <v>0</v>
      </c>
      <c r="AA148" s="116">
        <v>1</v>
      </c>
      <c r="AB148" s="116">
        <v>1.18322676810635</v>
      </c>
      <c r="AC148" s="116">
        <v>0.16896853987011001</v>
      </c>
      <c r="AD148" s="116">
        <v>500.277977836741</v>
      </c>
      <c r="AF148" s="116">
        <v>-1</v>
      </c>
      <c r="AG148" s="116">
        <v>-1</v>
      </c>
      <c r="AH148" s="116">
        <v>-1</v>
      </c>
      <c r="AI148" s="116">
        <v>-1</v>
      </c>
      <c r="AJ148" s="116">
        <v>0</v>
      </c>
      <c r="AM148" s="116" t="s">
        <v>319</v>
      </c>
      <c r="AN148" s="116">
        <v>-1</v>
      </c>
      <c r="AQ148" s="116">
        <v>779</v>
      </c>
      <c r="AR148" s="116" t="s">
        <v>320</v>
      </c>
      <c r="AS148" s="116" t="s">
        <v>248</v>
      </c>
      <c r="AT148" s="116" t="s">
        <v>268</v>
      </c>
      <c r="AV148" s="116">
        <v>106.56929808194199</v>
      </c>
      <c r="AW148" s="116">
        <v>0.40574045240000001</v>
      </c>
    </row>
    <row r="149" spans="1:49" x14ac:dyDescent="0.25">
      <c r="A149" s="127">
        <v>170000</v>
      </c>
      <c r="B149" s="127">
        <v>690000</v>
      </c>
      <c r="C149" s="127">
        <v>690000</v>
      </c>
      <c r="D149" s="116" t="s">
        <v>314</v>
      </c>
      <c r="E149" s="116" t="s">
        <v>315</v>
      </c>
      <c r="F149" s="116" t="s">
        <v>316</v>
      </c>
      <c r="G149" s="116" t="s">
        <v>317</v>
      </c>
      <c r="H149" s="116">
        <v>0.36</v>
      </c>
      <c r="I149" s="116">
        <v>0.57999999999999996</v>
      </c>
      <c r="J149" s="116" t="s">
        <v>268</v>
      </c>
      <c r="K149" s="116">
        <v>4.5253892353239997E-2</v>
      </c>
      <c r="L149" s="116">
        <v>3987.5244391732999</v>
      </c>
      <c r="M149" s="116">
        <v>10.3853981874753</v>
      </c>
      <c r="N149" s="116">
        <v>1.7390118770727201</v>
      </c>
      <c r="O149" s="116">
        <v>0.46997969162156</v>
      </c>
      <c r="P149" s="116">
        <v>7.8697056286050004E-2</v>
      </c>
      <c r="Q149" s="116">
        <v>180.45100172626999</v>
      </c>
      <c r="R149" s="116">
        <v>1700</v>
      </c>
      <c r="S149" s="116" t="s">
        <v>322</v>
      </c>
      <c r="T149" s="116">
        <v>1700</v>
      </c>
      <c r="U149" s="116" t="s">
        <v>268</v>
      </c>
      <c r="V149" s="116" t="s">
        <v>268</v>
      </c>
      <c r="Z149" s="116">
        <v>0</v>
      </c>
      <c r="AA149" s="116">
        <v>1</v>
      </c>
      <c r="AB149" s="116">
        <v>0.46997969162156</v>
      </c>
      <c r="AC149" s="116">
        <v>7.8697056286050004E-2</v>
      </c>
      <c r="AD149" s="116">
        <v>180.451001726269</v>
      </c>
      <c r="AF149" s="116">
        <v>-1</v>
      </c>
      <c r="AG149" s="116">
        <v>-1</v>
      </c>
      <c r="AH149" s="116">
        <v>-1</v>
      </c>
      <c r="AI149" s="116">
        <v>-1</v>
      </c>
      <c r="AJ149" s="116">
        <v>0</v>
      </c>
      <c r="AM149" s="116" t="s">
        <v>319</v>
      </c>
      <c r="AN149" s="116">
        <v>-1</v>
      </c>
      <c r="AQ149" s="116">
        <v>779</v>
      </c>
      <c r="AR149" s="116" t="s">
        <v>320</v>
      </c>
      <c r="AS149" s="116" t="s">
        <v>248</v>
      </c>
      <c r="AT149" s="116" t="s">
        <v>268</v>
      </c>
      <c r="AV149" s="116">
        <v>72.815968311790897</v>
      </c>
      <c r="AW149" s="116">
        <v>0.1463511774</v>
      </c>
    </row>
    <row r="150" spans="1:49" x14ac:dyDescent="0.25">
      <c r="A150" s="127">
        <v>170000</v>
      </c>
      <c r="B150" s="127">
        <v>690000</v>
      </c>
      <c r="C150" s="127">
        <v>690000</v>
      </c>
      <c r="D150" s="116" t="s">
        <v>314</v>
      </c>
      <c r="E150" s="116" t="s">
        <v>315</v>
      </c>
      <c r="F150" s="116" t="s">
        <v>316</v>
      </c>
      <c r="G150" s="116" t="s">
        <v>317</v>
      </c>
      <c r="H150" s="116">
        <v>0.36</v>
      </c>
      <c r="I150" s="116">
        <v>0.57999999999999996</v>
      </c>
      <c r="J150" s="116" t="s">
        <v>268</v>
      </c>
      <c r="K150" s="116">
        <v>0.24520350067749</v>
      </c>
      <c r="L150" s="116">
        <v>3987.5244391732999</v>
      </c>
      <c r="M150" s="116">
        <v>10.3853981874753</v>
      </c>
      <c r="N150" s="116">
        <v>1.7390118770727201</v>
      </c>
      <c r="O150" s="116">
        <v>2.5465359914986001</v>
      </c>
      <c r="P150" s="116">
        <v>0.42641179997796003</v>
      </c>
      <c r="Q150" s="116">
        <v>977.75495152233896</v>
      </c>
      <c r="R150" s="116">
        <v>1210</v>
      </c>
      <c r="S150" s="116" t="s">
        <v>318</v>
      </c>
      <c r="T150" s="116">
        <v>1210</v>
      </c>
      <c r="U150" s="116" t="s">
        <v>268</v>
      </c>
      <c r="V150" s="116" t="s">
        <v>268</v>
      </c>
      <c r="Z150" s="116">
        <v>0</v>
      </c>
      <c r="AA150" s="116">
        <v>1</v>
      </c>
      <c r="AB150" s="116">
        <v>2.5465359914986001</v>
      </c>
      <c r="AC150" s="116">
        <v>0.42641179997796003</v>
      </c>
      <c r="AD150" s="116">
        <v>977.75495152324902</v>
      </c>
      <c r="AF150" s="116">
        <v>-1</v>
      </c>
      <c r="AG150" s="116">
        <v>-1</v>
      </c>
      <c r="AH150" s="116">
        <v>-1</v>
      </c>
      <c r="AI150" s="116">
        <v>-1</v>
      </c>
      <c r="AJ150" s="116">
        <v>0</v>
      </c>
      <c r="AM150" s="116" t="s">
        <v>319</v>
      </c>
      <c r="AN150" s="116">
        <v>-1</v>
      </c>
      <c r="AQ150" s="116">
        <v>779</v>
      </c>
      <c r="AR150" s="116" t="s">
        <v>320</v>
      </c>
      <c r="AS150" s="116" t="s">
        <v>248</v>
      </c>
      <c r="AT150" s="116" t="s">
        <v>268</v>
      </c>
      <c r="AV150" s="116">
        <v>179.720556340896</v>
      </c>
      <c r="AW150" s="116">
        <v>0.79298860630000001</v>
      </c>
    </row>
    <row r="151" spans="1:49" x14ac:dyDescent="0.25">
      <c r="A151" s="127">
        <v>170000</v>
      </c>
      <c r="B151" s="127">
        <v>690000</v>
      </c>
      <c r="C151" s="127">
        <v>690000</v>
      </c>
      <c r="D151" s="116" t="s">
        <v>314</v>
      </c>
      <c r="E151" s="116" t="s">
        <v>315</v>
      </c>
      <c r="F151" s="116" t="s">
        <v>316</v>
      </c>
      <c r="G151" s="116" t="s">
        <v>317</v>
      </c>
      <c r="H151" s="116">
        <v>0.36</v>
      </c>
      <c r="I151" s="116">
        <v>0.57999999999999996</v>
      </c>
      <c r="J151" s="116" t="s">
        <v>268</v>
      </c>
      <c r="K151" s="116">
        <v>2.505627271185E-2</v>
      </c>
      <c r="L151" s="116">
        <v>3987.5244391732999</v>
      </c>
      <c r="M151" s="116">
        <v>10.3853981874753</v>
      </c>
      <c r="N151" s="116">
        <v>1.7390118770727201</v>
      </c>
      <c r="O151" s="116">
        <v>0.26021936920652999</v>
      </c>
      <c r="P151" s="116">
        <v>4.357315584108E-2</v>
      </c>
      <c r="Q151" s="116">
        <v>99.912499793093104</v>
      </c>
      <c r="R151" s="116">
        <v>1310</v>
      </c>
      <c r="S151" s="116" t="s">
        <v>318</v>
      </c>
      <c r="T151" s="116">
        <v>1310</v>
      </c>
      <c r="U151" s="116" t="s">
        <v>268</v>
      </c>
      <c r="V151" s="116" t="s">
        <v>268</v>
      </c>
      <c r="Z151" s="116">
        <v>0</v>
      </c>
      <c r="AA151" s="116">
        <v>1</v>
      </c>
      <c r="AB151" s="116">
        <v>0.26021936920652999</v>
      </c>
      <c r="AC151" s="116">
        <v>4.357315584108E-2</v>
      </c>
      <c r="AD151" s="116">
        <v>99.912499793094597</v>
      </c>
      <c r="AF151" s="116">
        <v>-1</v>
      </c>
      <c r="AG151" s="116">
        <v>-1</v>
      </c>
      <c r="AH151" s="116">
        <v>-1</v>
      </c>
      <c r="AI151" s="116">
        <v>-1</v>
      </c>
      <c r="AJ151" s="116">
        <v>0</v>
      </c>
      <c r="AM151" s="116" t="s">
        <v>319</v>
      </c>
      <c r="AN151" s="116">
        <v>-1</v>
      </c>
      <c r="AQ151" s="116">
        <v>779</v>
      </c>
      <c r="AR151" s="116" t="s">
        <v>320</v>
      </c>
      <c r="AS151" s="116" t="s">
        <v>248</v>
      </c>
      <c r="AT151" s="116" t="s">
        <v>268</v>
      </c>
      <c r="AV151" s="116">
        <v>55.418580758989897</v>
      </c>
      <c r="AW151" s="116">
        <v>8.1032035500000002E-2</v>
      </c>
    </row>
    <row r="152" spans="1:49" x14ac:dyDescent="0.25">
      <c r="A152" s="127">
        <v>170000</v>
      </c>
      <c r="B152" s="127">
        <v>690000</v>
      </c>
      <c r="C152" s="127">
        <v>690000</v>
      </c>
      <c r="D152" s="116" t="s">
        <v>314</v>
      </c>
      <c r="E152" s="116" t="s">
        <v>315</v>
      </c>
      <c r="F152" s="116" t="s">
        <v>316</v>
      </c>
      <c r="G152" s="116" t="s">
        <v>317</v>
      </c>
      <c r="H152" s="116">
        <v>0.36</v>
      </c>
      <c r="I152" s="116">
        <v>0.57999999999999996</v>
      </c>
      <c r="J152" s="116" t="s">
        <v>268</v>
      </c>
      <c r="K152" s="116">
        <v>8.1689408663000002E-4</v>
      </c>
      <c r="L152" s="116">
        <v>3987.5244391732999</v>
      </c>
      <c r="M152" s="116">
        <v>10.3853981874753</v>
      </c>
      <c r="N152" s="116">
        <v>1.7390118770727201</v>
      </c>
      <c r="O152" s="116">
        <v>8.4837703667399993E-3</v>
      </c>
      <c r="P152" s="116">
        <v>1.42058851897E-3</v>
      </c>
      <c r="Q152" s="116">
        <v>3.25738513468916</v>
      </c>
      <c r="R152" s="116">
        <v>1310</v>
      </c>
      <c r="S152" s="116" t="s">
        <v>318</v>
      </c>
      <c r="T152" s="116">
        <v>1310</v>
      </c>
      <c r="U152" s="116" t="s">
        <v>268</v>
      </c>
      <c r="V152" s="116" t="s">
        <v>268</v>
      </c>
      <c r="Z152" s="116">
        <v>0</v>
      </c>
      <c r="AA152" s="116">
        <v>1</v>
      </c>
      <c r="AB152" s="116">
        <v>8.4837703667399993E-3</v>
      </c>
      <c r="AC152" s="116">
        <v>1.42058851897E-3</v>
      </c>
      <c r="AD152" s="116">
        <v>3.2573851314175801</v>
      </c>
      <c r="AF152" s="116">
        <v>-1</v>
      </c>
      <c r="AG152" s="116">
        <v>-1</v>
      </c>
      <c r="AH152" s="116">
        <v>-1</v>
      </c>
      <c r="AI152" s="116">
        <v>-1</v>
      </c>
      <c r="AJ152" s="116">
        <v>0</v>
      </c>
      <c r="AM152" s="116" t="s">
        <v>319</v>
      </c>
      <c r="AN152" s="116">
        <v>-1</v>
      </c>
      <c r="AQ152" s="116">
        <v>779</v>
      </c>
      <c r="AR152" s="116" t="s">
        <v>320</v>
      </c>
      <c r="AS152" s="116" t="s">
        <v>248</v>
      </c>
      <c r="AT152" s="116" t="s">
        <v>268</v>
      </c>
      <c r="AV152" s="116">
        <v>38.286706314571703</v>
      </c>
      <c r="AW152" s="116">
        <v>2.6418371000000002E-3</v>
      </c>
    </row>
    <row r="153" spans="1:49" x14ac:dyDescent="0.25">
      <c r="A153" s="127">
        <v>170000</v>
      </c>
      <c r="B153" s="127">
        <v>690000</v>
      </c>
      <c r="C153" s="127">
        <v>690000</v>
      </c>
      <c r="D153" s="116" t="s">
        <v>314</v>
      </c>
      <c r="E153" s="116" t="s">
        <v>315</v>
      </c>
      <c r="F153" s="116" t="s">
        <v>316</v>
      </c>
      <c r="G153" s="116" t="s">
        <v>317</v>
      </c>
      <c r="H153" s="116">
        <v>0.36</v>
      </c>
      <c r="I153" s="116">
        <v>0.57999999999999996</v>
      </c>
      <c r="J153" s="116" t="s">
        <v>268</v>
      </c>
      <c r="K153" s="116">
        <v>6.9048987682999996E-4</v>
      </c>
      <c r="L153" s="116">
        <v>3987.5244391732999</v>
      </c>
      <c r="M153" s="116">
        <v>10.3853981874753</v>
      </c>
      <c r="N153" s="116">
        <v>1.7390118770727201</v>
      </c>
      <c r="O153" s="116">
        <v>7.1710123153100004E-3</v>
      </c>
      <c r="P153" s="116">
        <v>1.2007700968E-3</v>
      </c>
      <c r="Q153" s="116">
        <v>2.75334525886537</v>
      </c>
      <c r="R153" s="116">
        <v>1310</v>
      </c>
      <c r="S153" s="116" t="s">
        <v>318</v>
      </c>
      <c r="T153" s="116">
        <v>1310</v>
      </c>
      <c r="U153" s="116" t="s">
        <v>268</v>
      </c>
      <c r="V153" s="116" t="s">
        <v>268</v>
      </c>
      <c r="Z153" s="116">
        <v>0</v>
      </c>
      <c r="AA153" s="116">
        <v>1</v>
      </c>
      <c r="AB153" s="116">
        <v>7.1710123153100004E-3</v>
      </c>
      <c r="AC153" s="116">
        <v>1.2007700968E-3</v>
      </c>
      <c r="AD153" s="116">
        <v>2.7533452588638698</v>
      </c>
      <c r="AF153" s="116">
        <v>-1</v>
      </c>
      <c r="AG153" s="116">
        <v>-1</v>
      </c>
      <c r="AH153" s="116">
        <v>-1</v>
      </c>
      <c r="AI153" s="116">
        <v>-1</v>
      </c>
      <c r="AJ153" s="116">
        <v>0</v>
      </c>
      <c r="AM153" s="116" t="s">
        <v>319</v>
      </c>
      <c r="AN153" s="116">
        <v>-1</v>
      </c>
      <c r="AQ153" s="116">
        <v>779</v>
      </c>
      <c r="AR153" s="116" t="s">
        <v>320</v>
      </c>
      <c r="AS153" s="116" t="s">
        <v>248</v>
      </c>
      <c r="AT153" s="116" t="s">
        <v>268</v>
      </c>
      <c r="AV153" s="116">
        <v>32.7408252966991</v>
      </c>
      <c r="AW153" s="116">
        <v>2.2330456000000001E-3</v>
      </c>
    </row>
    <row r="154" spans="1:49" x14ac:dyDescent="0.25">
      <c r="A154" s="127">
        <v>170000</v>
      </c>
      <c r="B154" s="127">
        <v>690000</v>
      </c>
      <c r="C154" s="127">
        <v>690000</v>
      </c>
      <c r="D154" s="116" t="s">
        <v>314</v>
      </c>
      <c r="E154" s="116" t="s">
        <v>315</v>
      </c>
      <c r="F154" s="116" t="s">
        <v>316</v>
      </c>
      <c r="G154" s="116" t="s">
        <v>317</v>
      </c>
      <c r="H154" s="116">
        <v>0.36</v>
      </c>
      <c r="I154" s="116">
        <v>0.57999999999999996</v>
      </c>
      <c r="J154" s="116" t="s">
        <v>268</v>
      </c>
      <c r="K154" s="116">
        <v>0.52332629558913002</v>
      </c>
      <c r="L154" s="116">
        <v>3997.58958785913</v>
      </c>
      <c r="M154" s="116">
        <v>10.139301411046301</v>
      </c>
      <c r="N154" s="116">
        <v>1.5666767996498101</v>
      </c>
      <c r="O154" s="116">
        <v>5.3061630473046204</v>
      </c>
      <c r="P154" s="116">
        <v>0.81988316594618005</v>
      </c>
      <c r="Q154" s="116">
        <v>2092.0437503000298</v>
      </c>
      <c r="R154" s="116">
        <v>1210</v>
      </c>
      <c r="S154" s="116" t="s">
        <v>318</v>
      </c>
      <c r="T154" s="116">
        <v>1210</v>
      </c>
      <c r="U154" s="116" t="s">
        <v>268</v>
      </c>
      <c r="V154" s="116" t="s">
        <v>268</v>
      </c>
      <c r="Z154" s="116">
        <v>0</v>
      </c>
      <c r="AA154" s="116">
        <v>1</v>
      </c>
      <c r="AB154" s="116">
        <v>5.3061630473046204</v>
      </c>
      <c r="AC154" s="116">
        <v>0.81988316594618005</v>
      </c>
      <c r="AD154" s="116">
        <v>2092.0437503000298</v>
      </c>
      <c r="AF154" s="116">
        <v>-1</v>
      </c>
      <c r="AG154" s="116">
        <v>-1</v>
      </c>
      <c r="AH154" s="116">
        <v>-1</v>
      </c>
      <c r="AI154" s="116">
        <v>-1</v>
      </c>
      <c r="AJ154" s="116">
        <v>0</v>
      </c>
      <c r="AM154" s="116" t="s">
        <v>319</v>
      </c>
      <c r="AN154" s="116">
        <v>-1</v>
      </c>
      <c r="AQ154" s="116">
        <v>779</v>
      </c>
      <c r="AR154" s="116" t="s">
        <v>320</v>
      </c>
      <c r="AS154" s="116" t="s">
        <v>248</v>
      </c>
      <c r="AT154" s="116" t="s">
        <v>268</v>
      </c>
      <c r="AV154" s="116">
        <v>184.726919768779</v>
      </c>
      <c r="AW154" s="116">
        <v>1.6967102597999999</v>
      </c>
    </row>
    <row r="155" spans="1:49" x14ac:dyDescent="0.25">
      <c r="A155" s="127">
        <v>170000</v>
      </c>
      <c r="B155" s="127">
        <v>690000</v>
      </c>
      <c r="C155" s="127">
        <v>690000</v>
      </c>
      <c r="D155" s="116" t="s">
        <v>314</v>
      </c>
      <c r="E155" s="116" t="s">
        <v>315</v>
      </c>
      <c r="F155" s="116" t="s">
        <v>316</v>
      </c>
      <c r="G155" s="116" t="s">
        <v>317</v>
      </c>
      <c r="H155" s="116">
        <v>0.36</v>
      </c>
      <c r="I155" s="116">
        <v>0.57999999999999996</v>
      </c>
      <c r="J155" s="116" t="s">
        <v>268</v>
      </c>
      <c r="K155" s="116">
        <v>0.43704787345180002</v>
      </c>
      <c r="L155" s="116">
        <v>3985.7139502506502</v>
      </c>
      <c r="M155" s="116">
        <v>10.3136570378835</v>
      </c>
      <c r="N155" s="116">
        <v>1.6612117895518399</v>
      </c>
      <c r="O155" s="116">
        <v>4.5075618759183103</v>
      </c>
      <c r="P155" s="116">
        <v>0.72602907997669996</v>
      </c>
      <c r="Q155" s="116">
        <v>1741.9478061442501</v>
      </c>
      <c r="R155" s="116">
        <v>1210</v>
      </c>
      <c r="S155" s="116" t="s">
        <v>318</v>
      </c>
      <c r="T155" s="116">
        <v>1210</v>
      </c>
      <c r="U155" s="116" t="s">
        <v>268</v>
      </c>
      <c r="V155" s="116" t="s">
        <v>268</v>
      </c>
      <c r="Z155" s="116">
        <v>0</v>
      </c>
      <c r="AA155" s="116">
        <v>1</v>
      </c>
      <c r="AB155" s="116">
        <v>4.5075618759183103</v>
      </c>
      <c r="AC155" s="116">
        <v>0.72602907997669996</v>
      </c>
      <c r="AD155" s="116">
        <v>1741.9478061442501</v>
      </c>
      <c r="AF155" s="116">
        <v>-1</v>
      </c>
      <c r="AG155" s="116">
        <v>-1</v>
      </c>
      <c r="AH155" s="116">
        <v>-1</v>
      </c>
      <c r="AI155" s="116">
        <v>-1</v>
      </c>
      <c r="AJ155" s="116">
        <v>0</v>
      </c>
      <c r="AM155" s="116" t="s">
        <v>319</v>
      </c>
      <c r="AN155" s="116">
        <v>-1</v>
      </c>
      <c r="AQ155" s="116">
        <v>779</v>
      </c>
      <c r="AR155" s="116" t="s">
        <v>320</v>
      </c>
      <c r="AS155" s="116" t="s">
        <v>248</v>
      </c>
      <c r="AT155" s="116" t="s">
        <v>268</v>
      </c>
      <c r="AV155" s="116">
        <v>245.24996939182</v>
      </c>
      <c r="AW155" s="116">
        <v>1.4127719433000001</v>
      </c>
    </row>
    <row r="156" spans="1:49" x14ac:dyDescent="0.25">
      <c r="A156" s="127">
        <v>170000</v>
      </c>
      <c r="B156" s="127">
        <v>690000</v>
      </c>
      <c r="C156" s="127">
        <v>690000</v>
      </c>
      <c r="D156" s="116" t="s">
        <v>314</v>
      </c>
      <c r="E156" s="116" t="s">
        <v>315</v>
      </c>
      <c r="F156" s="116" t="s">
        <v>316</v>
      </c>
      <c r="G156" s="116" t="s">
        <v>317</v>
      </c>
      <c r="H156" s="116">
        <v>0.36</v>
      </c>
      <c r="I156" s="116">
        <v>0.57999999999999996</v>
      </c>
      <c r="J156" s="116" t="s">
        <v>268</v>
      </c>
      <c r="K156" s="116">
        <v>2.5172211561399998E-3</v>
      </c>
      <c r="L156" s="116">
        <v>3985.7139502506502</v>
      </c>
      <c r="M156" s="116">
        <v>10.3136570378835</v>
      </c>
      <c r="N156" s="116">
        <v>1.6612117895518399</v>
      </c>
      <c r="O156" s="116">
        <v>2.5961755692989998E-2</v>
      </c>
      <c r="P156" s="116">
        <v>4.1816374614900001E-3</v>
      </c>
      <c r="Q156" s="116">
        <v>10.0329234779171</v>
      </c>
      <c r="R156" s="116">
        <v>1310</v>
      </c>
      <c r="S156" s="116" t="s">
        <v>318</v>
      </c>
      <c r="T156" s="116">
        <v>1310</v>
      </c>
      <c r="U156" s="116" t="s">
        <v>268</v>
      </c>
      <c r="V156" s="116" t="s">
        <v>268</v>
      </c>
      <c r="Z156" s="116">
        <v>0</v>
      </c>
      <c r="AA156" s="116">
        <v>1</v>
      </c>
      <c r="AB156" s="116">
        <v>2.5961755692989998E-2</v>
      </c>
      <c r="AC156" s="116">
        <v>4.1816374614900001E-3</v>
      </c>
      <c r="AD156" s="116">
        <v>10.0329234779165</v>
      </c>
      <c r="AF156" s="116">
        <v>-1</v>
      </c>
      <c r="AG156" s="116">
        <v>-1</v>
      </c>
      <c r="AH156" s="116">
        <v>-1</v>
      </c>
      <c r="AI156" s="116">
        <v>-1</v>
      </c>
      <c r="AJ156" s="116">
        <v>0</v>
      </c>
      <c r="AM156" s="116" t="s">
        <v>319</v>
      </c>
      <c r="AN156" s="116">
        <v>-1</v>
      </c>
      <c r="AQ156" s="116">
        <v>779</v>
      </c>
      <c r="AR156" s="116" t="s">
        <v>320</v>
      </c>
      <c r="AS156" s="116" t="s">
        <v>248</v>
      </c>
      <c r="AT156" s="116" t="s">
        <v>268</v>
      </c>
      <c r="AV156" s="116">
        <v>47.655160029783701</v>
      </c>
      <c r="AW156" s="116">
        <v>8.1370020000000008E-3</v>
      </c>
    </row>
    <row r="157" spans="1:49" x14ac:dyDescent="0.25">
      <c r="A157" s="127">
        <v>170000</v>
      </c>
      <c r="B157" s="127">
        <v>690000</v>
      </c>
      <c r="C157" s="127">
        <v>690000</v>
      </c>
      <c r="D157" s="116" t="s">
        <v>314</v>
      </c>
      <c r="E157" s="116" t="s">
        <v>315</v>
      </c>
      <c r="F157" s="116" t="s">
        <v>316</v>
      </c>
      <c r="G157" s="116" t="s">
        <v>317</v>
      </c>
      <c r="H157" s="116">
        <v>0.36</v>
      </c>
      <c r="I157" s="116">
        <v>0.57999999999999996</v>
      </c>
      <c r="J157" s="116" t="s">
        <v>268</v>
      </c>
      <c r="K157" s="116">
        <v>4.1192860639E-4</v>
      </c>
      <c r="L157" s="116">
        <v>3985.7139502506502</v>
      </c>
      <c r="M157" s="116">
        <v>10.3136570378835</v>
      </c>
      <c r="N157" s="116">
        <v>1.6612117895518399</v>
      </c>
      <c r="O157" s="116">
        <v>4.2484903704000003E-3</v>
      </c>
      <c r="P157" s="116">
        <v>6.8430065738000004E-4</v>
      </c>
      <c r="Q157" s="116">
        <v>1.6418295929959299</v>
      </c>
      <c r="R157" s="116">
        <v>1310</v>
      </c>
      <c r="S157" s="116" t="s">
        <v>318</v>
      </c>
      <c r="T157" s="116">
        <v>1310</v>
      </c>
      <c r="U157" s="116" t="s">
        <v>268</v>
      </c>
      <c r="V157" s="116" t="s">
        <v>268</v>
      </c>
      <c r="Z157" s="116">
        <v>0</v>
      </c>
      <c r="AA157" s="116">
        <v>1</v>
      </c>
      <c r="AB157" s="116">
        <v>4.2484903704000003E-3</v>
      </c>
      <c r="AC157" s="116">
        <v>6.8430065738000004E-4</v>
      </c>
      <c r="AD157" s="116">
        <v>1.6418295929948299</v>
      </c>
      <c r="AF157" s="116">
        <v>-1</v>
      </c>
      <c r="AG157" s="116">
        <v>-1</v>
      </c>
      <c r="AH157" s="116">
        <v>-1</v>
      </c>
      <c r="AI157" s="116">
        <v>-1</v>
      </c>
      <c r="AJ157" s="116">
        <v>0</v>
      </c>
      <c r="AM157" s="116" t="s">
        <v>319</v>
      </c>
      <c r="AN157" s="116">
        <v>-1</v>
      </c>
      <c r="AQ157" s="116">
        <v>779</v>
      </c>
      <c r="AR157" s="116" t="s">
        <v>320</v>
      </c>
      <c r="AS157" s="116" t="s">
        <v>248</v>
      </c>
      <c r="AT157" s="116" t="s">
        <v>268</v>
      </c>
      <c r="AV157" s="116">
        <v>19.4299709882774</v>
      </c>
      <c r="AW157" s="116">
        <v>1.3315731E-3</v>
      </c>
    </row>
    <row r="158" spans="1:49" x14ac:dyDescent="0.25">
      <c r="A158" s="127">
        <v>170000</v>
      </c>
      <c r="B158" s="127">
        <v>690000</v>
      </c>
      <c r="C158" s="127">
        <v>690000</v>
      </c>
      <c r="D158" s="116" t="s">
        <v>314</v>
      </c>
      <c r="E158" s="116" t="s">
        <v>315</v>
      </c>
      <c r="F158" s="116" t="s">
        <v>316</v>
      </c>
      <c r="G158" s="116" t="s">
        <v>317</v>
      </c>
      <c r="H158" s="116">
        <v>0.36</v>
      </c>
      <c r="I158" s="116">
        <v>0.57999999999999996</v>
      </c>
      <c r="J158" s="116" t="s">
        <v>268</v>
      </c>
      <c r="K158" s="116">
        <v>3.31191852496E-3</v>
      </c>
      <c r="L158" s="116">
        <v>3985.7139502506502</v>
      </c>
      <c r="M158" s="116">
        <v>10.3136570378835</v>
      </c>
      <c r="N158" s="116">
        <v>1.6612117895518399</v>
      </c>
      <c r="O158" s="116">
        <v>3.4157991803890002E-2</v>
      </c>
      <c r="P158" s="116">
        <v>5.5017980996999996E-3</v>
      </c>
      <c r="Q158" s="116">
        <v>13.200359867042501</v>
      </c>
      <c r="R158" s="116">
        <v>1310</v>
      </c>
      <c r="S158" s="116" t="s">
        <v>318</v>
      </c>
      <c r="T158" s="116">
        <v>1310</v>
      </c>
      <c r="U158" s="116" t="s">
        <v>268</v>
      </c>
      <c r="V158" s="116" t="s">
        <v>268</v>
      </c>
      <c r="Z158" s="116">
        <v>0</v>
      </c>
      <c r="AA158" s="116">
        <v>1</v>
      </c>
      <c r="AB158" s="116">
        <v>3.4157991803890002E-2</v>
      </c>
      <c r="AC158" s="116">
        <v>5.5017980996999996E-3</v>
      </c>
      <c r="AD158" s="116">
        <v>13.2003598670436</v>
      </c>
      <c r="AF158" s="116">
        <v>-1</v>
      </c>
      <c r="AG158" s="116">
        <v>-1</v>
      </c>
      <c r="AH158" s="116">
        <v>-1</v>
      </c>
      <c r="AI158" s="116">
        <v>-1</v>
      </c>
      <c r="AJ158" s="116">
        <v>0</v>
      </c>
      <c r="AM158" s="116" t="s">
        <v>319</v>
      </c>
      <c r="AN158" s="116">
        <v>-1</v>
      </c>
      <c r="AQ158" s="116">
        <v>779</v>
      </c>
      <c r="AR158" s="116" t="s">
        <v>320</v>
      </c>
      <c r="AS158" s="116" t="s">
        <v>248</v>
      </c>
      <c r="AT158" s="116" t="s">
        <v>268</v>
      </c>
      <c r="AV158" s="116">
        <v>84.317892404578501</v>
      </c>
      <c r="AW158" s="116">
        <v>1.0705888E-2</v>
      </c>
    </row>
    <row r="159" spans="1:49" x14ac:dyDescent="0.25">
      <c r="A159" s="127">
        <v>170000</v>
      </c>
      <c r="B159" s="127">
        <v>690000</v>
      </c>
      <c r="C159" s="127">
        <v>690000</v>
      </c>
      <c r="D159" s="116" t="s">
        <v>314</v>
      </c>
      <c r="E159" s="116" t="s">
        <v>315</v>
      </c>
      <c r="F159" s="116" t="s">
        <v>316</v>
      </c>
      <c r="G159" s="116" t="s">
        <v>317</v>
      </c>
      <c r="H159" s="116">
        <v>0.36</v>
      </c>
      <c r="I159" s="116">
        <v>0.57999999999999996</v>
      </c>
      <c r="J159" s="116" t="s">
        <v>268</v>
      </c>
      <c r="K159" s="116">
        <v>0.48951650694486998</v>
      </c>
      <c r="L159" s="116">
        <v>3971.6748990732699</v>
      </c>
      <c r="M159" s="116">
        <v>10.067472380624199</v>
      </c>
      <c r="N159" s="116">
        <v>1.5495987385704399</v>
      </c>
      <c r="O159" s="116">
        <v>4.9281939135271902</v>
      </c>
      <c r="P159" s="116">
        <v>0.75855416167117995</v>
      </c>
      <c r="Q159" s="116">
        <v>1944.2004233149801</v>
      </c>
      <c r="R159" s="116">
        <v>1210</v>
      </c>
      <c r="S159" s="116" t="s">
        <v>318</v>
      </c>
      <c r="T159" s="116">
        <v>1210</v>
      </c>
      <c r="U159" s="116" t="s">
        <v>268</v>
      </c>
      <c r="V159" s="116" t="s">
        <v>268</v>
      </c>
      <c r="Z159" s="116">
        <v>0</v>
      </c>
      <c r="AA159" s="116">
        <v>1</v>
      </c>
      <c r="AB159" s="116">
        <v>4.9281939135271902</v>
      </c>
      <c r="AC159" s="116">
        <v>0.75855416167117995</v>
      </c>
      <c r="AD159" s="116">
        <v>1944.2004233149801</v>
      </c>
      <c r="AF159" s="116">
        <v>-1</v>
      </c>
      <c r="AG159" s="116">
        <v>-1</v>
      </c>
      <c r="AH159" s="116">
        <v>-1</v>
      </c>
      <c r="AI159" s="116">
        <v>-1</v>
      </c>
      <c r="AJ159" s="116">
        <v>0</v>
      </c>
      <c r="AM159" s="116" t="s">
        <v>319</v>
      </c>
      <c r="AN159" s="116">
        <v>-1</v>
      </c>
      <c r="AQ159" s="116">
        <v>779</v>
      </c>
      <c r="AR159" s="116" t="s">
        <v>320</v>
      </c>
      <c r="AS159" s="116" t="s">
        <v>248</v>
      </c>
      <c r="AT159" s="116" t="s">
        <v>268</v>
      </c>
      <c r="AV159" s="116">
        <v>185.61530412849999</v>
      </c>
      <c r="AW159" s="116">
        <v>1.5768048851000001</v>
      </c>
    </row>
    <row r="160" spans="1:49" x14ac:dyDescent="0.25">
      <c r="A160" s="127">
        <v>170000</v>
      </c>
      <c r="B160" s="127">
        <v>690000</v>
      </c>
      <c r="C160" s="127">
        <v>690000</v>
      </c>
      <c r="D160" s="116" t="s">
        <v>314</v>
      </c>
      <c r="E160" s="116" t="s">
        <v>315</v>
      </c>
      <c r="F160" s="116" t="s">
        <v>316</v>
      </c>
      <c r="G160" s="116" t="s">
        <v>317</v>
      </c>
      <c r="H160" s="116">
        <v>0.36</v>
      </c>
      <c r="I160" s="116">
        <v>0.57999999999999996</v>
      </c>
      <c r="J160" s="116" t="s">
        <v>268</v>
      </c>
      <c r="K160" s="116">
        <v>3.3946703098630002E-2</v>
      </c>
      <c r="L160" s="116">
        <v>3971.6748990732699</v>
      </c>
      <c r="M160" s="116">
        <v>10.067472380624199</v>
      </c>
      <c r="N160" s="116">
        <v>1.5495987385704399</v>
      </c>
      <c r="O160" s="116">
        <v>0.34175749585877002</v>
      </c>
      <c r="P160" s="116">
        <v>5.2603768300269999E-2</v>
      </c>
      <c r="Q160" s="116">
        <v>134.82526860314499</v>
      </c>
      <c r="R160" s="116">
        <v>1310</v>
      </c>
      <c r="S160" s="116" t="s">
        <v>318</v>
      </c>
      <c r="T160" s="116">
        <v>1310</v>
      </c>
      <c r="U160" s="116" t="s">
        <v>268</v>
      </c>
      <c r="V160" s="116" t="s">
        <v>268</v>
      </c>
      <c r="Z160" s="116">
        <v>0</v>
      </c>
      <c r="AA160" s="116">
        <v>1</v>
      </c>
      <c r="AB160" s="116">
        <v>0.34175749585877002</v>
      </c>
      <c r="AC160" s="116">
        <v>5.2603768300269999E-2</v>
      </c>
      <c r="AD160" s="116">
        <v>134.82526860314701</v>
      </c>
      <c r="AF160" s="116">
        <v>-1</v>
      </c>
      <c r="AG160" s="116">
        <v>-1</v>
      </c>
      <c r="AH160" s="116">
        <v>-1</v>
      </c>
      <c r="AI160" s="116">
        <v>-1</v>
      </c>
      <c r="AJ160" s="116">
        <v>0</v>
      </c>
      <c r="AM160" s="116" t="s">
        <v>319</v>
      </c>
      <c r="AN160" s="116">
        <v>-1</v>
      </c>
      <c r="AQ160" s="116">
        <v>779</v>
      </c>
      <c r="AR160" s="116" t="s">
        <v>320</v>
      </c>
      <c r="AS160" s="116" t="s">
        <v>248</v>
      </c>
      <c r="AT160" s="116" t="s">
        <v>268</v>
      </c>
      <c r="AV160" s="116">
        <v>51.888484612321299</v>
      </c>
      <c r="AW160" s="116">
        <v>0.1093473387</v>
      </c>
    </row>
    <row r="161" spans="1:49" x14ac:dyDescent="0.25">
      <c r="A161" s="127">
        <v>170000</v>
      </c>
      <c r="B161" s="127">
        <v>690000</v>
      </c>
      <c r="C161" s="127">
        <v>690000</v>
      </c>
      <c r="D161" s="116" t="s">
        <v>314</v>
      </c>
      <c r="E161" s="116" t="s">
        <v>315</v>
      </c>
      <c r="F161" s="116" t="s">
        <v>316</v>
      </c>
      <c r="G161" s="116" t="s">
        <v>317</v>
      </c>
      <c r="H161" s="116">
        <v>0.36</v>
      </c>
      <c r="I161" s="116">
        <v>0.57999999999999996</v>
      </c>
      <c r="J161" s="116" t="s">
        <v>268</v>
      </c>
      <c r="K161" s="116">
        <v>0.16348782595622</v>
      </c>
      <c r="L161" s="116">
        <v>3951.4985915582602</v>
      </c>
      <c r="M161" s="116">
        <v>10.1221851667545</v>
      </c>
      <c r="N161" s="116">
        <v>1.6070160561339799</v>
      </c>
      <c r="O161" s="116">
        <v>1.65485404683908</v>
      </c>
      <c r="P161" s="116">
        <v>0.26272756129408997</v>
      </c>
      <c r="Q161" s="116">
        <v>646.02191400296203</v>
      </c>
      <c r="R161" s="116">
        <v>1210</v>
      </c>
      <c r="S161" s="116" t="s">
        <v>318</v>
      </c>
      <c r="T161" s="116">
        <v>1210</v>
      </c>
      <c r="U161" s="116" t="s">
        <v>268</v>
      </c>
      <c r="V161" s="116" t="s">
        <v>268</v>
      </c>
      <c r="Z161" s="116">
        <v>0</v>
      </c>
      <c r="AA161" s="116">
        <v>1</v>
      </c>
      <c r="AB161" s="116">
        <v>1.65485404683908</v>
      </c>
      <c r="AC161" s="116">
        <v>0.26272756129408997</v>
      </c>
      <c r="AD161" s="116">
        <v>1764.9931930130299</v>
      </c>
      <c r="AF161" s="116">
        <v>-1</v>
      </c>
      <c r="AG161" s="116">
        <v>-1</v>
      </c>
      <c r="AH161" s="116">
        <v>-1</v>
      </c>
      <c r="AI161" s="116">
        <v>-1</v>
      </c>
      <c r="AJ161" s="116">
        <v>0</v>
      </c>
      <c r="AM161" s="116" t="s">
        <v>319</v>
      </c>
      <c r="AN161" s="116">
        <v>-1</v>
      </c>
      <c r="AQ161" s="116">
        <v>779</v>
      </c>
      <c r="AR161" s="116" t="s">
        <v>320</v>
      </c>
      <c r="AS161" s="116" t="s">
        <v>248</v>
      </c>
      <c r="AT161" s="116" t="s">
        <v>268</v>
      </c>
      <c r="AV161" s="116">
        <v>174.578080192714</v>
      </c>
      <c r="AW161" s="116">
        <v>1.4314624436000001</v>
      </c>
    </row>
    <row r="162" spans="1:49" x14ac:dyDescent="0.25">
      <c r="A162" s="127">
        <v>170000</v>
      </c>
      <c r="B162" s="127">
        <v>690000</v>
      </c>
      <c r="C162" s="127">
        <v>690000</v>
      </c>
      <c r="D162" s="116" t="s">
        <v>314</v>
      </c>
      <c r="E162" s="116" t="s">
        <v>315</v>
      </c>
      <c r="F162" s="116" t="s">
        <v>316</v>
      </c>
      <c r="G162" s="116" t="s">
        <v>317</v>
      </c>
      <c r="H162" s="116">
        <v>0.36</v>
      </c>
      <c r="I162" s="116">
        <v>0.57999999999999996</v>
      </c>
      <c r="J162" s="116" t="s">
        <v>268</v>
      </c>
      <c r="K162" s="116">
        <v>2.65845253779E-3</v>
      </c>
      <c r="L162" s="116">
        <v>3951.4985915582602</v>
      </c>
      <c r="M162" s="116">
        <v>10.1221851667545</v>
      </c>
      <c r="N162" s="116">
        <v>1.6070160561339799</v>
      </c>
      <c r="O162" s="116">
        <v>2.6909348844560001E-2</v>
      </c>
      <c r="P162" s="116">
        <v>4.2721759127000002E-3</v>
      </c>
      <c r="Q162" s="116">
        <v>10.504871458813501</v>
      </c>
      <c r="R162" s="116">
        <v>1310</v>
      </c>
      <c r="S162" s="116" t="s">
        <v>318</v>
      </c>
      <c r="T162" s="116">
        <v>1310</v>
      </c>
      <c r="U162" s="116" t="s">
        <v>268</v>
      </c>
      <c r="V162" s="116" t="s">
        <v>268</v>
      </c>
      <c r="Z162" s="116">
        <v>0</v>
      </c>
      <c r="AA162" s="116">
        <v>1</v>
      </c>
      <c r="AB162" s="116">
        <v>2.6909348844560001E-2</v>
      </c>
      <c r="AC162" s="116">
        <v>4.2721759127000002E-3</v>
      </c>
      <c r="AD162" s="116">
        <v>10.504871483003701</v>
      </c>
      <c r="AF162" s="116">
        <v>-1</v>
      </c>
      <c r="AG162" s="116">
        <v>-1</v>
      </c>
      <c r="AH162" s="116">
        <v>-1</v>
      </c>
      <c r="AI162" s="116">
        <v>-1</v>
      </c>
      <c r="AJ162" s="116">
        <v>0</v>
      </c>
      <c r="AM162" s="116" t="s">
        <v>319</v>
      </c>
      <c r="AN162" s="116">
        <v>-1</v>
      </c>
      <c r="AQ162" s="116">
        <v>779</v>
      </c>
      <c r="AR162" s="116" t="s">
        <v>320</v>
      </c>
      <c r="AS162" s="116" t="s">
        <v>248</v>
      </c>
      <c r="AT162" s="116" t="s">
        <v>268</v>
      </c>
      <c r="AV162" s="116">
        <v>66.413436479216301</v>
      </c>
      <c r="AW162" s="116">
        <v>8.5197659999999998E-3</v>
      </c>
    </row>
    <row r="163" spans="1:49" x14ac:dyDescent="0.25">
      <c r="A163" s="127">
        <v>170000</v>
      </c>
      <c r="B163" s="127">
        <v>690000</v>
      </c>
      <c r="C163" s="127">
        <v>690000</v>
      </c>
      <c r="D163" s="116" t="s">
        <v>314</v>
      </c>
      <c r="E163" s="116" t="s">
        <v>315</v>
      </c>
      <c r="F163" s="116" t="s">
        <v>316</v>
      </c>
      <c r="G163" s="116" t="s">
        <v>317</v>
      </c>
      <c r="H163" s="116">
        <v>0.36</v>
      </c>
      <c r="I163" s="116">
        <v>0.57999999999999996</v>
      </c>
      <c r="J163" s="116" t="s">
        <v>268</v>
      </c>
      <c r="K163" s="116">
        <v>1.8493247315940001E-2</v>
      </c>
      <c r="L163" s="116">
        <v>3951.4985915582602</v>
      </c>
      <c r="M163" s="116">
        <v>10.1221851667545</v>
      </c>
      <c r="N163" s="116">
        <v>1.6070160561339799</v>
      </c>
      <c r="O163" s="116">
        <v>0.18719207366661</v>
      </c>
      <c r="P163" s="116">
        <v>2.9718945366779999E-2</v>
      </c>
      <c r="Q163" s="116">
        <v>73.076040722307198</v>
      </c>
      <c r="R163" s="116">
        <v>1750</v>
      </c>
      <c r="S163" s="116" t="s">
        <v>321</v>
      </c>
      <c r="T163" s="116">
        <v>1750</v>
      </c>
      <c r="U163" s="116" t="s">
        <v>268</v>
      </c>
      <c r="V163" s="116" t="s">
        <v>268</v>
      </c>
      <c r="Z163" s="116">
        <v>0</v>
      </c>
      <c r="AA163" s="116">
        <v>1</v>
      </c>
      <c r="AB163" s="116">
        <v>0.18719207366661</v>
      </c>
      <c r="AC163" s="116">
        <v>2.9718945366779999E-2</v>
      </c>
      <c r="AD163" s="116">
        <v>73.076040722307596</v>
      </c>
      <c r="AF163" s="116">
        <v>-1</v>
      </c>
      <c r="AG163" s="116">
        <v>-1</v>
      </c>
      <c r="AH163" s="116">
        <v>-1</v>
      </c>
      <c r="AI163" s="116">
        <v>-1</v>
      </c>
      <c r="AJ163" s="116">
        <v>0</v>
      </c>
      <c r="AM163" s="116" t="s">
        <v>319</v>
      </c>
      <c r="AN163" s="116">
        <v>-1</v>
      </c>
      <c r="AQ163" s="116">
        <v>779</v>
      </c>
      <c r="AR163" s="116" t="s">
        <v>320</v>
      </c>
      <c r="AS163" s="116" t="s">
        <v>248</v>
      </c>
      <c r="AT163" s="116" t="s">
        <v>268</v>
      </c>
      <c r="AV163" s="116">
        <v>35.653322130293297</v>
      </c>
      <c r="AW163" s="116">
        <v>5.9266861900000002E-2</v>
      </c>
    </row>
    <row r="164" spans="1:49" x14ac:dyDescent="0.25">
      <c r="A164" s="127">
        <v>170000</v>
      </c>
      <c r="B164" s="127">
        <v>690000</v>
      </c>
      <c r="C164" s="127">
        <v>690000</v>
      </c>
      <c r="D164" s="116" t="s">
        <v>314</v>
      </c>
      <c r="E164" s="116" t="s">
        <v>315</v>
      </c>
      <c r="F164" s="116" t="s">
        <v>316</v>
      </c>
      <c r="G164" s="116" t="s">
        <v>317</v>
      </c>
      <c r="H164" s="116">
        <v>0.36</v>
      </c>
      <c r="I164" s="116">
        <v>0.57999999999999996</v>
      </c>
      <c r="J164" s="116" t="s">
        <v>268</v>
      </c>
      <c r="K164" s="116">
        <v>0.22408794378568</v>
      </c>
      <c r="L164" s="116">
        <v>3940.1193635960499</v>
      </c>
      <c r="M164" s="116">
        <v>11.6237523440575</v>
      </c>
      <c r="N164" s="116">
        <v>2.1048069828157701</v>
      </c>
      <c r="O164" s="116">
        <v>2.6047427618538501</v>
      </c>
      <c r="P164" s="116">
        <v>0.47166186884493</v>
      </c>
      <c r="Q164" s="116">
        <v>882.93324645839004</v>
      </c>
      <c r="R164" s="116">
        <v>1210</v>
      </c>
      <c r="S164" s="116" t="s">
        <v>318</v>
      </c>
      <c r="T164" s="116">
        <v>1210</v>
      </c>
      <c r="U164" s="116" t="s">
        <v>268</v>
      </c>
      <c r="V164" s="116" t="s">
        <v>268</v>
      </c>
      <c r="Z164" s="116">
        <v>0</v>
      </c>
      <c r="AA164" s="116">
        <v>1</v>
      </c>
      <c r="AB164" s="116">
        <v>2.6047427618538501</v>
      </c>
      <c r="AC164" s="116">
        <v>0.47166186884493</v>
      </c>
      <c r="AD164" s="116">
        <v>882.93324645987605</v>
      </c>
      <c r="AF164" s="116">
        <v>-1</v>
      </c>
      <c r="AG164" s="116">
        <v>-1</v>
      </c>
      <c r="AH164" s="116">
        <v>-1</v>
      </c>
      <c r="AI164" s="116">
        <v>-1</v>
      </c>
      <c r="AJ164" s="116">
        <v>0</v>
      </c>
      <c r="AM164" s="116" t="s">
        <v>319</v>
      </c>
      <c r="AN164" s="116">
        <v>-1</v>
      </c>
      <c r="AQ164" s="116">
        <v>779</v>
      </c>
      <c r="AR164" s="116" t="s">
        <v>320</v>
      </c>
      <c r="AS164" s="116" t="s">
        <v>248</v>
      </c>
      <c r="AT164" s="116" t="s">
        <v>268</v>
      </c>
      <c r="AV164" s="116">
        <v>123.518254802409</v>
      </c>
      <c r="AW164" s="116">
        <v>0.71608535799999995</v>
      </c>
    </row>
    <row r="165" spans="1:49" x14ac:dyDescent="0.25">
      <c r="A165" s="127">
        <v>170000</v>
      </c>
      <c r="B165" s="127">
        <v>690000</v>
      </c>
      <c r="C165" s="127">
        <v>690000</v>
      </c>
      <c r="D165" s="116" t="s">
        <v>314</v>
      </c>
      <c r="E165" s="116" t="s">
        <v>315</v>
      </c>
      <c r="F165" s="116" t="s">
        <v>316</v>
      </c>
      <c r="G165" s="116" t="s">
        <v>317</v>
      </c>
      <c r="H165" s="116">
        <v>0.36</v>
      </c>
      <c r="I165" s="116">
        <v>0.57999999999999996</v>
      </c>
      <c r="J165" s="116" t="s">
        <v>268</v>
      </c>
      <c r="K165" s="116">
        <v>1.07821579347E-3</v>
      </c>
      <c r="L165" s="116">
        <v>3940.1193635960499</v>
      </c>
      <c r="M165" s="116">
        <v>11.6237523440575</v>
      </c>
      <c r="N165" s="116">
        <v>2.1048069828157701</v>
      </c>
      <c r="O165" s="116">
        <v>1.253291335677E-2</v>
      </c>
      <c r="P165" s="116">
        <v>2.2694361310799998E-3</v>
      </c>
      <c r="Q165" s="116">
        <v>4.24829892599411</v>
      </c>
      <c r="R165" s="116">
        <v>1310</v>
      </c>
      <c r="S165" s="116" t="s">
        <v>318</v>
      </c>
      <c r="T165" s="116">
        <v>1310</v>
      </c>
      <c r="U165" s="116" t="s">
        <v>268</v>
      </c>
      <c r="V165" s="116" t="s">
        <v>268</v>
      </c>
      <c r="Z165" s="116">
        <v>0</v>
      </c>
      <c r="AA165" s="116">
        <v>1</v>
      </c>
      <c r="AB165" s="116">
        <v>1.253291335677E-2</v>
      </c>
      <c r="AC165" s="116">
        <v>2.2694361310799998E-3</v>
      </c>
      <c r="AD165" s="116">
        <v>4.2482989251929704</v>
      </c>
      <c r="AF165" s="116">
        <v>-1</v>
      </c>
      <c r="AG165" s="116">
        <v>-1</v>
      </c>
      <c r="AH165" s="116">
        <v>-1</v>
      </c>
      <c r="AI165" s="116">
        <v>-1</v>
      </c>
      <c r="AJ165" s="116">
        <v>0</v>
      </c>
      <c r="AM165" s="116" t="s">
        <v>319</v>
      </c>
      <c r="AN165" s="116">
        <v>-1</v>
      </c>
      <c r="AQ165" s="116">
        <v>779</v>
      </c>
      <c r="AR165" s="116" t="s">
        <v>320</v>
      </c>
      <c r="AS165" s="116" t="s">
        <v>248</v>
      </c>
      <c r="AT165" s="116" t="s">
        <v>268</v>
      </c>
      <c r="AV165" s="116">
        <v>20.770177395623801</v>
      </c>
      <c r="AW165" s="116">
        <v>3.4454978999999999E-3</v>
      </c>
    </row>
    <row r="166" spans="1:49" x14ac:dyDescent="0.25">
      <c r="A166" s="127">
        <v>170000</v>
      </c>
      <c r="B166" s="127">
        <v>700000</v>
      </c>
      <c r="C166" s="127">
        <v>700000</v>
      </c>
      <c r="D166" s="116" t="s">
        <v>314</v>
      </c>
      <c r="E166" s="116" t="s">
        <v>315</v>
      </c>
      <c r="F166" s="116" t="s">
        <v>316</v>
      </c>
      <c r="G166" s="116" t="s">
        <v>317</v>
      </c>
      <c r="H166" s="116">
        <v>0.36</v>
      </c>
      <c r="I166" s="116">
        <v>0.57999999999999996</v>
      </c>
      <c r="J166" s="116" t="s">
        <v>268</v>
      </c>
      <c r="K166" s="116">
        <v>9.1385703309660005E-2</v>
      </c>
      <c r="L166" s="116">
        <v>3991.1233256041101</v>
      </c>
      <c r="M166" s="116">
        <v>10.5289224432571</v>
      </c>
      <c r="N166" s="116">
        <v>1.76166464769168</v>
      </c>
      <c r="O166" s="116">
        <v>0.96219298256997998</v>
      </c>
      <c r="P166" s="116">
        <v>0.16099096282507999</v>
      </c>
      <c r="Q166" s="116">
        <v>364.73161210594901</v>
      </c>
      <c r="R166" s="116">
        <v>1210</v>
      </c>
      <c r="S166" s="116" t="s">
        <v>318</v>
      </c>
      <c r="T166" s="116">
        <v>1210</v>
      </c>
      <c r="U166" s="116" t="s">
        <v>268</v>
      </c>
      <c r="V166" s="116" t="s">
        <v>268</v>
      </c>
      <c r="Z166" s="116">
        <v>0</v>
      </c>
      <c r="AA166" s="116">
        <v>1</v>
      </c>
      <c r="AB166" s="116">
        <v>0.96219298256997998</v>
      </c>
      <c r="AC166" s="116">
        <v>0.16099096282507999</v>
      </c>
      <c r="AD166" s="116">
        <v>364.73161210594901</v>
      </c>
      <c r="AF166" s="116">
        <v>-1</v>
      </c>
      <c r="AG166" s="116">
        <v>-1</v>
      </c>
      <c r="AH166" s="116">
        <v>-1</v>
      </c>
      <c r="AI166" s="116">
        <v>-1</v>
      </c>
      <c r="AJ166" s="116">
        <v>0</v>
      </c>
      <c r="AM166" s="116" t="s">
        <v>319</v>
      </c>
      <c r="AN166" s="116">
        <v>-1</v>
      </c>
      <c r="AQ166" s="116">
        <v>779</v>
      </c>
      <c r="AR166" s="116" t="s">
        <v>320</v>
      </c>
      <c r="AS166" s="116" t="s">
        <v>248</v>
      </c>
      <c r="AT166" s="116" t="s">
        <v>268</v>
      </c>
      <c r="AV166" s="116">
        <v>114.031431271277</v>
      </c>
      <c r="AW166" s="116">
        <v>0.2958082823</v>
      </c>
    </row>
    <row r="167" spans="1:49" x14ac:dyDescent="0.25">
      <c r="A167" s="127">
        <v>170000</v>
      </c>
      <c r="B167" s="127">
        <v>700000</v>
      </c>
      <c r="C167" s="127">
        <v>700000</v>
      </c>
      <c r="D167" s="116" t="s">
        <v>314</v>
      </c>
      <c r="E167" s="116" t="s">
        <v>315</v>
      </c>
      <c r="F167" s="116" t="s">
        <v>316</v>
      </c>
      <c r="G167" s="116" t="s">
        <v>317</v>
      </c>
      <c r="H167" s="116">
        <v>0.36</v>
      </c>
      <c r="I167" s="116">
        <v>0.57999999999999996</v>
      </c>
      <c r="J167" s="116" t="s">
        <v>268</v>
      </c>
      <c r="K167" s="116">
        <v>1.9828486787E-3</v>
      </c>
      <c r="L167" s="116">
        <v>3991.1233256041101</v>
      </c>
      <c r="M167" s="116">
        <v>10.5289224432571</v>
      </c>
      <c r="N167" s="116">
        <v>1.76166464769168</v>
      </c>
      <c r="O167" s="116">
        <v>2.0877259954759999E-2</v>
      </c>
      <c r="P167" s="116">
        <v>3.4931144189900001E-3</v>
      </c>
      <c r="Q167" s="116">
        <v>7.9137936127108501</v>
      </c>
      <c r="R167" s="116">
        <v>1310</v>
      </c>
      <c r="S167" s="116" t="s">
        <v>318</v>
      </c>
      <c r="T167" s="116">
        <v>1310</v>
      </c>
      <c r="U167" s="116" t="s">
        <v>268</v>
      </c>
      <c r="V167" s="116" t="s">
        <v>268</v>
      </c>
      <c r="Z167" s="116">
        <v>0</v>
      </c>
      <c r="AA167" s="116">
        <v>1</v>
      </c>
      <c r="AB167" s="116">
        <v>2.0877259954759999E-2</v>
      </c>
      <c r="AC167" s="116">
        <v>3.4931144189900001E-3</v>
      </c>
      <c r="AD167" s="116">
        <v>7.9137936127089397</v>
      </c>
      <c r="AF167" s="116">
        <v>-1</v>
      </c>
      <c r="AG167" s="116">
        <v>-1</v>
      </c>
      <c r="AH167" s="116">
        <v>-1</v>
      </c>
      <c r="AI167" s="116">
        <v>-1</v>
      </c>
      <c r="AJ167" s="116">
        <v>0</v>
      </c>
      <c r="AM167" s="116" t="s">
        <v>319</v>
      </c>
      <c r="AN167" s="116">
        <v>-1</v>
      </c>
      <c r="AQ167" s="116">
        <v>779</v>
      </c>
      <c r="AR167" s="116" t="s">
        <v>320</v>
      </c>
      <c r="AS167" s="116" t="s">
        <v>248</v>
      </c>
      <c r="AT167" s="116" t="s">
        <v>268</v>
      </c>
      <c r="AV167" s="116">
        <v>37.448564673778598</v>
      </c>
      <c r="AW167" s="116">
        <v>6.4183241E-3</v>
      </c>
    </row>
    <row r="168" spans="1:49" x14ac:dyDescent="0.25">
      <c r="A168" s="127">
        <v>170000</v>
      </c>
      <c r="B168" s="127">
        <v>700000</v>
      </c>
      <c r="C168" s="127">
        <v>700000</v>
      </c>
      <c r="D168" s="116" t="s">
        <v>314</v>
      </c>
      <c r="E168" s="116" t="s">
        <v>315</v>
      </c>
      <c r="F168" s="116" t="s">
        <v>316</v>
      </c>
      <c r="G168" s="116" t="s">
        <v>317</v>
      </c>
      <c r="H168" s="116">
        <v>0.36</v>
      </c>
      <c r="I168" s="116">
        <v>0.57999999999999996</v>
      </c>
      <c r="J168" s="116" t="s">
        <v>268</v>
      </c>
      <c r="K168" s="116">
        <v>0.30273031651587001</v>
      </c>
      <c r="L168" s="116">
        <v>3994.5352043017801</v>
      </c>
      <c r="M168" s="116">
        <v>10.447370460378201</v>
      </c>
      <c r="N168" s="116">
        <v>1.7190654248544699</v>
      </c>
      <c r="O168" s="116">
        <v>3.1627357662289599</v>
      </c>
      <c r="P168" s="116">
        <v>0.52041322017768998</v>
      </c>
      <c r="Q168" s="116">
        <v>1209.2669067320901</v>
      </c>
      <c r="R168" s="116">
        <v>1210</v>
      </c>
      <c r="S168" s="116" t="s">
        <v>318</v>
      </c>
      <c r="T168" s="116">
        <v>1210</v>
      </c>
      <c r="U168" s="116" t="s">
        <v>268</v>
      </c>
      <c r="V168" s="116" t="s">
        <v>268</v>
      </c>
      <c r="Z168" s="116">
        <v>0</v>
      </c>
      <c r="AA168" s="116">
        <v>1</v>
      </c>
      <c r="AB168" s="116">
        <v>3.1627357662289599</v>
      </c>
      <c r="AC168" s="116">
        <v>0.52041322017768998</v>
      </c>
      <c r="AD168" s="116">
        <v>1572.87458438153</v>
      </c>
      <c r="AF168" s="116">
        <v>-1</v>
      </c>
      <c r="AG168" s="116">
        <v>-1</v>
      </c>
      <c r="AH168" s="116">
        <v>-1</v>
      </c>
      <c r="AI168" s="116">
        <v>-1</v>
      </c>
      <c r="AJ168" s="116">
        <v>0</v>
      </c>
      <c r="AM168" s="116" t="s">
        <v>319</v>
      </c>
      <c r="AN168" s="116">
        <v>-1</v>
      </c>
      <c r="AQ168" s="116">
        <v>779</v>
      </c>
      <c r="AR168" s="116" t="s">
        <v>320</v>
      </c>
      <c r="AS168" s="116" t="s">
        <v>248</v>
      </c>
      <c r="AT168" s="116" t="s">
        <v>268</v>
      </c>
      <c r="AV168" s="116">
        <v>240.24319007971201</v>
      </c>
      <c r="AW168" s="116">
        <v>1.2756484869</v>
      </c>
    </row>
    <row r="169" spans="1:49" x14ac:dyDescent="0.25">
      <c r="A169" s="127">
        <v>170000</v>
      </c>
      <c r="B169" s="127">
        <v>700000</v>
      </c>
      <c r="C169" s="127">
        <v>700000</v>
      </c>
      <c r="D169" s="116" t="s">
        <v>314</v>
      </c>
      <c r="E169" s="116" t="s">
        <v>315</v>
      </c>
      <c r="F169" s="116" t="s">
        <v>316</v>
      </c>
      <c r="G169" s="116" t="s">
        <v>317</v>
      </c>
      <c r="H169" s="116">
        <v>0.36</v>
      </c>
      <c r="I169" s="116">
        <v>0.57999999999999996</v>
      </c>
      <c r="J169" s="116" t="s">
        <v>268</v>
      </c>
      <c r="K169" s="116">
        <v>8.89501096484E-2</v>
      </c>
      <c r="L169" s="116">
        <v>3994.5352043017801</v>
      </c>
      <c r="M169" s="116">
        <v>10.447370460378201</v>
      </c>
      <c r="N169" s="116">
        <v>1.7190654248544699</v>
      </c>
      <c r="O169" s="116">
        <v>0.92929474798816003</v>
      </c>
      <c r="P169" s="116">
        <v>0.15291105803357999</v>
      </c>
      <c r="Q169" s="116">
        <v>355.31434441706102</v>
      </c>
      <c r="R169" s="116">
        <v>1310</v>
      </c>
      <c r="S169" s="116" t="s">
        <v>318</v>
      </c>
      <c r="T169" s="116">
        <v>1310</v>
      </c>
      <c r="U169" s="116" t="s">
        <v>268</v>
      </c>
      <c r="V169" s="116" t="s">
        <v>268</v>
      </c>
      <c r="Z169" s="116">
        <v>0</v>
      </c>
      <c r="AA169" s="116">
        <v>1</v>
      </c>
      <c r="AB169" s="116">
        <v>0.92929474798816003</v>
      </c>
      <c r="AC169" s="116">
        <v>0.15291105803357999</v>
      </c>
      <c r="AD169" s="116">
        <v>355.31434441706301</v>
      </c>
      <c r="AF169" s="116">
        <v>-1</v>
      </c>
      <c r="AG169" s="116">
        <v>-1</v>
      </c>
      <c r="AH169" s="116">
        <v>-1</v>
      </c>
      <c r="AI169" s="116">
        <v>-1</v>
      </c>
      <c r="AJ169" s="116">
        <v>0</v>
      </c>
      <c r="AM169" s="116" t="s">
        <v>319</v>
      </c>
      <c r="AN169" s="116">
        <v>-1</v>
      </c>
      <c r="AQ169" s="116">
        <v>779</v>
      </c>
      <c r="AR169" s="116" t="s">
        <v>320</v>
      </c>
      <c r="AS169" s="116" t="s">
        <v>248</v>
      </c>
      <c r="AT169" s="116" t="s">
        <v>268</v>
      </c>
      <c r="AV169" s="116">
        <v>100.105870393628</v>
      </c>
      <c r="AW169" s="116">
        <v>0.28817059560000002</v>
      </c>
    </row>
    <row r="170" spans="1:49" x14ac:dyDescent="0.25">
      <c r="A170" s="127">
        <v>170000</v>
      </c>
      <c r="B170" s="127">
        <v>700000</v>
      </c>
      <c r="C170" s="127">
        <v>700000</v>
      </c>
      <c r="D170" s="116" t="s">
        <v>314</v>
      </c>
      <c r="E170" s="116" t="s">
        <v>315</v>
      </c>
      <c r="F170" s="116" t="s">
        <v>316</v>
      </c>
      <c r="G170" s="116" t="s">
        <v>317</v>
      </c>
      <c r="H170" s="116">
        <v>0.36</v>
      </c>
      <c r="I170" s="116">
        <v>0.57999999999999996</v>
      </c>
      <c r="J170" s="116" t="s">
        <v>268</v>
      </c>
      <c r="K170" s="116">
        <v>7.2855719701000001E-4</v>
      </c>
      <c r="L170" s="116">
        <v>3994.5352043017801</v>
      </c>
      <c r="M170" s="116">
        <v>10.447370460378201</v>
      </c>
      <c r="N170" s="116">
        <v>1.7190654248544699</v>
      </c>
      <c r="O170" s="116">
        <v>7.6115069388099999E-3</v>
      </c>
      <c r="P170" s="116">
        <v>1.2524374874200001E-3</v>
      </c>
      <c r="Q170" s="116">
        <v>2.9102473718318298</v>
      </c>
      <c r="R170" s="116">
        <v>1310</v>
      </c>
      <c r="S170" s="116" t="s">
        <v>318</v>
      </c>
      <c r="T170" s="116">
        <v>1310</v>
      </c>
      <c r="U170" s="116" t="s">
        <v>268</v>
      </c>
      <c r="V170" s="116" t="s">
        <v>268</v>
      </c>
      <c r="Z170" s="116">
        <v>0</v>
      </c>
      <c r="AA170" s="116">
        <v>1</v>
      </c>
      <c r="AB170" s="116">
        <v>7.6115069388099999E-3</v>
      </c>
      <c r="AC170" s="116">
        <v>1.2524374874200001E-3</v>
      </c>
      <c r="AD170" s="116">
        <v>2.9102473718298598</v>
      </c>
      <c r="AF170" s="116">
        <v>-1</v>
      </c>
      <c r="AG170" s="116">
        <v>-1</v>
      </c>
      <c r="AH170" s="116">
        <v>-1</v>
      </c>
      <c r="AI170" s="116">
        <v>-1</v>
      </c>
      <c r="AJ170" s="116">
        <v>0</v>
      </c>
      <c r="AM170" s="116" t="s">
        <v>319</v>
      </c>
      <c r="AN170" s="116">
        <v>-1</v>
      </c>
      <c r="AQ170" s="116">
        <v>779</v>
      </c>
      <c r="AR170" s="116" t="s">
        <v>320</v>
      </c>
      <c r="AS170" s="116" t="s">
        <v>248</v>
      </c>
      <c r="AT170" s="116" t="s">
        <v>268</v>
      </c>
      <c r="AV170" s="116">
        <v>33.740763539706002</v>
      </c>
      <c r="AW170" s="116">
        <v>2.3602978999999998E-3</v>
      </c>
    </row>
    <row r="171" spans="1:49" x14ac:dyDescent="0.25">
      <c r="A171" s="127">
        <v>170000</v>
      </c>
      <c r="B171" s="127">
        <v>700000</v>
      </c>
      <c r="C171" s="127">
        <v>700000</v>
      </c>
      <c r="D171" s="116" t="s">
        <v>314</v>
      </c>
      <c r="E171" s="116" t="s">
        <v>315</v>
      </c>
      <c r="F171" s="116" t="s">
        <v>316</v>
      </c>
      <c r="G171" s="116" t="s">
        <v>317</v>
      </c>
      <c r="H171" s="116">
        <v>0.36</v>
      </c>
      <c r="I171" s="116">
        <v>0.57999999999999996</v>
      </c>
      <c r="J171" s="116" t="s">
        <v>268</v>
      </c>
      <c r="K171" s="116">
        <v>0.35583656575993</v>
      </c>
      <c r="L171" s="116">
        <v>3990.1707618177302</v>
      </c>
      <c r="M171" s="116">
        <v>10.4908781938234</v>
      </c>
      <c r="N171" s="116">
        <v>1.74390910184685</v>
      </c>
      <c r="O171" s="116">
        <v>3.7330380682959401</v>
      </c>
      <c r="P171" s="116">
        <v>0.62054662579867004</v>
      </c>
      <c r="Q171" s="116">
        <v>1419.8486606809199</v>
      </c>
      <c r="R171" s="116">
        <v>1210</v>
      </c>
      <c r="S171" s="116" t="s">
        <v>318</v>
      </c>
      <c r="T171" s="116">
        <v>1210</v>
      </c>
      <c r="U171" s="116" t="s">
        <v>268</v>
      </c>
      <c r="V171" s="116" t="s">
        <v>268</v>
      </c>
      <c r="Z171" s="116">
        <v>0</v>
      </c>
      <c r="AA171" s="116">
        <v>1</v>
      </c>
      <c r="AB171" s="116">
        <v>3.7330380682959401</v>
      </c>
      <c r="AC171" s="116">
        <v>0.62054662579867004</v>
      </c>
      <c r="AD171" s="116">
        <v>1419.84866068114</v>
      </c>
      <c r="AF171" s="116">
        <v>-1</v>
      </c>
      <c r="AG171" s="116">
        <v>-1</v>
      </c>
      <c r="AH171" s="116">
        <v>-1</v>
      </c>
      <c r="AI171" s="116">
        <v>-1</v>
      </c>
      <c r="AJ171" s="116">
        <v>0</v>
      </c>
      <c r="AM171" s="116" t="s">
        <v>319</v>
      </c>
      <c r="AN171" s="116">
        <v>-1</v>
      </c>
      <c r="AQ171" s="116">
        <v>779</v>
      </c>
      <c r="AR171" s="116" t="s">
        <v>320</v>
      </c>
      <c r="AS171" s="116" t="s">
        <v>248</v>
      </c>
      <c r="AT171" s="116" t="s">
        <v>268</v>
      </c>
      <c r="AV171" s="116">
        <v>243.59529760378001</v>
      </c>
      <c r="AW171" s="116">
        <v>1.1515398708</v>
      </c>
    </row>
    <row r="172" spans="1:49" x14ac:dyDescent="0.25">
      <c r="A172" s="127">
        <v>170000</v>
      </c>
      <c r="B172" s="127">
        <v>700000</v>
      </c>
      <c r="C172" s="127">
        <v>700000</v>
      </c>
      <c r="D172" s="116" t="s">
        <v>314</v>
      </c>
      <c r="E172" s="116" t="s">
        <v>315</v>
      </c>
      <c r="F172" s="116" t="s">
        <v>316</v>
      </c>
      <c r="G172" s="116" t="s">
        <v>317</v>
      </c>
      <c r="H172" s="116">
        <v>0.36</v>
      </c>
      <c r="I172" s="116">
        <v>0.57999999999999996</v>
      </c>
      <c r="J172" s="116" t="s">
        <v>268</v>
      </c>
      <c r="K172" s="116">
        <v>8.280447823855E-2</v>
      </c>
      <c r="L172" s="116">
        <v>3990.1707618177302</v>
      </c>
      <c r="M172" s="116">
        <v>10.4908781938234</v>
      </c>
      <c r="N172" s="116">
        <v>1.74390910184685</v>
      </c>
      <c r="O172" s="116">
        <v>0.86869169510377997</v>
      </c>
      <c r="P172" s="116">
        <v>0.14440348327388999</v>
      </c>
      <c r="Q172" s="116">
        <v>330.40400801505399</v>
      </c>
      <c r="R172" s="116">
        <v>1310</v>
      </c>
      <c r="S172" s="116" t="s">
        <v>318</v>
      </c>
      <c r="T172" s="116">
        <v>1310</v>
      </c>
      <c r="U172" s="116" t="s">
        <v>268</v>
      </c>
      <c r="V172" s="116" t="s">
        <v>268</v>
      </c>
      <c r="Z172" s="116">
        <v>0</v>
      </c>
      <c r="AA172" s="116">
        <v>1</v>
      </c>
      <c r="AB172" s="116">
        <v>0.86869169510377997</v>
      </c>
      <c r="AC172" s="116">
        <v>0.14440348327388999</v>
      </c>
      <c r="AD172" s="116">
        <v>330.40400801505302</v>
      </c>
      <c r="AF172" s="116">
        <v>-1</v>
      </c>
      <c r="AG172" s="116">
        <v>-1</v>
      </c>
      <c r="AH172" s="116">
        <v>-1</v>
      </c>
      <c r="AI172" s="116">
        <v>-1</v>
      </c>
      <c r="AJ172" s="116">
        <v>0</v>
      </c>
      <c r="AM172" s="116" t="s">
        <v>319</v>
      </c>
      <c r="AN172" s="116">
        <v>-1</v>
      </c>
      <c r="AQ172" s="116">
        <v>779</v>
      </c>
      <c r="AR172" s="116" t="s">
        <v>320</v>
      </c>
      <c r="AS172" s="116" t="s">
        <v>248</v>
      </c>
      <c r="AT172" s="116" t="s">
        <v>268</v>
      </c>
      <c r="AV172" s="116">
        <v>74.404463973440201</v>
      </c>
      <c r="AW172" s="116">
        <v>0.26796756529999999</v>
      </c>
    </row>
    <row r="173" spans="1:49" x14ac:dyDescent="0.25">
      <c r="A173" s="127">
        <v>170000</v>
      </c>
      <c r="B173" s="127">
        <v>700000</v>
      </c>
      <c r="C173" s="127">
        <v>700000</v>
      </c>
      <c r="D173" s="116" t="s">
        <v>314</v>
      </c>
      <c r="E173" s="116" t="s">
        <v>315</v>
      </c>
      <c r="F173" s="116" t="s">
        <v>316</v>
      </c>
      <c r="G173" s="116" t="s">
        <v>317</v>
      </c>
      <c r="H173" s="116">
        <v>0.36</v>
      </c>
      <c r="I173" s="116">
        <v>0.57999999999999996</v>
      </c>
      <c r="J173" s="116" t="s">
        <v>268</v>
      </c>
      <c r="K173" s="116">
        <v>2.7133097624400001E-3</v>
      </c>
      <c r="L173" s="116">
        <v>3990.1707618177302</v>
      </c>
      <c r="M173" s="116">
        <v>10.4908781938234</v>
      </c>
      <c r="N173" s="116">
        <v>1.74390910184685</v>
      </c>
      <c r="O173" s="116">
        <v>2.8465002219900001E-2</v>
      </c>
      <c r="P173" s="116">
        <v>4.7317655908499998E-3</v>
      </c>
      <c r="Q173" s="116">
        <v>10.826569281854599</v>
      </c>
      <c r="R173" s="116">
        <v>1310</v>
      </c>
      <c r="S173" s="116" t="s">
        <v>318</v>
      </c>
      <c r="T173" s="116">
        <v>1310</v>
      </c>
      <c r="U173" s="116" t="s">
        <v>268</v>
      </c>
      <c r="V173" s="116" t="s">
        <v>268</v>
      </c>
      <c r="Z173" s="116">
        <v>0</v>
      </c>
      <c r="AA173" s="116">
        <v>1</v>
      </c>
      <c r="AB173" s="116">
        <v>2.8465002219900001E-2</v>
      </c>
      <c r="AC173" s="116">
        <v>4.7317655908499998E-3</v>
      </c>
      <c r="AD173" s="116">
        <v>10.8265692810464</v>
      </c>
      <c r="AF173" s="116">
        <v>-1</v>
      </c>
      <c r="AG173" s="116">
        <v>-1</v>
      </c>
      <c r="AH173" s="116">
        <v>-1</v>
      </c>
      <c r="AI173" s="116">
        <v>-1</v>
      </c>
      <c r="AJ173" s="116">
        <v>0</v>
      </c>
      <c r="AM173" s="116" t="s">
        <v>319</v>
      </c>
      <c r="AN173" s="116">
        <v>-1</v>
      </c>
      <c r="AQ173" s="116">
        <v>779</v>
      </c>
      <c r="AR173" s="116" t="s">
        <v>320</v>
      </c>
      <c r="AS173" s="116" t="s">
        <v>248</v>
      </c>
      <c r="AT173" s="116" t="s">
        <v>268</v>
      </c>
      <c r="AV173" s="116">
        <v>51.152965305208802</v>
      </c>
      <c r="AW173" s="116">
        <v>8.7806726000000009E-3</v>
      </c>
    </row>
    <row r="174" spans="1:49" x14ac:dyDescent="0.25">
      <c r="A174" s="127">
        <v>170000</v>
      </c>
      <c r="B174" s="127">
        <v>700000</v>
      </c>
      <c r="C174" s="127">
        <v>700000</v>
      </c>
      <c r="D174" s="116" t="s">
        <v>314</v>
      </c>
      <c r="E174" s="116" t="s">
        <v>315</v>
      </c>
      <c r="F174" s="116" t="s">
        <v>316</v>
      </c>
      <c r="G174" s="116" t="s">
        <v>317</v>
      </c>
      <c r="H174" s="116">
        <v>0.36</v>
      </c>
      <c r="I174" s="116">
        <v>0.57999999999999996</v>
      </c>
      <c r="J174" s="116" t="s">
        <v>268</v>
      </c>
      <c r="K174" s="116">
        <v>7.7643443184319996E-2</v>
      </c>
      <c r="L174" s="116">
        <v>3985.6241575095</v>
      </c>
      <c r="M174" s="116">
        <v>10.575993772137201</v>
      </c>
      <c r="N174" s="116">
        <v>1.78904492193381</v>
      </c>
      <c r="O174" s="116">
        <v>0.82115657156465005</v>
      </c>
      <c r="P174" s="116">
        <v>0.13890760775036001</v>
      </c>
      <c r="Q174" s="116">
        <v>309.457582827642</v>
      </c>
      <c r="R174" s="116">
        <v>1210</v>
      </c>
      <c r="S174" s="116" t="s">
        <v>318</v>
      </c>
      <c r="T174" s="116">
        <v>1210</v>
      </c>
      <c r="U174" s="116" t="s">
        <v>268</v>
      </c>
      <c r="V174" s="116" t="s">
        <v>268</v>
      </c>
      <c r="Z174" s="116">
        <v>0</v>
      </c>
      <c r="AA174" s="116">
        <v>1</v>
      </c>
      <c r="AB174" s="116">
        <v>0.82115657156465005</v>
      </c>
      <c r="AC174" s="116">
        <v>0.13890760775036001</v>
      </c>
      <c r="AD174" s="116">
        <v>309.45758282683403</v>
      </c>
      <c r="AF174" s="116">
        <v>-1</v>
      </c>
      <c r="AG174" s="116">
        <v>-1</v>
      </c>
      <c r="AH174" s="116">
        <v>-1</v>
      </c>
      <c r="AI174" s="116">
        <v>-1</v>
      </c>
      <c r="AJ174" s="116">
        <v>0</v>
      </c>
      <c r="AM174" s="116" t="s">
        <v>319</v>
      </c>
      <c r="AN174" s="116">
        <v>-1</v>
      </c>
      <c r="AQ174" s="116">
        <v>779</v>
      </c>
      <c r="AR174" s="116" t="s">
        <v>320</v>
      </c>
      <c r="AS174" s="116" t="s">
        <v>248</v>
      </c>
      <c r="AT174" s="116" t="s">
        <v>268</v>
      </c>
      <c r="AV174" s="116">
        <v>72.160651873681502</v>
      </c>
      <c r="AW174" s="116">
        <v>0.25097938590000002</v>
      </c>
    </row>
    <row r="175" spans="1:49" x14ac:dyDescent="0.25">
      <c r="A175" s="127">
        <v>170000</v>
      </c>
      <c r="B175" s="127">
        <v>700000</v>
      </c>
      <c r="C175" s="127">
        <v>700000</v>
      </c>
      <c r="D175" s="116" t="s">
        <v>314</v>
      </c>
      <c r="E175" s="116" t="s">
        <v>315</v>
      </c>
      <c r="F175" s="116" t="s">
        <v>316</v>
      </c>
      <c r="G175" s="116" t="s">
        <v>317</v>
      </c>
      <c r="H175" s="116">
        <v>0.36</v>
      </c>
      <c r="I175" s="116">
        <v>0.57999999999999996</v>
      </c>
      <c r="J175" s="116" t="s">
        <v>268</v>
      </c>
      <c r="K175" s="116">
        <v>2.0907805641199998E-3</v>
      </c>
      <c r="L175" s="116">
        <v>3985.6241575095</v>
      </c>
      <c r="M175" s="116">
        <v>10.575993772137201</v>
      </c>
      <c r="N175" s="116">
        <v>1.78904492193381</v>
      </c>
      <c r="O175" s="116">
        <v>2.2112082225080001E-2</v>
      </c>
      <c r="P175" s="116">
        <v>3.7405003511200002E-3</v>
      </c>
      <c r="Q175" s="116">
        <v>8.3330655244239704</v>
      </c>
      <c r="R175" s="116">
        <v>1310</v>
      </c>
      <c r="S175" s="116" t="s">
        <v>318</v>
      </c>
      <c r="T175" s="116">
        <v>1310</v>
      </c>
      <c r="U175" s="116" t="s">
        <v>268</v>
      </c>
      <c r="V175" s="116" t="s">
        <v>268</v>
      </c>
      <c r="Z175" s="116">
        <v>0</v>
      </c>
      <c r="AA175" s="116">
        <v>1</v>
      </c>
      <c r="AB175" s="116">
        <v>2.2112082225080001E-2</v>
      </c>
      <c r="AC175" s="116">
        <v>3.7405003511200002E-3</v>
      </c>
      <c r="AD175" s="116">
        <v>8.33306552470372</v>
      </c>
      <c r="AF175" s="116">
        <v>-1</v>
      </c>
      <c r="AG175" s="116">
        <v>-1</v>
      </c>
      <c r="AH175" s="116">
        <v>-1</v>
      </c>
      <c r="AI175" s="116">
        <v>-1</v>
      </c>
      <c r="AJ175" s="116">
        <v>0</v>
      </c>
      <c r="AM175" s="116" t="s">
        <v>319</v>
      </c>
      <c r="AN175" s="116">
        <v>-1</v>
      </c>
      <c r="AQ175" s="116">
        <v>779</v>
      </c>
      <c r="AR175" s="116" t="s">
        <v>320</v>
      </c>
      <c r="AS175" s="116" t="s">
        <v>248</v>
      </c>
      <c r="AT175" s="116" t="s">
        <v>268</v>
      </c>
      <c r="AV175" s="116">
        <v>39.565189312943701</v>
      </c>
      <c r="AW175" s="116">
        <v>6.7583662000000001E-3</v>
      </c>
    </row>
    <row r="176" spans="1:49" x14ac:dyDescent="0.25">
      <c r="A176" s="127">
        <v>170000</v>
      </c>
      <c r="B176" s="127">
        <v>700000</v>
      </c>
      <c r="C176" s="127">
        <v>700000</v>
      </c>
      <c r="D176" s="116" t="s">
        <v>314</v>
      </c>
      <c r="E176" s="116" t="s">
        <v>315</v>
      </c>
      <c r="F176" s="116" t="s">
        <v>316</v>
      </c>
      <c r="G176" s="116" t="s">
        <v>317</v>
      </c>
      <c r="H176" s="116">
        <v>0.36</v>
      </c>
      <c r="I176" s="116">
        <v>0.57999999999999996</v>
      </c>
      <c r="J176" s="116" t="s">
        <v>268</v>
      </c>
      <c r="K176" s="116">
        <v>0.28460523723217002</v>
      </c>
      <c r="L176" s="116">
        <v>3979.7366675565099</v>
      </c>
      <c r="M176" s="116">
        <v>10.6840497939299</v>
      </c>
      <c r="N176" s="116">
        <v>1.8463483793094</v>
      </c>
      <c r="O176" s="116">
        <v>3.0407365262017501</v>
      </c>
      <c r="P176" s="116">
        <v>0.52548041850658</v>
      </c>
      <c r="Q176" s="116">
        <v>1132.65389839149</v>
      </c>
      <c r="R176" s="116">
        <v>1210</v>
      </c>
      <c r="S176" s="116" t="s">
        <v>318</v>
      </c>
      <c r="T176" s="116">
        <v>1210</v>
      </c>
      <c r="U176" s="116" t="s">
        <v>268</v>
      </c>
      <c r="V176" s="116" t="s">
        <v>268</v>
      </c>
      <c r="Z176" s="116">
        <v>0</v>
      </c>
      <c r="AA176" s="116">
        <v>1</v>
      </c>
      <c r="AB176" s="116">
        <v>3.0407365262017501</v>
      </c>
      <c r="AC176" s="116">
        <v>0.52548041850658</v>
      </c>
      <c r="AD176" s="116">
        <v>1132.65389839149</v>
      </c>
      <c r="AF176" s="116">
        <v>-1</v>
      </c>
      <c r="AG176" s="116">
        <v>-1</v>
      </c>
      <c r="AH176" s="116">
        <v>-1</v>
      </c>
      <c r="AI176" s="116">
        <v>-1</v>
      </c>
      <c r="AJ176" s="116">
        <v>0</v>
      </c>
      <c r="AM176" s="116" t="s">
        <v>319</v>
      </c>
      <c r="AN176" s="116">
        <v>-1</v>
      </c>
      <c r="AQ176" s="116">
        <v>779</v>
      </c>
      <c r="AR176" s="116" t="s">
        <v>320</v>
      </c>
      <c r="AS176" s="116" t="s">
        <v>248</v>
      </c>
      <c r="AT176" s="116" t="s">
        <v>268</v>
      </c>
      <c r="AV176" s="116">
        <v>199.59307619450101</v>
      </c>
      <c r="AW176" s="116">
        <v>0.91861630039999997</v>
      </c>
    </row>
    <row r="177" spans="1:49" x14ac:dyDescent="0.25">
      <c r="A177" s="127">
        <v>170000</v>
      </c>
      <c r="B177" s="127">
        <v>700000</v>
      </c>
      <c r="C177" s="127">
        <v>700000</v>
      </c>
      <c r="D177" s="116" t="s">
        <v>314</v>
      </c>
      <c r="E177" s="116" t="s">
        <v>315</v>
      </c>
      <c r="F177" s="116" t="s">
        <v>316</v>
      </c>
      <c r="G177" s="116" t="s">
        <v>317</v>
      </c>
      <c r="H177" s="116">
        <v>0.36</v>
      </c>
      <c r="I177" s="116">
        <v>0.57999999999999996</v>
      </c>
      <c r="J177" s="116" t="s">
        <v>268</v>
      </c>
      <c r="K177" s="116">
        <v>2.6032328319499998E-3</v>
      </c>
      <c r="L177" s="116">
        <v>3979.7366675565099</v>
      </c>
      <c r="M177" s="116">
        <v>10.6840497939299</v>
      </c>
      <c r="N177" s="116">
        <v>1.8463483793094</v>
      </c>
      <c r="O177" s="116">
        <v>2.7813069201739999E-2</v>
      </c>
      <c r="P177" s="116">
        <v>4.8064747202299996E-3</v>
      </c>
      <c r="Q177" s="116">
        <v>10.360181155498401</v>
      </c>
      <c r="R177" s="116">
        <v>1310</v>
      </c>
      <c r="S177" s="116" t="s">
        <v>318</v>
      </c>
      <c r="T177" s="116">
        <v>1310</v>
      </c>
      <c r="U177" s="116" t="s">
        <v>268</v>
      </c>
      <c r="V177" s="116" t="s">
        <v>268</v>
      </c>
      <c r="Z177" s="116">
        <v>0</v>
      </c>
      <c r="AA177" s="116">
        <v>1</v>
      </c>
      <c r="AB177" s="116">
        <v>2.7813069201739999E-2</v>
      </c>
      <c r="AC177" s="116">
        <v>4.8064747202299996E-3</v>
      </c>
      <c r="AD177" s="116">
        <v>10.360181155499101</v>
      </c>
      <c r="AF177" s="116">
        <v>-1</v>
      </c>
      <c r="AG177" s="116">
        <v>-1</v>
      </c>
      <c r="AH177" s="116">
        <v>-1</v>
      </c>
      <c r="AI177" s="116">
        <v>-1</v>
      </c>
      <c r="AJ177" s="116">
        <v>0</v>
      </c>
      <c r="AM177" s="116" t="s">
        <v>319</v>
      </c>
      <c r="AN177" s="116">
        <v>-1</v>
      </c>
      <c r="AQ177" s="116">
        <v>779</v>
      </c>
      <c r="AR177" s="116" t="s">
        <v>320</v>
      </c>
      <c r="AS177" s="116" t="s">
        <v>248</v>
      </c>
      <c r="AT177" s="116" t="s">
        <v>268</v>
      </c>
      <c r="AV177" s="116">
        <v>48.410609030916497</v>
      </c>
      <c r="AW177" s="116">
        <v>8.4024178000000008E-3</v>
      </c>
    </row>
    <row r="178" spans="1:49" x14ac:dyDescent="0.25">
      <c r="A178" s="127">
        <v>170000</v>
      </c>
      <c r="B178" s="127">
        <v>700000</v>
      </c>
      <c r="C178" s="127">
        <v>700000</v>
      </c>
      <c r="D178" s="116" t="s">
        <v>314</v>
      </c>
      <c r="E178" s="116" t="s">
        <v>315</v>
      </c>
      <c r="F178" s="116" t="s">
        <v>316</v>
      </c>
      <c r="G178" s="116" t="s">
        <v>317</v>
      </c>
      <c r="H178" s="116">
        <v>0.36</v>
      </c>
      <c r="I178" s="116">
        <v>0.57999999999999996</v>
      </c>
      <c r="J178" s="116" t="s">
        <v>268</v>
      </c>
      <c r="K178" s="116">
        <v>0.15873643674179999</v>
      </c>
      <c r="L178" s="116">
        <v>3979.7366675565099</v>
      </c>
      <c r="M178" s="116">
        <v>10.6840497939299</v>
      </c>
      <c r="N178" s="116">
        <v>1.8463483793094</v>
      </c>
      <c r="O178" s="116">
        <v>1.6959479942604301</v>
      </c>
      <c r="P178" s="116">
        <v>0.29308276271556999</v>
      </c>
      <c r="Q178" s="116">
        <v>631.72921777861802</v>
      </c>
      <c r="R178" s="116">
        <v>1310</v>
      </c>
      <c r="S178" s="116" t="s">
        <v>318</v>
      </c>
      <c r="T178" s="116">
        <v>1310</v>
      </c>
      <c r="U178" s="116" t="s">
        <v>268</v>
      </c>
      <c r="V178" s="116" t="s">
        <v>268</v>
      </c>
      <c r="Z178" s="116">
        <v>0</v>
      </c>
      <c r="AA178" s="116">
        <v>1</v>
      </c>
      <c r="AB178" s="116">
        <v>1.6959479942604301</v>
      </c>
      <c r="AC178" s="116">
        <v>0.29308276271556999</v>
      </c>
      <c r="AD178" s="116">
        <v>631.72921777861802</v>
      </c>
      <c r="AF178" s="116">
        <v>-1</v>
      </c>
      <c r="AG178" s="116">
        <v>-1</v>
      </c>
      <c r="AH178" s="116">
        <v>-1</v>
      </c>
      <c r="AI178" s="116">
        <v>-1</v>
      </c>
      <c r="AJ178" s="116">
        <v>0</v>
      </c>
      <c r="AM178" s="116" t="s">
        <v>319</v>
      </c>
      <c r="AN178" s="116">
        <v>-1</v>
      </c>
      <c r="AQ178" s="116">
        <v>779</v>
      </c>
      <c r="AR178" s="116" t="s">
        <v>320</v>
      </c>
      <c r="AS178" s="116" t="s">
        <v>248</v>
      </c>
      <c r="AT178" s="116" t="s">
        <v>268</v>
      </c>
      <c r="AV178" s="116">
        <v>102.03465998205</v>
      </c>
      <c r="AW178" s="116">
        <v>0.51235135259999998</v>
      </c>
    </row>
    <row r="179" spans="1:49" x14ac:dyDescent="0.25">
      <c r="A179" s="127">
        <v>170000</v>
      </c>
      <c r="B179" s="127">
        <v>700000</v>
      </c>
      <c r="C179" s="127">
        <v>700000</v>
      </c>
      <c r="D179" s="116" t="s">
        <v>314</v>
      </c>
      <c r="E179" s="116" t="s">
        <v>315</v>
      </c>
      <c r="F179" s="116" t="s">
        <v>316</v>
      </c>
      <c r="G179" s="116" t="s">
        <v>317</v>
      </c>
      <c r="H179" s="116">
        <v>0.36</v>
      </c>
      <c r="I179" s="116">
        <v>0.57999999999999996</v>
      </c>
      <c r="J179" s="116" t="s">
        <v>268</v>
      </c>
      <c r="K179" s="116">
        <v>0.11359856344921</v>
      </c>
      <c r="L179" s="116">
        <v>3979.7366675565099</v>
      </c>
      <c r="M179" s="116">
        <v>10.6840497939299</v>
      </c>
      <c r="N179" s="116">
        <v>1.8463483793094</v>
      </c>
      <c r="O179" s="116">
        <v>1.2136927084103599</v>
      </c>
      <c r="P179" s="116">
        <v>0.20974252351634001</v>
      </c>
      <c r="Q179" s="116">
        <v>452.09236834060198</v>
      </c>
      <c r="R179" s="116">
        <v>1310</v>
      </c>
      <c r="S179" s="116" t="s">
        <v>318</v>
      </c>
      <c r="T179" s="116">
        <v>1310</v>
      </c>
      <c r="U179" s="116" t="s">
        <v>268</v>
      </c>
      <c r="V179" s="116" t="s">
        <v>268</v>
      </c>
      <c r="Z179" s="116">
        <v>0</v>
      </c>
      <c r="AA179" s="116">
        <v>1</v>
      </c>
      <c r="AB179" s="116">
        <v>1.2136927084103599</v>
      </c>
      <c r="AC179" s="116">
        <v>0.20974252351634001</v>
      </c>
      <c r="AD179" s="116">
        <v>452.09236834060198</v>
      </c>
      <c r="AF179" s="116">
        <v>-1</v>
      </c>
      <c r="AG179" s="116">
        <v>-1</v>
      </c>
      <c r="AH179" s="116">
        <v>-1</v>
      </c>
      <c r="AI179" s="116">
        <v>-1</v>
      </c>
      <c r="AJ179" s="116">
        <v>0</v>
      </c>
      <c r="AM179" s="116" t="s">
        <v>319</v>
      </c>
      <c r="AN179" s="116">
        <v>-1</v>
      </c>
      <c r="AQ179" s="116">
        <v>779</v>
      </c>
      <c r="AR179" s="116" t="s">
        <v>320</v>
      </c>
      <c r="AS179" s="116" t="s">
        <v>248</v>
      </c>
      <c r="AT179" s="116" t="s">
        <v>268</v>
      </c>
      <c r="AV179" s="116">
        <v>86.0375890011655</v>
      </c>
      <c r="AW179" s="116">
        <v>0.3666604772</v>
      </c>
    </row>
    <row r="180" spans="1:49" x14ac:dyDescent="0.25">
      <c r="A180" s="127">
        <v>170000</v>
      </c>
      <c r="B180" s="127">
        <v>700000</v>
      </c>
      <c r="C180" s="127">
        <v>700000</v>
      </c>
      <c r="D180" s="116" t="s">
        <v>314</v>
      </c>
      <c r="E180" s="116" t="s">
        <v>315</v>
      </c>
      <c r="F180" s="116" t="s">
        <v>316</v>
      </c>
      <c r="G180" s="116" t="s">
        <v>317</v>
      </c>
      <c r="H180" s="116">
        <v>0.36</v>
      </c>
      <c r="I180" s="116">
        <v>0.57999999999999996</v>
      </c>
      <c r="J180" s="116" t="s">
        <v>268</v>
      </c>
      <c r="K180" s="116">
        <v>0.24062575662672001</v>
      </c>
      <c r="L180" s="116">
        <v>3985.3857512108498</v>
      </c>
      <c r="M180" s="116">
        <v>10.3724652413624</v>
      </c>
      <c r="N180" s="116">
        <v>1.6840684544712901</v>
      </c>
      <c r="O180" s="116">
        <v>2.4958822967872698</v>
      </c>
      <c r="P180" s="116">
        <v>0.40523024606835001</v>
      </c>
      <c r="Q180" s="116">
        <v>958.98646183448795</v>
      </c>
      <c r="R180" s="116">
        <v>1210</v>
      </c>
      <c r="S180" s="116" t="s">
        <v>318</v>
      </c>
      <c r="T180" s="116">
        <v>1210</v>
      </c>
      <c r="U180" s="116" t="s">
        <v>268</v>
      </c>
      <c r="V180" s="116" t="s">
        <v>268</v>
      </c>
      <c r="Z180" s="116">
        <v>0</v>
      </c>
      <c r="AA180" s="116">
        <v>1</v>
      </c>
      <c r="AB180" s="116">
        <v>2.4958822967872698</v>
      </c>
      <c r="AC180" s="116">
        <v>0.40523024606835001</v>
      </c>
      <c r="AD180" s="116">
        <v>958.98646183448795</v>
      </c>
      <c r="AF180" s="116">
        <v>-1</v>
      </c>
      <c r="AG180" s="116">
        <v>-1</v>
      </c>
      <c r="AH180" s="116">
        <v>-1</v>
      </c>
      <c r="AI180" s="116">
        <v>-1</v>
      </c>
      <c r="AJ180" s="116">
        <v>0</v>
      </c>
      <c r="AM180" s="116" t="s">
        <v>319</v>
      </c>
      <c r="AN180" s="116">
        <v>-1</v>
      </c>
      <c r="AQ180" s="116">
        <v>779</v>
      </c>
      <c r="AR180" s="116" t="s">
        <v>320</v>
      </c>
      <c r="AS180" s="116" t="s">
        <v>248</v>
      </c>
      <c r="AT180" s="116" t="s">
        <v>268</v>
      </c>
      <c r="AV180" s="116">
        <v>264.90437548443401</v>
      </c>
      <c r="AW180" s="116">
        <v>0.77776679790000003</v>
      </c>
    </row>
    <row r="181" spans="1:49" x14ac:dyDescent="0.25">
      <c r="A181" s="127">
        <v>170000</v>
      </c>
      <c r="B181" s="127">
        <v>700000</v>
      </c>
      <c r="C181" s="127">
        <v>700000</v>
      </c>
      <c r="D181" s="116" t="s">
        <v>314</v>
      </c>
      <c r="E181" s="116" t="s">
        <v>315</v>
      </c>
      <c r="F181" s="116" t="s">
        <v>316</v>
      </c>
      <c r="G181" s="116" t="s">
        <v>317</v>
      </c>
      <c r="H181" s="116">
        <v>0.36</v>
      </c>
      <c r="I181" s="116">
        <v>0.57999999999999996</v>
      </c>
      <c r="J181" s="116" t="s">
        <v>268</v>
      </c>
      <c r="K181" s="116">
        <v>2.4230265694399999E-3</v>
      </c>
      <c r="L181" s="116">
        <v>3985.3857512108498</v>
      </c>
      <c r="M181" s="116">
        <v>10.3724652413624</v>
      </c>
      <c r="N181" s="116">
        <v>1.6840684544712901</v>
      </c>
      <c r="O181" s="116">
        <v>2.5132758870460001E-2</v>
      </c>
      <c r="P181" s="116">
        <v>4.0805426099399999E-3</v>
      </c>
      <c r="Q181" s="116">
        <v>9.6566955646714092</v>
      </c>
      <c r="R181" s="116">
        <v>1310</v>
      </c>
      <c r="S181" s="116" t="s">
        <v>318</v>
      </c>
      <c r="T181" s="116">
        <v>1310</v>
      </c>
      <c r="U181" s="116" t="s">
        <v>268</v>
      </c>
      <c r="V181" s="116" t="s">
        <v>268</v>
      </c>
      <c r="Z181" s="116">
        <v>0</v>
      </c>
      <c r="AA181" s="116">
        <v>1</v>
      </c>
      <c r="AB181" s="116">
        <v>2.5132758870460001E-2</v>
      </c>
      <c r="AC181" s="116">
        <v>4.0805426099399999E-3</v>
      </c>
      <c r="AD181" s="116">
        <v>9.65669556467296</v>
      </c>
      <c r="AF181" s="116">
        <v>-1</v>
      </c>
      <c r="AG181" s="116">
        <v>-1</v>
      </c>
      <c r="AH181" s="116">
        <v>-1</v>
      </c>
      <c r="AI181" s="116">
        <v>-1</v>
      </c>
      <c r="AJ181" s="116">
        <v>0</v>
      </c>
      <c r="AM181" s="116" t="s">
        <v>319</v>
      </c>
      <c r="AN181" s="116">
        <v>-1</v>
      </c>
      <c r="AQ181" s="116">
        <v>779</v>
      </c>
      <c r="AR181" s="116" t="s">
        <v>320</v>
      </c>
      <c r="AS181" s="116" t="s">
        <v>248</v>
      </c>
      <c r="AT181" s="116" t="s">
        <v>268</v>
      </c>
      <c r="AV181" s="116">
        <v>45.936808260297497</v>
      </c>
      <c r="AW181" s="116">
        <v>7.8318698999999999E-3</v>
      </c>
    </row>
    <row r="182" spans="1:49" x14ac:dyDescent="0.25">
      <c r="A182" s="127">
        <v>170000</v>
      </c>
      <c r="B182" s="127">
        <v>700000</v>
      </c>
      <c r="C182" s="127">
        <v>700000</v>
      </c>
      <c r="D182" s="116" t="s">
        <v>314</v>
      </c>
      <c r="E182" s="116" t="s">
        <v>315</v>
      </c>
      <c r="F182" s="116" t="s">
        <v>316</v>
      </c>
      <c r="G182" s="116" t="s">
        <v>317</v>
      </c>
      <c r="H182" s="116">
        <v>0.36</v>
      </c>
      <c r="I182" s="116">
        <v>0.57999999999999996</v>
      </c>
      <c r="J182" s="116" t="s">
        <v>268</v>
      </c>
      <c r="K182" s="116">
        <v>2.9275739586750001E-2</v>
      </c>
      <c r="L182" s="116">
        <v>4022.7858426409298</v>
      </c>
      <c r="M182" s="116">
        <v>11.179020752738699</v>
      </c>
      <c r="N182" s="116">
        <v>2.0386239752684099</v>
      </c>
      <c r="O182" s="116">
        <v>0.32727410039207999</v>
      </c>
      <c r="P182" s="116">
        <v>5.9682224615260002E-2</v>
      </c>
      <c r="Q182" s="116">
        <v>117.770030742432</v>
      </c>
      <c r="R182" s="116">
        <v>1310</v>
      </c>
      <c r="S182" s="116" t="s">
        <v>318</v>
      </c>
      <c r="T182" s="116">
        <v>1310</v>
      </c>
      <c r="U182" s="116" t="s">
        <v>268</v>
      </c>
      <c r="V182" s="116" t="s">
        <v>268</v>
      </c>
      <c r="Z182" s="116">
        <v>0</v>
      </c>
      <c r="AA182" s="116">
        <v>1</v>
      </c>
      <c r="AB182" s="116">
        <v>0.32727410039207999</v>
      </c>
      <c r="AC182" s="116">
        <v>5.9682224615260002E-2</v>
      </c>
      <c r="AD182" s="116">
        <v>117.770030742434</v>
      </c>
      <c r="AF182" s="116">
        <v>-1</v>
      </c>
      <c r="AG182" s="116">
        <v>-1</v>
      </c>
      <c r="AH182" s="116">
        <v>-1</v>
      </c>
      <c r="AI182" s="116">
        <v>-1</v>
      </c>
      <c r="AJ182" s="116">
        <v>0</v>
      </c>
      <c r="AM182" s="116" t="s">
        <v>319</v>
      </c>
      <c r="AN182" s="116">
        <v>-1</v>
      </c>
      <c r="AQ182" s="116">
        <v>779</v>
      </c>
      <c r="AR182" s="116" t="s">
        <v>320</v>
      </c>
      <c r="AS182" s="116" t="s">
        <v>248</v>
      </c>
      <c r="AT182" s="116" t="s">
        <v>268</v>
      </c>
      <c r="AV182" s="116">
        <v>67.653756941982294</v>
      </c>
      <c r="AW182" s="116">
        <v>9.5515029000000001E-2</v>
      </c>
    </row>
    <row r="183" spans="1:49" x14ac:dyDescent="0.25">
      <c r="A183" s="127">
        <v>170000</v>
      </c>
      <c r="B183" s="127">
        <v>700000</v>
      </c>
      <c r="C183" s="127">
        <v>700000</v>
      </c>
      <c r="D183" s="116" t="s">
        <v>314</v>
      </c>
      <c r="E183" s="116" t="s">
        <v>315</v>
      </c>
      <c r="F183" s="116" t="s">
        <v>316</v>
      </c>
      <c r="G183" s="116" t="s">
        <v>317</v>
      </c>
      <c r="H183" s="116">
        <v>0.36</v>
      </c>
      <c r="I183" s="116">
        <v>0.57999999999999996</v>
      </c>
      <c r="J183" s="116" t="s">
        <v>268</v>
      </c>
      <c r="K183" s="116">
        <v>3.2206881237599998E-3</v>
      </c>
      <c r="L183" s="116">
        <v>4022.7858426409298</v>
      </c>
      <c r="M183" s="116">
        <v>11.179020752738699</v>
      </c>
      <c r="N183" s="116">
        <v>2.0386239752684099</v>
      </c>
      <c r="O183" s="116">
        <v>3.600413937362E-2</v>
      </c>
      <c r="P183" s="116">
        <v>6.5657720259599999E-3</v>
      </c>
      <c r="Q183" s="116">
        <v>12.9561385878275</v>
      </c>
      <c r="R183" s="116">
        <v>1310</v>
      </c>
      <c r="S183" s="116" t="s">
        <v>318</v>
      </c>
      <c r="T183" s="116">
        <v>1310</v>
      </c>
      <c r="U183" s="116" t="s">
        <v>268</v>
      </c>
      <c r="V183" s="116" t="s">
        <v>268</v>
      </c>
      <c r="Z183" s="116">
        <v>0</v>
      </c>
      <c r="AA183" s="116">
        <v>1</v>
      </c>
      <c r="AB183" s="116">
        <v>3.600413937362E-2</v>
      </c>
      <c r="AC183" s="116">
        <v>6.5657720259599999E-3</v>
      </c>
      <c r="AD183" s="116">
        <v>12.9561385878292</v>
      </c>
      <c r="AF183" s="116">
        <v>-1</v>
      </c>
      <c r="AG183" s="116">
        <v>-1</v>
      </c>
      <c r="AH183" s="116">
        <v>-1</v>
      </c>
      <c r="AI183" s="116">
        <v>-1</v>
      </c>
      <c r="AJ183" s="116">
        <v>0</v>
      </c>
      <c r="AM183" s="116" t="s">
        <v>319</v>
      </c>
      <c r="AN183" s="116">
        <v>-1</v>
      </c>
      <c r="AQ183" s="116">
        <v>779</v>
      </c>
      <c r="AR183" s="116" t="s">
        <v>320</v>
      </c>
      <c r="AS183" s="116" t="s">
        <v>248</v>
      </c>
      <c r="AT183" s="116" t="s">
        <v>268</v>
      </c>
      <c r="AV183" s="116">
        <v>60.687978235664197</v>
      </c>
      <c r="AW183" s="116">
        <v>1.05078172E-2</v>
      </c>
    </row>
    <row r="184" spans="1:49" x14ac:dyDescent="0.25">
      <c r="A184" s="127">
        <v>170000</v>
      </c>
      <c r="B184" s="127">
        <v>700000</v>
      </c>
      <c r="C184" s="127">
        <v>700000</v>
      </c>
      <c r="D184" s="116" t="s">
        <v>314</v>
      </c>
      <c r="E184" s="116" t="s">
        <v>315</v>
      </c>
      <c r="F184" s="116" t="s">
        <v>316</v>
      </c>
      <c r="G184" s="116" t="s">
        <v>317</v>
      </c>
      <c r="H184" s="116">
        <v>0.36</v>
      </c>
      <c r="I184" s="116">
        <v>0.57999999999999996</v>
      </c>
      <c r="J184" s="116" t="s">
        <v>268</v>
      </c>
      <c r="K184" s="116">
        <v>0.25813980870962999</v>
      </c>
      <c r="L184" s="116">
        <v>4014.6792268706899</v>
      </c>
      <c r="M184" s="116">
        <v>10.762480278282</v>
      </c>
      <c r="N184" s="116">
        <v>1.8542825638118801</v>
      </c>
      <c r="O184" s="116">
        <v>2.7782246002769302</v>
      </c>
      <c r="P184" s="116">
        <v>0.47866414631600002</v>
      </c>
      <c r="Q184" s="116">
        <v>1036.34852765493</v>
      </c>
      <c r="R184" s="116">
        <v>1210</v>
      </c>
      <c r="S184" s="116" t="s">
        <v>318</v>
      </c>
      <c r="T184" s="116">
        <v>1210</v>
      </c>
      <c r="U184" s="116" t="s">
        <v>268</v>
      </c>
      <c r="V184" s="116" t="s">
        <v>268</v>
      </c>
      <c r="Z184" s="116">
        <v>0</v>
      </c>
      <c r="AA184" s="116">
        <v>1</v>
      </c>
      <c r="AB184" s="116">
        <v>2.7782246002769302</v>
      </c>
      <c r="AC184" s="116">
        <v>0.47866414631600002</v>
      </c>
      <c r="AD184" s="116">
        <v>1036.34852765493</v>
      </c>
      <c r="AF184" s="116">
        <v>-1</v>
      </c>
      <c r="AG184" s="116">
        <v>-1</v>
      </c>
      <c r="AH184" s="116">
        <v>-1</v>
      </c>
      <c r="AI184" s="116">
        <v>-1</v>
      </c>
      <c r="AJ184" s="116">
        <v>0</v>
      </c>
      <c r="AM184" s="116" t="s">
        <v>319</v>
      </c>
      <c r="AN184" s="116">
        <v>-1</v>
      </c>
      <c r="AQ184" s="116">
        <v>779</v>
      </c>
      <c r="AR184" s="116" t="s">
        <v>320</v>
      </c>
      <c r="AS184" s="116" t="s">
        <v>248</v>
      </c>
      <c r="AT184" s="116" t="s">
        <v>268</v>
      </c>
      <c r="AV184" s="116">
        <v>141.80521907521501</v>
      </c>
      <c r="AW184" s="116">
        <v>0.84050975480000001</v>
      </c>
    </row>
    <row r="185" spans="1:49" x14ac:dyDescent="0.25">
      <c r="A185" s="127">
        <v>170000</v>
      </c>
      <c r="B185" s="127">
        <v>710000</v>
      </c>
      <c r="C185" s="127">
        <v>710000</v>
      </c>
      <c r="D185" s="116" t="s">
        <v>314</v>
      </c>
      <c r="E185" s="116" t="s">
        <v>315</v>
      </c>
      <c r="F185" s="116" t="s">
        <v>316</v>
      </c>
      <c r="G185" s="116" t="s">
        <v>317</v>
      </c>
      <c r="H185" s="116">
        <v>0.36</v>
      </c>
      <c r="I185" s="116">
        <v>0.57999999999999996</v>
      </c>
      <c r="J185" s="116" t="s">
        <v>268</v>
      </c>
      <c r="K185" s="116">
        <v>0.47622813298708999</v>
      </c>
      <c r="L185" s="116">
        <v>3981.85021428138</v>
      </c>
      <c r="M185" s="116">
        <v>10.2220335843095</v>
      </c>
      <c r="N185" s="116">
        <v>1.615245248521</v>
      </c>
      <c r="O185" s="116">
        <v>4.86801996918709</v>
      </c>
      <c r="P185" s="116">
        <v>0.76922522901942003</v>
      </c>
      <c r="Q185" s="116">
        <v>1896.2690933814699</v>
      </c>
      <c r="R185" s="116">
        <v>1210</v>
      </c>
      <c r="S185" s="116" t="s">
        <v>318</v>
      </c>
      <c r="T185" s="116">
        <v>1210</v>
      </c>
      <c r="U185" s="116" t="s">
        <v>268</v>
      </c>
      <c r="V185" s="116" t="s">
        <v>268</v>
      </c>
      <c r="Z185" s="116">
        <v>0</v>
      </c>
      <c r="AA185" s="116">
        <v>1</v>
      </c>
      <c r="AB185" s="116">
        <v>4.86801996918709</v>
      </c>
      <c r="AC185" s="116">
        <v>0.76922522901942003</v>
      </c>
      <c r="AD185" s="116">
        <v>1896.2690933814699</v>
      </c>
      <c r="AF185" s="116">
        <v>-1</v>
      </c>
      <c r="AG185" s="116">
        <v>-1</v>
      </c>
      <c r="AH185" s="116">
        <v>-1</v>
      </c>
      <c r="AI185" s="116">
        <v>-1</v>
      </c>
      <c r="AJ185" s="116">
        <v>0</v>
      </c>
      <c r="AM185" s="116" t="s">
        <v>319</v>
      </c>
      <c r="AN185" s="116">
        <v>-1</v>
      </c>
      <c r="AQ185" s="116">
        <v>779</v>
      </c>
      <c r="AR185" s="116" t="s">
        <v>320</v>
      </c>
      <c r="AS185" s="116" t="s">
        <v>248</v>
      </c>
      <c r="AT185" s="116" t="s">
        <v>268</v>
      </c>
      <c r="AV185" s="116">
        <v>238.26268389584499</v>
      </c>
      <c r="AW185" s="116">
        <v>1.5379311382</v>
      </c>
    </row>
    <row r="186" spans="1:49" x14ac:dyDescent="0.25">
      <c r="A186" s="127">
        <v>170000</v>
      </c>
      <c r="B186" s="127">
        <v>710000</v>
      </c>
      <c r="C186" s="127">
        <v>710000</v>
      </c>
      <c r="D186" s="116" t="s">
        <v>314</v>
      </c>
      <c r="E186" s="116" t="s">
        <v>315</v>
      </c>
      <c r="F186" s="116" t="s">
        <v>316</v>
      </c>
      <c r="G186" s="116" t="s">
        <v>317</v>
      </c>
      <c r="H186" s="116">
        <v>0.36</v>
      </c>
      <c r="I186" s="116">
        <v>0.57999999999999996</v>
      </c>
      <c r="J186" s="116" t="s">
        <v>268</v>
      </c>
      <c r="K186" s="116">
        <v>2.9120087752100001E-3</v>
      </c>
      <c r="L186" s="116">
        <v>3981.85021428138</v>
      </c>
      <c r="M186" s="116">
        <v>10.2220335843095</v>
      </c>
      <c r="N186" s="116">
        <v>1.615245248521</v>
      </c>
      <c r="O186" s="116">
        <v>2.9766651498079999E-2</v>
      </c>
      <c r="P186" s="116">
        <v>4.70360833782E-3</v>
      </c>
      <c r="Q186" s="116">
        <v>11.595182765591</v>
      </c>
      <c r="R186" s="116">
        <v>1310</v>
      </c>
      <c r="S186" s="116" t="s">
        <v>318</v>
      </c>
      <c r="T186" s="116">
        <v>1310</v>
      </c>
      <c r="U186" s="116" t="s">
        <v>268</v>
      </c>
      <c r="V186" s="116" t="s">
        <v>268</v>
      </c>
      <c r="Z186" s="116">
        <v>0</v>
      </c>
      <c r="AA186" s="116">
        <v>1</v>
      </c>
      <c r="AB186" s="116">
        <v>2.9766651498079999E-2</v>
      </c>
      <c r="AC186" s="116">
        <v>4.70360833782E-3</v>
      </c>
      <c r="AD186" s="116">
        <v>11.595182765593</v>
      </c>
      <c r="AF186" s="116">
        <v>-1</v>
      </c>
      <c r="AG186" s="116">
        <v>-1</v>
      </c>
      <c r="AH186" s="116">
        <v>-1</v>
      </c>
      <c r="AI186" s="116">
        <v>-1</v>
      </c>
      <c r="AJ186" s="116">
        <v>0</v>
      </c>
      <c r="AM186" s="116" t="s">
        <v>319</v>
      </c>
      <c r="AN186" s="116">
        <v>-1</v>
      </c>
      <c r="AQ186" s="116">
        <v>779</v>
      </c>
      <c r="AR186" s="116" t="s">
        <v>320</v>
      </c>
      <c r="AS186" s="116" t="s">
        <v>248</v>
      </c>
      <c r="AT186" s="116" t="s">
        <v>268</v>
      </c>
      <c r="AV186" s="116">
        <v>79.125680709901303</v>
      </c>
      <c r="AW186" s="116">
        <v>9.4040411999999993E-3</v>
      </c>
    </row>
    <row r="187" spans="1:49" x14ac:dyDescent="0.25">
      <c r="A187" s="127">
        <v>170000</v>
      </c>
      <c r="B187" s="127">
        <v>710000</v>
      </c>
      <c r="C187" s="127">
        <v>710000</v>
      </c>
      <c r="D187" s="116" t="s">
        <v>314</v>
      </c>
      <c r="E187" s="116" t="s">
        <v>315</v>
      </c>
      <c r="F187" s="116" t="s">
        <v>316</v>
      </c>
      <c r="G187" s="116" t="s">
        <v>317</v>
      </c>
      <c r="H187" s="116">
        <v>0.36</v>
      </c>
      <c r="I187" s="116">
        <v>0.57999999999999996</v>
      </c>
      <c r="J187" s="116" t="s">
        <v>268</v>
      </c>
      <c r="K187" s="116">
        <v>6.5006633191769997E-2</v>
      </c>
      <c r="L187" s="116">
        <v>3973.8986437329299</v>
      </c>
      <c r="M187" s="116">
        <v>10.7573301149261</v>
      </c>
      <c r="N187" s="116">
        <v>1.8978737414787901</v>
      </c>
      <c r="O187" s="116">
        <v>0.69929781290379001</v>
      </c>
      <c r="P187" s="116">
        <v>0.1233743821566</v>
      </c>
      <c r="Q187" s="116">
        <v>258.32977147442301</v>
      </c>
      <c r="R187" s="116">
        <v>1210</v>
      </c>
      <c r="S187" s="116" t="s">
        <v>318</v>
      </c>
      <c r="T187" s="116">
        <v>1210</v>
      </c>
      <c r="U187" s="116" t="s">
        <v>268</v>
      </c>
      <c r="V187" s="116" t="s">
        <v>268</v>
      </c>
      <c r="Z187" s="116">
        <v>0</v>
      </c>
      <c r="AA187" s="116">
        <v>1</v>
      </c>
      <c r="AB187" s="116">
        <v>0.69929781290379001</v>
      </c>
      <c r="AC187" s="116">
        <v>0.1233743821566</v>
      </c>
      <c r="AD187" s="116">
        <v>258.32977147442398</v>
      </c>
      <c r="AF187" s="116">
        <v>-1</v>
      </c>
      <c r="AG187" s="116">
        <v>-1</v>
      </c>
      <c r="AH187" s="116">
        <v>-1</v>
      </c>
      <c r="AI187" s="116">
        <v>-1</v>
      </c>
      <c r="AJ187" s="116">
        <v>0</v>
      </c>
      <c r="AM187" s="116" t="s">
        <v>319</v>
      </c>
      <c r="AN187" s="116">
        <v>-1</v>
      </c>
      <c r="AQ187" s="116">
        <v>779</v>
      </c>
      <c r="AR187" s="116" t="s">
        <v>320</v>
      </c>
      <c r="AS187" s="116" t="s">
        <v>248</v>
      </c>
      <c r="AT187" s="116" t="s">
        <v>268</v>
      </c>
      <c r="AV187" s="116">
        <v>117.185321716686</v>
      </c>
      <c r="AW187" s="116">
        <v>0.20951319669999999</v>
      </c>
    </row>
    <row r="188" spans="1:49" x14ac:dyDescent="0.25">
      <c r="A188" s="127">
        <v>170000</v>
      </c>
      <c r="B188" s="127">
        <v>710000</v>
      </c>
      <c r="C188" s="127">
        <v>710000</v>
      </c>
      <c r="D188" s="116" t="s">
        <v>314</v>
      </c>
      <c r="E188" s="116" t="s">
        <v>315</v>
      </c>
      <c r="F188" s="116" t="s">
        <v>316</v>
      </c>
      <c r="G188" s="116" t="s">
        <v>317</v>
      </c>
      <c r="H188" s="116">
        <v>0.36</v>
      </c>
      <c r="I188" s="116">
        <v>0.57999999999999996</v>
      </c>
      <c r="J188" s="116" t="s">
        <v>268</v>
      </c>
      <c r="K188" s="116">
        <v>1.6710863627800001E-3</v>
      </c>
      <c r="L188" s="116">
        <v>3973.8986437329299</v>
      </c>
      <c r="M188" s="116">
        <v>10.7573301149261</v>
      </c>
      <c r="N188" s="116">
        <v>1.8978737414787901</v>
      </c>
      <c r="O188" s="116">
        <v>1.797642765505E-2</v>
      </c>
      <c r="P188" s="116">
        <v>3.1715109276700001E-3</v>
      </c>
      <c r="Q188" s="116">
        <v>6.6407278306398601</v>
      </c>
      <c r="R188" s="116">
        <v>1310</v>
      </c>
      <c r="S188" s="116" t="s">
        <v>318</v>
      </c>
      <c r="T188" s="116">
        <v>1310</v>
      </c>
      <c r="U188" s="116" t="s">
        <v>268</v>
      </c>
      <c r="V188" s="116" t="s">
        <v>268</v>
      </c>
      <c r="Z188" s="116">
        <v>0</v>
      </c>
      <c r="AA188" s="116">
        <v>1</v>
      </c>
      <c r="AB188" s="116">
        <v>1.797642765505E-2</v>
      </c>
      <c r="AC188" s="116">
        <v>3.1715109276700001E-3</v>
      </c>
      <c r="AD188" s="116">
        <v>6.6407278306395403</v>
      </c>
      <c r="AF188" s="116">
        <v>-1</v>
      </c>
      <c r="AG188" s="116">
        <v>-1</v>
      </c>
      <c r="AH188" s="116">
        <v>-1</v>
      </c>
      <c r="AI188" s="116">
        <v>-1</v>
      </c>
      <c r="AJ188" s="116">
        <v>0</v>
      </c>
      <c r="AM188" s="116" t="s">
        <v>319</v>
      </c>
      <c r="AN188" s="116">
        <v>-1</v>
      </c>
      <c r="AQ188" s="116">
        <v>779</v>
      </c>
      <c r="AR188" s="116" t="s">
        <v>320</v>
      </c>
      <c r="AS188" s="116" t="s">
        <v>248</v>
      </c>
      <c r="AT188" s="116" t="s">
        <v>268</v>
      </c>
      <c r="AV188" s="116">
        <v>31.591356990607199</v>
      </c>
      <c r="AW188" s="116">
        <v>5.3858294999999997E-3</v>
      </c>
    </row>
    <row r="189" spans="1:49" x14ac:dyDescent="0.25">
      <c r="A189" s="127">
        <v>170000</v>
      </c>
      <c r="B189" s="127">
        <v>710000</v>
      </c>
      <c r="C189" s="127">
        <v>710000</v>
      </c>
      <c r="D189" s="116" t="s">
        <v>314</v>
      </c>
      <c r="E189" s="116" t="s">
        <v>315</v>
      </c>
      <c r="F189" s="116" t="s">
        <v>316</v>
      </c>
      <c r="G189" s="116" t="s">
        <v>317</v>
      </c>
      <c r="H189" s="116">
        <v>0.36</v>
      </c>
      <c r="I189" s="116">
        <v>0.57999999999999996</v>
      </c>
      <c r="J189" s="116" t="s">
        <v>268</v>
      </c>
      <c r="K189" s="116">
        <v>2.6984050209920001E-2</v>
      </c>
      <c r="L189" s="116">
        <v>3973.8986437329299</v>
      </c>
      <c r="M189" s="116">
        <v>10.7573301149261</v>
      </c>
      <c r="N189" s="116">
        <v>1.8978737414787901</v>
      </c>
      <c r="O189" s="116">
        <v>0.29027633594592001</v>
      </c>
      <c r="P189" s="116">
        <v>5.121232033216E-2</v>
      </c>
      <c r="Q189" s="116">
        <v>107.23188053165001</v>
      </c>
      <c r="R189" s="116">
        <v>1310</v>
      </c>
      <c r="S189" s="116" t="s">
        <v>318</v>
      </c>
      <c r="T189" s="116">
        <v>1310</v>
      </c>
      <c r="U189" s="116" t="s">
        <v>268</v>
      </c>
      <c r="V189" s="116" t="s">
        <v>268</v>
      </c>
      <c r="Z189" s="116">
        <v>0</v>
      </c>
      <c r="AA189" s="116">
        <v>1</v>
      </c>
      <c r="AB189" s="116">
        <v>0.29027633594592001</v>
      </c>
      <c r="AC189" s="116">
        <v>5.121232033216E-2</v>
      </c>
      <c r="AD189" s="116">
        <v>107.231880531652</v>
      </c>
      <c r="AF189" s="116">
        <v>-1</v>
      </c>
      <c r="AG189" s="116">
        <v>-1</v>
      </c>
      <c r="AH189" s="116">
        <v>-1</v>
      </c>
      <c r="AI189" s="116">
        <v>-1</v>
      </c>
      <c r="AJ189" s="116">
        <v>0</v>
      </c>
      <c r="AM189" s="116" t="s">
        <v>319</v>
      </c>
      <c r="AN189" s="116">
        <v>-1</v>
      </c>
      <c r="AQ189" s="116">
        <v>779</v>
      </c>
      <c r="AR189" s="116" t="s">
        <v>320</v>
      </c>
      <c r="AS189" s="116" t="s">
        <v>248</v>
      </c>
      <c r="AT189" s="116" t="s">
        <v>268</v>
      </c>
      <c r="AV189" s="116">
        <v>44.833011834889398</v>
      </c>
      <c r="AW189" s="116">
        <v>8.6968272900000004E-2</v>
      </c>
    </row>
    <row r="190" spans="1:49" x14ac:dyDescent="0.25">
      <c r="A190" s="127">
        <v>170000</v>
      </c>
      <c r="B190" s="127">
        <v>710000</v>
      </c>
      <c r="C190" s="127">
        <v>710000</v>
      </c>
      <c r="D190" s="116" t="s">
        <v>314</v>
      </c>
      <c r="E190" s="116" t="s">
        <v>315</v>
      </c>
      <c r="F190" s="116" t="s">
        <v>316</v>
      </c>
      <c r="G190" s="116" t="s">
        <v>317</v>
      </c>
      <c r="H190" s="116">
        <v>0.36</v>
      </c>
      <c r="I190" s="116">
        <v>0.57999999999999996</v>
      </c>
      <c r="J190" s="116" t="s">
        <v>268</v>
      </c>
      <c r="K190" s="116">
        <v>0.34704113734070002</v>
      </c>
      <c r="L190" s="116">
        <v>3959.1857490903599</v>
      </c>
      <c r="M190" s="116">
        <v>9.8369528301217599</v>
      </c>
      <c r="N190" s="116">
        <v>1.4337866087072499</v>
      </c>
      <c r="O190" s="116">
        <v>3.4138272981322899</v>
      </c>
      <c r="P190" s="116">
        <v>0.49758293538963</v>
      </c>
      <c r="Q190" s="116">
        <v>1374.0003253074101</v>
      </c>
      <c r="R190" s="116">
        <v>1210</v>
      </c>
      <c r="S190" s="116" t="s">
        <v>318</v>
      </c>
      <c r="T190" s="116">
        <v>1210</v>
      </c>
      <c r="U190" s="116" t="s">
        <v>268</v>
      </c>
      <c r="V190" s="116" t="s">
        <v>268</v>
      </c>
      <c r="Z190" s="116">
        <v>0</v>
      </c>
      <c r="AA190" s="116">
        <v>1</v>
      </c>
      <c r="AB190" s="116">
        <v>3.4138272981322899</v>
      </c>
      <c r="AC190" s="116">
        <v>0.49758293538963</v>
      </c>
      <c r="AD190" s="116">
        <v>1374.0003253074101</v>
      </c>
      <c r="AF190" s="116">
        <v>-1</v>
      </c>
      <c r="AG190" s="116">
        <v>-1</v>
      </c>
      <c r="AH190" s="116">
        <v>-1</v>
      </c>
      <c r="AI190" s="116">
        <v>-1</v>
      </c>
      <c r="AJ190" s="116">
        <v>0</v>
      </c>
      <c r="AM190" s="116" t="s">
        <v>319</v>
      </c>
      <c r="AN190" s="116">
        <v>-1</v>
      </c>
      <c r="AQ190" s="116">
        <v>779</v>
      </c>
      <c r="AR190" s="116" t="s">
        <v>320</v>
      </c>
      <c r="AS190" s="116" t="s">
        <v>248</v>
      </c>
      <c r="AT190" s="116" t="s">
        <v>268</v>
      </c>
      <c r="AV190" s="116">
        <v>165.73658917588801</v>
      </c>
      <c r="AW190" s="116">
        <v>1.1143554950000001</v>
      </c>
    </row>
    <row r="191" spans="1:49" x14ac:dyDescent="0.25">
      <c r="A191" s="127">
        <v>170000</v>
      </c>
      <c r="B191" s="127">
        <v>710000</v>
      </c>
      <c r="C191" s="127">
        <v>710000</v>
      </c>
      <c r="D191" s="116" t="s">
        <v>314</v>
      </c>
      <c r="E191" s="116" t="s">
        <v>315</v>
      </c>
      <c r="F191" s="116" t="s">
        <v>316</v>
      </c>
      <c r="G191" s="116" t="s">
        <v>317</v>
      </c>
      <c r="H191" s="116">
        <v>0.36</v>
      </c>
      <c r="I191" s="116">
        <v>0.57999999999999996</v>
      </c>
      <c r="J191" s="116" t="s">
        <v>323</v>
      </c>
      <c r="K191" s="116">
        <v>0.10050996630679</v>
      </c>
      <c r="L191" s="116">
        <v>3959.1857490903599</v>
      </c>
      <c r="M191" s="116">
        <v>9.8369528301217599</v>
      </c>
      <c r="N191" s="116">
        <v>1.4337866087072499</v>
      </c>
      <c r="O191" s="116">
        <v>0.98871179751704996</v>
      </c>
      <c r="P191" s="116">
        <v>0.14410984373228999</v>
      </c>
      <c r="Q191" s="116">
        <v>397.93762624340701</v>
      </c>
      <c r="R191" s="116">
        <v>1210</v>
      </c>
      <c r="S191" s="116" t="s">
        <v>318</v>
      </c>
      <c r="T191" s="116">
        <v>1210</v>
      </c>
      <c r="U191" s="116" t="s">
        <v>324</v>
      </c>
      <c r="V191" s="116" t="s">
        <v>323</v>
      </c>
      <c r="Z191" s="116">
        <v>0</v>
      </c>
      <c r="AA191" s="116">
        <v>1</v>
      </c>
      <c r="AB191" s="116">
        <v>0.98871179751704996</v>
      </c>
      <c r="AC191" s="116">
        <v>0.14410984373228999</v>
      </c>
      <c r="AD191" s="116">
        <v>873.04495597844402</v>
      </c>
      <c r="AF191" s="116">
        <v>-1</v>
      </c>
      <c r="AG191" s="116">
        <v>-1</v>
      </c>
      <c r="AH191" s="116">
        <v>-1</v>
      </c>
      <c r="AI191" s="116">
        <v>-1</v>
      </c>
      <c r="AJ191" s="116">
        <v>0</v>
      </c>
      <c r="AM191" s="116" t="s">
        <v>319</v>
      </c>
      <c r="AN191" s="116">
        <v>-1</v>
      </c>
      <c r="AQ191" s="116">
        <v>779</v>
      </c>
      <c r="AR191" s="116" t="s">
        <v>320</v>
      </c>
      <c r="AS191" s="116" t="s">
        <v>248</v>
      </c>
      <c r="AT191" s="116" t="s">
        <v>268</v>
      </c>
      <c r="AV191" s="116">
        <v>141.634225724218</v>
      </c>
      <c r="AW191" s="116">
        <v>0.70806565769999996</v>
      </c>
    </row>
    <row r="192" spans="1:49" x14ac:dyDescent="0.25">
      <c r="A192" s="127">
        <v>170000</v>
      </c>
      <c r="B192" s="127">
        <v>710000</v>
      </c>
      <c r="C192" s="127">
        <v>710000</v>
      </c>
      <c r="D192" s="116" t="s">
        <v>314</v>
      </c>
      <c r="E192" s="116" t="s">
        <v>315</v>
      </c>
      <c r="F192" s="116" t="s">
        <v>316</v>
      </c>
      <c r="G192" s="116" t="s">
        <v>317</v>
      </c>
      <c r="H192" s="116">
        <v>0.36</v>
      </c>
      <c r="I192" s="116">
        <v>0.57999999999999996</v>
      </c>
      <c r="J192" s="116" t="s">
        <v>268</v>
      </c>
      <c r="K192" s="116">
        <v>1.6427443496900001E-3</v>
      </c>
      <c r="L192" s="116">
        <v>3959.1857490903599</v>
      </c>
      <c r="M192" s="116">
        <v>9.8369528301217599</v>
      </c>
      <c r="N192" s="116">
        <v>1.4337866087072499</v>
      </c>
      <c r="O192" s="116">
        <v>1.6159598679910001E-2</v>
      </c>
      <c r="P192" s="116">
        <v>2.3553448501200001E-3</v>
      </c>
      <c r="Q192" s="116">
        <v>6.5039300187190801</v>
      </c>
      <c r="R192" s="116">
        <v>1750</v>
      </c>
      <c r="S192" s="116" t="s">
        <v>321</v>
      </c>
      <c r="T192" s="116">
        <v>1750</v>
      </c>
      <c r="U192" s="116" t="s">
        <v>268</v>
      </c>
      <c r="V192" s="116" t="s">
        <v>268</v>
      </c>
      <c r="Z192" s="116">
        <v>0</v>
      </c>
      <c r="AA192" s="116">
        <v>1</v>
      </c>
      <c r="AB192" s="116">
        <v>1.6159598679910001E-2</v>
      </c>
      <c r="AC192" s="116">
        <v>2.3553448501200001E-3</v>
      </c>
      <c r="AD192" s="116">
        <v>6.5039300187178499</v>
      </c>
      <c r="AF192" s="116">
        <v>-1</v>
      </c>
      <c r="AG192" s="116">
        <v>-1</v>
      </c>
      <c r="AH192" s="116">
        <v>-1</v>
      </c>
      <c r="AI192" s="116">
        <v>-1</v>
      </c>
      <c r="AJ192" s="116">
        <v>0</v>
      </c>
      <c r="AM192" s="116" t="s">
        <v>319</v>
      </c>
      <c r="AN192" s="116">
        <v>-1</v>
      </c>
      <c r="AQ192" s="116">
        <v>779</v>
      </c>
      <c r="AR192" s="116" t="s">
        <v>320</v>
      </c>
      <c r="AS192" s="116" t="s">
        <v>248</v>
      </c>
      <c r="AT192" s="116" t="s">
        <v>268</v>
      </c>
      <c r="AV192" s="116">
        <v>47.613704953889403</v>
      </c>
      <c r="AW192" s="116">
        <v>5.2748824E-3</v>
      </c>
    </row>
    <row r="193" spans="1:49" x14ac:dyDescent="0.25">
      <c r="A193" s="127">
        <v>170000</v>
      </c>
      <c r="B193" s="127">
        <v>710000</v>
      </c>
      <c r="C193" s="127">
        <v>710000</v>
      </c>
      <c r="D193" s="116" t="s">
        <v>314</v>
      </c>
      <c r="E193" s="116" t="s">
        <v>315</v>
      </c>
      <c r="F193" s="116" t="s">
        <v>316</v>
      </c>
      <c r="G193" s="116" t="s">
        <v>317</v>
      </c>
      <c r="H193" s="116">
        <v>0.36</v>
      </c>
      <c r="I193" s="116">
        <v>0.57999999999999996</v>
      </c>
      <c r="J193" s="116" t="s">
        <v>323</v>
      </c>
      <c r="K193" s="116">
        <v>2.743468956095E-2</v>
      </c>
      <c r="L193" s="116">
        <v>3959.1857490903599</v>
      </c>
      <c r="M193" s="116">
        <v>9.8369528301217599</v>
      </c>
      <c r="N193" s="116">
        <v>1.4337866087072499</v>
      </c>
      <c r="O193" s="116">
        <v>0.26987374712012002</v>
      </c>
      <c r="P193" s="116">
        <v>3.9335490506529999E-2</v>
      </c>
      <c r="Q193" s="116">
        <v>108.61903194044299</v>
      </c>
      <c r="R193" s="116">
        <v>1750</v>
      </c>
      <c r="S193" s="116" t="s">
        <v>321</v>
      </c>
      <c r="T193" s="116">
        <v>1750</v>
      </c>
      <c r="U193" s="116" t="s">
        <v>324</v>
      </c>
      <c r="V193" s="116" t="s">
        <v>323</v>
      </c>
      <c r="Z193" s="116">
        <v>0</v>
      </c>
      <c r="AA193" s="116">
        <v>1</v>
      </c>
      <c r="AB193" s="116">
        <v>0.26987374712012002</v>
      </c>
      <c r="AC193" s="116">
        <v>3.9335490506529999E-2</v>
      </c>
      <c r="AD193" s="116">
        <v>108.619031940444</v>
      </c>
      <c r="AF193" s="116">
        <v>-1</v>
      </c>
      <c r="AG193" s="116">
        <v>-1</v>
      </c>
      <c r="AH193" s="116">
        <v>-1</v>
      </c>
      <c r="AI193" s="116">
        <v>-1</v>
      </c>
      <c r="AJ193" s="116">
        <v>0</v>
      </c>
      <c r="AM193" s="116" t="s">
        <v>319</v>
      </c>
      <c r="AN193" s="116">
        <v>-1</v>
      </c>
      <c r="AQ193" s="116">
        <v>779</v>
      </c>
      <c r="AR193" s="116" t="s">
        <v>320</v>
      </c>
      <c r="AS193" s="116" t="s">
        <v>248</v>
      </c>
      <c r="AT193" s="116" t="s">
        <v>268</v>
      </c>
      <c r="AV193" s="116">
        <v>61.360052845767001</v>
      </c>
      <c r="AW193" s="116">
        <v>8.8093294399999994E-2</v>
      </c>
    </row>
    <row r="194" spans="1:49" x14ac:dyDescent="0.25">
      <c r="A194" s="127">
        <v>170000</v>
      </c>
      <c r="B194" s="127">
        <v>710000</v>
      </c>
      <c r="C194" s="127">
        <v>710000</v>
      </c>
      <c r="D194" s="116" t="s">
        <v>314</v>
      </c>
      <c r="E194" s="116" t="s">
        <v>315</v>
      </c>
      <c r="F194" s="116" t="s">
        <v>316</v>
      </c>
      <c r="G194" s="116" t="s">
        <v>317</v>
      </c>
      <c r="H194" s="116">
        <v>0.36</v>
      </c>
      <c r="I194" s="116">
        <v>0.57999999999999996</v>
      </c>
      <c r="J194" s="116" t="s">
        <v>268</v>
      </c>
      <c r="K194" s="116">
        <v>7.8570802879730006E-2</v>
      </c>
      <c r="L194" s="116">
        <v>3995.8036343705899</v>
      </c>
      <c r="M194" s="116">
        <v>10.8207835126089</v>
      </c>
      <c r="N194" s="116">
        <v>1.88931740349551</v>
      </c>
      <c r="O194" s="116">
        <v>0.85019764837349998</v>
      </c>
      <c r="P194" s="116">
        <v>0.1484451852873</v>
      </c>
      <c r="Q194" s="116">
        <v>313.953499702268</v>
      </c>
      <c r="R194" s="116">
        <v>1210</v>
      </c>
      <c r="S194" s="116" t="s">
        <v>318</v>
      </c>
      <c r="T194" s="116">
        <v>1210</v>
      </c>
      <c r="U194" s="116" t="s">
        <v>268</v>
      </c>
      <c r="V194" s="116" t="s">
        <v>268</v>
      </c>
      <c r="Z194" s="116">
        <v>0</v>
      </c>
      <c r="AA194" s="116">
        <v>1</v>
      </c>
      <c r="AB194" s="116">
        <v>0.85019764837349998</v>
      </c>
      <c r="AC194" s="116">
        <v>0.1484451852873</v>
      </c>
      <c r="AD194" s="116">
        <v>313.95349970226601</v>
      </c>
      <c r="AF194" s="116">
        <v>-1</v>
      </c>
      <c r="AG194" s="116">
        <v>-1</v>
      </c>
      <c r="AH194" s="116">
        <v>-1</v>
      </c>
      <c r="AI194" s="116">
        <v>-1</v>
      </c>
      <c r="AJ194" s="116">
        <v>0</v>
      </c>
      <c r="AM194" s="116" t="s">
        <v>319</v>
      </c>
      <c r="AN194" s="116">
        <v>-1</v>
      </c>
      <c r="AQ194" s="116">
        <v>779</v>
      </c>
      <c r="AR194" s="116" t="s">
        <v>320</v>
      </c>
      <c r="AS194" s="116" t="s">
        <v>248</v>
      </c>
      <c r="AT194" s="116" t="s">
        <v>268</v>
      </c>
      <c r="AV194" s="116">
        <v>87.898134101490896</v>
      </c>
      <c r="AW194" s="116">
        <v>0.25462570940000001</v>
      </c>
    </row>
    <row r="195" spans="1:49" x14ac:dyDescent="0.25">
      <c r="A195" s="127">
        <v>170000</v>
      </c>
      <c r="B195" s="127">
        <v>710000</v>
      </c>
      <c r="C195" s="127">
        <v>710000</v>
      </c>
      <c r="D195" s="116" t="s">
        <v>314</v>
      </c>
      <c r="E195" s="116" t="s">
        <v>315</v>
      </c>
      <c r="F195" s="116" t="s">
        <v>316</v>
      </c>
      <c r="G195" s="116" t="s">
        <v>317</v>
      </c>
      <c r="H195" s="116">
        <v>0.36</v>
      </c>
      <c r="I195" s="116">
        <v>0.57999999999999996</v>
      </c>
      <c r="J195" s="116" t="s">
        <v>268</v>
      </c>
      <c r="K195" s="116">
        <v>3.3935924650929997E-2</v>
      </c>
      <c r="L195" s="116">
        <v>3999.2684548063098</v>
      </c>
      <c r="M195" s="116">
        <v>8.9035110325097406</v>
      </c>
      <c r="N195" s="116">
        <v>1.2229309451703501</v>
      </c>
      <c r="O195" s="116">
        <v>0.30214887952799002</v>
      </c>
      <c r="P195" s="116">
        <v>4.1501292408589997E-2</v>
      </c>
      <c r="Q195" s="116">
        <v>135.71887294115601</v>
      </c>
      <c r="R195" s="116">
        <v>1210</v>
      </c>
      <c r="S195" s="116" t="s">
        <v>318</v>
      </c>
      <c r="T195" s="116">
        <v>1210</v>
      </c>
      <c r="U195" s="116" t="s">
        <v>268</v>
      </c>
      <c r="V195" s="116" t="s">
        <v>268</v>
      </c>
      <c r="Z195" s="116">
        <v>0</v>
      </c>
      <c r="AA195" s="116">
        <v>1</v>
      </c>
      <c r="AB195" s="116">
        <v>0.30214887952799002</v>
      </c>
      <c r="AC195" s="116">
        <v>4.1501292408589997E-2</v>
      </c>
      <c r="AD195" s="116">
        <v>142.38401137286999</v>
      </c>
      <c r="AF195" s="116">
        <v>-1</v>
      </c>
      <c r="AG195" s="116">
        <v>-1</v>
      </c>
      <c r="AH195" s="116">
        <v>-1</v>
      </c>
      <c r="AI195" s="116">
        <v>-1</v>
      </c>
      <c r="AJ195" s="116">
        <v>0</v>
      </c>
      <c r="AM195" s="116" t="s">
        <v>319</v>
      </c>
      <c r="AN195" s="116">
        <v>-1</v>
      </c>
      <c r="AQ195" s="116">
        <v>779</v>
      </c>
      <c r="AR195" s="116" t="s">
        <v>320</v>
      </c>
      <c r="AS195" s="116" t="s">
        <v>248</v>
      </c>
      <c r="AT195" s="116" t="s">
        <v>268</v>
      </c>
      <c r="AV195" s="116">
        <v>105.446864710493</v>
      </c>
      <c r="AW195" s="116">
        <v>0.11547770590000001</v>
      </c>
    </row>
    <row r="196" spans="1:49" x14ac:dyDescent="0.25">
      <c r="A196" s="127">
        <v>170000</v>
      </c>
      <c r="B196" s="127">
        <v>710000</v>
      </c>
      <c r="C196" s="127">
        <v>710000</v>
      </c>
      <c r="D196" s="116" t="s">
        <v>314</v>
      </c>
      <c r="E196" s="116" t="s">
        <v>315</v>
      </c>
      <c r="F196" s="116" t="s">
        <v>316</v>
      </c>
      <c r="G196" s="116" t="s">
        <v>317</v>
      </c>
      <c r="H196" s="116">
        <v>0.36</v>
      </c>
      <c r="I196" s="116">
        <v>0.57999999999999996</v>
      </c>
      <c r="J196" s="116" t="s">
        <v>268</v>
      </c>
      <c r="K196" s="116">
        <v>0.45936122920102002</v>
      </c>
      <c r="L196" s="116">
        <v>3999.2684548063098</v>
      </c>
      <c r="M196" s="116">
        <v>8.9035110325097406</v>
      </c>
      <c r="N196" s="116">
        <v>1.2229309451703501</v>
      </c>
      <c r="O196" s="116">
        <v>4.0899277720985596</v>
      </c>
      <c r="P196" s="116">
        <v>0.56176706220142003</v>
      </c>
      <c r="Q196" s="116">
        <v>1837.10887330471</v>
      </c>
      <c r="R196" s="116">
        <v>1750</v>
      </c>
      <c r="S196" s="116" t="s">
        <v>321</v>
      </c>
      <c r="T196" s="116">
        <v>1750</v>
      </c>
      <c r="U196" s="116" t="s">
        <v>268</v>
      </c>
      <c r="V196" s="116" t="s">
        <v>268</v>
      </c>
      <c r="Z196" s="116">
        <v>0</v>
      </c>
      <c r="AA196" s="116">
        <v>1</v>
      </c>
      <c r="AB196" s="116">
        <v>4.0899277720985596</v>
      </c>
      <c r="AC196" s="116">
        <v>0.56176706220142003</v>
      </c>
      <c r="AD196" s="116">
        <v>1837.10887330471</v>
      </c>
      <c r="AF196" s="116">
        <v>-1</v>
      </c>
      <c r="AG196" s="116">
        <v>-1</v>
      </c>
      <c r="AH196" s="116">
        <v>-1</v>
      </c>
      <c r="AI196" s="116">
        <v>-1</v>
      </c>
      <c r="AJ196" s="116">
        <v>0</v>
      </c>
      <c r="AM196" s="116" t="s">
        <v>319</v>
      </c>
      <c r="AN196" s="116">
        <v>-1</v>
      </c>
      <c r="AQ196" s="116">
        <v>779</v>
      </c>
      <c r="AR196" s="116" t="s">
        <v>320</v>
      </c>
      <c r="AS196" s="116" t="s">
        <v>248</v>
      </c>
      <c r="AT196" s="116" t="s">
        <v>268</v>
      </c>
      <c r="AV196" s="116">
        <v>174.37174674580399</v>
      </c>
      <c r="AW196" s="116">
        <v>1.4899504243999999</v>
      </c>
    </row>
    <row r="197" spans="1:49" x14ac:dyDescent="0.25">
      <c r="A197" s="127">
        <v>170000</v>
      </c>
      <c r="B197" s="127">
        <v>710000</v>
      </c>
      <c r="C197" s="127">
        <v>710000</v>
      </c>
      <c r="D197" s="116" t="s">
        <v>314</v>
      </c>
      <c r="E197" s="116" t="s">
        <v>315</v>
      </c>
      <c r="F197" s="116" t="s">
        <v>316</v>
      </c>
      <c r="G197" s="116" t="s">
        <v>317</v>
      </c>
      <c r="H197" s="116">
        <v>0.36</v>
      </c>
      <c r="I197" s="116">
        <v>0.57999999999999996</v>
      </c>
      <c r="J197" s="116" t="s">
        <v>268</v>
      </c>
      <c r="K197" s="116">
        <v>0.33688699892300999</v>
      </c>
      <c r="L197" s="116">
        <v>3998.0058951342598</v>
      </c>
      <c r="M197" s="116">
        <v>10.600852821106599</v>
      </c>
      <c r="N197" s="116">
        <v>1.79118102440323</v>
      </c>
      <c r="O197" s="116">
        <v>3.5712894929272201</v>
      </c>
      <c r="P197" s="116">
        <v>0.60342559983904998</v>
      </c>
      <c r="Q197" s="116">
        <v>1346.8762076882999</v>
      </c>
      <c r="R197" s="116">
        <v>1210</v>
      </c>
      <c r="S197" s="116" t="s">
        <v>318</v>
      </c>
      <c r="T197" s="116">
        <v>1210</v>
      </c>
      <c r="U197" s="116" t="s">
        <v>268</v>
      </c>
      <c r="V197" s="116" t="s">
        <v>268</v>
      </c>
      <c r="Z197" s="116">
        <v>0</v>
      </c>
      <c r="AA197" s="116">
        <v>1</v>
      </c>
      <c r="AB197" s="116">
        <v>3.5712894929272201</v>
      </c>
      <c r="AC197" s="116">
        <v>0.60342559983904998</v>
      </c>
      <c r="AD197" s="116">
        <v>1346.8762076882999</v>
      </c>
      <c r="AF197" s="116">
        <v>-1</v>
      </c>
      <c r="AG197" s="116">
        <v>-1</v>
      </c>
      <c r="AH197" s="116">
        <v>-1</v>
      </c>
      <c r="AI197" s="116">
        <v>-1</v>
      </c>
      <c r="AJ197" s="116">
        <v>0</v>
      </c>
      <c r="AM197" s="116" t="s">
        <v>319</v>
      </c>
      <c r="AN197" s="116">
        <v>-1</v>
      </c>
      <c r="AQ197" s="116">
        <v>779</v>
      </c>
      <c r="AR197" s="116" t="s">
        <v>320</v>
      </c>
      <c r="AS197" s="116" t="s">
        <v>248</v>
      </c>
      <c r="AT197" s="116" t="s">
        <v>268</v>
      </c>
      <c r="AV197" s="116">
        <v>160.61749087713901</v>
      </c>
      <c r="AW197" s="116">
        <v>1.0923570216</v>
      </c>
    </row>
    <row r="198" spans="1:49" x14ac:dyDescent="0.25">
      <c r="A198" s="127">
        <v>170000</v>
      </c>
      <c r="B198" s="127">
        <v>710000</v>
      </c>
      <c r="C198" s="127">
        <v>710000</v>
      </c>
      <c r="D198" s="116" t="s">
        <v>314</v>
      </c>
      <c r="E198" s="116" t="s">
        <v>315</v>
      </c>
      <c r="F198" s="116" t="s">
        <v>316</v>
      </c>
      <c r="G198" s="116" t="s">
        <v>317</v>
      </c>
      <c r="H198" s="116">
        <v>0.36</v>
      </c>
      <c r="I198" s="116">
        <v>0.57999999999999996</v>
      </c>
      <c r="J198" s="116" t="s">
        <v>268</v>
      </c>
      <c r="K198" s="116">
        <v>0.14600613579385999</v>
      </c>
      <c r="L198" s="116">
        <v>3998.0058951342598</v>
      </c>
      <c r="M198" s="116">
        <v>10.600852821106599</v>
      </c>
      <c r="N198" s="116">
        <v>1.79118102440323</v>
      </c>
      <c r="O198" s="116">
        <v>1.5477895565292199</v>
      </c>
      <c r="P198" s="116">
        <v>0.26152341988040001</v>
      </c>
      <c r="Q198" s="116">
        <v>583.73339162962498</v>
      </c>
      <c r="R198" s="116">
        <v>1310</v>
      </c>
      <c r="S198" s="116" t="s">
        <v>318</v>
      </c>
      <c r="T198" s="116">
        <v>1310</v>
      </c>
      <c r="U198" s="116" t="s">
        <v>268</v>
      </c>
      <c r="V198" s="116" t="s">
        <v>268</v>
      </c>
      <c r="Z198" s="116">
        <v>0</v>
      </c>
      <c r="AA198" s="116">
        <v>1</v>
      </c>
      <c r="AB198" s="116">
        <v>1.5477895565292199</v>
      </c>
      <c r="AC198" s="116">
        <v>0.26152341988040001</v>
      </c>
      <c r="AD198" s="116">
        <v>583.73339162962498</v>
      </c>
      <c r="AF198" s="116">
        <v>-1</v>
      </c>
      <c r="AG198" s="116">
        <v>-1</v>
      </c>
      <c r="AH198" s="116">
        <v>-1</v>
      </c>
      <c r="AI198" s="116">
        <v>-1</v>
      </c>
      <c r="AJ198" s="116">
        <v>0</v>
      </c>
      <c r="AM198" s="116" t="s">
        <v>319</v>
      </c>
      <c r="AN198" s="116">
        <v>-1</v>
      </c>
      <c r="AQ198" s="116">
        <v>779</v>
      </c>
      <c r="AR198" s="116" t="s">
        <v>320</v>
      </c>
      <c r="AS198" s="116" t="s">
        <v>248</v>
      </c>
      <c r="AT198" s="116" t="s">
        <v>268</v>
      </c>
      <c r="AV198" s="116">
        <v>99.322702041740797</v>
      </c>
      <c r="AW198" s="116">
        <v>0.47342529729999999</v>
      </c>
    </row>
    <row r="199" spans="1:49" x14ac:dyDescent="0.25">
      <c r="A199" s="127">
        <v>170000</v>
      </c>
      <c r="B199" s="127">
        <v>710000</v>
      </c>
      <c r="C199" s="127">
        <v>710000</v>
      </c>
      <c r="D199" s="116" t="s">
        <v>314</v>
      </c>
      <c r="E199" s="116" t="s">
        <v>315</v>
      </c>
      <c r="F199" s="116" t="s">
        <v>316</v>
      </c>
      <c r="G199" s="116" t="s">
        <v>317</v>
      </c>
      <c r="H199" s="116">
        <v>0.36</v>
      </c>
      <c r="I199" s="116">
        <v>0.57999999999999996</v>
      </c>
      <c r="J199" s="116" t="s">
        <v>268</v>
      </c>
      <c r="K199" s="116">
        <v>2.0776893111799999E-3</v>
      </c>
      <c r="L199" s="116">
        <v>3998.0058951342598</v>
      </c>
      <c r="M199" s="116">
        <v>10.600852821106599</v>
      </c>
      <c r="N199" s="116">
        <v>1.79118102440323</v>
      </c>
      <c r="O199" s="116">
        <v>2.2025278595899998E-2</v>
      </c>
      <c r="P199" s="116">
        <v>3.7215176687999999E-3</v>
      </c>
      <c r="Q199" s="116">
        <v>8.3066141143910599</v>
      </c>
      <c r="R199" s="116">
        <v>1310</v>
      </c>
      <c r="S199" s="116" t="s">
        <v>318</v>
      </c>
      <c r="T199" s="116">
        <v>1310</v>
      </c>
      <c r="U199" s="116" t="s">
        <v>268</v>
      </c>
      <c r="V199" s="116" t="s">
        <v>268</v>
      </c>
      <c r="Z199" s="116">
        <v>0</v>
      </c>
      <c r="AA199" s="116">
        <v>1</v>
      </c>
      <c r="AB199" s="116">
        <v>2.2025278595899998E-2</v>
      </c>
      <c r="AC199" s="116">
        <v>3.7215176687999999E-3</v>
      </c>
      <c r="AD199" s="116">
        <v>8.3066141143929002</v>
      </c>
      <c r="AF199" s="116">
        <v>-1</v>
      </c>
      <c r="AG199" s="116">
        <v>-1</v>
      </c>
      <c r="AH199" s="116">
        <v>-1</v>
      </c>
      <c r="AI199" s="116">
        <v>-1</v>
      </c>
      <c r="AJ199" s="116">
        <v>0</v>
      </c>
      <c r="AM199" s="116" t="s">
        <v>319</v>
      </c>
      <c r="AN199" s="116">
        <v>-1</v>
      </c>
      <c r="AQ199" s="116">
        <v>779</v>
      </c>
      <c r="AR199" s="116" t="s">
        <v>320</v>
      </c>
      <c r="AS199" s="116" t="s">
        <v>248</v>
      </c>
      <c r="AT199" s="116" t="s">
        <v>268</v>
      </c>
      <c r="AV199" s="116">
        <v>39.9213111390766</v>
      </c>
      <c r="AW199" s="116">
        <v>6.7369133000000003E-3</v>
      </c>
    </row>
    <row r="200" spans="1:49" x14ac:dyDescent="0.25">
      <c r="A200" s="127">
        <v>170000</v>
      </c>
      <c r="B200" s="127">
        <v>710000</v>
      </c>
      <c r="C200" s="127">
        <v>710000</v>
      </c>
      <c r="D200" s="116" t="s">
        <v>314</v>
      </c>
      <c r="E200" s="116" t="s">
        <v>315</v>
      </c>
      <c r="F200" s="116" t="s">
        <v>316</v>
      </c>
      <c r="G200" s="116" t="s">
        <v>317</v>
      </c>
      <c r="H200" s="116">
        <v>0.36</v>
      </c>
      <c r="I200" s="116">
        <v>0.57999999999999996</v>
      </c>
      <c r="J200" s="116" t="s">
        <v>268</v>
      </c>
      <c r="K200" s="116">
        <v>3.785240729969E-2</v>
      </c>
      <c r="L200" s="116">
        <v>3998.0058951342598</v>
      </c>
      <c r="M200" s="116">
        <v>10.600852821106599</v>
      </c>
      <c r="N200" s="116">
        <v>1.79118102440323</v>
      </c>
      <c r="O200" s="116">
        <v>0.40126779870865997</v>
      </c>
      <c r="P200" s="116">
        <v>6.7800513683189997E-2</v>
      </c>
      <c r="Q200" s="116">
        <v>151.334147529207</v>
      </c>
      <c r="R200" s="116">
        <v>1310</v>
      </c>
      <c r="S200" s="116" t="s">
        <v>318</v>
      </c>
      <c r="T200" s="116">
        <v>1310</v>
      </c>
      <c r="U200" s="116" t="s">
        <v>268</v>
      </c>
      <c r="V200" s="116" t="s">
        <v>268</v>
      </c>
      <c r="Z200" s="116">
        <v>0</v>
      </c>
      <c r="AA200" s="116">
        <v>1</v>
      </c>
      <c r="AB200" s="116">
        <v>0.40126779870865997</v>
      </c>
      <c r="AC200" s="116">
        <v>6.7800513683189997E-2</v>
      </c>
      <c r="AD200" s="116">
        <v>151.33414752920899</v>
      </c>
      <c r="AF200" s="116">
        <v>-1</v>
      </c>
      <c r="AG200" s="116">
        <v>-1</v>
      </c>
      <c r="AH200" s="116">
        <v>-1</v>
      </c>
      <c r="AI200" s="116">
        <v>-1</v>
      </c>
      <c r="AJ200" s="116">
        <v>0</v>
      </c>
      <c r="AM200" s="116" t="s">
        <v>319</v>
      </c>
      <c r="AN200" s="116">
        <v>-1</v>
      </c>
      <c r="AQ200" s="116">
        <v>779</v>
      </c>
      <c r="AR200" s="116" t="s">
        <v>320</v>
      </c>
      <c r="AS200" s="116" t="s">
        <v>248</v>
      </c>
      <c r="AT200" s="116" t="s">
        <v>268</v>
      </c>
      <c r="AV200" s="116">
        <v>50.285210985492199</v>
      </c>
      <c r="AW200" s="116">
        <v>0.1227365349</v>
      </c>
    </row>
    <row r="201" spans="1:49" x14ac:dyDescent="0.25">
      <c r="A201" s="127">
        <v>170000</v>
      </c>
      <c r="B201" s="127">
        <v>710000</v>
      </c>
      <c r="C201" s="127">
        <v>710000</v>
      </c>
      <c r="D201" s="116" t="s">
        <v>314</v>
      </c>
      <c r="E201" s="116" t="s">
        <v>315</v>
      </c>
      <c r="F201" s="116" t="s">
        <v>316</v>
      </c>
      <c r="G201" s="116" t="s">
        <v>317</v>
      </c>
      <c r="H201" s="116">
        <v>0.36</v>
      </c>
      <c r="I201" s="116">
        <v>0.57999999999999996</v>
      </c>
      <c r="J201" s="116" t="s">
        <v>268</v>
      </c>
      <c r="K201" s="116">
        <v>0.39489583709215997</v>
      </c>
      <c r="L201" s="116">
        <v>3966.8381490598499</v>
      </c>
      <c r="M201" s="116">
        <v>9.8702640516271298</v>
      </c>
      <c r="N201" s="116">
        <v>1.5240972508458801</v>
      </c>
      <c r="O201" s="116">
        <v>3.8977261849880001</v>
      </c>
      <c r="P201" s="116">
        <v>0.60185965968264998</v>
      </c>
      <c r="Q201" s="116">
        <v>1566.48787148212</v>
      </c>
      <c r="R201" s="116">
        <v>1210</v>
      </c>
      <c r="S201" s="116" t="s">
        <v>318</v>
      </c>
      <c r="T201" s="116">
        <v>1210</v>
      </c>
      <c r="U201" s="116" t="s">
        <v>268</v>
      </c>
      <c r="V201" s="116" t="s">
        <v>268</v>
      </c>
      <c r="Z201" s="116">
        <v>0</v>
      </c>
      <c r="AA201" s="116">
        <v>1</v>
      </c>
      <c r="AB201" s="116">
        <v>3.8977261849880001</v>
      </c>
      <c r="AC201" s="116">
        <v>0.60185965968264998</v>
      </c>
      <c r="AD201" s="116">
        <v>1566.48787148212</v>
      </c>
      <c r="AF201" s="116">
        <v>-1</v>
      </c>
      <c r="AG201" s="116">
        <v>-1</v>
      </c>
      <c r="AH201" s="116">
        <v>-1</v>
      </c>
      <c r="AI201" s="116">
        <v>-1</v>
      </c>
      <c r="AJ201" s="116">
        <v>0</v>
      </c>
      <c r="AM201" s="116" t="s">
        <v>319</v>
      </c>
      <c r="AN201" s="116">
        <v>-1</v>
      </c>
      <c r="AQ201" s="116">
        <v>779</v>
      </c>
      <c r="AR201" s="116" t="s">
        <v>320</v>
      </c>
      <c r="AS201" s="116" t="s">
        <v>248</v>
      </c>
      <c r="AT201" s="116" t="s">
        <v>268</v>
      </c>
      <c r="AV201" s="116">
        <v>180.27305120279101</v>
      </c>
      <c r="AW201" s="116">
        <v>1.2704686710999999</v>
      </c>
    </row>
    <row r="202" spans="1:49" x14ac:dyDescent="0.25">
      <c r="A202" s="127">
        <v>170000</v>
      </c>
      <c r="B202" s="127">
        <v>710000</v>
      </c>
      <c r="C202" s="127">
        <v>710000</v>
      </c>
      <c r="D202" s="116" t="s">
        <v>314</v>
      </c>
      <c r="E202" s="116" t="s">
        <v>315</v>
      </c>
      <c r="F202" s="116" t="s">
        <v>316</v>
      </c>
      <c r="G202" s="116" t="s">
        <v>317</v>
      </c>
      <c r="H202" s="116">
        <v>0.36</v>
      </c>
      <c r="I202" s="116">
        <v>0.57999999999999996</v>
      </c>
      <c r="J202" s="116" t="s">
        <v>268</v>
      </c>
      <c r="K202" s="116">
        <v>1.9223873019900001E-3</v>
      </c>
      <c r="L202" s="116">
        <v>3966.8381490598499</v>
      </c>
      <c r="M202" s="116">
        <v>9.8702640516271298</v>
      </c>
      <c r="N202" s="116">
        <v>1.5240972508458801</v>
      </c>
      <c r="O202" s="116">
        <v>1.8974470280129999E-2</v>
      </c>
      <c r="P202" s="116">
        <v>2.9299052020200001E-3</v>
      </c>
      <c r="Q202" s="116">
        <v>7.62579928680218</v>
      </c>
      <c r="R202" s="116">
        <v>1310</v>
      </c>
      <c r="S202" s="116" t="s">
        <v>318</v>
      </c>
      <c r="T202" s="116">
        <v>1310</v>
      </c>
      <c r="U202" s="116" t="s">
        <v>268</v>
      </c>
      <c r="V202" s="116" t="s">
        <v>268</v>
      </c>
      <c r="Z202" s="116">
        <v>0</v>
      </c>
      <c r="AA202" s="116">
        <v>1</v>
      </c>
      <c r="AB202" s="116">
        <v>1.8974470280129999E-2</v>
      </c>
      <c r="AC202" s="116">
        <v>2.9299052020200001E-3</v>
      </c>
      <c r="AD202" s="116">
        <v>7.62579928680214</v>
      </c>
      <c r="AF202" s="116">
        <v>-1</v>
      </c>
      <c r="AG202" s="116">
        <v>-1</v>
      </c>
      <c r="AH202" s="116">
        <v>-1</v>
      </c>
      <c r="AI202" s="116">
        <v>-1</v>
      </c>
      <c r="AJ202" s="116">
        <v>0</v>
      </c>
      <c r="AM202" s="116" t="s">
        <v>319</v>
      </c>
      <c r="AN202" s="116">
        <v>-1</v>
      </c>
      <c r="AQ202" s="116">
        <v>779</v>
      </c>
      <c r="AR202" s="116" t="s">
        <v>320</v>
      </c>
      <c r="AS202" s="116" t="s">
        <v>248</v>
      </c>
      <c r="AT202" s="116" t="s">
        <v>268</v>
      </c>
      <c r="AV202" s="116">
        <v>55.026888365134702</v>
      </c>
      <c r="AW202" s="116">
        <v>6.1847521000000004E-3</v>
      </c>
    </row>
    <row r="203" spans="1:49" x14ac:dyDescent="0.25">
      <c r="A203" s="127">
        <v>170000</v>
      </c>
      <c r="B203" s="127">
        <v>710000</v>
      </c>
      <c r="C203" s="127">
        <v>710000</v>
      </c>
      <c r="D203" s="116" t="s">
        <v>314</v>
      </c>
      <c r="E203" s="116" t="s">
        <v>315</v>
      </c>
      <c r="F203" s="116" t="s">
        <v>316</v>
      </c>
      <c r="G203" s="116" t="s">
        <v>317</v>
      </c>
      <c r="H203" s="116">
        <v>0.36</v>
      </c>
      <c r="I203" s="116">
        <v>0.57999999999999996</v>
      </c>
      <c r="J203" s="116" t="s">
        <v>268</v>
      </c>
      <c r="K203" s="116">
        <v>1.3556622990099999E-2</v>
      </c>
      <c r="L203" s="116">
        <v>3966.8381490598499</v>
      </c>
      <c r="M203" s="116">
        <v>9.8702640516271298</v>
      </c>
      <c r="N203" s="116">
        <v>1.5240972508458801</v>
      </c>
      <c r="O203" s="116">
        <v>0.13380744856068999</v>
      </c>
      <c r="P203" s="116">
        <v>2.0661611829969999E-2</v>
      </c>
      <c r="Q203" s="116">
        <v>53.776929249570401</v>
      </c>
      <c r="R203" s="116">
        <v>1750</v>
      </c>
      <c r="S203" s="116" t="s">
        <v>321</v>
      </c>
      <c r="T203" s="116">
        <v>1750</v>
      </c>
      <c r="U203" s="116" t="s">
        <v>268</v>
      </c>
      <c r="V203" s="116" t="s">
        <v>268</v>
      </c>
      <c r="Z203" s="116">
        <v>0</v>
      </c>
      <c r="AA203" s="116">
        <v>1</v>
      </c>
      <c r="AB203" s="116">
        <v>0.13380744856068999</v>
      </c>
      <c r="AC203" s="116">
        <v>2.0661611829969999E-2</v>
      </c>
      <c r="AD203" s="116">
        <v>53.776929249570401</v>
      </c>
      <c r="AF203" s="116">
        <v>-1</v>
      </c>
      <c r="AG203" s="116">
        <v>-1</v>
      </c>
      <c r="AH203" s="116">
        <v>-1</v>
      </c>
      <c r="AI203" s="116">
        <v>-1</v>
      </c>
      <c r="AJ203" s="116">
        <v>0</v>
      </c>
      <c r="AM203" s="116" t="s">
        <v>319</v>
      </c>
      <c r="AN203" s="116">
        <v>-1</v>
      </c>
      <c r="AQ203" s="116">
        <v>779</v>
      </c>
      <c r="AR203" s="116" t="s">
        <v>320</v>
      </c>
      <c r="AS203" s="116" t="s">
        <v>248</v>
      </c>
      <c r="AT203" s="116" t="s">
        <v>268</v>
      </c>
      <c r="AV203" s="116">
        <v>102.219047272399</v>
      </c>
      <c r="AW203" s="116">
        <v>4.3614703400000003E-2</v>
      </c>
    </row>
    <row r="204" spans="1:49" x14ac:dyDescent="0.25">
      <c r="A204" s="127">
        <v>170000</v>
      </c>
      <c r="B204" s="127">
        <v>710000</v>
      </c>
      <c r="C204" s="127">
        <v>710000</v>
      </c>
      <c r="D204" s="116" t="s">
        <v>314</v>
      </c>
      <c r="E204" s="116" t="s">
        <v>315</v>
      </c>
      <c r="F204" s="116" t="s">
        <v>316</v>
      </c>
      <c r="G204" s="116" t="s">
        <v>317</v>
      </c>
      <c r="H204" s="116">
        <v>0.36</v>
      </c>
      <c r="I204" s="116">
        <v>0.57999999999999996</v>
      </c>
      <c r="J204" s="116" t="s">
        <v>323</v>
      </c>
      <c r="K204" s="116">
        <v>9.9687641030270002E-2</v>
      </c>
      <c r="L204" s="116">
        <v>3966.8381490598499</v>
      </c>
      <c r="M204" s="116">
        <v>9.8702640516271298</v>
      </c>
      <c r="N204" s="116">
        <v>1.5240972508458801</v>
      </c>
      <c r="O204" s="116">
        <v>0.98394333965258995</v>
      </c>
      <c r="P204" s="116">
        <v>0.15193365963753999</v>
      </c>
      <c r="Q204" s="116">
        <v>395.44473742866302</v>
      </c>
      <c r="R204" s="116">
        <v>1750</v>
      </c>
      <c r="S204" s="116" t="s">
        <v>321</v>
      </c>
      <c r="T204" s="116">
        <v>1750</v>
      </c>
      <c r="U204" s="116" t="s">
        <v>324</v>
      </c>
      <c r="V204" s="116" t="s">
        <v>323</v>
      </c>
      <c r="Z204" s="116">
        <v>0</v>
      </c>
      <c r="AA204" s="116">
        <v>1</v>
      </c>
      <c r="AB204" s="116">
        <v>0.98394333965258995</v>
      </c>
      <c r="AC204" s="116">
        <v>0.15193365963753999</v>
      </c>
      <c r="AD204" s="116">
        <v>395.44473742866199</v>
      </c>
      <c r="AF204" s="116">
        <v>-1</v>
      </c>
      <c r="AG204" s="116">
        <v>-1</v>
      </c>
      <c r="AH204" s="116">
        <v>-1</v>
      </c>
      <c r="AI204" s="116">
        <v>-1</v>
      </c>
      <c r="AJ204" s="116">
        <v>0</v>
      </c>
      <c r="AM204" s="116" t="s">
        <v>319</v>
      </c>
      <c r="AN204" s="116">
        <v>-1</v>
      </c>
      <c r="AQ204" s="116">
        <v>779</v>
      </c>
      <c r="AR204" s="116" t="s">
        <v>320</v>
      </c>
      <c r="AS204" s="116" t="s">
        <v>248</v>
      </c>
      <c r="AT204" s="116" t="s">
        <v>268</v>
      </c>
      <c r="AV204" s="116">
        <v>116.152128360514</v>
      </c>
      <c r="AW204" s="116">
        <v>0.32071754860000001</v>
      </c>
    </row>
    <row r="205" spans="1:49" x14ac:dyDescent="0.25">
      <c r="A205" s="127">
        <v>170000</v>
      </c>
      <c r="B205" s="127">
        <v>710000</v>
      </c>
      <c r="C205" s="127">
        <v>710000</v>
      </c>
      <c r="D205" s="116" t="s">
        <v>314</v>
      </c>
      <c r="E205" s="116" t="s">
        <v>315</v>
      </c>
      <c r="F205" s="116" t="s">
        <v>316</v>
      </c>
      <c r="G205" s="116" t="s">
        <v>317</v>
      </c>
      <c r="H205" s="116">
        <v>0.36</v>
      </c>
      <c r="I205" s="116">
        <v>0.57999999999999996</v>
      </c>
      <c r="J205" s="116" t="s">
        <v>268</v>
      </c>
      <c r="K205" s="116">
        <v>7.1994557791999999E-4</v>
      </c>
      <c r="L205" s="116">
        <v>3966.8381490598499</v>
      </c>
      <c r="M205" s="116">
        <v>9.8702640516271298</v>
      </c>
      <c r="N205" s="116">
        <v>1.5240972508458801</v>
      </c>
      <c r="O205" s="116">
        <v>7.1060529568699998E-3</v>
      </c>
      <c r="P205" s="116">
        <v>1.09726707606E-3</v>
      </c>
      <c r="Q205" s="116">
        <v>2.8559075837400001</v>
      </c>
      <c r="R205" s="116">
        <v>1310</v>
      </c>
      <c r="S205" s="116" t="s">
        <v>318</v>
      </c>
      <c r="T205" s="116">
        <v>1310</v>
      </c>
      <c r="U205" s="116" t="s">
        <v>268</v>
      </c>
      <c r="V205" s="116" t="s">
        <v>268</v>
      </c>
      <c r="Z205" s="116">
        <v>0</v>
      </c>
      <c r="AA205" s="116">
        <v>1</v>
      </c>
      <c r="AB205" s="116">
        <v>7.1060529568699998E-3</v>
      </c>
      <c r="AC205" s="116">
        <v>1.09726707606E-3</v>
      </c>
      <c r="AD205" s="116">
        <v>2.8559075837397301</v>
      </c>
      <c r="AF205" s="116">
        <v>-1</v>
      </c>
      <c r="AG205" s="116">
        <v>-1</v>
      </c>
      <c r="AH205" s="116">
        <v>-1</v>
      </c>
      <c r="AI205" s="116">
        <v>-1</v>
      </c>
      <c r="AJ205" s="116">
        <v>0</v>
      </c>
      <c r="AM205" s="116" t="s">
        <v>319</v>
      </c>
      <c r="AN205" s="116">
        <v>-1</v>
      </c>
      <c r="AQ205" s="116">
        <v>779</v>
      </c>
      <c r="AR205" s="116" t="s">
        <v>320</v>
      </c>
      <c r="AS205" s="116" t="s">
        <v>248</v>
      </c>
      <c r="AT205" s="116" t="s">
        <v>268</v>
      </c>
      <c r="AV205" s="116">
        <v>33.225686236908302</v>
      </c>
      <c r="AW205" s="116">
        <v>2.3162268000000001E-3</v>
      </c>
    </row>
    <row r="206" spans="1:49" x14ac:dyDescent="0.25">
      <c r="A206" s="127">
        <v>170000</v>
      </c>
      <c r="B206" s="127">
        <v>710000</v>
      </c>
      <c r="C206" s="127">
        <v>710000</v>
      </c>
      <c r="D206" s="116" t="s">
        <v>314</v>
      </c>
      <c r="E206" s="116" t="s">
        <v>315</v>
      </c>
      <c r="F206" s="116" t="s">
        <v>316</v>
      </c>
      <c r="G206" s="116" t="s">
        <v>317</v>
      </c>
      <c r="H206" s="116">
        <v>0.36</v>
      </c>
      <c r="I206" s="116">
        <v>0.57999999999999996</v>
      </c>
      <c r="J206" s="116" t="s">
        <v>268</v>
      </c>
      <c r="K206" s="116">
        <v>2.1055475322299998E-3</v>
      </c>
      <c r="L206" s="116">
        <v>3966.8381490598499</v>
      </c>
      <c r="M206" s="116">
        <v>9.8702640516271298</v>
      </c>
      <c r="N206" s="116">
        <v>1.5240972508458801</v>
      </c>
      <c r="O206" s="116">
        <v>2.078231011639E-2</v>
      </c>
      <c r="P206" s="116">
        <v>3.2090592054000002E-3</v>
      </c>
      <c r="Q206" s="116">
        <v>8.3523662755206995</v>
      </c>
      <c r="R206" s="116">
        <v>1310</v>
      </c>
      <c r="S206" s="116" t="s">
        <v>318</v>
      </c>
      <c r="T206" s="116">
        <v>1310</v>
      </c>
      <c r="U206" s="116" t="s">
        <v>268</v>
      </c>
      <c r="V206" s="116" t="s">
        <v>268</v>
      </c>
      <c r="Z206" s="116">
        <v>0</v>
      </c>
      <c r="AA206" s="116">
        <v>1</v>
      </c>
      <c r="AB206" s="116">
        <v>2.078231011639E-2</v>
      </c>
      <c r="AC206" s="116">
        <v>3.2090592054000002E-3</v>
      </c>
      <c r="AD206" s="116">
        <v>8.3523662755189605</v>
      </c>
      <c r="AF206" s="116">
        <v>-1</v>
      </c>
      <c r="AG206" s="116">
        <v>-1</v>
      </c>
      <c r="AH206" s="116">
        <v>-1</v>
      </c>
      <c r="AI206" s="116">
        <v>-1</v>
      </c>
      <c r="AJ206" s="116">
        <v>0</v>
      </c>
      <c r="AM206" s="116" t="s">
        <v>319</v>
      </c>
      <c r="AN206" s="116">
        <v>-1</v>
      </c>
      <c r="AQ206" s="116">
        <v>779</v>
      </c>
      <c r="AR206" s="116" t="s">
        <v>320</v>
      </c>
      <c r="AS206" s="116" t="s">
        <v>248</v>
      </c>
      <c r="AT206" s="116" t="s">
        <v>268</v>
      </c>
      <c r="AV206" s="116">
        <v>64.459854552357399</v>
      </c>
      <c r="AW206" s="116">
        <v>6.7740196999999999E-3</v>
      </c>
    </row>
    <row r="207" spans="1:49" x14ac:dyDescent="0.25">
      <c r="A207" s="127">
        <v>180000</v>
      </c>
      <c r="B207" s="127">
        <v>720000</v>
      </c>
      <c r="C207" s="127">
        <v>720000</v>
      </c>
      <c r="D207" s="116" t="s">
        <v>314</v>
      </c>
      <c r="E207" s="116" t="s">
        <v>315</v>
      </c>
      <c r="F207" s="116" t="s">
        <v>316</v>
      </c>
      <c r="G207" s="116" t="s">
        <v>317</v>
      </c>
      <c r="H207" s="116">
        <v>0.36</v>
      </c>
      <c r="I207" s="116">
        <v>0.57999999999999996</v>
      </c>
      <c r="J207" s="116" t="s">
        <v>268</v>
      </c>
      <c r="K207" s="116">
        <v>0.11194530920013999</v>
      </c>
      <c r="L207" s="116">
        <v>3950.2758308748198</v>
      </c>
      <c r="M207" s="116">
        <v>9.8020259063299999</v>
      </c>
      <c r="N207" s="116">
        <v>1.4406746525435801</v>
      </c>
      <c r="O207" s="116">
        <v>1.0972908208719301</v>
      </c>
      <c r="P207" s="116">
        <v>0.16127676943579999</v>
      </c>
      <c r="Q207" s="116">
        <v>442.21484931313699</v>
      </c>
      <c r="R207" s="116">
        <v>1210</v>
      </c>
      <c r="S207" s="116" t="s">
        <v>318</v>
      </c>
      <c r="T207" s="116">
        <v>1210</v>
      </c>
      <c r="U207" s="116" t="s">
        <v>268</v>
      </c>
      <c r="V207" s="116" t="s">
        <v>268</v>
      </c>
      <c r="Z207" s="116">
        <v>0</v>
      </c>
      <c r="AA207" s="116">
        <v>1</v>
      </c>
      <c r="AB207" s="116">
        <v>1.0972908208719301</v>
      </c>
      <c r="AC207" s="116">
        <v>0.16127676943579999</v>
      </c>
      <c r="AD207" s="116">
        <v>1529.67678150139</v>
      </c>
      <c r="AF207" s="116">
        <v>-1</v>
      </c>
      <c r="AG207" s="116">
        <v>-1</v>
      </c>
      <c r="AH207" s="116">
        <v>-1</v>
      </c>
      <c r="AI207" s="116">
        <v>-1</v>
      </c>
      <c r="AJ207" s="116">
        <v>0</v>
      </c>
      <c r="AM207" s="116" t="s">
        <v>319</v>
      </c>
      <c r="AN207" s="116">
        <v>-1</v>
      </c>
      <c r="AQ207" s="116">
        <v>779</v>
      </c>
      <c r="AR207" s="116" t="s">
        <v>320</v>
      </c>
      <c r="AS207" s="116" t="s">
        <v>248</v>
      </c>
      <c r="AT207" s="116" t="s">
        <v>268</v>
      </c>
      <c r="AV207" s="116">
        <v>116.524045898803</v>
      </c>
      <c r="AW207" s="116">
        <v>1.2406137724999999</v>
      </c>
    </row>
    <row r="208" spans="1:49" x14ac:dyDescent="0.25">
      <c r="A208" s="127">
        <v>180000</v>
      </c>
      <c r="B208" s="127">
        <v>720000</v>
      </c>
      <c r="C208" s="127">
        <v>720000</v>
      </c>
      <c r="D208" s="116" t="s">
        <v>314</v>
      </c>
      <c r="E208" s="116" t="s">
        <v>315</v>
      </c>
      <c r="F208" s="116" t="s">
        <v>316</v>
      </c>
      <c r="G208" s="116" t="s">
        <v>317</v>
      </c>
      <c r="H208" s="116">
        <v>0.36</v>
      </c>
      <c r="I208" s="116">
        <v>0.57999999999999996</v>
      </c>
      <c r="J208" s="116" t="s">
        <v>323</v>
      </c>
      <c r="K208" s="116">
        <v>2.8795966228499999E-2</v>
      </c>
      <c r="L208" s="116">
        <v>3950.2758308748198</v>
      </c>
      <c r="M208" s="116">
        <v>9.8020259063299999</v>
      </c>
      <c r="N208" s="116">
        <v>1.4406746525435801</v>
      </c>
      <c r="O208" s="116">
        <v>0.28225880696956002</v>
      </c>
      <c r="P208" s="116">
        <v>4.1485618640900002E-2</v>
      </c>
      <c r="Q208" s="116">
        <v>113.752009419131</v>
      </c>
      <c r="R208" s="116">
        <v>1210</v>
      </c>
      <c r="S208" s="116" t="s">
        <v>318</v>
      </c>
      <c r="T208" s="116">
        <v>1210</v>
      </c>
      <c r="U208" s="116" t="s">
        <v>324</v>
      </c>
      <c r="V208" s="116" t="s">
        <v>323</v>
      </c>
      <c r="Z208" s="116">
        <v>0</v>
      </c>
      <c r="AA208" s="116">
        <v>1</v>
      </c>
      <c r="AB208" s="116">
        <v>0.28225880696956002</v>
      </c>
      <c r="AC208" s="116">
        <v>4.1485618640900002E-2</v>
      </c>
      <c r="AD208" s="116">
        <v>748.05625174035197</v>
      </c>
      <c r="AF208" s="116">
        <v>-1</v>
      </c>
      <c r="AG208" s="116">
        <v>-1</v>
      </c>
      <c r="AH208" s="116">
        <v>-1</v>
      </c>
      <c r="AI208" s="116">
        <v>-1</v>
      </c>
      <c r="AJ208" s="116">
        <v>0</v>
      </c>
      <c r="AM208" s="116" t="s">
        <v>319</v>
      </c>
      <c r="AN208" s="116">
        <v>-1</v>
      </c>
      <c r="AQ208" s="116">
        <v>779</v>
      </c>
      <c r="AR208" s="116" t="s">
        <v>320</v>
      </c>
      <c r="AS208" s="116" t="s">
        <v>248</v>
      </c>
      <c r="AT208" s="116" t="s">
        <v>268</v>
      </c>
      <c r="AV208" s="116">
        <v>62.762747359574099</v>
      </c>
      <c r="AW208" s="116">
        <v>0.60669606789999997</v>
      </c>
    </row>
    <row r="209" spans="1:49" x14ac:dyDescent="0.25">
      <c r="A209" s="127">
        <v>180000</v>
      </c>
      <c r="B209" s="127">
        <v>720000</v>
      </c>
      <c r="C209" s="127">
        <v>720000</v>
      </c>
      <c r="D209" s="116" t="s">
        <v>314</v>
      </c>
      <c r="E209" s="116" t="s">
        <v>315</v>
      </c>
      <c r="F209" s="116" t="s">
        <v>316</v>
      </c>
      <c r="G209" s="116" t="s">
        <v>317</v>
      </c>
      <c r="H209" s="116">
        <v>0.36</v>
      </c>
      <c r="I209" s="116">
        <v>0.57999999999999996</v>
      </c>
      <c r="J209" s="116" t="s">
        <v>268</v>
      </c>
      <c r="K209" s="116">
        <v>0.30059992234432997</v>
      </c>
      <c r="L209" s="116">
        <v>3974.25650793369</v>
      </c>
      <c r="M209" s="116">
        <v>10.5585587475521</v>
      </c>
      <c r="N209" s="116">
        <v>1.7897628269765999</v>
      </c>
      <c r="O209" s="116">
        <v>3.1739019395822501</v>
      </c>
      <c r="P209" s="116">
        <v>0.53800256680393999</v>
      </c>
      <c r="Q209" s="116">
        <v>1194.6611976613301</v>
      </c>
      <c r="R209" s="116">
        <v>1210</v>
      </c>
      <c r="S209" s="116" t="s">
        <v>318</v>
      </c>
      <c r="T209" s="116">
        <v>1210</v>
      </c>
      <c r="U209" s="116" t="s">
        <v>268</v>
      </c>
      <c r="V209" s="116" t="s">
        <v>268</v>
      </c>
      <c r="Z209" s="116">
        <v>0</v>
      </c>
      <c r="AA209" s="116">
        <v>1</v>
      </c>
      <c r="AB209" s="116">
        <v>3.1739019395822501</v>
      </c>
      <c r="AC209" s="116">
        <v>0.53800256680393999</v>
      </c>
      <c r="AD209" s="116">
        <v>1194.6611976613201</v>
      </c>
      <c r="AF209" s="116">
        <v>-1</v>
      </c>
      <c r="AG209" s="116">
        <v>-1</v>
      </c>
      <c r="AH209" s="116">
        <v>-1</v>
      </c>
      <c r="AI209" s="116">
        <v>-1</v>
      </c>
      <c r="AJ209" s="116">
        <v>0</v>
      </c>
      <c r="AM209" s="116" t="s">
        <v>319</v>
      </c>
      <c r="AN209" s="116">
        <v>-1</v>
      </c>
      <c r="AQ209" s="116">
        <v>779</v>
      </c>
      <c r="AR209" s="116" t="s">
        <v>320</v>
      </c>
      <c r="AS209" s="116" t="s">
        <v>248</v>
      </c>
      <c r="AT209" s="116" t="s">
        <v>268</v>
      </c>
      <c r="AV209" s="116">
        <v>216.373510114227</v>
      </c>
      <c r="AW209" s="116">
        <v>0.96890608079999996</v>
      </c>
    </row>
    <row r="210" spans="1:49" x14ac:dyDescent="0.25">
      <c r="A210" s="127">
        <v>180000</v>
      </c>
      <c r="B210" s="127">
        <v>720000</v>
      </c>
      <c r="C210" s="127">
        <v>720000</v>
      </c>
      <c r="D210" s="116" t="s">
        <v>314</v>
      </c>
      <c r="E210" s="116" t="s">
        <v>315</v>
      </c>
      <c r="F210" s="116" t="s">
        <v>316</v>
      </c>
      <c r="G210" s="116" t="s">
        <v>317</v>
      </c>
      <c r="H210" s="116">
        <v>0.36</v>
      </c>
      <c r="I210" s="116">
        <v>0.57999999999999996</v>
      </c>
      <c r="J210" s="116" t="s">
        <v>268</v>
      </c>
      <c r="K210" s="116">
        <v>1.6792261205E-3</v>
      </c>
      <c r="L210" s="116">
        <v>3974.25650793369</v>
      </c>
      <c r="M210" s="116">
        <v>10.5585587475521</v>
      </c>
      <c r="N210" s="116">
        <v>1.7897628269765999</v>
      </c>
      <c r="O210" s="116">
        <v>1.7730207643760001E-2</v>
      </c>
      <c r="P210" s="116">
        <v>3.0054164885600001E-3</v>
      </c>
      <c r="Q210" s="116">
        <v>6.6736753377052702</v>
      </c>
      <c r="R210" s="116">
        <v>1310</v>
      </c>
      <c r="S210" s="116" t="s">
        <v>318</v>
      </c>
      <c r="T210" s="116">
        <v>1310</v>
      </c>
      <c r="U210" s="116" t="s">
        <v>268</v>
      </c>
      <c r="V210" s="116" t="s">
        <v>268</v>
      </c>
      <c r="Z210" s="116">
        <v>0</v>
      </c>
      <c r="AA210" s="116">
        <v>1</v>
      </c>
      <c r="AB210" s="116">
        <v>1.7730207643760001E-2</v>
      </c>
      <c r="AC210" s="116">
        <v>3.0054164885600001E-3</v>
      </c>
      <c r="AD210" s="116">
        <v>6.6736753377036004</v>
      </c>
      <c r="AF210" s="116">
        <v>-1</v>
      </c>
      <c r="AG210" s="116">
        <v>-1</v>
      </c>
      <c r="AH210" s="116">
        <v>-1</v>
      </c>
      <c r="AI210" s="116">
        <v>-1</v>
      </c>
      <c r="AJ210" s="116">
        <v>0</v>
      </c>
      <c r="AM210" s="116" t="s">
        <v>319</v>
      </c>
      <c r="AN210" s="116">
        <v>-1</v>
      </c>
      <c r="AQ210" s="116">
        <v>779</v>
      </c>
      <c r="AR210" s="116" t="s">
        <v>320</v>
      </c>
      <c r="AS210" s="116" t="s">
        <v>248</v>
      </c>
      <c r="AT210" s="116" t="s">
        <v>268</v>
      </c>
      <c r="AV210" s="116">
        <v>54.426702380633301</v>
      </c>
      <c r="AW210" s="116">
        <v>5.4125509999999998E-3</v>
      </c>
    </row>
    <row r="211" spans="1:49" x14ac:dyDescent="0.25">
      <c r="A211" s="127">
        <v>180000</v>
      </c>
      <c r="B211" s="127">
        <v>720000</v>
      </c>
      <c r="C211" s="127">
        <v>720000</v>
      </c>
      <c r="D211" s="116" t="s">
        <v>314</v>
      </c>
      <c r="E211" s="116" t="s">
        <v>315</v>
      </c>
      <c r="F211" s="116" t="s">
        <v>316</v>
      </c>
      <c r="G211" s="116" t="s">
        <v>317</v>
      </c>
      <c r="H211" s="116">
        <v>0.36</v>
      </c>
      <c r="I211" s="116">
        <v>0.57999999999999996</v>
      </c>
      <c r="J211" s="116" t="s">
        <v>268</v>
      </c>
      <c r="K211" s="116">
        <v>0.17979523101450001</v>
      </c>
      <c r="L211" s="116">
        <v>4000.1121073268801</v>
      </c>
      <c r="M211" s="116">
        <v>10.890947266265</v>
      </c>
      <c r="N211" s="116">
        <v>1.9306756019191</v>
      </c>
      <c r="O211" s="116">
        <v>1.9581403797049399</v>
      </c>
      <c r="P211" s="116">
        <v>0.34712626586111001</v>
      </c>
      <c r="Q211" s="116">
        <v>719.20108042076197</v>
      </c>
      <c r="R211" s="116">
        <v>1210</v>
      </c>
      <c r="S211" s="116" t="s">
        <v>318</v>
      </c>
      <c r="T211" s="116">
        <v>1210</v>
      </c>
      <c r="U211" s="116" t="s">
        <v>268</v>
      </c>
      <c r="V211" s="116" t="s">
        <v>268</v>
      </c>
      <c r="Z211" s="116">
        <v>0</v>
      </c>
      <c r="AA211" s="116">
        <v>1</v>
      </c>
      <c r="AB211" s="116">
        <v>1.9581403797049399</v>
      </c>
      <c r="AC211" s="116">
        <v>0.34712626586111001</v>
      </c>
      <c r="AD211" s="116">
        <v>719.20108042076197</v>
      </c>
      <c r="AF211" s="116">
        <v>-1</v>
      </c>
      <c r="AG211" s="116">
        <v>-1</v>
      </c>
      <c r="AH211" s="116">
        <v>-1</v>
      </c>
      <c r="AI211" s="116">
        <v>-1</v>
      </c>
      <c r="AJ211" s="116">
        <v>0</v>
      </c>
      <c r="AM211" s="116" t="s">
        <v>319</v>
      </c>
      <c r="AN211" s="116">
        <v>-1</v>
      </c>
      <c r="AQ211" s="116">
        <v>779</v>
      </c>
      <c r="AR211" s="116" t="s">
        <v>320</v>
      </c>
      <c r="AS211" s="116" t="s">
        <v>248</v>
      </c>
      <c r="AT211" s="116" t="s">
        <v>268</v>
      </c>
      <c r="AV211" s="116">
        <v>109.192024104539</v>
      </c>
      <c r="AW211" s="116">
        <v>0.5832936581</v>
      </c>
    </row>
    <row r="212" spans="1:49" x14ac:dyDescent="0.25">
      <c r="A212" s="127">
        <v>180000</v>
      </c>
      <c r="B212" s="127">
        <v>720000</v>
      </c>
      <c r="C212" s="127">
        <v>720000</v>
      </c>
      <c r="D212" s="116" t="s">
        <v>314</v>
      </c>
      <c r="E212" s="116" t="s">
        <v>315</v>
      </c>
      <c r="F212" s="116" t="s">
        <v>316</v>
      </c>
      <c r="G212" s="116" t="s">
        <v>317</v>
      </c>
      <c r="H212" s="116">
        <v>0.36</v>
      </c>
      <c r="I212" s="116">
        <v>0.57999999999999996</v>
      </c>
      <c r="J212" s="116" t="s">
        <v>268</v>
      </c>
      <c r="K212" s="116">
        <v>0.43115098346533998</v>
      </c>
      <c r="L212" s="116">
        <v>3994.6200384836202</v>
      </c>
      <c r="M212" s="116">
        <v>10.334393421681501</v>
      </c>
      <c r="N212" s="116">
        <v>1.6632091929428401</v>
      </c>
      <c r="O212" s="116">
        <v>4.4556838872758</v>
      </c>
      <c r="P212" s="116">
        <v>0.71709427924590996</v>
      </c>
      <c r="Q212" s="116">
        <v>1722.28435816259</v>
      </c>
      <c r="R212" s="116">
        <v>1210</v>
      </c>
      <c r="S212" s="116" t="s">
        <v>318</v>
      </c>
      <c r="T212" s="116">
        <v>1210</v>
      </c>
      <c r="U212" s="116" t="s">
        <v>268</v>
      </c>
      <c r="V212" s="116" t="s">
        <v>268</v>
      </c>
      <c r="Z212" s="116">
        <v>0</v>
      </c>
      <c r="AA212" s="116">
        <v>1</v>
      </c>
      <c r="AB212" s="116">
        <v>4.4556838872758</v>
      </c>
      <c r="AC212" s="116">
        <v>0.71709427924590996</v>
      </c>
      <c r="AD212" s="116">
        <v>1722.28435816259</v>
      </c>
      <c r="AF212" s="116">
        <v>-1</v>
      </c>
      <c r="AG212" s="116">
        <v>-1</v>
      </c>
      <c r="AH212" s="116">
        <v>-1</v>
      </c>
      <c r="AI212" s="116">
        <v>-1</v>
      </c>
      <c r="AJ212" s="116">
        <v>0</v>
      </c>
      <c r="AM212" s="116" t="s">
        <v>319</v>
      </c>
      <c r="AN212" s="116">
        <v>-1</v>
      </c>
      <c r="AQ212" s="116">
        <v>779</v>
      </c>
      <c r="AR212" s="116" t="s">
        <v>320</v>
      </c>
      <c r="AS212" s="116" t="s">
        <v>248</v>
      </c>
      <c r="AT212" s="116" t="s">
        <v>268</v>
      </c>
      <c r="AV212" s="116">
        <v>201.29164097088901</v>
      </c>
      <c r="AW212" s="116">
        <v>1.396824297</v>
      </c>
    </row>
    <row r="213" spans="1:49" x14ac:dyDescent="0.25">
      <c r="A213" s="127">
        <v>180000</v>
      </c>
      <c r="B213" s="127">
        <v>720000</v>
      </c>
      <c r="C213" s="127">
        <v>720000</v>
      </c>
      <c r="D213" s="116" t="s">
        <v>314</v>
      </c>
      <c r="E213" s="116" t="s">
        <v>315</v>
      </c>
      <c r="F213" s="116" t="s">
        <v>316</v>
      </c>
      <c r="G213" s="116" t="s">
        <v>317</v>
      </c>
      <c r="H213" s="116">
        <v>0.36</v>
      </c>
      <c r="I213" s="116">
        <v>0.57999999999999996</v>
      </c>
      <c r="J213" s="116" t="s">
        <v>268</v>
      </c>
      <c r="K213" s="116">
        <v>2.2570740177699999E-3</v>
      </c>
      <c r="L213" s="116">
        <v>3994.6200384836202</v>
      </c>
      <c r="M213" s="116">
        <v>10.334393421681501</v>
      </c>
      <c r="N213" s="116">
        <v>1.6632091929428401</v>
      </c>
      <c r="O213" s="116">
        <v>2.3325490881559999E-2</v>
      </c>
      <c r="P213" s="116">
        <v>3.7539862555099998E-3</v>
      </c>
      <c r="Q213" s="116">
        <v>9.0161530997527493</v>
      </c>
      <c r="R213" s="116">
        <v>1310</v>
      </c>
      <c r="S213" s="116" t="s">
        <v>318</v>
      </c>
      <c r="T213" s="116">
        <v>1310</v>
      </c>
      <c r="U213" s="116" t="s">
        <v>268</v>
      </c>
      <c r="V213" s="116" t="s">
        <v>268</v>
      </c>
      <c r="Z213" s="116">
        <v>0</v>
      </c>
      <c r="AA213" s="116">
        <v>1</v>
      </c>
      <c r="AB213" s="116">
        <v>2.3325490881559999E-2</v>
      </c>
      <c r="AC213" s="116">
        <v>3.7539862555099998E-3</v>
      </c>
      <c r="AD213" s="116">
        <v>9.0161530997512696</v>
      </c>
      <c r="AF213" s="116">
        <v>-1</v>
      </c>
      <c r="AG213" s="116">
        <v>-1</v>
      </c>
      <c r="AH213" s="116">
        <v>-1</v>
      </c>
      <c r="AI213" s="116">
        <v>-1</v>
      </c>
      <c r="AJ213" s="116">
        <v>0</v>
      </c>
      <c r="AM213" s="116" t="s">
        <v>319</v>
      </c>
      <c r="AN213" s="116">
        <v>-1</v>
      </c>
      <c r="AQ213" s="116">
        <v>779</v>
      </c>
      <c r="AR213" s="116" t="s">
        <v>320</v>
      </c>
      <c r="AS213" s="116" t="s">
        <v>248</v>
      </c>
      <c r="AT213" s="116" t="s">
        <v>268</v>
      </c>
      <c r="AV213" s="116">
        <v>42.689398553456797</v>
      </c>
      <c r="AW213" s="116">
        <v>7.3123707000000001E-3</v>
      </c>
    </row>
    <row r="214" spans="1:49" x14ac:dyDescent="0.25">
      <c r="A214" s="127">
        <v>180000</v>
      </c>
      <c r="B214" s="127">
        <v>720000</v>
      </c>
      <c r="C214" s="127">
        <v>720000</v>
      </c>
      <c r="D214" s="116" t="s">
        <v>314</v>
      </c>
      <c r="E214" s="116" t="s">
        <v>315</v>
      </c>
      <c r="F214" s="116" t="s">
        <v>316</v>
      </c>
      <c r="G214" s="116" t="s">
        <v>317</v>
      </c>
      <c r="H214" s="116">
        <v>0.36</v>
      </c>
      <c r="I214" s="116">
        <v>0.57999999999999996</v>
      </c>
      <c r="J214" s="116" t="s">
        <v>268</v>
      </c>
      <c r="K214" s="116">
        <v>7.1120892921959999E-2</v>
      </c>
      <c r="L214" s="116">
        <v>3994.6200384836202</v>
      </c>
      <c r="M214" s="116">
        <v>10.334393421681501</v>
      </c>
      <c r="N214" s="116">
        <v>1.6632091929428401</v>
      </c>
      <c r="O214" s="116">
        <v>0.73499128795686997</v>
      </c>
      <c r="P214" s="116">
        <v>0.11828892291811</v>
      </c>
      <c r="Q214" s="116">
        <v>284.10094402092898</v>
      </c>
      <c r="R214" s="116">
        <v>1310</v>
      </c>
      <c r="S214" s="116" t="s">
        <v>318</v>
      </c>
      <c r="T214" s="116">
        <v>1310</v>
      </c>
      <c r="U214" s="116" t="s">
        <v>268</v>
      </c>
      <c r="V214" s="116" t="s">
        <v>268</v>
      </c>
      <c r="Z214" s="116">
        <v>0</v>
      </c>
      <c r="AA214" s="116">
        <v>1</v>
      </c>
      <c r="AB214" s="116">
        <v>0.73499128795686997</v>
      </c>
      <c r="AC214" s="116">
        <v>0.11828892291811</v>
      </c>
      <c r="AD214" s="116">
        <v>284.10094402092801</v>
      </c>
      <c r="AF214" s="116">
        <v>-1</v>
      </c>
      <c r="AG214" s="116">
        <v>-1</v>
      </c>
      <c r="AH214" s="116">
        <v>-1</v>
      </c>
      <c r="AI214" s="116">
        <v>-1</v>
      </c>
      <c r="AJ214" s="116">
        <v>0</v>
      </c>
      <c r="AM214" s="116" t="s">
        <v>319</v>
      </c>
      <c r="AN214" s="116">
        <v>-1</v>
      </c>
      <c r="AQ214" s="116">
        <v>779</v>
      </c>
      <c r="AR214" s="116" t="s">
        <v>320</v>
      </c>
      <c r="AS214" s="116" t="s">
        <v>248</v>
      </c>
      <c r="AT214" s="116" t="s">
        <v>268</v>
      </c>
      <c r="AV214" s="116">
        <v>74.688119460207602</v>
      </c>
      <c r="AW214" s="116">
        <v>0.23041439089999999</v>
      </c>
    </row>
    <row r="215" spans="1:49" x14ac:dyDescent="0.25">
      <c r="A215" s="127">
        <v>180000</v>
      </c>
      <c r="B215" s="127">
        <v>720000</v>
      </c>
      <c r="C215" s="127">
        <v>720000</v>
      </c>
      <c r="D215" s="116" t="s">
        <v>314</v>
      </c>
      <c r="E215" s="116" t="s">
        <v>315</v>
      </c>
      <c r="F215" s="116" t="s">
        <v>316</v>
      </c>
      <c r="G215" s="116" t="s">
        <v>317</v>
      </c>
      <c r="H215" s="116">
        <v>0.36</v>
      </c>
      <c r="I215" s="116">
        <v>0.57999999999999996</v>
      </c>
      <c r="J215" s="116" t="s">
        <v>268</v>
      </c>
      <c r="K215" s="116">
        <v>4.879388300484E-2</v>
      </c>
      <c r="L215" s="116">
        <v>3957.37028133174</v>
      </c>
      <c r="M215" s="116">
        <v>10.492803505166901</v>
      </c>
      <c r="N215" s="116">
        <v>1.77131917021326</v>
      </c>
      <c r="O215" s="116">
        <v>0.51198462662392996</v>
      </c>
      <c r="P215" s="116">
        <v>8.6429540355620005E-2</v>
      </c>
      <c r="Q215" s="116">
        <v>193.09546251414699</v>
      </c>
      <c r="R215" s="116">
        <v>1210</v>
      </c>
      <c r="S215" s="116" t="s">
        <v>318</v>
      </c>
      <c r="T215" s="116">
        <v>1210</v>
      </c>
      <c r="U215" s="116" t="s">
        <v>268</v>
      </c>
      <c r="V215" s="116" t="s">
        <v>268</v>
      </c>
      <c r="Z215" s="116">
        <v>0</v>
      </c>
      <c r="AA215" s="116">
        <v>1</v>
      </c>
      <c r="AB215" s="116">
        <v>0.51198462662392996</v>
      </c>
      <c r="AC215" s="116">
        <v>8.6429540355620005E-2</v>
      </c>
      <c r="AD215" s="116">
        <v>193.09546251414699</v>
      </c>
      <c r="AF215" s="116">
        <v>-1</v>
      </c>
      <c r="AG215" s="116">
        <v>-1</v>
      </c>
      <c r="AH215" s="116">
        <v>-1</v>
      </c>
      <c r="AI215" s="116">
        <v>-1</v>
      </c>
      <c r="AJ215" s="116">
        <v>0</v>
      </c>
      <c r="AM215" s="116" t="s">
        <v>319</v>
      </c>
      <c r="AN215" s="116">
        <v>-1</v>
      </c>
      <c r="AQ215" s="116">
        <v>779</v>
      </c>
      <c r="AR215" s="116" t="s">
        <v>320</v>
      </c>
      <c r="AS215" s="116" t="s">
        <v>248</v>
      </c>
      <c r="AT215" s="116" t="s">
        <v>268</v>
      </c>
      <c r="AV215" s="116">
        <v>93.548755214597506</v>
      </c>
      <c r="AW215" s="116">
        <v>0.15660621450000001</v>
      </c>
    </row>
    <row r="216" spans="1:49" x14ac:dyDescent="0.25">
      <c r="A216" s="127">
        <v>180000</v>
      </c>
      <c r="B216" s="127">
        <v>720000</v>
      </c>
      <c r="C216" s="127">
        <v>720000</v>
      </c>
      <c r="D216" s="116" t="s">
        <v>314</v>
      </c>
      <c r="E216" s="116" t="s">
        <v>315</v>
      </c>
      <c r="F216" s="116" t="s">
        <v>316</v>
      </c>
      <c r="G216" s="116" t="s">
        <v>317</v>
      </c>
      <c r="H216" s="116">
        <v>0.36</v>
      </c>
      <c r="I216" s="116">
        <v>0.57999999999999996</v>
      </c>
      <c r="J216" s="116" t="s">
        <v>268</v>
      </c>
      <c r="K216" s="116">
        <v>9.7296742376E-4</v>
      </c>
      <c r="L216" s="116">
        <v>3957.37028133174</v>
      </c>
      <c r="M216" s="116">
        <v>10.492803505166901</v>
      </c>
      <c r="N216" s="116">
        <v>1.77131917021326</v>
      </c>
      <c r="O216" s="116">
        <v>1.0209155994500001E-2</v>
      </c>
      <c r="P216" s="116">
        <v>1.72343584971E-3</v>
      </c>
      <c r="Q216" s="116">
        <v>3.8503923675154699</v>
      </c>
      <c r="R216" s="116">
        <v>1310</v>
      </c>
      <c r="S216" s="116" t="s">
        <v>318</v>
      </c>
      <c r="T216" s="116">
        <v>1310</v>
      </c>
      <c r="U216" s="116" t="s">
        <v>268</v>
      </c>
      <c r="V216" s="116" t="s">
        <v>268</v>
      </c>
      <c r="Z216" s="116">
        <v>0</v>
      </c>
      <c r="AA216" s="116">
        <v>1</v>
      </c>
      <c r="AB216" s="116">
        <v>1.0209155994500001E-2</v>
      </c>
      <c r="AC216" s="116">
        <v>1.72343584971E-3</v>
      </c>
      <c r="AD216" s="116">
        <v>3.8503923675146701</v>
      </c>
      <c r="AF216" s="116">
        <v>-1</v>
      </c>
      <c r="AG216" s="116">
        <v>-1</v>
      </c>
      <c r="AH216" s="116">
        <v>-1</v>
      </c>
      <c r="AI216" s="116">
        <v>-1</v>
      </c>
      <c r="AJ216" s="116">
        <v>0</v>
      </c>
      <c r="AM216" s="116" t="s">
        <v>319</v>
      </c>
      <c r="AN216" s="116">
        <v>-1</v>
      </c>
      <c r="AQ216" s="116">
        <v>779</v>
      </c>
      <c r="AR216" s="116" t="s">
        <v>320</v>
      </c>
      <c r="AS216" s="116" t="s">
        <v>248</v>
      </c>
      <c r="AT216" s="116" t="s">
        <v>268</v>
      </c>
      <c r="AV216" s="116">
        <v>18.896239439646099</v>
      </c>
      <c r="AW216" s="116">
        <v>3.1227837999999999E-3</v>
      </c>
    </row>
    <row r="217" spans="1:49" x14ac:dyDescent="0.25">
      <c r="A217" s="127">
        <v>180000</v>
      </c>
      <c r="B217" s="127">
        <v>720000</v>
      </c>
      <c r="C217" s="127">
        <v>720000</v>
      </c>
      <c r="D217" s="116" t="s">
        <v>314</v>
      </c>
      <c r="E217" s="116" t="s">
        <v>315</v>
      </c>
      <c r="F217" s="116" t="s">
        <v>316</v>
      </c>
      <c r="G217" s="116" t="s">
        <v>317</v>
      </c>
      <c r="H217" s="116">
        <v>0.36</v>
      </c>
      <c r="I217" s="116">
        <v>0.57999999999999996</v>
      </c>
      <c r="J217" s="116" t="s">
        <v>268</v>
      </c>
      <c r="K217" s="116">
        <v>0.39162411736858999</v>
      </c>
      <c r="L217" s="116">
        <v>3976.69968237993</v>
      </c>
      <c r="M217" s="116">
        <v>10.278568526578299</v>
      </c>
      <c r="N217" s="116">
        <v>1.64616456935641</v>
      </c>
      <c r="O217" s="116">
        <v>4.0253353270338303</v>
      </c>
      <c r="P217" s="116">
        <v>0.64467774651764997</v>
      </c>
      <c r="Q217" s="116">
        <v>1557.3715031520001</v>
      </c>
      <c r="R217" s="116">
        <v>1210</v>
      </c>
      <c r="S217" s="116" t="s">
        <v>318</v>
      </c>
      <c r="T217" s="116">
        <v>1210</v>
      </c>
      <c r="U217" s="116" t="s">
        <v>268</v>
      </c>
      <c r="V217" s="116" t="s">
        <v>268</v>
      </c>
      <c r="Z217" s="116">
        <v>0</v>
      </c>
      <c r="AA217" s="116">
        <v>1</v>
      </c>
      <c r="AB217" s="116">
        <v>4.0253353270338303</v>
      </c>
      <c r="AC217" s="116">
        <v>0.64467774651764997</v>
      </c>
      <c r="AD217" s="116">
        <v>1557.3715031520001</v>
      </c>
      <c r="AF217" s="116">
        <v>-1</v>
      </c>
      <c r="AG217" s="116">
        <v>-1</v>
      </c>
      <c r="AH217" s="116">
        <v>-1</v>
      </c>
      <c r="AI217" s="116">
        <v>-1</v>
      </c>
      <c r="AJ217" s="116">
        <v>0</v>
      </c>
      <c r="AM217" s="116" t="s">
        <v>319</v>
      </c>
      <c r="AN217" s="116">
        <v>-1</v>
      </c>
      <c r="AQ217" s="116">
        <v>779</v>
      </c>
      <c r="AR217" s="116" t="s">
        <v>320</v>
      </c>
      <c r="AS217" s="116" t="s">
        <v>248</v>
      </c>
      <c r="AT217" s="116" t="s">
        <v>268</v>
      </c>
      <c r="AV217" s="116">
        <v>199.84372654940299</v>
      </c>
      <c r="AW217" s="116">
        <v>1.2630750228000001</v>
      </c>
    </row>
    <row r="218" spans="1:49" x14ac:dyDescent="0.25">
      <c r="A218" s="127">
        <v>180000</v>
      </c>
      <c r="B218" s="127">
        <v>720000</v>
      </c>
      <c r="C218" s="127">
        <v>720000</v>
      </c>
      <c r="D218" s="116" t="s">
        <v>314</v>
      </c>
      <c r="E218" s="116" t="s">
        <v>315</v>
      </c>
      <c r="F218" s="116" t="s">
        <v>316</v>
      </c>
      <c r="G218" s="116" t="s">
        <v>317</v>
      </c>
      <c r="H218" s="116">
        <v>0.36</v>
      </c>
      <c r="I218" s="116">
        <v>0.57999999999999996</v>
      </c>
      <c r="J218" s="116" t="s">
        <v>268</v>
      </c>
      <c r="K218" s="116">
        <v>0.15458968206401999</v>
      </c>
      <c r="L218" s="116">
        <v>3976.69968237993</v>
      </c>
      <c r="M218" s="116">
        <v>10.278568526578299</v>
      </c>
      <c r="N218" s="116">
        <v>1.64616456935641</v>
      </c>
      <c r="O218" s="116">
        <v>1.5889606405969801</v>
      </c>
      <c r="P218" s="116">
        <v>0.25448005740186003</v>
      </c>
      <c r="Q218" s="116">
        <v>614.75673956320202</v>
      </c>
      <c r="R218" s="116">
        <v>1310</v>
      </c>
      <c r="S218" s="116" t="s">
        <v>318</v>
      </c>
      <c r="T218" s="116">
        <v>1310</v>
      </c>
      <c r="U218" s="116" t="s">
        <v>268</v>
      </c>
      <c r="V218" s="116" t="s">
        <v>268</v>
      </c>
      <c r="Z218" s="116">
        <v>0</v>
      </c>
      <c r="AA218" s="116">
        <v>1</v>
      </c>
      <c r="AB218" s="116">
        <v>1.5889606405969801</v>
      </c>
      <c r="AC218" s="116">
        <v>0.25448005740186003</v>
      </c>
      <c r="AD218" s="116">
        <v>614.75673956320202</v>
      </c>
      <c r="AF218" s="116">
        <v>-1</v>
      </c>
      <c r="AG218" s="116">
        <v>-1</v>
      </c>
      <c r="AH218" s="116">
        <v>-1</v>
      </c>
      <c r="AI218" s="116">
        <v>-1</v>
      </c>
      <c r="AJ218" s="116">
        <v>0</v>
      </c>
      <c r="AM218" s="116" t="s">
        <v>319</v>
      </c>
      <c r="AN218" s="116">
        <v>-1</v>
      </c>
      <c r="AQ218" s="116">
        <v>779</v>
      </c>
      <c r="AR218" s="116" t="s">
        <v>320</v>
      </c>
      <c r="AS218" s="116" t="s">
        <v>248</v>
      </c>
      <c r="AT218" s="116" t="s">
        <v>268</v>
      </c>
      <c r="AV218" s="116">
        <v>104.642732585202</v>
      </c>
      <c r="AW218" s="116">
        <v>0.49858616350000001</v>
      </c>
    </row>
    <row r="219" spans="1:49" x14ac:dyDescent="0.25">
      <c r="A219" s="127">
        <v>180000</v>
      </c>
      <c r="B219" s="127">
        <v>720000</v>
      </c>
      <c r="C219" s="127">
        <v>720000</v>
      </c>
      <c r="D219" s="116" t="s">
        <v>314</v>
      </c>
      <c r="E219" s="116" t="s">
        <v>315</v>
      </c>
      <c r="F219" s="116" t="s">
        <v>316</v>
      </c>
      <c r="G219" s="116" t="s">
        <v>317</v>
      </c>
      <c r="H219" s="116">
        <v>0.36</v>
      </c>
      <c r="I219" s="116">
        <v>0.57999999999999996</v>
      </c>
      <c r="J219" s="116" t="s">
        <v>268</v>
      </c>
      <c r="K219" s="116">
        <v>0.36159546045076002</v>
      </c>
      <c r="L219" s="116">
        <v>3974.6234558924898</v>
      </c>
      <c r="M219" s="116">
        <v>10.482756630398899</v>
      </c>
      <c r="N219" s="116">
        <v>1.7524495779787099</v>
      </c>
      <c r="O219" s="116">
        <v>3.7905172105623799</v>
      </c>
      <c r="P219" s="116">
        <v>0.63367781206594997</v>
      </c>
      <c r="Q219" s="116">
        <v>1437.20579865184</v>
      </c>
      <c r="R219" s="116">
        <v>1210</v>
      </c>
      <c r="S219" s="116" t="s">
        <v>318</v>
      </c>
      <c r="T219" s="116">
        <v>1210</v>
      </c>
      <c r="U219" s="116" t="s">
        <v>268</v>
      </c>
      <c r="V219" s="116" t="s">
        <v>268</v>
      </c>
      <c r="Z219" s="116">
        <v>0</v>
      </c>
      <c r="AA219" s="116">
        <v>1</v>
      </c>
      <c r="AB219" s="116">
        <v>3.7905172105623799</v>
      </c>
      <c r="AC219" s="116">
        <v>0.63367781206594997</v>
      </c>
      <c r="AD219" s="116">
        <v>1437.20579865184</v>
      </c>
      <c r="AF219" s="116">
        <v>-1</v>
      </c>
      <c r="AG219" s="116">
        <v>-1</v>
      </c>
      <c r="AH219" s="116">
        <v>-1</v>
      </c>
      <c r="AI219" s="116">
        <v>-1</v>
      </c>
      <c r="AJ219" s="116">
        <v>0</v>
      </c>
      <c r="AM219" s="116" t="s">
        <v>319</v>
      </c>
      <c r="AN219" s="116">
        <v>-1</v>
      </c>
      <c r="AQ219" s="116">
        <v>779</v>
      </c>
      <c r="AR219" s="116" t="s">
        <v>320</v>
      </c>
      <c r="AS219" s="116" t="s">
        <v>248</v>
      </c>
      <c r="AT219" s="116" t="s">
        <v>268</v>
      </c>
      <c r="AV219" s="116">
        <v>165.750970581318</v>
      </c>
      <c r="AW219" s="116">
        <v>1.1656170305</v>
      </c>
    </row>
    <row r="220" spans="1:49" x14ac:dyDescent="0.25">
      <c r="A220" s="127">
        <v>180000</v>
      </c>
      <c r="B220" s="127">
        <v>720000</v>
      </c>
      <c r="C220" s="127">
        <v>720000</v>
      </c>
      <c r="D220" s="116" t="s">
        <v>314</v>
      </c>
      <c r="E220" s="116" t="s">
        <v>315</v>
      </c>
      <c r="F220" s="116" t="s">
        <v>316</v>
      </c>
      <c r="G220" s="116" t="s">
        <v>317</v>
      </c>
      <c r="H220" s="116">
        <v>0.36</v>
      </c>
      <c r="I220" s="116">
        <v>0.57999999999999996</v>
      </c>
      <c r="J220" s="116" t="s">
        <v>268</v>
      </c>
      <c r="K220" s="116">
        <v>2.31771630303E-3</v>
      </c>
      <c r="L220" s="116">
        <v>3974.6234558924898</v>
      </c>
      <c r="M220" s="116">
        <v>10.482756630398899</v>
      </c>
      <c r="N220" s="116">
        <v>1.7524495779787099</v>
      </c>
      <c r="O220" s="116">
        <v>2.4296055943019999E-2</v>
      </c>
      <c r="P220" s="116">
        <v>4.0616809571200002E-3</v>
      </c>
      <c r="Q220" s="116">
        <v>9.2120495821473494</v>
      </c>
      <c r="R220" s="116">
        <v>1310</v>
      </c>
      <c r="S220" s="116" t="s">
        <v>318</v>
      </c>
      <c r="T220" s="116">
        <v>1310</v>
      </c>
      <c r="U220" s="116" t="s">
        <v>268</v>
      </c>
      <c r="V220" s="116" t="s">
        <v>268</v>
      </c>
      <c r="Z220" s="116">
        <v>0</v>
      </c>
      <c r="AA220" s="116">
        <v>1</v>
      </c>
      <c r="AB220" s="116">
        <v>2.4296055943019999E-2</v>
      </c>
      <c r="AC220" s="116">
        <v>4.0616809571200002E-3</v>
      </c>
      <c r="AD220" s="116">
        <v>9.2120495821466299</v>
      </c>
      <c r="AF220" s="116">
        <v>-1</v>
      </c>
      <c r="AG220" s="116">
        <v>-1</v>
      </c>
      <c r="AH220" s="116">
        <v>-1</v>
      </c>
      <c r="AI220" s="116">
        <v>-1</v>
      </c>
      <c r="AJ220" s="116">
        <v>0</v>
      </c>
      <c r="AM220" s="116" t="s">
        <v>319</v>
      </c>
      <c r="AN220" s="116">
        <v>-1</v>
      </c>
      <c r="AQ220" s="116">
        <v>779</v>
      </c>
      <c r="AR220" s="116" t="s">
        <v>320</v>
      </c>
      <c r="AS220" s="116" t="s">
        <v>248</v>
      </c>
      <c r="AT220" s="116" t="s">
        <v>268</v>
      </c>
      <c r="AV220" s="116">
        <v>55.510132052767801</v>
      </c>
      <c r="AW220" s="116">
        <v>7.4712486E-3</v>
      </c>
    </row>
    <row r="221" spans="1:49" x14ac:dyDescent="0.25">
      <c r="A221" s="127">
        <v>180000</v>
      </c>
      <c r="B221" s="127">
        <v>720000</v>
      </c>
      <c r="C221" s="127">
        <v>720000</v>
      </c>
      <c r="D221" s="116" t="s">
        <v>314</v>
      </c>
      <c r="E221" s="116" t="s">
        <v>315</v>
      </c>
      <c r="F221" s="116" t="s">
        <v>316</v>
      </c>
      <c r="G221" s="116" t="s">
        <v>317</v>
      </c>
      <c r="H221" s="116">
        <v>0.36</v>
      </c>
      <c r="I221" s="116">
        <v>0.57999999999999996</v>
      </c>
      <c r="J221" s="116" t="s">
        <v>268</v>
      </c>
      <c r="K221" s="116">
        <v>5.6931340401689998E-2</v>
      </c>
      <c r="L221" s="116">
        <v>3974.6234558924898</v>
      </c>
      <c r="M221" s="116">
        <v>10.482756630398899</v>
      </c>
      <c r="N221" s="116">
        <v>1.7524495779787099</v>
      </c>
      <c r="O221" s="116">
        <v>0.59679738607337995</v>
      </c>
      <c r="P221" s="116">
        <v>9.9769303460710002E-2</v>
      </c>
      <c r="Q221" s="116">
        <v>226.28064093598101</v>
      </c>
      <c r="R221" s="116">
        <v>1310</v>
      </c>
      <c r="S221" s="116" t="s">
        <v>318</v>
      </c>
      <c r="T221" s="116">
        <v>1310</v>
      </c>
      <c r="U221" s="116" t="s">
        <v>268</v>
      </c>
      <c r="V221" s="116" t="s">
        <v>268</v>
      </c>
      <c r="Z221" s="116">
        <v>0</v>
      </c>
      <c r="AA221" s="116">
        <v>1</v>
      </c>
      <c r="AB221" s="116">
        <v>0.59679738607337995</v>
      </c>
      <c r="AC221" s="116">
        <v>9.9769303460710002E-2</v>
      </c>
      <c r="AD221" s="116">
        <v>226.28064093597999</v>
      </c>
      <c r="AF221" s="116">
        <v>-1</v>
      </c>
      <c r="AG221" s="116">
        <v>-1</v>
      </c>
      <c r="AH221" s="116">
        <v>-1</v>
      </c>
      <c r="AI221" s="116">
        <v>-1</v>
      </c>
      <c r="AJ221" s="116">
        <v>0</v>
      </c>
      <c r="AM221" s="116" t="s">
        <v>319</v>
      </c>
      <c r="AN221" s="116">
        <v>-1</v>
      </c>
      <c r="AQ221" s="116">
        <v>779</v>
      </c>
      <c r="AR221" s="116" t="s">
        <v>320</v>
      </c>
      <c r="AS221" s="116" t="s">
        <v>248</v>
      </c>
      <c r="AT221" s="116" t="s">
        <v>268</v>
      </c>
      <c r="AV221" s="116">
        <v>61.015079658164503</v>
      </c>
      <c r="AW221" s="116">
        <v>0.18352039010000001</v>
      </c>
    </row>
    <row r="222" spans="1:49" x14ac:dyDescent="0.25">
      <c r="A222" s="127">
        <v>180000</v>
      </c>
      <c r="B222" s="127">
        <v>720000</v>
      </c>
      <c r="C222" s="127">
        <v>720000</v>
      </c>
      <c r="D222" s="116" t="s">
        <v>314</v>
      </c>
      <c r="E222" s="116" t="s">
        <v>315</v>
      </c>
      <c r="F222" s="116" t="s">
        <v>316</v>
      </c>
      <c r="G222" s="116" t="s">
        <v>317</v>
      </c>
      <c r="H222" s="116">
        <v>0.36</v>
      </c>
      <c r="I222" s="116">
        <v>0.57999999999999996</v>
      </c>
      <c r="J222" s="116" t="s">
        <v>268</v>
      </c>
      <c r="K222" s="116">
        <v>7.4961340312250005E-2</v>
      </c>
      <c r="L222" s="116">
        <v>3974.6234558924898</v>
      </c>
      <c r="M222" s="116">
        <v>10.482756630398899</v>
      </c>
      <c r="N222" s="116">
        <v>1.7524495779787099</v>
      </c>
      <c r="O222" s="116">
        <v>0.78580148718191001</v>
      </c>
      <c r="P222" s="116">
        <v>0.13136596919492999</v>
      </c>
      <c r="Q222" s="116">
        <v>297.94310149024</v>
      </c>
      <c r="R222" s="116">
        <v>1310</v>
      </c>
      <c r="S222" s="116" t="s">
        <v>318</v>
      </c>
      <c r="T222" s="116">
        <v>1310</v>
      </c>
      <c r="U222" s="116" t="s">
        <v>268</v>
      </c>
      <c r="V222" s="116" t="s">
        <v>268</v>
      </c>
      <c r="Z222" s="116">
        <v>0</v>
      </c>
      <c r="AA222" s="116">
        <v>1</v>
      </c>
      <c r="AB222" s="116">
        <v>0.78580148718191001</v>
      </c>
      <c r="AC222" s="116">
        <v>0.13136596919492999</v>
      </c>
      <c r="AD222" s="116">
        <v>297.94310149024102</v>
      </c>
      <c r="AF222" s="116">
        <v>-1</v>
      </c>
      <c r="AG222" s="116">
        <v>-1</v>
      </c>
      <c r="AH222" s="116">
        <v>-1</v>
      </c>
      <c r="AI222" s="116">
        <v>-1</v>
      </c>
      <c r="AJ222" s="116">
        <v>0</v>
      </c>
      <c r="AM222" s="116" t="s">
        <v>319</v>
      </c>
      <c r="AN222" s="116">
        <v>-1</v>
      </c>
      <c r="AQ222" s="116">
        <v>779</v>
      </c>
      <c r="AR222" s="116" t="s">
        <v>320</v>
      </c>
      <c r="AS222" s="116" t="s">
        <v>248</v>
      </c>
      <c r="AT222" s="116" t="s">
        <v>268</v>
      </c>
      <c r="AV222" s="116">
        <v>69.688830007757502</v>
      </c>
      <c r="AW222" s="116">
        <v>0.24164079599999999</v>
      </c>
    </row>
    <row r="223" spans="1:49" x14ac:dyDescent="0.25">
      <c r="A223" s="127">
        <v>180000</v>
      </c>
      <c r="B223" s="127">
        <v>720000</v>
      </c>
      <c r="C223" s="127">
        <v>720000</v>
      </c>
      <c r="D223" s="116" t="s">
        <v>314</v>
      </c>
      <c r="E223" s="116" t="s">
        <v>315</v>
      </c>
      <c r="F223" s="116" t="s">
        <v>316</v>
      </c>
      <c r="G223" s="116" t="s">
        <v>317</v>
      </c>
      <c r="H223" s="116">
        <v>0.36</v>
      </c>
      <c r="I223" s="116">
        <v>0.57999999999999996</v>
      </c>
      <c r="J223" s="116" t="s">
        <v>268</v>
      </c>
      <c r="K223" s="116">
        <v>8.3256166722999998E-4</v>
      </c>
      <c r="L223" s="116">
        <v>3974.6234558924898</v>
      </c>
      <c r="M223" s="116">
        <v>10.482756630398899</v>
      </c>
      <c r="N223" s="116">
        <v>1.7524495779787099</v>
      </c>
      <c r="O223" s="116">
        <v>8.7275413374000004E-3</v>
      </c>
      <c r="P223" s="116">
        <v>1.4590223423799999E-3</v>
      </c>
      <c r="Q223" s="116">
        <v>3.30911913106124</v>
      </c>
      <c r="R223" s="116">
        <v>1310</v>
      </c>
      <c r="S223" s="116" t="s">
        <v>318</v>
      </c>
      <c r="T223" s="116">
        <v>1310</v>
      </c>
      <c r="U223" s="116" t="s">
        <v>268</v>
      </c>
      <c r="V223" s="116" t="s">
        <v>268</v>
      </c>
      <c r="Z223" s="116">
        <v>0</v>
      </c>
      <c r="AA223" s="116">
        <v>1</v>
      </c>
      <c r="AB223" s="116">
        <v>8.7275413374000004E-3</v>
      </c>
      <c r="AC223" s="116">
        <v>1.4590223423799999E-3</v>
      </c>
      <c r="AD223" s="116">
        <v>3.3091191310593202</v>
      </c>
      <c r="AF223" s="116">
        <v>-1</v>
      </c>
      <c r="AG223" s="116">
        <v>-1</v>
      </c>
      <c r="AH223" s="116">
        <v>-1</v>
      </c>
      <c r="AI223" s="116">
        <v>-1</v>
      </c>
      <c r="AJ223" s="116">
        <v>0</v>
      </c>
      <c r="AM223" s="116" t="s">
        <v>319</v>
      </c>
      <c r="AN223" s="116">
        <v>-1</v>
      </c>
      <c r="AQ223" s="116">
        <v>779</v>
      </c>
      <c r="AR223" s="116" t="s">
        <v>320</v>
      </c>
      <c r="AS223" s="116" t="s">
        <v>248</v>
      </c>
      <c r="AT223" s="116" t="s">
        <v>268</v>
      </c>
      <c r="AV223" s="116">
        <v>35.387061945260399</v>
      </c>
      <c r="AW223" s="116">
        <v>2.6837949000000001E-3</v>
      </c>
    </row>
    <row r="224" spans="1:49" x14ac:dyDescent="0.25">
      <c r="A224" s="127">
        <v>180000</v>
      </c>
      <c r="B224" s="127">
        <v>720000</v>
      </c>
      <c r="C224" s="127">
        <v>720000</v>
      </c>
      <c r="D224" s="116" t="s">
        <v>314</v>
      </c>
      <c r="E224" s="116" t="s">
        <v>315</v>
      </c>
      <c r="F224" s="116" t="s">
        <v>316</v>
      </c>
      <c r="G224" s="116" t="s">
        <v>317</v>
      </c>
      <c r="H224" s="116">
        <v>0.36</v>
      </c>
      <c r="I224" s="116">
        <v>0.57999999999999996</v>
      </c>
      <c r="J224" s="116" t="s">
        <v>268</v>
      </c>
      <c r="K224" s="116">
        <v>1.886172439867E-2</v>
      </c>
      <c r="L224" s="116">
        <v>4020.7098229022599</v>
      </c>
      <c r="M224" s="116">
        <v>11.3882697336274</v>
      </c>
      <c r="N224" s="116">
        <v>2.139756293909</v>
      </c>
      <c r="O224" s="116">
        <v>0.21480240509344001</v>
      </c>
      <c r="P224" s="116">
        <v>4.0359493496039997E-2</v>
      </c>
      <c r="Q224" s="116">
        <v>75.837520566623795</v>
      </c>
      <c r="R224" s="116">
        <v>1210</v>
      </c>
      <c r="S224" s="116" t="s">
        <v>318</v>
      </c>
      <c r="T224" s="116">
        <v>1210</v>
      </c>
      <c r="U224" s="116" t="s">
        <v>268</v>
      </c>
      <c r="V224" s="116" t="s">
        <v>268</v>
      </c>
      <c r="Z224" s="116">
        <v>0</v>
      </c>
      <c r="AA224" s="116">
        <v>1</v>
      </c>
      <c r="AB224" s="116">
        <v>0.21480240509344001</v>
      </c>
      <c r="AC224" s="116">
        <v>4.0359493496039997E-2</v>
      </c>
      <c r="AD224" s="116">
        <v>75.837520566623795</v>
      </c>
      <c r="AF224" s="116">
        <v>-1</v>
      </c>
      <c r="AG224" s="116">
        <v>-1</v>
      </c>
      <c r="AH224" s="116">
        <v>-1</v>
      </c>
      <c r="AI224" s="116">
        <v>-1</v>
      </c>
      <c r="AJ224" s="116">
        <v>0</v>
      </c>
      <c r="AM224" s="116" t="s">
        <v>319</v>
      </c>
      <c r="AN224" s="116">
        <v>-1</v>
      </c>
      <c r="AQ224" s="116">
        <v>779</v>
      </c>
      <c r="AR224" s="116" t="s">
        <v>320</v>
      </c>
      <c r="AS224" s="116" t="s">
        <v>248</v>
      </c>
      <c r="AT224" s="116" t="s">
        <v>268</v>
      </c>
      <c r="AV224" s="116">
        <v>64.605242040548802</v>
      </c>
      <c r="AW224" s="116">
        <v>6.1506504900000002E-2</v>
      </c>
    </row>
    <row r="225" spans="1:49" x14ac:dyDescent="0.25">
      <c r="A225" s="127">
        <v>180000</v>
      </c>
      <c r="B225" s="127">
        <v>720000</v>
      </c>
      <c r="C225" s="127">
        <v>720000</v>
      </c>
      <c r="D225" s="116" t="s">
        <v>314</v>
      </c>
      <c r="E225" s="116" t="s">
        <v>315</v>
      </c>
      <c r="F225" s="116" t="s">
        <v>316</v>
      </c>
      <c r="G225" s="116" t="s">
        <v>317</v>
      </c>
      <c r="H225" s="116">
        <v>0.36</v>
      </c>
      <c r="I225" s="116">
        <v>0.57999999999999996</v>
      </c>
      <c r="J225" s="116" t="s">
        <v>268</v>
      </c>
      <c r="K225" s="116">
        <v>0.24530319426336</v>
      </c>
      <c r="L225" s="116">
        <v>3955.77408030789</v>
      </c>
      <c r="M225" s="116">
        <v>11.2242142150596</v>
      </c>
      <c r="N225" s="116">
        <v>2.0268759824507501</v>
      </c>
      <c r="O225" s="116">
        <v>2.7533356000503901</v>
      </c>
      <c r="P225" s="116">
        <v>0.49719915287085997</v>
      </c>
      <c r="Q225" s="116">
        <v>970.36401768374606</v>
      </c>
      <c r="R225" s="116">
        <v>1210</v>
      </c>
      <c r="S225" s="116" t="s">
        <v>318</v>
      </c>
      <c r="T225" s="116">
        <v>1210</v>
      </c>
      <c r="U225" s="116" t="s">
        <v>268</v>
      </c>
      <c r="V225" s="116" t="s">
        <v>268</v>
      </c>
      <c r="Z225" s="116">
        <v>0</v>
      </c>
      <c r="AA225" s="116">
        <v>1</v>
      </c>
      <c r="AB225" s="116">
        <v>2.7533356000503901</v>
      </c>
      <c r="AC225" s="116">
        <v>0.49719915287085997</v>
      </c>
      <c r="AD225" s="116">
        <v>970.36401768374606</v>
      </c>
      <c r="AF225" s="116">
        <v>-1</v>
      </c>
      <c r="AG225" s="116">
        <v>-1</v>
      </c>
      <c r="AH225" s="116">
        <v>-1</v>
      </c>
      <c r="AI225" s="116">
        <v>-1</v>
      </c>
      <c r="AJ225" s="116">
        <v>0</v>
      </c>
      <c r="AM225" s="116" t="s">
        <v>319</v>
      </c>
      <c r="AN225" s="116">
        <v>-1</v>
      </c>
      <c r="AQ225" s="116">
        <v>779</v>
      </c>
      <c r="AR225" s="116" t="s">
        <v>320</v>
      </c>
      <c r="AS225" s="116" t="s">
        <v>248</v>
      </c>
      <c r="AT225" s="116" t="s">
        <v>268</v>
      </c>
      <c r="AV225" s="116">
        <v>148.69692038655799</v>
      </c>
      <c r="AW225" s="116">
        <v>0.7869943371</v>
      </c>
    </row>
    <row r="226" spans="1:49" x14ac:dyDescent="0.25">
      <c r="A226" s="127">
        <v>180000</v>
      </c>
      <c r="B226" s="127">
        <v>720000</v>
      </c>
      <c r="C226" s="127">
        <v>720000</v>
      </c>
      <c r="D226" s="116" t="s">
        <v>314</v>
      </c>
      <c r="E226" s="116" t="s">
        <v>315</v>
      </c>
      <c r="F226" s="116" t="s">
        <v>316</v>
      </c>
      <c r="G226" s="116" t="s">
        <v>317</v>
      </c>
      <c r="H226" s="116">
        <v>0.36</v>
      </c>
      <c r="I226" s="116">
        <v>0.57999999999999996</v>
      </c>
      <c r="J226" s="116" t="s">
        <v>268</v>
      </c>
      <c r="K226" s="116">
        <v>2.4627057875999998E-4</v>
      </c>
      <c r="L226" s="116">
        <v>3955.77408030789</v>
      </c>
      <c r="M226" s="116">
        <v>11.2242142150596</v>
      </c>
      <c r="N226" s="116">
        <v>2.0268759824507501</v>
      </c>
      <c r="O226" s="116">
        <v>2.7641937309000001E-3</v>
      </c>
      <c r="P226" s="116">
        <v>4.9915992126999995E-4</v>
      </c>
      <c r="Q226" s="116">
        <v>0.97419077221309003</v>
      </c>
      <c r="R226" s="116">
        <v>1310</v>
      </c>
      <c r="S226" s="116" t="s">
        <v>318</v>
      </c>
      <c r="T226" s="116">
        <v>1310</v>
      </c>
      <c r="U226" s="116" t="s">
        <v>268</v>
      </c>
      <c r="V226" s="116" t="s">
        <v>268</v>
      </c>
      <c r="Z226" s="116">
        <v>0</v>
      </c>
      <c r="AA226" s="116">
        <v>1</v>
      </c>
      <c r="AB226" s="116">
        <v>2.7641937309000001E-3</v>
      </c>
      <c r="AC226" s="116">
        <v>4.9915992126999995E-4</v>
      </c>
      <c r="AD226" s="116">
        <v>0.97419077311527003</v>
      </c>
      <c r="AF226" s="116">
        <v>-1</v>
      </c>
      <c r="AG226" s="116">
        <v>-1</v>
      </c>
      <c r="AH226" s="116">
        <v>-1</v>
      </c>
      <c r="AI226" s="116">
        <v>-1</v>
      </c>
      <c r="AJ226" s="116">
        <v>0</v>
      </c>
      <c r="AM226" s="116" t="s">
        <v>319</v>
      </c>
      <c r="AN226" s="116">
        <v>-1</v>
      </c>
      <c r="AQ226" s="116">
        <v>779</v>
      </c>
      <c r="AR226" s="116" t="s">
        <v>320</v>
      </c>
      <c r="AS226" s="116" t="s">
        <v>248</v>
      </c>
      <c r="AT226" s="116" t="s">
        <v>268</v>
      </c>
      <c r="AV226" s="116">
        <v>11.506798059043801</v>
      </c>
      <c r="AW226" s="116">
        <v>7.9009800000000004E-4</v>
      </c>
    </row>
    <row r="227" spans="1:49" x14ac:dyDescent="0.25">
      <c r="A227" s="127">
        <v>180000</v>
      </c>
      <c r="B227" s="127">
        <v>720000</v>
      </c>
      <c r="C227" s="127">
        <v>720000</v>
      </c>
      <c r="D227" s="116" t="s">
        <v>314</v>
      </c>
      <c r="E227" s="116" t="s">
        <v>315</v>
      </c>
      <c r="F227" s="116" t="s">
        <v>316</v>
      </c>
      <c r="G227" s="116" t="s">
        <v>317</v>
      </c>
      <c r="H227" s="116">
        <v>0.36</v>
      </c>
      <c r="I227" s="116">
        <v>0.57999999999999996</v>
      </c>
      <c r="J227" s="116" t="s">
        <v>268</v>
      </c>
      <c r="K227" s="116">
        <v>1.83513639015E-3</v>
      </c>
      <c r="L227" s="116">
        <v>3955.77408030789</v>
      </c>
      <c r="M227" s="116">
        <v>11.2242142150596</v>
      </c>
      <c r="N227" s="116">
        <v>2.0268759824507501</v>
      </c>
      <c r="O227" s="116">
        <v>2.0597963956990002E-2</v>
      </c>
      <c r="P227" s="116">
        <v>3.71959387373E-3</v>
      </c>
      <c r="Q227" s="116">
        <v>7.2593849660207601</v>
      </c>
      <c r="R227" s="116">
        <v>1310</v>
      </c>
      <c r="S227" s="116" t="s">
        <v>318</v>
      </c>
      <c r="T227" s="116">
        <v>1310</v>
      </c>
      <c r="U227" s="116" t="s">
        <v>268</v>
      </c>
      <c r="V227" s="116" t="s">
        <v>268</v>
      </c>
      <c r="Z227" s="116">
        <v>0</v>
      </c>
      <c r="AA227" s="116">
        <v>1</v>
      </c>
      <c r="AB227" s="116">
        <v>2.0597963956990002E-2</v>
      </c>
      <c r="AC227" s="116">
        <v>3.71959387373E-3</v>
      </c>
      <c r="AD227" s="116">
        <v>7.2593849619831401</v>
      </c>
      <c r="AF227" s="116">
        <v>-1</v>
      </c>
      <c r="AG227" s="116">
        <v>-1</v>
      </c>
      <c r="AH227" s="116">
        <v>-1</v>
      </c>
      <c r="AI227" s="116">
        <v>-1</v>
      </c>
      <c r="AJ227" s="116">
        <v>0</v>
      </c>
      <c r="AM227" s="116" t="s">
        <v>319</v>
      </c>
      <c r="AN227" s="116">
        <v>-1</v>
      </c>
      <c r="AQ227" s="116">
        <v>779</v>
      </c>
      <c r="AR227" s="116" t="s">
        <v>320</v>
      </c>
      <c r="AS227" s="116" t="s">
        <v>248</v>
      </c>
      <c r="AT227" s="116" t="s">
        <v>268</v>
      </c>
      <c r="AV227" s="116">
        <v>56.205986852190797</v>
      </c>
      <c r="AW227" s="116">
        <v>5.8875790000000004E-3</v>
      </c>
    </row>
    <row r="228" spans="1:49" x14ac:dyDescent="0.25">
      <c r="A228" s="127">
        <v>180000</v>
      </c>
      <c r="B228" s="127">
        <v>730000</v>
      </c>
      <c r="C228" s="127">
        <v>730000</v>
      </c>
      <c r="D228" s="116" t="s">
        <v>314</v>
      </c>
      <c r="E228" s="116" t="s">
        <v>315</v>
      </c>
      <c r="F228" s="116" t="s">
        <v>316</v>
      </c>
      <c r="G228" s="116" t="s">
        <v>317</v>
      </c>
      <c r="H228" s="116">
        <v>0.36</v>
      </c>
      <c r="I228" s="116">
        <v>0.57999999999999996</v>
      </c>
      <c r="J228" s="116" t="s">
        <v>268</v>
      </c>
      <c r="K228" s="116">
        <v>0.24164131726054</v>
      </c>
      <c r="L228" s="116">
        <v>3994.9006911357901</v>
      </c>
      <c r="M228" s="116">
        <v>10.802834699441</v>
      </c>
      <c r="N228" s="116">
        <v>1.89195715657606</v>
      </c>
      <c r="O228" s="116">
        <v>2.6104112069208298</v>
      </c>
      <c r="P228" s="116">
        <v>0.45717501951555001</v>
      </c>
      <c r="Q228" s="116">
        <v>965.33306533110999</v>
      </c>
      <c r="R228" s="116">
        <v>1210</v>
      </c>
      <c r="S228" s="116" t="s">
        <v>318</v>
      </c>
      <c r="T228" s="116">
        <v>1210</v>
      </c>
      <c r="U228" s="116" t="s">
        <v>268</v>
      </c>
      <c r="V228" s="116" t="s">
        <v>268</v>
      </c>
      <c r="Z228" s="116">
        <v>0</v>
      </c>
      <c r="AA228" s="116">
        <v>1</v>
      </c>
      <c r="AB228" s="116">
        <v>2.6104112069208298</v>
      </c>
      <c r="AC228" s="116">
        <v>0.45717501951555001</v>
      </c>
      <c r="AD228" s="116">
        <v>965.33306533152097</v>
      </c>
      <c r="AF228" s="116">
        <v>-1</v>
      </c>
      <c r="AG228" s="116">
        <v>-1</v>
      </c>
      <c r="AH228" s="116">
        <v>-1</v>
      </c>
      <c r="AI228" s="116">
        <v>-1</v>
      </c>
      <c r="AJ228" s="116">
        <v>0</v>
      </c>
      <c r="AM228" s="116" t="s">
        <v>319</v>
      </c>
      <c r="AN228" s="116">
        <v>-1</v>
      </c>
      <c r="AQ228" s="116">
        <v>779</v>
      </c>
      <c r="AR228" s="116" t="s">
        <v>320</v>
      </c>
      <c r="AS228" s="116" t="s">
        <v>248</v>
      </c>
      <c r="AT228" s="116" t="s">
        <v>268</v>
      </c>
      <c r="AV228" s="116">
        <v>172.048689608476</v>
      </c>
      <c r="AW228" s="116">
        <v>0.78291408380000005</v>
      </c>
    </row>
    <row r="229" spans="1:49" x14ac:dyDescent="0.25">
      <c r="A229" s="127">
        <v>180000</v>
      </c>
      <c r="B229" s="127">
        <v>730000</v>
      </c>
      <c r="C229" s="127">
        <v>730000</v>
      </c>
      <c r="D229" s="116" t="s">
        <v>314</v>
      </c>
      <c r="E229" s="116" t="s">
        <v>315</v>
      </c>
      <c r="F229" s="116" t="s">
        <v>316</v>
      </c>
      <c r="G229" s="116" t="s">
        <v>317</v>
      </c>
      <c r="H229" s="116">
        <v>0.36</v>
      </c>
      <c r="I229" s="116">
        <v>0.57999999999999996</v>
      </c>
      <c r="J229" s="116" t="s">
        <v>268</v>
      </c>
      <c r="K229" s="116">
        <v>2.1436713806400002E-3</v>
      </c>
      <c r="L229" s="116">
        <v>3994.9006911357901</v>
      </c>
      <c r="M229" s="116">
        <v>10.802834699441</v>
      </c>
      <c r="N229" s="116">
        <v>1.89195715657606</v>
      </c>
      <c r="O229" s="116">
        <v>2.315772757502E-2</v>
      </c>
      <c r="P229" s="116">
        <v>4.0557344099500002E-3</v>
      </c>
      <c r="Q229" s="116">
        <v>8.5637542801027298</v>
      </c>
      <c r="R229" s="116">
        <v>1310</v>
      </c>
      <c r="S229" s="116" t="s">
        <v>318</v>
      </c>
      <c r="T229" s="116">
        <v>1310</v>
      </c>
      <c r="U229" s="116" t="s">
        <v>268</v>
      </c>
      <c r="V229" s="116" t="s">
        <v>268</v>
      </c>
      <c r="Z229" s="116">
        <v>0</v>
      </c>
      <c r="AA229" s="116">
        <v>1</v>
      </c>
      <c r="AB229" s="116">
        <v>2.315772757502E-2</v>
      </c>
      <c r="AC229" s="116">
        <v>4.0557344099500002E-3</v>
      </c>
      <c r="AD229" s="116">
        <v>8.5637542801015698</v>
      </c>
      <c r="AF229" s="116">
        <v>-1</v>
      </c>
      <c r="AG229" s="116">
        <v>-1</v>
      </c>
      <c r="AH229" s="116">
        <v>-1</v>
      </c>
      <c r="AI229" s="116">
        <v>-1</v>
      </c>
      <c r="AJ229" s="116">
        <v>0</v>
      </c>
      <c r="AM229" s="116" t="s">
        <v>319</v>
      </c>
      <c r="AN229" s="116">
        <v>-1</v>
      </c>
      <c r="AQ229" s="116">
        <v>779</v>
      </c>
      <c r="AR229" s="116" t="s">
        <v>320</v>
      </c>
      <c r="AS229" s="116" t="s">
        <v>248</v>
      </c>
      <c r="AT229" s="116" t="s">
        <v>268</v>
      </c>
      <c r="AV229" s="116">
        <v>40.215554902146103</v>
      </c>
      <c r="AW229" s="116">
        <v>6.9454616999999998E-3</v>
      </c>
    </row>
    <row r="230" spans="1:49" x14ac:dyDescent="0.25">
      <c r="A230" s="127">
        <v>180000</v>
      </c>
      <c r="B230" s="127">
        <v>730000</v>
      </c>
      <c r="C230" s="127">
        <v>730000</v>
      </c>
      <c r="D230" s="116" t="s">
        <v>314</v>
      </c>
      <c r="E230" s="116" t="s">
        <v>315</v>
      </c>
      <c r="F230" s="116" t="s">
        <v>316</v>
      </c>
      <c r="G230" s="116" t="s">
        <v>317</v>
      </c>
      <c r="H230" s="116">
        <v>0.36</v>
      </c>
      <c r="I230" s="116">
        <v>0.57999999999999996</v>
      </c>
      <c r="J230" s="116" t="s">
        <v>268</v>
      </c>
      <c r="K230" s="116">
        <v>4.1742949645800003E-3</v>
      </c>
      <c r="L230" s="116">
        <v>3994.9006911357901</v>
      </c>
      <c r="M230" s="116">
        <v>10.802834699441</v>
      </c>
      <c r="N230" s="116">
        <v>1.89195715657606</v>
      </c>
      <c r="O230" s="116">
        <v>4.509421848912E-2</v>
      </c>
      <c r="P230" s="116">
        <v>7.8975872319000003E-3</v>
      </c>
      <c r="Q230" s="116">
        <v>16.6758938390252</v>
      </c>
      <c r="R230" s="116">
        <v>1310</v>
      </c>
      <c r="S230" s="116" t="s">
        <v>318</v>
      </c>
      <c r="T230" s="116">
        <v>1310</v>
      </c>
      <c r="U230" s="116" t="s">
        <v>268</v>
      </c>
      <c r="V230" s="116" t="s">
        <v>268</v>
      </c>
      <c r="Z230" s="116">
        <v>0</v>
      </c>
      <c r="AA230" s="116">
        <v>1</v>
      </c>
      <c r="AB230" s="116">
        <v>4.509421848912E-2</v>
      </c>
      <c r="AC230" s="116">
        <v>7.8975872319000003E-3</v>
      </c>
      <c r="AD230" s="116">
        <v>16.6758938390238</v>
      </c>
      <c r="AF230" s="116">
        <v>-1</v>
      </c>
      <c r="AG230" s="116">
        <v>-1</v>
      </c>
      <c r="AH230" s="116">
        <v>-1</v>
      </c>
      <c r="AI230" s="116">
        <v>-1</v>
      </c>
      <c r="AJ230" s="116">
        <v>0</v>
      </c>
      <c r="AM230" s="116" t="s">
        <v>319</v>
      </c>
      <c r="AN230" s="116">
        <v>-1</v>
      </c>
      <c r="AQ230" s="116">
        <v>779</v>
      </c>
      <c r="AR230" s="116" t="s">
        <v>320</v>
      </c>
      <c r="AS230" s="116" t="s">
        <v>248</v>
      </c>
      <c r="AT230" s="116" t="s">
        <v>268</v>
      </c>
      <c r="AV230" s="116">
        <v>113.84730746251201</v>
      </c>
      <c r="AW230" s="116">
        <v>1.35246503E-2</v>
      </c>
    </row>
    <row r="231" spans="1:49" x14ac:dyDescent="0.25">
      <c r="A231" s="127">
        <v>180000</v>
      </c>
      <c r="B231" s="127">
        <v>730000</v>
      </c>
      <c r="C231" s="127">
        <v>730000</v>
      </c>
      <c r="D231" s="116" t="s">
        <v>314</v>
      </c>
      <c r="E231" s="116" t="s">
        <v>315</v>
      </c>
      <c r="F231" s="116" t="s">
        <v>316</v>
      </c>
      <c r="G231" s="116" t="s">
        <v>317</v>
      </c>
      <c r="H231" s="116">
        <v>0.36</v>
      </c>
      <c r="I231" s="116">
        <v>0.57999999999999996</v>
      </c>
      <c r="J231" s="116" t="s">
        <v>268</v>
      </c>
      <c r="K231" s="116">
        <v>1.8522827610000002E-5</v>
      </c>
      <c r="L231" s="116">
        <v>3994.9006911357901</v>
      </c>
      <c r="M231" s="116">
        <v>10.802834699441</v>
      </c>
      <c r="N231" s="116">
        <v>1.89195715657606</v>
      </c>
      <c r="O231" s="116">
        <v>2.0009904487999999E-4</v>
      </c>
      <c r="P231" s="116">
        <v>3.5044396259999997E-5</v>
      </c>
      <c r="Q231" s="116">
        <v>7.3996856836949995E-2</v>
      </c>
      <c r="R231" s="116">
        <v>1310</v>
      </c>
      <c r="S231" s="116" t="s">
        <v>318</v>
      </c>
      <c r="T231" s="116">
        <v>1310</v>
      </c>
      <c r="U231" s="116" t="s">
        <v>268</v>
      </c>
      <c r="V231" s="116" t="s">
        <v>268</v>
      </c>
      <c r="Z231" s="116">
        <v>0</v>
      </c>
      <c r="AA231" s="116">
        <v>1</v>
      </c>
      <c r="AB231" s="116">
        <v>2.0009904487999999E-4</v>
      </c>
      <c r="AC231" s="116">
        <v>3.5044396259999997E-5</v>
      </c>
      <c r="AD231" s="116">
        <v>7.3996856028429994E-2</v>
      </c>
      <c r="AF231" s="116">
        <v>-1</v>
      </c>
      <c r="AG231" s="116">
        <v>-1</v>
      </c>
      <c r="AH231" s="116">
        <v>-1</v>
      </c>
      <c r="AI231" s="116">
        <v>-1</v>
      </c>
      <c r="AJ231" s="116">
        <v>0</v>
      </c>
      <c r="AM231" s="116" t="s">
        <v>319</v>
      </c>
      <c r="AN231" s="116">
        <v>-1</v>
      </c>
      <c r="AQ231" s="116">
        <v>779</v>
      </c>
      <c r="AR231" s="116" t="s">
        <v>320</v>
      </c>
      <c r="AS231" s="116" t="s">
        <v>248</v>
      </c>
      <c r="AT231" s="116" t="s">
        <v>268</v>
      </c>
      <c r="AV231" s="116">
        <v>1.2110845014277301</v>
      </c>
      <c r="AW231" s="116">
        <v>6.0013699999999998E-5</v>
      </c>
    </row>
    <row r="232" spans="1:49" x14ac:dyDescent="0.25">
      <c r="A232" s="127">
        <v>180000</v>
      </c>
      <c r="B232" s="127">
        <v>730000</v>
      </c>
      <c r="C232" s="127">
        <v>730000</v>
      </c>
      <c r="D232" s="116" t="s">
        <v>314</v>
      </c>
      <c r="E232" s="116" t="s">
        <v>315</v>
      </c>
      <c r="F232" s="116" t="s">
        <v>316</v>
      </c>
      <c r="G232" s="116" t="s">
        <v>317</v>
      </c>
      <c r="H232" s="116">
        <v>0.36</v>
      </c>
      <c r="I232" s="116">
        <v>0.57999999999999996</v>
      </c>
      <c r="J232" s="116" t="s">
        <v>268</v>
      </c>
      <c r="K232" s="116">
        <v>0.15362060983406001</v>
      </c>
      <c r="L232" s="116">
        <v>3895.1903460990602</v>
      </c>
      <c r="M232" s="116">
        <v>9.9108177092218597</v>
      </c>
      <c r="N232" s="116">
        <v>1.53591532747857</v>
      </c>
      <c r="O232" s="116">
        <v>1.52250586044492</v>
      </c>
      <c r="P232" s="116">
        <v>0.23594824926074001</v>
      </c>
      <c r="Q232" s="116">
        <v>598.38151638750401</v>
      </c>
      <c r="R232" s="116">
        <v>1210</v>
      </c>
      <c r="S232" s="116" t="s">
        <v>318</v>
      </c>
      <c r="T232" s="116">
        <v>1210</v>
      </c>
      <c r="U232" s="116" t="s">
        <v>268</v>
      </c>
      <c r="V232" s="116" t="s">
        <v>268</v>
      </c>
      <c r="Z232" s="116">
        <v>0</v>
      </c>
      <c r="AA232" s="116">
        <v>1</v>
      </c>
      <c r="AB232" s="116">
        <v>1.52250586044492</v>
      </c>
      <c r="AC232" s="116">
        <v>0.23594824926074001</v>
      </c>
      <c r="AD232" s="116">
        <v>1983.5295452932401</v>
      </c>
      <c r="AF232" s="116">
        <v>-1</v>
      </c>
      <c r="AG232" s="116">
        <v>-1</v>
      </c>
      <c r="AH232" s="116">
        <v>-1</v>
      </c>
      <c r="AI232" s="116">
        <v>-1</v>
      </c>
      <c r="AJ232" s="116">
        <v>0</v>
      </c>
      <c r="AM232" s="116" t="s">
        <v>319</v>
      </c>
      <c r="AN232" s="116">
        <v>-1</v>
      </c>
      <c r="AQ232" s="116">
        <v>779</v>
      </c>
      <c r="AR232" s="116" t="s">
        <v>320</v>
      </c>
      <c r="AS232" s="116" t="s">
        <v>248</v>
      </c>
      <c r="AT232" s="116" t="s">
        <v>268</v>
      </c>
      <c r="AV232" s="116">
        <v>163.93321999408801</v>
      </c>
      <c r="AW232" s="116">
        <v>1.6087019832</v>
      </c>
    </row>
    <row r="233" spans="1:49" x14ac:dyDescent="0.25">
      <c r="A233" s="127">
        <v>180000</v>
      </c>
      <c r="B233" s="127">
        <v>730000</v>
      </c>
      <c r="C233" s="127">
        <v>730000</v>
      </c>
      <c r="D233" s="116" t="s">
        <v>314</v>
      </c>
      <c r="E233" s="116" t="s">
        <v>315</v>
      </c>
      <c r="F233" s="116" t="s">
        <v>316</v>
      </c>
      <c r="G233" s="116" t="s">
        <v>317</v>
      </c>
      <c r="H233" s="116">
        <v>0.36</v>
      </c>
      <c r="I233" s="116">
        <v>0.57999999999999996</v>
      </c>
      <c r="J233" s="116" t="s">
        <v>268</v>
      </c>
      <c r="K233" s="116">
        <v>9.5045328802040002E-2</v>
      </c>
      <c r="L233" s="116">
        <v>3895.1903460990602</v>
      </c>
      <c r="M233" s="116">
        <v>9.9108177092218597</v>
      </c>
      <c r="N233" s="116">
        <v>1.53591532747857</v>
      </c>
      <c r="O233" s="116">
        <v>0.94197692787012999</v>
      </c>
      <c r="P233" s="116">
        <v>0.14598157731229999</v>
      </c>
      <c r="Q233" s="116">
        <v>370.21964719153999</v>
      </c>
      <c r="R233" s="116">
        <v>1310</v>
      </c>
      <c r="S233" s="116" t="s">
        <v>318</v>
      </c>
      <c r="T233" s="116">
        <v>1310</v>
      </c>
      <c r="U233" s="116" t="s">
        <v>268</v>
      </c>
      <c r="V233" s="116" t="s">
        <v>268</v>
      </c>
      <c r="Z233" s="116">
        <v>0</v>
      </c>
      <c r="AA233" s="116">
        <v>1</v>
      </c>
      <c r="AB233" s="116">
        <v>0.94197692787012999</v>
      </c>
      <c r="AC233" s="116">
        <v>0.14598157731229999</v>
      </c>
      <c r="AD233" s="116">
        <v>370.21964719153999</v>
      </c>
      <c r="AF233" s="116">
        <v>-1</v>
      </c>
      <c r="AG233" s="116">
        <v>-1</v>
      </c>
      <c r="AH233" s="116">
        <v>-1</v>
      </c>
      <c r="AI233" s="116">
        <v>-1</v>
      </c>
      <c r="AJ233" s="116">
        <v>0</v>
      </c>
      <c r="AM233" s="116" t="s">
        <v>319</v>
      </c>
      <c r="AN233" s="116">
        <v>-1</v>
      </c>
      <c r="AQ233" s="116">
        <v>779</v>
      </c>
      <c r="AR233" s="116" t="s">
        <v>320</v>
      </c>
      <c r="AS233" s="116" t="s">
        <v>248</v>
      </c>
      <c r="AT233" s="116" t="s">
        <v>268</v>
      </c>
      <c r="AV233" s="116">
        <v>100.01724777754301</v>
      </c>
      <c r="AW233" s="116">
        <v>0.30025924349999999</v>
      </c>
    </row>
    <row r="234" spans="1:49" x14ac:dyDescent="0.25">
      <c r="A234" s="127">
        <v>180000</v>
      </c>
      <c r="B234" s="127">
        <v>730000</v>
      </c>
      <c r="C234" s="127">
        <v>730000</v>
      </c>
      <c r="D234" s="116" t="s">
        <v>314</v>
      </c>
      <c r="E234" s="116" t="s">
        <v>315</v>
      </c>
      <c r="F234" s="116" t="s">
        <v>316</v>
      </c>
      <c r="G234" s="116" t="s">
        <v>317</v>
      </c>
      <c r="H234" s="116">
        <v>0.36</v>
      </c>
      <c r="I234" s="116">
        <v>0.57999999999999996</v>
      </c>
      <c r="J234" s="116" t="s">
        <v>268</v>
      </c>
      <c r="K234" s="116">
        <v>0.1398425469272</v>
      </c>
      <c r="L234" s="116">
        <v>4013.3193973685402</v>
      </c>
      <c r="M234" s="116">
        <v>10.7559801660492</v>
      </c>
      <c r="N234" s="116">
        <v>1.84470648424112</v>
      </c>
      <c r="O234" s="116">
        <v>1.5041436611188399</v>
      </c>
      <c r="P234" s="116">
        <v>0.25796845308941002</v>
      </c>
      <c r="Q234" s="116">
        <v>561.23280616038096</v>
      </c>
      <c r="R234" s="116">
        <v>1210</v>
      </c>
      <c r="S234" s="116" t="s">
        <v>318</v>
      </c>
      <c r="T234" s="116">
        <v>1210</v>
      </c>
      <c r="U234" s="116" t="s">
        <v>268</v>
      </c>
      <c r="V234" s="116" t="s">
        <v>268</v>
      </c>
      <c r="Z234" s="116">
        <v>0</v>
      </c>
      <c r="AA234" s="116">
        <v>1</v>
      </c>
      <c r="AB234" s="116">
        <v>1.5041436611188399</v>
      </c>
      <c r="AC234" s="116">
        <v>0.25796845308941002</v>
      </c>
      <c r="AD234" s="116">
        <v>561.23280615957003</v>
      </c>
      <c r="AF234" s="116">
        <v>-1</v>
      </c>
      <c r="AG234" s="116">
        <v>-1</v>
      </c>
      <c r="AH234" s="116">
        <v>-1</v>
      </c>
      <c r="AI234" s="116">
        <v>-1</v>
      </c>
      <c r="AJ234" s="116">
        <v>0</v>
      </c>
      <c r="AM234" s="116" t="s">
        <v>319</v>
      </c>
      <c r="AN234" s="116">
        <v>-1</v>
      </c>
      <c r="AQ234" s="116">
        <v>779</v>
      </c>
      <c r="AR234" s="116" t="s">
        <v>320</v>
      </c>
      <c r="AS234" s="116" t="s">
        <v>248</v>
      </c>
      <c r="AT234" s="116" t="s">
        <v>268</v>
      </c>
      <c r="AV234" s="116">
        <v>167.10480103458701</v>
      </c>
      <c r="AW234" s="116">
        <v>0.45517664730000001</v>
      </c>
    </row>
    <row r="235" spans="1:49" x14ac:dyDescent="0.25">
      <c r="A235" s="127">
        <v>180000</v>
      </c>
      <c r="B235" s="127">
        <v>730000</v>
      </c>
      <c r="C235" s="127">
        <v>730000</v>
      </c>
      <c r="D235" s="116" t="s">
        <v>314</v>
      </c>
      <c r="E235" s="116" t="s">
        <v>315</v>
      </c>
      <c r="F235" s="116" t="s">
        <v>316</v>
      </c>
      <c r="G235" s="116" t="s">
        <v>317</v>
      </c>
      <c r="H235" s="116">
        <v>0.36</v>
      </c>
      <c r="I235" s="116">
        <v>0.57999999999999996</v>
      </c>
      <c r="J235" s="116" t="s">
        <v>268</v>
      </c>
      <c r="K235" s="116">
        <v>1.1710791053779999E-2</v>
      </c>
      <c r="L235" s="116">
        <v>4013.3193973685402</v>
      </c>
      <c r="M235" s="116">
        <v>10.7559801660492</v>
      </c>
      <c r="N235" s="116">
        <v>1.84470648424112</v>
      </c>
      <c r="O235" s="116">
        <v>0.12596103630329</v>
      </c>
      <c r="P235" s="116">
        <v>2.1602972192509999E-2</v>
      </c>
      <c r="Q235" s="116">
        <v>46.999144894697402</v>
      </c>
      <c r="R235" s="116">
        <v>1310</v>
      </c>
      <c r="S235" s="116" t="s">
        <v>318</v>
      </c>
      <c r="T235" s="116">
        <v>1310</v>
      </c>
      <c r="U235" s="116" t="s">
        <v>268</v>
      </c>
      <c r="V235" s="116" t="s">
        <v>268</v>
      </c>
      <c r="Z235" s="116">
        <v>0</v>
      </c>
      <c r="AA235" s="116">
        <v>1</v>
      </c>
      <c r="AB235" s="116">
        <v>0.12596103630329</v>
      </c>
      <c r="AC235" s="116">
        <v>2.1602972192509999E-2</v>
      </c>
      <c r="AD235" s="116">
        <v>46.999144894699</v>
      </c>
      <c r="AF235" s="116">
        <v>-1</v>
      </c>
      <c r="AG235" s="116">
        <v>-1</v>
      </c>
      <c r="AH235" s="116">
        <v>-1</v>
      </c>
      <c r="AI235" s="116">
        <v>-1</v>
      </c>
      <c r="AJ235" s="116">
        <v>0</v>
      </c>
      <c r="AM235" s="116" t="s">
        <v>319</v>
      </c>
      <c r="AN235" s="116">
        <v>-1</v>
      </c>
      <c r="AQ235" s="116">
        <v>779</v>
      </c>
      <c r="AR235" s="116" t="s">
        <v>320</v>
      </c>
      <c r="AS235" s="116" t="s">
        <v>248</v>
      </c>
      <c r="AT235" s="116" t="s">
        <v>268</v>
      </c>
      <c r="AV235" s="116">
        <v>30.499421607456402</v>
      </c>
      <c r="AW235" s="116">
        <v>3.8117716900000001E-2</v>
      </c>
    </row>
    <row r="236" spans="1:49" x14ac:dyDescent="0.25">
      <c r="A236" s="127">
        <v>180000</v>
      </c>
      <c r="B236" s="127">
        <v>730000</v>
      </c>
      <c r="C236" s="127">
        <v>730000</v>
      </c>
      <c r="D236" s="116" t="s">
        <v>314</v>
      </c>
      <c r="E236" s="116" t="s">
        <v>315</v>
      </c>
      <c r="F236" s="116" t="s">
        <v>316</v>
      </c>
      <c r="G236" s="116" t="s">
        <v>317</v>
      </c>
      <c r="H236" s="116">
        <v>0.36</v>
      </c>
      <c r="I236" s="116">
        <v>0.57999999999999996</v>
      </c>
      <c r="J236" s="116" t="s">
        <v>268</v>
      </c>
      <c r="K236" s="116">
        <v>1.1678586820499999E-3</v>
      </c>
      <c r="L236" s="116">
        <v>4013.3193973685402</v>
      </c>
      <c r="M236" s="116">
        <v>10.7559801660492</v>
      </c>
      <c r="N236" s="116">
        <v>1.84470648424112</v>
      </c>
      <c r="O236" s="116">
        <v>1.256146482094E-2</v>
      </c>
      <c r="P236" s="116">
        <v>2.15435648346E-3</v>
      </c>
      <c r="Q236" s="116">
        <v>4.6869899020806098</v>
      </c>
      <c r="R236" s="116">
        <v>1310</v>
      </c>
      <c r="S236" s="116" t="s">
        <v>318</v>
      </c>
      <c r="T236" s="116">
        <v>1310</v>
      </c>
      <c r="U236" s="116" t="s">
        <v>268</v>
      </c>
      <c r="V236" s="116" t="s">
        <v>268</v>
      </c>
      <c r="Z236" s="116">
        <v>0</v>
      </c>
      <c r="AA236" s="116">
        <v>1</v>
      </c>
      <c r="AB236" s="116">
        <v>1.256146482094E-2</v>
      </c>
      <c r="AC236" s="116">
        <v>2.15435648346E-3</v>
      </c>
      <c r="AD236" s="116">
        <v>4.6869899025144903</v>
      </c>
      <c r="AF236" s="116">
        <v>-1</v>
      </c>
      <c r="AG236" s="116">
        <v>-1</v>
      </c>
      <c r="AH236" s="116">
        <v>-1</v>
      </c>
      <c r="AI236" s="116">
        <v>-1</v>
      </c>
      <c r="AJ236" s="116">
        <v>0</v>
      </c>
      <c r="AM236" s="116" t="s">
        <v>319</v>
      </c>
      <c r="AN236" s="116">
        <v>-1</v>
      </c>
      <c r="AQ236" s="116">
        <v>779</v>
      </c>
      <c r="AR236" s="116" t="s">
        <v>320</v>
      </c>
      <c r="AS236" s="116" t="s">
        <v>248</v>
      </c>
      <c r="AT236" s="116" t="s">
        <v>268</v>
      </c>
      <c r="AV236" s="116">
        <v>22.566591492244498</v>
      </c>
      <c r="AW236" s="116">
        <v>3.8012895E-3</v>
      </c>
    </row>
    <row r="237" spans="1:49" x14ac:dyDescent="0.25">
      <c r="A237" s="127">
        <v>180000</v>
      </c>
      <c r="B237" s="127">
        <v>730000</v>
      </c>
      <c r="C237" s="127">
        <v>730000</v>
      </c>
      <c r="D237" s="116" t="s">
        <v>314</v>
      </c>
      <c r="E237" s="116" t="s">
        <v>315</v>
      </c>
      <c r="F237" s="116" t="s">
        <v>316</v>
      </c>
      <c r="G237" s="116" t="s">
        <v>317</v>
      </c>
      <c r="H237" s="116">
        <v>0.36</v>
      </c>
      <c r="I237" s="116">
        <v>0.57999999999999996</v>
      </c>
      <c r="J237" s="116" t="s">
        <v>268</v>
      </c>
      <c r="K237" s="116">
        <v>2.57201494192E-3</v>
      </c>
      <c r="L237" s="116">
        <v>4013.3193973685402</v>
      </c>
      <c r="M237" s="116">
        <v>10.7559801660492</v>
      </c>
      <c r="N237" s="116">
        <v>1.84470648424112</v>
      </c>
      <c r="O237" s="116">
        <v>2.7664541702090002E-2</v>
      </c>
      <c r="P237" s="116">
        <v>4.7446126409199998E-3</v>
      </c>
      <c r="Q237" s="116">
        <v>10.3223174567373</v>
      </c>
      <c r="R237" s="116">
        <v>1310</v>
      </c>
      <c r="S237" s="116" t="s">
        <v>318</v>
      </c>
      <c r="T237" s="116">
        <v>1310</v>
      </c>
      <c r="U237" s="116" t="s">
        <v>268</v>
      </c>
      <c r="V237" s="116" t="s">
        <v>268</v>
      </c>
      <c r="Z237" s="116">
        <v>0</v>
      </c>
      <c r="AA237" s="116">
        <v>1</v>
      </c>
      <c r="AB237" s="116">
        <v>2.7664541702090002E-2</v>
      </c>
      <c r="AC237" s="116">
        <v>4.7446126409199998E-3</v>
      </c>
      <c r="AD237" s="116">
        <v>10.3223174567353</v>
      </c>
      <c r="AF237" s="116">
        <v>-1</v>
      </c>
      <c r="AG237" s="116">
        <v>-1</v>
      </c>
      <c r="AH237" s="116">
        <v>-1</v>
      </c>
      <c r="AI237" s="116">
        <v>-1</v>
      </c>
      <c r="AJ237" s="116">
        <v>0</v>
      </c>
      <c r="AM237" s="116" t="s">
        <v>319</v>
      </c>
      <c r="AN237" s="116">
        <v>-1</v>
      </c>
      <c r="AQ237" s="116">
        <v>779</v>
      </c>
      <c r="AR237" s="116" t="s">
        <v>320</v>
      </c>
      <c r="AS237" s="116" t="s">
        <v>248</v>
      </c>
      <c r="AT237" s="116" t="s">
        <v>268</v>
      </c>
      <c r="AV237" s="116">
        <v>48.670970028642003</v>
      </c>
      <c r="AW237" s="116">
        <v>8.3717092000000007E-3</v>
      </c>
    </row>
    <row r="238" spans="1:49" x14ac:dyDescent="0.25">
      <c r="A238" s="127">
        <v>180000</v>
      </c>
      <c r="B238" s="127">
        <v>730000</v>
      </c>
      <c r="C238" s="127">
        <v>730000</v>
      </c>
      <c r="D238" s="116" t="s">
        <v>314</v>
      </c>
      <c r="E238" s="116" t="s">
        <v>315</v>
      </c>
      <c r="F238" s="116" t="s">
        <v>316</v>
      </c>
      <c r="G238" s="116" t="s">
        <v>317</v>
      </c>
      <c r="H238" s="116">
        <v>0.36</v>
      </c>
      <c r="I238" s="116">
        <v>0.57999999999999996</v>
      </c>
      <c r="J238" s="116" t="s">
        <v>268</v>
      </c>
      <c r="K238" s="116">
        <v>0.10733155713983999</v>
      </c>
      <c r="L238" s="116">
        <v>4017.9839873700998</v>
      </c>
      <c r="M238" s="116">
        <v>10.5539713958888</v>
      </c>
      <c r="N238" s="116">
        <v>1.7521425398963399</v>
      </c>
      <c r="O238" s="116">
        <v>1.1327741839301499</v>
      </c>
      <c r="P238" s="116">
        <v>0.18806018713804001</v>
      </c>
      <c r="Q238" s="116">
        <v>431.25647792740398</v>
      </c>
      <c r="R238" s="116">
        <v>1210</v>
      </c>
      <c r="S238" s="116" t="s">
        <v>318</v>
      </c>
      <c r="T238" s="116">
        <v>1210</v>
      </c>
      <c r="U238" s="116" t="s">
        <v>268</v>
      </c>
      <c r="V238" s="116" t="s">
        <v>268</v>
      </c>
      <c r="Z238" s="116">
        <v>0</v>
      </c>
      <c r="AA238" s="116">
        <v>1</v>
      </c>
      <c r="AB238" s="116">
        <v>1.1327741839301499</v>
      </c>
      <c r="AC238" s="116">
        <v>0.18806018713804001</v>
      </c>
      <c r="AD238" s="116">
        <v>431.25647792740398</v>
      </c>
      <c r="AF238" s="116">
        <v>-1</v>
      </c>
      <c r="AG238" s="116">
        <v>-1</v>
      </c>
      <c r="AH238" s="116">
        <v>-1</v>
      </c>
      <c r="AI238" s="116">
        <v>-1</v>
      </c>
      <c r="AJ238" s="116">
        <v>0</v>
      </c>
      <c r="AM238" s="116" t="s">
        <v>319</v>
      </c>
      <c r="AN238" s="116">
        <v>-1</v>
      </c>
      <c r="AQ238" s="116">
        <v>779</v>
      </c>
      <c r="AR238" s="116" t="s">
        <v>320</v>
      </c>
      <c r="AS238" s="116" t="s">
        <v>248</v>
      </c>
      <c r="AT238" s="116" t="s">
        <v>268</v>
      </c>
      <c r="AV238" s="116">
        <v>87.721587233125405</v>
      </c>
      <c r="AW238" s="116">
        <v>0.3497619448</v>
      </c>
    </row>
    <row r="239" spans="1:49" x14ac:dyDescent="0.25">
      <c r="A239" s="127">
        <v>180000</v>
      </c>
      <c r="B239" s="127">
        <v>730000</v>
      </c>
      <c r="C239" s="127">
        <v>730000</v>
      </c>
      <c r="D239" s="116" t="s">
        <v>314</v>
      </c>
      <c r="E239" s="116" t="s">
        <v>315</v>
      </c>
      <c r="F239" s="116" t="s">
        <v>316</v>
      </c>
      <c r="G239" s="116" t="s">
        <v>317</v>
      </c>
      <c r="H239" s="116">
        <v>0.36</v>
      </c>
      <c r="I239" s="116">
        <v>0.57999999999999996</v>
      </c>
      <c r="J239" s="116" t="s">
        <v>268</v>
      </c>
      <c r="K239" s="116">
        <v>3.1217050712000001E-3</v>
      </c>
      <c r="L239" s="116">
        <v>4017.9839873700998</v>
      </c>
      <c r="M239" s="116">
        <v>10.5539713958888</v>
      </c>
      <c r="N239" s="116">
        <v>1.7521425398963399</v>
      </c>
      <c r="O239" s="116">
        <v>3.2946386027939999E-2</v>
      </c>
      <c r="P239" s="116">
        <v>5.4696722522700001E-3</v>
      </c>
      <c r="Q239" s="116">
        <v>12.542960989409799</v>
      </c>
      <c r="R239" s="116">
        <v>1310</v>
      </c>
      <c r="S239" s="116" t="s">
        <v>318</v>
      </c>
      <c r="T239" s="116">
        <v>1310</v>
      </c>
      <c r="U239" s="116" t="s">
        <v>268</v>
      </c>
      <c r="V239" s="116" t="s">
        <v>268</v>
      </c>
      <c r="Z239" s="116">
        <v>0</v>
      </c>
      <c r="AA239" s="116">
        <v>1</v>
      </c>
      <c r="AB239" s="116">
        <v>3.2946386027939999E-2</v>
      </c>
      <c r="AC239" s="116">
        <v>5.4696722522700001E-3</v>
      </c>
      <c r="AD239" s="116">
        <v>12.542960989408</v>
      </c>
      <c r="AF239" s="116">
        <v>-1</v>
      </c>
      <c r="AG239" s="116">
        <v>-1</v>
      </c>
      <c r="AH239" s="116">
        <v>-1</v>
      </c>
      <c r="AI239" s="116">
        <v>-1</v>
      </c>
      <c r="AJ239" s="116">
        <v>0</v>
      </c>
      <c r="AM239" s="116" t="s">
        <v>319</v>
      </c>
      <c r="AN239" s="116">
        <v>-1</v>
      </c>
      <c r="AQ239" s="116">
        <v>779</v>
      </c>
      <c r="AR239" s="116" t="s">
        <v>320</v>
      </c>
      <c r="AS239" s="116" t="s">
        <v>248</v>
      </c>
      <c r="AT239" s="116" t="s">
        <v>268</v>
      </c>
      <c r="AV239" s="116">
        <v>58.733442064611403</v>
      </c>
      <c r="AW239" s="116">
        <v>1.01727178E-2</v>
      </c>
    </row>
    <row r="240" spans="1:49" x14ac:dyDescent="0.25">
      <c r="A240" s="127">
        <v>180000</v>
      </c>
      <c r="B240" s="127">
        <v>730000</v>
      </c>
      <c r="C240" s="127">
        <v>730000</v>
      </c>
      <c r="D240" s="116" t="s">
        <v>314</v>
      </c>
      <c r="E240" s="116" t="s">
        <v>315</v>
      </c>
      <c r="F240" s="116" t="s">
        <v>316</v>
      </c>
      <c r="G240" s="116" t="s">
        <v>317</v>
      </c>
      <c r="H240" s="116">
        <v>0.36</v>
      </c>
      <c r="I240" s="116">
        <v>0.57999999999999996</v>
      </c>
      <c r="J240" s="116" t="s">
        <v>268</v>
      </c>
      <c r="K240" s="116">
        <v>0.28722491113386001</v>
      </c>
      <c r="L240" s="116">
        <v>3996.4058068857698</v>
      </c>
      <c r="M240" s="116">
        <v>10.243821698309601</v>
      </c>
      <c r="N240" s="116">
        <v>1.61851985470265</v>
      </c>
      <c r="O240" s="116">
        <v>2.9422807769681198</v>
      </c>
      <c r="P240" s="116">
        <v>0.46487922143535998</v>
      </c>
      <c r="Q240" s="116">
        <v>1147.8673027376201</v>
      </c>
      <c r="R240" s="116">
        <v>1210</v>
      </c>
      <c r="S240" s="116" t="s">
        <v>318</v>
      </c>
      <c r="T240" s="116">
        <v>1210</v>
      </c>
      <c r="U240" s="116" t="s">
        <v>268</v>
      </c>
      <c r="V240" s="116" t="s">
        <v>268</v>
      </c>
      <c r="Z240" s="116">
        <v>0</v>
      </c>
      <c r="AA240" s="116">
        <v>1</v>
      </c>
      <c r="AB240" s="116">
        <v>2.9422807769681198</v>
      </c>
      <c r="AC240" s="116">
        <v>0.46487922143535998</v>
      </c>
      <c r="AD240" s="116">
        <v>1147.8673027376201</v>
      </c>
      <c r="AF240" s="116">
        <v>-1</v>
      </c>
      <c r="AG240" s="116">
        <v>-1</v>
      </c>
      <c r="AH240" s="116">
        <v>-1</v>
      </c>
      <c r="AI240" s="116">
        <v>-1</v>
      </c>
      <c r="AJ240" s="116">
        <v>0</v>
      </c>
      <c r="AM240" s="116" t="s">
        <v>319</v>
      </c>
      <c r="AN240" s="116">
        <v>-1</v>
      </c>
      <c r="AQ240" s="116">
        <v>779</v>
      </c>
      <c r="AR240" s="116" t="s">
        <v>320</v>
      </c>
      <c r="AS240" s="116" t="s">
        <v>248</v>
      </c>
      <c r="AT240" s="116" t="s">
        <v>268</v>
      </c>
      <c r="AV240" s="116">
        <v>136.56548222621001</v>
      </c>
      <c r="AW240" s="116">
        <v>0.93095482780000005</v>
      </c>
    </row>
    <row r="241" spans="1:49" x14ac:dyDescent="0.25">
      <c r="A241" s="127">
        <v>180000</v>
      </c>
      <c r="B241" s="127">
        <v>730000</v>
      </c>
      <c r="C241" s="127">
        <v>730000</v>
      </c>
      <c r="D241" s="116" t="s">
        <v>314</v>
      </c>
      <c r="E241" s="116" t="s">
        <v>315</v>
      </c>
      <c r="F241" s="116" t="s">
        <v>316</v>
      </c>
      <c r="G241" s="116" t="s">
        <v>317</v>
      </c>
      <c r="H241" s="116">
        <v>0.36</v>
      </c>
      <c r="I241" s="116">
        <v>0.57999999999999996</v>
      </c>
      <c r="J241" s="116" t="s">
        <v>268</v>
      </c>
      <c r="K241" s="116">
        <v>0.17200711216556</v>
      </c>
      <c r="L241" s="116">
        <v>4017.5138902334902</v>
      </c>
      <c r="M241" s="116">
        <v>10.950975659705801</v>
      </c>
      <c r="N241" s="116">
        <v>1.9457700812747001</v>
      </c>
      <c r="O241" s="116">
        <v>1.8836456986214201</v>
      </c>
      <c r="P241" s="116">
        <v>0.33468629261822003</v>
      </c>
      <c r="Q241" s="116">
        <v>691.040962344116</v>
      </c>
      <c r="R241" s="116">
        <v>1210</v>
      </c>
      <c r="S241" s="116" t="s">
        <v>318</v>
      </c>
      <c r="T241" s="116">
        <v>1210</v>
      </c>
      <c r="U241" s="116" t="s">
        <v>268</v>
      </c>
      <c r="V241" s="116" t="s">
        <v>268</v>
      </c>
      <c r="Z241" s="116">
        <v>0</v>
      </c>
      <c r="AA241" s="116">
        <v>1</v>
      </c>
      <c r="AB241" s="116">
        <v>1.8836456986214201</v>
      </c>
      <c r="AC241" s="116">
        <v>0.33468629261822003</v>
      </c>
      <c r="AD241" s="116">
        <v>691.040962344116</v>
      </c>
      <c r="AF241" s="116">
        <v>-1</v>
      </c>
      <c r="AG241" s="116">
        <v>-1</v>
      </c>
      <c r="AH241" s="116">
        <v>-1</v>
      </c>
      <c r="AI241" s="116">
        <v>-1</v>
      </c>
      <c r="AJ241" s="116">
        <v>0</v>
      </c>
      <c r="AM241" s="116" t="s">
        <v>319</v>
      </c>
      <c r="AN241" s="116">
        <v>-1</v>
      </c>
      <c r="AQ241" s="116">
        <v>779</v>
      </c>
      <c r="AR241" s="116" t="s">
        <v>320</v>
      </c>
      <c r="AS241" s="116" t="s">
        <v>248</v>
      </c>
      <c r="AT241" s="116" t="s">
        <v>268</v>
      </c>
      <c r="AV241" s="116">
        <v>127.855002398278</v>
      </c>
      <c r="AW241" s="116">
        <v>0.56045495729999995</v>
      </c>
    </row>
    <row r="242" spans="1:49" x14ac:dyDescent="0.25">
      <c r="A242" s="127">
        <v>180000</v>
      </c>
      <c r="B242" s="127">
        <v>740000</v>
      </c>
      <c r="C242" s="127">
        <v>740000</v>
      </c>
      <c r="D242" s="116" t="s">
        <v>314</v>
      </c>
      <c r="E242" s="116" t="s">
        <v>315</v>
      </c>
      <c r="F242" s="116" t="s">
        <v>316</v>
      </c>
      <c r="G242" s="116" t="s">
        <v>317</v>
      </c>
      <c r="H242" s="116">
        <v>0.36</v>
      </c>
      <c r="I242" s="116">
        <v>0.57999999999999996</v>
      </c>
      <c r="J242" s="116" t="s">
        <v>268</v>
      </c>
      <c r="K242" s="116">
        <v>0.37031904253191</v>
      </c>
      <c r="L242" s="116">
        <v>4000.0161045362902</v>
      </c>
      <c r="M242" s="116">
        <v>9.3579615719558298</v>
      </c>
      <c r="N242" s="116">
        <v>1.3298090072183499</v>
      </c>
      <c r="O242" s="116">
        <v>3.4654313693771401</v>
      </c>
      <c r="P242" s="116">
        <v>0.49245359830341001</v>
      </c>
      <c r="Q242" s="116">
        <v>1481.28213394412</v>
      </c>
      <c r="R242" s="116">
        <v>1210</v>
      </c>
      <c r="S242" s="116" t="s">
        <v>318</v>
      </c>
      <c r="T242" s="116">
        <v>1210</v>
      </c>
      <c r="U242" s="116" t="s">
        <v>268</v>
      </c>
      <c r="V242" s="116" t="s">
        <v>268</v>
      </c>
      <c r="Z242" s="116">
        <v>0</v>
      </c>
      <c r="AA242" s="116">
        <v>1</v>
      </c>
      <c r="AB242" s="116">
        <v>3.4654313693771401</v>
      </c>
      <c r="AC242" s="116">
        <v>0.49245359830341001</v>
      </c>
      <c r="AD242" s="116">
        <v>1481.28213394412</v>
      </c>
      <c r="AF242" s="116">
        <v>-1</v>
      </c>
      <c r="AG242" s="116">
        <v>-1</v>
      </c>
      <c r="AH242" s="116">
        <v>-1</v>
      </c>
      <c r="AI242" s="116">
        <v>-1</v>
      </c>
      <c r="AJ242" s="116">
        <v>0</v>
      </c>
      <c r="AM242" s="116" t="s">
        <v>319</v>
      </c>
      <c r="AN242" s="116">
        <v>-1</v>
      </c>
      <c r="AQ242" s="116">
        <v>779</v>
      </c>
      <c r="AR242" s="116" t="s">
        <v>320</v>
      </c>
      <c r="AS242" s="116" t="s">
        <v>248</v>
      </c>
      <c r="AT242" s="116" t="s">
        <v>268</v>
      </c>
      <c r="AV242" s="116">
        <v>199.71440754552</v>
      </c>
      <c r="AW242" s="116">
        <v>1.2013642610999999</v>
      </c>
    </row>
    <row r="243" spans="1:49" x14ac:dyDescent="0.25">
      <c r="A243" s="127">
        <v>180000</v>
      </c>
      <c r="B243" s="127">
        <v>740000</v>
      </c>
      <c r="C243" s="127">
        <v>740000</v>
      </c>
      <c r="D243" s="116" t="s">
        <v>314</v>
      </c>
      <c r="E243" s="116" t="s">
        <v>315</v>
      </c>
      <c r="F243" s="116" t="s">
        <v>316</v>
      </c>
      <c r="G243" s="116" t="s">
        <v>317</v>
      </c>
      <c r="H243" s="116">
        <v>0.36</v>
      </c>
      <c r="I243" s="116">
        <v>0.57999999999999996</v>
      </c>
      <c r="J243" s="116" t="s">
        <v>268</v>
      </c>
      <c r="K243" s="116">
        <v>0.11065366004403999</v>
      </c>
      <c r="L243" s="116">
        <v>4000.0161045362902</v>
      </c>
      <c r="M243" s="116">
        <v>9.3579615719558298</v>
      </c>
      <c r="N243" s="116">
        <v>1.3298090072183499</v>
      </c>
      <c r="O243" s="116">
        <v>1.0354926984884201</v>
      </c>
      <c r="P243" s="116">
        <v>0.14714823380823999</v>
      </c>
      <c r="Q243" s="116">
        <v>442.61642220205999</v>
      </c>
      <c r="R243" s="116">
        <v>1750</v>
      </c>
      <c r="S243" s="116" t="s">
        <v>321</v>
      </c>
      <c r="T243" s="116">
        <v>1750</v>
      </c>
      <c r="U243" s="116" t="s">
        <v>268</v>
      </c>
      <c r="V243" s="116" t="s">
        <v>268</v>
      </c>
      <c r="Z243" s="116">
        <v>0</v>
      </c>
      <c r="AA243" s="116">
        <v>1</v>
      </c>
      <c r="AB243" s="116">
        <v>1.0354926984884201</v>
      </c>
      <c r="AC243" s="116">
        <v>0.14714823380823999</v>
      </c>
      <c r="AD243" s="116">
        <v>442.61642220205999</v>
      </c>
      <c r="AF243" s="116">
        <v>-1</v>
      </c>
      <c r="AG243" s="116">
        <v>-1</v>
      </c>
      <c r="AH243" s="116">
        <v>-1</v>
      </c>
      <c r="AI243" s="116">
        <v>-1</v>
      </c>
      <c r="AJ243" s="116">
        <v>0</v>
      </c>
      <c r="AM243" s="116" t="s">
        <v>319</v>
      </c>
      <c r="AN243" s="116">
        <v>-1</v>
      </c>
      <c r="AQ243" s="116">
        <v>779</v>
      </c>
      <c r="AR243" s="116" t="s">
        <v>320</v>
      </c>
      <c r="AS243" s="116" t="s">
        <v>248</v>
      </c>
      <c r="AT243" s="116" t="s">
        <v>268</v>
      </c>
      <c r="AV243" s="116">
        <v>87.729245175865202</v>
      </c>
      <c r="AW243" s="116">
        <v>0.35897520049999998</v>
      </c>
    </row>
    <row r="244" spans="1:49" x14ac:dyDescent="0.25">
      <c r="A244" s="127">
        <v>180000</v>
      </c>
      <c r="B244" s="127">
        <v>740000</v>
      </c>
      <c r="C244" s="127">
        <v>740000</v>
      </c>
      <c r="D244" s="116" t="s">
        <v>314</v>
      </c>
      <c r="E244" s="116" t="s">
        <v>315</v>
      </c>
      <c r="F244" s="116" t="s">
        <v>316</v>
      </c>
      <c r="G244" s="116" t="s">
        <v>317</v>
      </c>
      <c r="H244" s="116">
        <v>0.36</v>
      </c>
      <c r="I244" s="116">
        <v>0.57999999999999996</v>
      </c>
      <c r="J244" s="116" t="s">
        <v>268</v>
      </c>
      <c r="K244" s="116">
        <v>0.13679092368942</v>
      </c>
      <c r="L244" s="116">
        <v>4000.0161045362902</v>
      </c>
      <c r="M244" s="116">
        <v>9.3579615719558298</v>
      </c>
      <c r="N244" s="116">
        <v>1.3298090072183499</v>
      </c>
      <c r="O244" s="116">
        <v>1.2800842072779699</v>
      </c>
      <c r="P244" s="116">
        <v>0.18190580242790999</v>
      </c>
      <c r="Q244" s="116">
        <v>547.16589771209101</v>
      </c>
      <c r="R244" s="116">
        <v>1750</v>
      </c>
      <c r="S244" s="116" t="s">
        <v>321</v>
      </c>
      <c r="T244" s="116">
        <v>1750</v>
      </c>
      <c r="U244" s="116" t="s">
        <v>268</v>
      </c>
      <c r="V244" s="116" t="s">
        <v>268</v>
      </c>
      <c r="Z244" s="116">
        <v>0</v>
      </c>
      <c r="AA244" s="116">
        <v>1</v>
      </c>
      <c r="AB244" s="116">
        <v>1.2800842072779699</v>
      </c>
      <c r="AC244" s="116">
        <v>0.18190580242790999</v>
      </c>
      <c r="AD244" s="116">
        <v>547.16589771209101</v>
      </c>
      <c r="AF244" s="116">
        <v>-1</v>
      </c>
      <c r="AG244" s="116">
        <v>-1</v>
      </c>
      <c r="AH244" s="116">
        <v>-1</v>
      </c>
      <c r="AI244" s="116">
        <v>-1</v>
      </c>
      <c r="AJ244" s="116">
        <v>0</v>
      </c>
      <c r="AM244" s="116" t="s">
        <v>319</v>
      </c>
      <c r="AN244" s="116">
        <v>-1</v>
      </c>
      <c r="AQ244" s="116">
        <v>779</v>
      </c>
      <c r="AR244" s="116" t="s">
        <v>320</v>
      </c>
      <c r="AS244" s="116" t="s">
        <v>248</v>
      </c>
      <c r="AT244" s="116" t="s">
        <v>268</v>
      </c>
      <c r="AV244" s="116">
        <v>95.6056077730928</v>
      </c>
      <c r="AW244" s="116">
        <v>0.4437679625</v>
      </c>
    </row>
    <row r="245" spans="1:49" x14ac:dyDescent="0.25">
      <c r="A245" s="127">
        <v>180000</v>
      </c>
      <c r="B245" s="127">
        <v>740000</v>
      </c>
      <c r="C245" s="127">
        <v>740000</v>
      </c>
      <c r="D245" s="116" t="s">
        <v>314</v>
      </c>
      <c r="E245" s="116" t="s">
        <v>315</v>
      </c>
      <c r="F245" s="116" t="s">
        <v>316</v>
      </c>
      <c r="G245" s="116" t="s">
        <v>317</v>
      </c>
      <c r="H245" s="116">
        <v>0.36</v>
      </c>
      <c r="I245" s="116">
        <v>0.57999999999999996</v>
      </c>
      <c r="J245" s="116" t="s">
        <v>268</v>
      </c>
      <c r="K245" s="116">
        <v>0.54407644167266001</v>
      </c>
      <c r="L245" s="116">
        <v>3978.9953187848801</v>
      </c>
      <c r="M245" s="116">
        <v>10.0488303875534</v>
      </c>
      <c r="N245" s="116">
        <v>1.53767449132391</v>
      </c>
      <c r="O245" s="116">
        <v>5.4673318802322601</v>
      </c>
      <c r="P245" s="116">
        <v>0.83661246569033998</v>
      </c>
      <c r="Q245" s="116">
        <v>2164.8776144766798</v>
      </c>
      <c r="R245" s="116">
        <v>1210</v>
      </c>
      <c r="S245" s="116" t="s">
        <v>318</v>
      </c>
      <c r="T245" s="116">
        <v>1210</v>
      </c>
      <c r="U245" s="116" t="s">
        <v>268</v>
      </c>
      <c r="V245" s="116" t="s">
        <v>268</v>
      </c>
      <c r="Z245" s="116">
        <v>0</v>
      </c>
      <c r="AA245" s="116">
        <v>1</v>
      </c>
      <c r="AB245" s="116">
        <v>5.4673318802322601</v>
      </c>
      <c r="AC245" s="116">
        <v>0.83661246569033998</v>
      </c>
      <c r="AD245" s="116">
        <v>2164.8776144766798</v>
      </c>
      <c r="AF245" s="116">
        <v>-1</v>
      </c>
      <c r="AG245" s="116">
        <v>-1</v>
      </c>
      <c r="AH245" s="116">
        <v>-1</v>
      </c>
      <c r="AI245" s="116">
        <v>-1</v>
      </c>
      <c r="AJ245" s="116">
        <v>0</v>
      </c>
      <c r="AM245" s="116" t="s">
        <v>319</v>
      </c>
      <c r="AN245" s="116">
        <v>-1</v>
      </c>
      <c r="AQ245" s="116">
        <v>779</v>
      </c>
      <c r="AR245" s="116" t="s">
        <v>320</v>
      </c>
      <c r="AS245" s="116" t="s">
        <v>248</v>
      </c>
      <c r="AT245" s="116" t="s">
        <v>268</v>
      </c>
      <c r="AV245" s="116">
        <v>238.627797313331</v>
      </c>
      <c r="AW245" s="116">
        <v>1.7557807092</v>
      </c>
    </row>
    <row r="246" spans="1:49" x14ac:dyDescent="0.25">
      <c r="A246" s="127">
        <v>180000</v>
      </c>
      <c r="B246" s="127">
        <v>740000</v>
      </c>
      <c r="C246" s="127">
        <v>740000</v>
      </c>
      <c r="D246" s="116" t="s">
        <v>314</v>
      </c>
      <c r="E246" s="116" t="s">
        <v>315</v>
      </c>
      <c r="F246" s="116" t="s">
        <v>316</v>
      </c>
      <c r="G246" s="116" t="s">
        <v>317</v>
      </c>
      <c r="H246" s="116">
        <v>0.36</v>
      </c>
      <c r="I246" s="116">
        <v>0.57999999999999996</v>
      </c>
      <c r="J246" s="116" t="s">
        <v>268</v>
      </c>
      <c r="K246" s="116">
        <v>7.3687012110309993E-2</v>
      </c>
      <c r="L246" s="116">
        <v>3978.9953187848801</v>
      </c>
      <c r="M246" s="116">
        <v>10.0488303875534</v>
      </c>
      <c r="N246" s="116">
        <v>1.53767449132391</v>
      </c>
      <c r="O246" s="116">
        <v>0.74046828646212004</v>
      </c>
      <c r="P246" s="116">
        <v>0.11330663886389999</v>
      </c>
      <c r="Q246" s="116">
        <v>293.20027624217602</v>
      </c>
      <c r="R246" s="116">
        <v>1310</v>
      </c>
      <c r="S246" s="116" t="s">
        <v>318</v>
      </c>
      <c r="T246" s="116">
        <v>1310</v>
      </c>
      <c r="U246" s="116" t="s">
        <v>268</v>
      </c>
      <c r="V246" s="116" t="s">
        <v>268</v>
      </c>
      <c r="Z246" s="116">
        <v>0</v>
      </c>
      <c r="AA246" s="116">
        <v>1</v>
      </c>
      <c r="AB246" s="116">
        <v>0.74046828646212004</v>
      </c>
      <c r="AC246" s="116">
        <v>0.11330663886389999</v>
      </c>
      <c r="AD246" s="116">
        <v>293.20027624217801</v>
      </c>
      <c r="AF246" s="116">
        <v>-1</v>
      </c>
      <c r="AG246" s="116">
        <v>-1</v>
      </c>
      <c r="AH246" s="116">
        <v>-1</v>
      </c>
      <c r="AI246" s="116">
        <v>-1</v>
      </c>
      <c r="AJ246" s="116">
        <v>0</v>
      </c>
      <c r="AM246" s="116" t="s">
        <v>319</v>
      </c>
      <c r="AN246" s="116">
        <v>-1</v>
      </c>
      <c r="AQ246" s="116">
        <v>779</v>
      </c>
      <c r="AR246" s="116" t="s">
        <v>320</v>
      </c>
      <c r="AS246" s="116" t="s">
        <v>248</v>
      </c>
      <c r="AT246" s="116" t="s">
        <v>268</v>
      </c>
      <c r="AV246" s="116">
        <v>69.470666658430105</v>
      </c>
      <c r="AW246" s="116">
        <v>0.2377942224</v>
      </c>
    </row>
    <row r="247" spans="1:49" x14ac:dyDescent="0.25">
      <c r="A247" s="127">
        <v>180000</v>
      </c>
      <c r="B247" s="127">
        <v>740000</v>
      </c>
      <c r="C247" s="127">
        <v>740000</v>
      </c>
      <c r="D247" s="116" t="s">
        <v>314</v>
      </c>
      <c r="E247" s="116" t="s">
        <v>315</v>
      </c>
      <c r="F247" s="116" t="s">
        <v>316</v>
      </c>
      <c r="G247" s="116" t="s">
        <v>317</v>
      </c>
      <c r="H247" s="116">
        <v>0.36</v>
      </c>
      <c r="I247" s="116">
        <v>0.57999999999999996</v>
      </c>
      <c r="J247" s="116" t="s">
        <v>268</v>
      </c>
      <c r="K247" s="116">
        <v>0.17980309474504999</v>
      </c>
      <c r="L247" s="116">
        <v>3963.2572163723198</v>
      </c>
      <c r="M247" s="116">
        <v>10.6517965820971</v>
      </c>
      <c r="N247" s="116">
        <v>1.82162203099753</v>
      </c>
      <c r="O247" s="116">
        <v>1.91522599005581</v>
      </c>
      <c r="P247" s="116">
        <v>0.32753327862912002</v>
      </c>
      <c r="Q247" s="116">
        <v>712.60591277439505</v>
      </c>
      <c r="R247" s="116">
        <v>1210</v>
      </c>
      <c r="S247" s="116" t="s">
        <v>318</v>
      </c>
      <c r="T247" s="116">
        <v>1210</v>
      </c>
      <c r="U247" s="116" t="s">
        <v>268</v>
      </c>
      <c r="V247" s="116" t="s">
        <v>268</v>
      </c>
      <c r="Z247" s="116">
        <v>0</v>
      </c>
      <c r="AA247" s="116">
        <v>1</v>
      </c>
      <c r="AB247" s="116">
        <v>1.91522599005581</v>
      </c>
      <c r="AC247" s="116">
        <v>0.32753327862912002</v>
      </c>
      <c r="AD247" s="116">
        <v>712.60591277359003</v>
      </c>
      <c r="AF247" s="116">
        <v>-1</v>
      </c>
      <c r="AG247" s="116">
        <v>-1</v>
      </c>
      <c r="AH247" s="116">
        <v>-1</v>
      </c>
      <c r="AI247" s="116">
        <v>-1</v>
      </c>
      <c r="AJ247" s="116">
        <v>0</v>
      </c>
      <c r="AM247" s="116" t="s">
        <v>319</v>
      </c>
      <c r="AN247" s="116">
        <v>-1</v>
      </c>
      <c r="AQ247" s="116">
        <v>779</v>
      </c>
      <c r="AR247" s="116" t="s">
        <v>320</v>
      </c>
      <c r="AS247" s="116" t="s">
        <v>248</v>
      </c>
      <c r="AT247" s="116" t="s">
        <v>268</v>
      </c>
      <c r="AV247" s="116">
        <v>161.75056608398199</v>
      </c>
      <c r="AW247" s="116">
        <v>0.57794477919999998</v>
      </c>
    </row>
    <row r="248" spans="1:49" x14ac:dyDescent="0.25">
      <c r="A248" s="127">
        <v>180000</v>
      </c>
      <c r="B248" s="127">
        <v>740000</v>
      </c>
      <c r="C248" s="127">
        <v>740000</v>
      </c>
      <c r="D248" s="116" t="s">
        <v>314</v>
      </c>
      <c r="E248" s="116" t="s">
        <v>315</v>
      </c>
      <c r="F248" s="116" t="s">
        <v>316</v>
      </c>
      <c r="G248" s="116" t="s">
        <v>317</v>
      </c>
      <c r="H248" s="116">
        <v>0.36</v>
      </c>
      <c r="I248" s="116">
        <v>0.57999999999999996</v>
      </c>
      <c r="J248" s="116" t="s">
        <v>268</v>
      </c>
      <c r="K248" s="116">
        <v>3.1255687735000002E-3</v>
      </c>
      <c r="L248" s="116">
        <v>3963.2572163723198</v>
      </c>
      <c r="M248" s="116">
        <v>10.6517965820971</v>
      </c>
      <c r="N248" s="116">
        <v>1.82162203099753</v>
      </c>
      <c r="O248" s="116">
        <v>3.3292922778669999E-2</v>
      </c>
      <c r="P248" s="116">
        <v>5.6936049371999996E-3</v>
      </c>
      <c r="Q248" s="116">
        <v>12.387432996841801</v>
      </c>
      <c r="R248" s="116">
        <v>1310</v>
      </c>
      <c r="S248" s="116" t="s">
        <v>318</v>
      </c>
      <c r="T248" s="116">
        <v>1310</v>
      </c>
      <c r="U248" s="116" t="s">
        <v>268</v>
      </c>
      <c r="V248" s="116" t="s">
        <v>268</v>
      </c>
      <c r="Z248" s="116">
        <v>0</v>
      </c>
      <c r="AA248" s="116">
        <v>1</v>
      </c>
      <c r="AB248" s="116">
        <v>3.3292922778669999E-2</v>
      </c>
      <c r="AC248" s="116">
        <v>5.6936049371999996E-3</v>
      </c>
      <c r="AD248" s="116">
        <v>12.387432996813301</v>
      </c>
      <c r="AF248" s="116">
        <v>-1</v>
      </c>
      <c r="AG248" s="116">
        <v>-1</v>
      </c>
      <c r="AH248" s="116">
        <v>-1</v>
      </c>
      <c r="AI248" s="116">
        <v>-1</v>
      </c>
      <c r="AJ248" s="116">
        <v>0</v>
      </c>
      <c r="AM248" s="116" t="s">
        <v>319</v>
      </c>
      <c r="AN248" s="116">
        <v>-1</v>
      </c>
      <c r="AQ248" s="116">
        <v>779</v>
      </c>
      <c r="AR248" s="116" t="s">
        <v>320</v>
      </c>
      <c r="AS248" s="116" t="s">
        <v>248</v>
      </c>
      <c r="AT248" s="116" t="s">
        <v>268</v>
      </c>
      <c r="AV248" s="116">
        <v>58.561346378520902</v>
      </c>
      <c r="AW248" s="116">
        <v>1.00465799E-2</v>
      </c>
    </row>
    <row r="249" spans="1:49" x14ac:dyDescent="0.25">
      <c r="A249" s="127">
        <v>180000</v>
      </c>
      <c r="B249" s="127">
        <v>740000</v>
      </c>
      <c r="C249" s="127">
        <v>740000</v>
      </c>
      <c r="D249" s="116" t="s">
        <v>314</v>
      </c>
      <c r="E249" s="116" t="s">
        <v>315</v>
      </c>
      <c r="F249" s="116" t="s">
        <v>316</v>
      </c>
      <c r="G249" s="116" t="s">
        <v>317</v>
      </c>
      <c r="H249" s="116">
        <v>0.36</v>
      </c>
      <c r="I249" s="116">
        <v>0.57999999999999996</v>
      </c>
      <c r="J249" s="116" t="s">
        <v>268</v>
      </c>
      <c r="K249" s="116">
        <v>7.0120993797340006E-2</v>
      </c>
      <c r="L249" s="116">
        <v>3960.1195582626401</v>
      </c>
      <c r="M249" s="116">
        <v>11.1750262864671</v>
      </c>
      <c r="N249" s="116">
        <v>2.0279894890743502</v>
      </c>
      <c r="O249" s="116">
        <v>0.78360394891856999</v>
      </c>
      <c r="P249" s="116">
        <v>0.14220463838447001</v>
      </c>
      <c r="Q249" s="116">
        <v>277.68751898169501</v>
      </c>
      <c r="R249" s="116">
        <v>1210</v>
      </c>
      <c r="S249" s="116" t="s">
        <v>318</v>
      </c>
      <c r="T249" s="116">
        <v>1210</v>
      </c>
      <c r="U249" s="116" t="s">
        <v>268</v>
      </c>
      <c r="V249" s="116" t="s">
        <v>268</v>
      </c>
      <c r="Z249" s="116">
        <v>0</v>
      </c>
      <c r="AA249" s="116">
        <v>1</v>
      </c>
      <c r="AB249" s="116">
        <v>0.78360394891856999</v>
      </c>
      <c r="AC249" s="116">
        <v>0.14220463838447001</v>
      </c>
      <c r="AD249" s="116">
        <v>277.68751898169398</v>
      </c>
      <c r="AF249" s="116">
        <v>-1</v>
      </c>
      <c r="AG249" s="116">
        <v>-1</v>
      </c>
      <c r="AH249" s="116">
        <v>-1</v>
      </c>
      <c r="AI249" s="116">
        <v>-1</v>
      </c>
      <c r="AJ249" s="116">
        <v>0</v>
      </c>
      <c r="AM249" s="116" t="s">
        <v>319</v>
      </c>
      <c r="AN249" s="116">
        <v>-1</v>
      </c>
      <c r="AQ249" s="116">
        <v>779</v>
      </c>
      <c r="AR249" s="116" t="s">
        <v>320</v>
      </c>
      <c r="AS249" s="116" t="s">
        <v>248</v>
      </c>
      <c r="AT249" s="116" t="s">
        <v>268</v>
      </c>
      <c r="AV249" s="116">
        <v>71.404208967939894</v>
      </c>
      <c r="AW249" s="116">
        <v>0.2252129108</v>
      </c>
    </row>
    <row r="250" spans="1:49" x14ac:dyDescent="0.25">
      <c r="A250" s="127">
        <v>180000</v>
      </c>
      <c r="B250" s="127">
        <v>740000</v>
      </c>
      <c r="C250" s="127">
        <v>740000</v>
      </c>
      <c r="D250" s="116" t="s">
        <v>314</v>
      </c>
      <c r="E250" s="116" t="s">
        <v>315</v>
      </c>
      <c r="F250" s="116" t="s">
        <v>316</v>
      </c>
      <c r="G250" s="116" t="s">
        <v>317</v>
      </c>
      <c r="H250" s="116">
        <v>0.36</v>
      </c>
      <c r="I250" s="116">
        <v>0.57999999999999996</v>
      </c>
      <c r="J250" s="116" t="s">
        <v>268</v>
      </c>
      <c r="K250" s="116">
        <v>7.0606756509889998E-2</v>
      </c>
      <c r="L250" s="116">
        <v>3997.7127437775298</v>
      </c>
      <c r="M250" s="116">
        <v>10.793764201508001</v>
      </c>
      <c r="N250" s="116">
        <v>1.88529657815695</v>
      </c>
      <c r="O250" s="116">
        <v>0.76211268080108996</v>
      </c>
      <c r="P250" s="116">
        <v>0.13311467644286001</v>
      </c>
      <c r="Q250" s="116">
        <v>282.26553029640399</v>
      </c>
      <c r="R250" s="116">
        <v>1210</v>
      </c>
      <c r="S250" s="116" t="s">
        <v>318</v>
      </c>
      <c r="T250" s="116">
        <v>1210</v>
      </c>
      <c r="U250" s="116" t="s">
        <v>268</v>
      </c>
      <c r="V250" s="116" t="s">
        <v>268</v>
      </c>
      <c r="Z250" s="116">
        <v>0</v>
      </c>
      <c r="AA250" s="116">
        <v>1</v>
      </c>
      <c r="AB250" s="116">
        <v>0.76211268080108996</v>
      </c>
      <c r="AC250" s="116">
        <v>0.13311467644286001</v>
      </c>
      <c r="AD250" s="116">
        <v>282.26553029640598</v>
      </c>
      <c r="AF250" s="116">
        <v>-1</v>
      </c>
      <c r="AG250" s="116">
        <v>-1</v>
      </c>
      <c r="AH250" s="116">
        <v>-1</v>
      </c>
      <c r="AI250" s="116">
        <v>-1</v>
      </c>
      <c r="AJ250" s="116">
        <v>0</v>
      </c>
      <c r="AM250" s="116" t="s">
        <v>319</v>
      </c>
      <c r="AN250" s="116">
        <v>-1</v>
      </c>
      <c r="AQ250" s="116">
        <v>779</v>
      </c>
      <c r="AR250" s="116" t="s">
        <v>320</v>
      </c>
      <c r="AS250" s="116" t="s">
        <v>248</v>
      </c>
      <c r="AT250" s="116" t="s">
        <v>268</v>
      </c>
      <c r="AV250" s="116">
        <v>68.605678405913906</v>
      </c>
      <c r="AW250" s="116">
        <v>0.2289258153</v>
      </c>
    </row>
    <row r="251" spans="1:49" x14ac:dyDescent="0.25">
      <c r="A251" s="127">
        <v>180000</v>
      </c>
      <c r="B251" s="127">
        <v>740000</v>
      </c>
      <c r="C251" s="127">
        <v>740000</v>
      </c>
      <c r="D251" s="116" t="s">
        <v>314</v>
      </c>
      <c r="E251" s="116" t="s">
        <v>315</v>
      </c>
      <c r="F251" s="116" t="s">
        <v>316</v>
      </c>
      <c r="G251" s="116" t="s">
        <v>317</v>
      </c>
      <c r="H251" s="116">
        <v>0.36</v>
      </c>
      <c r="I251" s="116">
        <v>0.57999999999999996</v>
      </c>
      <c r="J251" s="116" t="s">
        <v>268</v>
      </c>
      <c r="K251" s="116">
        <v>1.9121606676300001E-3</v>
      </c>
      <c r="L251" s="116">
        <v>3997.7127437775298</v>
      </c>
      <c r="M251" s="116">
        <v>10.793764201508001</v>
      </c>
      <c r="N251" s="116">
        <v>1.88529657815695</v>
      </c>
      <c r="O251" s="116">
        <v>2.0639411361839999E-2</v>
      </c>
      <c r="P251" s="116">
        <v>3.6049899635700001E-3</v>
      </c>
      <c r="Q251" s="116">
        <v>7.6442690691505897</v>
      </c>
      <c r="R251" s="116">
        <v>1310</v>
      </c>
      <c r="S251" s="116" t="s">
        <v>318</v>
      </c>
      <c r="T251" s="116">
        <v>1310</v>
      </c>
      <c r="U251" s="116" t="s">
        <v>268</v>
      </c>
      <c r="V251" s="116" t="s">
        <v>268</v>
      </c>
      <c r="Z251" s="116">
        <v>0</v>
      </c>
      <c r="AA251" s="116">
        <v>1</v>
      </c>
      <c r="AB251" s="116">
        <v>2.0639411361839999E-2</v>
      </c>
      <c r="AC251" s="116">
        <v>3.6049899635700001E-3</v>
      </c>
      <c r="AD251" s="116">
        <v>7.6442690691508304</v>
      </c>
      <c r="AF251" s="116">
        <v>-1</v>
      </c>
      <c r="AG251" s="116">
        <v>-1</v>
      </c>
      <c r="AH251" s="116">
        <v>-1</v>
      </c>
      <c r="AI251" s="116">
        <v>-1</v>
      </c>
      <c r="AJ251" s="116">
        <v>0</v>
      </c>
      <c r="AM251" s="116" t="s">
        <v>319</v>
      </c>
      <c r="AN251" s="116">
        <v>-1</v>
      </c>
      <c r="AQ251" s="116">
        <v>779</v>
      </c>
      <c r="AR251" s="116" t="s">
        <v>320</v>
      </c>
      <c r="AS251" s="116" t="s">
        <v>248</v>
      </c>
      <c r="AT251" s="116" t="s">
        <v>268</v>
      </c>
      <c r="AV251" s="116">
        <v>36.079789139299997</v>
      </c>
      <c r="AW251" s="116">
        <v>6.1997316000000002E-3</v>
      </c>
    </row>
    <row r="252" spans="1:49" x14ac:dyDescent="0.25">
      <c r="A252" s="127">
        <v>180000</v>
      </c>
      <c r="B252" s="127">
        <v>740000</v>
      </c>
      <c r="C252" s="127">
        <v>750000</v>
      </c>
      <c r="D252" s="116" t="s">
        <v>314</v>
      </c>
      <c r="E252" s="116" t="s">
        <v>315</v>
      </c>
      <c r="F252" s="116" t="s">
        <v>316</v>
      </c>
      <c r="G252" s="116" t="s">
        <v>317</v>
      </c>
      <c r="H252" s="116">
        <v>0.36</v>
      </c>
      <c r="I252" s="116">
        <v>0.57999999999999996</v>
      </c>
      <c r="J252" s="116" t="s">
        <v>268</v>
      </c>
      <c r="K252" s="116">
        <v>0.40873788494131003</v>
      </c>
      <c r="L252" s="116">
        <v>3979.67174011934</v>
      </c>
      <c r="M252" s="116">
        <v>10.3787481436369</v>
      </c>
      <c r="N252" s="116">
        <v>1.6977007950926299</v>
      </c>
      <c r="O252" s="116">
        <v>4.2421875645687903</v>
      </c>
      <c r="P252" s="116">
        <v>0.69391463224935002</v>
      </c>
      <c r="Q252" s="116">
        <v>1626.6426098171</v>
      </c>
      <c r="R252" s="116">
        <v>1210</v>
      </c>
      <c r="S252" s="116" t="s">
        <v>318</v>
      </c>
      <c r="T252" s="116">
        <v>1210</v>
      </c>
      <c r="U252" s="116" t="s">
        <v>268</v>
      </c>
      <c r="V252" s="116" t="s">
        <v>268</v>
      </c>
      <c r="Z252" s="116">
        <v>0</v>
      </c>
      <c r="AA252" s="116">
        <v>1</v>
      </c>
      <c r="AB252" s="116">
        <v>4.2421875645687903</v>
      </c>
      <c r="AC252" s="116">
        <v>0.69391463224935002</v>
      </c>
      <c r="AD252" s="116">
        <v>1626.6426098171</v>
      </c>
      <c r="AF252" s="116">
        <v>-1</v>
      </c>
      <c r="AG252" s="116">
        <v>-1</v>
      </c>
      <c r="AH252" s="116">
        <v>-1</v>
      </c>
      <c r="AI252" s="116">
        <v>-1</v>
      </c>
      <c r="AJ252" s="116">
        <v>0</v>
      </c>
      <c r="AM252" s="116" t="s">
        <v>319</v>
      </c>
      <c r="AN252" s="116">
        <v>-1</v>
      </c>
      <c r="AQ252" s="116">
        <v>779</v>
      </c>
      <c r="AR252" s="116" t="s">
        <v>320</v>
      </c>
      <c r="AS252" s="116" t="s">
        <v>248</v>
      </c>
      <c r="AT252" s="116" t="s">
        <v>268</v>
      </c>
      <c r="AV252" s="116">
        <v>228.09042265279899</v>
      </c>
      <c r="AW252" s="116">
        <v>1.3192559690000001</v>
      </c>
    </row>
    <row r="253" spans="1:49" x14ac:dyDescent="0.25">
      <c r="A253" s="127">
        <v>180000</v>
      </c>
      <c r="B253" s="127">
        <v>740000</v>
      </c>
      <c r="C253" s="127">
        <v>750000</v>
      </c>
      <c r="D253" s="116" t="s">
        <v>314</v>
      </c>
      <c r="E253" s="116" t="s">
        <v>315</v>
      </c>
      <c r="F253" s="116" t="s">
        <v>316</v>
      </c>
      <c r="G253" s="116" t="s">
        <v>317</v>
      </c>
      <c r="H253" s="116">
        <v>0.36</v>
      </c>
      <c r="I253" s="116">
        <v>0.57999999999999996</v>
      </c>
      <c r="J253" s="116" t="s">
        <v>268</v>
      </c>
      <c r="K253" s="116">
        <v>5.64659577792E-2</v>
      </c>
      <c r="L253" s="116">
        <v>3979.67174011934</v>
      </c>
      <c r="M253" s="116">
        <v>10.3787481436369</v>
      </c>
      <c r="N253" s="116">
        <v>1.6977007950926299</v>
      </c>
      <c r="O253" s="116">
        <v>0.58604595447956997</v>
      </c>
      <c r="P253" s="116">
        <v>9.5862301417410006E-2</v>
      </c>
      <c r="Q253" s="116">
        <v>224.71597645266201</v>
      </c>
      <c r="R253" s="116">
        <v>1310</v>
      </c>
      <c r="S253" s="116" t="s">
        <v>318</v>
      </c>
      <c r="T253" s="116">
        <v>1310</v>
      </c>
      <c r="U253" s="116" t="s">
        <v>268</v>
      </c>
      <c r="V253" s="116" t="s">
        <v>268</v>
      </c>
      <c r="Z253" s="116">
        <v>0</v>
      </c>
      <c r="AA253" s="116">
        <v>1</v>
      </c>
      <c r="AB253" s="116">
        <v>0.58604595447956997</v>
      </c>
      <c r="AC253" s="116">
        <v>9.5862301417410006E-2</v>
      </c>
      <c r="AD253" s="116">
        <v>224.71597645266201</v>
      </c>
      <c r="AF253" s="116">
        <v>-1</v>
      </c>
      <c r="AG253" s="116">
        <v>-1</v>
      </c>
      <c r="AH253" s="116">
        <v>-1</v>
      </c>
      <c r="AI253" s="116">
        <v>-1</v>
      </c>
      <c r="AJ253" s="116">
        <v>0</v>
      </c>
      <c r="AM253" s="116" t="s">
        <v>319</v>
      </c>
      <c r="AN253" s="116">
        <v>-1</v>
      </c>
      <c r="AQ253" s="116">
        <v>779</v>
      </c>
      <c r="AR253" s="116" t="s">
        <v>320</v>
      </c>
      <c r="AS253" s="116" t="s">
        <v>248</v>
      </c>
      <c r="AT253" s="116" t="s">
        <v>268</v>
      </c>
      <c r="AV253" s="116">
        <v>59.8828542399242</v>
      </c>
      <c r="AW253" s="116">
        <v>0.1822514002</v>
      </c>
    </row>
    <row r="254" spans="1:49" x14ac:dyDescent="0.25">
      <c r="A254" s="127">
        <v>180000</v>
      </c>
      <c r="B254" s="127">
        <v>740000</v>
      </c>
      <c r="C254" s="127">
        <v>750000</v>
      </c>
      <c r="D254" s="116" t="s">
        <v>314</v>
      </c>
      <c r="E254" s="116" t="s">
        <v>315</v>
      </c>
      <c r="F254" s="116" t="s">
        <v>316</v>
      </c>
      <c r="G254" s="116" t="s">
        <v>317</v>
      </c>
      <c r="H254" s="116">
        <v>0.36</v>
      </c>
      <c r="I254" s="116">
        <v>0.57999999999999996</v>
      </c>
      <c r="J254" s="116" t="s">
        <v>268</v>
      </c>
      <c r="K254" s="116">
        <v>5.2017352343700002E-2</v>
      </c>
      <c r="L254" s="116">
        <v>3979.67174011934</v>
      </c>
      <c r="M254" s="116">
        <v>10.3787481436369</v>
      </c>
      <c r="N254" s="116">
        <v>1.6977007950926299</v>
      </c>
      <c r="O254" s="116">
        <v>0.53987499907407999</v>
      </c>
      <c r="P254" s="116">
        <v>8.8309900432509997E-2</v>
      </c>
      <c r="Q254" s="116">
        <v>207.01198711805301</v>
      </c>
      <c r="R254" s="116">
        <v>1310</v>
      </c>
      <c r="S254" s="116" t="s">
        <v>318</v>
      </c>
      <c r="T254" s="116">
        <v>1310</v>
      </c>
      <c r="U254" s="116" t="s">
        <v>268</v>
      </c>
      <c r="V254" s="116" t="s">
        <v>268</v>
      </c>
      <c r="Z254" s="116">
        <v>0</v>
      </c>
      <c r="AA254" s="116">
        <v>1</v>
      </c>
      <c r="AB254" s="116">
        <v>0.53987499907407999</v>
      </c>
      <c r="AC254" s="116">
        <v>8.8309900432509997E-2</v>
      </c>
      <c r="AD254" s="116">
        <v>207.011987118055</v>
      </c>
      <c r="AF254" s="116">
        <v>-1</v>
      </c>
      <c r="AG254" s="116">
        <v>-1</v>
      </c>
      <c r="AH254" s="116">
        <v>-1</v>
      </c>
      <c r="AI254" s="116">
        <v>-1</v>
      </c>
      <c r="AJ254" s="116">
        <v>0</v>
      </c>
      <c r="AM254" s="116" t="s">
        <v>319</v>
      </c>
      <c r="AN254" s="116">
        <v>-1</v>
      </c>
      <c r="AQ254" s="116">
        <v>779</v>
      </c>
      <c r="AR254" s="116" t="s">
        <v>320</v>
      </c>
      <c r="AS254" s="116" t="s">
        <v>248</v>
      </c>
      <c r="AT254" s="116" t="s">
        <v>268</v>
      </c>
      <c r="AV254" s="116">
        <v>72.204884766029906</v>
      </c>
      <c r="AW254" s="116">
        <v>0.16789293359999999</v>
      </c>
    </row>
    <row r="255" spans="1:49" x14ac:dyDescent="0.25">
      <c r="A255" s="127">
        <v>180000</v>
      </c>
      <c r="B255" s="127">
        <v>740000</v>
      </c>
      <c r="C255" s="127">
        <v>750000</v>
      </c>
      <c r="D255" s="116" t="s">
        <v>314</v>
      </c>
      <c r="E255" s="116" t="s">
        <v>315</v>
      </c>
      <c r="F255" s="116" t="s">
        <v>316</v>
      </c>
      <c r="G255" s="116" t="s">
        <v>317</v>
      </c>
      <c r="H255" s="116">
        <v>0.36</v>
      </c>
      <c r="I255" s="116">
        <v>0.57999999999999996</v>
      </c>
      <c r="J255" s="116" t="s">
        <v>268</v>
      </c>
      <c r="K255" s="116">
        <v>0.35600014835982002</v>
      </c>
      <c r="L255" s="116">
        <v>3976.81328144592</v>
      </c>
      <c r="M255" s="116">
        <v>10.1844500567521</v>
      </c>
      <c r="N255" s="116">
        <v>1.60170778852802</v>
      </c>
      <c r="O255" s="116">
        <v>3.6256657311670102</v>
      </c>
      <c r="P255" s="116">
        <v>0.57020821034505997</v>
      </c>
      <c r="Q255" s="116">
        <v>1415.7461181940801</v>
      </c>
      <c r="R255" s="116">
        <v>1210</v>
      </c>
      <c r="S255" s="116" t="s">
        <v>318</v>
      </c>
      <c r="T255" s="116">
        <v>1210</v>
      </c>
      <c r="U255" s="116" t="s">
        <v>268</v>
      </c>
      <c r="V255" s="116" t="s">
        <v>268</v>
      </c>
      <c r="Z255" s="116">
        <v>0</v>
      </c>
      <c r="AA255" s="116">
        <v>1</v>
      </c>
      <c r="AB255" s="116">
        <v>3.6256657311670102</v>
      </c>
      <c r="AC255" s="116">
        <v>0.57020821034505997</v>
      </c>
      <c r="AD255" s="116">
        <v>1415.7461181946401</v>
      </c>
      <c r="AF255" s="116">
        <v>-1</v>
      </c>
      <c r="AG255" s="116">
        <v>-1</v>
      </c>
      <c r="AH255" s="116">
        <v>-1</v>
      </c>
      <c r="AI255" s="116">
        <v>-1</v>
      </c>
      <c r="AJ255" s="116">
        <v>0</v>
      </c>
      <c r="AM255" s="116" t="s">
        <v>319</v>
      </c>
      <c r="AN255" s="116">
        <v>-1</v>
      </c>
      <c r="AQ255" s="116">
        <v>779</v>
      </c>
      <c r="AR255" s="116" t="s">
        <v>320</v>
      </c>
      <c r="AS255" s="116" t="s">
        <v>248</v>
      </c>
      <c r="AT255" s="116" t="s">
        <v>268</v>
      </c>
      <c r="AV255" s="116">
        <v>180.29444829195</v>
      </c>
      <c r="AW255" s="116">
        <v>1.1482125857000001</v>
      </c>
    </row>
    <row r="256" spans="1:49" x14ac:dyDescent="0.25">
      <c r="A256" s="127">
        <v>180000</v>
      </c>
      <c r="B256" s="127">
        <v>740000</v>
      </c>
      <c r="C256" s="127">
        <v>750000</v>
      </c>
      <c r="D256" s="116" t="s">
        <v>314</v>
      </c>
      <c r="E256" s="116" t="s">
        <v>315</v>
      </c>
      <c r="F256" s="116" t="s">
        <v>316</v>
      </c>
      <c r="G256" s="116" t="s">
        <v>317</v>
      </c>
      <c r="H256" s="116">
        <v>0.36</v>
      </c>
      <c r="I256" s="116">
        <v>0.57999999999999996</v>
      </c>
      <c r="J256" s="116" t="s">
        <v>268</v>
      </c>
      <c r="K256" s="116">
        <v>1.02571160339E-3</v>
      </c>
      <c r="L256" s="116">
        <v>3976.81328144592</v>
      </c>
      <c r="M256" s="116">
        <v>10.1844500567521</v>
      </c>
      <c r="N256" s="116">
        <v>1.60170778852802</v>
      </c>
      <c r="O256" s="116">
        <v>1.0446308597350001E-2</v>
      </c>
      <c r="P256" s="116">
        <v>1.64289026393E-3</v>
      </c>
      <c r="Q256" s="116">
        <v>4.0790635272945499</v>
      </c>
      <c r="R256" s="116">
        <v>1310</v>
      </c>
      <c r="S256" s="116" t="s">
        <v>318</v>
      </c>
      <c r="T256" s="116">
        <v>1310</v>
      </c>
      <c r="U256" s="116" t="s">
        <v>268</v>
      </c>
      <c r="V256" s="116" t="s">
        <v>268</v>
      </c>
      <c r="Z256" s="116">
        <v>0</v>
      </c>
      <c r="AA256" s="116">
        <v>1</v>
      </c>
      <c r="AB256" s="116">
        <v>1.0446308597350001E-2</v>
      </c>
      <c r="AC256" s="116">
        <v>1.64289026393E-3</v>
      </c>
      <c r="AD256" s="116">
        <v>4.0790635264911499</v>
      </c>
      <c r="AF256" s="116">
        <v>-1</v>
      </c>
      <c r="AG256" s="116">
        <v>-1</v>
      </c>
      <c r="AH256" s="116">
        <v>-1</v>
      </c>
      <c r="AI256" s="116">
        <v>-1</v>
      </c>
      <c r="AJ256" s="116">
        <v>0</v>
      </c>
      <c r="AM256" s="116" t="s">
        <v>319</v>
      </c>
      <c r="AN256" s="116">
        <v>-1</v>
      </c>
      <c r="AQ256" s="116">
        <v>779</v>
      </c>
      <c r="AR256" s="116" t="s">
        <v>320</v>
      </c>
      <c r="AS256" s="116" t="s">
        <v>248</v>
      </c>
      <c r="AT256" s="116" t="s">
        <v>268</v>
      </c>
      <c r="AV256" s="116">
        <v>19.9785378308929</v>
      </c>
      <c r="AW256" s="116">
        <v>3.3082429000000002E-3</v>
      </c>
    </row>
    <row r="257" spans="1:49" x14ac:dyDescent="0.25">
      <c r="A257" s="127">
        <v>180000</v>
      </c>
      <c r="B257" s="127">
        <v>740000</v>
      </c>
      <c r="C257" s="127">
        <v>750000</v>
      </c>
      <c r="D257" s="116" t="s">
        <v>314</v>
      </c>
      <c r="E257" s="116" t="s">
        <v>315</v>
      </c>
      <c r="F257" s="116" t="s">
        <v>316</v>
      </c>
      <c r="G257" s="116" t="s">
        <v>317</v>
      </c>
      <c r="H257" s="116">
        <v>0.36</v>
      </c>
      <c r="I257" s="116">
        <v>0.57999999999999996</v>
      </c>
      <c r="J257" s="116" t="s">
        <v>268</v>
      </c>
      <c r="K257" s="116">
        <v>2.887434280103E-2</v>
      </c>
      <c r="L257" s="116">
        <v>3976.81328144592</v>
      </c>
      <c r="M257" s="116">
        <v>10.1844500567521</v>
      </c>
      <c r="N257" s="116">
        <v>1.60170778852802</v>
      </c>
      <c r="O257" s="116">
        <v>0.29406930217872002</v>
      </c>
      <c r="P257" s="116">
        <v>4.6248259753049997E-2</v>
      </c>
      <c r="Q257" s="116">
        <v>114.82786994419401</v>
      </c>
      <c r="R257" s="116">
        <v>1310</v>
      </c>
      <c r="S257" s="116" t="s">
        <v>318</v>
      </c>
      <c r="T257" s="116">
        <v>1310</v>
      </c>
      <c r="U257" s="116" t="s">
        <v>268</v>
      </c>
      <c r="V257" s="116" t="s">
        <v>268</v>
      </c>
      <c r="Z257" s="116">
        <v>0</v>
      </c>
      <c r="AA257" s="116">
        <v>1</v>
      </c>
      <c r="AB257" s="116">
        <v>0.29406930217872002</v>
      </c>
      <c r="AC257" s="116">
        <v>4.6248259753049997E-2</v>
      </c>
      <c r="AD257" s="116">
        <v>114.827869944195</v>
      </c>
      <c r="AF257" s="116">
        <v>-1</v>
      </c>
      <c r="AG257" s="116">
        <v>-1</v>
      </c>
      <c r="AH257" s="116">
        <v>-1</v>
      </c>
      <c r="AI257" s="116">
        <v>-1</v>
      </c>
      <c r="AJ257" s="116">
        <v>0</v>
      </c>
      <c r="AM257" s="116" t="s">
        <v>319</v>
      </c>
      <c r="AN257" s="116">
        <v>-1</v>
      </c>
      <c r="AQ257" s="116">
        <v>779</v>
      </c>
      <c r="AR257" s="116" t="s">
        <v>320</v>
      </c>
      <c r="AS257" s="116" t="s">
        <v>248</v>
      </c>
      <c r="AT257" s="116" t="s">
        <v>268</v>
      </c>
      <c r="AV257" s="116">
        <v>43.696245265962197</v>
      </c>
      <c r="AW257" s="116">
        <v>9.3128848299999997E-2</v>
      </c>
    </row>
    <row r="258" spans="1:49" x14ac:dyDescent="0.25">
      <c r="A258" s="127">
        <v>180000</v>
      </c>
      <c r="B258" s="127">
        <v>750000</v>
      </c>
      <c r="C258" s="127">
        <v>750000</v>
      </c>
      <c r="D258" s="116" t="s">
        <v>314</v>
      </c>
      <c r="E258" s="116" t="s">
        <v>315</v>
      </c>
      <c r="F258" s="116" t="s">
        <v>316</v>
      </c>
      <c r="G258" s="116" t="s">
        <v>317</v>
      </c>
      <c r="H258" s="116">
        <v>0.36</v>
      </c>
      <c r="I258" s="116">
        <v>0.57999999999999996</v>
      </c>
      <c r="J258" s="116" t="s">
        <v>268</v>
      </c>
      <c r="K258" s="116">
        <v>0.24249746347983001</v>
      </c>
      <c r="L258" s="116">
        <v>3981.0036374156298</v>
      </c>
      <c r="M258" s="116">
        <v>10.182962369851699</v>
      </c>
      <c r="N258" s="116">
        <v>1.5979754136750699</v>
      </c>
      <c r="O258" s="116">
        <v>2.4693425453997002</v>
      </c>
      <c r="P258" s="116">
        <v>0.38750498451935</v>
      </c>
      <c r="Q258" s="116">
        <v>965.38328417730304</v>
      </c>
      <c r="R258" s="116">
        <v>1210</v>
      </c>
      <c r="S258" s="116" t="s">
        <v>318</v>
      </c>
      <c r="T258" s="116">
        <v>1210</v>
      </c>
      <c r="U258" s="116" t="s">
        <v>268</v>
      </c>
      <c r="V258" s="116" t="s">
        <v>268</v>
      </c>
      <c r="Z258" s="116">
        <v>0</v>
      </c>
      <c r="AA258" s="116">
        <v>1</v>
      </c>
      <c r="AB258" s="116">
        <v>2.4693425453997002</v>
      </c>
      <c r="AC258" s="116">
        <v>0.38750498451935</v>
      </c>
      <c r="AD258" s="116">
        <v>1986.5297770258601</v>
      </c>
      <c r="AF258" s="116">
        <v>-1</v>
      </c>
      <c r="AG258" s="116">
        <v>-1</v>
      </c>
      <c r="AH258" s="116">
        <v>-1</v>
      </c>
      <c r="AI258" s="116">
        <v>-1</v>
      </c>
      <c r="AJ258" s="116">
        <v>0</v>
      </c>
      <c r="AM258" s="116" t="s">
        <v>319</v>
      </c>
      <c r="AN258" s="116">
        <v>-1</v>
      </c>
      <c r="AQ258" s="116">
        <v>779</v>
      </c>
      <c r="AR258" s="116" t="s">
        <v>320</v>
      </c>
      <c r="AS258" s="116" t="s">
        <v>248</v>
      </c>
      <c r="AT258" s="116" t="s">
        <v>268</v>
      </c>
      <c r="AV258" s="116">
        <v>203.96498288352501</v>
      </c>
      <c r="AW258" s="116">
        <v>1.6111352612000001</v>
      </c>
    </row>
    <row r="259" spans="1:49" x14ac:dyDescent="0.25">
      <c r="A259" s="127">
        <v>180000</v>
      </c>
      <c r="B259" s="127">
        <v>750000</v>
      </c>
      <c r="C259" s="127">
        <v>750000</v>
      </c>
      <c r="D259" s="116" t="s">
        <v>314</v>
      </c>
      <c r="E259" s="116" t="s">
        <v>315</v>
      </c>
      <c r="F259" s="116" t="s">
        <v>316</v>
      </c>
      <c r="G259" s="116" t="s">
        <v>317</v>
      </c>
      <c r="H259" s="116">
        <v>0.36</v>
      </c>
      <c r="I259" s="116">
        <v>0.57999999999999996</v>
      </c>
      <c r="J259" s="116" t="s">
        <v>268</v>
      </c>
      <c r="K259" s="116">
        <v>0.11876120260305</v>
      </c>
      <c r="L259" s="116">
        <v>3981.0036374156298</v>
      </c>
      <c r="M259" s="116">
        <v>10.182962369851699</v>
      </c>
      <c r="N259" s="116">
        <v>1.5979754136750699</v>
      </c>
      <c r="O259" s="116">
        <v>1.20934085710527</v>
      </c>
      <c r="P259" s="116">
        <v>0.18977748185817001</v>
      </c>
      <c r="Q259" s="116">
        <v>472.78877954662403</v>
      </c>
      <c r="R259" s="116">
        <v>1310</v>
      </c>
      <c r="S259" s="116" t="s">
        <v>318</v>
      </c>
      <c r="T259" s="116">
        <v>1310</v>
      </c>
      <c r="U259" s="116" t="s">
        <v>268</v>
      </c>
      <c r="V259" s="116" t="s">
        <v>268</v>
      </c>
      <c r="Z259" s="116">
        <v>0</v>
      </c>
      <c r="AA259" s="116">
        <v>1</v>
      </c>
      <c r="AB259" s="116">
        <v>1.20934085710527</v>
      </c>
      <c r="AC259" s="116">
        <v>0.18977748185817001</v>
      </c>
      <c r="AD259" s="116">
        <v>472.78877954662403</v>
      </c>
      <c r="AF259" s="116">
        <v>-1</v>
      </c>
      <c r="AG259" s="116">
        <v>-1</v>
      </c>
      <c r="AH259" s="116">
        <v>-1</v>
      </c>
      <c r="AI259" s="116">
        <v>-1</v>
      </c>
      <c r="AJ259" s="116">
        <v>0</v>
      </c>
      <c r="AM259" s="116" t="s">
        <v>319</v>
      </c>
      <c r="AN259" s="116">
        <v>-1</v>
      </c>
      <c r="AQ259" s="116">
        <v>779</v>
      </c>
      <c r="AR259" s="116" t="s">
        <v>320</v>
      </c>
      <c r="AS259" s="116" t="s">
        <v>248</v>
      </c>
      <c r="AT259" s="116" t="s">
        <v>268</v>
      </c>
      <c r="AV259" s="116">
        <v>87.799947126242301</v>
      </c>
      <c r="AW259" s="116">
        <v>0.38344588769999999</v>
      </c>
    </row>
    <row r="260" spans="1:49" x14ac:dyDescent="0.25">
      <c r="A260" s="127">
        <v>180000</v>
      </c>
      <c r="B260" s="127">
        <v>750000</v>
      </c>
      <c r="C260" s="127">
        <v>750000</v>
      </c>
      <c r="D260" s="116" t="s">
        <v>314</v>
      </c>
      <c r="E260" s="116" t="s">
        <v>315</v>
      </c>
      <c r="F260" s="116" t="s">
        <v>316</v>
      </c>
      <c r="G260" s="116" t="s">
        <v>317</v>
      </c>
      <c r="H260" s="116">
        <v>0.36</v>
      </c>
      <c r="I260" s="116">
        <v>0.57999999999999996</v>
      </c>
      <c r="J260" s="116" t="s">
        <v>268</v>
      </c>
      <c r="K260" s="116">
        <v>0.10340752279943</v>
      </c>
      <c r="L260" s="116">
        <v>3994.1398046474101</v>
      </c>
      <c r="M260" s="116">
        <v>10.372470030213099</v>
      </c>
      <c r="N260" s="116">
        <v>1.7043728421982101</v>
      </c>
      <c r="O260" s="116">
        <v>1.0725914311357101</v>
      </c>
      <c r="P260" s="116">
        <v>0.17624497353834001</v>
      </c>
      <c r="Q260" s="116">
        <v>413.02410291320399</v>
      </c>
      <c r="R260" s="116">
        <v>1210</v>
      </c>
      <c r="S260" s="116" t="s">
        <v>318</v>
      </c>
      <c r="T260" s="116">
        <v>1210</v>
      </c>
      <c r="U260" s="116" t="s">
        <v>268</v>
      </c>
      <c r="V260" s="116" t="s">
        <v>268</v>
      </c>
      <c r="Z260" s="116">
        <v>0</v>
      </c>
      <c r="AA260" s="116">
        <v>1</v>
      </c>
      <c r="AB260" s="116">
        <v>1.0725914311357101</v>
      </c>
      <c r="AC260" s="116">
        <v>0.17624497353834001</v>
      </c>
      <c r="AD260" s="116">
        <v>413.02410291320399</v>
      </c>
      <c r="AF260" s="116">
        <v>-1</v>
      </c>
      <c r="AG260" s="116">
        <v>-1</v>
      </c>
      <c r="AH260" s="116">
        <v>-1</v>
      </c>
      <c r="AI260" s="116">
        <v>-1</v>
      </c>
      <c r="AJ260" s="116">
        <v>0</v>
      </c>
      <c r="AM260" s="116" t="s">
        <v>319</v>
      </c>
      <c r="AN260" s="116">
        <v>-1</v>
      </c>
      <c r="AQ260" s="116">
        <v>779</v>
      </c>
      <c r="AR260" s="116" t="s">
        <v>320</v>
      </c>
      <c r="AS260" s="116" t="s">
        <v>248</v>
      </c>
      <c r="AT260" s="116" t="s">
        <v>268</v>
      </c>
      <c r="AV260" s="116">
        <v>163.808779831913</v>
      </c>
      <c r="AW260" s="116">
        <v>0.33497494150000001</v>
      </c>
    </row>
    <row r="261" spans="1:49" x14ac:dyDescent="0.25">
      <c r="A261" s="127">
        <v>180000</v>
      </c>
      <c r="B261" s="127">
        <v>750000</v>
      </c>
      <c r="C261" s="127">
        <v>750000</v>
      </c>
      <c r="D261" s="116" t="s">
        <v>314</v>
      </c>
      <c r="E261" s="116" t="s">
        <v>315</v>
      </c>
      <c r="F261" s="116" t="s">
        <v>316</v>
      </c>
      <c r="G261" s="116" t="s">
        <v>317</v>
      </c>
      <c r="H261" s="116">
        <v>0.36</v>
      </c>
      <c r="I261" s="116">
        <v>0.57999999999999996</v>
      </c>
      <c r="J261" s="116" t="s">
        <v>268</v>
      </c>
      <c r="K261" s="116">
        <v>1.1999914222000001E-3</v>
      </c>
      <c r="L261" s="116">
        <v>3994.1398046474101</v>
      </c>
      <c r="M261" s="116">
        <v>10.372470030213099</v>
      </c>
      <c r="N261" s="116">
        <v>1.7043728421982101</v>
      </c>
      <c r="O261" s="116">
        <v>1.24468750633E-2</v>
      </c>
      <c r="P261" s="116">
        <v>2.0452327908699998E-3</v>
      </c>
      <c r="Q261" s="116">
        <v>4.7929335046524599</v>
      </c>
      <c r="R261" s="116">
        <v>1310</v>
      </c>
      <c r="S261" s="116" t="s">
        <v>318</v>
      </c>
      <c r="T261" s="116">
        <v>1310</v>
      </c>
      <c r="U261" s="116" t="s">
        <v>268</v>
      </c>
      <c r="V261" s="116" t="s">
        <v>268</v>
      </c>
      <c r="Z261" s="116">
        <v>0</v>
      </c>
      <c r="AA261" s="116">
        <v>1</v>
      </c>
      <c r="AB261" s="116">
        <v>1.24468750633E-2</v>
      </c>
      <c r="AC261" s="116">
        <v>2.0452327908699998E-3</v>
      </c>
      <c r="AD261" s="116">
        <v>4.7929335046538597</v>
      </c>
      <c r="AF261" s="116">
        <v>-1</v>
      </c>
      <c r="AG261" s="116">
        <v>-1</v>
      </c>
      <c r="AH261" s="116">
        <v>-1</v>
      </c>
      <c r="AI261" s="116">
        <v>-1</v>
      </c>
      <c r="AJ261" s="116">
        <v>0</v>
      </c>
      <c r="AM261" s="116" t="s">
        <v>319</v>
      </c>
      <c r="AN261" s="116">
        <v>-1</v>
      </c>
      <c r="AQ261" s="116">
        <v>779</v>
      </c>
      <c r="AR261" s="116" t="s">
        <v>320</v>
      </c>
      <c r="AS261" s="116" t="s">
        <v>248</v>
      </c>
      <c r="AT261" s="116" t="s">
        <v>268</v>
      </c>
      <c r="AV261" s="116">
        <v>23.126532088436299</v>
      </c>
      <c r="AW261" s="116">
        <v>3.8872129E-3</v>
      </c>
    </row>
    <row r="262" spans="1:49" x14ac:dyDescent="0.25">
      <c r="A262" s="127">
        <v>180000</v>
      </c>
      <c r="B262" s="127">
        <v>750000</v>
      </c>
      <c r="C262" s="127">
        <v>750000</v>
      </c>
      <c r="D262" s="116" t="s">
        <v>314</v>
      </c>
      <c r="E262" s="116" t="s">
        <v>315</v>
      </c>
      <c r="F262" s="116" t="s">
        <v>316</v>
      </c>
      <c r="G262" s="116" t="s">
        <v>317</v>
      </c>
      <c r="H262" s="116">
        <v>0.36</v>
      </c>
      <c r="I262" s="116">
        <v>0.57999999999999996</v>
      </c>
      <c r="J262" s="116" t="s">
        <v>268</v>
      </c>
      <c r="K262" s="116">
        <v>1.3301224309699999E-3</v>
      </c>
      <c r="L262" s="116">
        <v>3994.1398046474101</v>
      </c>
      <c r="M262" s="116">
        <v>10.372470030213099</v>
      </c>
      <c r="N262" s="116">
        <v>1.7043728421982101</v>
      </c>
      <c r="O262" s="116">
        <v>1.3796655051790001E-2</v>
      </c>
      <c r="P262" s="116">
        <v>2.2670245481500001E-3</v>
      </c>
      <c r="Q262" s="116">
        <v>5.3126949466076301</v>
      </c>
      <c r="R262" s="116">
        <v>1310</v>
      </c>
      <c r="S262" s="116" t="s">
        <v>318</v>
      </c>
      <c r="T262" s="116">
        <v>1310</v>
      </c>
      <c r="U262" s="116" t="s">
        <v>268</v>
      </c>
      <c r="V262" s="116" t="s">
        <v>268</v>
      </c>
      <c r="Z262" s="116">
        <v>0</v>
      </c>
      <c r="AA262" s="116">
        <v>1</v>
      </c>
      <c r="AB262" s="116">
        <v>1.3796655051790001E-2</v>
      </c>
      <c r="AC262" s="116">
        <v>2.2670245481500001E-3</v>
      </c>
      <c r="AD262" s="116">
        <v>5.3126949466093798</v>
      </c>
      <c r="AF262" s="116">
        <v>-1</v>
      </c>
      <c r="AG262" s="116">
        <v>-1</v>
      </c>
      <c r="AH262" s="116">
        <v>-1</v>
      </c>
      <c r="AI262" s="116">
        <v>-1</v>
      </c>
      <c r="AJ262" s="116">
        <v>0</v>
      </c>
      <c r="AM262" s="116" t="s">
        <v>319</v>
      </c>
      <c r="AN262" s="116">
        <v>-1</v>
      </c>
      <c r="AQ262" s="116">
        <v>779</v>
      </c>
      <c r="AR262" s="116" t="s">
        <v>320</v>
      </c>
      <c r="AS262" s="116" t="s">
        <v>248</v>
      </c>
      <c r="AT262" s="116" t="s">
        <v>268</v>
      </c>
      <c r="AV262" s="116">
        <v>25.415833295417801</v>
      </c>
      <c r="AW262" s="116">
        <v>4.3087550000000001E-3</v>
      </c>
    </row>
    <row r="263" spans="1:49" x14ac:dyDescent="0.25">
      <c r="A263" s="127">
        <v>180000</v>
      </c>
      <c r="B263" s="127">
        <v>750000</v>
      </c>
      <c r="C263" s="127">
        <v>750000</v>
      </c>
      <c r="D263" s="116" t="s">
        <v>314</v>
      </c>
      <c r="E263" s="116" t="s">
        <v>315</v>
      </c>
      <c r="F263" s="116" t="s">
        <v>316</v>
      </c>
      <c r="G263" s="116" t="s">
        <v>317</v>
      </c>
      <c r="H263" s="116">
        <v>0.36</v>
      </c>
      <c r="I263" s="116">
        <v>0.57999999999999996</v>
      </c>
      <c r="J263" s="116" t="s">
        <v>268</v>
      </c>
      <c r="K263" s="116">
        <v>3.8185997127479998E-2</v>
      </c>
      <c r="L263" s="116">
        <v>3994.1398046474101</v>
      </c>
      <c r="M263" s="116">
        <v>10.372470030213099</v>
      </c>
      <c r="N263" s="116">
        <v>1.7043728421982101</v>
      </c>
      <c r="O263" s="116">
        <v>0.39608311077858999</v>
      </c>
      <c r="P263" s="116">
        <v>6.5083176456329994E-2</v>
      </c>
      <c r="Q263" s="116">
        <v>152.52021110701901</v>
      </c>
      <c r="R263" s="116">
        <v>1750</v>
      </c>
      <c r="S263" s="116" t="s">
        <v>321</v>
      </c>
      <c r="T263" s="116">
        <v>1750</v>
      </c>
      <c r="U263" s="116" t="s">
        <v>268</v>
      </c>
      <c r="V263" s="116" t="s">
        <v>268</v>
      </c>
      <c r="Z263" s="116">
        <v>0</v>
      </c>
      <c r="AA263" s="116">
        <v>1</v>
      </c>
      <c r="AB263" s="116">
        <v>0.39608311077858999</v>
      </c>
      <c r="AC263" s="116">
        <v>6.5083176456329994E-2</v>
      </c>
      <c r="AD263" s="116">
        <v>152.52021110701901</v>
      </c>
      <c r="AF263" s="116">
        <v>-1</v>
      </c>
      <c r="AG263" s="116">
        <v>-1</v>
      </c>
      <c r="AH263" s="116">
        <v>-1</v>
      </c>
      <c r="AI263" s="116">
        <v>-1</v>
      </c>
      <c r="AJ263" s="116">
        <v>0</v>
      </c>
      <c r="AM263" s="116" t="s">
        <v>319</v>
      </c>
      <c r="AN263" s="116">
        <v>-1</v>
      </c>
      <c r="AQ263" s="116">
        <v>779</v>
      </c>
      <c r="AR263" s="116" t="s">
        <v>320</v>
      </c>
      <c r="AS263" s="116" t="s">
        <v>248</v>
      </c>
      <c r="AT263" s="116" t="s">
        <v>268</v>
      </c>
      <c r="AV263" s="116">
        <v>49.729549596260398</v>
      </c>
      <c r="AW263" s="116">
        <v>0.1236984681</v>
      </c>
    </row>
    <row r="264" spans="1:49" x14ac:dyDescent="0.25">
      <c r="A264" s="127">
        <v>180000</v>
      </c>
      <c r="B264" s="127">
        <v>750000</v>
      </c>
      <c r="C264" s="127">
        <v>750000</v>
      </c>
      <c r="D264" s="116" t="s">
        <v>314</v>
      </c>
      <c r="E264" s="116" t="s">
        <v>315</v>
      </c>
      <c r="F264" s="116" t="s">
        <v>316</v>
      </c>
      <c r="G264" s="116" t="s">
        <v>317</v>
      </c>
      <c r="H264" s="116">
        <v>0.36</v>
      </c>
      <c r="I264" s="116">
        <v>0.57999999999999996</v>
      </c>
      <c r="J264" s="116" t="s">
        <v>268</v>
      </c>
      <c r="K264" s="116">
        <v>5.1620322088999999E-4</v>
      </c>
      <c r="L264" s="116">
        <v>3994.1398046474101</v>
      </c>
      <c r="M264" s="116">
        <v>10.372470030213099</v>
      </c>
      <c r="N264" s="116">
        <v>1.7043728421982101</v>
      </c>
      <c r="O264" s="116">
        <v>5.3543024382700002E-3</v>
      </c>
      <c r="P264" s="116">
        <v>8.7980275074999999E-4</v>
      </c>
      <c r="Q264" s="116">
        <v>2.0617878318798901</v>
      </c>
      <c r="R264" s="116">
        <v>1310</v>
      </c>
      <c r="S264" s="116" t="s">
        <v>318</v>
      </c>
      <c r="T264" s="116">
        <v>1310</v>
      </c>
      <c r="U264" s="116" t="s">
        <v>268</v>
      </c>
      <c r="V264" s="116" t="s">
        <v>268</v>
      </c>
      <c r="Z264" s="116">
        <v>0</v>
      </c>
      <c r="AA264" s="116">
        <v>1</v>
      </c>
      <c r="AB264" s="116">
        <v>5.3543024382700002E-3</v>
      </c>
      <c r="AC264" s="116">
        <v>8.7980275074999999E-4</v>
      </c>
      <c r="AD264" s="116">
        <v>2.0617878318796499</v>
      </c>
      <c r="AF264" s="116">
        <v>-1</v>
      </c>
      <c r="AG264" s="116">
        <v>-1</v>
      </c>
      <c r="AH264" s="116">
        <v>-1</v>
      </c>
      <c r="AI264" s="116">
        <v>-1</v>
      </c>
      <c r="AJ264" s="116">
        <v>0</v>
      </c>
      <c r="AM264" s="116" t="s">
        <v>319</v>
      </c>
      <c r="AN264" s="116">
        <v>-1</v>
      </c>
      <c r="AQ264" s="116">
        <v>779</v>
      </c>
      <c r="AR264" s="116" t="s">
        <v>320</v>
      </c>
      <c r="AS264" s="116" t="s">
        <v>248</v>
      </c>
      <c r="AT264" s="116" t="s">
        <v>268</v>
      </c>
      <c r="AV264" s="116">
        <v>23.8227365083123</v>
      </c>
      <c r="AW264" s="116">
        <v>1.6721717999999999E-3</v>
      </c>
    </row>
    <row r="265" spans="1:49" x14ac:dyDescent="0.25">
      <c r="A265" s="127">
        <v>180000</v>
      </c>
      <c r="B265" s="127">
        <v>750000</v>
      </c>
      <c r="C265" s="127">
        <v>750000</v>
      </c>
      <c r="D265" s="116" t="s">
        <v>314</v>
      </c>
      <c r="E265" s="116" t="s">
        <v>315</v>
      </c>
      <c r="F265" s="116" t="s">
        <v>316</v>
      </c>
      <c r="G265" s="116" t="s">
        <v>317</v>
      </c>
      <c r="H265" s="116">
        <v>0.36</v>
      </c>
      <c r="I265" s="116">
        <v>0.57999999999999996</v>
      </c>
      <c r="J265" s="116" t="s">
        <v>268</v>
      </c>
      <c r="K265" s="116">
        <v>3.1085791233729999E-2</v>
      </c>
      <c r="L265" s="116">
        <v>4019.4220501650302</v>
      </c>
      <c r="M265" s="116">
        <v>10.8498027672294</v>
      </c>
      <c r="N265" s="116">
        <v>1.9582754475569899</v>
      </c>
      <c r="O265" s="116">
        <v>0.33727470374925</v>
      </c>
      <c r="P265" s="116">
        <v>6.0874541740889999E-2</v>
      </c>
      <c r="Q265" s="116">
        <v>124.946914731685</v>
      </c>
      <c r="R265" s="116">
        <v>1210</v>
      </c>
      <c r="S265" s="116" t="s">
        <v>318</v>
      </c>
      <c r="T265" s="116">
        <v>1210</v>
      </c>
      <c r="U265" s="116" t="s">
        <v>268</v>
      </c>
      <c r="V265" s="116" t="s">
        <v>268</v>
      </c>
      <c r="Z265" s="116">
        <v>0</v>
      </c>
      <c r="AA265" s="116">
        <v>1</v>
      </c>
      <c r="AB265" s="116">
        <v>0.33727470374925</v>
      </c>
      <c r="AC265" s="116">
        <v>6.0874541740889999E-2</v>
      </c>
      <c r="AD265" s="116">
        <v>124.946914704234</v>
      </c>
      <c r="AF265" s="116">
        <v>-1</v>
      </c>
      <c r="AG265" s="116">
        <v>-1</v>
      </c>
      <c r="AH265" s="116">
        <v>-1</v>
      </c>
      <c r="AI265" s="116">
        <v>-1</v>
      </c>
      <c r="AJ265" s="116">
        <v>0</v>
      </c>
      <c r="AM265" s="116" t="s">
        <v>319</v>
      </c>
      <c r="AN265" s="116">
        <v>-1</v>
      </c>
      <c r="AQ265" s="116">
        <v>779</v>
      </c>
      <c r="AR265" s="116" t="s">
        <v>320</v>
      </c>
      <c r="AS265" s="116" t="s">
        <v>248</v>
      </c>
      <c r="AT265" s="116" t="s">
        <v>268</v>
      </c>
      <c r="AV265" s="116">
        <v>76.163839417217901</v>
      </c>
      <c r="AW265" s="116">
        <v>0.10133569720000001</v>
      </c>
    </row>
    <row r="266" spans="1:49" x14ac:dyDescent="0.25">
      <c r="A266" s="127">
        <v>180000</v>
      </c>
      <c r="B266" s="127">
        <v>750000</v>
      </c>
      <c r="C266" s="127">
        <v>750000</v>
      </c>
      <c r="D266" s="116" t="s">
        <v>314</v>
      </c>
      <c r="E266" s="116" t="s">
        <v>315</v>
      </c>
      <c r="F266" s="116" t="s">
        <v>316</v>
      </c>
      <c r="G266" s="116" t="s">
        <v>317</v>
      </c>
      <c r="H266" s="116">
        <v>0.36</v>
      </c>
      <c r="I266" s="116">
        <v>0.57999999999999996</v>
      </c>
      <c r="J266" s="116" t="s">
        <v>268</v>
      </c>
      <c r="K266" s="116">
        <v>4.7686226218979999E-2</v>
      </c>
      <c r="L266" s="116">
        <v>4019.4220501650302</v>
      </c>
      <c r="M266" s="116">
        <v>10.8498027672294</v>
      </c>
      <c r="N266" s="116">
        <v>1.9582754475569899</v>
      </c>
      <c r="O266" s="116">
        <v>0.51738614918949999</v>
      </c>
      <c r="P266" s="116">
        <v>9.3382765991290001E-2</v>
      </c>
      <c r="Q266" s="116">
        <v>191.671069153758</v>
      </c>
      <c r="R266" s="116">
        <v>1750</v>
      </c>
      <c r="S266" s="116" t="s">
        <v>321</v>
      </c>
      <c r="T266" s="116">
        <v>1750</v>
      </c>
      <c r="U266" s="116" t="s">
        <v>268</v>
      </c>
      <c r="V266" s="116" t="s">
        <v>268</v>
      </c>
      <c r="Z266" s="116">
        <v>0</v>
      </c>
      <c r="AA266" s="116">
        <v>1</v>
      </c>
      <c r="AB266" s="116">
        <v>0.51738614918949999</v>
      </c>
      <c r="AC266" s="116">
        <v>9.3382765991290001E-2</v>
      </c>
      <c r="AD266" s="116">
        <v>191.67106918162901</v>
      </c>
      <c r="AF266" s="116">
        <v>-1</v>
      </c>
      <c r="AG266" s="116">
        <v>-1</v>
      </c>
      <c r="AH266" s="116">
        <v>-1</v>
      </c>
      <c r="AI266" s="116">
        <v>-1</v>
      </c>
      <c r="AJ266" s="116">
        <v>0</v>
      </c>
      <c r="AM266" s="116" t="s">
        <v>319</v>
      </c>
      <c r="AN266" s="116">
        <v>-1</v>
      </c>
      <c r="AQ266" s="116">
        <v>779</v>
      </c>
      <c r="AR266" s="116" t="s">
        <v>320</v>
      </c>
      <c r="AS266" s="116" t="s">
        <v>248</v>
      </c>
      <c r="AT266" s="116" t="s">
        <v>268</v>
      </c>
      <c r="AV266" s="116">
        <v>55.679380915877502</v>
      </c>
      <c r="AW266" s="116">
        <v>0.1554509888</v>
      </c>
    </row>
    <row r="267" spans="1:49" x14ac:dyDescent="0.25">
      <c r="A267" s="127">
        <v>180000</v>
      </c>
      <c r="B267" s="127">
        <v>750000</v>
      </c>
      <c r="C267" s="127">
        <v>750000</v>
      </c>
      <c r="D267" s="116" t="s">
        <v>314</v>
      </c>
      <c r="E267" s="116" t="s">
        <v>315</v>
      </c>
      <c r="F267" s="116" t="s">
        <v>316</v>
      </c>
      <c r="G267" s="116" t="s">
        <v>317</v>
      </c>
      <c r="H267" s="116">
        <v>0.36</v>
      </c>
      <c r="I267" s="116">
        <v>0.57999999999999996</v>
      </c>
      <c r="J267" s="116" t="s">
        <v>268</v>
      </c>
      <c r="K267" s="116">
        <v>6.3324728277959999E-2</v>
      </c>
      <c r="L267" s="116">
        <v>4019.4220501650302</v>
      </c>
      <c r="M267" s="116">
        <v>10.8498027672294</v>
      </c>
      <c r="N267" s="116">
        <v>1.9582754475569899</v>
      </c>
      <c r="O267" s="116">
        <v>0.68706081210433001</v>
      </c>
      <c r="P267" s="116">
        <v>0.12400726060995</v>
      </c>
      <c r="Q267" s="116">
        <v>254.52880916116499</v>
      </c>
      <c r="R267" s="116">
        <v>1750</v>
      </c>
      <c r="S267" s="116" t="s">
        <v>321</v>
      </c>
      <c r="T267" s="116">
        <v>1750</v>
      </c>
      <c r="U267" s="116" t="s">
        <v>268</v>
      </c>
      <c r="V267" s="116" t="s">
        <v>268</v>
      </c>
      <c r="Z267" s="116">
        <v>0</v>
      </c>
      <c r="AA267" s="116">
        <v>1</v>
      </c>
      <c r="AB267" s="116">
        <v>0.68706081210433001</v>
      </c>
      <c r="AC267" s="116">
        <v>0.12400726060995</v>
      </c>
      <c r="AD267" s="116">
        <v>254.52880916116601</v>
      </c>
      <c r="AF267" s="116">
        <v>-1</v>
      </c>
      <c r="AG267" s="116">
        <v>-1</v>
      </c>
      <c r="AH267" s="116">
        <v>-1</v>
      </c>
      <c r="AI267" s="116">
        <v>-1</v>
      </c>
      <c r="AJ267" s="116">
        <v>0</v>
      </c>
      <c r="AM267" s="116" t="s">
        <v>319</v>
      </c>
      <c r="AN267" s="116">
        <v>-1</v>
      </c>
      <c r="AQ267" s="116">
        <v>779</v>
      </c>
      <c r="AR267" s="116" t="s">
        <v>320</v>
      </c>
      <c r="AS267" s="116" t="s">
        <v>248</v>
      </c>
      <c r="AT267" s="116" t="s">
        <v>268</v>
      </c>
      <c r="AV267" s="116">
        <v>65.866063630178502</v>
      </c>
      <c r="AW267" s="116">
        <v>0.2064305022</v>
      </c>
    </row>
    <row r="268" spans="1:49" x14ac:dyDescent="0.25">
      <c r="A268" s="127">
        <v>180000</v>
      </c>
      <c r="B268" s="127">
        <v>750000</v>
      </c>
      <c r="C268" s="127">
        <v>750000</v>
      </c>
      <c r="D268" s="116" t="s">
        <v>314</v>
      </c>
      <c r="E268" s="116" t="s">
        <v>315</v>
      </c>
      <c r="F268" s="116" t="s">
        <v>316</v>
      </c>
      <c r="G268" s="116" t="s">
        <v>317</v>
      </c>
      <c r="H268" s="116">
        <v>0.36</v>
      </c>
      <c r="I268" s="116">
        <v>0.57999999999999996</v>
      </c>
      <c r="J268" s="116" t="s">
        <v>268</v>
      </c>
      <c r="K268" s="116">
        <v>1.6583200573000001E-4</v>
      </c>
      <c r="L268" s="116">
        <v>4019.4220501650302</v>
      </c>
      <c r="M268" s="116">
        <v>10.8498027672294</v>
      </c>
      <c r="N268" s="116">
        <v>1.9582754475569899</v>
      </c>
      <c r="O268" s="116">
        <v>1.79924455466E-3</v>
      </c>
      <c r="P268" s="116">
        <v>3.2474474523999999E-4</v>
      </c>
      <c r="Q268" s="116">
        <v>0.66654882045425001</v>
      </c>
      <c r="R268" s="116">
        <v>1310</v>
      </c>
      <c r="S268" s="116" t="s">
        <v>318</v>
      </c>
      <c r="T268" s="116">
        <v>1310</v>
      </c>
      <c r="U268" s="116" t="s">
        <v>268</v>
      </c>
      <c r="V268" s="116" t="s">
        <v>268</v>
      </c>
      <c r="Z268" s="116">
        <v>0</v>
      </c>
      <c r="AA268" s="116">
        <v>1</v>
      </c>
      <c r="AB268" s="116">
        <v>1.79924455466E-3</v>
      </c>
      <c r="AC268" s="116">
        <v>3.2474474523999999E-4</v>
      </c>
      <c r="AD268" s="116">
        <v>0.66654882045269004</v>
      </c>
      <c r="AF268" s="116">
        <v>-1</v>
      </c>
      <c r="AG268" s="116">
        <v>-1</v>
      </c>
      <c r="AH268" s="116">
        <v>-1</v>
      </c>
      <c r="AI268" s="116">
        <v>-1</v>
      </c>
      <c r="AJ268" s="116">
        <v>0</v>
      </c>
      <c r="AM268" s="116" t="s">
        <v>319</v>
      </c>
      <c r="AN268" s="116">
        <v>-1</v>
      </c>
      <c r="AQ268" s="116">
        <v>779</v>
      </c>
      <c r="AR268" s="116" t="s">
        <v>320</v>
      </c>
      <c r="AS268" s="116" t="s">
        <v>248</v>
      </c>
      <c r="AT268" s="116" t="s">
        <v>268</v>
      </c>
      <c r="AV268" s="116">
        <v>8.0144250169831004</v>
      </c>
      <c r="AW268" s="116">
        <v>5.4059110000000002E-4</v>
      </c>
    </row>
    <row r="269" spans="1:49" x14ac:dyDescent="0.25">
      <c r="A269" s="127">
        <v>180000</v>
      </c>
      <c r="B269" s="127">
        <v>750000</v>
      </c>
      <c r="C269" s="127">
        <v>750000</v>
      </c>
      <c r="D269" s="116" t="s">
        <v>314</v>
      </c>
      <c r="E269" s="116" t="s">
        <v>315</v>
      </c>
      <c r="F269" s="116" t="s">
        <v>316</v>
      </c>
      <c r="G269" s="116" t="s">
        <v>317</v>
      </c>
      <c r="H269" s="116">
        <v>0.36</v>
      </c>
      <c r="I269" s="116">
        <v>0.57999999999999996</v>
      </c>
      <c r="J269" s="116" t="s">
        <v>268</v>
      </c>
      <c r="K269" s="116">
        <v>1.2865608972299999E-3</v>
      </c>
      <c r="L269" s="116">
        <v>4019.4220501650302</v>
      </c>
      <c r="M269" s="116">
        <v>10.8498027672294</v>
      </c>
      <c r="N269" s="116">
        <v>1.9582754475569899</v>
      </c>
      <c r="O269" s="116">
        <v>1.3958931983060001E-2</v>
      </c>
      <c r="P269" s="116">
        <v>2.51944061684E-3</v>
      </c>
      <c r="Q269" s="116">
        <v>5.1712312392385202</v>
      </c>
      <c r="R269" s="116">
        <v>1310</v>
      </c>
      <c r="S269" s="116" t="s">
        <v>318</v>
      </c>
      <c r="T269" s="116">
        <v>1310</v>
      </c>
      <c r="U269" s="116" t="s">
        <v>268</v>
      </c>
      <c r="V269" s="116" t="s">
        <v>268</v>
      </c>
      <c r="Z269" s="116">
        <v>0</v>
      </c>
      <c r="AA269" s="116">
        <v>1</v>
      </c>
      <c r="AB269" s="116">
        <v>1.3958931983060001E-2</v>
      </c>
      <c r="AC269" s="116">
        <v>2.51944061684E-3</v>
      </c>
      <c r="AD269" s="116">
        <v>5.1712312392400497</v>
      </c>
      <c r="AF269" s="116">
        <v>-1</v>
      </c>
      <c r="AG269" s="116">
        <v>-1</v>
      </c>
      <c r="AH269" s="116">
        <v>-1</v>
      </c>
      <c r="AI269" s="116">
        <v>-1</v>
      </c>
      <c r="AJ269" s="116">
        <v>0</v>
      </c>
      <c r="AM269" s="116" t="s">
        <v>319</v>
      </c>
      <c r="AN269" s="116">
        <v>-1</v>
      </c>
      <c r="AQ269" s="116">
        <v>779</v>
      </c>
      <c r="AR269" s="116" t="s">
        <v>320</v>
      </c>
      <c r="AS269" s="116" t="s">
        <v>248</v>
      </c>
      <c r="AT269" s="116" t="s">
        <v>268</v>
      </c>
      <c r="AV269" s="116">
        <v>59.804210776368301</v>
      </c>
      <c r="AW269" s="116">
        <v>4.1940236999999997E-3</v>
      </c>
    </row>
    <row r="270" spans="1:49" x14ac:dyDescent="0.25">
      <c r="A270" s="127">
        <v>180000</v>
      </c>
      <c r="B270" s="127">
        <v>750000</v>
      </c>
      <c r="C270" s="127">
        <v>750000</v>
      </c>
      <c r="D270" s="116" t="s">
        <v>314</v>
      </c>
      <c r="E270" s="116" t="s">
        <v>315</v>
      </c>
      <c r="F270" s="116" t="s">
        <v>316</v>
      </c>
      <c r="G270" s="116" t="s">
        <v>317</v>
      </c>
      <c r="H270" s="116">
        <v>0.36</v>
      </c>
      <c r="I270" s="116">
        <v>0.57999999999999996</v>
      </c>
      <c r="J270" s="116" t="s">
        <v>268</v>
      </c>
      <c r="K270" s="116">
        <v>0.12204946348044</v>
      </c>
      <c r="L270" s="116">
        <v>3976.4647812999401</v>
      </c>
      <c r="M270" s="116">
        <v>10.062698210829801</v>
      </c>
      <c r="N270" s="116">
        <v>1.60281973463853</v>
      </c>
      <c r="O270" s="116">
        <v>1.2281469177973801</v>
      </c>
      <c r="P270" s="116">
        <v>0.19562328866848999</v>
      </c>
      <c r="Q270" s="116">
        <v>485.32539310652999</v>
      </c>
      <c r="R270" s="116">
        <v>1210</v>
      </c>
      <c r="S270" s="116" t="s">
        <v>318</v>
      </c>
      <c r="T270" s="116">
        <v>1210</v>
      </c>
      <c r="U270" s="116" t="s">
        <v>268</v>
      </c>
      <c r="V270" s="116" t="s">
        <v>268</v>
      </c>
      <c r="Z270" s="116">
        <v>0</v>
      </c>
      <c r="AA270" s="116">
        <v>1</v>
      </c>
      <c r="AB270" s="116">
        <v>1.2281469177973801</v>
      </c>
      <c r="AC270" s="116">
        <v>0.19562328866848999</v>
      </c>
      <c r="AD270" s="116">
        <v>485.32539310652999</v>
      </c>
      <c r="AF270" s="116">
        <v>-1</v>
      </c>
      <c r="AG270" s="116">
        <v>-1</v>
      </c>
      <c r="AH270" s="116">
        <v>-1</v>
      </c>
      <c r="AI270" s="116">
        <v>-1</v>
      </c>
      <c r="AJ270" s="116">
        <v>0</v>
      </c>
      <c r="AM270" s="116" t="s">
        <v>319</v>
      </c>
      <c r="AN270" s="116">
        <v>-1</v>
      </c>
      <c r="AQ270" s="116">
        <v>779</v>
      </c>
      <c r="AR270" s="116" t="s">
        <v>320</v>
      </c>
      <c r="AS270" s="116" t="s">
        <v>248</v>
      </c>
      <c r="AT270" s="116" t="s">
        <v>268</v>
      </c>
      <c r="AV270" s="116">
        <v>140.30324189753301</v>
      </c>
      <c r="AW270" s="116">
        <v>0.39361345749999999</v>
      </c>
    </row>
    <row r="271" spans="1:49" x14ac:dyDescent="0.25">
      <c r="A271" s="127">
        <v>180000</v>
      </c>
      <c r="B271" s="127">
        <v>750000</v>
      </c>
      <c r="C271" s="127">
        <v>750000</v>
      </c>
      <c r="D271" s="116" t="s">
        <v>314</v>
      </c>
      <c r="E271" s="116" t="s">
        <v>315</v>
      </c>
      <c r="F271" s="116" t="s">
        <v>316</v>
      </c>
      <c r="G271" s="116" t="s">
        <v>317</v>
      </c>
      <c r="H271" s="116">
        <v>0.36</v>
      </c>
      <c r="I271" s="116">
        <v>0.57999999999999996</v>
      </c>
      <c r="J271" s="116" t="s">
        <v>268</v>
      </c>
      <c r="K271" s="116">
        <v>1.66010257022E-3</v>
      </c>
      <c r="L271" s="116">
        <v>3976.4647812999401</v>
      </c>
      <c r="M271" s="116">
        <v>10.062698210829801</v>
      </c>
      <c r="N271" s="116">
        <v>1.60281973463853</v>
      </c>
      <c r="O271" s="116">
        <v>1.6705111163190001E-2</v>
      </c>
      <c r="P271" s="116">
        <v>2.6608451610799998E-3</v>
      </c>
      <c r="Q271" s="116">
        <v>6.6013394038452198</v>
      </c>
      <c r="R271" s="116">
        <v>1310</v>
      </c>
      <c r="S271" s="116" t="s">
        <v>318</v>
      </c>
      <c r="T271" s="116">
        <v>1310</v>
      </c>
      <c r="U271" s="116" t="s">
        <v>268</v>
      </c>
      <c r="V271" s="116" t="s">
        <v>268</v>
      </c>
      <c r="Z271" s="116">
        <v>0</v>
      </c>
      <c r="AA271" s="116">
        <v>1</v>
      </c>
      <c r="AB271" s="116">
        <v>1.6705111163190001E-2</v>
      </c>
      <c r="AC271" s="116">
        <v>2.6608451610799998E-3</v>
      </c>
      <c r="AD271" s="116">
        <v>6.60133940384351</v>
      </c>
      <c r="AF271" s="116">
        <v>-1</v>
      </c>
      <c r="AG271" s="116">
        <v>-1</v>
      </c>
      <c r="AH271" s="116">
        <v>-1</v>
      </c>
      <c r="AI271" s="116">
        <v>-1</v>
      </c>
      <c r="AJ271" s="116">
        <v>0</v>
      </c>
      <c r="AM271" s="116" t="s">
        <v>319</v>
      </c>
      <c r="AN271" s="116">
        <v>-1</v>
      </c>
      <c r="AQ271" s="116">
        <v>779</v>
      </c>
      <c r="AR271" s="116" t="s">
        <v>320</v>
      </c>
      <c r="AS271" s="116" t="s">
        <v>248</v>
      </c>
      <c r="AT271" s="116" t="s">
        <v>268</v>
      </c>
      <c r="AV271" s="116">
        <v>31.454098628296201</v>
      </c>
      <c r="AW271" s="116">
        <v>5.3538843999999999E-3</v>
      </c>
    </row>
    <row r="272" spans="1:49" x14ac:dyDescent="0.25">
      <c r="A272" s="127">
        <v>180000</v>
      </c>
      <c r="B272" s="127">
        <v>750000</v>
      </c>
      <c r="C272" s="127">
        <v>750000</v>
      </c>
      <c r="D272" s="116" t="s">
        <v>314</v>
      </c>
      <c r="E272" s="116" t="s">
        <v>315</v>
      </c>
      <c r="F272" s="116" t="s">
        <v>316</v>
      </c>
      <c r="G272" s="116" t="s">
        <v>317</v>
      </c>
      <c r="H272" s="116">
        <v>0.36</v>
      </c>
      <c r="I272" s="116">
        <v>0.57999999999999996</v>
      </c>
      <c r="J272" s="116" t="s">
        <v>268</v>
      </c>
      <c r="K272" s="116">
        <v>0.11848313364227001</v>
      </c>
      <c r="L272" s="116">
        <v>3988.95060164603</v>
      </c>
      <c r="M272" s="116">
        <v>10.702791947049899</v>
      </c>
      <c r="N272" s="116">
        <v>1.8385494873972199</v>
      </c>
      <c r="O272" s="116">
        <v>1.2681003286077399</v>
      </c>
      <c r="P272" s="116">
        <v>0.21783710462320999</v>
      </c>
      <c r="Q272" s="116">
        <v>472.62336722724399</v>
      </c>
      <c r="R272" s="116">
        <v>1210</v>
      </c>
      <c r="S272" s="116" t="s">
        <v>318</v>
      </c>
      <c r="T272" s="116">
        <v>1210</v>
      </c>
      <c r="U272" s="116" t="s">
        <v>268</v>
      </c>
      <c r="V272" s="116" t="s">
        <v>268</v>
      </c>
      <c r="Z272" s="116">
        <v>0</v>
      </c>
      <c r="AA272" s="116">
        <v>1</v>
      </c>
      <c r="AB272" s="116">
        <v>1.2681003286077399</v>
      </c>
      <c r="AC272" s="116">
        <v>0.21783710462320999</v>
      </c>
      <c r="AD272" s="116">
        <v>472.62336722724399</v>
      </c>
      <c r="AF272" s="116">
        <v>-1</v>
      </c>
      <c r="AG272" s="116">
        <v>-1</v>
      </c>
      <c r="AH272" s="116">
        <v>-1</v>
      </c>
      <c r="AI272" s="116">
        <v>-1</v>
      </c>
      <c r="AJ272" s="116">
        <v>0</v>
      </c>
      <c r="AM272" s="116" t="s">
        <v>319</v>
      </c>
      <c r="AN272" s="116">
        <v>-1</v>
      </c>
      <c r="AQ272" s="116">
        <v>779</v>
      </c>
      <c r="AR272" s="116" t="s">
        <v>320</v>
      </c>
      <c r="AS272" s="116" t="s">
        <v>248</v>
      </c>
      <c r="AT272" s="116" t="s">
        <v>268</v>
      </c>
      <c r="AV272" s="116">
        <v>124.42841238925</v>
      </c>
      <c r="AW272" s="116">
        <v>0.38331173340000002</v>
      </c>
    </row>
    <row r="273" spans="1:49" x14ac:dyDescent="0.25">
      <c r="A273" s="127">
        <v>180000</v>
      </c>
      <c r="B273" s="127">
        <v>750000</v>
      </c>
      <c r="C273" s="127">
        <v>750000</v>
      </c>
      <c r="D273" s="116" t="s">
        <v>314</v>
      </c>
      <c r="E273" s="116" t="s">
        <v>315</v>
      </c>
      <c r="F273" s="116" t="s">
        <v>316</v>
      </c>
      <c r="G273" s="116" t="s">
        <v>317</v>
      </c>
      <c r="H273" s="116">
        <v>0.36</v>
      </c>
      <c r="I273" s="116">
        <v>0.57999999999999996</v>
      </c>
      <c r="J273" s="116" t="s">
        <v>268</v>
      </c>
      <c r="K273" s="116">
        <v>2.5411243705900002E-3</v>
      </c>
      <c r="L273" s="116">
        <v>3988.95060164603</v>
      </c>
      <c r="M273" s="116">
        <v>10.702791947049899</v>
      </c>
      <c r="N273" s="116">
        <v>1.8385494873972199</v>
      </c>
      <c r="O273" s="116">
        <v>2.719712545002E-2</v>
      </c>
      <c r="P273" s="116">
        <v>4.67198290896E-3</v>
      </c>
      <c r="Q273" s="116">
        <v>10.1364195869303</v>
      </c>
      <c r="R273" s="116">
        <v>1310</v>
      </c>
      <c r="S273" s="116" t="s">
        <v>318</v>
      </c>
      <c r="T273" s="116">
        <v>1310</v>
      </c>
      <c r="U273" s="116" t="s">
        <v>268</v>
      </c>
      <c r="V273" s="116" t="s">
        <v>268</v>
      </c>
      <c r="Z273" s="116">
        <v>0</v>
      </c>
      <c r="AA273" s="116">
        <v>1</v>
      </c>
      <c r="AB273" s="116">
        <v>2.719712545002E-2</v>
      </c>
      <c r="AC273" s="116">
        <v>4.67198290896E-3</v>
      </c>
      <c r="AD273" s="116">
        <v>10.1364195869306</v>
      </c>
      <c r="AF273" s="116">
        <v>-1</v>
      </c>
      <c r="AG273" s="116">
        <v>-1</v>
      </c>
      <c r="AH273" s="116">
        <v>-1</v>
      </c>
      <c r="AI273" s="116">
        <v>-1</v>
      </c>
      <c r="AJ273" s="116">
        <v>0</v>
      </c>
      <c r="AM273" s="116" t="s">
        <v>319</v>
      </c>
      <c r="AN273" s="116">
        <v>-1</v>
      </c>
      <c r="AQ273" s="116">
        <v>779</v>
      </c>
      <c r="AR273" s="116" t="s">
        <v>320</v>
      </c>
      <c r="AS273" s="116" t="s">
        <v>248</v>
      </c>
      <c r="AT273" s="116" t="s">
        <v>268</v>
      </c>
      <c r="AV273" s="116">
        <v>48.055354260864803</v>
      </c>
      <c r="AW273" s="116">
        <v>8.2209404999999992E-3</v>
      </c>
    </row>
    <row r="274" spans="1:49" x14ac:dyDescent="0.25">
      <c r="A274" s="127">
        <v>180000</v>
      </c>
      <c r="B274" s="127">
        <v>750000</v>
      </c>
      <c r="C274" s="127">
        <v>750000</v>
      </c>
      <c r="D274" s="116" t="s">
        <v>314</v>
      </c>
      <c r="E274" s="116" t="s">
        <v>315</v>
      </c>
      <c r="F274" s="116" t="s">
        <v>316</v>
      </c>
      <c r="G274" s="116" t="s">
        <v>317</v>
      </c>
      <c r="H274" s="116">
        <v>0.36</v>
      </c>
      <c r="I274" s="116">
        <v>0.57999999999999996</v>
      </c>
      <c r="J274" s="116" t="s">
        <v>268</v>
      </c>
      <c r="K274" s="116">
        <v>0.35348799479671</v>
      </c>
      <c r="L274" s="116">
        <v>3999.8500253320599</v>
      </c>
      <c r="M274" s="116">
        <v>10.130903793690001</v>
      </c>
      <c r="N274" s="116">
        <v>1.61341906355044</v>
      </c>
      <c r="O274" s="116">
        <v>3.5811528675099602</v>
      </c>
      <c r="P274" s="116">
        <v>0.57032426954124005</v>
      </c>
      <c r="Q274" s="116">
        <v>1413.8989649422299</v>
      </c>
      <c r="R274" s="116">
        <v>1210</v>
      </c>
      <c r="S274" s="116" t="s">
        <v>318</v>
      </c>
      <c r="T274" s="116">
        <v>1210</v>
      </c>
      <c r="U274" s="116" t="s">
        <v>268</v>
      </c>
      <c r="V274" s="116" t="s">
        <v>268</v>
      </c>
      <c r="Z274" s="116">
        <v>0</v>
      </c>
      <c r="AA274" s="116">
        <v>1</v>
      </c>
      <c r="AB274" s="116">
        <v>3.5811528675099602</v>
      </c>
      <c r="AC274" s="116">
        <v>0.57032426954124005</v>
      </c>
      <c r="AD274" s="116">
        <v>1413.8989649422299</v>
      </c>
      <c r="AF274" s="116">
        <v>-1</v>
      </c>
      <c r="AG274" s="116">
        <v>-1</v>
      </c>
      <c r="AH274" s="116">
        <v>-1</v>
      </c>
      <c r="AI274" s="116">
        <v>-1</v>
      </c>
      <c r="AJ274" s="116">
        <v>0</v>
      </c>
      <c r="AM274" s="116" t="s">
        <v>319</v>
      </c>
      <c r="AN274" s="116">
        <v>-1</v>
      </c>
      <c r="AQ274" s="116">
        <v>779</v>
      </c>
      <c r="AR274" s="116" t="s">
        <v>320</v>
      </c>
      <c r="AS274" s="116" t="s">
        <v>248</v>
      </c>
      <c r="AT274" s="116" t="s">
        <v>268</v>
      </c>
      <c r="AV274" s="116">
        <v>215.870252737572</v>
      </c>
      <c r="AW274" s="116">
        <v>1.1467144890000001</v>
      </c>
    </row>
    <row r="275" spans="1:49" x14ac:dyDescent="0.25">
      <c r="A275" s="127">
        <v>180000</v>
      </c>
      <c r="B275" s="127">
        <v>750000</v>
      </c>
      <c r="C275" s="127">
        <v>750000</v>
      </c>
      <c r="D275" s="116" t="s">
        <v>314</v>
      </c>
      <c r="E275" s="116" t="s">
        <v>315</v>
      </c>
      <c r="F275" s="116" t="s">
        <v>316</v>
      </c>
      <c r="G275" s="116" t="s">
        <v>317</v>
      </c>
      <c r="H275" s="116">
        <v>0.36</v>
      </c>
      <c r="I275" s="116">
        <v>0.57999999999999996</v>
      </c>
      <c r="J275" s="116" t="s">
        <v>268</v>
      </c>
      <c r="K275" s="116">
        <v>9.7131832816820002E-2</v>
      </c>
      <c r="L275" s="116">
        <v>3999.8500253320599</v>
      </c>
      <c r="M275" s="116">
        <v>10.130903793690001</v>
      </c>
      <c r="N275" s="116">
        <v>1.61341906355044</v>
      </c>
      <c r="O275" s="116">
        <v>0.98403325357201998</v>
      </c>
      <c r="P275" s="116">
        <v>0.15671435074425</v>
      </c>
      <c r="Q275" s="116">
        <v>388.51276395291899</v>
      </c>
      <c r="R275" s="116">
        <v>1750</v>
      </c>
      <c r="S275" s="116" t="s">
        <v>321</v>
      </c>
      <c r="T275" s="116">
        <v>1750</v>
      </c>
      <c r="U275" s="116" t="s">
        <v>268</v>
      </c>
      <c r="V275" s="116" t="s">
        <v>268</v>
      </c>
      <c r="Z275" s="116">
        <v>0</v>
      </c>
      <c r="AA275" s="116">
        <v>1</v>
      </c>
      <c r="AB275" s="116">
        <v>0.98403325357201998</v>
      </c>
      <c r="AC275" s="116">
        <v>0.15671435074425</v>
      </c>
      <c r="AD275" s="116">
        <v>388.51276395291802</v>
      </c>
      <c r="AF275" s="116">
        <v>-1</v>
      </c>
      <c r="AG275" s="116">
        <v>-1</v>
      </c>
      <c r="AH275" s="116">
        <v>-1</v>
      </c>
      <c r="AI275" s="116">
        <v>-1</v>
      </c>
      <c r="AJ275" s="116">
        <v>0</v>
      </c>
      <c r="AM275" s="116" t="s">
        <v>319</v>
      </c>
      <c r="AN275" s="116">
        <v>-1</v>
      </c>
      <c r="AQ275" s="116">
        <v>779</v>
      </c>
      <c r="AR275" s="116" t="s">
        <v>320</v>
      </c>
      <c r="AS275" s="116" t="s">
        <v>248</v>
      </c>
      <c r="AT275" s="116" t="s">
        <v>268</v>
      </c>
      <c r="AV275" s="116">
        <v>79.570149559904607</v>
      </c>
      <c r="AW275" s="116">
        <v>0.31509551009999998</v>
      </c>
    </row>
    <row r="276" spans="1:49" x14ac:dyDescent="0.25">
      <c r="A276" s="127">
        <v>180000</v>
      </c>
      <c r="B276" s="127">
        <v>750000</v>
      </c>
      <c r="C276" s="127">
        <v>760000</v>
      </c>
      <c r="D276" s="116" t="s">
        <v>314</v>
      </c>
      <c r="E276" s="116" t="s">
        <v>315</v>
      </c>
      <c r="F276" s="116" t="s">
        <v>316</v>
      </c>
      <c r="G276" s="116" t="s">
        <v>317</v>
      </c>
      <c r="H276" s="116">
        <v>0.36</v>
      </c>
      <c r="I276" s="116">
        <v>0.57999999999999996</v>
      </c>
      <c r="J276" s="116" t="s">
        <v>268</v>
      </c>
      <c r="K276" s="116">
        <v>0.10021061092409</v>
      </c>
      <c r="L276" s="116">
        <v>3995.5354602801999</v>
      </c>
      <c r="M276" s="116">
        <v>10.743173389811</v>
      </c>
      <c r="N276" s="116">
        <v>1.8624874998238401</v>
      </c>
      <c r="O276" s="116">
        <v>1.0765799686564701</v>
      </c>
      <c r="P276" s="116">
        <v>0.18664101019584001</v>
      </c>
      <c r="Q276" s="116">
        <v>400.395049443576</v>
      </c>
      <c r="R276" s="116">
        <v>1210</v>
      </c>
      <c r="S276" s="116" t="s">
        <v>318</v>
      </c>
      <c r="T276" s="116">
        <v>1210</v>
      </c>
      <c r="U276" s="116" t="s">
        <v>268</v>
      </c>
      <c r="V276" s="116" t="s">
        <v>268</v>
      </c>
      <c r="Z276" s="116">
        <v>0</v>
      </c>
      <c r="AA276" s="116">
        <v>1</v>
      </c>
      <c r="AB276" s="116">
        <v>1.0765799686564701</v>
      </c>
      <c r="AC276" s="116">
        <v>0.18664101019584001</v>
      </c>
      <c r="AD276" s="116">
        <v>400.395049443576</v>
      </c>
      <c r="AF276" s="116">
        <v>-1</v>
      </c>
      <c r="AG276" s="116">
        <v>-1</v>
      </c>
      <c r="AH276" s="116">
        <v>-1</v>
      </c>
      <c r="AI276" s="116">
        <v>-1</v>
      </c>
      <c r="AJ276" s="116">
        <v>0</v>
      </c>
      <c r="AM276" s="116" t="s">
        <v>319</v>
      </c>
      <c r="AN276" s="116">
        <v>-1</v>
      </c>
      <c r="AQ276" s="116">
        <v>779</v>
      </c>
      <c r="AR276" s="116" t="s">
        <v>320</v>
      </c>
      <c r="AS276" s="116" t="s">
        <v>248</v>
      </c>
      <c r="AT276" s="116" t="s">
        <v>268</v>
      </c>
      <c r="AV276" s="116">
        <v>113.25340960782999</v>
      </c>
      <c r="AW276" s="116">
        <v>0.32473240019999999</v>
      </c>
    </row>
    <row r="277" spans="1:49" x14ac:dyDescent="0.25">
      <c r="A277" s="127">
        <v>180000</v>
      </c>
      <c r="B277" s="127">
        <v>750000</v>
      </c>
      <c r="C277" s="127">
        <v>760000</v>
      </c>
      <c r="D277" s="116" t="s">
        <v>314</v>
      </c>
      <c r="E277" s="116" t="s">
        <v>315</v>
      </c>
      <c r="F277" s="116" t="s">
        <v>316</v>
      </c>
      <c r="G277" s="116" t="s">
        <v>317</v>
      </c>
      <c r="H277" s="116">
        <v>0.36</v>
      </c>
      <c r="I277" s="116">
        <v>0.57999999999999996</v>
      </c>
      <c r="J277" s="116" t="s">
        <v>268</v>
      </c>
      <c r="K277" s="116">
        <v>8.6094428806619994E-2</v>
      </c>
      <c r="L277" s="116">
        <v>3995.5354602801999</v>
      </c>
      <c r="M277" s="116">
        <v>10.743173389811</v>
      </c>
      <c r="N277" s="116">
        <v>1.8624874998238401</v>
      </c>
      <c r="O277" s="116">
        <v>0.92492737656627</v>
      </c>
      <c r="P277" s="116">
        <v>0.1603497974568</v>
      </c>
      <c r="Q277" s="116">
        <v>343.99334322942298</v>
      </c>
      <c r="R277" s="116">
        <v>1310</v>
      </c>
      <c r="S277" s="116" t="s">
        <v>318</v>
      </c>
      <c r="T277" s="116">
        <v>1310</v>
      </c>
      <c r="U277" s="116" t="s">
        <v>268</v>
      </c>
      <c r="V277" s="116" t="s">
        <v>268</v>
      </c>
      <c r="Z277" s="116">
        <v>0</v>
      </c>
      <c r="AA277" s="116">
        <v>1</v>
      </c>
      <c r="AB277" s="116">
        <v>0.92492737656627</v>
      </c>
      <c r="AC277" s="116">
        <v>0.1603497974568</v>
      </c>
      <c r="AD277" s="116">
        <v>343.99334322942298</v>
      </c>
      <c r="AF277" s="116">
        <v>-1</v>
      </c>
      <c r="AG277" s="116">
        <v>-1</v>
      </c>
      <c r="AH277" s="116">
        <v>-1</v>
      </c>
      <c r="AI277" s="116">
        <v>-1</v>
      </c>
      <c r="AJ277" s="116">
        <v>0</v>
      </c>
      <c r="AM277" s="116" t="s">
        <v>319</v>
      </c>
      <c r="AN277" s="116">
        <v>-1</v>
      </c>
      <c r="AQ277" s="116">
        <v>779</v>
      </c>
      <c r="AR277" s="116" t="s">
        <v>320</v>
      </c>
      <c r="AS277" s="116" t="s">
        <v>248</v>
      </c>
      <c r="AT277" s="116" t="s">
        <v>268</v>
      </c>
      <c r="AV277" s="116">
        <v>74.900477592035102</v>
      </c>
      <c r="AW277" s="116">
        <v>0.27898892390000002</v>
      </c>
    </row>
    <row r="278" spans="1:49" x14ac:dyDescent="0.25">
      <c r="A278" s="127">
        <v>180000</v>
      </c>
      <c r="B278" s="127">
        <v>750000</v>
      </c>
      <c r="C278" s="127">
        <v>760000</v>
      </c>
      <c r="D278" s="116" t="s">
        <v>314</v>
      </c>
      <c r="E278" s="116" t="s">
        <v>315</v>
      </c>
      <c r="F278" s="116" t="s">
        <v>316</v>
      </c>
      <c r="G278" s="116" t="s">
        <v>317</v>
      </c>
      <c r="H278" s="116">
        <v>0.36</v>
      </c>
      <c r="I278" s="116">
        <v>0.57999999999999996</v>
      </c>
      <c r="J278" s="116" t="s">
        <v>268</v>
      </c>
      <c r="K278" s="116">
        <v>1.4856122273799999E-3</v>
      </c>
      <c r="L278" s="116">
        <v>3995.5354602801999</v>
      </c>
      <c r="M278" s="116">
        <v>10.743173389811</v>
      </c>
      <c r="N278" s="116">
        <v>1.8624874998238401</v>
      </c>
      <c r="O278" s="116">
        <v>1.596018974877E-2</v>
      </c>
      <c r="P278" s="116">
        <v>2.7669342030799998E-3</v>
      </c>
      <c r="Q278" s="116">
        <v>5.9358163347266402</v>
      </c>
      <c r="R278" s="116">
        <v>1310</v>
      </c>
      <c r="S278" s="116" t="s">
        <v>318</v>
      </c>
      <c r="T278" s="116">
        <v>1310</v>
      </c>
      <c r="U278" s="116" t="s">
        <v>268</v>
      </c>
      <c r="V278" s="116" t="s">
        <v>268</v>
      </c>
      <c r="Z278" s="116">
        <v>0</v>
      </c>
      <c r="AA278" s="116">
        <v>1</v>
      </c>
      <c r="AB278" s="116">
        <v>1.596018974877E-2</v>
      </c>
      <c r="AC278" s="116">
        <v>2.7669342030799998E-3</v>
      </c>
      <c r="AD278" s="116">
        <v>5.9358163347264004</v>
      </c>
      <c r="AF278" s="116">
        <v>-1</v>
      </c>
      <c r="AG278" s="116">
        <v>-1</v>
      </c>
      <c r="AH278" s="116">
        <v>-1</v>
      </c>
      <c r="AI278" s="116">
        <v>-1</v>
      </c>
      <c r="AJ278" s="116">
        <v>0</v>
      </c>
      <c r="AM278" s="116" t="s">
        <v>319</v>
      </c>
      <c r="AN278" s="116">
        <v>-1</v>
      </c>
      <c r="AQ278" s="116">
        <v>779</v>
      </c>
      <c r="AR278" s="116" t="s">
        <v>320</v>
      </c>
      <c r="AS278" s="116" t="s">
        <v>248</v>
      </c>
      <c r="AT278" s="116" t="s">
        <v>268</v>
      </c>
      <c r="AV278" s="116">
        <v>28.4908353430292</v>
      </c>
      <c r="AW278" s="116">
        <v>4.8141251999999999E-3</v>
      </c>
    </row>
    <row r="279" spans="1:49" x14ac:dyDescent="0.25">
      <c r="A279" s="127">
        <v>180000</v>
      </c>
      <c r="B279" s="127">
        <v>750000</v>
      </c>
      <c r="C279" s="127">
        <v>760000</v>
      </c>
      <c r="D279" s="116" t="s">
        <v>314</v>
      </c>
      <c r="E279" s="116" t="s">
        <v>315</v>
      </c>
      <c r="F279" s="116" t="s">
        <v>316</v>
      </c>
      <c r="G279" s="116" t="s">
        <v>317</v>
      </c>
      <c r="H279" s="116">
        <v>0.36</v>
      </c>
      <c r="I279" s="116">
        <v>0.57999999999999996</v>
      </c>
      <c r="J279" s="116" t="s">
        <v>268</v>
      </c>
      <c r="K279" s="116">
        <v>2.4888883969540001E-2</v>
      </c>
      <c r="L279" s="116">
        <v>3995.5354602801999</v>
      </c>
      <c r="M279" s="116">
        <v>10.743173389811</v>
      </c>
      <c r="N279" s="116">
        <v>1.8624874998238401</v>
      </c>
      <c r="O279" s="116">
        <v>0.26738559596373002</v>
      </c>
      <c r="P279" s="116">
        <v>4.6355235277840003E-2</v>
      </c>
      <c r="Q279" s="116">
        <v>99.444418467124507</v>
      </c>
      <c r="R279" s="116">
        <v>1310</v>
      </c>
      <c r="S279" s="116" t="s">
        <v>318</v>
      </c>
      <c r="T279" s="116">
        <v>1310</v>
      </c>
      <c r="U279" s="116" t="s">
        <v>268</v>
      </c>
      <c r="V279" s="116" t="s">
        <v>268</v>
      </c>
      <c r="Z279" s="116">
        <v>0</v>
      </c>
      <c r="AA279" s="116">
        <v>1</v>
      </c>
      <c r="AB279" s="116">
        <v>0.26738559596373002</v>
      </c>
      <c r="AC279" s="116">
        <v>4.6355235277840003E-2</v>
      </c>
      <c r="AD279" s="116">
        <v>99.444418467126098</v>
      </c>
      <c r="AF279" s="116">
        <v>-1</v>
      </c>
      <c r="AG279" s="116">
        <v>-1</v>
      </c>
      <c r="AH279" s="116">
        <v>-1</v>
      </c>
      <c r="AI279" s="116">
        <v>-1</v>
      </c>
      <c r="AJ279" s="116">
        <v>0</v>
      </c>
      <c r="AM279" s="116" t="s">
        <v>319</v>
      </c>
      <c r="AN279" s="116">
        <v>-1</v>
      </c>
      <c r="AQ279" s="116">
        <v>779</v>
      </c>
      <c r="AR279" s="116" t="s">
        <v>320</v>
      </c>
      <c r="AS279" s="116" t="s">
        <v>248</v>
      </c>
      <c r="AT279" s="116" t="s">
        <v>268</v>
      </c>
      <c r="AV279" s="116">
        <v>62.108215890018997</v>
      </c>
      <c r="AW279" s="116">
        <v>8.0652407499999995E-2</v>
      </c>
    </row>
    <row r="280" spans="1:49" x14ac:dyDescent="0.25">
      <c r="A280" s="127">
        <v>180000</v>
      </c>
      <c r="B280" s="127">
        <v>760000</v>
      </c>
      <c r="C280" s="127">
        <v>760000</v>
      </c>
      <c r="D280" s="116" t="s">
        <v>314</v>
      </c>
      <c r="E280" s="116" t="s">
        <v>315</v>
      </c>
      <c r="F280" s="116" t="s">
        <v>316</v>
      </c>
      <c r="G280" s="116" t="s">
        <v>317</v>
      </c>
      <c r="H280" s="116">
        <v>0.36</v>
      </c>
      <c r="I280" s="116">
        <v>0.57999999999999996</v>
      </c>
      <c r="J280" s="116" t="s">
        <v>323</v>
      </c>
      <c r="K280" s="116">
        <v>9.1733568961140002E-2</v>
      </c>
      <c r="L280" s="116">
        <v>3954.5829260132</v>
      </c>
      <c r="M280" s="116">
        <v>9.0270981815397899</v>
      </c>
      <c r="N280" s="116">
        <v>1.2646533518340299</v>
      </c>
      <c r="O280" s="116">
        <v>0.82808793355526999</v>
      </c>
      <c r="P280" s="116">
        <v>0.11601116546240001</v>
      </c>
      <c r="Q280" s="116">
        <v>362.76800555598197</v>
      </c>
      <c r="R280" s="116">
        <v>1210</v>
      </c>
      <c r="S280" s="116" t="s">
        <v>318</v>
      </c>
      <c r="T280" s="116">
        <v>1210</v>
      </c>
      <c r="U280" s="116" t="s">
        <v>324</v>
      </c>
      <c r="V280" s="116" t="s">
        <v>323</v>
      </c>
      <c r="Z280" s="116">
        <v>0</v>
      </c>
      <c r="AA280" s="116">
        <v>1</v>
      </c>
      <c r="AB280" s="116">
        <v>0.82808793355526999</v>
      </c>
      <c r="AC280" s="116">
        <v>0.11601116546240001</v>
      </c>
      <c r="AD280" s="116">
        <v>1076.8347138993099</v>
      </c>
      <c r="AF280" s="116">
        <v>-1</v>
      </c>
      <c r="AG280" s="116">
        <v>-1</v>
      </c>
      <c r="AH280" s="116">
        <v>-1</v>
      </c>
      <c r="AI280" s="116">
        <v>-1</v>
      </c>
      <c r="AJ280" s="116">
        <v>0</v>
      </c>
      <c r="AM280" s="116" t="s">
        <v>319</v>
      </c>
      <c r="AN280" s="116">
        <v>-1</v>
      </c>
      <c r="AQ280" s="116">
        <v>779</v>
      </c>
      <c r="AR280" s="116" t="s">
        <v>320</v>
      </c>
      <c r="AS280" s="116" t="s">
        <v>248</v>
      </c>
      <c r="AT280" s="116" t="s">
        <v>268</v>
      </c>
      <c r="AV280" s="116">
        <v>119.760278583214</v>
      </c>
      <c r="AW280" s="116">
        <v>0.87334526670000001</v>
      </c>
    </row>
    <row r="281" spans="1:49" x14ac:dyDescent="0.25">
      <c r="A281" s="127">
        <v>180000</v>
      </c>
      <c r="B281" s="127">
        <v>760000</v>
      </c>
      <c r="C281" s="127">
        <v>760000</v>
      </c>
      <c r="D281" s="116" t="s">
        <v>314</v>
      </c>
      <c r="E281" s="116" t="s">
        <v>315</v>
      </c>
      <c r="F281" s="116" t="s">
        <v>316</v>
      </c>
      <c r="G281" s="116" t="s">
        <v>317</v>
      </c>
      <c r="H281" s="116">
        <v>0.36</v>
      </c>
      <c r="I281" s="116">
        <v>0.57999999999999996</v>
      </c>
      <c r="J281" s="116" t="s">
        <v>323</v>
      </c>
      <c r="K281" s="116">
        <v>8.1471562420029994E-2</v>
      </c>
      <c r="L281" s="116">
        <v>3954.5829260132</v>
      </c>
      <c r="M281" s="116">
        <v>9.0270981815397899</v>
      </c>
      <c r="N281" s="116">
        <v>1.2646533518340299</v>
      </c>
      <c r="O281" s="116">
        <v>0.73545179296911001</v>
      </c>
      <c r="P281" s="116">
        <v>0.10303328449365</v>
      </c>
      <c r="Q281" s="116">
        <v>322.18604970189301</v>
      </c>
      <c r="R281" s="116">
        <v>1750</v>
      </c>
      <c r="S281" s="116" t="s">
        <v>321</v>
      </c>
      <c r="T281" s="116">
        <v>1750</v>
      </c>
      <c r="U281" s="116" t="s">
        <v>324</v>
      </c>
      <c r="V281" s="116" t="s">
        <v>323</v>
      </c>
      <c r="Z281" s="116">
        <v>0</v>
      </c>
      <c r="AA281" s="116">
        <v>1</v>
      </c>
      <c r="AB281" s="116">
        <v>0.73545179296911001</v>
      </c>
      <c r="AC281" s="116">
        <v>0.10303328449365</v>
      </c>
      <c r="AD281" s="116">
        <v>322.18604970189102</v>
      </c>
      <c r="AF281" s="116">
        <v>-1</v>
      </c>
      <c r="AG281" s="116">
        <v>-1</v>
      </c>
      <c r="AH281" s="116">
        <v>-1</v>
      </c>
      <c r="AI281" s="116">
        <v>-1</v>
      </c>
      <c r="AJ281" s="116">
        <v>0</v>
      </c>
      <c r="AM281" s="116" t="s">
        <v>319</v>
      </c>
      <c r="AN281" s="116">
        <v>-1</v>
      </c>
      <c r="AQ281" s="116">
        <v>779</v>
      </c>
      <c r="AR281" s="116" t="s">
        <v>320</v>
      </c>
      <c r="AS281" s="116" t="s">
        <v>248</v>
      </c>
      <c r="AT281" s="116" t="s">
        <v>268</v>
      </c>
      <c r="AV281" s="116">
        <v>81.990061953099499</v>
      </c>
      <c r="AW281" s="116">
        <v>0.26130255450000001</v>
      </c>
    </row>
    <row r="282" spans="1:49" x14ac:dyDescent="0.25">
      <c r="A282" s="127">
        <v>180000</v>
      </c>
      <c r="B282" s="127">
        <v>760000</v>
      </c>
      <c r="C282" s="127">
        <v>760000</v>
      </c>
      <c r="D282" s="116" t="s">
        <v>314</v>
      </c>
      <c r="E282" s="116" t="s">
        <v>315</v>
      </c>
      <c r="F282" s="116" t="s">
        <v>316</v>
      </c>
      <c r="G282" s="116" t="s">
        <v>317</v>
      </c>
      <c r="H282" s="116">
        <v>0.36</v>
      </c>
      <c r="I282" s="116">
        <v>0.57999999999999996</v>
      </c>
      <c r="J282" s="116" t="s">
        <v>323</v>
      </c>
      <c r="K282" s="116">
        <v>0.2639915036978</v>
      </c>
      <c r="L282" s="116">
        <v>3954.5829260132</v>
      </c>
      <c r="M282" s="116">
        <v>9.0270981815397899</v>
      </c>
      <c r="N282" s="116">
        <v>1.2646533518340299</v>
      </c>
      <c r="O282" s="116">
        <v>2.3830772229724002</v>
      </c>
      <c r="P282" s="116">
        <v>0.33385774000712998</v>
      </c>
      <c r="Q282" s="116">
        <v>1043.97629313588</v>
      </c>
      <c r="R282" s="116">
        <v>1750</v>
      </c>
      <c r="S282" s="116" t="s">
        <v>321</v>
      </c>
      <c r="T282" s="116">
        <v>1750</v>
      </c>
      <c r="U282" s="116" t="s">
        <v>324</v>
      </c>
      <c r="V282" s="116" t="s">
        <v>323</v>
      </c>
      <c r="Z282" s="116">
        <v>0</v>
      </c>
      <c r="AA282" s="116">
        <v>1</v>
      </c>
      <c r="AB282" s="116">
        <v>2.3830772229724002</v>
      </c>
      <c r="AC282" s="116">
        <v>0.33385774000712998</v>
      </c>
      <c r="AD282" s="116">
        <v>1043.97629313588</v>
      </c>
      <c r="AF282" s="116">
        <v>-1</v>
      </c>
      <c r="AG282" s="116">
        <v>-1</v>
      </c>
      <c r="AH282" s="116">
        <v>-1</v>
      </c>
      <c r="AI282" s="116">
        <v>-1</v>
      </c>
      <c r="AJ282" s="116">
        <v>0</v>
      </c>
      <c r="AM282" s="116" t="s">
        <v>319</v>
      </c>
      <c r="AN282" s="116">
        <v>-1</v>
      </c>
      <c r="AQ282" s="116">
        <v>779</v>
      </c>
      <c r="AR282" s="116" t="s">
        <v>320</v>
      </c>
      <c r="AS282" s="116" t="s">
        <v>248</v>
      </c>
      <c r="AT282" s="116" t="s">
        <v>268</v>
      </c>
      <c r="AV282" s="116">
        <v>131.422470924897</v>
      </c>
      <c r="AW282" s="116">
        <v>0.84669610149999996</v>
      </c>
    </row>
    <row r="283" spans="1:49" x14ac:dyDescent="0.25">
      <c r="A283" s="127">
        <v>180000</v>
      </c>
      <c r="B283" s="127">
        <v>760000</v>
      </c>
      <c r="C283" s="127">
        <v>760000</v>
      </c>
      <c r="D283" s="116" t="s">
        <v>314</v>
      </c>
      <c r="E283" s="116" t="s">
        <v>315</v>
      </c>
      <c r="F283" s="116" t="s">
        <v>316</v>
      </c>
      <c r="G283" s="116" t="s">
        <v>317</v>
      </c>
      <c r="H283" s="116">
        <v>0.36</v>
      </c>
      <c r="I283" s="116">
        <v>0.57999999999999996</v>
      </c>
      <c r="J283" s="116" t="s">
        <v>268</v>
      </c>
      <c r="K283" s="116">
        <v>0.31965654070693</v>
      </c>
      <c r="L283" s="116">
        <v>3991.5817015718399</v>
      </c>
      <c r="M283" s="116">
        <v>10.6381123904982</v>
      </c>
      <c r="N283" s="116">
        <v>1.80567194207194</v>
      </c>
      <c r="O283" s="116">
        <v>3.4005422063982098</v>
      </c>
      <c r="P283" s="116">
        <v>0.57719484665428</v>
      </c>
      <c r="Q283" s="116">
        <v>1275.9351986735401</v>
      </c>
      <c r="R283" s="116">
        <v>1210</v>
      </c>
      <c r="S283" s="116" t="s">
        <v>318</v>
      </c>
      <c r="T283" s="116">
        <v>1210</v>
      </c>
      <c r="U283" s="116" t="s">
        <v>268</v>
      </c>
      <c r="V283" s="116" t="s">
        <v>268</v>
      </c>
      <c r="Z283" s="116">
        <v>0</v>
      </c>
      <c r="AA283" s="116">
        <v>1</v>
      </c>
      <c r="AB283" s="116">
        <v>3.4005422063982098</v>
      </c>
      <c r="AC283" s="116">
        <v>0.57719484665428</v>
      </c>
      <c r="AD283" s="116">
        <v>1275.9351986735401</v>
      </c>
      <c r="AF283" s="116">
        <v>-1</v>
      </c>
      <c r="AG283" s="116">
        <v>-1</v>
      </c>
      <c r="AH283" s="116">
        <v>-1</v>
      </c>
      <c r="AI283" s="116">
        <v>-1</v>
      </c>
      <c r="AJ283" s="116">
        <v>0</v>
      </c>
      <c r="AM283" s="116" t="s">
        <v>319</v>
      </c>
      <c r="AN283" s="116">
        <v>-1</v>
      </c>
      <c r="AQ283" s="116">
        <v>779</v>
      </c>
      <c r="AR283" s="116" t="s">
        <v>320</v>
      </c>
      <c r="AS283" s="116" t="s">
        <v>248</v>
      </c>
      <c r="AT283" s="116" t="s">
        <v>268</v>
      </c>
      <c r="AV283" s="116">
        <v>201.65368984696201</v>
      </c>
      <c r="AW283" s="116">
        <v>1.0348217344999999</v>
      </c>
    </row>
    <row r="284" spans="1:49" x14ac:dyDescent="0.25">
      <c r="A284" s="127">
        <v>180000</v>
      </c>
      <c r="B284" s="127">
        <v>760000</v>
      </c>
      <c r="C284" s="127">
        <v>760000</v>
      </c>
      <c r="D284" s="116" t="s">
        <v>314</v>
      </c>
      <c r="E284" s="116" t="s">
        <v>315</v>
      </c>
      <c r="F284" s="116" t="s">
        <v>316</v>
      </c>
      <c r="G284" s="116" t="s">
        <v>317</v>
      </c>
      <c r="H284" s="116">
        <v>0.36</v>
      </c>
      <c r="I284" s="116">
        <v>0.57999999999999996</v>
      </c>
      <c r="J284" s="116" t="s">
        <v>268</v>
      </c>
      <c r="K284" s="116">
        <v>1.74707292153E-3</v>
      </c>
      <c r="L284" s="116">
        <v>3991.5817015718399</v>
      </c>
      <c r="M284" s="116">
        <v>10.6381123904982</v>
      </c>
      <c r="N284" s="116">
        <v>1.80567194207194</v>
      </c>
      <c r="O284" s="116">
        <v>1.858555809371E-2</v>
      </c>
      <c r="P284" s="116">
        <v>3.15464055517E-3</v>
      </c>
      <c r="Q284" s="116">
        <v>6.9735843049227499</v>
      </c>
      <c r="R284" s="116">
        <v>1310</v>
      </c>
      <c r="S284" s="116" t="s">
        <v>318</v>
      </c>
      <c r="T284" s="116">
        <v>1310</v>
      </c>
      <c r="U284" s="116" t="s">
        <v>268</v>
      </c>
      <c r="V284" s="116" t="s">
        <v>268</v>
      </c>
      <c r="Z284" s="116">
        <v>0</v>
      </c>
      <c r="AA284" s="116">
        <v>1</v>
      </c>
      <c r="AB284" s="116">
        <v>1.858555809371E-2</v>
      </c>
      <c r="AC284" s="116">
        <v>3.15464055517E-3</v>
      </c>
      <c r="AD284" s="116">
        <v>6.9735843049239499</v>
      </c>
      <c r="AF284" s="116">
        <v>-1</v>
      </c>
      <c r="AG284" s="116">
        <v>-1</v>
      </c>
      <c r="AH284" s="116">
        <v>-1</v>
      </c>
      <c r="AI284" s="116">
        <v>-1</v>
      </c>
      <c r="AJ284" s="116">
        <v>0</v>
      </c>
      <c r="AM284" s="116" t="s">
        <v>319</v>
      </c>
      <c r="AN284" s="116">
        <v>-1</v>
      </c>
      <c r="AQ284" s="116">
        <v>779</v>
      </c>
      <c r="AR284" s="116" t="s">
        <v>320</v>
      </c>
      <c r="AS284" s="116" t="s">
        <v>248</v>
      </c>
      <c r="AT284" s="116" t="s">
        <v>268</v>
      </c>
      <c r="AV284" s="116">
        <v>33.359848490490897</v>
      </c>
      <c r="AW284" s="116">
        <v>5.6557860999999999E-3</v>
      </c>
    </row>
    <row r="285" spans="1:49" x14ac:dyDescent="0.25">
      <c r="A285" s="127">
        <v>180000</v>
      </c>
      <c r="B285" s="127">
        <v>760000</v>
      </c>
      <c r="C285" s="127">
        <v>760000</v>
      </c>
      <c r="D285" s="116" t="s">
        <v>314</v>
      </c>
      <c r="E285" s="116" t="s">
        <v>315</v>
      </c>
      <c r="F285" s="116" t="s">
        <v>316</v>
      </c>
      <c r="G285" s="116" t="s">
        <v>317</v>
      </c>
      <c r="H285" s="116">
        <v>0.36</v>
      </c>
      <c r="I285" s="116">
        <v>0.57999999999999996</v>
      </c>
      <c r="J285" s="116" t="s">
        <v>268</v>
      </c>
      <c r="K285" s="116">
        <v>3.2844622737800001E-3</v>
      </c>
      <c r="L285" s="116">
        <v>3991.5817015718399</v>
      </c>
      <c r="M285" s="116">
        <v>10.6381123904982</v>
      </c>
      <c r="N285" s="116">
        <v>1.80567194207194</v>
      </c>
      <c r="O285" s="116">
        <v>3.4940478810819998E-2</v>
      </c>
      <c r="P285" s="116">
        <v>5.9306613725499998E-3</v>
      </c>
      <c r="Q285" s="116">
        <v>13.1101995115233</v>
      </c>
      <c r="R285" s="116">
        <v>1310</v>
      </c>
      <c r="S285" s="116" t="s">
        <v>318</v>
      </c>
      <c r="T285" s="116">
        <v>1310</v>
      </c>
      <c r="U285" s="116" t="s">
        <v>268</v>
      </c>
      <c r="V285" s="116" t="s">
        <v>268</v>
      </c>
      <c r="Z285" s="116">
        <v>0</v>
      </c>
      <c r="AA285" s="116">
        <v>1</v>
      </c>
      <c r="AB285" s="116">
        <v>3.4940478810819998E-2</v>
      </c>
      <c r="AC285" s="116">
        <v>5.9306613725499998E-3</v>
      </c>
      <c r="AD285" s="116">
        <v>13.1101995115226</v>
      </c>
      <c r="AF285" s="116">
        <v>-1</v>
      </c>
      <c r="AG285" s="116">
        <v>-1</v>
      </c>
      <c r="AH285" s="116">
        <v>-1</v>
      </c>
      <c r="AI285" s="116">
        <v>-1</v>
      </c>
      <c r="AJ285" s="116">
        <v>0</v>
      </c>
      <c r="AM285" s="116" t="s">
        <v>319</v>
      </c>
      <c r="AN285" s="116">
        <v>-1</v>
      </c>
      <c r="AQ285" s="116">
        <v>779</v>
      </c>
      <c r="AR285" s="116" t="s">
        <v>320</v>
      </c>
      <c r="AS285" s="116" t="s">
        <v>248</v>
      </c>
      <c r="AT285" s="116" t="s">
        <v>268</v>
      </c>
      <c r="AV285" s="116">
        <v>62.323900455075801</v>
      </c>
      <c r="AW285" s="116">
        <v>1.06327652E-2</v>
      </c>
    </row>
    <row r="286" spans="1:49" x14ac:dyDescent="0.25">
      <c r="A286" s="127">
        <v>180000</v>
      </c>
      <c r="B286" s="127">
        <v>760000</v>
      </c>
      <c r="C286" s="127">
        <v>760000</v>
      </c>
      <c r="D286" s="116" t="s">
        <v>314</v>
      </c>
      <c r="E286" s="116" t="s">
        <v>315</v>
      </c>
      <c r="F286" s="116" t="s">
        <v>316</v>
      </c>
      <c r="G286" s="116" t="s">
        <v>317</v>
      </c>
      <c r="H286" s="116">
        <v>0.36</v>
      </c>
      <c r="I286" s="116">
        <v>0.57999999999999996</v>
      </c>
      <c r="J286" s="116" t="s">
        <v>268</v>
      </c>
      <c r="K286" s="116">
        <v>0.11845800045052</v>
      </c>
      <c r="L286" s="116">
        <v>3956.9299167582799</v>
      </c>
      <c r="M286" s="116">
        <v>9.2817843988049002</v>
      </c>
      <c r="N286" s="116">
        <v>1.3215955035521401</v>
      </c>
      <c r="O286" s="116">
        <v>1.0995016204953201</v>
      </c>
      <c r="P286" s="116">
        <v>0.15655356075519</v>
      </c>
      <c r="Q286" s="116">
        <v>468.73000586205598</v>
      </c>
      <c r="R286" s="116">
        <v>1210</v>
      </c>
      <c r="S286" s="116" t="s">
        <v>318</v>
      </c>
      <c r="T286" s="116">
        <v>1210</v>
      </c>
      <c r="U286" s="116" t="s">
        <v>268</v>
      </c>
      <c r="V286" s="116" t="s">
        <v>268</v>
      </c>
      <c r="Z286" s="116">
        <v>0</v>
      </c>
      <c r="AA286" s="116">
        <v>1</v>
      </c>
      <c r="AB286" s="116">
        <v>1.0995016204953201</v>
      </c>
      <c r="AC286" s="116">
        <v>0.15655356075519</v>
      </c>
      <c r="AD286" s="116">
        <v>468.73000586205598</v>
      </c>
      <c r="AF286" s="116">
        <v>-1</v>
      </c>
      <c r="AG286" s="116">
        <v>-1</v>
      </c>
      <c r="AH286" s="116">
        <v>-1</v>
      </c>
      <c r="AI286" s="116">
        <v>-1</v>
      </c>
      <c r="AJ286" s="116">
        <v>0</v>
      </c>
      <c r="AM286" s="116" t="s">
        <v>319</v>
      </c>
      <c r="AN286" s="116">
        <v>-1</v>
      </c>
      <c r="AQ286" s="116">
        <v>779</v>
      </c>
      <c r="AR286" s="116" t="s">
        <v>320</v>
      </c>
      <c r="AS286" s="116" t="s">
        <v>248</v>
      </c>
      <c r="AT286" s="116" t="s">
        <v>268</v>
      </c>
      <c r="AV286" s="116">
        <v>93.344575856116293</v>
      </c>
      <c r="AW286" s="116">
        <v>0.38015410049999998</v>
      </c>
    </row>
    <row r="287" spans="1:49" x14ac:dyDescent="0.25">
      <c r="A287" s="127">
        <v>180000</v>
      </c>
      <c r="B287" s="127">
        <v>760000</v>
      </c>
      <c r="C287" s="127">
        <v>760000</v>
      </c>
      <c r="D287" s="116" t="s">
        <v>314</v>
      </c>
      <c r="E287" s="116" t="s">
        <v>315</v>
      </c>
      <c r="F287" s="116" t="s">
        <v>316</v>
      </c>
      <c r="G287" s="116" t="s">
        <v>317</v>
      </c>
      <c r="H287" s="116">
        <v>0.36</v>
      </c>
      <c r="I287" s="116">
        <v>0.57999999999999996</v>
      </c>
      <c r="J287" s="116" t="s">
        <v>323</v>
      </c>
      <c r="K287" s="116">
        <v>9.6001853657300004E-2</v>
      </c>
      <c r="L287" s="116">
        <v>3956.9299167582799</v>
      </c>
      <c r="M287" s="116">
        <v>9.2817843988049002</v>
      </c>
      <c r="N287" s="116">
        <v>1.3215955035521401</v>
      </c>
      <c r="O287" s="116">
        <v>0.89106850753271005</v>
      </c>
      <c r="P287" s="116">
        <v>0.12687561812615999</v>
      </c>
      <c r="Q287" s="116">
        <v>379.87260680083602</v>
      </c>
      <c r="R287" s="116">
        <v>1210</v>
      </c>
      <c r="S287" s="116" t="s">
        <v>318</v>
      </c>
      <c r="T287" s="116">
        <v>1210</v>
      </c>
      <c r="U287" s="116" t="s">
        <v>324</v>
      </c>
      <c r="V287" s="116" t="s">
        <v>323</v>
      </c>
      <c r="Z287" s="116">
        <v>0</v>
      </c>
      <c r="AA287" s="116">
        <v>1</v>
      </c>
      <c r="AB287" s="116">
        <v>0.89106850753271005</v>
      </c>
      <c r="AC287" s="116">
        <v>0.12687561812615999</v>
      </c>
      <c r="AD287" s="116">
        <v>1042.3533507204099</v>
      </c>
      <c r="AF287" s="116">
        <v>-1</v>
      </c>
      <c r="AG287" s="116">
        <v>-1</v>
      </c>
      <c r="AH287" s="116">
        <v>-1</v>
      </c>
      <c r="AI287" s="116">
        <v>-1</v>
      </c>
      <c r="AJ287" s="116">
        <v>0</v>
      </c>
      <c r="AM287" s="116" t="s">
        <v>319</v>
      </c>
      <c r="AN287" s="116">
        <v>-1</v>
      </c>
      <c r="AQ287" s="116">
        <v>779</v>
      </c>
      <c r="AR287" s="116" t="s">
        <v>320</v>
      </c>
      <c r="AS287" s="116" t="s">
        <v>248</v>
      </c>
      <c r="AT287" s="116" t="s">
        <v>268</v>
      </c>
      <c r="AV287" s="116">
        <v>185.43715592868799</v>
      </c>
      <c r="AW287" s="116">
        <v>0.84537984649999998</v>
      </c>
    </row>
    <row r="288" spans="1:49" x14ac:dyDescent="0.25">
      <c r="A288" s="127">
        <v>180000</v>
      </c>
      <c r="B288" s="127">
        <v>760000</v>
      </c>
      <c r="C288" s="127">
        <v>760000</v>
      </c>
      <c r="D288" s="116" t="s">
        <v>314</v>
      </c>
      <c r="E288" s="116" t="s">
        <v>315</v>
      </c>
      <c r="F288" s="116" t="s">
        <v>316</v>
      </c>
      <c r="G288" s="116" t="s">
        <v>317</v>
      </c>
      <c r="H288" s="116">
        <v>0.36</v>
      </c>
      <c r="I288" s="116">
        <v>0.57999999999999996</v>
      </c>
      <c r="J288" s="116" t="s">
        <v>268</v>
      </c>
      <c r="K288" s="116">
        <v>1.1032885207E-4</v>
      </c>
      <c r="L288" s="116">
        <v>3956.9299167582799</v>
      </c>
      <c r="M288" s="116">
        <v>9.2817843988049002</v>
      </c>
      <c r="N288" s="116">
        <v>1.3215955035521401</v>
      </c>
      <c r="O288" s="116">
        <v>1.02404861794E-3</v>
      </c>
      <c r="P288" s="116">
        <v>1.4581011481000001E-4</v>
      </c>
      <c r="Q288" s="116">
        <v>0.43656353546507998</v>
      </c>
      <c r="R288" s="116">
        <v>1750</v>
      </c>
      <c r="S288" s="116" t="s">
        <v>321</v>
      </c>
      <c r="T288" s="116">
        <v>1750</v>
      </c>
      <c r="U288" s="116" t="s">
        <v>268</v>
      </c>
      <c r="V288" s="116" t="s">
        <v>268</v>
      </c>
      <c r="Z288" s="116">
        <v>0</v>
      </c>
      <c r="AA288" s="116">
        <v>1</v>
      </c>
      <c r="AB288" s="116">
        <v>1.02404861794E-3</v>
      </c>
      <c r="AC288" s="116">
        <v>1.4581011481000001E-4</v>
      </c>
      <c r="AD288" s="116">
        <v>0.43656353546437998</v>
      </c>
      <c r="AF288" s="116">
        <v>-1</v>
      </c>
      <c r="AG288" s="116">
        <v>-1</v>
      </c>
      <c r="AH288" s="116">
        <v>-1</v>
      </c>
      <c r="AI288" s="116">
        <v>-1</v>
      </c>
      <c r="AJ288" s="116">
        <v>0</v>
      </c>
      <c r="AM288" s="116" t="s">
        <v>319</v>
      </c>
      <c r="AN288" s="116">
        <v>-1</v>
      </c>
      <c r="AQ288" s="116">
        <v>779</v>
      </c>
      <c r="AR288" s="116" t="s">
        <v>320</v>
      </c>
      <c r="AS288" s="116" t="s">
        <v>248</v>
      </c>
      <c r="AT288" s="116" t="s">
        <v>268</v>
      </c>
      <c r="AV288" s="116">
        <v>32.857729800026597</v>
      </c>
      <c r="AW288" s="116">
        <v>3.5406609999999997E-4</v>
      </c>
    </row>
    <row r="289" spans="1:49" x14ac:dyDescent="0.25">
      <c r="A289" s="127">
        <v>180000</v>
      </c>
      <c r="B289" s="127">
        <v>760000</v>
      </c>
      <c r="C289" s="127">
        <v>760000</v>
      </c>
      <c r="D289" s="116" t="s">
        <v>314</v>
      </c>
      <c r="E289" s="116" t="s">
        <v>315</v>
      </c>
      <c r="F289" s="116" t="s">
        <v>316</v>
      </c>
      <c r="G289" s="116" t="s">
        <v>317</v>
      </c>
      <c r="H289" s="116">
        <v>0.36</v>
      </c>
      <c r="I289" s="116">
        <v>0.57999999999999996</v>
      </c>
      <c r="J289" s="116" t="s">
        <v>323</v>
      </c>
      <c r="K289" s="116">
        <v>0.21346705961481</v>
      </c>
      <c r="L289" s="116">
        <v>3956.9299167582799</v>
      </c>
      <c r="M289" s="116">
        <v>9.2817843988049002</v>
      </c>
      <c r="N289" s="116">
        <v>1.3215955035521401</v>
      </c>
      <c r="O289" s="116">
        <v>1.9813552235915599</v>
      </c>
      <c r="P289" s="116">
        <v>0.28211710614343</v>
      </c>
      <c r="Q289" s="116">
        <v>844.67419443229301</v>
      </c>
      <c r="R289" s="116">
        <v>1750</v>
      </c>
      <c r="S289" s="116" t="s">
        <v>321</v>
      </c>
      <c r="T289" s="116">
        <v>1750</v>
      </c>
      <c r="U289" s="116" t="s">
        <v>324</v>
      </c>
      <c r="V289" s="116" t="s">
        <v>323</v>
      </c>
      <c r="Z289" s="116">
        <v>0</v>
      </c>
      <c r="AA289" s="116">
        <v>1</v>
      </c>
      <c r="AB289" s="116">
        <v>1.9813552235915599</v>
      </c>
      <c r="AC289" s="116">
        <v>0.28211710614343</v>
      </c>
      <c r="AD289" s="116">
        <v>844.67419443229301</v>
      </c>
      <c r="AF289" s="116">
        <v>-1</v>
      </c>
      <c r="AG289" s="116">
        <v>-1</v>
      </c>
      <c r="AH289" s="116">
        <v>-1</v>
      </c>
      <c r="AI289" s="116">
        <v>-1</v>
      </c>
      <c r="AJ289" s="116">
        <v>0</v>
      </c>
      <c r="AM289" s="116" t="s">
        <v>319</v>
      </c>
      <c r="AN289" s="116">
        <v>-1</v>
      </c>
      <c r="AQ289" s="116">
        <v>779</v>
      </c>
      <c r="AR289" s="116" t="s">
        <v>320</v>
      </c>
      <c r="AS289" s="116" t="s">
        <v>248</v>
      </c>
      <c r="AT289" s="116" t="s">
        <v>268</v>
      </c>
      <c r="AV289" s="116">
        <v>115.284190717309</v>
      </c>
      <c r="AW289" s="116">
        <v>0.68505611879999995</v>
      </c>
    </row>
    <row r="290" spans="1:49" x14ac:dyDescent="0.25">
      <c r="A290" s="127">
        <v>180000</v>
      </c>
      <c r="B290" s="127">
        <v>760000</v>
      </c>
      <c r="C290" s="127">
        <v>760000</v>
      </c>
      <c r="D290" s="116" t="s">
        <v>314</v>
      </c>
      <c r="E290" s="116" t="s">
        <v>315</v>
      </c>
      <c r="F290" s="116" t="s">
        <v>316</v>
      </c>
      <c r="G290" s="116" t="s">
        <v>317</v>
      </c>
      <c r="H290" s="116">
        <v>0.36</v>
      </c>
      <c r="I290" s="116">
        <v>0.57999999999999996</v>
      </c>
      <c r="J290" s="116" t="s">
        <v>268</v>
      </c>
      <c r="K290" s="116">
        <v>1.347605259E-5</v>
      </c>
      <c r="L290" s="116">
        <v>3956.9299167582799</v>
      </c>
      <c r="M290" s="116">
        <v>9.2817843988049002</v>
      </c>
      <c r="N290" s="116">
        <v>1.3215955035521401</v>
      </c>
      <c r="O290" s="116">
        <v>1.2508181475E-4</v>
      </c>
      <c r="P290" s="116">
        <v>1.7809890510000001E-5</v>
      </c>
      <c r="Q290" s="116">
        <v>5.3323795680869999E-2</v>
      </c>
      <c r="R290" s="116">
        <v>1750</v>
      </c>
      <c r="S290" s="116" t="s">
        <v>321</v>
      </c>
      <c r="T290" s="116">
        <v>1750</v>
      </c>
      <c r="U290" s="116" t="s">
        <v>268</v>
      </c>
      <c r="V290" s="116" t="s">
        <v>268</v>
      </c>
      <c r="Z290" s="116">
        <v>0</v>
      </c>
      <c r="AA290" s="116">
        <v>1</v>
      </c>
      <c r="AB290" s="116">
        <v>1.2508181475E-4</v>
      </c>
      <c r="AC290" s="116">
        <v>1.7809890510000001E-5</v>
      </c>
      <c r="AD290" s="116">
        <v>5.3323795681079998E-2</v>
      </c>
      <c r="AF290" s="116">
        <v>-1</v>
      </c>
      <c r="AG290" s="116">
        <v>-1</v>
      </c>
      <c r="AH290" s="116">
        <v>-1</v>
      </c>
      <c r="AI290" s="116">
        <v>-1</v>
      </c>
      <c r="AJ290" s="116">
        <v>0</v>
      </c>
      <c r="AM290" s="116" t="s">
        <v>319</v>
      </c>
      <c r="AN290" s="116">
        <v>-1</v>
      </c>
      <c r="AQ290" s="116">
        <v>779</v>
      </c>
      <c r="AR290" s="116" t="s">
        <v>320</v>
      </c>
      <c r="AS290" s="116" t="s">
        <v>248</v>
      </c>
      <c r="AT290" s="116" t="s">
        <v>268</v>
      </c>
      <c r="AV290" s="116">
        <v>11.467827651644599</v>
      </c>
      <c r="AW290" s="116">
        <v>4.3247200000000002E-5</v>
      </c>
    </row>
    <row r="291" spans="1:49" x14ac:dyDescent="0.25">
      <c r="A291" s="127">
        <v>180000</v>
      </c>
      <c r="B291" s="127">
        <v>760000</v>
      </c>
      <c r="C291" s="127">
        <v>760000</v>
      </c>
      <c r="D291" s="116" t="s">
        <v>314</v>
      </c>
      <c r="E291" s="116" t="s">
        <v>315</v>
      </c>
      <c r="F291" s="116" t="s">
        <v>316</v>
      </c>
      <c r="G291" s="116" t="s">
        <v>317</v>
      </c>
      <c r="H291" s="116">
        <v>0.36</v>
      </c>
      <c r="I291" s="116">
        <v>0.57999999999999996</v>
      </c>
      <c r="J291" s="116" t="s">
        <v>323</v>
      </c>
      <c r="K291" s="116">
        <v>2.2289775183500001E-2</v>
      </c>
      <c r="L291" s="116">
        <v>3956.9299167582799</v>
      </c>
      <c r="M291" s="116">
        <v>9.2817843988049002</v>
      </c>
      <c r="N291" s="116">
        <v>1.3215955035521401</v>
      </c>
      <c r="O291" s="116">
        <v>0.20688888755106999</v>
      </c>
      <c r="P291" s="116">
        <v>2.94580666577E-2</v>
      </c>
      <c r="Q291" s="116">
        <v>88.199078261407493</v>
      </c>
      <c r="R291" s="116">
        <v>1750</v>
      </c>
      <c r="S291" s="116" t="s">
        <v>321</v>
      </c>
      <c r="T291" s="116">
        <v>1750</v>
      </c>
      <c r="U291" s="116" t="s">
        <v>324</v>
      </c>
      <c r="V291" s="116" t="s">
        <v>323</v>
      </c>
      <c r="Z291" s="116">
        <v>0</v>
      </c>
      <c r="AA291" s="116">
        <v>1</v>
      </c>
      <c r="AB291" s="116">
        <v>0.20688888755106999</v>
      </c>
      <c r="AC291" s="116">
        <v>2.94580666577E-2</v>
      </c>
      <c r="AD291" s="116">
        <v>88.199078261406697</v>
      </c>
      <c r="AF291" s="116">
        <v>-1</v>
      </c>
      <c r="AG291" s="116">
        <v>-1</v>
      </c>
      <c r="AH291" s="116">
        <v>-1</v>
      </c>
      <c r="AI291" s="116">
        <v>-1</v>
      </c>
      <c r="AJ291" s="116">
        <v>0</v>
      </c>
      <c r="AM291" s="116" t="s">
        <v>319</v>
      </c>
      <c r="AN291" s="116">
        <v>-1</v>
      </c>
      <c r="AQ291" s="116">
        <v>779</v>
      </c>
      <c r="AR291" s="116" t="s">
        <v>320</v>
      </c>
      <c r="AS291" s="116" t="s">
        <v>248</v>
      </c>
      <c r="AT291" s="116" t="s">
        <v>268</v>
      </c>
      <c r="AV291" s="116">
        <v>56.151109670314902</v>
      </c>
      <c r="AW291" s="116">
        <v>7.1532099200000004E-2</v>
      </c>
    </row>
    <row r="292" spans="1:49" x14ac:dyDescent="0.25">
      <c r="A292" s="127">
        <v>190000</v>
      </c>
      <c r="B292" s="127">
        <v>760000</v>
      </c>
      <c r="C292" s="127">
        <v>760000</v>
      </c>
      <c r="D292" s="116" t="s">
        <v>314</v>
      </c>
      <c r="E292" s="116" t="s">
        <v>315</v>
      </c>
      <c r="F292" s="116" t="s">
        <v>316</v>
      </c>
      <c r="G292" s="116" t="s">
        <v>317</v>
      </c>
      <c r="H292" s="116">
        <v>0.36</v>
      </c>
      <c r="I292" s="116">
        <v>0.57999999999999996</v>
      </c>
      <c r="J292" s="116" t="s">
        <v>268</v>
      </c>
      <c r="K292" s="116">
        <v>6.5633444048820003E-2</v>
      </c>
      <c r="L292" s="116">
        <v>2829.3541303206898</v>
      </c>
      <c r="M292" s="116">
        <v>7.0267993560699997</v>
      </c>
      <c r="N292" s="116">
        <v>1.0315016132202599</v>
      </c>
      <c r="O292" s="116">
        <v>0.46119304237893999</v>
      </c>
      <c r="P292" s="116">
        <v>6.7701003417559996E-2</v>
      </c>
      <c r="Q292" s="116">
        <v>185.70025600671701</v>
      </c>
      <c r="R292" s="116">
        <v>1210</v>
      </c>
      <c r="S292" s="116" t="s">
        <v>318</v>
      </c>
      <c r="T292" s="116">
        <v>1210</v>
      </c>
      <c r="U292" s="116" t="s">
        <v>268</v>
      </c>
      <c r="V292" s="116" t="s">
        <v>268</v>
      </c>
      <c r="Z292" s="116">
        <v>0</v>
      </c>
      <c r="AA292" s="116">
        <v>1</v>
      </c>
      <c r="AB292" s="116">
        <v>0.46119304237893999</v>
      </c>
      <c r="AC292" s="116">
        <v>6.7701003417559996E-2</v>
      </c>
      <c r="AD292" s="116">
        <v>1244.88591493432</v>
      </c>
      <c r="AF292" s="116">
        <v>-1</v>
      </c>
      <c r="AG292" s="116">
        <v>-1</v>
      </c>
      <c r="AH292" s="116">
        <v>-1</v>
      </c>
      <c r="AI292" s="116">
        <v>-1</v>
      </c>
      <c r="AJ292" s="116">
        <v>0</v>
      </c>
      <c r="AM292" s="116" t="s">
        <v>319</v>
      </c>
      <c r="AN292" s="116">
        <v>-1</v>
      </c>
      <c r="AQ292" s="116">
        <v>779</v>
      </c>
      <c r="AR292" s="116" t="s">
        <v>320</v>
      </c>
      <c r="AS292" s="116" t="s">
        <v>248</v>
      </c>
      <c r="AT292" s="116" t="s">
        <v>268</v>
      </c>
      <c r="AV292" s="116">
        <v>90.517444504658897</v>
      </c>
      <c r="AW292" s="116">
        <v>1.0096398337000001</v>
      </c>
    </row>
    <row r="293" spans="1:49" x14ac:dyDescent="0.25">
      <c r="A293" s="127">
        <v>190000</v>
      </c>
      <c r="B293" s="127">
        <v>760000</v>
      </c>
      <c r="C293" s="127">
        <v>760000</v>
      </c>
      <c r="D293" s="116" t="s">
        <v>314</v>
      </c>
      <c r="E293" s="116" t="s">
        <v>315</v>
      </c>
      <c r="F293" s="116" t="s">
        <v>316</v>
      </c>
      <c r="G293" s="116" t="s">
        <v>317</v>
      </c>
      <c r="H293" s="116">
        <v>0.36</v>
      </c>
      <c r="I293" s="116">
        <v>0.57999999999999996</v>
      </c>
      <c r="J293" s="116" t="s">
        <v>268</v>
      </c>
      <c r="K293" s="116">
        <v>9.8542661269199992E-3</v>
      </c>
      <c r="L293" s="116">
        <v>2829.3541303206898</v>
      </c>
      <c r="M293" s="116">
        <v>7.0267993560699997</v>
      </c>
      <c r="N293" s="116">
        <v>1.0315016132202599</v>
      </c>
      <c r="O293" s="116">
        <v>6.9243950875199994E-2</v>
      </c>
      <c r="P293" s="116">
        <v>1.0164691407019999E-2</v>
      </c>
      <c r="Q293" s="116">
        <v>27.881208567488802</v>
      </c>
      <c r="R293" s="116">
        <v>1750</v>
      </c>
      <c r="S293" s="116" t="s">
        <v>321</v>
      </c>
      <c r="T293" s="116">
        <v>1750</v>
      </c>
      <c r="U293" s="116" t="s">
        <v>268</v>
      </c>
      <c r="V293" s="116" t="s">
        <v>268</v>
      </c>
      <c r="Z293" s="116">
        <v>0</v>
      </c>
      <c r="AA293" s="116">
        <v>1</v>
      </c>
      <c r="AB293" s="116">
        <v>6.9243950875199994E-2</v>
      </c>
      <c r="AC293" s="116">
        <v>1.0164691407019999E-2</v>
      </c>
      <c r="AD293" s="116">
        <v>27.8812085674892</v>
      </c>
      <c r="AF293" s="116">
        <v>-1</v>
      </c>
      <c r="AG293" s="116">
        <v>-1</v>
      </c>
      <c r="AH293" s="116">
        <v>-1</v>
      </c>
      <c r="AI293" s="116">
        <v>-1</v>
      </c>
      <c r="AJ293" s="116">
        <v>0</v>
      </c>
      <c r="AM293" s="116" t="s">
        <v>319</v>
      </c>
      <c r="AN293" s="116">
        <v>-1</v>
      </c>
      <c r="AQ293" s="116">
        <v>779</v>
      </c>
      <c r="AR293" s="116" t="s">
        <v>320</v>
      </c>
      <c r="AS293" s="116" t="s">
        <v>248</v>
      </c>
      <c r="AT293" s="116" t="s">
        <v>268</v>
      </c>
      <c r="AV293" s="116">
        <v>34.631563038689301</v>
      </c>
      <c r="AW293" s="116">
        <v>2.26124968E-2</v>
      </c>
    </row>
    <row r="294" spans="1:49" x14ac:dyDescent="0.25">
      <c r="A294" s="127">
        <v>190000</v>
      </c>
      <c r="B294" s="127">
        <v>760000</v>
      </c>
      <c r="C294" s="127">
        <v>760000</v>
      </c>
      <c r="D294" s="116" t="s">
        <v>314</v>
      </c>
      <c r="E294" s="116" t="s">
        <v>315</v>
      </c>
      <c r="F294" s="116" t="s">
        <v>316</v>
      </c>
      <c r="G294" s="116" t="s">
        <v>317</v>
      </c>
      <c r="H294" s="116">
        <v>0.36</v>
      </c>
      <c r="I294" s="116">
        <v>0.57999999999999996</v>
      </c>
      <c r="J294" s="116" t="s">
        <v>268</v>
      </c>
      <c r="K294" s="116">
        <v>7.4369150095400004E-3</v>
      </c>
      <c r="L294" s="116">
        <v>4025.5799449726601</v>
      </c>
      <c r="M294" s="116">
        <v>10.821965047380999</v>
      </c>
      <c r="N294" s="116">
        <v>1.8942452560721399</v>
      </c>
      <c r="O294" s="116">
        <v>8.0482034293589994E-2</v>
      </c>
      <c r="P294" s="116">
        <v>1.4087340976629999E-2</v>
      </c>
      <c r="Q294" s="116">
        <v>29.937895914874399</v>
      </c>
      <c r="R294" s="116">
        <v>1210</v>
      </c>
      <c r="S294" s="116" t="s">
        <v>318</v>
      </c>
      <c r="T294" s="116">
        <v>1210</v>
      </c>
      <c r="U294" s="116" t="s">
        <v>268</v>
      </c>
      <c r="V294" s="116" t="s">
        <v>268</v>
      </c>
      <c r="Z294" s="116">
        <v>0</v>
      </c>
      <c r="AA294" s="116">
        <v>1</v>
      </c>
      <c r="AB294" s="116">
        <v>8.0482034293589994E-2</v>
      </c>
      <c r="AC294" s="116">
        <v>1.4087340976629999E-2</v>
      </c>
      <c r="AD294" s="116">
        <v>29.937895914872399</v>
      </c>
      <c r="AF294" s="116">
        <v>-1</v>
      </c>
      <c r="AG294" s="116">
        <v>-1</v>
      </c>
      <c r="AH294" s="116">
        <v>-1</v>
      </c>
      <c r="AI294" s="116">
        <v>-1</v>
      </c>
      <c r="AJ294" s="116">
        <v>0</v>
      </c>
      <c r="AM294" s="116" t="s">
        <v>319</v>
      </c>
      <c r="AN294" s="116">
        <v>-1</v>
      </c>
      <c r="AQ294" s="116">
        <v>779</v>
      </c>
      <c r="AR294" s="116" t="s">
        <v>320</v>
      </c>
      <c r="AS294" s="116" t="s">
        <v>248</v>
      </c>
      <c r="AT294" s="116" t="s">
        <v>268</v>
      </c>
      <c r="AV294" s="116">
        <v>56.627723145619797</v>
      </c>
      <c r="AW294" s="116">
        <v>2.4280532000000001E-2</v>
      </c>
    </row>
    <row r="295" spans="1:49" x14ac:dyDescent="0.25">
      <c r="A295" s="127">
        <v>190000</v>
      </c>
      <c r="B295" s="127">
        <v>760000</v>
      </c>
      <c r="C295" s="127">
        <v>760000</v>
      </c>
      <c r="D295" s="116" t="s">
        <v>314</v>
      </c>
      <c r="E295" s="116" t="s">
        <v>315</v>
      </c>
      <c r="F295" s="116" t="s">
        <v>316</v>
      </c>
      <c r="G295" s="116" t="s">
        <v>317</v>
      </c>
      <c r="H295" s="116">
        <v>0.36</v>
      </c>
      <c r="I295" s="116">
        <v>0.57999999999999996</v>
      </c>
      <c r="J295" s="116" t="s">
        <v>268</v>
      </c>
      <c r="K295" s="116">
        <v>3.2113572935650002E-2</v>
      </c>
      <c r="L295" s="116">
        <v>4025.5799449726601</v>
      </c>
      <c r="M295" s="116">
        <v>10.821965047380999</v>
      </c>
      <c r="N295" s="116">
        <v>1.8942452560721399</v>
      </c>
      <c r="O295" s="116">
        <v>0.34753196385618002</v>
      </c>
      <c r="P295" s="116">
        <v>6.0830983188889999E-2</v>
      </c>
      <c r="Q295" s="116">
        <v>129.27575517118899</v>
      </c>
      <c r="R295" s="116">
        <v>1750</v>
      </c>
      <c r="S295" s="116" t="s">
        <v>321</v>
      </c>
      <c r="T295" s="116">
        <v>1750</v>
      </c>
      <c r="U295" s="116" t="s">
        <v>268</v>
      </c>
      <c r="V295" s="116" t="s">
        <v>268</v>
      </c>
      <c r="Z295" s="116">
        <v>0</v>
      </c>
      <c r="AA295" s="116">
        <v>1</v>
      </c>
      <c r="AB295" s="116">
        <v>0.34753196385618002</v>
      </c>
      <c r="AC295" s="116">
        <v>6.0830983188889999E-2</v>
      </c>
      <c r="AD295" s="116">
        <v>129.27575517119001</v>
      </c>
      <c r="AF295" s="116">
        <v>-1</v>
      </c>
      <c r="AG295" s="116">
        <v>-1</v>
      </c>
      <c r="AH295" s="116">
        <v>-1</v>
      </c>
      <c r="AI295" s="116">
        <v>-1</v>
      </c>
      <c r="AJ295" s="116">
        <v>0</v>
      </c>
      <c r="AM295" s="116" t="s">
        <v>319</v>
      </c>
      <c r="AN295" s="116">
        <v>-1</v>
      </c>
      <c r="AQ295" s="116">
        <v>779</v>
      </c>
      <c r="AR295" s="116" t="s">
        <v>320</v>
      </c>
      <c r="AS295" s="116" t="s">
        <v>248</v>
      </c>
      <c r="AT295" s="116" t="s">
        <v>268</v>
      </c>
      <c r="AV295" s="116">
        <v>49.406788793928698</v>
      </c>
      <c r="AW295" s="116">
        <v>0.1048465168</v>
      </c>
    </row>
    <row r="296" spans="1:49" x14ac:dyDescent="0.25">
      <c r="A296" s="127">
        <v>190000</v>
      </c>
      <c r="B296" s="127">
        <v>760000</v>
      </c>
      <c r="C296" s="127">
        <v>760000</v>
      </c>
      <c r="D296" s="116" t="s">
        <v>314</v>
      </c>
      <c r="E296" s="116" t="s">
        <v>315</v>
      </c>
      <c r="F296" s="116" t="s">
        <v>316</v>
      </c>
      <c r="G296" s="116" t="s">
        <v>317</v>
      </c>
      <c r="H296" s="116">
        <v>0.36</v>
      </c>
      <c r="I296" s="116">
        <v>0.57999999999999996</v>
      </c>
      <c r="J296" s="116" t="s">
        <v>268</v>
      </c>
      <c r="K296" s="116">
        <v>1.3176360042300001E-3</v>
      </c>
      <c r="L296" s="116">
        <v>1808.5312450414201</v>
      </c>
      <c r="M296" s="116">
        <v>4.5831307772619301</v>
      </c>
      <c r="N296" s="116">
        <v>0.67660379155651995</v>
      </c>
      <c r="O296" s="116">
        <v>6.0388981242199997E-3</v>
      </c>
      <c r="P296" s="116">
        <v>8.9151751634999996E-4</v>
      </c>
      <c r="Q296" s="116">
        <v>2.3829858832450999</v>
      </c>
      <c r="R296" s="116">
        <v>1210</v>
      </c>
      <c r="S296" s="116" t="s">
        <v>318</v>
      </c>
      <c r="T296" s="116">
        <v>1210</v>
      </c>
      <c r="U296" s="116" t="s">
        <v>268</v>
      </c>
      <c r="V296" s="116" t="s">
        <v>268</v>
      </c>
      <c r="Z296" s="116">
        <v>0</v>
      </c>
      <c r="AA296" s="116">
        <v>1</v>
      </c>
      <c r="AB296" s="116">
        <v>6.0388981242199997E-3</v>
      </c>
      <c r="AC296" s="116">
        <v>8.9151751634999996E-4</v>
      </c>
      <c r="AD296" s="116">
        <v>543.23720937508199</v>
      </c>
      <c r="AF296" s="116">
        <v>-1</v>
      </c>
      <c r="AG296" s="116">
        <v>-1</v>
      </c>
      <c r="AH296" s="116">
        <v>-1</v>
      </c>
      <c r="AI296" s="116">
        <v>-1</v>
      </c>
      <c r="AJ296" s="116">
        <v>0</v>
      </c>
      <c r="AM296" s="116" t="s">
        <v>319</v>
      </c>
      <c r="AN296" s="116">
        <v>-1</v>
      </c>
      <c r="AQ296" s="116">
        <v>779</v>
      </c>
      <c r="AR296" s="116" t="s">
        <v>320</v>
      </c>
      <c r="AS296" s="116" t="s">
        <v>248</v>
      </c>
      <c r="AT296" s="116" t="s">
        <v>268</v>
      </c>
      <c r="AV296" s="116">
        <v>12.567459743187101</v>
      </c>
      <c r="AW296" s="116">
        <v>0.4405816783</v>
      </c>
    </row>
    <row r="297" spans="1:49" x14ac:dyDescent="0.25">
      <c r="A297" s="127">
        <v>190000</v>
      </c>
      <c r="B297" s="127">
        <v>760000</v>
      </c>
      <c r="C297" s="127">
        <v>760000</v>
      </c>
      <c r="D297" s="116" t="s">
        <v>314</v>
      </c>
      <c r="E297" s="116" t="s">
        <v>315</v>
      </c>
      <c r="F297" s="116" t="s">
        <v>316</v>
      </c>
      <c r="G297" s="116" t="s">
        <v>317</v>
      </c>
      <c r="H297" s="116">
        <v>0.36</v>
      </c>
      <c r="I297" s="116">
        <v>0.57999999999999996</v>
      </c>
      <c r="J297" s="116" t="s">
        <v>268</v>
      </c>
      <c r="K297" s="116">
        <v>0.25249027744345998</v>
      </c>
      <c r="L297" s="116">
        <v>3992.2175097445502</v>
      </c>
      <c r="M297" s="116">
        <v>10.368529213693799</v>
      </c>
      <c r="N297" s="116">
        <v>1.6827380731480801</v>
      </c>
      <c r="O297" s="116">
        <v>2.6179528178462701</v>
      </c>
      <c r="P297" s="116">
        <v>0.42487500295384001</v>
      </c>
      <c r="Q297" s="116">
        <v>1007.99610665007</v>
      </c>
      <c r="R297" s="116">
        <v>1210</v>
      </c>
      <c r="S297" s="116" t="s">
        <v>318</v>
      </c>
      <c r="T297" s="116">
        <v>1210</v>
      </c>
      <c r="U297" s="116" t="s">
        <v>268</v>
      </c>
      <c r="V297" s="116" t="s">
        <v>268</v>
      </c>
      <c r="Z297" s="116">
        <v>0</v>
      </c>
      <c r="AA297" s="116">
        <v>1</v>
      </c>
      <c r="AB297" s="116">
        <v>2.6179528178462701</v>
      </c>
      <c r="AC297" s="116">
        <v>0.42487500295384001</v>
      </c>
      <c r="AD297" s="116">
        <v>1007.99610665007</v>
      </c>
      <c r="AF297" s="116">
        <v>-1</v>
      </c>
      <c r="AG297" s="116">
        <v>-1</v>
      </c>
      <c r="AH297" s="116">
        <v>-1</v>
      </c>
      <c r="AI297" s="116">
        <v>-1</v>
      </c>
      <c r="AJ297" s="116">
        <v>0</v>
      </c>
      <c r="AM297" s="116" t="s">
        <v>319</v>
      </c>
      <c r="AN297" s="116">
        <v>-1</v>
      </c>
      <c r="AQ297" s="116">
        <v>779</v>
      </c>
      <c r="AR297" s="116" t="s">
        <v>320</v>
      </c>
      <c r="AS297" s="116" t="s">
        <v>248</v>
      </c>
      <c r="AT297" s="116" t="s">
        <v>268</v>
      </c>
      <c r="AV297" s="116">
        <v>235.444988249841</v>
      </c>
      <c r="AW297" s="116">
        <v>0.81751509060000005</v>
      </c>
    </row>
    <row r="298" spans="1:49" x14ac:dyDescent="0.25">
      <c r="A298" s="127">
        <v>190000</v>
      </c>
      <c r="B298" s="127">
        <v>760000</v>
      </c>
      <c r="C298" s="127">
        <v>760000</v>
      </c>
      <c r="D298" s="116" t="s">
        <v>314</v>
      </c>
      <c r="E298" s="116" t="s">
        <v>315</v>
      </c>
      <c r="F298" s="116" t="s">
        <v>316</v>
      </c>
      <c r="G298" s="116" t="s">
        <v>317</v>
      </c>
      <c r="H298" s="116">
        <v>0.36</v>
      </c>
      <c r="I298" s="116">
        <v>0.57999999999999996</v>
      </c>
      <c r="J298" s="116" t="s">
        <v>268</v>
      </c>
      <c r="K298" s="116">
        <v>1.9278055011600001E-3</v>
      </c>
      <c r="L298" s="116">
        <v>3992.2175097445502</v>
      </c>
      <c r="M298" s="116">
        <v>10.368529213693799</v>
      </c>
      <c r="N298" s="116">
        <v>1.6827380731480801</v>
      </c>
      <c r="O298" s="116">
        <v>1.998850765709E-2</v>
      </c>
      <c r="P298" s="116">
        <v>3.24399171442E-3</v>
      </c>
      <c r="Q298" s="116">
        <v>7.6962188771128304</v>
      </c>
      <c r="R298" s="116">
        <v>1310</v>
      </c>
      <c r="S298" s="116" t="s">
        <v>318</v>
      </c>
      <c r="T298" s="116">
        <v>1310</v>
      </c>
      <c r="U298" s="116" t="s">
        <v>268</v>
      </c>
      <c r="V298" s="116" t="s">
        <v>268</v>
      </c>
      <c r="Z298" s="116">
        <v>0</v>
      </c>
      <c r="AA298" s="116">
        <v>1</v>
      </c>
      <c r="AB298" s="116">
        <v>1.998850765709E-2</v>
      </c>
      <c r="AC298" s="116">
        <v>3.24399171442E-3</v>
      </c>
      <c r="AD298" s="116">
        <v>7.6962188771127096</v>
      </c>
      <c r="AF298" s="116">
        <v>-1</v>
      </c>
      <c r="AG298" s="116">
        <v>-1</v>
      </c>
      <c r="AH298" s="116">
        <v>-1</v>
      </c>
      <c r="AI298" s="116">
        <v>-1</v>
      </c>
      <c r="AJ298" s="116">
        <v>0</v>
      </c>
      <c r="AM298" s="116" t="s">
        <v>319</v>
      </c>
      <c r="AN298" s="116">
        <v>-1</v>
      </c>
      <c r="AQ298" s="116">
        <v>779</v>
      </c>
      <c r="AR298" s="116" t="s">
        <v>320</v>
      </c>
      <c r="AS298" s="116" t="s">
        <v>248</v>
      </c>
      <c r="AT298" s="116" t="s">
        <v>268</v>
      </c>
      <c r="AV298" s="116">
        <v>36.601380064382496</v>
      </c>
      <c r="AW298" s="116">
        <v>6.2418645000000004E-3</v>
      </c>
    </row>
    <row r="299" spans="1:49" x14ac:dyDescent="0.25">
      <c r="A299" s="127">
        <v>190000</v>
      </c>
      <c r="B299" s="127">
        <v>760000</v>
      </c>
      <c r="C299" s="127">
        <v>760000</v>
      </c>
      <c r="D299" s="116" t="s">
        <v>314</v>
      </c>
      <c r="E299" s="116" t="s">
        <v>315</v>
      </c>
      <c r="F299" s="116" t="s">
        <v>316</v>
      </c>
      <c r="G299" s="116" t="s">
        <v>317</v>
      </c>
      <c r="H299" s="116">
        <v>0.36</v>
      </c>
      <c r="I299" s="116">
        <v>0.57999999999999996</v>
      </c>
      <c r="J299" s="116" t="s">
        <v>268</v>
      </c>
      <c r="K299" s="116">
        <v>0.31850521771888002</v>
      </c>
      <c r="L299" s="116">
        <v>3989.2401923490202</v>
      </c>
      <c r="M299" s="116">
        <v>9.3444457110704509</v>
      </c>
      <c r="N299" s="116">
        <v>1.32960015548814</v>
      </c>
      <c r="O299" s="116">
        <v>2.97625471566682</v>
      </c>
      <c r="P299" s="116">
        <v>0.42348458700281</v>
      </c>
      <c r="Q299" s="116">
        <v>1270.5938159970599</v>
      </c>
      <c r="R299" s="116">
        <v>1210</v>
      </c>
      <c r="S299" s="116" t="s">
        <v>318</v>
      </c>
      <c r="T299" s="116">
        <v>1210</v>
      </c>
      <c r="U299" s="116" t="s">
        <v>268</v>
      </c>
      <c r="V299" s="116" t="s">
        <v>268</v>
      </c>
      <c r="Z299" s="116">
        <v>0</v>
      </c>
      <c r="AA299" s="116">
        <v>1</v>
      </c>
      <c r="AB299" s="116">
        <v>2.97625471566682</v>
      </c>
      <c r="AC299" s="116">
        <v>0.42348458700281</v>
      </c>
      <c r="AD299" s="116">
        <v>1270.5938159970599</v>
      </c>
      <c r="AF299" s="116">
        <v>-1</v>
      </c>
      <c r="AG299" s="116">
        <v>-1</v>
      </c>
      <c r="AH299" s="116">
        <v>-1</v>
      </c>
      <c r="AI299" s="116">
        <v>-1</v>
      </c>
      <c r="AJ299" s="116">
        <v>0</v>
      </c>
      <c r="AM299" s="116" t="s">
        <v>319</v>
      </c>
      <c r="AN299" s="116">
        <v>-1</v>
      </c>
      <c r="AQ299" s="116">
        <v>779</v>
      </c>
      <c r="AR299" s="116" t="s">
        <v>320</v>
      </c>
      <c r="AS299" s="116" t="s">
        <v>248</v>
      </c>
      <c r="AT299" s="116" t="s">
        <v>268</v>
      </c>
      <c r="AV299" s="116">
        <v>238.189175745933</v>
      </c>
      <c r="AW299" s="116">
        <v>1.0304897128999999</v>
      </c>
    </row>
    <row r="300" spans="1:49" x14ac:dyDescent="0.25">
      <c r="A300" s="127">
        <v>190000</v>
      </c>
      <c r="B300" s="127">
        <v>760000</v>
      </c>
      <c r="C300" s="127">
        <v>760000</v>
      </c>
      <c r="D300" s="116" t="s">
        <v>314</v>
      </c>
      <c r="E300" s="116" t="s">
        <v>315</v>
      </c>
      <c r="F300" s="116" t="s">
        <v>316</v>
      </c>
      <c r="G300" s="116" t="s">
        <v>317</v>
      </c>
      <c r="H300" s="116">
        <v>0.36</v>
      </c>
      <c r="I300" s="116">
        <v>0.57999999999999996</v>
      </c>
      <c r="J300" s="116" t="s">
        <v>268</v>
      </c>
      <c r="K300" s="116">
        <v>9.6249674833469995E-2</v>
      </c>
      <c r="L300" s="116">
        <v>3989.2401923490202</v>
      </c>
      <c r="M300" s="116">
        <v>9.3444457110704509</v>
      </c>
      <c r="N300" s="116">
        <v>1.32960015548814</v>
      </c>
      <c r="O300" s="116">
        <v>0.89939986118960003</v>
      </c>
      <c r="P300" s="116">
        <v>0.12797358262427</v>
      </c>
      <c r="Q300" s="116">
        <v>383.96307134622703</v>
      </c>
      <c r="R300" s="116">
        <v>1750</v>
      </c>
      <c r="S300" s="116" t="s">
        <v>321</v>
      </c>
      <c r="T300" s="116">
        <v>1750</v>
      </c>
      <c r="U300" s="116" t="s">
        <v>268</v>
      </c>
      <c r="V300" s="116" t="s">
        <v>268</v>
      </c>
      <c r="Z300" s="116">
        <v>0</v>
      </c>
      <c r="AA300" s="116">
        <v>1</v>
      </c>
      <c r="AB300" s="116">
        <v>0.89939986118960003</v>
      </c>
      <c r="AC300" s="116">
        <v>0.12797358262427</v>
      </c>
      <c r="AD300" s="116">
        <v>383.963071346226</v>
      </c>
      <c r="AF300" s="116">
        <v>-1</v>
      </c>
      <c r="AG300" s="116">
        <v>-1</v>
      </c>
      <c r="AH300" s="116">
        <v>-1</v>
      </c>
      <c r="AI300" s="116">
        <v>-1</v>
      </c>
      <c r="AJ300" s="116">
        <v>0</v>
      </c>
      <c r="AM300" s="116" t="s">
        <v>319</v>
      </c>
      <c r="AN300" s="116">
        <v>-1</v>
      </c>
      <c r="AQ300" s="116">
        <v>779</v>
      </c>
      <c r="AR300" s="116" t="s">
        <v>320</v>
      </c>
      <c r="AS300" s="116" t="s">
        <v>248</v>
      </c>
      <c r="AT300" s="116" t="s">
        <v>268</v>
      </c>
      <c r="AV300" s="116">
        <v>79.068019075079903</v>
      </c>
      <c r="AW300" s="116">
        <v>0.31140557289999998</v>
      </c>
    </row>
    <row r="301" spans="1:49" x14ac:dyDescent="0.25">
      <c r="A301" s="127">
        <v>190000</v>
      </c>
      <c r="B301" s="127">
        <v>760000</v>
      </c>
      <c r="C301" s="127">
        <v>760000</v>
      </c>
      <c r="D301" s="116" t="s">
        <v>314</v>
      </c>
      <c r="E301" s="116" t="s">
        <v>315</v>
      </c>
      <c r="F301" s="116" t="s">
        <v>316</v>
      </c>
      <c r="G301" s="116" t="s">
        <v>317</v>
      </c>
      <c r="H301" s="116">
        <v>0.36</v>
      </c>
      <c r="I301" s="116">
        <v>0.57999999999999996</v>
      </c>
      <c r="J301" s="116" t="s">
        <v>268</v>
      </c>
      <c r="K301" s="116">
        <v>0.14111072396339999</v>
      </c>
      <c r="L301" s="116">
        <v>3989.2401923490202</v>
      </c>
      <c r="M301" s="116">
        <v>9.3444457110704509</v>
      </c>
      <c r="N301" s="116">
        <v>1.32960015548814</v>
      </c>
      <c r="O301" s="116">
        <v>1.3186014993259101</v>
      </c>
      <c r="P301" s="116">
        <v>0.18762084052278999</v>
      </c>
      <c r="Q301" s="116">
        <v>562.92457160629601</v>
      </c>
      <c r="R301" s="116">
        <v>1750</v>
      </c>
      <c r="S301" s="116" t="s">
        <v>321</v>
      </c>
      <c r="T301" s="116">
        <v>1750</v>
      </c>
      <c r="U301" s="116" t="s">
        <v>268</v>
      </c>
      <c r="V301" s="116" t="s">
        <v>268</v>
      </c>
      <c r="Z301" s="116">
        <v>0</v>
      </c>
      <c r="AA301" s="116">
        <v>1</v>
      </c>
      <c r="AB301" s="116">
        <v>1.3186014993259101</v>
      </c>
      <c r="AC301" s="116">
        <v>0.18762084052278999</v>
      </c>
      <c r="AD301" s="116">
        <v>562.92457160629601</v>
      </c>
      <c r="AF301" s="116">
        <v>-1</v>
      </c>
      <c r="AG301" s="116">
        <v>-1</v>
      </c>
      <c r="AH301" s="116">
        <v>-1</v>
      </c>
      <c r="AI301" s="116">
        <v>-1</v>
      </c>
      <c r="AJ301" s="116">
        <v>0</v>
      </c>
      <c r="AM301" s="116" t="s">
        <v>319</v>
      </c>
      <c r="AN301" s="116">
        <v>-1</v>
      </c>
      <c r="AQ301" s="116">
        <v>779</v>
      </c>
      <c r="AR301" s="116" t="s">
        <v>320</v>
      </c>
      <c r="AS301" s="116" t="s">
        <v>248</v>
      </c>
      <c r="AT301" s="116" t="s">
        <v>268</v>
      </c>
      <c r="AV301" s="116">
        <v>97.812835545447101</v>
      </c>
      <c r="AW301" s="116">
        <v>0.45654871990000001</v>
      </c>
    </row>
    <row r="302" spans="1:49" x14ac:dyDescent="0.25">
      <c r="A302" s="127">
        <v>190000</v>
      </c>
      <c r="B302" s="127">
        <v>760000</v>
      </c>
      <c r="C302" s="127">
        <v>760000</v>
      </c>
      <c r="D302" s="116" t="s">
        <v>314</v>
      </c>
      <c r="E302" s="116" t="s">
        <v>315</v>
      </c>
      <c r="F302" s="116" t="s">
        <v>316</v>
      </c>
      <c r="G302" s="116" t="s">
        <v>317</v>
      </c>
      <c r="H302" s="116">
        <v>0.36</v>
      </c>
      <c r="I302" s="116">
        <v>0.57999999999999996</v>
      </c>
      <c r="J302" s="116" t="s">
        <v>268</v>
      </c>
      <c r="K302" s="116">
        <v>0.41258316738826001</v>
      </c>
      <c r="L302" s="116">
        <v>3965.7935693291902</v>
      </c>
      <c r="M302" s="116">
        <v>10.338469059913001</v>
      </c>
      <c r="N302" s="116">
        <v>1.6893223107442401</v>
      </c>
      <c r="O302" s="116">
        <v>4.2654783106845002</v>
      </c>
      <c r="P302" s="116">
        <v>0.69698594970650996</v>
      </c>
      <c r="Q302" s="116">
        <v>1636.2196720418401</v>
      </c>
      <c r="R302" s="116">
        <v>1210</v>
      </c>
      <c r="S302" s="116" t="s">
        <v>318</v>
      </c>
      <c r="T302" s="116">
        <v>1210</v>
      </c>
      <c r="U302" s="116" t="s">
        <v>268</v>
      </c>
      <c r="V302" s="116" t="s">
        <v>268</v>
      </c>
      <c r="Z302" s="116">
        <v>0</v>
      </c>
      <c r="AA302" s="116">
        <v>1</v>
      </c>
      <c r="AB302" s="116">
        <v>4.2654783106845002</v>
      </c>
      <c r="AC302" s="116">
        <v>0.69698594970650996</v>
      </c>
      <c r="AD302" s="116">
        <v>1636.2196720418401</v>
      </c>
      <c r="AF302" s="116">
        <v>-1</v>
      </c>
      <c r="AG302" s="116">
        <v>-1</v>
      </c>
      <c r="AH302" s="116">
        <v>-1</v>
      </c>
      <c r="AI302" s="116">
        <v>-1</v>
      </c>
      <c r="AJ302" s="116">
        <v>0</v>
      </c>
      <c r="AM302" s="116" t="s">
        <v>319</v>
      </c>
      <c r="AN302" s="116">
        <v>-1</v>
      </c>
      <c r="AQ302" s="116">
        <v>779</v>
      </c>
      <c r="AR302" s="116" t="s">
        <v>320</v>
      </c>
      <c r="AS302" s="116" t="s">
        <v>248</v>
      </c>
      <c r="AT302" s="116" t="s">
        <v>268</v>
      </c>
      <c r="AV302" s="116">
        <v>166.80340574948801</v>
      </c>
      <c r="AW302" s="116">
        <v>1.3270232539</v>
      </c>
    </row>
    <row r="303" spans="1:49" x14ac:dyDescent="0.25">
      <c r="A303" s="127">
        <v>190000</v>
      </c>
      <c r="B303" s="127">
        <v>760000</v>
      </c>
      <c r="C303" s="127">
        <v>760000</v>
      </c>
      <c r="D303" s="116" t="s">
        <v>314</v>
      </c>
      <c r="E303" s="116" t="s">
        <v>315</v>
      </c>
      <c r="F303" s="116" t="s">
        <v>316</v>
      </c>
      <c r="G303" s="116" t="s">
        <v>317</v>
      </c>
      <c r="H303" s="116">
        <v>0.36</v>
      </c>
      <c r="I303" s="116">
        <v>0.57999999999999996</v>
      </c>
      <c r="J303" s="116" t="s">
        <v>268</v>
      </c>
      <c r="K303" s="116">
        <v>4.2318548210000003E-5</v>
      </c>
      <c r="L303" s="116">
        <v>3965.7935693291902</v>
      </c>
      <c r="M303" s="116">
        <v>10.338469059913001</v>
      </c>
      <c r="N303" s="116">
        <v>1.6893223107442401</v>
      </c>
      <c r="O303" s="116">
        <v>4.3750900138999997E-4</v>
      </c>
      <c r="P303" s="116">
        <v>7.1489667660000006E-5</v>
      </c>
      <c r="Q303" s="116">
        <v>0.16782662637835999</v>
      </c>
      <c r="R303" s="116">
        <v>1310</v>
      </c>
      <c r="S303" s="116" t="s">
        <v>318</v>
      </c>
      <c r="T303" s="116">
        <v>1310</v>
      </c>
      <c r="U303" s="116" t="s">
        <v>268</v>
      </c>
      <c r="V303" s="116" t="s">
        <v>268</v>
      </c>
      <c r="Z303" s="116">
        <v>0</v>
      </c>
      <c r="AA303" s="116">
        <v>1</v>
      </c>
      <c r="AB303" s="116">
        <v>4.3750900138999997E-4</v>
      </c>
      <c r="AC303" s="116">
        <v>7.1489667660000006E-5</v>
      </c>
      <c r="AD303" s="116">
        <v>0.16782662637790999</v>
      </c>
      <c r="AF303" s="116">
        <v>-1</v>
      </c>
      <c r="AG303" s="116">
        <v>-1</v>
      </c>
      <c r="AH303" s="116">
        <v>-1</v>
      </c>
      <c r="AI303" s="116">
        <v>-1</v>
      </c>
      <c r="AJ303" s="116">
        <v>0</v>
      </c>
      <c r="AM303" s="116" t="s">
        <v>319</v>
      </c>
      <c r="AN303" s="116">
        <v>-1</v>
      </c>
      <c r="AQ303" s="116">
        <v>779</v>
      </c>
      <c r="AR303" s="116" t="s">
        <v>320</v>
      </c>
      <c r="AS303" s="116" t="s">
        <v>248</v>
      </c>
      <c r="AT303" s="116" t="s">
        <v>268</v>
      </c>
      <c r="AV303" s="116">
        <v>2.2922068906894202</v>
      </c>
      <c r="AW303" s="116">
        <v>1.361124E-4</v>
      </c>
    </row>
    <row r="304" spans="1:49" x14ac:dyDescent="0.25">
      <c r="A304" s="127">
        <v>190000</v>
      </c>
      <c r="B304" s="127">
        <v>760000</v>
      </c>
      <c r="C304" s="127">
        <v>760000</v>
      </c>
      <c r="D304" s="116" t="s">
        <v>314</v>
      </c>
      <c r="E304" s="116" t="s">
        <v>315</v>
      </c>
      <c r="F304" s="116" t="s">
        <v>316</v>
      </c>
      <c r="G304" s="116" t="s">
        <v>317</v>
      </c>
      <c r="H304" s="116">
        <v>0.36</v>
      </c>
      <c r="I304" s="116">
        <v>0.57999999999999996</v>
      </c>
      <c r="J304" s="116" t="s">
        <v>268</v>
      </c>
      <c r="K304" s="116">
        <v>2.1396678581100002E-3</v>
      </c>
      <c r="L304" s="116">
        <v>3965.7935693291902</v>
      </c>
      <c r="M304" s="116">
        <v>10.338469059913001</v>
      </c>
      <c r="N304" s="116">
        <v>1.6893223107442401</v>
      </c>
      <c r="O304" s="116">
        <v>2.2120889949579999E-2</v>
      </c>
      <c r="P304" s="116">
        <v>3.61458865029E-3</v>
      </c>
      <c r="Q304" s="116">
        <v>8.48548103220093</v>
      </c>
      <c r="R304" s="116">
        <v>1310</v>
      </c>
      <c r="S304" s="116" t="s">
        <v>318</v>
      </c>
      <c r="T304" s="116">
        <v>1310</v>
      </c>
      <c r="U304" s="116" t="s">
        <v>268</v>
      </c>
      <c r="V304" s="116" t="s">
        <v>268</v>
      </c>
      <c r="Z304" s="116">
        <v>0</v>
      </c>
      <c r="AA304" s="116">
        <v>1</v>
      </c>
      <c r="AB304" s="116">
        <v>2.2120889949579999E-2</v>
      </c>
      <c r="AC304" s="116">
        <v>3.61458865029E-3</v>
      </c>
      <c r="AD304" s="116">
        <v>8.4854810322012408</v>
      </c>
      <c r="AF304" s="116">
        <v>-1</v>
      </c>
      <c r="AG304" s="116">
        <v>-1</v>
      </c>
      <c r="AH304" s="116">
        <v>-1</v>
      </c>
      <c r="AI304" s="116">
        <v>-1</v>
      </c>
      <c r="AJ304" s="116">
        <v>0</v>
      </c>
      <c r="AM304" s="116" t="s">
        <v>319</v>
      </c>
      <c r="AN304" s="116">
        <v>-1</v>
      </c>
      <c r="AQ304" s="116">
        <v>779</v>
      </c>
      <c r="AR304" s="116" t="s">
        <v>320</v>
      </c>
      <c r="AS304" s="116" t="s">
        <v>248</v>
      </c>
      <c r="AT304" s="116" t="s">
        <v>268</v>
      </c>
      <c r="AV304" s="116">
        <v>98.448307176595307</v>
      </c>
      <c r="AW304" s="116">
        <v>6.8819798000000001E-3</v>
      </c>
    </row>
    <row r="305" spans="1:49" x14ac:dyDescent="0.25">
      <c r="A305" s="127">
        <v>190000</v>
      </c>
      <c r="B305" s="127">
        <v>760000</v>
      </c>
      <c r="C305" s="127">
        <v>760000</v>
      </c>
      <c r="D305" s="116" t="s">
        <v>314</v>
      </c>
      <c r="E305" s="116" t="s">
        <v>315</v>
      </c>
      <c r="F305" s="116" t="s">
        <v>316</v>
      </c>
      <c r="G305" s="116" t="s">
        <v>317</v>
      </c>
      <c r="H305" s="116">
        <v>0.36</v>
      </c>
      <c r="I305" s="116">
        <v>0.57999999999999996</v>
      </c>
      <c r="J305" s="116" t="s">
        <v>268</v>
      </c>
      <c r="K305" s="116">
        <v>0.40379369048147001</v>
      </c>
      <c r="L305" s="116">
        <v>3957.9750196012401</v>
      </c>
      <c r="M305" s="116">
        <v>10.322436915503401</v>
      </c>
      <c r="N305" s="116">
        <v>1.6888236524786999</v>
      </c>
      <c r="O305" s="116">
        <v>4.1681348968733101</v>
      </c>
      <c r="P305" s="116">
        <v>0.68193633520676999</v>
      </c>
      <c r="Q305" s="116">
        <v>1598.2053399982501</v>
      </c>
      <c r="R305" s="116">
        <v>1210</v>
      </c>
      <c r="S305" s="116" t="s">
        <v>318</v>
      </c>
      <c r="T305" s="116">
        <v>1210</v>
      </c>
      <c r="U305" s="116" t="s">
        <v>268</v>
      </c>
      <c r="V305" s="116" t="s">
        <v>268</v>
      </c>
      <c r="Z305" s="116">
        <v>0</v>
      </c>
      <c r="AA305" s="116">
        <v>1</v>
      </c>
      <c r="AB305" s="116">
        <v>4.1681348968733101</v>
      </c>
      <c r="AC305" s="116">
        <v>0.68193633520676999</v>
      </c>
      <c r="AD305" s="116">
        <v>1598.2053399982501</v>
      </c>
      <c r="AF305" s="116">
        <v>-1</v>
      </c>
      <c r="AG305" s="116">
        <v>-1</v>
      </c>
      <c r="AH305" s="116">
        <v>-1</v>
      </c>
      <c r="AI305" s="116">
        <v>-1</v>
      </c>
      <c r="AJ305" s="116">
        <v>0</v>
      </c>
      <c r="AM305" s="116" t="s">
        <v>319</v>
      </c>
      <c r="AN305" s="116">
        <v>-1</v>
      </c>
      <c r="AQ305" s="116">
        <v>779</v>
      </c>
      <c r="AR305" s="116" t="s">
        <v>320</v>
      </c>
      <c r="AS305" s="116" t="s">
        <v>248</v>
      </c>
      <c r="AT305" s="116" t="s">
        <v>268</v>
      </c>
      <c r="AV305" s="116">
        <v>199.258736914998</v>
      </c>
      <c r="AW305" s="116">
        <v>1.2961924898999999</v>
      </c>
    </row>
    <row r="306" spans="1:49" x14ac:dyDescent="0.25">
      <c r="A306" s="127">
        <v>190000</v>
      </c>
      <c r="B306" s="127">
        <v>760000</v>
      </c>
      <c r="C306" s="127">
        <v>760000</v>
      </c>
      <c r="D306" s="116" t="s">
        <v>314</v>
      </c>
      <c r="E306" s="116" t="s">
        <v>315</v>
      </c>
      <c r="F306" s="116" t="s">
        <v>316</v>
      </c>
      <c r="G306" s="116" t="s">
        <v>317</v>
      </c>
      <c r="H306" s="116">
        <v>0.36</v>
      </c>
      <c r="I306" s="116">
        <v>0.57999999999999996</v>
      </c>
      <c r="J306" s="116" t="s">
        <v>268</v>
      </c>
      <c r="K306" s="116">
        <v>1.7614920776099999E-3</v>
      </c>
      <c r="L306" s="116">
        <v>3957.9750196012401</v>
      </c>
      <c r="M306" s="116">
        <v>10.322436915503401</v>
      </c>
      <c r="N306" s="116">
        <v>1.6888236524786999</v>
      </c>
      <c r="O306" s="116">
        <v>1.81828908483E-2</v>
      </c>
      <c r="P306" s="116">
        <v>2.9748494843199998E-3</v>
      </c>
      <c r="Q306" s="116">
        <v>6.9719416404137897</v>
      </c>
      <c r="R306" s="116">
        <v>1750</v>
      </c>
      <c r="S306" s="116" t="s">
        <v>321</v>
      </c>
      <c r="T306" s="116">
        <v>1750</v>
      </c>
      <c r="U306" s="116" t="s">
        <v>268</v>
      </c>
      <c r="V306" s="116" t="s">
        <v>268</v>
      </c>
      <c r="Z306" s="116">
        <v>0</v>
      </c>
      <c r="AA306" s="116">
        <v>1</v>
      </c>
      <c r="AB306" s="116">
        <v>1.81828908483E-2</v>
      </c>
      <c r="AC306" s="116">
        <v>2.9748494843199998E-3</v>
      </c>
      <c r="AD306" s="116">
        <v>6.9719416404121199</v>
      </c>
      <c r="AF306" s="116">
        <v>-1</v>
      </c>
      <c r="AG306" s="116">
        <v>-1</v>
      </c>
      <c r="AH306" s="116">
        <v>-1</v>
      </c>
      <c r="AI306" s="116">
        <v>-1</v>
      </c>
      <c r="AJ306" s="116">
        <v>0</v>
      </c>
      <c r="AM306" s="116" t="s">
        <v>319</v>
      </c>
      <c r="AN306" s="116">
        <v>-1</v>
      </c>
      <c r="AQ306" s="116">
        <v>779</v>
      </c>
      <c r="AR306" s="116" t="s">
        <v>320</v>
      </c>
      <c r="AS306" s="116" t="s">
        <v>248</v>
      </c>
      <c r="AT306" s="116" t="s">
        <v>268</v>
      </c>
      <c r="AV306" s="116">
        <v>47.996973419591697</v>
      </c>
      <c r="AW306" s="116">
        <v>5.6544539000000001E-3</v>
      </c>
    </row>
    <row r="307" spans="1:49" x14ac:dyDescent="0.25">
      <c r="A307" s="127">
        <v>190000</v>
      </c>
      <c r="B307" s="127">
        <v>760000</v>
      </c>
      <c r="C307" s="127">
        <v>760000</v>
      </c>
      <c r="D307" s="116" t="s">
        <v>314</v>
      </c>
      <c r="E307" s="116" t="s">
        <v>315</v>
      </c>
      <c r="F307" s="116" t="s">
        <v>316</v>
      </c>
      <c r="G307" s="116" t="s">
        <v>317</v>
      </c>
      <c r="H307" s="116">
        <v>0.36</v>
      </c>
      <c r="I307" s="116">
        <v>0.57999999999999996</v>
      </c>
      <c r="J307" s="116" t="s">
        <v>268</v>
      </c>
      <c r="K307" s="116">
        <v>0.15804440702283001</v>
      </c>
      <c r="L307" s="116">
        <v>3984.7247671478699</v>
      </c>
      <c r="M307" s="116">
        <v>10.483581734106499</v>
      </c>
      <c r="N307" s="116">
        <v>1.74284430388342</v>
      </c>
      <c r="O307" s="116">
        <v>1.6568714586423201</v>
      </c>
      <c r="P307" s="116">
        <v>0.27544679454038001</v>
      </c>
      <c r="Q307" s="116">
        <v>629.76346297310101</v>
      </c>
      <c r="R307" s="116">
        <v>1210</v>
      </c>
      <c r="S307" s="116" t="s">
        <v>318</v>
      </c>
      <c r="T307" s="116">
        <v>1210</v>
      </c>
      <c r="U307" s="116" t="s">
        <v>268</v>
      </c>
      <c r="V307" s="116" t="s">
        <v>268</v>
      </c>
      <c r="Z307" s="116">
        <v>0</v>
      </c>
      <c r="AA307" s="116">
        <v>1</v>
      </c>
      <c r="AB307" s="116">
        <v>1.6568714586423201</v>
      </c>
      <c r="AC307" s="116">
        <v>0.27544679454038001</v>
      </c>
      <c r="AD307" s="116">
        <v>629.76346297310101</v>
      </c>
      <c r="AF307" s="116">
        <v>-1</v>
      </c>
      <c r="AG307" s="116">
        <v>-1</v>
      </c>
      <c r="AH307" s="116">
        <v>-1</v>
      </c>
      <c r="AI307" s="116">
        <v>-1</v>
      </c>
      <c r="AJ307" s="116">
        <v>0</v>
      </c>
      <c r="AM307" s="116" t="s">
        <v>319</v>
      </c>
      <c r="AN307" s="116">
        <v>-1</v>
      </c>
      <c r="AQ307" s="116">
        <v>779</v>
      </c>
      <c r="AR307" s="116" t="s">
        <v>320</v>
      </c>
      <c r="AS307" s="116" t="s">
        <v>248</v>
      </c>
      <c r="AT307" s="116" t="s">
        <v>268</v>
      </c>
      <c r="AV307" s="116">
        <v>125.586423155394</v>
      </c>
      <c r="AW307" s="116">
        <v>0.51075706649999997</v>
      </c>
    </row>
    <row r="308" spans="1:49" x14ac:dyDescent="0.25">
      <c r="A308" s="127">
        <v>190000</v>
      </c>
      <c r="B308" s="127">
        <v>770000</v>
      </c>
      <c r="C308" s="127">
        <v>770000</v>
      </c>
      <c r="D308" s="116" t="s">
        <v>314</v>
      </c>
      <c r="E308" s="116" t="s">
        <v>315</v>
      </c>
      <c r="F308" s="116" t="s">
        <v>316</v>
      </c>
      <c r="G308" s="116" t="s">
        <v>317</v>
      </c>
      <c r="H308" s="116">
        <v>0.36</v>
      </c>
      <c r="I308" s="116">
        <v>0.57999999999999996</v>
      </c>
      <c r="J308" s="116" t="s">
        <v>268</v>
      </c>
      <c r="K308" s="116">
        <v>0.31608724727858001</v>
      </c>
      <c r="L308" s="116">
        <v>3991.9108722784599</v>
      </c>
      <c r="M308" s="116">
        <v>10.6523053646509</v>
      </c>
      <c r="N308" s="116">
        <v>1.81217018568873</v>
      </c>
      <c r="O308" s="116">
        <v>3.3670578798833701</v>
      </c>
      <c r="P308" s="116">
        <v>0.57280388559466</v>
      </c>
      <c r="Q308" s="116">
        <v>1261.7921189999299</v>
      </c>
      <c r="R308" s="116">
        <v>1210</v>
      </c>
      <c r="S308" s="116" t="s">
        <v>318</v>
      </c>
      <c r="T308" s="116">
        <v>1210</v>
      </c>
      <c r="U308" s="116" t="s">
        <v>268</v>
      </c>
      <c r="V308" s="116" t="s">
        <v>268</v>
      </c>
      <c r="Z308" s="116">
        <v>0</v>
      </c>
      <c r="AA308" s="116">
        <v>1</v>
      </c>
      <c r="AB308" s="116">
        <v>3.3670578798833701</v>
      </c>
      <c r="AC308" s="116">
        <v>0.57280388559466</v>
      </c>
      <c r="AD308" s="116">
        <v>1261.79211900121</v>
      </c>
      <c r="AF308" s="116">
        <v>-1</v>
      </c>
      <c r="AG308" s="116">
        <v>-1</v>
      </c>
      <c r="AH308" s="116">
        <v>-1</v>
      </c>
      <c r="AI308" s="116">
        <v>-1</v>
      </c>
      <c r="AJ308" s="116">
        <v>0</v>
      </c>
      <c r="AM308" s="116" t="s">
        <v>319</v>
      </c>
      <c r="AN308" s="116">
        <v>-1</v>
      </c>
      <c r="AQ308" s="116">
        <v>779</v>
      </c>
      <c r="AR308" s="116" t="s">
        <v>320</v>
      </c>
      <c r="AS308" s="116" t="s">
        <v>248</v>
      </c>
      <c r="AT308" s="116" t="s">
        <v>268</v>
      </c>
      <c r="AV308" s="116">
        <v>160.80259388992101</v>
      </c>
      <c r="AW308" s="116">
        <v>1.0233512725</v>
      </c>
    </row>
    <row r="309" spans="1:49" x14ac:dyDescent="0.25">
      <c r="A309" s="127">
        <v>190000</v>
      </c>
      <c r="B309" s="127">
        <v>770000</v>
      </c>
      <c r="C309" s="127">
        <v>770000</v>
      </c>
      <c r="D309" s="116" t="s">
        <v>314</v>
      </c>
      <c r="E309" s="116" t="s">
        <v>315</v>
      </c>
      <c r="F309" s="116" t="s">
        <v>316</v>
      </c>
      <c r="G309" s="116" t="s">
        <v>317</v>
      </c>
      <c r="H309" s="116">
        <v>0.36</v>
      </c>
      <c r="I309" s="116">
        <v>0.57999999999999996</v>
      </c>
      <c r="J309" s="116" t="s">
        <v>268</v>
      </c>
      <c r="K309" s="116">
        <v>2.1800756046499998E-3</v>
      </c>
      <c r="L309" s="116">
        <v>3991.9108722784599</v>
      </c>
      <c r="M309" s="116">
        <v>10.6523053646509</v>
      </c>
      <c r="N309" s="116">
        <v>1.81217018568873</v>
      </c>
      <c r="O309" s="116">
        <v>2.3222831058850001E-2</v>
      </c>
      <c r="P309" s="116">
        <v>3.9506680133099999E-3</v>
      </c>
      <c r="Q309" s="116">
        <v>8.7026675086273002</v>
      </c>
      <c r="R309" s="116">
        <v>1310</v>
      </c>
      <c r="S309" s="116" t="s">
        <v>318</v>
      </c>
      <c r="T309" s="116">
        <v>1310</v>
      </c>
      <c r="U309" s="116" t="s">
        <v>268</v>
      </c>
      <c r="V309" s="116" t="s">
        <v>268</v>
      </c>
      <c r="Z309" s="116">
        <v>0</v>
      </c>
      <c r="AA309" s="116">
        <v>1</v>
      </c>
      <c r="AB309" s="116">
        <v>2.3222831058850001E-2</v>
      </c>
      <c r="AC309" s="116">
        <v>3.9506680133099999E-3</v>
      </c>
      <c r="AD309" s="116">
        <v>8.7026675078215803</v>
      </c>
      <c r="AF309" s="116">
        <v>-1</v>
      </c>
      <c r="AG309" s="116">
        <v>-1</v>
      </c>
      <c r="AH309" s="116">
        <v>-1</v>
      </c>
      <c r="AI309" s="116">
        <v>-1</v>
      </c>
      <c r="AJ309" s="116">
        <v>0</v>
      </c>
      <c r="AM309" s="116" t="s">
        <v>319</v>
      </c>
      <c r="AN309" s="116">
        <v>-1</v>
      </c>
      <c r="AQ309" s="116">
        <v>779</v>
      </c>
      <c r="AR309" s="116" t="s">
        <v>320</v>
      </c>
      <c r="AS309" s="116" t="s">
        <v>248</v>
      </c>
      <c r="AT309" s="116" t="s">
        <v>268</v>
      </c>
      <c r="AV309" s="116">
        <v>62.767100866352699</v>
      </c>
      <c r="AW309" s="116">
        <v>7.0581245000000004E-3</v>
      </c>
    </row>
    <row r="310" spans="1:49" x14ac:dyDescent="0.25">
      <c r="A310" s="127">
        <v>190000</v>
      </c>
      <c r="B310" s="127">
        <v>770000</v>
      </c>
      <c r="C310" s="127">
        <v>770000</v>
      </c>
      <c r="D310" s="116" t="s">
        <v>314</v>
      </c>
      <c r="E310" s="116" t="s">
        <v>315</v>
      </c>
      <c r="F310" s="116" t="s">
        <v>316</v>
      </c>
      <c r="G310" s="116" t="s">
        <v>317</v>
      </c>
      <c r="H310" s="116">
        <v>0.36</v>
      </c>
      <c r="I310" s="116">
        <v>0.57999999999999996</v>
      </c>
      <c r="J310" s="116" t="s">
        <v>268</v>
      </c>
      <c r="K310" s="116">
        <v>3.5955560779799998E-3</v>
      </c>
      <c r="L310" s="116">
        <v>3991.9108722784599</v>
      </c>
      <c r="M310" s="116">
        <v>10.6523053646509</v>
      </c>
      <c r="N310" s="116">
        <v>1.81217018568873</v>
      </c>
      <c r="O310" s="116">
        <v>3.8300961298369997E-2</v>
      </c>
      <c r="P310" s="116">
        <v>6.5157595254800001E-3</v>
      </c>
      <c r="Q310" s="116">
        <v>14.3531393995752</v>
      </c>
      <c r="R310" s="116">
        <v>1310</v>
      </c>
      <c r="S310" s="116" t="s">
        <v>318</v>
      </c>
      <c r="T310" s="116">
        <v>1310</v>
      </c>
      <c r="U310" s="116" t="s">
        <v>268</v>
      </c>
      <c r="V310" s="116" t="s">
        <v>268</v>
      </c>
      <c r="Z310" s="116">
        <v>0</v>
      </c>
      <c r="AA310" s="116">
        <v>1</v>
      </c>
      <c r="AB310" s="116">
        <v>3.8300961298369997E-2</v>
      </c>
      <c r="AC310" s="116">
        <v>6.5157595254800001E-3</v>
      </c>
      <c r="AD310" s="116">
        <v>14.3531393995745</v>
      </c>
      <c r="AF310" s="116">
        <v>-1</v>
      </c>
      <c r="AG310" s="116">
        <v>-1</v>
      </c>
      <c r="AH310" s="116">
        <v>-1</v>
      </c>
      <c r="AI310" s="116">
        <v>-1</v>
      </c>
      <c r="AJ310" s="116">
        <v>0</v>
      </c>
      <c r="AM310" s="116" t="s">
        <v>319</v>
      </c>
      <c r="AN310" s="116">
        <v>-1</v>
      </c>
      <c r="AQ310" s="116">
        <v>779</v>
      </c>
      <c r="AR310" s="116" t="s">
        <v>320</v>
      </c>
      <c r="AS310" s="116" t="s">
        <v>248</v>
      </c>
      <c r="AT310" s="116" t="s">
        <v>268</v>
      </c>
      <c r="AV310" s="116">
        <v>67.929641373899003</v>
      </c>
      <c r="AW310" s="116">
        <v>1.16408268E-2</v>
      </c>
    </row>
    <row r="311" spans="1:49" x14ac:dyDescent="0.25">
      <c r="A311" s="127">
        <v>190000</v>
      </c>
      <c r="B311" s="127">
        <v>770000</v>
      </c>
      <c r="C311" s="127">
        <v>770000</v>
      </c>
      <c r="D311" s="116" t="s">
        <v>314</v>
      </c>
      <c r="E311" s="116" t="s">
        <v>315</v>
      </c>
      <c r="F311" s="116" t="s">
        <v>316</v>
      </c>
      <c r="G311" s="116" t="s">
        <v>317</v>
      </c>
      <c r="H311" s="116">
        <v>0.36</v>
      </c>
      <c r="I311" s="116">
        <v>0.57999999999999996</v>
      </c>
      <c r="J311" s="116" t="s">
        <v>268</v>
      </c>
      <c r="K311" s="116">
        <v>0.13402674656197999</v>
      </c>
      <c r="L311" s="116">
        <v>3988.1288758891901</v>
      </c>
      <c r="M311" s="116">
        <v>10.8525139040295</v>
      </c>
      <c r="N311" s="116">
        <v>1.92168289034595</v>
      </c>
      <c r="O311" s="116">
        <v>1.4545271305758201</v>
      </c>
      <c r="P311" s="116">
        <v>0.25755690571689999</v>
      </c>
      <c r="Q311" s="116">
        <v>534.51593810534598</v>
      </c>
      <c r="R311" s="116">
        <v>1210</v>
      </c>
      <c r="S311" s="116" t="s">
        <v>318</v>
      </c>
      <c r="T311" s="116">
        <v>1210</v>
      </c>
      <c r="U311" s="116" t="s">
        <v>268</v>
      </c>
      <c r="V311" s="116" t="s">
        <v>268</v>
      </c>
      <c r="Z311" s="116">
        <v>0</v>
      </c>
      <c r="AA311" s="116">
        <v>1</v>
      </c>
      <c r="AB311" s="116">
        <v>1.4545271305758201</v>
      </c>
      <c r="AC311" s="116">
        <v>0.25755690571689999</v>
      </c>
      <c r="AD311" s="116">
        <v>534.51593810453596</v>
      </c>
      <c r="AF311" s="116">
        <v>-1</v>
      </c>
      <c r="AG311" s="116">
        <v>-1</v>
      </c>
      <c r="AH311" s="116">
        <v>-1</v>
      </c>
      <c r="AI311" s="116">
        <v>-1</v>
      </c>
      <c r="AJ311" s="116">
        <v>0</v>
      </c>
      <c r="AM311" s="116" t="s">
        <v>319</v>
      </c>
      <c r="AN311" s="116">
        <v>-1</v>
      </c>
      <c r="AQ311" s="116">
        <v>779</v>
      </c>
      <c r="AR311" s="116" t="s">
        <v>320</v>
      </c>
      <c r="AS311" s="116" t="s">
        <v>248</v>
      </c>
      <c r="AT311" s="116" t="s">
        <v>268</v>
      </c>
      <c r="AV311" s="116">
        <v>96.678643683098699</v>
      </c>
      <c r="AW311" s="116">
        <v>0.4335084656</v>
      </c>
    </row>
    <row r="312" spans="1:49" x14ac:dyDescent="0.25">
      <c r="A312" s="127">
        <v>190000</v>
      </c>
      <c r="B312" s="127">
        <v>770000</v>
      </c>
      <c r="C312" s="127">
        <v>770000</v>
      </c>
      <c r="D312" s="116" t="s">
        <v>314</v>
      </c>
      <c r="E312" s="116" t="s">
        <v>315</v>
      </c>
      <c r="F312" s="116" t="s">
        <v>316</v>
      </c>
      <c r="G312" s="116" t="s">
        <v>317</v>
      </c>
      <c r="H312" s="116">
        <v>0.36</v>
      </c>
      <c r="I312" s="116">
        <v>0.57999999999999996</v>
      </c>
      <c r="J312" s="116" t="s">
        <v>268</v>
      </c>
      <c r="K312" s="116">
        <v>3.14192635249E-3</v>
      </c>
      <c r="L312" s="116">
        <v>3988.1288758891901</v>
      </c>
      <c r="M312" s="116">
        <v>10.8525139040295</v>
      </c>
      <c r="N312" s="116">
        <v>1.92168289034595</v>
      </c>
      <c r="O312" s="116">
        <v>3.409779942584E-2</v>
      </c>
      <c r="P312" s="116">
        <v>6.0377861142999999E-3</v>
      </c>
      <c r="Q312" s="116">
        <v>12.5304072122865</v>
      </c>
      <c r="R312" s="116">
        <v>1310</v>
      </c>
      <c r="S312" s="116" t="s">
        <v>318</v>
      </c>
      <c r="T312" s="116">
        <v>1310</v>
      </c>
      <c r="U312" s="116" t="s">
        <v>268</v>
      </c>
      <c r="V312" s="116" t="s">
        <v>268</v>
      </c>
      <c r="Z312" s="116">
        <v>0</v>
      </c>
      <c r="AA312" s="116">
        <v>1</v>
      </c>
      <c r="AB312" s="116">
        <v>3.409779942584E-2</v>
      </c>
      <c r="AC312" s="116">
        <v>6.0377861142999999E-3</v>
      </c>
      <c r="AD312" s="116">
        <v>12.530407212161499</v>
      </c>
      <c r="AF312" s="116">
        <v>-1</v>
      </c>
      <c r="AG312" s="116">
        <v>-1</v>
      </c>
      <c r="AH312" s="116">
        <v>-1</v>
      </c>
      <c r="AI312" s="116">
        <v>-1</v>
      </c>
      <c r="AJ312" s="116">
        <v>0</v>
      </c>
      <c r="AM312" s="116" t="s">
        <v>319</v>
      </c>
      <c r="AN312" s="116">
        <v>-1</v>
      </c>
      <c r="AQ312" s="116">
        <v>779</v>
      </c>
      <c r="AR312" s="116" t="s">
        <v>320</v>
      </c>
      <c r="AS312" s="116" t="s">
        <v>248</v>
      </c>
      <c r="AT312" s="116" t="s">
        <v>268</v>
      </c>
      <c r="AV312" s="116">
        <v>59.035849700287898</v>
      </c>
      <c r="AW312" s="116">
        <v>1.01625363E-2</v>
      </c>
    </row>
    <row r="313" spans="1:49" x14ac:dyDescent="0.25">
      <c r="A313" s="127">
        <v>190000</v>
      </c>
      <c r="B313" s="127">
        <v>770000</v>
      </c>
      <c r="C313" s="127">
        <v>770000</v>
      </c>
      <c r="D313" s="116" t="s">
        <v>314</v>
      </c>
      <c r="E313" s="116" t="s">
        <v>315</v>
      </c>
      <c r="F313" s="116" t="s">
        <v>316</v>
      </c>
      <c r="G313" s="116" t="s">
        <v>317</v>
      </c>
      <c r="H313" s="116">
        <v>0.36</v>
      </c>
      <c r="I313" s="116">
        <v>0.57999999999999996</v>
      </c>
      <c r="J313" s="116" t="s">
        <v>268</v>
      </c>
      <c r="K313" s="116">
        <v>0.47667828811211999</v>
      </c>
      <c r="L313" s="116">
        <v>3968.4768716120702</v>
      </c>
      <c r="M313" s="116">
        <v>9.8281483380366605</v>
      </c>
      <c r="N313" s="116">
        <v>1.4812997507917001</v>
      </c>
      <c r="O313" s="116">
        <v>4.6848649250873002</v>
      </c>
      <c r="P313" s="116">
        <v>0.70610342938829995</v>
      </c>
      <c r="Q313" s="116">
        <v>1891.6867615725801</v>
      </c>
      <c r="R313" s="116">
        <v>1210</v>
      </c>
      <c r="S313" s="116" t="s">
        <v>318</v>
      </c>
      <c r="T313" s="116">
        <v>1210</v>
      </c>
      <c r="U313" s="116" t="s">
        <v>268</v>
      </c>
      <c r="V313" s="116" t="s">
        <v>268</v>
      </c>
      <c r="Z313" s="116">
        <v>0</v>
      </c>
      <c r="AA313" s="116">
        <v>1</v>
      </c>
      <c r="AB313" s="116">
        <v>4.6848649250873002</v>
      </c>
      <c r="AC313" s="116">
        <v>0.70610342938829995</v>
      </c>
      <c r="AD313" s="116">
        <v>1891.6867615467499</v>
      </c>
      <c r="AF313" s="116">
        <v>-1</v>
      </c>
      <c r="AG313" s="116">
        <v>-1</v>
      </c>
      <c r="AH313" s="116">
        <v>-1</v>
      </c>
      <c r="AI313" s="116">
        <v>-1</v>
      </c>
      <c r="AJ313" s="116">
        <v>0</v>
      </c>
      <c r="AM313" s="116" t="s">
        <v>319</v>
      </c>
      <c r="AN313" s="116">
        <v>-1</v>
      </c>
      <c r="AQ313" s="116">
        <v>779</v>
      </c>
      <c r="AR313" s="116" t="s">
        <v>320</v>
      </c>
      <c r="AS313" s="116" t="s">
        <v>248</v>
      </c>
      <c r="AT313" s="116" t="s">
        <v>268</v>
      </c>
      <c r="AV313" s="116">
        <v>213.12552108157101</v>
      </c>
      <c r="AW313" s="116">
        <v>1.5342147295999999</v>
      </c>
    </row>
    <row r="314" spans="1:49" x14ac:dyDescent="0.25">
      <c r="A314" s="127">
        <v>190000</v>
      </c>
      <c r="B314" s="127">
        <v>770000</v>
      </c>
      <c r="C314" s="127">
        <v>770000</v>
      </c>
      <c r="D314" s="116" t="s">
        <v>314</v>
      </c>
      <c r="E314" s="116" t="s">
        <v>315</v>
      </c>
      <c r="F314" s="116" t="s">
        <v>316</v>
      </c>
      <c r="G314" s="116" t="s">
        <v>317</v>
      </c>
      <c r="H314" s="116">
        <v>0.36</v>
      </c>
      <c r="I314" s="116">
        <v>0.57999999999999996</v>
      </c>
      <c r="J314" s="116" t="s">
        <v>268</v>
      </c>
      <c r="K314" s="116">
        <v>1.057397641648E-2</v>
      </c>
      <c r="L314" s="116">
        <v>3968.4768716120702</v>
      </c>
      <c r="M314" s="116">
        <v>9.8281483380366605</v>
      </c>
      <c r="N314" s="116">
        <v>1.4812997507917001</v>
      </c>
      <c r="O314" s="116">
        <v>0.10392260874409</v>
      </c>
      <c r="P314" s="116">
        <v>1.566322863061E-2</v>
      </c>
      <c r="Q314" s="116">
        <v>41.962580849784203</v>
      </c>
      <c r="R314" s="116">
        <v>1310</v>
      </c>
      <c r="S314" s="116" t="s">
        <v>318</v>
      </c>
      <c r="T314" s="116">
        <v>1310</v>
      </c>
      <c r="U314" s="116" t="s">
        <v>268</v>
      </c>
      <c r="V314" s="116" t="s">
        <v>268</v>
      </c>
      <c r="Z314" s="116">
        <v>0</v>
      </c>
      <c r="AA314" s="116">
        <v>1</v>
      </c>
      <c r="AB314" s="116">
        <v>0.10392260874409</v>
      </c>
      <c r="AC314" s="116">
        <v>1.566322863061E-2</v>
      </c>
      <c r="AD314" s="116">
        <v>41.962580849784203</v>
      </c>
      <c r="AF314" s="116">
        <v>-1</v>
      </c>
      <c r="AG314" s="116">
        <v>-1</v>
      </c>
      <c r="AH314" s="116">
        <v>-1</v>
      </c>
      <c r="AI314" s="116">
        <v>-1</v>
      </c>
      <c r="AJ314" s="116">
        <v>0</v>
      </c>
      <c r="AM314" s="116" t="s">
        <v>319</v>
      </c>
      <c r="AN314" s="116">
        <v>-1</v>
      </c>
      <c r="AQ314" s="116">
        <v>779</v>
      </c>
      <c r="AR314" s="116" t="s">
        <v>320</v>
      </c>
      <c r="AS314" s="116" t="s">
        <v>248</v>
      </c>
      <c r="AT314" s="116" t="s">
        <v>268</v>
      </c>
      <c r="AV314" s="116">
        <v>31.464635945308</v>
      </c>
      <c r="AW314" s="116">
        <v>3.4032912300000003E-2</v>
      </c>
    </row>
    <row r="315" spans="1:49" x14ac:dyDescent="0.25">
      <c r="A315" s="127">
        <v>190000</v>
      </c>
      <c r="B315" s="127">
        <v>770000</v>
      </c>
      <c r="C315" s="127">
        <v>770000</v>
      </c>
      <c r="D315" s="116" t="s">
        <v>314</v>
      </c>
      <c r="E315" s="116" t="s">
        <v>315</v>
      </c>
      <c r="F315" s="116" t="s">
        <v>316</v>
      </c>
      <c r="G315" s="116" t="s">
        <v>317</v>
      </c>
      <c r="H315" s="116">
        <v>0.36</v>
      </c>
      <c r="I315" s="116">
        <v>0.57999999999999996</v>
      </c>
      <c r="J315" s="116" t="s">
        <v>268</v>
      </c>
      <c r="K315" s="116">
        <v>0.42658840362284001</v>
      </c>
      <c r="L315" s="116">
        <v>4009.3114625614098</v>
      </c>
      <c r="M315" s="116">
        <v>10.286076186021299</v>
      </c>
      <c r="N315" s="116">
        <v>1.64250217704179</v>
      </c>
      <c r="O315" s="116">
        <v>4.3879208197378103</v>
      </c>
      <c r="P315" s="116">
        <v>0.70067238165129997</v>
      </c>
      <c r="Q315" s="116">
        <v>1710.3257764408399</v>
      </c>
      <c r="R315" s="116">
        <v>1210</v>
      </c>
      <c r="S315" s="116" t="s">
        <v>318</v>
      </c>
      <c r="T315" s="116">
        <v>1210</v>
      </c>
      <c r="U315" s="116" t="s">
        <v>268</v>
      </c>
      <c r="V315" s="116" t="s">
        <v>268</v>
      </c>
      <c r="Z315" s="116">
        <v>0</v>
      </c>
      <c r="AA315" s="116">
        <v>1</v>
      </c>
      <c r="AB315" s="116">
        <v>4.3879208197378103</v>
      </c>
      <c r="AC315" s="116">
        <v>0.70067238165129997</v>
      </c>
      <c r="AD315" s="116">
        <v>1710.3257764408399</v>
      </c>
      <c r="AF315" s="116">
        <v>-1</v>
      </c>
      <c r="AG315" s="116">
        <v>-1</v>
      </c>
      <c r="AH315" s="116">
        <v>-1</v>
      </c>
      <c r="AI315" s="116">
        <v>-1</v>
      </c>
      <c r="AJ315" s="116">
        <v>0</v>
      </c>
      <c r="AM315" s="116" t="s">
        <v>319</v>
      </c>
      <c r="AN315" s="116">
        <v>-1</v>
      </c>
      <c r="AQ315" s="116">
        <v>779</v>
      </c>
      <c r="AR315" s="116" t="s">
        <v>320</v>
      </c>
      <c r="AS315" s="116" t="s">
        <v>248</v>
      </c>
      <c r="AT315" s="116" t="s">
        <v>268</v>
      </c>
      <c r="AV315" s="116">
        <v>256.08092435225399</v>
      </c>
      <c r="AW315" s="116">
        <v>1.3871255282999999</v>
      </c>
    </row>
    <row r="316" spans="1:49" x14ac:dyDescent="0.25">
      <c r="A316" s="127">
        <v>190000</v>
      </c>
      <c r="B316" s="127">
        <v>770000</v>
      </c>
      <c r="C316" s="127">
        <v>770000</v>
      </c>
      <c r="D316" s="116" t="s">
        <v>314</v>
      </c>
      <c r="E316" s="116" t="s">
        <v>315</v>
      </c>
      <c r="F316" s="116" t="s">
        <v>316</v>
      </c>
      <c r="G316" s="116" t="s">
        <v>317</v>
      </c>
      <c r="H316" s="116">
        <v>0.36</v>
      </c>
      <c r="I316" s="116">
        <v>0.57999999999999996</v>
      </c>
      <c r="J316" s="116" t="s">
        <v>268</v>
      </c>
      <c r="K316" s="116">
        <v>2.389332192683E-2</v>
      </c>
      <c r="L316" s="116">
        <v>4009.3114625614098</v>
      </c>
      <c r="M316" s="116">
        <v>10.286076186021299</v>
      </c>
      <c r="N316" s="116">
        <v>1.64250217704179</v>
      </c>
      <c r="O316" s="116">
        <v>0.24576852967654</v>
      </c>
      <c r="P316" s="116">
        <v>3.9244833281580002E-2</v>
      </c>
      <c r="Q316" s="116">
        <v>95.795769479925596</v>
      </c>
      <c r="R316" s="116">
        <v>1750</v>
      </c>
      <c r="S316" s="116" t="s">
        <v>321</v>
      </c>
      <c r="T316" s="116">
        <v>1750</v>
      </c>
      <c r="U316" s="116" t="s">
        <v>268</v>
      </c>
      <c r="V316" s="116" t="s">
        <v>268</v>
      </c>
      <c r="Z316" s="116">
        <v>0</v>
      </c>
      <c r="AA316" s="116">
        <v>1</v>
      </c>
      <c r="AB316" s="116">
        <v>0.24576852967654</v>
      </c>
      <c r="AC316" s="116">
        <v>3.9244833281580002E-2</v>
      </c>
      <c r="AD316" s="116">
        <v>95.795769479926804</v>
      </c>
      <c r="AF316" s="116">
        <v>-1</v>
      </c>
      <c r="AG316" s="116">
        <v>-1</v>
      </c>
      <c r="AH316" s="116">
        <v>-1</v>
      </c>
      <c r="AI316" s="116">
        <v>-1</v>
      </c>
      <c r="AJ316" s="116">
        <v>0</v>
      </c>
      <c r="AM316" s="116" t="s">
        <v>319</v>
      </c>
      <c r="AN316" s="116">
        <v>-1</v>
      </c>
      <c r="AQ316" s="116">
        <v>779</v>
      </c>
      <c r="AR316" s="116" t="s">
        <v>320</v>
      </c>
      <c r="AS316" s="116" t="s">
        <v>248</v>
      </c>
      <c r="AT316" s="116" t="s">
        <v>268</v>
      </c>
      <c r="AV316" s="116">
        <v>44.169459784774801</v>
      </c>
      <c r="AW316" s="116">
        <v>7.7693243699999998E-2</v>
      </c>
    </row>
    <row r="317" spans="1:49" x14ac:dyDescent="0.25">
      <c r="A317" s="127">
        <v>190000</v>
      </c>
      <c r="B317" s="127">
        <v>770000</v>
      </c>
      <c r="C317" s="127">
        <v>770000</v>
      </c>
      <c r="D317" s="116" t="s">
        <v>314</v>
      </c>
      <c r="E317" s="116" t="s">
        <v>315</v>
      </c>
      <c r="F317" s="116" t="s">
        <v>316</v>
      </c>
      <c r="G317" s="116" t="s">
        <v>317</v>
      </c>
      <c r="H317" s="116">
        <v>0.36</v>
      </c>
      <c r="I317" s="116">
        <v>0.57999999999999996</v>
      </c>
      <c r="J317" s="116" t="s">
        <v>268</v>
      </c>
      <c r="K317" s="116">
        <v>3.7757673583799999E-3</v>
      </c>
      <c r="L317" s="116">
        <v>4009.3114625614098</v>
      </c>
      <c r="M317" s="116">
        <v>10.286076186021299</v>
      </c>
      <c r="N317" s="116">
        <v>1.64250217704179</v>
      </c>
      <c r="O317" s="116">
        <v>3.8837830709070001E-2</v>
      </c>
      <c r="P317" s="116">
        <v>6.2017061061499998E-3</v>
      </c>
      <c r="Q317" s="116">
        <v>15.138227349950199</v>
      </c>
      <c r="R317" s="116">
        <v>1310</v>
      </c>
      <c r="S317" s="116" t="s">
        <v>318</v>
      </c>
      <c r="T317" s="116">
        <v>1310</v>
      </c>
      <c r="U317" s="116" t="s">
        <v>268</v>
      </c>
      <c r="V317" s="116" t="s">
        <v>268</v>
      </c>
      <c r="Z317" s="116">
        <v>0</v>
      </c>
      <c r="AA317" s="116">
        <v>1</v>
      </c>
      <c r="AB317" s="116">
        <v>3.8837830709070001E-2</v>
      </c>
      <c r="AC317" s="116">
        <v>6.2017061061499998E-3</v>
      </c>
      <c r="AD317" s="116">
        <v>15.138227349950199</v>
      </c>
      <c r="AF317" s="116">
        <v>-1</v>
      </c>
      <c r="AG317" s="116">
        <v>-1</v>
      </c>
      <c r="AH317" s="116">
        <v>-1</v>
      </c>
      <c r="AI317" s="116">
        <v>-1</v>
      </c>
      <c r="AJ317" s="116">
        <v>0</v>
      </c>
      <c r="AM317" s="116" t="s">
        <v>319</v>
      </c>
      <c r="AN317" s="116">
        <v>-1</v>
      </c>
      <c r="AQ317" s="116">
        <v>779</v>
      </c>
      <c r="AR317" s="116" t="s">
        <v>320</v>
      </c>
      <c r="AS317" s="116" t="s">
        <v>248</v>
      </c>
      <c r="AT317" s="116" t="s">
        <v>268</v>
      </c>
      <c r="AV317" s="116">
        <v>89.600087944326006</v>
      </c>
      <c r="AW317" s="116">
        <v>1.2277556699999999E-2</v>
      </c>
    </row>
    <row r="318" spans="1:49" x14ac:dyDescent="0.25">
      <c r="A318" s="127">
        <v>190000</v>
      </c>
      <c r="B318" s="127">
        <v>770000</v>
      </c>
      <c r="C318" s="127">
        <v>770000</v>
      </c>
      <c r="D318" s="116" t="s">
        <v>314</v>
      </c>
      <c r="E318" s="116" t="s">
        <v>315</v>
      </c>
      <c r="F318" s="116" t="s">
        <v>316</v>
      </c>
      <c r="G318" s="116" t="s">
        <v>317</v>
      </c>
      <c r="H318" s="116">
        <v>0.36</v>
      </c>
      <c r="I318" s="116">
        <v>0.57999999999999996</v>
      </c>
      <c r="J318" s="116" t="s">
        <v>268</v>
      </c>
      <c r="K318" s="116">
        <v>2.4625556454490001E-2</v>
      </c>
      <c r="L318" s="116">
        <v>2485.08855576723</v>
      </c>
      <c r="M318" s="116">
        <v>6.2382655569996004</v>
      </c>
      <c r="N318" s="116">
        <v>0.91991922964813</v>
      </c>
      <c r="O318" s="116">
        <v>0.15362076065204</v>
      </c>
      <c r="P318" s="116">
        <v>2.2653522923270001E-2</v>
      </c>
      <c r="Q318" s="116">
        <v>61.196688524472798</v>
      </c>
      <c r="R318" s="116">
        <v>1210</v>
      </c>
      <c r="S318" s="116" t="s">
        <v>318</v>
      </c>
      <c r="T318" s="116">
        <v>1210</v>
      </c>
      <c r="U318" s="116" t="s">
        <v>268</v>
      </c>
      <c r="V318" s="116" t="s">
        <v>268</v>
      </c>
      <c r="Z318" s="116">
        <v>0</v>
      </c>
      <c r="AA318" s="116">
        <v>1</v>
      </c>
      <c r="AB318" s="116">
        <v>0.15362076065204</v>
      </c>
      <c r="AC318" s="116">
        <v>2.2653522923270001E-2</v>
      </c>
      <c r="AD318" s="116">
        <v>985.34785878653895</v>
      </c>
      <c r="AF318" s="116">
        <v>-1</v>
      </c>
      <c r="AG318" s="116">
        <v>-1</v>
      </c>
      <c r="AH318" s="116">
        <v>-1</v>
      </c>
      <c r="AI318" s="116">
        <v>-1</v>
      </c>
      <c r="AJ318" s="116">
        <v>0</v>
      </c>
      <c r="AM318" s="116" t="s">
        <v>319</v>
      </c>
      <c r="AN318" s="116">
        <v>-1</v>
      </c>
      <c r="AQ318" s="116">
        <v>779</v>
      </c>
      <c r="AR318" s="116" t="s">
        <v>320</v>
      </c>
      <c r="AS318" s="116" t="s">
        <v>248</v>
      </c>
      <c r="AT318" s="116" t="s">
        <v>268</v>
      </c>
      <c r="AV318" s="116">
        <v>54.0595778602396</v>
      </c>
      <c r="AW318" s="116">
        <v>0.79914668190000004</v>
      </c>
    </row>
    <row r="319" spans="1:49" x14ac:dyDescent="0.25">
      <c r="A319" s="127">
        <v>190000</v>
      </c>
      <c r="B319" s="127">
        <v>770000</v>
      </c>
      <c r="C319" s="127">
        <v>770000</v>
      </c>
      <c r="D319" s="116" t="s">
        <v>314</v>
      </c>
      <c r="E319" s="116" t="s">
        <v>315</v>
      </c>
      <c r="F319" s="116" t="s">
        <v>316</v>
      </c>
      <c r="G319" s="116" t="s">
        <v>317</v>
      </c>
      <c r="H319" s="116">
        <v>0.36</v>
      </c>
      <c r="I319" s="116">
        <v>0.57999999999999996</v>
      </c>
      <c r="J319" s="116" t="s">
        <v>268</v>
      </c>
      <c r="K319" s="116">
        <v>1.26856657517E-3</v>
      </c>
      <c r="L319" s="116">
        <v>2485.08855576723</v>
      </c>
      <c r="M319" s="116">
        <v>6.2382655569996004</v>
      </c>
      <c r="N319" s="116">
        <v>0.91991922964813</v>
      </c>
      <c r="O319" s="116">
        <v>7.9136551726800008E-3</v>
      </c>
      <c r="P319" s="116">
        <v>1.1669787865900001E-3</v>
      </c>
      <c r="Q319" s="116">
        <v>3.1525002782011899</v>
      </c>
      <c r="R319" s="116">
        <v>1310</v>
      </c>
      <c r="S319" s="116" t="s">
        <v>318</v>
      </c>
      <c r="T319" s="116">
        <v>1310</v>
      </c>
      <c r="U319" s="116" t="s">
        <v>268</v>
      </c>
      <c r="V319" s="116" t="s">
        <v>268</v>
      </c>
      <c r="Z319" s="116">
        <v>0</v>
      </c>
      <c r="AA319" s="116">
        <v>1</v>
      </c>
      <c r="AB319" s="116">
        <v>7.9136551726800008E-3</v>
      </c>
      <c r="AC319" s="116">
        <v>1.1669787865900001E-3</v>
      </c>
      <c r="AD319" s="116">
        <v>3.1525002782006202</v>
      </c>
      <c r="AF319" s="116">
        <v>-1</v>
      </c>
      <c r="AG319" s="116">
        <v>-1</v>
      </c>
      <c r="AH319" s="116">
        <v>-1</v>
      </c>
      <c r="AI319" s="116">
        <v>-1</v>
      </c>
      <c r="AJ319" s="116">
        <v>0</v>
      </c>
      <c r="AM319" s="116" t="s">
        <v>319</v>
      </c>
      <c r="AN319" s="116">
        <v>-1</v>
      </c>
      <c r="AQ319" s="116">
        <v>779</v>
      </c>
      <c r="AR319" s="116" t="s">
        <v>320</v>
      </c>
      <c r="AS319" s="116" t="s">
        <v>248</v>
      </c>
      <c r="AT319" s="116" t="s">
        <v>268</v>
      </c>
      <c r="AV319" s="116">
        <v>12.4255345655603</v>
      </c>
      <c r="AW319" s="116">
        <v>2.5567722999999998E-3</v>
      </c>
    </row>
    <row r="320" spans="1:49" x14ac:dyDescent="0.25">
      <c r="A320" s="127">
        <v>190000</v>
      </c>
      <c r="B320" s="127">
        <v>770000</v>
      </c>
      <c r="C320" s="127">
        <v>770000</v>
      </c>
      <c r="D320" s="116" t="s">
        <v>314</v>
      </c>
      <c r="E320" s="116" t="s">
        <v>315</v>
      </c>
      <c r="F320" s="116" t="s">
        <v>316</v>
      </c>
      <c r="G320" s="116" t="s">
        <v>317</v>
      </c>
      <c r="H320" s="116">
        <v>0.36</v>
      </c>
      <c r="I320" s="116">
        <v>0.57999999999999996</v>
      </c>
      <c r="J320" s="116" t="s">
        <v>268</v>
      </c>
      <c r="K320" s="116">
        <v>9.2764538873939997E-2</v>
      </c>
      <c r="L320" s="116">
        <v>3975.22992681801</v>
      </c>
      <c r="M320" s="116">
        <v>10.765988211343601</v>
      </c>
      <c r="N320" s="116">
        <v>1.89000060213392</v>
      </c>
      <c r="O320" s="116">
        <v>0.99870193194765999</v>
      </c>
      <c r="P320" s="116">
        <v>0.17532503432843999</v>
      </c>
      <c r="Q320" s="116">
        <v>368.76037107919501</v>
      </c>
      <c r="R320" s="116">
        <v>1210</v>
      </c>
      <c r="S320" s="116" t="s">
        <v>318</v>
      </c>
      <c r="T320" s="116">
        <v>1210</v>
      </c>
      <c r="U320" s="116" t="s">
        <v>268</v>
      </c>
      <c r="V320" s="116" t="s">
        <v>268</v>
      </c>
      <c r="Z320" s="116">
        <v>0</v>
      </c>
      <c r="AA320" s="116">
        <v>1</v>
      </c>
      <c r="AB320" s="116">
        <v>0.99870193194765999</v>
      </c>
      <c r="AC320" s="116">
        <v>0.17532503432843999</v>
      </c>
      <c r="AD320" s="116">
        <v>368.76037107919399</v>
      </c>
      <c r="AF320" s="116">
        <v>-1</v>
      </c>
      <c r="AG320" s="116">
        <v>-1</v>
      </c>
      <c r="AH320" s="116">
        <v>-1</v>
      </c>
      <c r="AI320" s="116">
        <v>-1</v>
      </c>
      <c r="AJ320" s="116">
        <v>0</v>
      </c>
      <c r="AM320" s="116" t="s">
        <v>319</v>
      </c>
      <c r="AN320" s="116">
        <v>-1</v>
      </c>
      <c r="AQ320" s="116">
        <v>779</v>
      </c>
      <c r="AR320" s="116" t="s">
        <v>320</v>
      </c>
      <c r="AS320" s="116" t="s">
        <v>248</v>
      </c>
      <c r="AT320" s="116" t="s">
        <v>268</v>
      </c>
      <c r="AV320" s="116">
        <v>103.002852336494</v>
      </c>
      <c r="AW320" s="116">
        <v>0.29907572669999999</v>
      </c>
    </row>
    <row r="321" spans="1:49" x14ac:dyDescent="0.25">
      <c r="A321" s="127">
        <v>190000</v>
      </c>
      <c r="B321" s="127">
        <v>770000</v>
      </c>
      <c r="C321" s="127">
        <v>770000</v>
      </c>
      <c r="D321" s="116" t="s">
        <v>314</v>
      </c>
      <c r="E321" s="116" t="s">
        <v>315</v>
      </c>
      <c r="F321" s="116" t="s">
        <v>316</v>
      </c>
      <c r="G321" s="116" t="s">
        <v>317</v>
      </c>
      <c r="H321" s="116">
        <v>0.36</v>
      </c>
      <c r="I321" s="116">
        <v>0.57999999999999996</v>
      </c>
      <c r="J321" s="116" t="s">
        <v>268</v>
      </c>
      <c r="K321" s="116">
        <v>2.9304571662600002E-3</v>
      </c>
      <c r="L321" s="116">
        <v>3975.22992681801</v>
      </c>
      <c r="M321" s="116">
        <v>10.765988211343601</v>
      </c>
      <c r="N321" s="116">
        <v>1.89000060213392</v>
      </c>
      <c r="O321" s="116">
        <v>3.1549267305839998E-2</v>
      </c>
      <c r="P321" s="116">
        <v>5.5385658087599996E-3</v>
      </c>
      <c r="Q321" s="116">
        <v>11.6492410265909</v>
      </c>
      <c r="R321" s="116">
        <v>1310</v>
      </c>
      <c r="S321" s="116" t="s">
        <v>318</v>
      </c>
      <c r="T321" s="116">
        <v>1310</v>
      </c>
      <c r="U321" s="116" t="s">
        <v>268</v>
      </c>
      <c r="V321" s="116" t="s">
        <v>268</v>
      </c>
      <c r="Z321" s="116">
        <v>0</v>
      </c>
      <c r="AA321" s="116">
        <v>1</v>
      </c>
      <c r="AB321" s="116">
        <v>3.1549267305839998E-2</v>
      </c>
      <c r="AC321" s="116">
        <v>5.5385658087599996E-3</v>
      </c>
      <c r="AD321" s="116">
        <v>11.649241026589801</v>
      </c>
      <c r="AF321" s="116">
        <v>-1</v>
      </c>
      <c r="AG321" s="116">
        <v>-1</v>
      </c>
      <c r="AH321" s="116">
        <v>-1</v>
      </c>
      <c r="AI321" s="116">
        <v>-1</v>
      </c>
      <c r="AJ321" s="116">
        <v>0</v>
      </c>
      <c r="AM321" s="116" t="s">
        <v>319</v>
      </c>
      <c r="AN321" s="116">
        <v>-1</v>
      </c>
      <c r="AQ321" s="116">
        <v>779</v>
      </c>
      <c r="AR321" s="116" t="s">
        <v>320</v>
      </c>
      <c r="AS321" s="116" t="s">
        <v>248</v>
      </c>
      <c r="AT321" s="116" t="s">
        <v>268</v>
      </c>
      <c r="AV321" s="116">
        <v>55.087612839597</v>
      </c>
      <c r="AW321" s="116">
        <v>9.4478840000000001E-3</v>
      </c>
    </row>
    <row r="322" spans="1:49" x14ac:dyDescent="0.25">
      <c r="A322" s="127">
        <v>190000</v>
      </c>
      <c r="B322" s="127">
        <v>770000</v>
      </c>
      <c r="C322" s="127">
        <v>770000</v>
      </c>
      <c r="D322" s="116" t="s">
        <v>314</v>
      </c>
      <c r="E322" s="116" t="s">
        <v>315</v>
      </c>
      <c r="F322" s="116" t="s">
        <v>316</v>
      </c>
      <c r="G322" s="116" t="s">
        <v>317</v>
      </c>
      <c r="H322" s="116">
        <v>0.36</v>
      </c>
      <c r="I322" s="116">
        <v>0.57999999999999996</v>
      </c>
      <c r="J322" s="116" t="s">
        <v>268</v>
      </c>
      <c r="K322" s="116">
        <v>9.1135767850000001E-5</v>
      </c>
      <c r="L322" s="116">
        <v>3975.22992681801</v>
      </c>
      <c r="M322" s="116">
        <v>10.765988211343601</v>
      </c>
      <c r="N322" s="116">
        <v>1.89000060213392</v>
      </c>
      <c r="O322" s="116">
        <v>9.8116660230999995E-4</v>
      </c>
      <c r="P322" s="116">
        <v>1.7224665610999999E-4</v>
      </c>
      <c r="Q322" s="116">
        <v>0.36228563176482997</v>
      </c>
      <c r="R322" s="116">
        <v>1310</v>
      </c>
      <c r="S322" s="116" t="s">
        <v>318</v>
      </c>
      <c r="T322" s="116">
        <v>1310</v>
      </c>
      <c r="U322" s="116" t="s">
        <v>268</v>
      </c>
      <c r="V322" s="116" t="s">
        <v>268</v>
      </c>
      <c r="Z322" s="116">
        <v>0</v>
      </c>
      <c r="AA322" s="116">
        <v>1</v>
      </c>
      <c r="AB322" s="116">
        <v>9.8116660230999995E-4</v>
      </c>
      <c r="AC322" s="116">
        <v>1.7224665610999999E-4</v>
      </c>
      <c r="AD322" s="116">
        <v>0.36228563176320999</v>
      </c>
      <c r="AF322" s="116">
        <v>-1</v>
      </c>
      <c r="AG322" s="116">
        <v>-1</v>
      </c>
      <c r="AH322" s="116">
        <v>-1</v>
      </c>
      <c r="AI322" s="116">
        <v>-1</v>
      </c>
      <c r="AJ322" s="116">
        <v>0</v>
      </c>
      <c r="AM322" s="116" t="s">
        <v>319</v>
      </c>
      <c r="AN322" s="116">
        <v>-1</v>
      </c>
      <c r="AQ322" s="116">
        <v>779</v>
      </c>
      <c r="AR322" s="116" t="s">
        <v>320</v>
      </c>
      <c r="AS322" s="116" t="s">
        <v>248</v>
      </c>
      <c r="AT322" s="116" t="s">
        <v>268</v>
      </c>
      <c r="AV322" s="116">
        <v>18.6328010389052</v>
      </c>
      <c r="AW322" s="116">
        <v>2.9382449999999999E-4</v>
      </c>
    </row>
    <row r="323" spans="1:49" x14ac:dyDescent="0.25">
      <c r="A323" s="127">
        <v>190000</v>
      </c>
      <c r="B323" s="127">
        <v>770000</v>
      </c>
      <c r="C323" s="127">
        <v>770000</v>
      </c>
      <c r="D323" s="116" t="s">
        <v>314</v>
      </c>
      <c r="E323" s="116" t="s">
        <v>315</v>
      </c>
      <c r="F323" s="116" t="s">
        <v>316</v>
      </c>
      <c r="G323" s="116" t="s">
        <v>317</v>
      </c>
      <c r="H323" s="116">
        <v>0.36</v>
      </c>
      <c r="I323" s="116">
        <v>0.57999999999999996</v>
      </c>
      <c r="J323" s="116" t="s">
        <v>268</v>
      </c>
      <c r="K323" s="116">
        <v>0.19806445007382001</v>
      </c>
      <c r="L323" s="116">
        <v>3942.8544049952902</v>
      </c>
      <c r="M323" s="116">
        <v>10.2684986147266</v>
      </c>
      <c r="N323" s="116">
        <v>1.64871962157552</v>
      </c>
      <c r="O323" s="116">
        <v>2.0338245312096901</v>
      </c>
      <c r="P323" s="116">
        <v>0.32655274517327998</v>
      </c>
      <c r="Q323" s="116">
        <v>780.93928944656204</v>
      </c>
      <c r="R323" s="116">
        <v>1210</v>
      </c>
      <c r="S323" s="116" t="s">
        <v>318</v>
      </c>
      <c r="T323" s="116">
        <v>1210</v>
      </c>
      <c r="U323" s="116" t="s">
        <v>268</v>
      </c>
      <c r="V323" s="116" t="s">
        <v>268</v>
      </c>
      <c r="Z323" s="116">
        <v>0</v>
      </c>
      <c r="AA323" s="116">
        <v>1</v>
      </c>
      <c r="AB323" s="116">
        <v>2.0338245312096901</v>
      </c>
      <c r="AC323" s="116">
        <v>0.32655274517327998</v>
      </c>
      <c r="AD323" s="116">
        <v>1767.71399840718</v>
      </c>
      <c r="AF323" s="116">
        <v>-1</v>
      </c>
      <c r="AG323" s="116">
        <v>-1</v>
      </c>
      <c r="AH323" s="116">
        <v>-1</v>
      </c>
      <c r="AI323" s="116">
        <v>-1</v>
      </c>
      <c r="AJ323" s="116">
        <v>0</v>
      </c>
      <c r="AM323" s="116" t="s">
        <v>319</v>
      </c>
      <c r="AN323" s="116">
        <v>-1</v>
      </c>
      <c r="AQ323" s="116">
        <v>779</v>
      </c>
      <c r="AR323" s="116" t="s">
        <v>320</v>
      </c>
      <c r="AS323" s="116" t="s">
        <v>248</v>
      </c>
      <c r="AT323" s="116" t="s">
        <v>268</v>
      </c>
      <c r="AV323" s="116">
        <v>158.66276357048599</v>
      </c>
      <c r="AW323" s="116">
        <v>1.4336690985</v>
      </c>
    </row>
    <row r="324" spans="1:49" x14ac:dyDescent="0.25">
      <c r="A324" s="127">
        <v>190000</v>
      </c>
      <c r="B324" s="127">
        <v>770000</v>
      </c>
      <c r="C324" s="127">
        <v>770000</v>
      </c>
      <c r="D324" s="116" t="s">
        <v>314</v>
      </c>
      <c r="E324" s="116" t="s">
        <v>315</v>
      </c>
      <c r="F324" s="116" t="s">
        <v>316</v>
      </c>
      <c r="G324" s="116" t="s">
        <v>317</v>
      </c>
      <c r="H324" s="116">
        <v>0.36</v>
      </c>
      <c r="I324" s="116">
        <v>0.57999999999999996</v>
      </c>
      <c r="J324" s="116" t="s">
        <v>268</v>
      </c>
      <c r="K324" s="116">
        <v>1.27719832499E-3</v>
      </c>
      <c r="L324" s="116">
        <v>3942.8544049952902</v>
      </c>
      <c r="M324" s="116">
        <v>10.2684986147266</v>
      </c>
      <c r="N324" s="116">
        <v>1.64871962157552</v>
      </c>
      <c r="O324" s="116">
        <v>1.3114909230940001E-2</v>
      </c>
      <c r="P324" s="116">
        <v>2.1057419390599998E-3</v>
      </c>
      <c r="Q324" s="116">
        <v>5.0358070417591403</v>
      </c>
      <c r="R324" s="116">
        <v>1310</v>
      </c>
      <c r="S324" s="116" t="s">
        <v>318</v>
      </c>
      <c r="T324" s="116">
        <v>1310</v>
      </c>
      <c r="U324" s="116" t="s">
        <v>268</v>
      </c>
      <c r="V324" s="116" t="s">
        <v>268</v>
      </c>
      <c r="Z324" s="116">
        <v>0</v>
      </c>
      <c r="AA324" s="116">
        <v>1</v>
      </c>
      <c r="AB324" s="116">
        <v>1.3114909230940001E-2</v>
      </c>
      <c r="AC324" s="116">
        <v>2.1057419390599998E-3</v>
      </c>
      <c r="AD324" s="116">
        <v>5.0358070417594103</v>
      </c>
      <c r="AF324" s="116">
        <v>-1</v>
      </c>
      <c r="AG324" s="116">
        <v>-1</v>
      </c>
      <c r="AH324" s="116">
        <v>-1</v>
      </c>
      <c r="AI324" s="116">
        <v>-1</v>
      </c>
      <c r="AJ324" s="116">
        <v>0</v>
      </c>
      <c r="AM324" s="116" t="s">
        <v>319</v>
      </c>
      <c r="AN324" s="116">
        <v>-1</v>
      </c>
      <c r="AQ324" s="116">
        <v>779</v>
      </c>
      <c r="AR324" s="116" t="s">
        <v>320</v>
      </c>
      <c r="AS324" s="116" t="s">
        <v>248</v>
      </c>
      <c r="AT324" s="116" t="s">
        <v>268</v>
      </c>
      <c r="AV324" s="116">
        <v>58.047279032526397</v>
      </c>
      <c r="AW324" s="116">
        <v>4.0841905999999999E-3</v>
      </c>
    </row>
    <row r="325" spans="1:49" x14ac:dyDescent="0.25">
      <c r="A325" s="127">
        <v>190000</v>
      </c>
      <c r="B325" s="127">
        <v>770000</v>
      </c>
      <c r="C325" s="127">
        <v>770000</v>
      </c>
      <c r="D325" s="116" t="s">
        <v>314</v>
      </c>
      <c r="E325" s="116" t="s">
        <v>315</v>
      </c>
      <c r="F325" s="116" t="s">
        <v>316</v>
      </c>
      <c r="G325" s="116" t="s">
        <v>317</v>
      </c>
      <c r="H325" s="116">
        <v>0.36</v>
      </c>
      <c r="I325" s="116">
        <v>0.57999999999999996</v>
      </c>
      <c r="J325" s="116" t="s">
        <v>268</v>
      </c>
      <c r="K325" s="116">
        <v>0.15771841965749001</v>
      </c>
      <c r="L325" s="116">
        <v>4006.38119088854</v>
      </c>
      <c r="M325" s="116">
        <v>11.0118691676912</v>
      </c>
      <c r="N325" s="116">
        <v>1.9771961254333901</v>
      </c>
      <c r="O325" s="116">
        <v>1.73677460260329</v>
      </c>
      <c r="P325" s="116">
        <v>0.31184024825626</v>
      </c>
      <c r="Q325" s="116">
        <v>631.88010997243396</v>
      </c>
      <c r="R325" s="116">
        <v>1210</v>
      </c>
      <c r="S325" s="116" t="s">
        <v>318</v>
      </c>
      <c r="T325" s="116">
        <v>1210</v>
      </c>
      <c r="U325" s="116" t="s">
        <v>268</v>
      </c>
      <c r="V325" s="116" t="s">
        <v>268</v>
      </c>
      <c r="Z325" s="116">
        <v>0</v>
      </c>
      <c r="AA325" s="116">
        <v>1</v>
      </c>
      <c r="AB325" s="116">
        <v>1.73677460260329</v>
      </c>
      <c r="AC325" s="116">
        <v>0.31184024825626</v>
      </c>
      <c r="AD325" s="116">
        <v>631.88010997243396</v>
      </c>
      <c r="AF325" s="116">
        <v>-1</v>
      </c>
      <c r="AG325" s="116">
        <v>-1</v>
      </c>
      <c r="AH325" s="116">
        <v>-1</v>
      </c>
      <c r="AI325" s="116">
        <v>-1</v>
      </c>
      <c r="AJ325" s="116">
        <v>0</v>
      </c>
      <c r="AM325" s="116" t="s">
        <v>319</v>
      </c>
      <c r="AN325" s="116">
        <v>-1</v>
      </c>
      <c r="AQ325" s="116">
        <v>779</v>
      </c>
      <c r="AR325" s="116" t="s">
        <v>320</v>
      </c>
      <c r="AS325" s="116" t="s">
        <v>248</v>
      </c>
      <c r="AT325" s="116" t="s">
        <v>268</v>
      </c>
      <c r="AV325" s="116">
        <v>141.49958826010001</v>
      </c>
      <c r="AW325" s="116">
        <v>0.51247373070000002</v>
      </c>
    </row>
    <row r="326" spans="1:49" x14ac:dyDescent="0.25">
      <c r="A326" s="127">
        <v>190000</v>
      </c>
      <c r="B326" s="127">
        <v>770000</v>
      </c>
      <c r="C326" s="127">
        <v>770000</v>
      </c>
      <c r="D326" s="116" t="s">
        <v>314</v>
      </c>
      <c r="E326" s="116" t="s">
        <v>315</v>
      </c>
      <c r="F326" s="116" t="s">
        <v>316</v>
      </c>
      <c r="G326" s="116" t="s">
        <v>317</v>
      </c>
      <c r="H326" s="116">
        <v>0.36</v>
      </c>
      <c r="I326" s="116">
        <v>0.57999999999999996</v>
      </c>
      <c r="J326" s="116" t="s">
        <v>268</v>
      </c>
      <c r="K326" s="116">
        <v>9.4855759628639999E-2</v>
      </c>
      <c r="L326" s="116">
        <v>4006.38119088854</v>
      </c>
      <c r="M326" s="116">
        <v>11.0118691676912</v>
      </c>
      <c r="N326" s="116">
        <v>1.9771961254333901</v>
      </c>
      <c r="O326" s="116">
        <v>1.04453921483262</v>
      </c>
      <c r="P326" s="116">
        <v>0.1875484404128</v>
      </c>
      <c r="Q326" s="116">
        <v>380.02833122365598</v>
      </c>
      <c r="R326" s="116">
        <v>1310</v>
      </c>
      <c r="S326" s="116" t="s">
        <v>318</v>
      </c>
      <c r="T326" s="116">
        <v>1310</v>
      </c>
      <c r="U326" s="116" t="s">
        <v>268</v>
      </c>
      <c r="V326" s="116" t="s">
        <v>268</v>
      </c>
      <c r="Z326" s="116">
        <v>0</v>
      </c>
      <c r="AA326" s="116">
        <v>1</v>
      </c>
      <c r="AB326" s="116">
        <v>1.04453921483262</v>
      </c>
      <c r="AC326" s="116">
        <v>0.1875484404128</v>
      </c>
      <c r="AD326" s="116">
        <v>380.02833122365797</v>
      </c>
      <c r="AF326" s="116">
        <v>-1</v>
      </c>
      <c r="AG326" s="116">
        <v>-1</v>
      </c>
      <c r="AH326" s="116">
        <v>-1</v>
      </c>
      <c r="AI326" s="116">
        <v>-1</v>
      </c>
      <c r="AJ326" s="116">
        <v>0</v>
      </c>
      <c r="AM326" s="116" t="s">
        <v>319</v>
      </c>
      <c r="AN326" s="116">
        <v>-1</v>
      </c>
      <c r="AQ326" s="116">
        <v>779</v>
      </c>
      <c r="AR326" s="116" t="s">
        <v>320</v>
      </c>
      <c r="AS326" s="116" t="s">
        <v>248</v>
      </c>
      <c r="AT326" s="116" t="s">
        <v>268</v>
      </c>
      <c r="AV326" s="116">
        <v>78.384531085720795</v>
      </c>
      <c r="AW326" s="116">
        <v>0.3082143806</v>
      </c>
    </row>
    <row r="327" spans="1:49" x14ac:dyDescent="0.25">
      <c r="A327" s="127">
        <v>190000</v>
      </c>
      <c r="B327" s="127">
        <v>770000</v>
      </c>
      <c r="C327" s="127">
        <v>770000</v>
      </c>
      <c r="D327" s="116" t="s">
        <v>314</v>
      </c>
      <c r="E327" s="116" t="s">
        <v>315</v>
      </c>
      <c r="F327" s="116" t="s">
        <v>316</v>
      </c>
      <c r="G327" s="116" t="s">
        <v>317</v>
      </c>
      <c r="H327" s="116">
        <v>0.36</v>
      </c>
      <c r="I327" s="116">
        <v>0.57999999999999996</v>
      </c>
      <c r="J327" s="116" t="s">
        <v>268</v>
      </c>
      <c r="K327" s="116">
        <v>0.38347137947398002</v>
      </c>
      <c r="L327" s="116">
        <v>3990.2660353296501</v>
      </c>
      <c r="M327" s="116">
        <v>10.3269649894014</v>
      </c>
      <c r="N327" s="116">
        <v>1.6618264739913</v>
      </c>
      <c r="O327" s="116">
        <v>3.9600955102653401</v>
      </c>
      <c r="P327" s="116">
        <v>0.63726289042783002</v>
      </c>
      <c r="Q327" s="116">
        <v>1530.15282103605</v>
      </c>
      <c r="R327" s="116">
        <v>1210</v>
      </c>
      <c r="S327" s="116" t="s">
        <v>318</v>
      </c>
      <c r="T327" s="116">
        <v>1210</v>
      </c>
      <c r="U327" s="116" t="s">
        <v>268</v>
      </c>
      <c r="V327" s="116" t="s">
        <v>268</v>
      </c>
      <c r="Z327" s="116">
        <v>0</v>
      </c>
      <c r="AA327" s="116">
        <v>1</v>
      </c>
      <c r="AB327" s="116">
        <v>3.9600955102653401</v>
      </c>
      <c r="AC327" s="116">
        <v>0.63726289042783002</v>
      </c>
      <c r="AD327" s="116">
        <v>1530.15282103605</v>
      </c>
      <c r="AF327" s="116">
        <v>-1</v>
      </c>
      <c r="AG327" s="116">
        <v>-1</v>
      </c>
      <c r="AH327" s="116">
        <v>-1</v>
      </c>
      <c r="AI327" s="116">
        <v>-1</v>
      </c>
      <c r="AJ327" s="116">
        <v>0</v>
      </c>
      <c r="AM327" s="116" t="s">
        <v>319</v>
      </c>
      <c r="AN327" s="116">
        <v>-1</v>
      </c>
      <c r="AQ327" s="116">
        <v>779</v>
      </c>
      <c r="AR327" s="116" t="s">
        <v>320</v>
      </c>
      <c r="AS327" s="116" t="s">
        <v>248</v>
      </c>
      <c r="AT327" s="116" t="s">
        <v>268</v>
      </c>
      <c r="AV327" s="116">
        <v>200.54811856498401</v>
      </c>
      <c r="AW327" s="116">
        <v>1.2409998549000001</v>
      </c>
    </row>
    <row r="328" spans="1:49" x14ac:dyDescent="0.25">
      <c r="A328" s="127">
        <v>190000</v>
      </c>
      <c r="B328" s="127">
        <v>770000</v>
      </c>
      <c r="C328" s="127">
        <v>770000</v>
      </c>
      <c r="D328" s="116" t="s">
        <v>314</v>
      </c>
      <c r="E328" s="116" t="s">
        <v>315</v>
      </c>
      <c r="F328" s="116" t="s">
        <v>316</v>
      </c>
      <c r="G328" s="116" t="s">
        <v>317</v>
      </c>
      <c r="H328" s="116">
        <v>0.36</v>
      </c>
      <c r="I328" s="116">
        <v>0.57999999999999996</v>
      </c>
      <c r="J328" s="116" t="s">
        <v>268</v>
      </c>
      <c r="K328" s="116">
        <v>0.10136614751981</v>
      </c>
      <c r="L328" s="116">
        <v>3990.2660353296501</v>
      </c>
      <c r="M328" s="116">
        <v>10.3269649894014</v>
      </c>
      <c r="N328" s="116">
        <v>1.6618264739913</v>
      </c>
      <c r="O328" s="116">
        <v>1.0468046565476301</v>
      </c>
      <c r="P328" s="116">
        <v>0.16845294751493001</v>
      </c>
      <c r="Q328" s="116">
        <v>404.47789558053302</v>
      </c>
      <c r="R328" s="116">
        <v>1310</v>
      </c>
      <c r="S328" s="116" t="s">
        <v>318</v>
      </c>
      <c r="T328" s="116">
        <v>1310</v>
      </c>
      <c r="U328" s="116" t="s">
        <v>268</v>
      </c>
      <c r="V328" s="116" t="s">
        <v>268</v>
      </c>
      <c r="Z328" s="116">
        <v>0</v>
      </c>
      <c r="AA328" s="116">
        <v>1</v>
      </c>
      <c r="AB328" s="116">
        <v>1.0468046565476301</v>
      </c>
      <c r="AC328" s="116">
        <v>0.16845294751493001</v>
      </c>
      <c r="AD328" s="116">
        <v>404.47789558053302</v>
      </c>
      <c r="AF328" s="116">
        <v>-1</v>
      </c>
      <c r="AG328" s="116">
        <v>-1</v>
      </c>
      <c r="AH328" s="116">
        <v>-1</v>
      </c>
      <c r="AI328" s="116">
        <v>-1</v>
      </c>
      <c r="AJ328" s="116">
        <v>0</v>
      </c>
      <c r="AM328" s="116" t="s">
        <v>319</v>
      </c>
      <c r="AN328" s="116">
        <v>-1</v>
      </c>
      <c r="AQ328" s="116">
        <v>779</v>
      </c>
      <c r="AR328" s="116" t="s">
        <v>320</v>
      </c>
      <c r="AS328" s="116" t="s">
        <v>248</v>
      </c>
      <c r="AT328" s="116" t="s">
        <v>268</v>
      </c>
      <c r="AV328" s="116">
        <v>81.117439402789003</v>
      </c>
      <c r="AW328" s="116">
        <v>0.32804371090000001</v>
      </c>
    </row>
    <row r="329" spans="1:49" x14ac:dyDescent="0.25">
      <c r="A329" s="127">
        <v>190000</v>
      </c>
      <c r="B329" s="127">
        <v>770000</v>
      </c>
      <c r="C329" s="127">
        <v>770000</v>
      </c>
      <c r="D329" s="116" t="s">
        <v>314</v>
      </c>
      <c r="E329" s="116" t="s">
        <v>315</v>
      </c>
      <c r="F329" s="116" t="s">
        <v>316</v>
      </c>
      <c r="G329" s="116" t="s">
        <v>317</v>
      </c>
      <c r="H329" s="116">
        <v>0.36</v>
      </c>
      <c r="I329" s="116">
        <v>0.57999999999999996</v>
      </c>
      <c r="J329" s="116" t="s">
        <v>268</v>
      </c>
      <c r="K329" s="116">
        <v>1.9840433351639999E-2</v>
      </c>
      <c r="L329" s="116">
        <v>3944.2057100222401</v>
      </c>
      <c r="M329" s="116">
        <v>11.812903084115799</v>
      </c>
      <c r="N329" s="116">
        <v>2.2013663036431002</v>
      </c>
      <c r="O329" s="116">
        <v>0.23437311632985999</v>
      </c>
      <c r="P329" s="116">
        <v>4.3676061429989997E-2</v>
      </c>
      <c r="Q329" s="116">
        <v>78.254750514881806</v>
      </c>
      <c r="R329" s="116">
        <v>1210</v>
      </c>
      <c r="S329" s="116" t="s">
        <v>318</v>
      </c>
      <c r="T329" s="116">
        <v>1210</v>
      </c>
      <c r="U329" s="116" t="s">
        <v>268</v>
      </c>
      <c r="V329" s="116" t="s">
        <v>268</v>
      </c>
      <c r="Z329" s="116">
        <v>0</v>
      </c>
      <c r="AA329" s="116">
        <v>1</v>
      </c>
      <c r="AB329" s="116">
        <v>0.23437311632985999</v>
      </c>
      <c r="AC329" s="116">
        <v>4.3676061429989997E-2</v>
      </c>
      <c r="AD329" s="116">
        <v>78.254750514880598</v>
      </c>
      <c r="AF329" s="116">
        <v>-1</v>
      </c>
      <c r="AG329" s="116">
        <v>-1</v>
      </c>
      <c r="AH329" s="116">
        <v>-1</v>
      </c>
      <c r="AI329" s="116">
        <v>-1</v>
      </c>
      <c r="AJ329" s="116">
        <v>0</v>
      </c>
      <c r="AM329" s="116" t="s">
        <v>319</v>
      </c>
      <c r="AN329" s="116">
        <v>-1</v>
      </c>
      <c r="AQ329" s="116">
        <v>779</v>
      </c>
      <c r="AR329" s="116" t="s">
        <v>320</v>
      </c>
      <c r="AS329" s="116" t="s">
        <v>248</v>
      </c>
      <c r="AT329" s="116" t="s">
        <v>268</v>
      </c>
      <c r="AV329" s="116">
        <v>36.722837459406101</v>
      </c>
      <c r="AW329" s="116">
        <v>6.3466950899999999E-2</v>
      </c>
    </row>
    <row r="330" spans="1:49" x14ac:dyDescent="0.25">
      <c r="A330" s="127">
        <v>190000</v>
      </c>
      <c r="B330" s="127">
        <v>770000</v>
      </c>
      <c r="C330" s="127">
        <v>770000</v>
      </c>
      <c r="D330" s="116" t="s">
        <v>314</v>
      </c>
      <c r="E330" s="116" t="s">
        <v>315</v>
      </c>
      <c r="F330" s="116" t="s">
        <v>316</v>
      </c>
      <c r="G330" s="116" t="s">
        <v>317</v>
      </c>
      <c r="H330" s="116">
        <v>0.36</v>
      </c>
      <c r="I330" s="116">
        <v>0.57999999999999996</v>
      </c>
      <c r="J330" s="116" t="s">
        <v>268</v>
      </c>
      <c r="K330" s="116">
        <v>0.17771879696071999</v>
      </c>
      <c r="L330" s="116">
        <v>4010.0771285712299</v>
      </c>
      <c r="M330" s="116">
        <v>10.933718286907199</v>
      </c>
      <c r="N330" s="116">
        <v>1.9433712513516801</v>
      </c>
      <c r="O330" s="116">
        <v>1.9431272602565799</v>
      </c>
      <c r="P330" s="116">
        <v>0.34537360083827001</v>
      </c>
      <c r="Q330" s="116">
        <v>712.66608300937696</v>
      </c>
      <c r="R330" s="116">
        <v>1210</v>
      </c>
      <c r="S330" s="116" t="s">
        <v>318</v>
      </c>
      <c r="T330" s="116">
        <v>1210</v>
      </c>
      <c r="U330" s="116" t="s">
        <v>268</v>
      </c>
      <c r="V330" s="116" t="s">
        <v>268</v>
      </c>
      <c r="Z330" s="116">
        <v>0</v>
      </c>
      <c r="AA330" s="116">
        <v>1</v>
      </c>
      <c r="AB330" s="116">
        <v>1.9431272602565799</v>
      </c>
      <c r="AC330" s="116">
        <v>0.34537360083827001</v>
      </c>
      <c r="AD330" s="116">
        <v>849.13764331085099</v>
      </c>
      <c r="AF330" s="116">
        <v>-1</v>
      </c>
      <c r="AG330" s="116">
        <v>-1</v>
      </c>
      <c r="AH330" s="116">
        <v>-1</v>
      </c>
      <c r="AI330" s="116">
        <v>-1</v>
      </c>
      <c r="AJ330" s="116">
        <v>0</v>
      </c>
      <c r="AM330" s="116" t="s">
        <v>319</v>
      </c>
      <c r="AN330" s="116">
        <v>-1</v>
      </c>
      <c r="AQ330" s="116">
        <v>779</v>
      </c>
      <c r="AR330" s="116" t="s">
        <v>320</v>
      </c>
      <c r="AS330" s="116" t="s">
        <v>248</v>
      </c>
      <c r="AT330" s="116" t="s">
        <v>268</v>
      </c>
      <c r="AV330" s="116">
        <v>228.490198342252</v>
      </c>
      <c r="AW330" s="116">
        <v>0.68867610970000004</v>
      </c>
    </row>
    <row r="331" spans="1:49" x14ac:dyDescent="0.25">
      <c r="A331" s="127">
        <v>190000</v>
      </c>
      <c r="B331" s="127">
        <v>770000</v>
      </c>
      <c r="C331" s="127">
        <v>770000</v>
      </c>
      <c r="D331" s="116" t="s">
        <v>314</v>
      </c>
      <c r="E331" s="116" t="s">
        <v>315</v>
      </c>
      <c r="F331" s="116" t="s">
        <v>316</v>
      </c>
      <c r="G331" s="116" t="s">
        <v>317</v>
      </c>
      <c r="H331" s="116">
        <v>0.36</v>
      </c>
      <c r="I331" s="116">
        <v>0.57999999999999996</v>
      </c>
      <c r="J331" s="116" t="s">
        <v>268</v>
      </c>
      <c r="K331" s="116">
        <v>1.8249653757599999E-3</v>
      </c>
      <c r="L331" s="116">
        <v>4010.0771285712299</v>
      </c>
      <c r="M331" s="116">
        <v>10.933718286907199</v>
      </c>
      <c r="N331" s="116">
        <v>1.9433712513516801</v>
      </c>
      <c r="O331" s="116">
        <v>1.9953657301989999E-2</v>
      </c>
      <c r="P331" s="116">
        <v>3.5465852459700001E-3</v>
      </c>
      <c r="Q331" s="116">
        <v>7.3182519137976403</v>
      </c>
      <c r="R331" s="116">
        <v>1310</v>
      </c>
      <c r="S331" s="116" t="s">
        <v>318</v>
      </c>
      <c r="T331" s="116">
        <v>1310</v>
      </c>
      <c r="U331" s="116" t="s">
        <v>268</v>
      </c>
      <c r="V331" s="116" t="s">
        <v>268</v>
      </c>
      <c r="Z331" s="116">
        <v>0</v>
      </c>
      <c r="AA331" s="116">
        <v>1</v>
      </c>
      <c r="AB331" s="116">
        <v>1.9953657301989999E-2</v>
      </c>
      <c r="AC331" s="116">
        <v>3.5465852459700001E-3</v>
      </c>
      <c r="AD331" s="116">
        <v>7.3182519141528601</v>
      </c>
      <c r="AF331" s="116">
        <v>-1</v>
      </c>
      <c r="AG331" s="116">
        <v>-1</v>
      </c>
      <c r="AH331" s="116">
        <v>-1</v>
      </c>
      <c r="AI331" s="116">
        <v>-1</v>
      </c>
      <c r="AJ331" s="116">
        <v>0</v>
      </c>
      <c r="AM331" s="116" t="s">
        <v>319</v>
      </c>
      <c r="AN331" s="116">
        <v>-1</v>
      </c>
      <c r="AQ331" s="116">
        <v>779</v>
      </c>
      <c r="AR331" s="116" t="s">
        <v>320</v>
      </c>
      <c r="AS331" s="116" t="s">
        <v>248</v>
      </c>
      <c r="AT331" s="116" t="s">
        <v>268</v>
      </c>
      <c r="AV331" s="116">
        <v>34.6232309876047</v>
      </c>
      <c r="AW331" s="116">
        <v>5.9353219000000002E-3</v>
      </c>
    </row>
    <row r="332" spans="1:49" x14ac:dyDescent="0.25">
      <c r="A332" s="127">
        <v>190000</v>
      </c>
      <c r="B332" s="127">
        <v>770000</v>
      </c>
      <c r="C332" s="127">
        <v>770000</v>
      </c>
      <c r="D332" s="116" t="s">
        <v>314</v>
      </c>
      <c r="E332" s="116" t="s">
        <v>315</v>
      </c>
      <c r="F332" s="116" t="s">
        <v>316</v>
      </c>
      <c r="G332" s="116" t="s">
        <v>317</v>
      </c>
      <c r="H332" s="116">
        <v>0.36</v>
      </c>
      <c r="I332" s="116">
        <v>0.57999999999999996</v>
      </c>
      <c r="J332" s="116" t="s">
        <v>268</v>
      </c>
      <c r="K332" s="116">
        <v>0.15085019801092001</v>
      </c>
      <c r="L332" s="116">
        <v>4010.0771285712299</v>
      </c>
      <c r="M332" s="116">
        <v>10.933718286907199</v>
      </c>
      <c r="N332" s="116">
        <v>1.9433712513516801</v>
      </c>
      <c r="O332" s="116">
        <v>1.64935356857566</v>
      </c>
      <c r="P332" s="116">
        <v>0.29315793807514001</v>
      </c>
      <c r="Q332" s="116">
        <v>604.92092888406296</v>
      </c>
      <c r="R332" s="116">
        <v>1310</v>
      </c>
      <c r="S332" s="116" t="s">
        <v>318</v>
      </c>
      <c r="T332" s="116">
        <v>1310</v>
      </c>
      <c r="U332" s="116" t="s">
        <v>268</v>
      </c>
      <c r="V332" s="116" t="s">
        <v>268</v>
      </c>
      <c r="Z332" s="116">
        <v>0</v>
      </c>
      <c r="AA332" s="116">
        <v>1</v>
      </c>
      <c r="AB332" s="116">
        <v>1.64935356857566</v>
      </c>
      <c r="AC332" s="116">
        <v>0.29315793807514001</v>
      </c>
      <c r="AD332" s="116">
        <v>604.92092888406296</v>
      </c>
      <c r="AF332" s="116">
        <v>-1</v>
      </c>
      <c r="AG332" s="116">
        <v>-1</v>
      </c>
      <c r="AH332" s="116">
        <v>-1</v>
      </c>
      <c r="AI332" s="116">
        <v>-1</v>
      </c>
      <c r="AJ332" s="116">
        <v>0</v>
      </c>
      <c r="AM332" s="116" t="s">
        <v>319</v>
      </c>
      <c r="AN332" s="116">
        <v>-1</v>
      </c>
      <c r="AQ332" s="116">
        <v>779</v>
      </c>
      <c r="AR332" s="116" t="s">
        <v>320</v>
      </c>
      <c r="AS332" s="116" t="s">
        <v>248</v>
      </c>
      <c r="AT332" s="116" t="s">
        <v>268</v>
      </c>
      <c r="AV332" s="116">
        <v>100.607367116552</v>
      </c>
      <c r="AW332" s="116">
        <v>0.4906090259</v>
      </c>
    </row>
    <row r="333" spans="1:49" x14ac:dyDescent="0.25">
      <c r="A333" s="127">
        <v>190000</v>
      </c>
      <c r="B333" s="127">
        <v>770000</v>
      </c>
      <c r="C333" s="127">
        <v>770000</v>
      </c>
      <c r="D333" s="116" t="s">
        <v>314</v>
      </c>
      <c r="E333" s="116" t="s">
        <v>315</v>
      </c>
      <c r="F333" s="116" t="s">
        <v>316</v>
      </c>
      <c r="G333" s="116" t="s">
        <v>317</v>
      </c>
      <c r="H333" s="116">
        <v>0.36</v>
      </c>
      <c r="I333" s="116">
        <v>0.57999999999999996</v>
      </c>
      <c r="J333" s="116" t="s">
        <v>268</v>
      </c>
      <c r="K333" s="116">
        <v>0.16466267747319999</v>
      </c>
      <c r="L333" s="116">
        <v>4010.0771285712299</v>
      </c>
      <c r="M333" s="116">
        <v>10.933718286907199</v>
      </c>
      <c r="N333" s="116">
        <v>1.9433712513516801</v>
      </c>
      <c r="O333" s="116">
        <v>1.8003753278599099</v>
      </c>
      <c r="P333" s="116">
        <v>0.32000071357201998</v>
      </c>
      <c r="Q333" s="116">
        <v>660.31003686460804</v>
      </c>
      <c r="R333" s="116">
        <v>1310</v>
      </c>
      <c r="S333" s="116" t="s">
        <v>318</v>
      </c>
      <c r="T333" s="116">
        <v>1310</v>
      </c>
      <c r="U333" s="116" t="s">
        <v>268</v>
      </c>
      <c r="V333" s="116" t="s">
        <v>268</v>
      </c>
      <c r="Z333" s="116">
        <v>0</v>
      </c>
      <c r="AA333" s="116">
        <v>1</v>
      </c>
      <c r="AB333" s="116">
        <v>1.8003753278599099</v>
      </c>
      <c r="AC333" s="116">
        <v>0.32000071357201998</v>
      </c>
      <c r="AD333" s="116">
        <v>660.31003686460804</v>
      </c>
      <c r="AF333" s="116">
        <v>-1</v>
      </c>
      <c r="AG333" s="116">
        <v>-1</v>
      </c>
      <c r="AH333" s="116">
        <v>-1</v>
      </c>
      <c r="AI333" s="116">
        <v>-1</v>
      </c>
      <c r="AJ333" s="116">
        <v>0</v>
      </c>
      <c r="AM333" s="116" t="s">
        <v>319</v>
      </c>
      <c r="AN333" s="116">
        <v>-1</v>
      </c>
      <c r="AQ333" s="116">
        <v>779</v>
      </c>
      <c r="AR333" s="116" t="s">
        <v>320</v>
      </c>
      <c r="AS333" s="116" t="s">
        <v>248</v>
      </c>
      <c r="AT333" s="116" t="s">
        <v>268</v>
      </c>
      <c r="AV333" s="116">
        <v>104.58452292253099</v>
      </c>
      <c r="AW333" s="116">
        <v>0.53553125459999995</v>
      </c>
    </row>
    <row r="334" spans="1:49" x14ac:dyDescent="0.25">
      <c r="A334" s="127">
        <v>190000</v>
      </c>
      <c r="B334" s="127">
        <v>770000</v>
      </c>
      <c r="C334" s="127">
        <v>770000</v>
      </c>
      <c r="D334" s="116" t="s">
        <v>314</v>
      </c>
      <c r="E334" s="116" t="s">
        <v>315</v>
      </c>
      <c r="F334" s="116" t="s">
        <v>316</v>
      </c>
      <c r="G334" s="116" t="s">
        <v>317</v>
      </c>
      <c r="H334" s="116">
        <v>0.36</v>
      </c>
      <c r="I334" s="116">
        <v>0.57999999999999996</v>
      </c>
      <c r="J334" s="116" t="s">
        <v>268</v>
      </c>
      <c r="K334" s="116">
        <v>5.8636114365240001E-2</v>
      </c>
      <c r="L334" s="116">
        <v>3996.6876477021901</v>
      </c>
      <c r="M334" s="116">
        <v>9.6963162214612595</v>
      </c>
      <c r="N334" s="116">
        <v>1.50510988919959</v>
      </c>
      <c r="O334" s="116">
        <v>0.56855430688320996</v>
      </c>
      <c r="P334" s="116">
        <v>8.8253795595369999E-2</v>
      </c>
      <c r="Q334" s="116">
        <v>234.35023399284</v>
      </c>
      <c r="R334" s="116">
        <v>1210</v>
      </c>
      <c r="S334" s="116" t="s">
        <v>318</v>
      </c>
      <c r="T334" s="116">
        <v>1210</v>
      </c>
      <c r="U334" s="116" t="s">
        <v>268</v>
      </c>
      <c r="V334" s="116" t="s">
        <v>268</v>
      </c>
      <c r="Z334" s="116">
        <v>0</v>
      </c>
      <c r="AA334" s="116">
        <v>1</v>
      </c>
      <c r="AB334" s="116">
        <v>0.56855430688320996</v>
      </c>
      <c r="AC334" s="116">
        <v>8.8253795595369999E-2</v>
      </c>
      <c r="AD334" s="116">
        <v>472.813172666838</v>
      </c>
      <c r="AF334" s="116">
        <v>-1</v>
      </c>
      <c r="AG334" s="116">
        <v>-1</v>
      </c>
      <c r="AH334" s="116">
        <v>-1</v>
      </c>
      <c r="AI334" s="116">
        <v>-1</v>
      </c>
      <c r="AJ334" s="116">
        <v>0</v>
      </c>
      <c r="AM334" s="116" t="s">
        <v>319</v>
      </c>
      <c r="AN334" s="116">
        <v>-1</v>
      </c>
      <c r="AQ334" s="116">
        <v>779</v>
      </c>
      <c r="AR334" s="116" t="s">
        <v>320</v>
      </c>
      <c r="AS334" s="116" t="s">
        <v>248</v>
      </c>
      <c r="AT334" s="116" t="s">
        <v>268</v>
      </c>
      <c r="AV334" s="116">
        <v>77.965914369114003</v>
      </c>
      <c r="AW334" s="116">
        <v>0.38346567129999998</v>
      </c>
    </row>
    <row r="335" spans="1:49" x14ac:dyDescent="0.25">
      <c r="A335" s="127">
        <v>190000</v>
      </c>
      <c r="B335" s="127">
        <v>770000</v>
      </c>
      <c r="C335" s="127">
        <v>770000</v>
      </c>
      <c r="D335" s="116" t="s">
        <v>314</v>
      </c>
      <c r="E335" s="116" t="s">
        <v>315</v>
      </c>
      <c r="F335" s="116" t="s">
        <v>316</v>
      </c>
      <c r="G335" s="116" t="s">
        <v>317</v>
      </c>
      <c r="H335" s="116">
        <v>0.36</v>
      </c>
      <c r="I335" s="116">
        <v>0.57999999999999996</v>
      </c>
      <c r="J335" s="116" t="s">
        <v>268</v>
      </c>
      <c r="K335" s="116">
        <v>0.10995474997871001</v>
      </c>
      <c r="L335" s="116">
        <v>3996.6876477021901</v>
      </c>
      <c r="M335" s="116">
        <v>9.6963162214612595</v>
      </c>
      <c r="N335" s="116">
        <v>1.50510988919959</v>
      </c>
      <c r="O335" s="116">
        <v>1.06615602584531</v>
      </c>
      <c r="P335" s="116">
        <v>0.16549398155742001</v>
      </c>
      <c r="Q335" s="116">
        <v>439.45479104610502</v>
      </c>
      <c r="R335" s="116">
        <v>1750</v>
      </c>
      <c r="S335" s="116" t="s">
        <v>321</v>
      </c>
      <c r="T335" s="116">
        <v>1750</v>
      </c>
      <c r="U335" s="116" t="s">
        <v>268</v>
      </c>
      <c r="V335" s="116" t="s">
        <v>268</v>
      </c>
      <c r="Z335" s="116">
        <v>0</v>
      </c>
      <c r="AA335" s="116">
        <v>1</v>
      </c>
      <c r="AB335" s="116">
        <v>1.06615602584531</v>
      </c>
      <c r="AC335" s="116">
        <v>0.16549398155742001</v>
      </c>
      <c r="AD335" s="116">
        <v>439.45479104610502</v>
      </c>
      <c r="AF335" s="116">
        <v>-1</v>
      </c>
      <c r="AG335" s="116">
        <v>-1</v>
      </c>
      <c r="AH335" s="116">
        <v>-1</v>
      </c>
      <c r="AI335" s="116">
        <v>-1</v>
      </c>
      <c r="AJ335" s="116">
        <v>0</v>
      </c>
      <c r="AM335" s="116" t="s">
        <v>319</v>
      </c>
      <c r="AN335" s="116">
        <v>-1</v>
      </c>
      <c r="AQ335" s="116">
        <v>779</v>
      </c>
      <c r="AR335" s="116" t="s">
        <v>320</v>
      </c>
      <c r="AS335" s="116" t="s">
        <v>248</v>
      </c>
      <c r="AT335" s="116" t="s">
        <v>268</v>
      </c>
      <c r="AV335" s="116">
        <v>90.1499674883258</v>
      </c>
      <c r="AW335" s="116">
        <v>0.35641102270000002</v>
      </c>
    </row>
    <row r="336" spans="1:49" x14ac:dyDescent="0.25">
      <c r="A336" s="127">
        <v>190000</v>
      </c>
      <c r="B336" s="127">
        <v>770000</v>
      </c>
      <c r="C336" s="127">
        <v>770000</v>
      </c>
      <c r="D336" s="116" t="s">
        <v>314</v>
      </c>
      <c r="E336" s="116" t="s">
        <v>315</v>
      </c>
      <c r="F336" s="116" t="s">
        <v>316</v>
      </c>
      <c r="G336" s="116" t="s">
        <v>317</v>
      </c>
      <c r="H336" s="116">
        <v>0.36</v>
      </c>
      <c r="I336" s="116">
        <v>0.57999999999999996</v>
      </c>
      <c r="J336" s="116" t="s">
        <v>268</v>
      </c>
      <c r="K336" s="116">
        <v>0.15918177662554001</v>
      </c>
      <c r="L336" s="116">
        <v>3996.6876477021901</v>
      </c>
      <c r="M336" s="116">
        <v>9.6963162214612595</v>
      </c>
      <c r="N336" s="116">
        <v>1.50510988919959</v>
      </c>
      <c r="O336" s="116">
        <v>1.5434768428552901</v>
      </c>
      <c r="P336" s="116">
        <v>0.23958606617945999</v>
      </c>
      <c r="Q336" s="116">
        <v>636.19984037860604</v>
      </c>
      <c r="R336" s="116">
        <v>1750</v>
      </c>
      <c r="S336" s="116" t="s">
        <v>321</v>
      </c>
      <c r="T336" s="116">
        <v>1750</v>
      </c>
      <c r="U336" s="116" t="s">
        <v>268</v>
      </c>
      <c r="V336" s="116" t="s">
        <v>268</v>
      </c>
      <c r="Z336" s="116">
        <v>0</v>
      </c>
      <c r="AA336" s="116">
        <v>1</v>
      </c>
      <c r="AB336" s="116">
        <v>1.5434768428552901</v>
      </c>
      <c r="AC336" s="116">
        <v>0.23958606617945999</v>
      </c>
      <c r="AD336" s="116">
        <v>636.19984037860604</v>
      </c>
      <c r="AF336" s="116">
        <v>-1</v>
      </c>
      <c r="AG336" s="116">
        <v>-1</v>
      </c>
      <c r="AH336" s="116">
        <v>-1</v>
      </c>
      <c r="AI336" s="116">
        <v>-1</v>
      </c>
      <c r="AJ336" s="116">
        <v>0</v>
      </c>
      <c r="AM336" s="116" t="s">
        <v>319</v>
      </c>
      <c r="AN336" s="116">
        <v>-1</v>
      </c>
      <c r="AQ336" s="116">
        <v>779</v>
      </c>
      <c r="AR336" s="116" t="s">
        <v>320</v>
      </c>
      <c r="AS336" s="116" t="s">
        <v>248</v>
      </c>
      <c r="AT336" s="116" t="s">
        <v>268</v>
      </c>
      <c r="AV336" s="116">
        <v>103.543117504378</v>
      </c>
      <c r="AW336" s="116">
        <v>0.51597716169999996</v>
      </c>
    </row>
    <row r="337" spans="1:49" x14ac:dyDescent="0.25">
      <c r="A337" s="127">
        <v>190000</v>
      </c>
      <c r="B337" s="127">
        <v>780000</v>
      </c>
      <c r="C337" s="127">
        <v>780000</v>
      </c>
      <c r="D337" s="116" t="s">
        <v>314</v>
      </c>
      <c r="E337" s="116" t="s">
        <v>315</v>
      </c>
      <c r="F337" s="116" t="s">
        <v>316</v>
      </c>
      <c r="G337" s="116" t="s">
        <v>317</v>
      </c>
      <c r="H337" s="116">
        <v>0.36</v>
      </c>
      <c r="I337" s="116">
        <v>0.57999999999999996</v>
      </c>
      <c r="J337" s="116" t="s">
        <v>268</v>
      </c>
      <c r="K337" s="116">
        <v>0.16493130039414999</v>
      </c>
      <c r="L337" s="116">
        <v>4000.3306925511201</v>
      </c>
      <c r="M337" s="116">
        <v>11.0226566762293</v>
      </c>
      <c r="N337" s="116">
        <v>1.9946014408355199</v>
      </c>
      <c r="O337" s="116">
        <v>1.8179810994088399</v>
      </c>
      <c r="P337" s="116">
        <v>0.32897220940506</v>
      </c>
      <c r="Q337" s="116">
        <v>659.77974312911601</v>
      </c>
      <c r="R337" s="116">
        <v>1210</v>
      </c>
      <c r="S337" s="116" t="s">
        <v>318</v>
      </c>
      <c r="T337" s="116">
        <v>1210</v>
      </c>
      <c r="U337" s="116" t="s">
        <v>268</v>
      </c>
      <c r="V337" s="116" t="s">
        <v>268</v>
      </c>
      <c r="Z337" s="116">
        <v>0</v>
      </c>
      <c r="AA337" s="116">
        <v>1</v>
      </c>
      <c r="AB337" s="116">
        <v>1.8179810994088399</v>
      </c>
      <c r="AC337" s="116">
        <v>0.32897220940506</v>
      </c>
      <c r="AD337" s="116">
        <v>659.77974312911601</v>
      </c>
      <c r="AF337" s="116">
        <v>-1</v>
      </c>
      <c r="AG337" s="116">
        <v>-1</v>
      </c>
      <c r="AH337" s="116">
        <v>-1</v>
      </c>
      <c r="AI337" s="116">
        <v>-1</v>
      </c>
      <c r="AJ337" s="116">
        <v>0</v>
      </c>
      <c r="AM337" s="116" t="s">
        <v>319</v>
      </c>
      <c r="AN337" s="116">
        <v>-1</v>
      </c>
      <c r="AQ337" s="116">
        <v>779</v>
      </c>
      <c r="AR337" s="116" t="s">
        <v>320</v>
      </c>
      <c r="AS337" s="116" t="s">
        <v>248</v>
      </c>
      <c r="AT337" s="116" t="s">
        <v>268</v>
      </c>
      <c r="AV337" s="116">
        <v>293.79825390091401</v>
      </c>
      <c r="AW337" s="116">
        <v>0.53510117040000005</v>
      </c>
    </row>
    <row r="338" spans="1:49" x14ac:dyDescent="0.25">
      <c r="A338" s="127">
        <v>190000</v>
      </c>
      <c r="B338" s="127">
        <v>780000</v>
      </c>
      <c r="C338" s="127">
        <v>780000</v>
      </c>
      <c r="D338" s="116" t="s">
        <v>314</v>
      </c>
      <c r="E338" s="116" t="s">
        <v>315</v>
      </c>
      <c r="F338" s="116" t="s">
        <v>316</v>
      </c>
      <c r="G338" s="116" t="s">
        <v>317</v>
      </c>
      <c r="H338" s="116">
        <v>0.36</v>
      </c>
      <c r="I338" s="116">
        <v>0.57999999999999996</v>
      </c>
      <c r="J338" s="116" t="s">
        <v>268</v>
      </c>
      <c r="K338" s="116">
        <v>0.20840512779122999</v>
      </c>
      <c r="L338" s="116">
        <v>4000.3306925511201</v>
      </c>
      <c r="M338" s="116">
        <v>11.0226566762293</v>
      </c>
      <c r="N338" s="116">
        <v>1.9946014408355199</v>
      </c>
      <c r="O338" s="116">
        <v>2.2971781732085002</v>
      </c>
      <c r="P338" s="116">
        <v>0.41568516816991002</v>
      </c>
      <c r="Q338" s="116">
        <v>833.68942918832499</v>
      </c>
      <c r="R338" s="116">
        <v>1310</v>
      </c>
      <c r="S338" s="116" t="s">
        <v>318</v>
      </c>
      <c r="T338" s="116">
        <v>1310</v>
      </c>
      <c r="U338" s="116" t="s">
        <v>268</v>
      </c>
      <c r="V338" s="116" t="s">
        <v>268</v>
      </c>
      <c r="Z338" s="116">
        <v>0</v>
      </c>
      <c r="AA338" s="116">
        <v>1</v>
      </c>
      <c r="AB338" s="116">
        <v>2.2971781732085002</v>
      </c>
      <c r="AC338" s="116">
        <v>0.41568516816991002</v>
      </c>
      <c r="AD338" s="116">
        <v>833.68942918832499</v>
      </c>
      <c r="AF338" s="116">
        <v>-1</v>
      </c>
      <c r="AG338" s="116">
        <v>-1</v>
      </c>
      <c r="AH338" s="116">
        <v>-1</v>
      </c>
      <c r="AI338" s="116">
        <v>-1</v>
      </c>
      <c r="AJ338" s="116">
        <v>0</v>
      </c>
      <c r="AM338" s="116" t="s">
        <v>319</v>
      </c>
      <c r="AN338" s="116">
        <v>-1</v>
      </c>
      <c r="AQ338" s="116">
        <v>779</v>
      </c>
      <c r="AR338" s="116" t="s">
        <v>320</v>
      </c>
      <c r="AS338" s="116" t="s">
        <v>248</v>
      </c>
      <c r="AT338" s="116" t="s">
        <v>268</v>
      </c>
      <c r="AV338" s="116">
        <v>121.061096969144</v>
      </c>
      <c r="AW338" s="116">
        <v>0.67614714450000002</v>
      </c>
    </row>
    <row r="339" spans="1:49" x14ac:dyDescent="0.25">
      <c r="A339" s="127">
        <v>190000</v>
      </c>
      <c r="B339" s="127">
        <v>780000</v>
      </c>
      <c r="C339" s="127">
        <v>780000</v>
      </c>
      <c r="D339" s="116" t="s">
        <v>314</v>
      </c>
      <c r="E339" s="116" t="s">
        <v>315</v>
      </c>
      <c r="F339" s="116" t="s">
        <v>316</v>
      </c>
      <c r="G339" s="116" t="s">
        <v>317</v>
      </c>
      <c r="H339" s="116">
        <v>0.36</v>
      </c>
      <c r="I339" s="116">
        <v>0.57999999999999996</v>
      </c>
      <c r="J339" s="116" t="s">
        <v>268</v>
      </c>
      <c r="K339" s="116">
        <v>4.3442325650599996E-3</v>
      </c>
      <c r="L339" s="116">
        <v>4000.3306925511201</v>
      </c>
      <c r="M339" s="116">
        <v>11.0226566762293</v>
      </c>
      <c r="N339" s="116">
        <v>1.9946014408355199</v>
      </c>
      <c r="O339" s="116">
        <v>4.7884984086379999E-2</v>
      </c>
      <c r="P339" s="116">
        <v>8.66501253359E-3</v>
      </c>
      <c r="Q339" s="116">
        <v>17.378366865601599</v>
      </c>
      <c r="R339" s="116">
        <v>1310</v>
      </c>
      <c r="S339" s="116" t="s">
        <v>318</v>
      </c>
      <c r="T339" s="116">
        <v>1310</v>
      </c>
      <c r="U339" s="116" t="s">
        <v>268</v>
      </c>
      <c r="V339" s="116" t="s">
        <v>268</v>
      </c>
      <c r="Z339" s="116">
        <v>0</v>
      </c>
      <c r="AA339" s="116">
        <v>1</v>
      </c>
      <c r="AB339" s="116">
        <v>4.7884984086379999E-2</v>
      </c>
      <c r="AC339" s="116">
        <v>8.66501253359E-3</v>
      </c>
      <c r="AD339" s="116">
        <v>17.378366865601699</v>
      </c>
      <c r="AF339" s="116">
        <v>-1</v>
      </c>
      <c r="AG339" s="116">
        <v>-1</v>
      </c>
      <c r="AH339" s="116">
        <v>-1</v>
      </c>
      <c r="AI339" s="116">
        <v>-1</v>
      </c>
      <c r="AJ339" s="116">
        <v>0</v>
      </c>
      <c r="AM339" s="116" t="s">
        <v>319</v>
      </c>
      <c r="AN339" s="116">
        <v>-1</v>
      </c>
      <c r="AQ339" s="116">
        <v>779</v>
      </c>
      <c r="AR339" s="116" t="s">
        <v>320</v>
      </c>
      <c r="AS339" s="116" t="s">
        <v>248</v>
      </c>
      <c r="AT339" s="116" t="s">
        <v>268</v>
      </c>
      <c r="AV339" s="116">
        <v>127.116275272233</v>
      </c>
      <c r="AW339" s="116">
        <v>1.4094377E-2</v>
      </c>
    </row>
    <row r="340" spans="1:49" x14ac:dyDescent="0.25">
      <c r="A340" s="127">
        <v>190000</v>
      </c>
      <c r="B340" s="127">
        <v>780000</v>
      </c>
      <c r="C340" s="127">
        <v>780000</v>
      </c>
      <c r="D340" s="116" t="s">
        <v>314</v>
      </c>
      <c r="E340" s="116" t="s">
        <v>315</v>
      </c>
      <c r="F340" s="116" t="s">
        <v>316</v>
      </c>
      <c r="G340" s="116" t="s">
        <v>317</v>
      </c>
      <c r="H340" s="116">
        <v>0.36</v>
      </c>
      <c r="I340" s="116">
        <v>0.57999999999999996</v>
      </c>
      <c r="J340" s="116" t="s">
        <v>268</v>
      </c>
      <c r="K340" s="116">
        <v>0.28449915674090998</v>
      </c>
      <c r="L340" s="116">
        <v>3944.3252296809401</v>
      </c>
      <c r="M340" s="116">
        <v>11.3570538115414</v>
      </c>
      <c r="N340" s="116">
        <v>2.0010002981507702</v>
      </c>
      <c r="O340" s="116">
        <v>3.23107223244478</v>
      </c>
      <c r="P340" s="116">
        <v>0.56928289746222005</v>
      </c>
      <c r="Q340" s="116">
        <v>1122.15720175615</v>
      </c>
      <c r="R340" s="116">
        <v>1210</v>
      </c>
      <c r="S340" s="116" t="s">
        <v>318</v>
      </c>
      <c r="T340" s="116">
        <v>1210</v>
      </c>
      <c r="U340" s="116" t="s">
        <v>268</v>
      </c>
      <c r="V340" s="116" t="s">
        <v>268</v>
      </c>
      <c r="Z340" s="116">
        <v>0</v>
      </c>
      <c r="AA340" s="116">
        <v>1</v>
      </c>
      <c r="AB340" s="116">
        <v>3.23107223244478</v>
      </c>
      <c r="AC340" s="116">
        <v>0.56928289746222005</v>
      </c>
      <c r="AD340" s="116">
        <v>1122.15720175615</v>
      </c>
      <c r="AF340" s="116">
        <v>-1</v>
      </c>
      <c r="AG340" s="116">
        <v>-1</v>
      </c>
      <c r="AH340" s="116">
        <v>-1</v>
      </c>
      <c r="AI340" s="116">
        <v>-1</v>
      </c>
      <c r="AJ340" s="116">
        <v>0</v>
      </c>
      <c r="AM340" s="116" t="s">
        <v>319</v>
      </c>
      <c r="AN340" s="116">
        <v>-1</v>
      </c>
      <c r="AQ340" s="116">
        <v>779</v>
      </c>
      <c r="AR340" s="116" t="s">
        <v>320</v>
      </c>
      <c r="AS340" s="116" t="s">
        <v>248</v>
      </c>
      <c r="AT340" s="116" t="s">
        <v>268</v>
      </c>
      <c r="AV340" s="116">
        <v>137.05314729215499</v>
      </c>
      <c r="AW340" s="116">
        <v>0.91010316440000005</v>
      </c>
    </row>
    <row r="341" spans="1:49" x14ac:dyDescent="0.25">
      <c r="A341" s="127">
        <v>190000</v>
      </c>
      <c r="B341" s="127">
        <v>780000</v>
      </c>
      <c r="C341" s="127">
        <v>780000</v>
      </c>
      <c r="D341" s="116" t="s">
        <v>314</v>
      </c>
      <c r="E341" s="116" t="s">
        <v>315</v>
      </c>
      <c r="F341" s="116" t="s">
        <v>316</v>
      </c>
      <c r="G341" s="116" t="s">
        <v>317</v>
      </c>
      <c r="H341" s="116">
        <v>0.36</v>
      </c>
      <c r="I341" s="116">
        <v>0.57999999999999996</v>
      </c>
      <c r="J341" s="116" t="s">
        <v>268</v>
      </c>
      <c r="K341" s="116">
        <v>3.32360168389E-3</v>
      </c>
      <c r="L341" s="116">
        <v>3944.3252296809401</v>
      </c>
      <c r="M341" s="116">
        <v>11.3570538115414</v>
      </c>
      <c r="N341" s="116">
        <v>2.0010002981507702</v>
      </c>
      <c r="O341" s="116">
        <v>3.7746323172109998E-2</v>
      </c>
      <c r="P341" s="116">
        <v>6.6505279603999998E-3</v>
      </c>
      <c r="Q341" s="116">
        <v>13.1093659751931</v>
      </c>
      <c r="R341" s="116">
        <v>1310</v>
      </c>
      <c r="S341" s="116" t="s">
        <v>318</v>
      </c>
      <c r="T341" s="116">
        <v>1310</v>
      </c>
      <c r="U341" s="116" t="s">
        <v>268</v>
      </c>
      <c r="V341" s="116" t="s">
        <v>268</v>
      </c>
      <c r="Z341" s="116">
        <v>0</v>
      </c>
      <c r="AA341" s="116">
        <v>1</v>
      </c>
      <c r="AB341" s="116">
        <v>3.7746323172109998E-2</v>
      </c>
      <c r="AC341" s="116">
        <v>6.6505279603999998E-3</v>
      </c>
      <c r="AD341" s="116">
        <v>13.109365975191301</v>
      </c>
      <c r="AF341" s="116">
        <v>-1</v>
      </c>
      <c r="AG341" s="116">
        <v>-1</v>
      </c>
      <c r="AH341" s="116">
        <v>-1</v>
      </c>
      <c r="AI341" s="116">
        <v>-1</v>
      </c>
      <c r="AJ341" s="116">
        <v>0</v>
      </c>
      <c r="AM341" s="116" t="s">
        <v>319</v>
      </c>
      <c r="AN341" s="116">
        <v>-1</v>
      </c>
      <c r="AQ341" s="116">
        <v>779</v>
      </c>
      <c r="AR341" s="116" t="s">
        <v>320</v>
      </c>
      <c r="AS341" s="116" t="s">
        <v>248</v>
      </c>
      <c r="AT341" s="116" t="s">
        <v>268</v>
      </c>
      <c r="AV341" s="116">
        <v>62.190018703710798</v>
      </c>
      <c r="AW341" s="116">
        <v>1.06320892E-2</v>
      </c>
    </row>
    <row r="342" spans="1:49" x14ac:dyDescent="0.25">
      <c r="A342" s="127">
        <v>190000</v>
      </c>
      <c r="B342" s="127">
        <v>780000</v>
      </c>
      <c r="C342" s="127">
        <v>780000</v>
      </c>
      <c r="D342" s="116" t="s">
        <v>314</v>
      </c>
      <c r="E342" s="116" t="s">
        <v>315</v>
      </c>
      <c r="F342" s="116" t="s">
        <v>316</v>
      </c>
      <c r="G342" s="116" t="s">
        <v>317</v>
      </c>
      <c r="H342" s="116">
        <v>0.36</v>
      </c>
      <c r="I342" s="116">
        <v>0.57999999999999996</v>
      </c>
      <c r="J342" s="116" t="s">
        <v>268</v>
      </c>
      <c r="K342" s="116">
        <v>0.19870963171919001</v>
      </c>
      <c r="L342" s="116">
        <v>4002.67362649397</v>
      </c>
      <c r="M342" s="116">
        <v>10.5352500010966</v>
      </c>
      <c r="N342" s="116">
        <v>1.7553789910205699</v>
      </c>
      <c r="O342" s="116">
        <v>2.0934556477875201</v>
      </c>
      <c r="P342" s="116">
        <v>0.34881071283330001</v>
      </c>
      <c r="Q342" s="116">
        <v>795.369802212737</v>
      </c>
      <c r="R342" s="116">
        <v>1210</v>
      </c>
      <c r="S342" s="116" t="s">
        <v>318</v>
      </c>
      <c r="T342" s="116">
        <v>1210</v>
      </c>
      <c r="U342" s="116" t="s">
        <v>268</v>
      </c>
      <c r="V342" s="116" t="s">
        <v>268</v>
      </c>
      <c r="Z342" s="116">
        <v>0</v>
      </c>
      <c r="AA342" s="116">
        <v>1</v>
      </c>
      <c r="AB342" s="116">
        <v>2.0934556477875201</v>
      </c>
      <c r="AC342" s="116">
        <v>0.34881071283330001</v>
      </c>
      <c r="AD342" s="116">
        <v>824.88640194553102</v>
      </c>
      <c r="AF342" s="116">
        <v>-1</v>
      </c>
      <c r="AG342" s="116">
        <v>-1</v>
      </c>
      <c r="AH342" s="116">
        <v>-1</v>
      </c>
      <c r="AI342" s="116">
        <v>-1</v>
      </c>
      <c r="AJ342" s="116">
        <v>0</v>
      </c>
      <c r="AM342" s="116" t="s">
        <v>319</v>
      </c>
      <c r="AN342" s="116">
        <v>-1</v>
      </c>
      <c r="AQ342" s="116">
        <v>779</v>
      </c>
      <c r="AR342" s="116" t="s">
        <v>320</v>
      </c>
      <c r="AS342" s="116" t="s">
        <v>248</v>
      </c>
      <c r="AT342" s="116" t="s">
        <v>268</v>
      </c>
      <c r="AV342" s="116">
        <v>149.52785337713701</v>
      </c>
      <c r="AW342" s="116">
        <v>0.66900762530000002</v>
      </c>
    </row>
    <row r="343" spans="1:49" x14ac:dyDescent="0.25">
      <c r="A343" s="127">
        <v>190000</v>
      </c>
      <c r="B343" s="127">
        <v>780000</v>
      </c>
      <c r="C343" s="127">
        <v>780000</v>
      </c>
      <c r="D343" s="116" t="s">
        <v>314</v>
      </c>
      <c r="E343" s="116" t="s">
        <v>315</v>
      </c>
      <c r="F343" s="116" t="s">
        <v>316</v>
      </c>
      <c r="G343" s="116" t="s">
        <v>317</v>
      </c>
      <c r="H343" s="116">
        <v>0.36</v>
      </c>
      <c r="I343" s="116">
        <v>0.57999999999999996</v>
      </c>
      <c r="J343" s="116" t="s">
        <v>268</v>
      </c>
      <c r="K343" s="116">
        <v>5.3883207496170003E-2</v>
      </c>
      <c r="L343" s="116">
        <v>4002.67362649397</v>
      </c>
      <c r="M343" s="116">
        <v>10.5352500010966</v>
      </c>
      <c r="N343" s="116">
        <v>1.7553789910205699</v>
      </c>
      <c r="O343" s="116">
        <v>0.56767306183310995</v>
      </c>
      <c r="P343" s="116">
        <v>9.4585450407569993E-2</v>
      </c>
      <c r="Q343" s="116">
        <v>215.67689355582201</v>
      </c>
      <c r="R343" s="116">
        <v>1310</v>
      </c>
      <c r="S343" s="116" t="s">
        <v>318</v>
      </c>
      <c r="T343" s="116">
        <v>1310</v>
      </c>
      <c r="U343" s="116" t="s">
        <v>268</v>
      </c>
      <c r="V343" s="116" t="s">
        <v>268</v>
      </c>
      <c r="Z343" s="116">
        <v>0</v>
      </c>
      <c r="AA343" s="116">
        <v>1</v>
      </c>
      <c r="AB343" s="116">
        <v>0.56767306183310995</v>
      </c>
      <c r="AC343" s="116">
        <v>9.4585450407569993E-2</v>
      </c>
      <c r="AD343" s="116">
        <v>215.676893555823</v>
      </c>
      <c r="AF343" s="116">
        <v>-1</v>
      </c>
      <c r="AG343" s="116">
        <v>-1</v>
      </c>
      <c r="AH343" s="116">
        <v>-1</v>
      </c>
      <c r="AI343" s="116">
        <v>-1</v>
      </c>
      <c r="AJ343" s="116">
        <v>0</v>
      </c>
      <c r="AM343" s="116" t="s">
        <v>319</v>
      </c>
      <c r="AN343" s="116">
        <v>-1</v>
      </c>
      <c r="AQ343" s="116">
        <v>779</v>
      </c>
      <c r="AR343" s="116" t="s">
        <v>320</v>
      </c>
      <c r="AS343" s="116" t="s">
        <v>248</v>
      </c>
      <c r="AT343" s="116" t="s">
        <v>268</v>
      </c>
      <c r="AV343" s="116">
        <v>62.3598298703577</v>
      </c>
      <c r="AW343" s="116">
        <v>0.17492043269999999</v>
      </c>
    </row>
    <row r="344" spans="1:49" x14ac:dyDescent="0.25">
      <c r="A344" s="127">
        <v>190000</v>
      </c>
      <c r="B344" s="127">
        <v>780000</v>
      </c>
      <c r="C344" s="127">
        <v>780000</v>
      </c>
      <c r="D344" s="116" t="s">
        <v>314</v>
      </c>
      <c r="E344" s="116" t="s">
        <v>315</v>
      </c>
      <c r="F344" s="116" t="s">
        <v>316</v>
      </c>
      <c r="G344" s="116" t="s">
        <v>317</v>
      </c>
      <c r="H344" s="116">
        <v>0.36</v>
      </c>
      <c r="I344" s="116">
        <v>0.57999999999999996</v>
      </c>
      <c r="J344" s="116" t="s">
        <v>268</v>
      </c>
      <c r="K344" s="116">
        <v>5.5174263389120001E-2</v>
      </c>
      <c r="L344" s="116">
        <v>4002.67362649397</v>
      </c>
      <c r="M344" s="116">
        <v>10.5352500010966</v>
      </c>
      <c r="N344" s="116">
        <v>1.7553789910205699</v>
      </c>
      <c r="O344" s="116">
        <v>0.58127465843075998</v>
      </c>
      <c r="P344" s="116">
        <v>9.68517427983E-2</v>
      </c>
      <c r="Q344" s="116">
        <v>220.844568928874</v>
      </c>
      <c r="R344" s="116">
        <v>1310</v>
      </c>
      <c r="S344" s="116" t="s">
        <v>318</v>
      </c>
      <c r="T344" s="116">
        <v>1310</v>
      </c>
      <c r="U344" s="116" t="s">
        <v>268</v>
      </c>
      <c r="V344" s="116" t="s">
        <v>268</v>
      </c>
      <c r="Z344" s="116">
        <v>0</v>
      </c>
      <c r="AA344" s="116">
        <v>1</v>
      </c>
      <c r="AB344" s="116">
        <v>0.58127465843075998</v>
      </c>
      <c r="AC344" s="116">
        <v>9.68517427983E-2</v>
      </c>
      <c r="AD344" s="116">
        <v>220.844568928873</v>
      </c>
      <c r="AF344" s="116">
        <v>-1</v>
      </c>
      <c r="AG344" s="116">
        <v>-1</v>
      </c>
      <c r="AH344" s="116">
        <v>-1</v>
      </c>
      <c r="AI344" s="116">
        <v>-1</v>
      </c>
      <c r="AJ344" s="116">
        <v>0</v>
      </c>
      <c r="AM344" s="116" t="s">
        <v>319</v>
      </c>
      <c r="AN344" s="116">
        <v>-1</v>
      </c>
      <c r="AQ344" s="116">
        <v>779</v>
      </c>
      <c r="AR344" s="116" t="s">
        <v>320</v>
      </c>
      <c r="AS344" s="116" t="s">
        <v>248</v>
      </c>
      <c r="AT344" s="116" t="s">
        <v>268</v>
      </c>
      <c r="AV344" s="116">
        <v>64.656597551567501</v>
      </c>
      <c r="AW344" s="116">
        <v>0.17911157250000001</v>
      </c>
    </row>
    <row r="345" spans="1:49" x14ac:dyDescent="0.25">
      <c r="A345" s="127">
        <v>190000</v>
      </c>
      <c r="B345" s="127">
        <v>780000</v>
      </c>
      <c r="C345" s="127">
        <v>780000</v>
      </c>
      <c r="D345" s="116" t="s">
        <v>314</v>
      </c>
      <c r="E345" s="116" t="s">
        <v>315</v>
      </c>
      <c r="F345" s="116" t="s">
        <v>316</v>
      </c>
      <c r="G345" s="116" t="s">
        <v>317</v>
      </c>
      <c r="H345" s="116">
        <v>0.36</v>
      </c>
      <c r="I345" s="116">
        <v>0.57999999999999996</v>
      </c>
      <c r="J345" s="116" t="s">
        <v>268</v>
      </c>
      <c r="K345" s="116">
        <v>8.0962025016999999E-4</v>
      </c>
      <c r="L345" s="116">
        <v>4002.67362649397</v>
      </c>
      <c r="M345" s="116">
        <v>10.5352500010966</v>
      </c>
      <c r="N345" s="116">
        <v>1.7553789910205699</v>
      </c>
      <c r="O345" s="116">
        <v>8.5295517415100008E-3</v>
      </c>
      <c r="P345" s="116">
        <v>1.4211903778499999E-3</v>
      </c>
      <c r="Q345" s="116">
        <v>3.2406456228389202</v>
      </c>
      <c r="R345" s="116">
        <v>1310</v>
      </c>
      <c r="S345" s="116" t="s">
        <v>318</v>
      </c>
      <c r="T345" s="116">
        <v>1310</v>
      </c>
      <c r="U345" s="116" t="s">
        <v>268</v>
      </c>
      <c r="V345" s="116" t="s">
        <v>268</v>
      </c>
      <c r="Z345" s="116">
        <v>0</v>
      </c>
      <c r="AA345" s="116">
        <v>1</v>
      </c>
      <c r="AB345" s="116">
        <v>8.5295517415100008E-3</v>
      </c>
      <c r="AC345" s="116">
        <v>1.4211903778499999E-3</v>
      </c>
      <c r="AD345" s="116">
        <v>3.24064562283972</v>
      </c>
      <c r="AF345" s="116">
        <v>-1</v>
      </c>
      <c r="AG345" s="116">
        <v>-1</v>
      </c>
      <c r="AH345" s="116">
        <v>-1</v>
      </c>
      <c r="AI345" s="116">
        <v>-1</v>
      </c>
      <c r="AJ345" s="116">
        <v>0</v>
      </c>
      <c r="AM345" s="116" t="s">
        <v>319</v>
      </c>
      <c r="AN345" s="116">
        <v>-1</v>
      </c>
      <c r="AQ345" s="116">
        <v>779</v>
      </c>
      <c r="AR345" s="116" t="s">
        <v>320</v>
      </c>
      <c r="AS345" s="116" t="s">
        <v>248</v>
      </c>
      <c r="AT345" s="116" t="s">
        <v>268</v>
      </c>
      <c r="AV345" s="116">
        <v>37.474386347924401</v>
      </c>
      <c r="AW345" s="116">
        <v>2.6282608000000002E-3</v>
      </c>
    </row>
    <row r="346" spans="1:49" x14ac:dyDescent="0.25">
      <c r="A346" s="127">
        <v>190000</v>
      </c>
      <c r="B346" s="127">
        <v>780000</v>
      </c>
      <c r="C346" s="127">
        <v>780000</v>
      </c>
      <c r="D346" s="116" t="s">
        <v>314</v>
      </c>
      <c r="E346" s="116" t="s">
        <v>315</v>
      </c>
      <c r="F346" s="116" t="s">
        <v>316</v>
      </c>
      <c r="G346" s="116" t="s">
        <v>317</v>
      </c>
      <c r="H346" s="116">
        <v>0.36</v>
      </c>
      <c r="I346" s="116">
        <v>0.57999999999999996</v>
      </c>
      <c r="J346" s="116" t="s">
        <v>268</v>
      </c>
      <c r="K346" s="116">
        <v>1.7294473374000001E-4</v>
      </c>
      <c r="L346" s="116">
        <v>4002.67362649397</v>
      </c>
      <c r="M346" s="116">
        <v>10.5352500010966</v>
      </c>
      <c r="N346" s="116">
        <v>1.7553789910205699</v>
      </c>
      <c r="O346" s="116">
        <v>1.8220160063600001E-3</v>
      </c>
      <c r="P346" s="116">
        <v>3.0358355221999999E-4</v>
      </c>
      <c r="Q346" s="116">
        <v>0.69224132459813004</v>
      </c>
      <c r="R346" s="116">
        <v>1310</v>
      </c>
      <c r="S346" s="116" t="s">
        <v>318</v>
      </c>
      <c r="T346" s="116">
        <v>1310</v>
      </c>
      <c r="U346" s="116" t="s">
        <v>268</v>
      </c>
      <c r="V346" s="116" t="s">
        <v>268</v>
      </c>
      <c r="Z346" s="116">
        <v>0</v>
      </c>
      <c r="AA346" s="116">
        <v>1</v>
      </c>
      <c r="AB346" s="116">
        <v>1.8220160063600001E-3</v>
      </c>
      <c r="AC346" s="116">
        <v>3.0358355221999999E-4</v>
      </c>
      <c r="AD346" s="116">
        <v>0.69224132459752996</v>
      </c>
      <c r="AF346" s="116">
        <v>-1</v>
      </c>
      <c r="AG346" s="116">
        <v>-1</v>
      </c>
      <c r="AH346" s="116">
        <v>-1</v>
      </c>
      <c r="AI346" s="116">
        <v>-1</v>
      </c>
      <c r="AJ346" s="116">
        <v>0</v>
      </c>
      <c r="AM346" s="116" t="s">
        <v>319</v>
      </c>
      <c r="AN346" s="116">
        <v>-1</v>
      </c>
      <c r="AQ346" s="116">
        <v>779</v>
      </c>
      <c r="AR346" s="116" t="s">
        <v>320</v>
      </c>
      <c r="AS346" s="116" t="s">
        <v>248</v>
      </c>
      <c r="AT346" s="116" t="s">
        <v>268</v>
      </c>
      <c r="AV346" s="116">
        <v>8.2804710823345005</v>
      </c>
      <c r="AW346" s="116">
        <v>5.6142850000000005E-4</v>
      </c>
    </row>
    <row r="347" spans="1:49" x14ac:dyDescent="0.25">
      <c r="A347" s="127">
        <v>190000</v>
      </c>
      <c r="B347" s="127">
        <v>780000</v>
      </c>
      <c r="C347" s="127">
        <v>780000</v>
      </c>
      <c r="D347" s="116" t="s">
        <v>314</v>
      </c>
      <c r="E347" s="116" t="s">
        <v>315</v>
      </c>
      <c r="F347" s="116" t="s">
        <v>316</v>
      </c>
      <c r="G347" s="116" t="s">
        <v>317</v>
      </c>
      <c r="H347" s="116">
        <v>0.36</v>
      </c>
      <c r="I347" s="116">
        <v>0.57999999999999996</v>
      </c>
      <c r="J347" s="116" t="s">
        <v>268</v>
      </c>
      <c r="K347" s="116">
        <v>0.44815928943657002</v>
      </c>
      <c r="L347" s="116">
        <v>3988.3056315756398</v>
      </c>
      <c r="M347" s="116">
        <v>10.3366288510766</v>
      </c>
      <c r="N347" s="116">
        <v>1.6647185696604001</v>
      </c>
      <c r="O347" s="116">
        <v>4.6324562410681303</v>
      </c>
      <c r="P347" s="116">
        <v>0.74605909129087999</v>
      </c>
      <c r="Q347" s="116">
        <v>1787.3962179028399</v>
      </c>
      <c r="R347" s="116">
        <v>1210</v>
      </c>
      <c r="S347" s="116" t="s">
        <v>318</v>
      </c>
      <c r="T347" s="116">
        <v>1210</v>
      </c>
      <c r="U347" s="116" t="s">
        <v>268</v>
      </c>
      <c r="V347" s="116" t="s">
        <v>268</v>
      </c>
      <c r="Z347" s="116">
        <v>0</v>
      </c>
      <c r="AA347" s="116">
        <v>1</v>
      </c>
      <c r="AB347" s="116">
        <v>4.6324562410681303</v>
      </c>
      <c r="AC347" s="116">
        <v>0.74605909129087999</v>
      </c>
      <c r="AD347" s="116">
        <v>1787.3962179028399</v>
      </c>
      <c r="AF347" s="116">
        <v>-1</v>
      </c>
      <c r="AG347" s="116">
        <v>-1</v>
      </c>
      <c r="AH347" s="116">
        <v>-1</v>
      </c>
      <c r="AI347" s="116">
        <v>-1</v>
      </c>
      <c r="AJ347" s="116">
        <v>0</v>
      </c>
      <c r="AM347" s="116" t="s">
        <v>319</v>
      </c>
      <c r="AN347" s="116">
        <v>-1</v>
      </c>
      <c r="AQ347" s="116">
        <v>779</v>
      </c>
      <c r="AR347" s="116" t="s">
        <v>320</v>
      </c>
      <c r="AS347" s="116" t="s">
        <v>248</v>
      </c>
      <c r="AT347" s="116" t="s">
        <v>268</v>
      </c>
      <c r="AV347" s="116">
        <v>199.83322263392299</v>
      </c>
      <c r="AW347" s="116">
        <v>1.4496319690999999</v>
      </c>
    </row>
    <row r="348" spans="1:49" x14ac:dyDescent="0.25">
      <c r="A348" s="127">
        <v>190000</v>
      </c>
      <c r="B348" s="127">
        <v>780000</v>
      </c>
      <c r="C348" s="127">
        <v>780000</v>
      </c>
      <c r="D348" s="116" t="s">
        <v>314</v>
      </c>
      <c r="E348" s="116" t="s">
        <v>315</v>
      </c>
      <c r="F348" s="116" t="s">
        <v>316</v>
      </c>
      <c r="G348" s="116" t="s">
        <v>317</v>
      </c>
      <c r="H348" s="116">
        <v>0.36</v>
      </c>
      <c r="I348" s="116">
        <v>0.57999999999999996</v>
      </c>
      <c r="J348" s="116" t="s">
        <v>268</v>
      </c>
      <c r="K348" s="116">
        <v>3.5509191482999999E-3</v>
      </c>
      <c r="L348" s="116">
        <v>3988.3056315756398</v>
      </c>
      <c r="M348" s="116">
        <v>10.3366288510766</v>
      </c>
      <c r="N348" s="116">
        <v>1.6647185696604001</v>
      </c>
      <c r="O348" s="116">
        <v>3.6704533316239997E-2</v>
      </c>
      <c r="P348" s="116">
        <v>5.9112810455500004E-3</v>
      </c>
      <c r="Q348" s="116">
        <v>14.1621508364665</v>
      </c>
      <c r="R348" s="116">
        <v>1310</v>
      </c>
      <c r="S348" s="116" t="s">
        <v>318</v>
      </c>
      <c r="T348" s="116">
        <v>1310</v>
      </c>
      <c r="U348" s="116" t="s">
        <v>268</v>
      </c>
      <c r="V348" s="116" t="s">
        <v>268</v>
      </c>
      <c r="Z348" s="116">
        <v>0</v>
      </c>
      <c r="AA348" s="116">
        <v>1</v>
      </c>
      <c r="AB348" s="116">
        <v>3.6704533316239997E-2</v>
      </c>
      <c r="AC348" s="116">
        <v>5.9112810455500004E-3</v>
      </c>
      <c r="AD348" s="116">
        <v>14.1621508364659</v>
      </c>
      <c r="AF348" s="116">
        <v>-1</v>
      </c>
      <c r="AG348" s="116">
        <v>-1</v>
      </c>
      <c r="AH348" s="116">
        <v>-1</v>
      </c>
      <c r="AI348" s="116">
        <v>-1</v>
      </c>
      <c r="AJ348" s="116">
        <v>0</v>
      </c>
      <c r="AM348" s="116" t="s">
        <v>319</v>
      </c>
      <c r="AN348" s="116">
        <v>-1</v>
      </c>
      <c r="AQ348" s="116">
        <v>779</v>
      </c>
      <c r="AR348" s="116" t="s">
        <v>320</v>
      </c>
      <c r="AS348" s="116" t="s">
        <v>248</v>
      </c>
      <c r="AT348" s="116" t="s">
        <v>268</v>
      </c>
      <c r="AV348" s="116">
        <v>109.654939950723</v>
      </c>
      <c r="AW348" s="116">
        <v>1.1485929299999999E-2</v>
      </c>
    </row>
    <row r="349" spans="1:49" x14ac:dyDescent="0.25">
      <c r="A349" s="127">
        <v>190000</v>
      </c>
      <c r="B349" s="127">
        <v>780000</v>
      </c>
      <c r="C349" s="127">
        <v>780000</v>
      </c>
      <c r="D349" s="116" t="s">
        <v>314</v>
      </c>
      <c r="E349" s="116" t="s">
        <v>315</v>
      </c>
      <c r="F349" s="116" t="s">
        <v>316</v>
      </c>
      <c r="G349" s="116" t="s">
        <v>317</v>
      </c>
      <c r="H349" s="116">
        <v>0.36</v>
      </c>
      <c r="I349" s="116">
        <v>0.57999999999999996</v>
      </c>
      <c r="J349" s="116" t="s">
        <v>268</v>
      </c>
      <c r="K349" s="116">
        <v>0.39224738632193001</v>
      </c>
      <c r="L349" s="116">
        <v>3963.4547524098198</v>
      </c>
      <c r="M349" s="116">
        <v>10.381358506946199</v>
      </c>
      <c r="N349" s="116">
        <v>1.7120694137752399</v>
      </c>
      <c r="O349" s="116">
        <v>4.0720607408206702</v>
      </c>
      <c r="P349" s="116">
        <v>0.67155475275507004</v>
      </c>
      <c r="Q349" s="116">
        <v>1554.6547674380099</v>
      </c>
      <c r="R349" s="116">
        <v>1210</v>
      </c>
      <c r="S349" s="116" t="s">
        <v>318</v>
      </c>
      <c r="T349" s="116">
        <v>1210</v>
      </c>
      <c r="U349" s="116" t="s">
        <v>268</v>
      </c>
      <c r="V349" s="116" t="s">
        <v>268</v>
      </c>
      <c r="Z349" s="116">
        <v>0</v>
      </c>
      <c r="AA349" s="116">
        <v>1</v>
      </c>
      <c r="AB349" s="116">
        <v>4.0720607408206702</v>
      </c>
      <c r="AC349" s="116">
        <v>0.67155475275507004</v>
      </c>
      <c r="AD349" s="116">
        <v>1554.6547674380099</v>
      </c>
      <c r="AF349" s="116">
        <v>-1</v>
      </c>
      <c r="AG349" s="116">
        <v>-1</v>
      </c>
      <c r="AH349" s="116">
        <v>-1</v>
      </c>
      <c r="AI349" s="116">
        <v>-1</v>
      </c>
      <c r="AJ349" s="116">
        <v>0</v>
      </c>
      <c r="AM349" s="116" t="s">
        <v>319</v>
      </c>
      <c r="AN349" s="116">
        <v>-1</v>
      </c>
      <c r="AQ349" s="116">
        <v>779</v>
      </c>
      <c r="AR349" s="116" t="s">
        <v>320</v>
      </c>
      <c r="AS349" s="116" t="s">
        <v>248</v>
      </c>
      <c r="AT349" s="116" t="s">
        <v>268</v>
      </c>
      <c r="AV349" s="116">
        <v>170.80033929199899</v>
      </c>
      <c r="AW349" s="116">
        <v>1.2608716686000001</v>
      </c>
    </row>
    <row r="350" spans="1:49" x14ac:dyDescent="0.25">
      <c r="A350" s="127">
        <v>190000</v>
      </c>
      <c r="B350" s="127">
        <v>780000</v>
      </c>
      <c r="C350" s="127">
        <v>780000</v>
      </c>
      <c r="D350" s="116" t="s">
        <v>314</v>
      </c>
      <c r="E350" s="116" t="s">
        <v>315</v>
      </c>
      <c r="F350" s="116" t="s">
        <v>316</v>
      </c>
      <c r="G350" s="116" t="s">
        <v>317</v>
      </c>
      <c r="H350" s="116">
        <v>0.36</v>
      </c>
      <c r="I350" s="116">
        <v>0.57999999999999996</v>
      </c>
      <c r="J350" s="116" t="s">
        <v>268</v>
      </c>
      <c r="K350" s="116">
        <v>2.14209879759E-3</v>
      </c>
      <c r="L350" s="116">
        <v>3963.4547524098198</v>
      </c>
      <c r="M350" s="116">
        <v>10.381358506946199</v>
      </c>
      <c r="N350" s="116">
        <v>1.7120694137752399</v>
      </c>
      <c r="O350" s="116">
        <v>2.2237895575090001E-2</v>
      </c>
      <c r="P350" s="116">
        <v>3.6674218326400001E-3</v>
      </c>
      <c r="Q350" s="116">
        <v>8.4901116594434107</v>
      </c>
      <c r="R350" s="116">
        <v>1310</v>
      </c>
      <c r="S350" s="116" t="s">
        <v>318</v>
      </c>
      <c r="T350" s="116">
        <v>1310</v>
      </c>
      <c r="U350" s="116" t="s">
        <v>268</v>
      </c>
      <c r="V350" s="116" t="s">
        <v>268</v>
      </c>
      <c r="Z350" s="116">
        <v>0</v>
      </c>
      <c r="AA350" s="116">
        <v>1</v>
      </c>
      <c r="AB350" s="116">
        <v>2.2237895575090001E-2</v>
      </c>
      <c r="AC350" s="116">
        <v>3.6674218326400001E-3</v>
      </c>
      <c r="AD350" s="116">
        <v>8.4901116594430093</v>
      </c>
      <c r="AF350" s="116">
        <v>-1</v>
      </c>
      <c r="AG350" s="116">
        <v>-1</v>
      </c>
      <c r="AH350" s="116">
        <v>-1</v>
      </c>
      <c r="AI350" s="116">
        <v>-1</v>
      </c>
      <c r="AJ350" s="116">
        <v>0</v>
      </c>
      <c r="AM350" s="116" t="s">
        <v>319</v>
      </c>
      <c r="AN350" s="116">
        <v>-1</v>
      </c>
      <c r="AQ350" s="116">
        <v>779</v>
      </c>
      <c r="AR350" s="116" t="s">
        <v>320</v>
      </c>
      <c r="AS350" s="116" t="s">
        <v>248</v>
      </c>
      <c r="AT350" s="116" t="s">
        <v>268</v>
      </c>
      <c r="AV350" s="116">
        <v>40.458887663802798</v>
      </c>
      <c r="AW350" s="116">
        <v>6.8857353000000001E-3</v>
      </c>
    </row>
    <row r="351" spans="1:49" x14ac:dyDescent="0.25">
      <c r="A351" s="127">
        <v>190000</v>
      </c>
      <c r="B351" s="127">
        <v>780000</v>
      </c>
      <c r="C351" s="127">
        <v>780000</v>
      </c>
      <c r="D351" s="116" t="s">
        <v>314</v>
      </c>
      <c r="E351" s="116" t="s">
        <v>315</v>
      </c>
      <c r="F351" s="116" t="s">
        <v>316</v>
      </c>
      <c r="G351" s="116" t="s">
        <v>317</v>
      </c>
      <c r="H351" s="116">
        <v>0.36</v>
      </c>
      <c r="I351" s="116">
        <v>0.57999999999999996</v>
      </c>
      <c r="J351" s="116" t="s">
        <v>268</v>
      </c>
      <c r="K351" s="116">
        <v>8.5448964494E-4</v>
      </c>
      <c r="L351" s="116">
        <v>3963.4547524098198</v>
      </c>
      <c r="M351" s="116">
        <v>10.381358506946199</v>
      </c>
      <c r="N351" s="116">
        <v>1.7120694137752399</v>
      </c>
      <c r="O351" s="116">
        <v>8.8707633445899992E-3</v>
      </c>
      <c r="P351" s="116">
        <v>1.46294558548E-3</v>
      </c>
      <c r="Q351" s="116">
        <v>3.3867310441224201</v>
      </c>
      <c r="R351" s="116">
        <v>1310</v>
      </c>
      <c r="S351" s="116" t="s">
        <v>318</v>
      </c>
      <c r="T351" s="116">
        <v>1310</v>
      </c>
      <c r="U351" s="116" t="s">
        <v>268</v>
      </c>
      <c r="V351" s="116" t="s">
        <v>268</v>
      </c>
      <c r="Z351" s="116">
        <v>0</v>
      </c>
      <c r="AA351" s="116">
        <v>1</v>
      </c>
      <c r="AB351" s="116">
        <v>8.8707633445899992E-3</v>
      </c>
      <c r="AC351" s="116">
        <v>1.46294558548E-3</v>
      </c>
      <c r="AD351" s="116">
        <v>3.3867310441204599</v>
      </c>
      <c r="AF351" s="116">
        <v>-1</v>
      </c>
      <c r="AG351" s="116">
        <v>-1</v>
      </c>
      <c r="AH351" s="116">
        <v>-1</v>
      </c>
      <c r="AI351" s="116">
        <v>-1</v>
      </c>
      <c r="AJ351" s="116">
        <v>0</v>
      </c>
      <c r="AM351" s="116" t="s">
        <v>319</v>
      </c>
      <c r="AN351" s="116">
        <v>-1</v>
      </c>
      <c r="AQ351" s="116">
        <v>779</v>
      </c>
      <c r="AR351" s="116" t="s">
        <v>320</v>
      </c>
      <c r="AS351" s="116" t="s">
        <v>248</v>
      </c>
      <c r="AT351" s="116" t="s">
        <v>268</v>
      </c>
      <c r="AV351" s="116">
        <v>39.594106144830299</v>
      </c>
      <c r="AW351" s="116">
        <v>2.7467404999999999E-3</v>
      </c>
    </row>
    <row r="352" spans="1:49" x14ac:dyDescent="0.25">
      <c r="A352" s="127">
        <v>190000</v>
      </c>
      <c r="B352" s="127">
        <v>780000</v>
      </c>
      <c r="C352" s="127">
        <v>780000</v>
      </c>
      <c r="D352" s="116" t="s">
        <v>314</v>
      </c>
      <c r="E352" s="116" t="s">
        <v>315</v>
      </c>
      <c r="F352" s="116" t="s">
        <v>316</v>
      </c>
      <c r="G352" s="116" t="s">
        <v>317</v>
      </c>
      <c r="H352" s="116">
        <v>0.36</v>
      </c>
      <c r="I352" s="116">
        <v>0.57999999999999996</v>
      </c>
      <c r="J352" s="116" t="s">
        <v>268</v>
      </c>
      <c r="K352" s="116">
        <v>0.10933392924243999</v>
      </c>
      <c r="L352" s="116">
        <v>3963.4547524098198</v>
      </c>
      <c r="M352" s="116">
        <v>10.381358506946199</v>
      </c>
      <c r="N352" s="116">
        <v>1.7120694137752399</v>
      </c>
      <c r="O352" s="116">
        <v>1.1350347164388599</v>
      </c>
      <c r="P352" s="116">
        <v>0.18718727614384001</v>
      </c>
      <c r="Q352" s="116">
        <v>433.34008145558801</v>
      </c>
      <c r="R352" s="116">
        <v>1310</v>
      </c>
      <c r="S352" s="116" t="s">
        <v>318</v>
      </c>
      <c r="T352" s="116">
        <v>1310</v>
      </c>
      <c r="U352" s="116" t="s">
        <v>268</v>
      </c>
      <c r="V352" s="116" t="s">
        <v>268</v>
      </c>
      <c r="Z352" s="116">
        <v>0</v>
      </c>
      <c r="AA352" s="116">
        <v>1</v>
      </c>
      <c r="AB352" s="116">
        <v>1.1350347164388599</v>
      </c>
      <c r="AC352" s="116">
        <v>0.18718727614384001</v>
      </c>
      <c r="AD352" s="116">
        <v>433.34008145558801</v>
      </c>
      <c r="AF352" s="116">
        <v>-1</v>
      </c>
      <c r="AG352" s="116">
        <v>-1</v>
      </c>
      <c r="AH352" s="116">
        <v>-1</v>
      </c>
      <c r="AI352" s="116">
        <v>-1</v>
      </c>
      <c r="AJ352" s="116">
        <v>0</v>
      </c>
      <c r="AM352" s="116" t="s">
        <v>319</v>
      </c>
      <c r="AN352" s="116">
        <v>-1</v>
      </c>
      <c r="AQ352" s="116">
        <v>779</v>
      </c>
      <c r="AR352" s="116" t="s">
        <v>320</v>
      </c>
      <c r="AS352" s="116" t="s">
        <v>248</v>
      </c>
      <c r="AT352" s="116" t="s">
        <v>268</v>
      </c>
      <c r="AV352" s="116">
        <v>90.313201800313706</v>
      </c>
      <c r="AW352" s="116">
        <v>0.35145180980000001</v>
      </c>
    </row>
    <row r="353" spans="1:49" x14ac:dyDescent="0.25">
      <c r="A353" s="127">
        <v>190000</v>
      </c>
      <c r="B353" s="127">
        <v>780000</v>
      </c>
      <c r="C353" s="127">
        <v>780000</v>
      </c>
      <c r="D353" s="116" t="s">
        <v>314</v>
      </c>
      <c r="E353" s="116" t="s">
        <v>315</v>
      </c>
      <c r="F353" s="116" t="s">
        <v>316</v>
      </c>
      <c r="G353" s="116" t="s">
        <v>317</v>
      </c>
      <c r="H353" s="116">
        <v>0.36</v>
      </c>
      <c r="I353" s="116">
        <v>0.57999999999999996</v>
      </c>
      <c r="J353" s="116" t="s">
        <v>268</v>
      </c>
      <c r="K353" s="116">
        <v>0.54698594738683004</v>
      </c>
      <c r="L353" s="116">
        <v>3990.8742799872398</v>
      </c>
      <c r="M353" s="116">
        <v>10.0619851208429</v>
      </c>
      <c r="N353" s="116">
        <v>1.5344649497734499</v>
      </c>
      <c r="O353" s="116">
        <v>5.5037644639165197</v>
      </c>
      <c r="P353" s="116">
        <v>0.83933076428372999</v>
      </c>
      <c r="Q353" s="116">
        <v>2182.9521489405802</v>
      </c>
      <c r="R353" s="116">
        <v>1210</v>
      </c>
      <c r="S353" s="116" t="s">
        <v>318</v>
      </c>
      <c r="T353" s="116">
        <v>1210</v>
      </c>
      <c r="U353" s="116" t="s">
        <v>268</v>
      </c>
      <c r="V353" s="116" t="s">
        <v>268</v>
      </c>
      <c r="Z353" s="116">
        <v>0</v>
      </c>
      <c r="AA353" s="116">
        <v>1</v>
      </c>
      <c r="AB353" s="116">
        <v>5.5037644639165197</v>
      </c>
      <c r="AC353" s="116">
        <v>0.83933076428372999</v>
      </c>
      <c r="AD353" s="116">
        <v>2182.9521489405802</v>
      </c>
      <c r="AF353" s="116">
        <v>-1</v>
      </c>
      <c r="AG353" s="116">
        <v>-1</v>
      </c>
      <c r="AH353" s="116">
        <v>-1</v>
      </c>
      <c r="AI353" s="116">
        <v>-1</v>
      </c>
      <c r="AJ353" s="116">
        <v>0</v>
      </c>
      <c r="AM353" s="116" t="s">
        <v>319</v>
      </c>
      <c r="AN353" s="116">
        <v>-1</v>
      </c>
      <c r="AQ353" s="116">
        <v>779</v>
      </c>
      <c r="AR353" s="116" t="s">
        <v>320</v>
      </c>
      <c r="AS353" s="116" t="s">
        <v>248</v>
      </c>
      <c r="AT353" s="116" t="s">
        <v>268</v>
      </c>
      <c r="AV353" s="116">
        <v>200.04862250471299</v>
      </c>
      <c r="AW353" s="116">
        <v>1.7704396991</v>
      </c>
    </row>
    <row r="354" spans="1:49" x14ac:dyDescent="0.25">
      <c r="A354" s="127">
        <v>190000</v>
      </c>
      <c r="B354" s="127">
        <v>780000</v>
      </c>
      <c r="C354" s="127">
        <v>780000</v>
      </c>
      <c r="D354" s="116" t="s">
        <v>314</v>
      </c>
      <c r="E354" s="116" t="s">
        <v>315</v>
      </c>
      <c r="F354" s="116" t="s">
        <v>316</v>
      </c>
      <c r="G354" s="116" t="s">
        <v>317</v>
      </c>
      <c r="H354" s="116">
        <v>0.36</v>
      </c>
      <c r="I354" s="116">
        <v>0.57999999999999996</v>
      </c>
      <c r="J354" s="116" t="s">
        <v>268</v>
      </c>
      <c r="K354" s="116">
        <v>9.0841622685999997E-4</v>
      </c>
      <c r="L354" s="116">
        <v>3990.8742799872398</v>
      </c>
      <c r="M354" s="116">
        <v>10.0619851208429</v>
      </c>
      <c r="N354" s="116">
        <v>1.5344649497734499</v>
      </c>
      <c r="O354" s="116">
        <v>9.1404705582600002E-3</v>
      </c>
      <c r="P354" s="116">
        <v>1.3939328599300001E-3</v>
      </c>
      <c r="Q354" s="116">
        <v>3.62537495532656</v>
      </c>
      <c r="R354" s="116">
        <v>1310</v>
      </c>
      <c r="S354" s="116" t="s">
        <v>318</v>
      </c>
      <c r="T354" s="116">
        <v>1310</v>
      </c>
      <c r="U354" s="116" t="s">
        <v>268</v>
      </c>
      <c r="V354" s="116" t="s">
        <v>268</v>
      </c>
      <c r="Z354" s="116">
        <v>0</v>
      </c>
      <c r="AA354" s="116">
        <v>1</v>
      </c>
      <c r="AB354" s="116">
        <v>9.1404705582600002E-3</v>
      </c>
      <c r="AC354" s="116">
        <v>1.3939328599300001E-3</v>
      </c>
      <c r="AD354" s="116">
        <v>3.6253749553270702</v>
      </c>
      <c r="AF354" s="116">
        <v>-1</v>
      </c>
      <c r="AG354" s="116">
        <v>-1</v>
      </c>
      <c r="AH354" s="116">
        <v>-1</v>
      </c>
      <c r="AI354" s="116">
        <v>-1</v>
      </c>
      <c r="AJ354" s="116">
        <v>0</v>
      </c>
      <c r="AM354" s="116" t="s">
        <v>319</v>
      </c>
      <c r="AN354" s="116">
        <v>-1</v>
      </c>
      <c r="AQ354" s="116">
        <v>779</v>
      </c>
      <c r="AR354" s="116" t="s">
        <v>320</v>
      </c>
      <c r="AS354" s="116" t="s">
        <v>248</v>
      </c>
      <c r="AT354" s="116" t="s">
        <v>268</v>
      </c>
      <c r="AV354" s="116">
        <v>17.670418108580201</v>
      </c>
      <c r="AW354" s="116">
        <v>2.9402879000000001E-3</v>
      </c>
    </row>
    <row r="355" spans="1:49" x14ac:dyDescent="0.25">
      <c r="A355" s="127">
        <v>190000</v>
      </c>
      <c r="B355" s="127">
        <v>780000</v>
      </c>
      <c r="C355" s="127">
        <v>780000</v>
      </c>
      <c r="D355" s="116" t="s">
        <v>314</v>
      </c>
      <c r="E355" s="116" t="s">
        <v>315</v>
      </c>
      <c r="F355" s="116" t="s">
        <v>316</v>
      </c>
      <c r="G355" s="116" t="s">
        <v>317</v>
      </c>
      <c r="H355" s="116">
        <v>0.36</v>
      </c>
      <c r="I355" s="116">
        <v>0.57999999999999996</v>
      </c>
      <c r="J355" s="116" t="s">
        <v>268</v>
      </c>
      <c r="K355" s="116">
        <v>2.5014703543999999E-4</v>
      </c>
      <c r="L355" s="116">
        <v>3990.8742799872398</v>
      </c>
      <c r="M355" s="116">
        <v>10.0619851208429</v>
      </c>
      <c r="N355" s="116">
        <v>1.5344649497734499</v>
      </c>
      <c r="O355" s="116">
        <v>2.51697574869E-3</v>
      </c>
      <c r="P355" s="116">
        <v>3.8384185817999999E-4</v>
      </c>
      <c r="Q355" s="116">
        <v>0.99830536998048003</v>
      </c>
      <c r="R355" s="116">
        <v>1310</v>
      </c>
      <c r="S355" s="116" t="s">
        <v>318</v>
      </c>
      <c r="T355" s="116">
        <v>1310</v>
      </c>
      <c r="U355" s="116" t="s">
        <v>268</v>
      </c>
      <c r="V355" s="116" t="s">
        <v>268</v>
      </c>
      <c r="Z355" s="116">
        <v>0</v>
      </c>
      <c r="AA355" s="116">
        <v>1</v>
      </c>
      <c r="AB355" s="116">
        <v>2.51697574869E-3</v>
      </c>
      <c r="AC355" s="116">
        <v>3.8384185817999999E-4</v>
      </c>
      <c r="AD355" s="116">
        <v>0.99830536998069996</v>
      </c>
      <c r="AF355" s="116">
        <v>-1</v>
      </c>
      <c r="AG355" s="116">
        <v>-1</v>
      </c>
      <c r="AH355" s="116">
        <v>-1</v>
      </c>
      <c r="AI355" s="116">
        <v>-1</v>
      </c>
      <c r="AJ355" s="116">
        <v>0</v>
      </c>
      <c r="AM355" s="116" t="s">
        <v>319</v>
      </c>
      <c r="AN355" s="116">
        <v>-1</v>
      </c>
      <c r="AQ355" s="116">
        <v>779</v>
      </c>
      <c r="AR355" s="116" t="s">
        <v>320</v>
      </c>
      <c r="AS355" s="116" t="s">
        <v>248</v>
      </c>
      <c r="AT355" s="116" t="s">
        <v>268</v>
      </c>
      <c r="AV355" s="116">
        <v>11.9258364307971</v>
      </c>
      <c r="AW355" s="116">
        <v>8.0965560000000004E-4</v>
      </c>
    </row>
    <row r="356" spans="1:49" x14ac:dyDescent="0.25">
      <c r="A356" s="127">
        <v>190000</v>
      </c>
      <c r="B356" s="127">
        <v>780000</v>
      </c>
      <c r="C356" s="127">
        <v>780000</v>
      </c>
      <c r="D356" s="116" t="s">
        <v>314</v>
      </c>
      <c r="E356" s="116" t="s">
        <v>315</v>
      </c>
      <c r="F356" s="116" t="s">
        <v>316</v>
      </c>
      <c r="G356" s="116" t="s">
        <v>317</v>
      </c>
      <c r="H356" s="116">
        <v>0.36</v>
      </c>
      <c r="I356" s="116">
        <v>0.57999999999999996</v>
      </c>
      <c r="J356" s="116" t="s">
        <v>268</v>
      </c>
      <c r="K356" s="116">
        <v>2.1251124477110001E-2</v>
      </c>
      <c r="L356" s="116">
        <v>3965.7316700900301</v>
      </c>
      <c r="M356" s="116">
        <v>10.4249548020858</v>
      </c>
      <c r="N356" s="116">
        <v>1.72649324331863</v>
      </c>
      <c r="O356" s="116">
        <v>0.22154201216742</v>
      </c>
      <c r="P356" s="116">
        <v>3.6689922822660002E-2</v>
      </c>
      <c r="Q356" s="116">
        <v>84.276257363920493</v>
      </c>
      <c r="R356" s="116">
        <v>1210</v>
      </c>
      <c r="S356" s="116" t="s">
        <v>318</v>
      </c>
      <c r="T356" s="116">
        <v>1210</v>
      </c>
      <c r="U356" s="116" t="s">
        <v>268</v>
      </c>
      <c r="V356" s="116" t="s">
        <v>268</v>
      </c>
      <c r="Z356" s="116">
        <v>0</v>
      </c>
      <c r="AA356" s="116">
        <v>1</v>
      </c>
      <c r="AB356" s="116">
        <v>0.22154201216742</v>
      </c>
      <c r="AC356" s="116">
        <v>3.6689922822660002E-2</v>
      </c>
      <c r="AD356" s="116">
        <v>84.276257280408501</v>
      </c>
      <c r="AF356" s="116">
        <v>-1</v>
      </c>
      <c r="AG356" s="116">
        <v>-1</v>
      </c>
      <c r="AH356" s="116">
        <v>-1</v>
      </c>
      <c r="AI356" s="116">
        <v>-1</v>
      </c>
      <c r="AJ356" s="116">
        <v>0</v>
      </c>
      <c r="AM356" s="116" t="s">
        <v>319</v>
      </c>
      <c r="AN356" s="116">
        <v>-1</v>
      </c>
      <c r="AQ356" s="116">
        <v>779</v>
      </c>
      <c r="AR356" s="116" t="s">
        <v>320</v>
      </c>
      <c r="AS356" s="116" t="s">
        <v>248</v>
      </c>
      <c r="AT356" s="116" t="s">
        <v>268</v>
      </c>
      <c r="AV356" s="116">
        <v>87.0291929937502</v>
      </c>
      <c r="AW356" s="116">
        <v>6.8350573600000006E-2</v>
      </c>
    </row>
    <row r="357" spans="1:49" x14ac:dyDescent="0.25">
      <c r="A357" s="127">
        <v>190000</v>
      </c>
      <c r="B357" s="127">
        <v>780000</v>
      </c>
      <c r="C357" s="127">
        <v>780000</v>
      </c>
      <c r="D357" s="116" t="s">
        <v>314</v>
      </c>
      <c r="E357" s="116" t="s">
        <v>315</v>
      </c>
      <c r="F357" s="116" t="s">
        <v>316</v>
      </c>
      <c r="G357" s="116" t="s">
        <v>317</v>
      </c>
      <c r="H357" s="116">
        <v>0.36</v>
      </c>
      <c r="I357" s="116">
        <v>0.57999999999999996</v>
      </c>
      <c r="J357" s="116" t="s">
        <v>323</v>
      </c>
      <c r="K357" s="116">
        <v>9.6220616567849998E-2</v>
      </c>
      <c r="L357" s="116">
        <v>3965.7316700900301</v>
      </c>
      <c r="M357" s="116">
        <v>10.4249548020858</v>
      </c>
      <c r="N357" s="116">
        <v>1.72649324331863</v>
      </c>
      <c r="O357" s="116">
        <v>1.0030955787486699</v>
      </c>
      <c r="P357" s="116">
        <v>0.16612424437234</v>
      </c>
      <c r="Q357" s="116">
        <v>381.585146438712</v>
      </c>
      <c r="R357" s="116">
        <v>1210</v>
      </c>
      <c r="S357" s="116" t="s">
        <v>318</v>
      </c>
      <c r="T357" s="116">
        <v>1210</v>
      </c>
      <c r="U357" s="116" t="s">
        <v>324</v>
      </c>
      <c r="V357" s="116" t="s">
        <v>323</v>
      </c>
      <c r="Z357" s="116">
        <v>0</v>
      </c>
      <c r="AA357" s="116">
        <v>1</v>
      </c>
      <c r="AB357" s="116">
        <v>1.0030955787486699</v>
      </c>
      <c r="AC357" s="116">
        <v>0.16612424437234</v>
      </c>
      <c r="AD357" s="116">
        <v>836.15583191731901</v>
      </c>
      <c r="AF357" s="116">
        <v>-1</v>
      </c>
      <c r="AG357" s="116">
        <v>-1</v>
      </c>
      <c r="AH357" s="116">
        <v>-1</v>
      </c>
      <c r="AI357" s="116">
        <v>-1</v>
      </c>
      <c r="AJ357" s="116">
        <v>0</v>
      </c>
      <c r="AM357" s="116" t="s">
        <v>319</v>
      </c>
      <c r="AN357" s="116">
        <v>-1</v>
      </c>
      <c r="AQ357" s="116">
        <v>779</v>
      </c>
      <c r="AR357" s="116" t="s">
        <v>320</v>
      </c>
      <c r="AS357" s="116" t="s">
        <v>248</v>
      </c>
      <c r="AT357" s="116" t="s">
        <v>268</v>
      </c>
      <c r="AV357" s="116">
        <v>139.364026435738</v>
      </c>
      <c r="AW357" s="116">
        <v>0.67814747109999995</v>
      </c>
    </row>
    <row r="358" spans="1:49" x14ac:dyDescent="0.25">
      <c r="A358" s="127">
        <v>190000</v>
      </c>
      <c r="B358" s="127">
        <v>780000</v>
      </c>
      <c r="C358" s="127">
        <v>780000</v>
      </c>
      <c r="D358" s="116" t="s">
        <v>314</v>
      </c>
      <c r="E358" s="116" t="s">
        <v>315</v>
      </c>
      <c r="F358" s="116" t="s">
        <v>316</v>
      </c>
      <c r="G358" s="116" t="s">
        <v>317</v>
      </c>
      <c r="H358" s="116">
        <v>0.36</v>
      </c>
      <c r="I358" s="116">
        <v>0.57999999999999996</v>
      </c>
      <c r="J358" s="116" t="s">
        <v>268</v>
      </c>
      <c r="K358" s="116">
        <v>2.5038237293699998E-3</v>
      </c>
      <c r="L358" s="116">
        <v>3965.7316700900301</v>
      </c>
      <c r="M358" s="116">
        <v>10.4249548020858</v>
      </c>
      <c r="N358" s="116">
        <v>1.72649324331863</v>
      </c>
      <c r="O358" s="116">
        <v>2.6102249211069999E-2</v>
      </c>
      <c r="P358" s="116">
        <v>4.3228347512099998E-3</v>
      </c>
      <c r="Q358" s="116">
        <v>9.9294930598855498</v>
      </c>
      <c r="R358" s="116">
        <v>1310</v>
      </c>
      <c r="S358" s="116" t="s">
        <v>318</v>
      </c>
      <c r="T358" s="116">
        <v>1310</v>
      </c>
      <c r="U358" s="116" t="s">
        <v>268</v>
      </c>
      <c r="V358" s="116" t="s">
        <v>268</v>
      </c>
      <c r="Z358" s="116">
        <v>0</v>
      </c>
      <c r="AA358" s="116">
        <v>1</v>
      </c>
      <c r="AB358" s="116">
        <v>2.6102249211069999E-2</v>
      </c>
      <c r="AC358" s="116">
        <v>4.3228347512099998E-3</v>
      </c>
      <c r="AD358" s="116">
        <v>9.9294930598864202</v>
      </c>
      <c r="AF358" s="116">
        <v>-1</v>
      </c>
      <c r="AG358" s="116">
        <v>-1</v>
      </c>
      <c r="AH358" s="116">
        <v>-1</v>
      </c>
      <c r="AI358" s="116">
        <v>-1</v>
      </c>
      <c r="AJ358" s="116">
        <v>0</v>
      </c>
      <c r="AM358" s="116" t="s">
        <v>319</v>
      </c>
      <c r="AN358" s="116">
        <v>-1</v>
      </c>
      <c r="AQ358" s="116">
        <v>779</v>
      </c>
      <c r="AR358" s="116" t="s">
        <v>320</v>
      </c>
      <c r="AS358" s="116" t="s">
        <v>248</v>
      </c>
      <c r="AT358" s="116" t="s">
        <v>268</v>
      </c>
      <c r="AV358" s="116">
        <v>47.527751567279999</v>
      </c>
      <c r="AW358" s="116">
        <v>8.0531167999999993E-3</v>
      </c>
    </row>
    <row r="359" spans="1:49" x14ac:dyDescent="0.25">
      <c r="A359" s="127">
        <v>190000</v>
      </c>
      <c r="B359" s="127">
        <v>780000</v>
      </c>
      <c r="C359" s="127">
        <v>780000</v>
      </c>
      <c r="D359" s="116" t="s">
        <v>314</v>
      </c>
      <c r="E359" s="116" t="s">
        <v>315</v>
      </c>
      <c r="F359" s="116" t="s">
        <v>316</v>
      </c>
      <c r="G359" s="116" t="s">
        <v>317</v>
      </c>
      <c r="H359" s="116">
        <v>0.36</v>
      </c>
      <c r="I359" s="116">
        <v>0.57999999999999996</v>
      </c>
      <c r="J359" s="116" t="s">
        <v>323</v>
      </c>
      <c r="K359" s="116">
        <v>2.2283608469999999E-4</v>
      </c>
      <c r="L359" s="116">
        <v>3965.7316700900301</v>
      </c>
      <c r="M359" s="116">
        <v>10.4249548020858</v>
      </c>
      <c r="N359" s="116">
        <v>1.72649324331863</v>
      </c>
      <c r="O359" s="116">
        <v>2.3230561113299999E-3</v>
      </c>
      <c r="P359" s="116">
        <v>3.8472499461000002E-4</v>
      </c>
      <c r="Q359" s="116">
        <v>0.88370811835745</v>
      </c>
      <c r="R359" s="116">
        <v>1310</v>
      </c>
      <c r="S359" s="116" t="s">
        <v>318</v>
      </c>
      <c r="T359" s="116">
        <v>1310</v>
      </c>
      <c r="U359" s="116" t="s">
        <v>324</v>
      </c>
      <c r="V359" s="116" t="s">
        <v>323</v>
      </c>
      <c r="Z359" s="116">
        <v>0</v>
      </c>
      <c r="AA359" s="116">
        <v>1</v>
      </c>
      <c r="AB359" s="116">
        <v>2.3230561113299999E-3</v>
      </c>
      <c r="AC359" s="116">
        <v>3.8472499461000002E-4</v>
      </c>
      <c r="AD359" s="116">
        <v>0.88370811835589003</v>
      </c>
      <c r="AF359" s="116">
        <v>-1</v>
      </c>
      <c r="AG359" s="116">
        <v>-1</v>
      </c>
      <c r="AH359" s="116">
        <v>-1</v>
      </c>
      <c r="AI359" s="116">
        <v>-1</v>
      </c>
      <c r="AJ359" s="116">
        <v>0</v>
      </c>
      <c r="AM359" s="116" t="s">
        <v>319</v>
      </c>
      <c r="AN359" s="116">
        <v>-1</v>
      </c>
      <c r="AQ359" s="116">
        <v>779</v>
      </c>
      <c r="AR359" s="116" t="s">
        <v>320</v>
      </c>
      <c r="AS359" s="116" t="s">
        <v>248</v>
      </c>
      <c r="AT359" s="116" t="s">
        <v>268</v>
      </c>
      <c r="AV359" s="116">
        <v>6.7592257052233</v>
      </c>
      <c r="AW359" s="116">
        <v>7.1671379999999995E-4</v>
      </c>
    </row>
    <row r="360" spans="1:49" x14ac:dyDescent="0.25">
      <c r="A360" s="127">
        <v>190000</v>
      </c>
      <c r="B360" s="127">
        <v>780000</v>
      </c>
      <c r="C360" s="127">
        <v>780000</v>
      </c>
      <c r="D360" s="116" t="s">
        <v>314</v>
      </c>
      <c r="E360" s="116" t="s">
        <v>315</v>
      </c>
      <c r="F360" s="116" t="s">
        <v>316</v>
      </c>
      <c r="G360" s="116" t="s">
        <v>317</v>
      </c>
      <c r="H360" s="116">
        <v>0.36</v>
      </c>
      <c r="I360" s="116">
        <v>0.57999999999999996</v>
      </c>
      <c r="J360" s="116" t="s">
        <v>268</v>
      </c>
      <c r="K360" s="116">
        <v>0.27608126975871</v>
      </c>
      <c r="L360" s="116">
        <v>4005.6647176066499</v>
      </c>
      <c r="M360" s="116">
        <v>10.656693450557899</v>
      </c>
      <c r="N360" s="116">
        <v>1.81209206430782</v>
      </c>
      <c r="O360" s="116">
        <v>2.94211345925941</v>
      </c>
      <c r="P360" s="116">
        <v>0.50028467803378995</v>
      </c>
      <c r="Q360" s="116">
        <v>1105.8890014645201</v>
      </c>
      <c r="R360" s="116">
        <v>1210</v>
      </c>
      <c r="S360" s="116" t="s">
        <v>318</v>
      </c>
      <c r="T360" s="116">
        <v>1210</v>
      </c>
      <c r="U360" s="116" t="s">
        <v>268</v>
      </c>
      <c r="V360" s="116" t="s">
        <v>268</v>
      </c>
      <c r="Z360" s="116">
        <v>0</v>
      </c>
      <c r="AA360" s="116">
        <v>1</v>
      </c>
      <c r="AB360" s="116">
        <v>2.94211345925941</v>
      </c>
      <c r="AC360" s="116">
        <v>0.50028467803378995</v>
      </c>
      <c r="AD360" s="116">
        <v>1105.8890014645201</v>
      </c>
      <c r="AF360" s="116">
        <v>-1</v>
      </c>
      <c r="AG360" s="116">
        <v>-1</v>
      </c>
      <c r="AH360" s="116">
        <v>-1</v>
      </c>
      <c r="AI360" s="116">
        <v>-1</v>
      </c>
      <c r="AJ360" s="116">
        <v>0</v>
      </c>
      <c r="AM360" s="116" t="s">
        <v>319</v>
      </c>
      <c r="AN360" s="116">
        <v>-1</v>
      </c>
      <c r="AQ360" s="116">
        <v>779</v>
      </c>
      <c r="AR360" s="116" t="s">
        <v>320</v>
      </c>
      <c r="AS360" s="116" t="s">
        <v>248</v>
      </c>
      <c r="AT360" s="116" t="s">
        <v>268</v>
      </c>
      <c r="AV360" s="116">
        <v>133.88609320032899</v>
      </c>
      <c r="AW360" s="116">
        <v>0.89690916580000002</v>
      </c>
    </row>
    <row r="361" spans="1:49" x14ac:dyDescent="0.25">
      <c r="A361" s="127">
        <v>190000</v>
      </c>
      <c r="B361" s="127">
        <v>780000</v>
      </c>
      <c r="C361" s="127">
        <v>780000</v>
      </c>
      <c r="D361" s="116" t="s">
        <v>314</v>
      </c>
      <c r="E361" s="116" t="s">
        <v>315</v>
      </c>
      <c r="F361" s="116" t="s">
        <v>316</v>
      </c>
      <c r="G361" s="116" t="s">
        <v>317</v>
      </c>
      <c r="H361" s="116">
        <v>0.36</v>
      </c>
      <c r="I361" s="116">
        <v>0.57999999999999996</v>
      </c>
      <c r="J361" s="116" t="s">
        <v>268</v>
      </c>
      <c r="K361" s="116">
        <v>3.4834221635100002E-3</v>
      </c>
      <c r="L361" s="116">
        <v>4005.6647176066499</v>
      </c>
      <c r="M361" s="116">
        <v>10.656693450557899</v>
      </c>
      <c r="N361" s="116">
        <v>1.81209206430782</v>
      </c>
      <c r="O361" s="116">
        <v>3.7121762155429998E-2</v>
      </c>
      <c r="P361" s="116">
        <v>6.31228165913E-3</v>
      </c>
      <c r="Q361" s="116">
        <v>13.953421256913</v>
      </c>
      <c r="R361" s="116">
        <v>1310</v>
      </c>
      <c r="S361" s="116" t="s">
        <v>318</v>
      </c>
      <c r="T361" s="116">
        <v>1310</v>
      </c>
      <c r="U361" s="116" t="s">
        <v>268</v>
      </c>
      <c r="V361" s="116" t="s">
        <v>268</v>
      </c>
      <c r="Z361" s="116">
        <v>0</v>
      </c>
      <c r="AA361" s="116">
        <v>1</v>
      </c>
      <c r="AB361" s="116">
        <v>3.7121762155429998E-2</v>
      </c>
      <c r="AC361" s="116">
        <v>6.31228165913E-3</v>
      </c>
      <c r="AD361" s="116">
        <v>13.9534212569126</v>
      </c>
      <c r="AF361" s="116">
        <v>-1</v>
      </c>
      <c r="AG361" s="116">
        <v>-1</v>
      </c>
      <c r="AH361" s="116">
        <v>-1</v>
      </c>
      <c r="AI361" s="116">
        <v>-1</v>
      </c>
      <c r="AJ361" s="116">
        <v>0</v>
      </c>
      <c r="AM361" s="116" t="s">
        <v>319</v>
      </c>
      <c r="AN361" s="116">
        <v>-1</v>
      </c>
      <c r="AQ361" s="116">
        <v>779</v>
      </c>
      <c r="AR361" s="116" t="s">
        <v>320</v>
      </c>
      <c r="AS361" s="116" t="s">
        <v>248</v>
      </c>
      <c r="AT361" s="116" t="s">
        <v>268</v>
      </c>
      <c r="AV361" s="116">
        <v>65.262598153796304</v>
      </c>
      <c r="AW361" s="116">
        <v>1.13166434E-2</v>
      </c>
    </row>
    <row r="362" spans="1:49" x14ac:dyDescent="0.25">
      <c r="A362" s="127">
        <v>190000</v>
      </c>
      <c r="B362" s="127">
        <v>780000</v>
      </c>
      <c r="C362" s="127">
        <v>780000</v>
      </c>
      <c r="D362" s="116" t="s">
        <v>314</v>
      </c>
      <c r="E362" s="116" t="s">
        <v>315</v>
      </c>
      <c r="F362" s="116" t="s">
        <v>316</v>
      </c>
      <c r="G362" s="116" t="s">
        <v>317</v>
      </c>
      <c r="H362" s="116">
        <v>0.36</v>
      </c>
      <c r="I362" s="116">
        <v>0.57999999999999996</v>
      </c>
      <c r="J362" s="116" t="s">
        <v>268</v>
      </c>
      <c r="K362" s="116">
        <v>6.4898820616489994E-2</v>
      </c>
      <c r="L362" s="116">
        <v>3999.8593488889901</v>
      </c>
      <c r="M362" s="116">
        <v>10.5838046165796</v>
      </c>
      <c r="N362" s="116">
        <v>1.77470805459037</v>
      </c>
      <c r="O362" s="116">
        <v>0.68687643725139003</v>
      </c>
      <c r="P362" s="116">
        <v>0.1151764596815</v>
      </c>
      <c r="Q362" s="116">
        <v>259.586154374741</v>
      </c>
      <c r="R362" s="116">
        <v>1210</v>
      </c>
      <c r="S362" s="116" t="s">
        <v>318</v>
      </c>
      <c r="T362" s="116">
        <v>1210</v>
      </c>
      <c r="U362" s="116" t="s">
        <v>268</v>
      </c>
      <c r="V362" s="116" t="s">
        <v>268</v>
      </c>
      <c r="Z362" s="116">
        <v>0</v>
      </c>
      <c r="AA362" s="116">
        <v>1</v>
      </c>
      <c r="AB362" s="116">
        <v>0.68687643725139003</v>
      </c>
      <c r="AC362" s="116">
        <v>0.1151764596815</v>
      </c>
      <c r="AD362" s="116">
        <v>1357.60183811412</v>
      </c>
      <c r="AF362" s="116">
        <v>-1</v>
      </c>
      <c r="AG362" s="116">
        <v>-1</v>
      </c>
      <c r="AH362" s="116">
        <v>-1</v>
      </c>
      <c r="AI362" s="116">
        <v>-1</v>
      </c>
      <c r="AJ362" s="116">
        <v>0</v>
      </c>
      <c r="AM362" s="116" t="s">
        <v>319</v>
      </c>
      <c r="AN362" s="116">
        <v>-1</v>
      </c>
      <c r="AQ362" s="116">
        <v>779</v>
      </c>
      <c r="AR362" s="116" t="s">
        <v>320</v>
      </c>
      <c r="AS362" s="116" t="s">
        <v>248</v>
      </c>
      <c r="AT362" s="116" t="s">
        <v>268</v>
      </c>
      <c r="AV362" s="116">
        <v>110.60604550750099</v>
      </c>
      <c r="AW362" s="116">
        <v>1.1010558297999999</v>
      </c>
    </row>
    <row r="363" spans="1:49" x14ac:dyDescent="0.25">
      <c r="A363" s="127">
        <v>190000</v>
      </c>
      <c r="B363" s="127">
        <v>780000</v>
      </c>
      <c r="C363" s="127">
        <v>780000</v>
      </c>
      <c r="D363" s="116" t="s">
        <v>314</v>
      </c>
      <c r="E363" s="116" t="s">
        <v>315</v>
      </c>
      <c r="F363" s="116" t="s">
        <v>316</v>
      </c>
      <c r="G363" s="116" t="s">
        <v>317</v>
      </c>
      <c r="H363" s="116">
        <v>0.36</v>
      </c>
      <c r="I363" s="116">
        <v>0.57999999999999996</v>
      </c>
      <c r="J363" s="116" t="s">
        <v>268</v>
      </c>
      <c r="K363" s="116">
        <v>0.10044739540101</v>
      </c>
      <c r="L363" s="116">
        <v>3999.8593488889901</v>
      </c>
      <c r="M363" s="116">
        <v>10.5838046165796</v>
      </c>
      <c r="N363" s="116">
        <v>1.77470805459037</v>
      </c>
      <c r="O363" s="116">
        <v>1.0631156071686301</v>
      </c>
      <c r="P363" s="116">
        <v>0.1782648016808</v>
      </c>
      <c r="Q363" s="116">
        <v>401.77545356628701</v>
      </c>
      <c r="R363" s="116">
        <v>1310</v>
      </c>
      <c r="S363" s="116" t="s">
        <v>318</v>
      </c>
      <c r="T363" s="116">
        <v>1310</v>
      </c>
      <c r="U363" s="116" t="s">
        <v>268</v>
      </c>
      <c r="V363" s="116" t="s">
        <v>268</v>
      </c>
      <c r="Z363" s="116">
        <v>0</v>
      </c>
      <c r="AA363" s="116">
        <v>1</v>
      </c>
      <c r="AB363" s="116">
        <v>1.0631156071686301</v>
      </c>
      <c r="AC363" s="116">
        <v>0.1782648016808</v>
      </c>
      <c r="AD363" s="116">
        <v>401.77545356628701</v>
      </c>
      <c r="AF363" s="116">
        <v>-1</v>
      </c>
      <c r="AG363" s="116">
        <v>-1</v>
      </c>
      <c r="AH363" s="116">
        <v>-1</v>
      </c>
      <c r="AI363" s="116">
        <v>-1</v>
      </c>
      <c r="AJ363" s="116">
        <v>0</v>
      </c>
      <c r="AM363" s="116" t="s">
        <v>319</v>
      </c>
      <c r="AN363" s="116">
        <v>-1</v>
      </c>
      <c r="AQ363" s="116">
        <v>779</v>
      </c>
      <c r="AR363" s="116" t="s">
        <v>320</v>
      </c>
      <c r="AS363" s="116" t="s">
        <v>248</v>
      </c>
      <c r="AT363" s="116" t="s">
        <v>268</v>
      </c>
      <c r="AV363" s="116">
        <v>80.747091349417104</v>
      </c>
      <c r="AW363" s="116">
        <v>0.32585194940000001</v>
      </c>
    </row>
    <row r="364" spans="1:49" x14ac:dyDescent="0.25">
      <c r="A364" s="127">
        <v>190000</v>
      </c>
      <c r="B364" s="127">
        <v>780000</v>
      </c>
      <c r="C364" s="127">
        <v>780000</v>
      </c>
      <c r="D364" s="116" t="s">
        <v>314</v>
      </c>
      <c r="E364" s="116" t="s">
        <v>315</v>
      </c>
      <c r="F364" s="116" t="s">
        <v>316</v>
      </c>
      <c r="G364" s="116" t="s">
        <v>317</v>
      </c>
      <c r="H364" s="116">
        <v>0.36</v>
      </c>
      <c r="I364" s="116">
        <v>0.57999999999999996</v>
      </c>
      <c r="J364" s="116" t="s">
        <v>268</v>
      </c>
      <c r="K364" s="116">
        <v>8.6020567777360002E-2</v>
      </c>
      <c r="L364" s="116">
        <v>3999.8593488889901</v>
      </c>
      <c r="M364" s="116">
        <v>10.5838046165796</v>
      </c>
      <c r="N364" s="116">
        <v>1.77470805459037</v>
      </c>
      <c r="O364" s="116">
        <v>0.91042488236288999</v>
      </c>
      <c r="P364" s="116">
        <v>0.15266139449492</v>
      </c>
      <c r="Q364" s="116">
        <v>344.07017222103701</v>
      </c>
      <c r="R364" s="116">
        <v>1310</v>
      </c>
      <c r="S364" s="116" t="s">
        <v>318</v>
      </c>
      <c r="T364" s="116">
        <v>1310</v>
      </c>
      <c r="U364" s="116" t="s">
        <v>268</v>
      </c>
      <c r="V364" s="116" t="s">
        <v>268</v>
      </c>
      <c r="Z364" s="116">
        <v>0</v>
      </c>
      <c r="AA364" s="116">
        <v>1</v>
      </c>
      <c r="AB364" s="116">
        <v>0.91042488236288999</v>
      </c>
      <c r="AC364" s="116">
        <v>0.15266139449492</v>
      </c>
      <c r="AD364" s="116">
        <v>344.07017222103701</v>
      </c>
      <c r="AF364" s="116">
        <v>-1</v>
      </c>
      <c r="AG364" s="116">
        <v>-1</v>
      </c>
      <c r="AH364" s="116">
        <v>-1</v>
      </c>
      <c r="AI364" s="116">
        <v>-1</v>
      </c>
      <c r="AJ364" s="116">
        <v>0</v>
      </c>
      <c r="AM364" s="116" t="s">
        <v>319</v>
      </c>
      <c r="AN364" s="116">
        <v>-1</v>
      </c>
      <c r="AQ364" s="116">
        <v>779</v>
      </c>
      <c r="AR364" s="116" t="s">
        <v>320</v>
      </c>
      <c r="AS364" s="116" t="s">
        <v>248</v>
      </c>
      <c r="AT364" s="116" t="s">
        <v>268</v>
      </c>
      <c r="AV364" s="116">
        <v>74.713465681059901</v>
      </c>
      <c r="AW364" s="116">
        <v>0.27905123459999998</v>
      </c>
    </row>
    <row r="365" spans="1:49" x14ac:dyDescent="0.25">
      <c r="A365" s="127">
        <v>190000</v>
      </c>
      <c r="B365" s="127">
        <v>780000</v>
      </c>
      <c r="C365" s="127">
        <v>780000</v>
      </c>
      <c r="D365" s="116" t="s">
        <v>314</v>
      </c>
      <c r="E365" s="116" t="s">
        <v>315</v>
      </c>
      <c r="F365" s="116" t="s">
        <v>316</v>
      </c>
      <c r="G365" s="116" t="s">
        <v>317</v>
      </c>
      <c r="H365" s="116">
        <v>0.36</v>
      </c>
      <c r="I365" s="116">
        <v>0.57999999999999996</v>
      </c>
      <c r="J365" s="116" t="s">
        <v>268</v>
      </c>
      <c r="K365" s="116">
        <v>0.24013127658005001</v>
      </c>
      <c r="L365" s="116">
        <v>3979.0463203788399</v>
      </c>
      <c r="M365" s="116">
        <v>10.3541318370502</v>
      </c>
      <c r="N365" s="116">
        <v>1.68621783463123</v>
      </c>
      <c r="O365" s="116">
        <v>2.4863508959090601</v>
      </c>
      <c r="P365" s="116">
        <v>0.40491364122204998</v>
      </c>
      <c r="Q365" s="116">
        <v>955.49347248374295</v>
      </c>
      <c r="R365" s="116">
        <v>1210</v>
      </c>
      <c r="S365" s="116" t="s">
        <v>318</v>
      </c>
      <c r="T365" s="116">
        <v>1210</v>
      </c>
      <c r="U365" s="116" t="s">
        <v>268</v>
      </c>
      <c r="V365" s="116" t="s">
        <v>268</v>
      </c>
      <c r="Z365" s="116">
        <v>0</v>
      </c>
      <c r="AA365" s="116">
        <v>1</v>
      </c>
      <c r="AB365" s="116">
        <v>2.4863508959090601</v>
      </c>
      <c r="AC365" s="116">
        <v>0.40491364122204998</v>
      </c>
      <c r="AD365" s="116">
        <v>955.49347248293498</v>
      </c>
      <c r="AF365" s="116">
        <v>-1</v>
      </c>
      <c r="AG365" s="116">
        <v>-1</v>
      </c>
      <c r="AH365" s="116">
        <v>-1</v>
      </c>
      <c r="AI365" s="116">
        <v>-1</v>
      </c>
      <c r="AJ365" s="116">
        <v>0</v>
      </c>
      <c r="AM365" s="116" t="s">
        <v>319</v>
      </c>
      <c r="AN365" s="116">
        <v>-1</v>
      </c>
      <c r="AQ365" s="116">
        <v>779</v>
      </c>
      <c r="AR365" s="116" t="s">
        <v>320</v>
      </c>
      <c r="AS365" s="116" t="s">
        <v>248</v>
      </c>
      <c r="AT365" s="116" t="s">
        <v>268</v>
      </c>
      <c r="AV365" s="116">
        <v>188.44660320172</v>
      </c>
      <c r="AW365" s="116">
        <v>0.77493387869999997</v>
      </c>
    </row>
    <row r="366" spans="1:49" x14ac:dyDescent="0.25">
      <c r="A366" s="127">
        <v>190000</v>
      </c>
      <c r="B366" s="127">
        <v>780000</v>
      </c>
      <c r="C366" s="127">
        <v>780000</v>
      </c>
      <c r="D366" s="116" t="s">
        <v>314</v>
      </c>
      <c r="E366" s="116" t="s">
        <v>315</v>
      </c>
      <c r="F366" s="116" t="s">
        <v>316</v>
      </c>
      <c r="G366" s="116" t="s">
        <v>317</v>
      </c>
      <c r="H366" s="116">
        <v>0.36</v>
      </c>
      <c r="I366" s="116">
        <v>0.57999999999999996</v>
      </c>
      <c r="J366" s="116" t="s">
        <v>268</v>
      </c>
      <c r="K366" s="116">
        <v>1.6326389604200001E-3</v>
      </c>
      <c r="L366" s="116">
        <v>3979.0463203788399</v>
      </c>
      <c r="M366" s="116">
        <v>10.3541318370502</v>
      </c>
      <c r="N366" s="116">
        <v>1.68621783463123</v>
      </c>
      <c r="O366" s="116">
        <v>1.690455903851E-2</v>
      </c>
      <c r="P366" s="116">
        <v>2.7529849325699999E-3</v>
      </c>
      <c r="Q366" s="116">
        <v>6.4963460479743</v>
      </c>
      <c r="R366" s="116">
        <v>1310</v>
      </c>
      <c r="S366" s="116" t="s">
        <v>318</v>
      </c>
      <c r="T366" s="116">
        <v>1310</v>
      </c>
      <c r="U366" s="116" t="s">
        <v>268</v>
      </c>
      <c r="V366" s="116" t="s">
        <v>268</v>
      </c>
      <c r="Z366" s="116">
        <v>0</v>
      </c>
      <c r="AA366" s="116">
        <v>1</v>
      </c>
      <c r="AB366" s="116">
        <v>1.690455903851E-2</v>
      </c>
      <c r="AC366" s="116">
        <v>2.7529849325699999E-3</v>
      </c>
      <c r="AD366" s="116">
        <v>6.4963460482946198</v>
      </c>
      <c r="AF366" s="116">
        <v>-1</v>
      </c>
      <c r="AG366" s="116">
        <v>-1</v>
      </c>
      <c r="AH366" s="116">
        <v>-1</v>
      </c>
      <c r="AI366" s="116">
        <v>-1</v>
      </c>
      <c r="AJ366" s="116">
        <v>0</v>
      </c>
      <c r="AM366" s="116" t="s">
        <v>319</v>
      </c>
      <c r="AN366" s="116">
        <v>-1</v>
      </c>
      <c r="AQ366" s="116">
        <v>779</v>
      </c>
      <c r="AR366" s="116" t="s">
        <v>320</v>
      </c>
      <c r="AS366" s="116" t="s">
        <v>248</v>
      </c>
      <c r="AT366" s="116" t="s">
        <v>268</v>
      </c>
      <c r="AV366" s="116">
        <v>31.059359935091599</v>
      </c>
      <c r="AW366" s="116">
        <v>5.2687315999999998E-3</v>
      </c>
    </row>
    <row r="367" spans="1:49" x14ac:dyDescent="0.25">
      <c r="A367" s="127">
        <v>190000</v>
      </c>
      <c r="B367" s="127">
        <v>780000</v>
      </c>
      <c r="C367" s="127">
        <v>780000</v>
      </c>
      <c r="D367" s="116" t="s">
        <v>314</v>
      </c>
      <c r="E367" s="116" t="s">
        <v>315</v>
      </c>
      <c r="F367" s="116" t="s">
        <v>316</v>
      </c>
      <c r="G367" s="116" t="s">
        <v>317</v>
      </c>
      <c r="H367" s="116">
        <v>0.36</v>
      </c>
      <c r="I367" s="116">
        <v>0.57999999999999996</v>
      </c>
      <c r="J367" s="116" t="s">
        <v>268</v>
      </c>
      <c r="K367" s="116">
        <v>0.13925873118731</v>
      </c>
      <c r="L367" s="116">
        <v>3988.9830128437502</v>
      </c>
      <c r="M367" s="116">
        <v>10.748183533490501</v>
      </c>
      <c r="N367" s="116">
        <v>1.8700848055627199</v>
      </c>
      <c r="O367" s="116">
        <v>1.49677840144227</v>
      </c>
      <c r="P367" s="116">
        <v>0.26042563723533002</v>
      </c>
      <c r="Q367" s="116">
        <v>555.50071309636905</v>
      </c>
      <c r="R367" s="116">
        <v>1210</v>
      </c>
      <c r="S367" s="116" t="s">
        <v>318</v>
      </c>
      <c r="T367" s="116">
        <v>1210</v>
      </c>
      <c r="U367" s="116" t="s">
        <v>268</v>
      </c>
      <c r="V367" s="116" t="s">
        <v>268</v>
      </c>
      <c r="Z367" s="116">
        <v>0</v>
      </c>
      <c r="AA367" s="116">
        <v>1</v>
      </c>
      <c r="AB367" s="116">
        <v>1.49677840144227</v>
      </c>
      <c r="AC367" s="116">
        <v>0.26042563723533002</v>
      </c>
      <c r="AD367" s="116">
        <v>555.50071309636905</v>
      </c>
      <c r="AF367" s="116">
        <v>-1</v>
      </c>
      <c r="AG367" s="116">
        <v>-1</v>
      </c>
      <c r="AH367" s="116">
        <v>-1</v>
      </c>
      <c r="AI367" s="116">
        <v>-1</v>
      </c>
      <c r="AJ367" s="116">
        <v>0</v>
      </c>
      <c r="AM367" s="116" t="s">
        <v>319</v>
      </c>
      <c r="AN367" s="116">
        <v>-1</v>
      </c>
      <c r="AQ367" s="116">
        <v>779</v>
      </c>
      <c r="AR367" s="116" t="s">
        <v>320</v>
      </c>
      <c r="AS367" s="116" t="s">
        <v>248</v>
      </c>
      <c r="AT367" s="116" t="s">
        <v>268</v>
      </c>
      <c r="AV367" s="116">
        <v>159.814400265807</v>
      </c>
      <c r="AW367" s="116">
        <v>0.45052774779999999</v>
      </c>
    </row>
    <row r="368" spans="1:49" x14ac:dyDescent="0.25">
      <c r="A368" s="127">
        <v>190000</v>
      </c>
      <c r="B368" s="127">
        <v>780000</v>
      </c>
      <c r="C368" s="127">
        <v>780000</v>
      </c>
      <c r="D368" s="116" t="s">
        <v>314</v>
      </c>
      <c r="E368" s="116" t="s">
        <v>315</v>
      </c>
      <c r="F368" s="116" t="s">
        <v>316</v>
      </c>
      <c r="G368" s="116" t="s">
        <v>317</v>
      </c>
      <c r="H368" s="116">
        <v>0.36</v>
      </c>
      <c r="I368" s="116">
        <v>0.57999999999999996</v>
      </c>
      <c r="J368" s="116" t="s">
        <v>268</v>
      </c>
      <c r="K368" s="116">
        <v>2.1562710740799999E-3</v>
      </c>
      <c r="L368" s="116">
        <v>3988.9830128437502</v>
      </c>
      <c r="M368" s="116">
        <v>10.748183533490501</v>
      </c>
      <c r="N368" s="116">
        <v>1.8700848055627199</v>
      </c>
      <c r="O368" s="116">
        <v>2.3175997252189998E-2</v>
      </c>
      <c r="P368" s="116">
        <v>4.0324097723099996E-3</v>
      </c>
      <c r="Q368" s="116">
        <v>8.6013286855994409</v>
      </c>
      <c r="R368" s="116">
        <v>1310</v>
      </c>
      <c r="S368" s="116" t="s">
        <v>318</v>
      </c>
      <c r="T368" s="116">
        <v>1310</v>
      </c>
      <c r="U368" s="116" t="s">
        <v>268</v>
      </c>
      <c r="V368" s="116" t="s">
        <v>268</v>
      </c>
      <c r="Z368" s="116">
        <v>0</v>
      </c>
      <c r="AA368" s="116">
        <v>1</v>
      </c>
      <c r="AB368" s="116">
        <v>2.3175997252189998E-2</v>
      </c>
      <c r="AC368" s="116">
        <v>4.0324097723099996E-3</v>
      </c>
      <c r="AD368" s="116">
        <v>8.6013286856011604</v>
      </c>
      <c r="AF368" s="116">
        <v>-1</v>
      </c>
      <c r="AG368" s="116">
        <v>-1</v>
      </c>
      <c r="AH368" s="116">
        <v>-1</v>
      </c>
      <c r="AI368" s="116">
        <v>-1</v>
      </c>
      <c r="AJ368" s="116">
        <v>0</v>
      </c>
      <c r="AM368" s="116" t="s">
        <v>319</v>
      </c>
      <c r="AN368" s="116">
        <v>-1</v>
      </c>
      <c r="AQ368" s="116">
        <v>779</v>
      </c>
      <c r="AR368" s="116" t="s">
        <v>320</v>
      </c>
      <c r="AS368" s="116" t="s">
        <v>248</v>
      </c>
      <c r="AT368" s="116" t="s">
        <v>268</v>
      </c>
      <c r="AV368" s="116">
        <v>40.824148671885901</v>
      </c>
      <c r="AW368" s="116">
        <v>6.9759356999999998E-3</v>
      </c>
    </row>
    <row r="369" spans="1:49" x14ac:dyDescent="0.25">
      <c r="A369" s="127">
        <v>190000</v>
      </c>
      <c r="B369" s="127">
        <v>780000</v>
      </c>
      <c r="C369" s="127">
        <v>780000</v>
      </c>
      <c r="D369" s="116" t="s">
        <v>314</v>
      </c>
      <c r="E369" s="116" t="s">
        <v>315</v>
      </c>
      <c r="F369" s="116" t="s">
        <v>316</v>
      </c>
      <c r="G369" s="116" t="s">
        <v>317</v>
      </c>
      <c r="H369" s="116">
        <v>0.36</v>
      </c>
      <c r="I369" s="116">
        <v>0.57999999999999996</v>
      </c>
      <c r="J369" s="116" t="s">
        <v>268</v>
      </c>
      <c r="K369" s="116">
        <v>5.7544770779240001E-2</v>
      </c>
      <c r="L369" s="116">
        <v>3988.9830128437502</v>
      </c>
      <c r="M369" s="116">
        <v>10.748183533490501</v>
      </c>
      <c r="N369" s="116">
        <v>1.8700848055627199</v>
      </c>
      <c r="O369" s="116">
        <v>0.61850175772793003</v>
      </c>
      <c r="P369" s="116">
        <v>0.10761360147385</v>
      </c>
      <c r="Q369" s="116">
        <v>229.54511311638299</v>
      </c>
      <c r="R369" s="116">
        <v>1310</v>
      </c>
      <c r="S369" s="116" t="s">
        <v>318</v>
      </c>
      <c r="T369" s="116">
        <v>1310</v>
      </c>
      <c r="U369" s="116" t="s">
        <v>268</v>
      </c>
      <c r="V369" s="116" t="s">
        <v>268</v>
      </c>
      <c r="Z369" s="116">
        <v>0</v>
      </c>
      <c r="AA369" s="116">
        <v>1</v>
      </c>
      <c r="AB369" s="116">
        <v>0.61850175772793003</v>
      </c>
      <c r="AC369" s="116">
        <v>0.10761360147385</v>
      </c>
      <c r="AD369" s="116">
        <v>229.54511311638501</v>
      </c>
      <c r="AF369" s="116">
        <v>-1</v>
      </c>
      <c r="AG369" s="116">
        <v>-1</v>
      </c>
      <c r="AH369" s="116">
        <v>-1</v>
      </c>
      <c r="AI369" s="116">
        <v>-1</v>
      </c>
      <c r="AJ369" s="116">
        <v>0</v>
      </c>
      <c r="AM369" s="116" t="s">
        <v>319</v>
      </c>
      <c r="AN369" s="116">
        <v>-1</v>
      </c>
      <c r="AQ369" s="116">
        <v>779</v>
      </c>
      <c r="AR369" s="116" t="s">
        <v>320</v>
      </c>
      <c r="AS369" s="116" t="s">
        <v>248</v>
      </c>
      <c r="AT369" s="116" t="s">
        <v>268</v>
      </c>
      <c r="AV369" s="116">
        <v>72.813851629095097</v>
      </c>
      <c r="AW369" s="116">
        <v>0.18616797500000001</v>
      </c>
    </row>
    <row r="370" spans="1:49" x14ac:dyDescent="0.25">
      <c r="A370" s="127">
        <v>190000</v>
      </c>
      <c r="B370" s="127">
        <v>780000</v>
      </c>
      <c r="C370" s="127">
        <v>780000</v>
      </c>
      <c r="D370" s="116" t="s">
        <v>314</v>
      </c>
      <c r="E370" s="116" t="s">
        <v>315</v>
      </c>
      <c r="F370" s="116" t="s">
        <v>316</v>
      </c>
      <c r="G370" s="116" t="s">
        <v>317</v>
      </c>
      <c r="H370" s="116">
        <v>0.36</v>
      </c>
      <c r="I370" s="116">
        <v>0.57999999999999996</v>
      </c>
      <c r="J370" s="116" t="s">
        <v>268</v>
      </c>
      <c r="K370" s="116">
        <v>0.15817871263833</v>
      </c>
      <c r="L370" s="116">
        <v>3988.9830128437502</v>
      </c>
      <c r="M370" s="116">
        <v>10.748183533490501</v>
      </c>
      <c r="N370" s="116">
        <v>1.8700848055627199</v>
      </c>
      <c r="O370" s="116">
        <v>1.7001338345281001</v>
      </c>
      <c r="P370" s="116">
        <v>0.29580760706842002</v>
      </c>
      <c r="Q370" s="116">
        <v>630.97219770781896</v>
      </c>
      <c r="R370" s="116">
        <v>1310</v>
      </c>
      <c r="S370" s="116" t="s">
        <v>318</v>
      </c>
      <c r="T370" s="116">
        <v>1310</v>
      </c>
      <c r="U370" s="116" t="s">
        <v>268</v>
      </c>
      <c r="V370" s="116" t="s">
        <v>268</v>
      </c>
      <c r="Z370" s="116">
        <v>0</v>
      </c>
      <c r="AA370" s="116">
        <v>1</v>
      </c>
      <c r="AB370" s="116">
        <v>1.7001338345281001</v>
      </c>
      <c r="AC370" s="116">
        <v>0.29580760706842002</v>
      </c>
      <c r="AD370" s="116">
        <v>630.97219770781896</v>
      </c>
      <c r="AF370" s="116">
        <v>-1</v>
      </c>
      <c r="AG370" s="116">
        <v>-1</v>
      </c>
      <c r="AH370" s="116">
        <v>-1</v>
      </c>
      <c r="AI370" s="116">
        <v>-1</v>
      </c>
      <c r="AJ370" s="116">
        <v>0</v>
      </c>
      <c r="AM370" s="116" t="s">
        <v>319</v>
      </c>
      <c r="AN370" s="116">
        <v>-1</v>
      </c>
      <c r="AQ370" s="116">
        <v>779</v>
      </c>
      <c r="AR370" s="116" t="s">
        <v>320</v>
      </c>
      <c r="AS370" s="116" t="s">
        <v>248</v>
      </c>
      <c r="AT370" s="116" t="s">
        <v>268</v>
      </c>
      <c r="AV370" s="116">
        <v>101.785380618197</v>
      </c>
      <c r="AW370" s="116">
        <v>0.51173738660000001</v>
      </c>
    </row>
    <row r="371" spans="1:49" x14ac:dyDescent="0.25">
      <c r="A371" s="127">
        <v>190000</v>
      </c>
      <c r="B371" s="127">
        <v>780000</v>
      </c>
      <c r="C371" s="127">
        <v>780000</v>
      </c>
      <c r="D371" s="116" t="s">
        <v>314</v>
      </c>
      <c r="E371" s="116" t="s">
        <v>315</v>
      </c>
      <c r="F371" s="116" t="s">
        <v>316</v>
      </c>
      <c r="G371" s="116" t="s">
        <v>317</v>
      </c>
      <c r="H371" s="116">
        <v>0.36</v>
      </c>
      <c r="I371" s="116">
        <v>0.57999999999999996</v>
      </c>
      <c r="J371" s="116" t="s">
        <v>268</v>
      </c>
      <c r="K371" s="116">
        <v>0.46942291828436</v>
      </c>
      <c r="L371" s="116">
        <v>3959.3838405554802</v>
      </c>
      <c r="M371" s="116">
        <v>10.0498504061507</v>
      </c>
      <c r="N371" s="116">
        <v>1.56931748016013</v>
      </c>
      <c r="O371" s="116">
        <v>4.7176301059765802</v>
      </c>
      <c r="P371" s="116">
        <v>0.73667359125142995</v>
      </c>
      <c r="Q371" s="116">
        <v>1858.62551704151</v>
      </c>
      <c r="R371" s="116">
        <v>1210</v>
      </c>
      <c r="S371" s="116" t="s">
        <v>318</v>
      </c>
      <c r="T371" s="116">
        <v>1210</v>
      </c>
      <c r="U371" s="116" t="s">
        <v>268</v>
      </c>
      <c r="V371" s="116" t="s">
        <v>268</v>
      </c>
      <c r="Z371" s="116">
        <v>0</v>
      </c>
      <c r="AA371" s="116">
        <v>1</v>
      </c>
      <c r="AB371" s="116">
        <v>4.7176301059765802</v>
      </c>
      <c r="AC371" s="116">
        <v>0.73667359125142995</v>
      </c>
      <c r="AD371" s="116">
        <v>1858.62551704151</v>
      </c>
      <c r="AF371" s="116">
        <v>-1</v>
      </c>
      <c r="AG371" s="116">
        <v>-1</v>
      </c>
      <c r="AH371" s="116">
        <v>-1</v>
      </c>
      <c r="AI371" s="116">
        <v>-1</v>
      </c>
      <c r="AJ371" s="116">
        <v>0</v>
      </c>
      <c r="AM371" s="116" t="s">
        <v>319</v>
      </c>
      <c r="AN371" s="116">
        <v>-1</v>
      </c>
      <c r="AQ371" s="116">
        <v>779</v>
      </c>
      <c r="AR371" s="116" t="s">
        <v>320</v>
      </c>
      <c r="AS371" s="116" t="s">
        <v>248</v>
      </c>
      <c r="AT371" s="116" t="s">
        <v>268</v>
      </c>
      <c r="AV371" s="116">
        <v>199.934887424902</v>
      </c>
      <c r="AW371" s="116">
        <v>1.5074010682000001</v>
      </c>
    </row>
    <row r="372" spans="1:49" x14ac:dyDescent="0.25">
      <c r="A372" s="127">
        <v>190000</v>
      </c>
      <c r="B372" s="127">
        <v>780000</v>
      </c>
      <c r="C372" s="127">
        <v>780000</v>
      </c>
      <c r="D372" s="116" t="s">
        <v>314</v>
      </c>
      <c r="E372" s="116" t="s">
        <v>315</v>
      </c>
      <c r="F372" s="116" t="s">
        <v>316</v>
      </c>
      <c r="G372" s="116" t="s">
        <v>317</v>
      </c>
      <c r="H372" s="116">
        <v>0.36</v>
      </c>
      <c r="I372" s="116">
        <v>0.57999999999999996</v>
      </c>
      <c r="J372" s="116" t="s">
        <v>268</v>
      </c>
      <c r="K372" s="116">
        <v>2.1838023349800002E-3</v>
      </c>
      <c r="L372" s="116">
        <v>3959.3838405554802</v>
      </c>
      <c r="M372" s="116">
        <v>10.0498504061507</v>
      </c>
      <c r="N372" s="116">
        <v>1.56931748016013</v>
      </c>
      <c r="O372" s="116">
        <v>2.19468867832E-2</v>
      </c>
      <c r="P372" s="116">
        <v>3.4270791774999999E-3</v>
      </c>
      <c r="Q372" s="116">
        <v>8.6465116761069396</v>
      </c>
      <c r="R372" s="116">
        <v>1310</v>
      </c>
      <c r="S372" s="116" t="s">
        <v>318</v>
      </c>
      <c r="T372" s="116">
        <v>1310</v>
      </c>
      <c r="U372" s="116" t="s">
        <v>268</v>
      </c>
      <c r="V372" s="116" t="s">
        <v>268</v>
      </c>
      <c r="Z372" s="116">
        <v>0</v>
      </c>
      <c r="AA372" s="116">
        <v>1</v>
      </c>
      <c r="AB372" s="116">
        <v>2.19468867832E-2</v>
      </c>
      <c r="AC372" s="116">
        <v>3.4270791774999999E-3</v>
      </c>
      <c r="AD372" s="116">
        <v>8.6465116761076501</v>
      </c>
      <c r="AF372" s="116">
        <v>-1</v>
      </c>
      <c r="AG372" s="116">
        <v>-1</v>
      </c>
      <c r="AH372" s="116">
        <v>-1</v>
      </c>
      <c r="AI372" s="116">
        <v>-1</v>
      </c>
      <c r="AJ372" s="116">
        <v>0</v>
      </c>
      <c r="AM372" s="116" t="s">
        <v>319</v>
      </c>
      <c r="AN372" s="116">
        <v>-1</v>
      </c>
      <c r="AQ372" s="116">
        <v>779</v>
      </c>
      <c r="AR372" s="116" t="s">
        <v>320</v>
      </c>
      <c r="AS372" s="116" t="s">
        <v>248</v>
      </c>
      <c r="AT372" s="116" t="s">
        <v>268</v>
      </c>
      <c r="AV372" s="116">
        <v>40.930428077466303</v>
      </c>
      <c r="AW372" s="116">
        <v>7.0125804000000002E-3</v>
      </c>
    </row>
    <row r="373" spans="1:49" x14ac:dyDescent="0.25">
      <c r="A373" s="127">
        <v>190000</v>
      </c>
      <c r="B373" s="127">
        <v>780000</v>
      </c>
      <c r="C373" s="127">
        <v>780000</v>
      </c>
      <c r="D373" s="116" t="s">
        <v>314</v>
      </c>
      <c r="E373" s="116" t="s">
        <v>315</v>
      </c>
      <c r="F373" s="116" t="s">
        <v>316</v>
      </c>
      <c r="G373" s="116" t="s">
        <v>317</v>
      </c>
      <c r="H373" s="116">
        <v>0.36</v>
      </c>
      <c r="I373" s="116">
        <v>0.57999999999999996</v>
      </c>
      <c r="J373" s="116" t="s">
        <v>268</v>
      </c>
      <c r="K373" s="116">
        <v>6.1348180159699998E-3</v>
      </c>
      <c r="L373" s="116">
        <v>3959.3838405554802</v>
      </c>
      <c r="M373" s="116">
        <v>10.0498504061507</v>
      </c>
      <c r="N373" s="116">
        <v>1.56931748016013</v>
      </c>
      <c r="O373" s="116">
        <v>6.165400332952E-2</v>
      </c>
      <c r="P373" s="116">
        <v>9.6274771500700004E-3</v>
      </c>
      <c r="Q373" s="116">
        <v>24.2900993172079</v>
      </c>
      <c r="R373" s="116">
        <v>1750</v>
      </c>
      <c r="S373" s="116" t="s">
        <v>321</v>
      </c>
      <c r="T373" s="116">
        <v>1750</v>
      </c>
      <c r="U373" s="116" t="s">
        <v>268</v>
      </c>
      <c r="V373" s="116" t="s">
        <v>268</v>
      </c>
      <c r="Z373" s="116">
        <v>0</v>
      </c>
      <c r="AA373" s="116">
        <v>1</v>
      </c>
      <c r="AB373" s="116">
        <v>6.165400332952E-2</v>
      </c>
      <c r="AC373" s="116">
        <v>9.6274771500700004E-3</v>
      </c>
      <c r="AD373" s="116">
        <v>24.2900993172094</v>
      </c>
      <c r="AF373" s="116">
        <v>-1</v>
      </c>
      <c r="AG373" s="116">
        <v>-1</v>
      </c>
      <c r="AH373" s="116">
        <v>-1</v>
      </c>
      <c r="AI373" s="116">
        <v>-1</v>
      </c>
      <c r="AJ373" s="116">
        <v>0</v>
      </c>
      <c r="AM373" s="116" t="s">
        <v>319</v>
      </c>
      <c r="AN373" s="116">
        <v>-1</v>
      </c>
      <c r="AQ373" s="116">
        <v>779</v>
      </c>
      <c r="AR373" s="116" t="s">
        <v>320</v>
      </c>
      <c r="AS373" s="116" t="s">
        <v>248</v>
      </c>
      <c r="AT373" s="116" t="s">
        <v>268</v>
      </c>
      <c r="AV373" s="116">
        <v>42.567964266555002</v>
      </c>
      <c r="AW373" s="116">
        <v>1.9699999400000001E-2</v>
      </c>
    </row>
    <row r="374" spans="1:49" x14ac:dyDescent="0.25">
      <c r="A374" s="127">
        <v>190000</v>
      </c>
      <c r="B374" s="127">
        <v>780000</v>
      </c>
      <c r="C374" s="127">
        <v>780000</v>
      </c>
      <c r="D374" s="116" t="s">
        <v>314</v>
      </c>
      <c r="E374" s="116" t="s">
        <v>315</v>
      </c>
      <c r="F374" s="116" t="s">
        <v>316</v>
      </c>
      <c r="G374" s="116" t="s">
        <v>317</v>
      </c>
      <c r="H374" s="116">
        <v>0.36</v>
      </c>
      <c r="I374" s="116">
        <v>0.57999999999999996</v>
      </c>
      <c r="J374" s="116" t="s">
        <v>268</v>
      </c>
      <c r="K374" s="116">
        <v>1.98228237874E-3</v>
      </c>
      <c r="L374" s="116">
        <v>3959.3838405554802</v>
      </c>
      <c r="M374" s="116">
        <v>10.0498504061507</v>
      </c>
      <c r="N374" s="116">
        <v>1.56931748016013</v>
      </c>
      <c r="O374" s="116">
        <v>1.9921641369149999E-2</v>
      </c>
      <c r="P374" s="116">
        <v>3.11083038758E-3</v>
      </c>
      <c r="Q374" s="116">
        <v>7.8486168178287503</v>
      </c>
      <c r="R374" s="116">
        <v>1310</v>
      </c>
      <c r="S374" s="116" t="s">
        <v>318</v>
      </c>
      <c r="T374" s="116">
        <v>1310</v>
      </c>
      <c r="U374" s="116" t="s">
        <v>268</v>
      </c>
      <c r="V374" s="116" t="s">
        <v>268</v>
      </c>
      <c r="Z374" s="116">
        <v>0</v>
      </c>
      <c r="AA374" s="116">
        <v>1</v>
      </c>
      <c r="AB374" s="116">
        <v>1.9921641369149999E-2</v>
      </c>
      <c r="AC374" s="116">
        <v>3.11083038758E-3</v>
      </c>
      <c r="AD374" s="116">
        <v>7.8486168178289102</v>
      </c>
      <c r="AF374" s="116">
        <v>-1</v>
      </c>
      <c r="AG374" s="116">
        <v>-1</v>
      </c>
      <c r="AH374" s="116">
        <v>-1</v>
      </c>
      <c r="AI374" s="116">
        <v>-1</v>
      </c>
      <c r="AJ374" s="116">
        <v>0</v>
      </c>
      <c r="AM374" s="116" t="s">
        <v>319</v>
      </c>
      <c r="AN374" s="116">
        <v>-1</v>
      </c>
      <c r="AQ374" s="116">
        <v>779</v>
      </c>
      <c r="AR374" s="116" t="s">
        <v>320</v>
      </c>
      <c r="AS374" s="116" t="s">
        <v>248</v>
      </c>
      <c r="AT374" s="116" t="s">
        <v>268</v>
      </c>
      <c r="AV374" s="116">
        <v>44.596040714879699</v>
      </c>
      <c r="AW374" s="116">
        <v>6.3654638000000003E-3</v>
      </c>
    </row>
    <row r="375" spans="1:49" x14ac:dyDescent="0.25">
      <c r="A375" s="127">
        <v>190000</v>
      </c>
      <c r="B375" s="127">
        <v>780000</v>
      </c>
      <c r="C375" s="127">
        <v>780000</v>
      </c>
      <c r="D375" s="116" t="s">
        <v>314</v>
      </c>
      <c r="E375" s="116" t="s">
        <v>315</v>
      </c>
      <c r="F375" s="116" t="s">
        <v>316</v>
      </c>
      <c r="G375" s="116" t="s">
        <v>317</v>
      </c>
      <c r="H375" s="116">
        <v>0.36</v>
      </c>
      <c r="I375" s="116">
        <v>0.57999999999999996</v>
      </c>
      <c r="J375" s="116" t="s">
        <v>268</v>
      </c>
      <c r="K375" s="116">
        <v>2.1413145686360002E-2</v>
      </c>
      <c r="L375" s="116">
        <v>3959.3838405554802</v>
      </c>
      <c r="M375" s="116">
        <v>10.0498504061507</v>
      </c>
      <c r="N375" s="116">
        <v>1.56931748016013</v>
      </c>
      <c r="O375" s="116">
        <v>0.21519891087309001</v>
      </c>
      <c r="P375" s="116">
        <v>3.3604023830829999E-2</v>
      </c>
      <c r="Q375" s="116">
        <v>84.782863006057795</v>
      </c>
      <c r="R375" s="116">
        <v>1750</v>
      </c>
      <c r="S375" s="116" t="s">
        <v>321</v>
      </c>
      <c r="T375" s="116">
        <v>1750</v>
      </c>
      <c r="U375" s="116" t="s">
        <v>268</v>
      </c>
      <c r="V375" s="116" t="s">
        <v>268</v>
      </c>
      <c r="Z375" s="116">
        <v>0</v>
      </c>
      <c r="AA375" s="116">
        <v>1</v>
      </c>
      <c r="AB375" s="116">
        <v>0.21519891087309001</v>
      </c>
      <c r="AC375" s="116">
        <v>3.3604023830829999E-2</v>
      </c>
      <c r="AD375" s="116">
        <v>84.782863006058705</v>
      </c>
      <c r="AF375" s="116">
        <v>-1</v>
      </c>
      <c r="AG375" s="116">
        <v>-1</v>
      </c>
      <c r="AH375" s="116">
        <v>-1</v>
      </c>
      <c r="AI375" s="116">
        <v>-1</v>
      </c>
      <c r="AJ375" s="116">
        <v>0</v>
      </c>
      <c r="AM375" s="116" t="s">
        <v>319</v>
      </c>
      <c r="AN375" s="116">
        <v>-1</v>
      </c>
      <c r="AQ375" s="116">
        <v>779</v>
      </c>
      <c r="AR375" s="116" t="s">
        <v>320</v>
      </c>
      <c r="AS375" s="116" t="s">
        <v>248</v>
      </c>
      <c r="AT375" s="116" t="s">
        <v>268</v>
      </c>
      <c r="AV375" s="116">
        <v>41.2361769779951</v>
      </c>
      <c r="AW375" s="116">
        <v>6.8761446099999998E-2</v>
      </c>
    </row>
    <row r="376" spans="1:49" x14ac:dyDescent="0.25">
      <c r="A376" s="127">
        <v>190000</v>
      </c>
      <c r="B376" s="127">
        <v>780000</v>
      </c>
      <c r="C376" s="127">
        <v>780000</v>
      </c>
      <c r="D376" s="116" t="s">
        <v>314</v>
      </c>
      <c r="E376" s="116" t="s">
        <v>315</v>
      </c>
      <c r="F376" s="116" t="s">
        <v>316</v>
      </c>
      <c r="G376" s="116" t="s">
        <v>317</v>
      </c>
      <c r="H376" s="116">
        <v>0.36</v>
      </c>
      <c r="I376" s="116">
        <v>0.57999999999999996</v>
      </c>
      <c r="J376" s="116" t="s">
        <v>268</v>
      </c>
      <c r="K376" s="116">
        <v>7.5178793062000001E-3</v>
      </c>
      <c r="L376" s="116">
        <v>3945.9584976440101</v>
      </c>
      <c r="M376" s="116">
        <v>8.5784225157524805</v>
      </c>
      <c r="N376" s="116">
        <v>1.1629903201567899</v>
      </c>
      <c r="O376" s="116">
        <v>6.449154511105E-2</v>
      </c>
      <c r="P376" s="116">
        <v>8.7432208612199993E-3</v>
      </c>
      <c r="Q376" s="116">
        <v>29.6652397325816</v>
      </c>
      <c r="R376" s="116">
        <v>1700</v>
      </c>
      <c r="S376" s="116" t="s">
        <v>322</v>
      </c>
      <c r="T376" s="116">
        <v>1700</v>
      </c>
      <c r="U376" s="116" t="s">
        <v>268</v>
      </c>
      <c r="V376" s="116" t="s">
        <v>268</v>
      </c>
      <c r="Z376" s="116">
        <v>0</v>
      </c>
      <c r="AA376" s="116">
        <v>1</v>
      </c>
      <c r="AB376" s="116">
        <v>6.449154511105E-2</v>
      </c>
      <c r="AC376" s="116">
        <v>8.7432208612199993E-3</v>
      </c>
      <c r="AD376" s="116">
        <v>29.665239731882899</v>
      </c>
      <c r="AF376" s="116">
        <v>-1</v>
      </c>
      <c r="AG376" s="116">
        <v>-1</v>
      </c>
      <c r="AH376" s="116">
        <v>-1</v>
      </c>
      <c r="AI376" s="116">
        <v>-1</v>
      </c>
      <c r="AJ376" s="116">
        <v>0</v>
      </c>
      <c r="AM376" s="116" t="s">
        <v>319</v>
      </c>
      <c r="AN376" s="116">
        <v>-1</v>
      </c>
      <c r="AQ376" s="116">
        <v>779</v>
      </c>
      <c r="AR376" s="116" t="s">
        <v>320</v>
      </c>
      <c r="AS376" s="116" t="s">
        <v>248</v>
      </c>
      <c r="AT376" s="116" t="s">
        <v>268</v>
      </c>
      <c r="AV376" s="116">
        <v>26.2859098620509</v>
      </c>
      <c r="AW376" s="116">
        <v>2.40593996E-2</v>
      </c>
    </row>
    <row r="377" spans="1:49" x14ac:dyDescent="0.25">
      <c r="A377" s="127">
        <v>190000</v>
      </c>
      <c r="B377" s="127">
        <v>780000</v>
      </c>
      <c r="C377" s="127">
        <v>780000</v>
      </c>
      <c r="D377" s="116" t="s">
        <v>314</v>
      </c>
      <c r="E377" s="116" t="s">
        <v>315</v>
      </c>
      <c r="F377" s="116" t="s">
        <v>316</v>
      </c>
      <c r="G377" s="116" t="s">
        <v>317</v>
      </c>
      <c r="H377" s="116">
        <v>0.36</v>
      </c>
      <c r="I377" s="116">
        <v>0.57999999999999996</v>
      </c>
      <c r="J377" s="116" t="s">
        <v>268</v>
      </c>
      <c r="K377" s="116">
        <v>1.869954744E-5</v>
      </c>
      <c r="L377" s="116">
        <v>3945.9584976440101</v>
      </c>
      <c r="M377" s="116">
        <v>8.5784225157524805</v>
      </c>
      <c r="N377" s="116">
        <v>1.1629903201567899</v>
      </c>
      <c r="O377" s="116">
        <v>1.6041261884999999E-4</v>
      </c>
      <c r="P377" s="116">
        <v>2.1747392670000001E-5</v>
      </c>
      <c r="Q377" s="116">
        <v>7.3787638150579996E-2</v>
      </c>
      <c r="R377" s="116">
        <v>1210</v>
      </c>
      <c r="S377" s="116" t="s">
        <v>318</v>
      </c>
      <c r="T377" s="116">
        <v>1210</v>
      </c>
      <c r="U377" s="116" t="s">
        <v>268</v>
      </c>
      <c r="V377" s="116" t="s">
        <v>268</v>
      </c>
      <c r="Z377" s="116">
        <v>0</v>
      </c>
      <c r="AA377" s="116">
        <v>1</v>
      </c>
      <c r="AB377" s="116">
        <v>1.6041261884999999E-4</v>
      </c>
      <c r="AC377" s="116">
        <v>2.1747392670000001E-5</v>
      </c>
      <c r="AD377" s="116">
        <v>7.3787638152360002E-2</v>
      </c>
      <c r="AF377" s="116">
        <v>-1</v>
      </c>
      <c r="AG377" s="116">
        <v>-1</v>
      </c>
      <c r="AH377" s="116">
        <v>-1</v>
      </c>
      <c r="AI377" s="116">
        <v>-1</v>
      </c>
      <c r="AJ377" s="116">
        <v>0</v>
      </c>
      <c r="AM377" s="116" t="s">
        <v>319</v>
      </c>
      <c r="AN377" s="116">
        <v>-1</v>
      </c>
      <c r="AQ377" s="116">
        <v>779</v>
      </c>
      <c r="AR377" s="116" t="s">
        <v>320</v>
      </c>
      <c r="AS377" s="116" t="s">
        <v>248</v>
      </c>
      <c r="AT377" s="116" t="s">
        <v>268</v>
      </c>
      <c r="AV377" s="116">
        <v>1.3209693121509101</v>
      </c>
      <c r="AW377" s="116">
        <v>5.9843999999999998E-5</v>
      </c>
    </row>
    <row r="378" spans="1:49" x14ac:dyDescent="0.25">
      <c r="A378" s="127">
        <v>190000</v>
      </c>
      <c r="B378" s="127">
        <v>780000</v>
      </c>
      <c r="C378" s="127">
        <v>780000</v>
      </c>
      <c r="D378" s="116" t="s">
        <v>314</v>
      </c>
      <c r="E378" s="116" t="s">
        <v>315</v>
      </c>
      <c r="F378" s="116" t="s">
        <v>316</v>
      </c>
      <c r="G378" s="116" t="s">
        <v>317</v>
      </c>
      <c r="H378" s="116">
        <v>0.36</v>
      </c>
      <c r="I378" s="116">
        <v>0.57999999999999996</v>
      </c>
      <c r="J378" s="116" t="s">
        <v>268</v>
      </c>
      <c r="K378" s="116">
        <v>3.5015977463000002E-4</v>
      </c>
      <c r="L378" s="116">
        <v>3945.9584976440101</v>
      </c>
      <c r="M378" s="116">
        <v>8.5784225157524805</v>
      </c>
      <c r="N378" s="116">
        <v>1.1629903201567899</v>
      </c>
      <c r="O378" s="116">
        <v>3.0038184948399998E-3</v>
      </c>
      <c r="P378" s="116">
        <v>4.0723242839999998E-4</v>
      </c>
      <c r="Q378" s="116">
        <v>1.38171593825408</v>
      </c>
      <c r="R378" s="116">
        <v>1750</v>
      </c>
      <c r="S378" s="116" t="s">
        <v>321</v>
      </c>
      <c r="T378" s="116">
        <v>1750</v>
      </c>
      <c r="U378" s="116" t="s">
        <v>268</v>
      </c>
      <c r="V378" s="116" t="s">
        <v>268</v>
      </c>
      <c r="Z378" s="116">
        <v>0</v>
      </c>
      <c r="AA378" s="116">
        <v>1</v>
      </c>
      <c r="AB378" s="116">
        <v>3.0038184948399998E-3</v>
      </c>
      <c r="AC378" s="116">
        <v>4.0723242839999998E-4</v>
      </c>
      <c r="AD378" s="116">
        <v>1.3817159529568901</v>
      </c>
      <c r="AF378" s="116">
        <v>-1</v>
      </c>
      <c r="AG378" s="116">
        <v>-1</v>
      </c>
      <c r="AH378" s="116">
        <v>-1</v>
      </c>
      <c r="AI378" s="116">
        <v>-1</v>
      </c>
      <c r="AJ378" s="116">
        <v>0</v>
      </c>
      <c r="AM378" s="116" t="s">
        <v>319</v>
      </c>
      <c r="AN378" s="116">
        <v>-1</v>
      </c>
      <c r="AQ378" s="116">
        <v>779</v>
      </c>
      <c r="AR378" s="116" t="s">
        <v>320</v>
      </c>
      <c r="AS378" s="116" t="s">
        <v>248</v>
      </c>
      <c r="AT378" s="116" t="s">
        <v>268</v>
      </c>
      <c r="AV378" s="116">
        <v>22.401685634384101</v>
      </c>
      <c r="AW378" s="116">
        <v>1.1206130999999999E-3</v>
      </c>
    </row>
    <row r="379" spans="1:49" x14ac:dyDescent="0.25">
      <c r="A379" s="127">
        <v>190000</v>
      </c>
      <c r="B379" s="127">
        <v>790000</v>
      </c>
      <c r="C379" s="127">
        <v>790000</v>
      </c>
      <c r="D379" s="116" t="s">
        <v>314</v>
      </c>
      <c r="E379" s="116" t="s">
        <v>315</v>
      </c>
      <c r="F379" s="116" t="s">
        <v>316</v>
      </c>
      <c r="G379" s="116" t="s">
        <v>317</v>
      </c>
      <c r="H379" s="116">
        <v>0.36</v>
      </c>
      <c r="I379" s="116">
        <v>0.57999999999999996</v>
      </c>
      <c r="J379" s="116" t="s">
        <v>268</v>
      </c>
      <c r="K379" s="116">
        <v>9.0973213767730002E-2</v>
      </c>
      <c r="L379" s="116">
        <v>3998.0716372010702</v>
      </c>
      <c r="M379" s="116">
        <v>11.076013677788501</v>
      </c>
      <c r="N379" s="116">
        <v>2.0224551370761801</v>
      </c>
      <c r="O379" s="116">
        <v>1.0076205600038599</v>
      </c>
      <c r="P379" s="116">
        <v>0.18398924352088999</v>
      </c>
      <c r="Q379" s="116">
        <v>363.71742570982701</v>
      </c>
      <c r="R379" s="116">
        <v>1310</v>
      </c>
      <c r="S379" s="116" t="s">
        <v>318</v>
      </c>
      <c r="T379" s="116">
        <v>1310</v>
      </c>
      <c r="U379" s="116" t="s">
        <v>268</v>
      </c>
      <c r="V379" s="116" t="s">
        <v>268</v>
      </c>
      <c r="Z379" s="116">
        <v>0</v>
      </c>
      <c r="AA379" s="116">
        <v>1</v>
      </c>
      <c r="AB379" s="116">
        <v>1.0076205600038599</v>
      </c>
      <c r="AC379" s="116">
        <v>0.18398924352088999</v>
      </c>
      <c r="AD379" s="116">
        <v>363.71742570982502</v>
      </c>
      <c r="AF379" s="116">
        <v>-1</v>
      </c>
      <c r="AG379" s="116">
        <v>-1</v>
      </c>
      <c r="AH379" s="116">
        <v>-1</v>
      </c>
      <c r="AI379" s="116">
        <v>-1</v>
      </c>
      <c r="AJ379" s="116">
        <v>0</v>
      </c>
      <c r="AM379" s="116" t="s">
        <v>319</v>
      </c>
      <c r="AN379" s="116">
        <v>-1</v>
      </c>
      <c r="AQ379" s="116">
        <v>779</v>
      </c>
      <c r="AR379" s="116" t="s">
        <v>320</v>
      </c>
      <c r="AS379" s="116" t="s">
        <v>248</v>
      </c>
      <c r="AT379" s="116" t="s">
        <v>268</v>
      </c>
      <c r="AV379" s="116">
        <v>77.242866759142402</v>
      </c>
      <c r="AW379" s="116">
        <v>0.2949857467</v>
      </c>
    </row>
    <row r="380" spans="1:49" x14ac:dyDescent="0.25">
      <c r="A380" s="127">
        <v>190000</v>
      </c>
      <c r="B380" s="127">
        <v>790000</v>
      </c>
      <c r="C380" s="127">
        <v>790000</v>
      </c>
      <c r="D380" s="116" t="s">
        <v>314</v>
      </c>
      <c r="E380" s="116" t="s">
        <v>315</v>
      </c>
      <c r="F380" s="116" t="s">
        <v>316</v>
      </c>
      <c r="G380" s="116" t="s">
        <v>317</v>
      </c>
      <c r="H380" s="116">
        <v>0.36</v>
      </c>
      <c r="I380" s="116">
        <v>0.57999999999999996</v>
      </c>
      <c r="J380" s="116" t="s">
        <v>268</v>
      </c>
      <c r="K380" s="116">
        <v>0.15153165908589</v>
      </c>
      <c r="L380" s="116">
        <v>4008.5229700228901</v>
      </c>
      <c r="M380" s="116">
        <v>9.6592926373946302</v>
      </c>
      <c r="N380" s="116">
        <v>1.4879300697633899</v>
      </c>
      <c r="O380" s="116">
        <v>1.4636886389405399</v>
      </c>
      <c r="P380" s="116">
        <v>0.22546851207502999</v>
      </c>
      <c r="Q380" s="116">
        <v>607.41813613147201</v>
      </c>
      <c r="R380" s="116">
        <v>1210</v>
      </c>
      <c r="S380" s="116" t="s">
        <v>318</v>
      </c>
      <c r="T380" s="116">
        <v>1210</v>
      </c>
      <c r="U380" s="116" t="s">
        <v>268</v>
      </c>
      <c r="V380" s="116" t="s">
        <v>268</v>
      </c>
      <c r="Z380" s="116">
        <v>0</v>
      </c>
      <c r="AA380" s="116">
        <v>1</v>
      </c>
      <c r="AB380" s="116">
        <v>1.4636886389405399</v>
      </c>
      <c r="AC380" s="116">
        <v>0.22546851207502999</v>
      </c>
      <c r="AD380" s="116">
        <v>607.41813615920705</v>
      </c>
      <c r="AF380" s="116">
        <v>-1</v>
      </c>
      <c r="AG380" s="116">
        <v>-1</v>
      </c>
      <c r="AH380" s="116">
        <v>-1</v>
      </c>
      <c r="AI380" s="116">
        <v>-1</v>
      </c>
      <c r="AJ380" s="116">
        <v>0</v>
      </c>
      <c r="AM380" s="116" t="s">
        <v>319</v>
      </c>
      <c r="AN380" s="116">
        <v>-1</v>
      </c>
      <c r="AQ380" s="116">
        <v>779</v>
      </c>
      <c r="AR380" s="116" t="s">
        <v>320</v>
      </c>
      <c r="AS380" s="116" t="s">
        <v>248</v>
      </c>
      <c r="AT380" s="116" t="s">
        <v>268</v>
      </c>
      <c r="AV380" s="116">
        <v>174.859425300379</v>
      </c>
      <c r="AW380" s="116">
        <v>0.4926343359</v>
      </c>
    </row>
    <row r="381" spans="1:49" x14ac:dyDescent="0.25">
      <c r="A381" s="127">
        <v>190000</v>
      </c>
      <c r="B381" s="127">
        <v>790000</v>
      </c>
      <c r="C381" s="127">
        <v>790000</v>
      </c>
      <c r="D381" s="116" t="s">
        <v>314</v>
      </c>
      <c r="E381" s="116" t="s">
        <v>315</v>
      </c>
      <c r="F381" s="116" t="s">
        <v>316</v>
      </c>
      <c r="G381" s="116" t="s">
        <v>317</v>
      </c>
      <c r="H381" s="116">
        <v>0.36</v>
      </c>
      <c r="I381" s="116">
        <v>0.57999999999999996</v>
      </c>
      <c r="J381" s="116" t="s">
        <v>268</v>
      </c>
      <c r="K381" s="116">
        <v>3.6003682913909998E-2</v>
      </c>
      <c r="L381" s="116">
        <v>4008.5229700228901</v>
      </c>
      <c r="M381" s="116">
        <v>9.6592926373946302</v>
      </c>
      <c r="N381" s="116">
        <v>1.4879300697633899</v>
      </c>
      <c r="O381" s="116">
        <v>0.34777010928948998</v>
      </c>
      <c r="P381" s="116">
        <v>5.3570962429839997E-2</v>
      </c>
      <c r="Q381" s="116">
        <v>144.32158996585699</v>
      </c>
      <c r="R381" s="116">
        <v>1750</v>
      </c>
      <c r="S381" s="116" t="s">
        <v>321</v>
      </c>
      <c r="T381" s="116">
        <v>1750</v>
      </c>
      <c r="U381" s="116" t="s">
        <v>268</v>
      </c>
      <c r="V381" s="116" t="s">
        <v>268</v>
      </c>
      <c r="Z381" s="116">
        <v>0</v>
      </c>
      <c r="AA381" s="116">
        <v>1</v>
      </c>
      <c r="AB381" s="116">
        <v>0.34777010928948998</v>
      </c>
      <c r="AC381" s="116">
        <v>5.3570962429839997E-2</v>
      </c>
      <c r="AD381" s="116">
        <v>144.321590010124</v>
      </c>
      <c r="AF381" s="116">
        <v>-1</v>
      </c>
      <c r="AG381" s="116">
        <v>-1</v>
      </c>
      <c r="AH381" s="116">
        <v>-1</v>
      </c>
      <c r="AI381" s="116">
        <v>-1</v>
      </c>
      <c r="AJ381" s="116">
        <v>0</v>
      </c>
      <c r="AM381" s="116" t="s">
        <v>319</v>
      </c>
      <c r="AN381" s="116">
        <v>-1</v>
      </c>
      <c r="AQ381" s="116">
        <v>779</v>
      </c>
      <c r="AR381" s="116" t="s">
        <v>320</v>
      </c>
      <c r="AS381" s="116" t="s">
        <v>248</v>
      </c>
      <c r="AT381" s="116" t="s">
        <v>268</v>
      </c>
      <c r="AV381" s="116">
        <v>53.001653286929397</v>
      </c>
      <c r="AW381" s="116">
        <v>0.11704914030000001</v>
      </c>
    </row>
    <row r="382" spans="1:49" x14ac:dyDescent="0.25">
      <c r="A382" s="127">
        <v>190000</v>
      </c>
      <c r="B382" s="127">
        <v>790000</v>
      </c>
      <c r="C382" s="127">
        <v>790000</v>
      </c>
      <c r="D382" s="116" t="s">
        <v>314</v>
      </c>
      <c r="E382" s="116" t="s">
        <v>315</v>
      </c>
      <c r="F382" s="116" t="s">
        <v>316</v>
      </c>
      <c r="G382" s="116" t="s">
        <v>317</v>
      </c>
      <c r="H382" s="116">
        <v>0.36</v>
      </c>
      <c r="I382" s="116">
        <v>0.57999999999999996</v>
      </c>
      <c r="J382" s="116" t="s">
        <v>268</v>
      </c>
      <c r="K382" s="116">
        <v>0.24106896774732001</v>
      </c>
      <c r="L382" s="116">
        <v>4008.5229700228901</v>
      </c>
      <c r="M382" s="116">
        <v>9.6592926373946302</v>
      </c>
      <c r="N382" s="116">
        <v>1.4879300697633899</v>
      </c>
      <c r="O382" s="116">
        <v>2.3285557052660399</v>
      </c>
      <c r="P382" s="116">
        <v>0.35869376599806002</v>
      </c>
      <c r="Q382" s="116">
        <v>966.33049457485299</v>
      </c>
      <c r="R382" s="116">
        <v>1750</v>
      </c>
      <c r="S382" s="116" t="s">
        <v>321</v>
      </c>
      <c r="T382" s="116">
        <v>1750</v>
      </c>
      <c r="U382" s="116" t="s">
        <v>268</v>
      </c>
      <c r="V382" s="116" t="s">
        <v>268</v>
      </c>
      <c r="Z382" s="116">
        <v>0</v>
      </c>
      <c r="AA382" s="116">
        <v>1</v>
      </c>
      <c r="AB382" s="116">
        <v>2.3285557052660399</v>
      </c>
      <c r="AC382" s="116">
        <v>0.35869376599806002</v>
      </c>
      <c r="AD382" s="116">
        <v>966.33049475929295</v>
      </c>
      <c r="AF382" s="116">
        <v>-1</v>
      </c>
      <c r="AG382" s="116">
        <v>-1</v>
      </c>
      <c r="AH382" s="116">
        <v>-1</v>
      </c>
      <c r="AI382" s="116">
        <v>-1</v>
      </c>
      <c r="AJ382" s="116">
        <v>0</v>
      </c>
      <c r="AM382" s="116" t="s">
        <v>319</v>
      </c>
      <c r="AN382" s="116">
        <v>-1</v>
      </c>
      <c r="AQ382" s="116">
        <v>779</v>
      </c>
      <c r="AR382" s="116" t="s">
        <v>320</v>
      </c>
      <c r="AS382" s="116" t="s">
        <v>248</v>
      </c>
      <c r="AT382" s="116" t="s">
        <v>268</v>
      </c>
      <c r="AV382" s="116">
        <v>126.440058828158</v>
      </c>
      <c r="AW382" s="116">
        <v>0.78372302900000002</v>
      </c>
    </row>
    <row r="383" spans="1:49" x14ac:dyDescent="0.25">
      <c r="A383" s="127">
        <v>190000</v>
      </c>
      <c r="B383" s="127">
        <v>790000</v>
      </c>
      <c r="C383" s="127">
        <v>790000</v>
      </c>
      <c r="D383" s="116" t="s">
        <v>314</v>
      </c>
      <c r="E383" s="116" t="s">
        <v>315</v>
      </c>
      <c r="F383" s="116" t="s">
        <v>316</v>
      </c>
      <c r="G383" s="116" t="s">
        <v>317</v>
      </c>
      <c r="H383" s="116">
        <v>0.36</v>
      </c>
      <c r="I383" s="116">
        <v>0.57999999999999996</v>
      </c>
      <c r="J383" s="116" t="s">
        <v>268</v>
      </c>
      <c r="K383" s="116">
        <v>0.1917520689353</v>
      </c>
      <c r="L383" s="116">
        <v>3975.47518948281</v>
      </c>
      <c r="M383" s="116">
        <v>10.2140305644521</v>
      </c>
      <c r="N383" s="116">
        <v>1.62087155207373</v>
      </c>
      <c r="O383" s="116">
        <v>1.95856149290213</v>
      </c>
      <c r="P383" s="116">
        <v>0.31080547358851002</v>
      </c>
      <c r="Q383" s="116">
        <v>762.30559258429798</v>
      </c>
      <c r="R383" s="116">
        <v>1210</v>
      </c>
      <c r="S383" s="116" t="s">
        <v>318</v>
      </c>
      <c r="T383" s="116">
        <v>1210</v>
      </c>
      <c r="U383" s="116" t="s">
        <v>268</v>
      </c>
      <c r="V383" s="116" t="s">
        <v>268</v>
      </c>
      <c r="Z383" s="116">
        <v>0</v>
      </c>
      <c r="AA383" s="116">
        <v>1</v>
      </c>
      <c r="AB383" s="116">
        <v>1.95856149290213</v>
      </c>
      <c r="AC383" s="116">
        <v>0.31080547358851002</v>
      </c>
      <c r="AD383" s="116">
        <v>762.30559259360496</v>
      </c>
      <c r="AF383" s="116">
        <v>-1</v>
      </c>
      <c r="AG383" s="116">
        <v>-1</v>
      </c>
      <c r="AH383" s="116">
        <v>-1</v>
      </c>
      <c r="AI383" s="116">
        <v>-1</v>
      </c>
      <c r="AJ383" s="116">
        <v>0</v>
      </c>
      <c r="AM383" s="116" t="s">
        <v>319</v>
      </c>
      <c r="AN383" s="116">
        <v>-1</v>
      </c>
      <c r="AQ383" s="116">
        <v>779</v>
      </c>
      <c r="AR383" s="116" t="s">
        <v>320</v>
      </c>
      <c r="AS383" s="116" t="s">
        <v>248</v>
      </c>
      <c r="AT383" s="116" t="s">
        <v>268</v>
      </c>
      <c r="AV383" s="116">
        <v>153.430185025279</v>
      </c>
      <c r="AW383" s="116">
        <v>0.6182527109</v>
      </c>
    </row>
    <row r="384" spans="1:49" x14ac:dyDescent="0.25">
      <c r="A384" s="127">
        <v>190000</v>
      </c>
      <c r="B384" s="127">
        <v>790000</v>
      </c>
      <c r="C384" s="127">
        <v>790000</v>
      </c>
      <c r="D384" s="116" t="s">
        <v>314</v>
      </c>
      <c r="E384" s="116" t="s">
        <v>315</v>
      </c>
      <c r="F384" s="116" t="s">
        <v>316</v>
      </c>
      <c r="G384" s="116" t="s">
        <v>317</v>
      </c>
      <c r="H384" s="116">
        <v>0.36</v>
      </c>
      <c r="I384" s="116">
        <v>0.57999999999999996</v>
      </c>
      <c r="J384" s="116" t="s">
        <v>268</v>
      </c>
      <c r="K384" s="116">
        <v>1.4390955031E-4</v>
      </c>
      <c r="L384" s="116">
        <v>3975.47518948281</v>
      </c>
      <c r="M384" s="116">
        <v>10.2140305644521</v>
      </c>
      <c r="N384" s="116">
        <v>1.62087155207373</v>
      </c>
      <c r="O384" s="116">
        <v>1.46989654543E-3</v>
      </c>
      <c r="P384" s="116">
        <v>2.3325889616999999E-4</v>
      </c>
      <c r="Q384" s="116">
        <v>0.57210884680690999</v>
      </c>
      <c r="R384" s="116">
        <v>1310</v>
      </c>
      <c r="S384" s="116" t="s">
        <v>318</v>
      </c>
      <c r="T384" s="116">
        <v>1310</v>
      </c>
      <c r="U384" s="116" t="s">
        <v>268</v>
      </c>
      <c r="V384" s="116" t="s">
        <v>268</v>
      </c>
      <c r="Z384" s="116">
        <v>0</v>
      </c>
      <c r="AA384" s="116">
        <v>1</v>
      </c>
      <c r="AB384" s="116">
        <v>1.46989654543E-3</v>
      </c>
      <c r="AC384" s="116">
        <v>2.3325889616999999E-4</v>
      </c>
      <c r="AD384" s="116">
        <v>0.57210883807062995</v>
      </c>
      <c r="AF384" s="116">
        <v>-1</v>
      </c>
      <c r="AG384" s="116">
        <v>-1</v>
      </c>
      <c r="AH384" s="116">
        <v>-1</v>
      </c>
      <c r="AI384" s="116">
        <v>-1</v>
      </c>
      <c r="AJ384" s="116">
        <v>0</v>
      </c>
      <c r="AM384" s="116" t="s">
        <v>319</v>
      </c>
      <c r="AN384" s="116">
        <v>-1</v>
      </c>
      <c r="AQ384" s="116">
        <v>779</v>
      </c>
      <c r="AR384" s="116" t="s">
        <v>320</v>
      </c>
      <c r="AS384" s="116" t="s">
        <v>248</v>
      </c>
      <c r="AT384" s="116" t="s">
        <v>268</v>
      </c>
      <c r="AV384" s="116">
        <v>9.7961667922475399</v>
      </c>
      <c r="AW384" s="116">
        <v>4.6399739999999998E-4</v>
      </c>
    </row>
    <row r="385" spans="1:49" x14ac:dyDescent="0.25">
      <c r="A385" s="127">
        <v>190000</v>
      </c>
      <c r="B385" s="127">
        <v>790000</v>
      </c>
      <c r="C385" s="127">
        <v>790000</v>
      </c>
      <c r="D385" s="116" t="s">
        <v>314</v>
      </c>
      <c r="E385" s="116" t="s">
        <v>315</v>
      </c>
      <c r="F385" s="116" t="s">
        <v>316</v>
      </c>
      <c r="G385" s="116" t="s">
        <v>317</v>
      </c>
      <c r="H385" s="116">
        <v>0.36</v>
      </c>
      <c r="I385" s="116">
        <v>0.57999999999999996</v>
      </c>
      <c r="J385" s="116" t="s">
        <v>268</v>
      </c>
      <c r="K385" s="116">
        <v>2.0459919568499999E-3</v>
      </c>
      <c r="L385" s="116">
        <v>3975.47518948281</v>
      </c>
      <c r="M385" s="116">
        <v>10.2140305644521</v>
      </c>
      <c r="N385" s="116">
        <v>1.62087155207373</v>
      </c>
      <c r="O385" s="116">
        <v>2.089782438197E-2</v>
      </c>
      <c r="P385" s="116">
        <v>3.31629015864E-3</v>
      </c>
      <c r="Q385" s="116">
        <v>8.1337902623703595</v>
      </c>
      <c r="R385" s="116">
        <v>1310</v>
      </c>
      <c r="S385" s="116" t="s">
        <v>318</v>
      </c>
      <c r="T385" s="116">
        <v>1310</v>
      </c>
      <c r="U385" s="116" t="s">
        <v>268</v>
      </c>
      <c r="V385" s="116" t="s">
        <v>268</v>
      </c>
      <c r="Z385" s="116">
        <v>0</v>
      </c>
      <c r="AA385" s="116">
        <v>1</v>
      </c>
      <c r="AB385" s="116">
        <v>2.089782438197E-2</v>
      </c>
      <c r="AC385" s="116">
        <v>3.31629015864E-3</v>
      </c>
      <c r="AD385" s="116">
        <v>8.1337902623688496</v>
      </c>
      <c r="AF385" s="116">
        <v>-1</v>
      </c>
      <c r="AG385" s="116">
        <v>-1</v>
      </c>
      <c r="AH385" s="116">
        <v>-1</v>
      </c>
      <c r="AI385" s="116">
        <v>-1</v>
      </c>
      <c r="AJ385" s="116">
        <v>0</v>
      </c>
      <c r="AM385" s="116" t="s">
        <v>319</v>
      </c>
      <c r="AN385" s="116">
        <v>-1</v>
      </c>
      <c r="AQ385" s="116">
        <v>779</v>
      </c>
      <c r="AR385" s="116" t="s">
        <v>320</v>
      </c>
      <c r="AS385" s="116" t="s">
        <v>248</v>
      </c>
      <c r="AT385" s="116" t="s">
        <v>268</v>
      </c>
      <c r="AV385" s="116">
        <v>38.315294874586499</v>
      </c>
      <c r="AW385" s="116">
        <v>6.5967480000000004E-3</v>
      </c>
    </row>
    <row r="386" spans="1:49" x14ac:dyDescent="0.25">
      <c r="A386" s="127">
        <v>190000</v>
      </c>
      <c r="B386" s="127">
        <v>790000</v>
      </c>
      <c r="C386" s="127">
        <v>790000</v>
      </c>
      <c r="D386" s="116" t="s">
        <v>314</v>
      </c>
      <c r="E386" s="116" t="s">
        <v>315</v>
      </c>
      <c r="F386" s="116" t="s">
        <v>316</v>
      </c>
      <c r="G386" s="116" t="s">
        <v>317</v>
      </c>
      <c r="H386" s="116">
        <v>0.36</v>
      </c>
      <c r="I386" s="116">
        <v>0.57999999999999996</v>
      </c>
      <c r="J386" s="116" t="s">
        <v>268</v>
      </c>
      <c r="K386" s="116">
        <v>1.7918147669300001E-3</v>
      </c>
      <c r="L386" s="116">
        <v>3975.47518948281</v>
      </c>
      <c r="M386" s="116">
        <v>10.2140305644521</v>
      </c>
      <c r="N386" s="116">
        <v>1.62087155207373</v>
      </c>
      <c r="O386" s="116">
        <v>1.8301650795259999E-2</v>
      </c>
      <c r="P386" s="116">
        <v>2.9043015823000001E-3</v>
      </c>
      <c r="Q386" s="116">
        <v>7.1233151500791401</v>
      </c>
      <c r="R386" s="116">
        <v>1310</v>
      </c>
      <c r="S386" s="116" t="s">
        <v>318</v>
      </c>
      <c r="T386" s="116">
        <v>1310</v>
      </c>
      <c r="U386" s="116" t="s">
        <v>268</v>
      </c>
      <c r="V386" s="116" t="s">
        <v>268</v>
      </c>
      <c r="Z386" s="116">
        <v>0</v>
      </c>
      <c r="AA386" s="116">
        <v>1</v>
      </c>
      <c r="AB386" s="116">
        <v>1.8301650795259999E-2</v>
      </c>
      <c r="AC386" s="116">
        <v>2.9043015823000001E-3</v>
      </c>
      <c r="AD386" s="116">
        <v>7.12331515007806</v>
      </c>
      <c r="AF386" s="116">
        <v>-1</v>
      </c>
      <c r="AG386" s="116">
        <v>-1</v>
      </c>
      <c r="AH386" s="116">
        <v>-1</v>
      </c>
      <c r="AI386" s="116">
        <v>-1</v>
      </c>
      <c r="AJ386" s="116">
        <v>0</v>
      </c>
      <c r="AM386" s="116" t="s">
        <v>319</v>
      </c>
      <c r="AN386" s="116">
        <v>-1</v>
      </c>
      <c r="AQ386" s="116">
        <v>779</v>
      </c>
      <c r="AR386" s="116" t="s">
        <v>320</v>
      </c>
      <c r="AS386" s="116" t="s">
        <v>248</v>
      </c>
      <c r="AT386" s="116" t="s">
        <v>268</v>
      </c>
      <c r="AV386" s="116">
        <v>33.994808067297399</v>
      </c>
      <c r="AW386" s="116">
        <v>5.7772222999999999E-3</v>
      </c>
    </row>
    <row r="387" spans="1:49" x14ac:dyDescent="0.25">
      <c r="A387" s="127">
        <v>190000</v>
      </c>
      <c r="B387" s="127">
        <v>790000</v>
      </c>
      <c r="C387" s="127">
        <v>790000</v>
      </c>
      <c r="D387" s="116" t="s">
        <v>314</v>
      </c>
      <c r="E387" s="116" t="s">
        <v>315</v>
      </c>
      <c r="F387" s="116" t="s">
        <v>316</v>
      </c>
      <c r="G387" s="116" t="s">
        <v>317</v>
      </c>
      <c r="H387" s="116">
        <v>0.36</v>
      </c>
      <c r="I387" s="116">
        <v>0.57999999999999996</v>
      </c>
      <c r="J387" s="116" t="s">
        <v>268</v>
      </c>
      <c r="K387" s="116">
        <v>1.8472254023489999E-2</v>
      </c>
      <c r="L387" s="116">
        <v>3975.47518948281</v>
      </c>
      <c r="M387" s="116">
        <v>10.2140305644521</v>
      </c>
      <c r="N387" s="116">
        <v>1.62087155207373</v>
      </c>
      <c r="O387" s="116">
        <v>0.18867616719031999</v>
      </c>
      <c r="P387" s="116">
        <v>2.9941151049360001E-2</v>
      </c>
      <c r="Q387" s="116">
        <v>73.435987564236299</v>
      </c>
      <c r="R387" s="116">
        <v>1310</v>
      </c>
      <c r="S387" s="116" t="s">
        <v>318</v>
      </c>
      <c r="T387" s="116">
        <v>1310</v>
      </c>
      <c r="U387" s="116" t="s">
        <v>268</v>
      </c>
      <c r="V387" s="116" t="s">
        <v>268</v>
      </c>
      <c r="Z387" s="116">
        <v>0</v>
      </c>
      <c r="AA387" s="116">
        <v>1</v>
      </c>
      <c r="AB387" s="116">
        <v>0.18867616719031999</v>
      </c>
      <c r="AC387" s="116">
        <v>2.9941151049360001E-2</v>
      </c>
      <c r="AD387" s="116">
        <v>73.435987564235504</v>
      </c>
      <c r="AF387" s="116">
        <v>-1</v>
      </c>
      <c r="AG387" s="116">
        <v>-1</v>
      </c>
      <c r="AH387" s="116">
        <v>-1</v>
      </c>
      <c r="AI387" s="116">
        <v>-1</v>
      </c>
      <c r="AJ387" s="116">
        <v>0</v>
      </c>
      <c r="AM387" s="116" t="s">
        <v>319</v>
      </c>
      <c r="AN387" s="116">
        <v>-1</v>
      </c>
      <c r="AQ387" s="116">
        <v>779</v>
      </c>
      <c r="AR387" s="116" t="s">
        <v>320</v>
      </c>
      <c r="AS387" s="116" t="s">
        <v>248</v>
      </c>
      <c r="AT387" s="116" t="s">
        <v>268</v>
      </c>
      <c r="AV387" s="116">
        <v>42.210285678594502</v>
      </c>
      <c r="AW387" s="116">
        <v>5.9558789600000002E-2</v>
      </c>
    </row>
    <row r="388" spans="1:49" x14ac:dyDescent="0.25">
      <c r="A388" s="127">
        <v>190000</v>
      </c>
      <c r="B388" s="127">
        <v>790000</v>
      </c>
      <c r="C388" s="127">
        <v>790000</v>
      </c>
      <c r="D388" s="116" t="s">
        <v>314</v>
      </c>
      <c r="E388" s="116" t="s">
        <v>315</v>
      </c>
      <c r="F388" s="116" t="s">
        <v>316</v>
      </c>
      <c r="G388" s="116" t="s">
        <v>317</v>
      </c>
      <c r="H388" s="116">
        <v>0.36</v>
      </c>
      <c r="I388" s="116">
        <v>0.57999999999999996</v>
      </c>
      <c r="J388" s="116" t="s">
        <v>268</v>
      </c>
      <c r="K388" s="116">
        <v>7.6260350554350001E-2</v>
      </c>
      <c r="L388" s="116">
        <v>4007.6639449612098</v>
      </c>
      <c r="M388" s="116">
        <v>10.463732977372</v>
      </c>
      <c r="N388" s="116">
        <v>1.7162349137269399</v>
      </c>
      <c r="O388" s="116">
        <v>0.79796794496154</v>
      </c>
      <c r="P388" s="116">
        <v>0.13088067615443</v>
      </c>
      <c r="Q388" s="116">
        <v>305.62585734678697</v>
      </c>
      <c r="R388" s="116">
        <v>1210</v>
      </c>
      <c r="S388" s="116" t="s">
        <v>318</v>
      </c>
      <c r="T388" s="116">
        <v>1210</v>
      </c>
      <c r="U388" s="116" t="s">
        <v>268</v>
      </c>
      <c r="V388" s="116" t="s">
        <v>268</v>
      </c>
      <c r="Z388" s="116">
        <v>0</v>
      </c>
      <c r="AA388" s="116">
        <v>1</v>
      </c>
      <c r="AB388" s="116">
        <v>0.79796794496154</v>
      </c>
      <c r="AC388" s="116">
        <v>0.13088067615443</v>
      </c>
      <c r="AD388" s="116">
        <v>1399.6702547790901</v>
      </c>
      <c r="AF388" s="116">
        <v>-1</v>
      </c>
      <c r="AG388" s="116">
        <v>-1</v>
      </c>
      <c r="AH388" s="116">
        <v>-1</v>
      </c>
      <c r="AI388" s="116">
        <v>-1</v>
      </c>
      <c r="AJ388" s="116">
        <v>0</v>
      </c>
      <c r="AM388" s="116" t="s">
        <v>319</v>
      </c>
      <c r="AN388" s="116">
        <v>-1</v>
      </c>
      <c r="AQ388" s="116">
        <v>779</v>
      </c>
      <c r="AR388" s="116" t="s">
        <v>320</v>
      </c>
      <c r="AS388" s="116" t="s">
        <v>248</v>
      </c>
      <c r="AT388" s="116" t="s">
        <v>268</v>
      </c>
      <c r="AV388" s="116">
        <v>112.37600368460301</v>
      </c>
      <c r="AW388" s="116">
        <v>1.1351745781</v>
      </c>
    </row>
    <row r="389" spans="1:49" x14ac:dyDescent="0.25">
      <c r="A389" s="127">
        <v>190000</v>
      </c>
      <c r="B389" s="127">
        <v>790000</v>
      </c>
      <c r="C389" s="127">
        <v>790000</v>
      </c>
      <c r="D389" s="116" t="s">
        <v>314</v>
      </c>
      <c r="E389" s="116" t="s">
        <v>315</v>
      </c>
      <c r="F389" s="116" t="s">
        <v>316</v>
      </c>
      <c r="G389" s="116" t="s">
        <v>317</v>
      </c>
      <c r="H389" s="116">
        <v>0.36</v>
      </c>
      <c r="I389" s="116">
        <v>0.57999999999999996</v>
      </c>
      <c r="J389" s="116" t="s">
        <v>268</v>
      </c>
      <c r="K389" s="116">
        <v>0.35140311728486001</v>
      </c>
      <c r="L389" s="116">
        <v>4002.5369222947702</v>
      </c>
      <c r="M389" s="116">
        <v>10.4029540788967</v>
      </c>
      <c r="N389" s="116">
        <v>1.6850791049696301</v>
      </c>
      <c r="O389" s="116">
        <v>3.65563049229561</v>
      </c>
      <c r="P389" s="116">
        <v>0.59214205035792</v>
      </c>
      <c r="Q389" s="116">
        <v>1406.5039515421499</v>
      </c>
      <c r="R389" s="116">
        <v>1210</v>
      </c>
      <c r="S389" s="116" t="s">
        <v>318</v>
      </c>
      <c r="T389" s="116">
        <v>1210</v>
      </c>
      <c r="U389" s="116" t="s">
        <v>268</v>
      </c>
      <c r="V389" s="116" t="s">
        <v>268</v>
      </c>
      <c r="Z389" s="116">
        <v>0</v>
      </c>
      <c r="AA389" s="116">
        <v>1</v>
      </c>
      <c r="AB389" s="116">
        <v>3.65563049229561</v>
      </c>
      <c r="AC389" s="116">
        <v>0.59214205035792</v>
      </c>
      <c r="AD389" s="116">
        <v>1406.5039515421499</v>
      </c>
      <c r="AF389" s="116">
        <v>-1</v>
      </c>
      <c r="AG389" s="116">
        <v>-1</v>
      </c>
      <c r="AH389" s="116">
        <v>-1</v>
      </c>
      <c r="AI389" s="116">
        <v>-1</v>
      </c>
      <c r="AJ389" s="116">
        <v>0</v>
      </c>
      <c r="AM389" s="116" t="s">
        <v>319</v>
      </c>
      <c r="AN389" s="116">
        <v>-1</v>
      </c>
      <c r="AQ389" s="116">
        <v>779</v>
      </c>
      <c r="AR389" s="116" t="s">
        <v>320</v>
      </c>
      <c r="AS389" s="116" t="s">
        <v>248</v>
      </c>
      <c r="AT389" s="116" t="s">
        <v>268</v>
      </c>
      <c r="AV389" s="116">
        <v>182.923760676543</v>
      </c>
      <c r="AW389" s="116">
        <v>1.1407169112</v>
      </c>
    </row>
    <row r="390" spans="1:49" x14ac:dyDescent="0.25">
      <c r="A390" s="127">
        <v>190000</v>
      </c>
      <c r="B390" s="127">
        <v>790000</v>
      </c>
      <c r="C390" s="127">
        <v>790000</v>
      </c>
      <c r="D390" s="116" t="s">
        <v>314</v>
      </c>
      <c r="E390" s="116" t="s">
        <v>315</v>
      </c>
      <c r="F390" s="116" t="s">
        <v>316</v>
      </c>
      <c r="G390" s="116" t="s">
        <v>317</v>
      </c>
      <c r="H390" s="116">
        <v>0.36</v>
      </c>
      <c r="I390" s="116">
        <v>0.57999999999999996</v>
      </c>
      <c r="J390" s="116" t="s">
        <v>268</v>
      </c>
      <c r="K390" s="116">
        <v>1.1820500688900001E-3</v>
      </c>
      <c r="L390" s="116">
        <v>4002.5369222947702</v>
      </c>
      <c r="M390" s="116">
        <v>10.4029540788967</v>
      </c>
      <c r="N390" s="116">
        <v>1.6850791049696301</v>
      </c>
      <c r="O390" s="116">
        <v>1.229681258565E-2</v>
      </c>
      <c r="P390" s="116">
        <v>1.9918478721200001E-3</v>
      </c>
      <c r="Q390" s="116">
        <v>4.7311990447453098</v>
      </c>
      <c r="R390" s="116">
        <v>1310</v>
      </c>
      <c r="S390" s="116" t="s">
        <v>318</v>
      </c>
      <c r="T390" s="116">
        <v>1310</v>
      </c>
      <c r="U390" s="116" t="s">
        <v>268</v>
      </c>
      <c r="V390" s="116" t="s">
        <v>268</v>
      </c>
      <c r="Z390" s="116">
        <v>0</v>
      </c>
      <c r="AA390" s="116">
        <v>1</v>
      </c>
      <c r="AB390" s="116">
        <v>1.229681258565E-2</v>
      </c>
      <c r="AC390" s="116">
        <v>1.9918478721200001E-3</v>
      </c>
      <c r="AD390" s="116">
        <v>4.7311990447434296</v>
      </c>
      <c r="AF390" s="116">
        <v>-1</v>
      </c>
      <c r="AG390" s="116">
        <v>-1</v>
      </c>
      <c r="AH390" s="116">
        <v>-1</v>
      </c>
      <c r="AI390" s="116">
        <v>-1</v>
      </c>
      <c r="AJ390" s="116">
        <v>0</v>
      </c>
      <c r="AM390" s="116" t="s">
        <v>319</v>
      </c>
      <c r="AN390" s="116">
        <v>-1</v>
      </c>
      <c r="AQ390" s="116">
        <v>779</v>
      </c>
      <c r="AR390" s="116" t="s">
        <v>320</v>
      </c>
      <c r="AS390" s="116" t="s">
        <v>248</v>
      </c>
      <c r="AT390" s="116" t="s">
        <v>268</v>
      </c>
      <c r="AV390" s="116">
        <v>22.755871910899401</v>
      </c>
      <c r="AW390" s="116">
        <v>3.8371443999999999E-3</v>
      </c>
    </row>
    <row r="391" spans="1:49" x14ac:dyDescent="0.25">
      <c r="A391" s="127">
        <v>190000</v>
      </c>
      <c r="B391" s="127">
        <v>790000</v>
      </c>
      <c r="C391" s="127">
        <v>790000</v>
      </c>
      <c r="D391" s="116" t="s">
        <v>314</v>
      </c>
      <c r="E391" s="116" t="s">
        <v>315</v>
      </c>
      <c r="F391" s="116" t="s">
        <v>316</v>
      </c>
      <c r="G391" s="116" t="s">
        <v>317</v>
      </c>
      <c r="H391" s="116">
        <v>0.36</v>
      </c>
      <c r="I391" s="116">
        <v>0.57999999999999996</v>
      </c>
      <c r="J391" s="116" t="s">
        <v>268</v>
      </c>
      <c r="K391" s="116">
        <v>8.1110773447000005E-4</v>
      </c>
      <c r="L391" s="116">
        <v>4002.5369222947702</v>
      </c>
      <c r="M391" s="116">
        <v>10.4029540788967</v>
      </c>
      <c r="N391" s="116">
        <v>1.6850791049696301</v>
      </c>
      <c r="O391" s="116">
        <v>8.4379165147199994E-3</v>
      </c>
      <c r="P391" s="116">
        <v>1.36678069523E-3</v>
      </c>
      <c r="Q391" s="116">
        <v>3.2464886551750398</v>
      </c>
      <c r="R391" s="116">
        <v>1310</v>
      </c>
      <c r="S391" s="116" t="s">
        <v>318</v>
      </c>
      <c r="T391" s="116">
        <v>1310</v>
      </c>
      <c r="U391" s="116" t="s">
        <v>268</v>
      </c>
      <c r="V391" s="116" t="s">
        <v>268</v>
      </c>
      <c r="Z391" s="116">
        <v>0</v>
      </c>
      <c r="AA391" s="116">
        <v>1</v>
      </c>
      <c r="AB391" s="116">
        <v>8.4379165147199994E-3</v>
      </c>
      <c r="AC391" s="116">
        <v>1.36678069523E-3</v>
      </c>
      <c r="AD391" s="116">
        <v>3.2464886551735002</v>
      </c>
      <c r="AF391" s="116">
        <v>-1</v>
      </c>
      <c r="AG391" s="116">
        <v>-1</v>
      </c>
      <c r="AH391" s="116">
        <v>-1</v>
      </c>
      <c r="AI391" s="116">
        <v>-1</v>
      </c>
      <c r="AJ391" s="116">
        <v>0</v>
      </c>
      <c r="AM391" s="116" t="s">
        <v>319</v>
      </c>
      <c r="AN391" s="116">
        <v>-1</v>
      </c>
      <c r="AQ391" s="116">
        <v>779</v>
      </c>
      <c r="AR391" s="116" t="s">
        <v>320</v>
      </c>
      <c r="AS391" s="116" t="s">
        <v>248</v>
      </c>
      <c r="AT391" s="116" t="s">
        <v>268</v>
      </c>
      <c r="AV391" s="116">
        <v>37.7897632980795</v>
      </c>
      <c r="AW391" s="116">
        <v>2.6329996999999998E-3</v>
      </c>
    </row>
    <row r="392" spans="1:49" x14ac:dyDescent="0.25">
      <c r="A392" s="127">
        <v>190000</v>
      </c>
      <c r="B392" s="127">
        <v>790000</v>
      </c>
      <c r="C392" s="127">
        <v>790000</v>
      </c>
      <c r="D392" s="116" t="s">
        <v>314</v>
      </c>
      <c r="E392" s="116" t="s">
        <v>315</v>
      </c>
      <c r="F392" s="116" t="s">
        <v>316</v>
      </c>
      <c r="G392" s="116" t="s">
        <v>317</v>
      </c>
      <c r="H392" s="116">
        <v>0.36</v>
      </c>
      <c r="I392" s="116">
        <v>0.57999999999999996</v>
      </c>
      <c r="J392" s="116" t="s">
        <v>268</v>
      </c>
      <c r="K392" s="116">
        <v>8.4980406871330003E-2</v>
      </c>
      <c r="L392" s="116">
        <v>3963.0783900820502</v>
      </c>
      <c r="M392" s="116">
        <v>10.528266428121499</v>
      </c>
      <c r="N392" s="116">
        <v>1.79756422435123</v>
      </c>
      <c r="O392" s="116">
        <v>0.89469636471158998</v>
      </c>
      <c r="P392" s="116">
        <v>0.15275773916272001</v>
      </c>
      <c r="Q392" s="116">
        <v>336.784014052168</v>
      </c>
      <c r="R392" s="116">
        <v>1210</v>
      </c>
      <c r="S392" s="116" t="s">
        <v>318</v>
      </c>
      <c r="T392" s="116">
        <v>1210</v>
      </c>
      <c r="U392" s="116" t="s">
        <v>268</v>
      </c>
      <c r="V392" s="116" t="s">
        <v>268</v>
      </c>
      <c r="Z392" s="116">
        <v>0</v>
      </c>
      <c r="AA392" s="116">
        <v>1</v>
      </c>
      <c r="AB392" s="116">
        <v>0.89469636471158998</v>
      </c>
      <c r="AC392" s="116">
        <v>0.15275773916272001</v>
      </c>
      <c r="AD392" s="116">
        <v>1131.05583062809</v>
      </c>
      <c r="AF392" s="116">
        <v>-1</v>
      </c>
      <c r="AG392" s="116">
        <v>-1</v>
      </c>
      <c r="AH392" s="116">
        <v>-1</v>
      </c>
      <c r="AI392" s="116">
        <v>-1</v>
      </c>
      <c r="AJ392" s="116">
        <v>0</v>
      </c>
      <c r="AM392" s="116" t="s">
        <v>319</v>
      </c>
      <c r="AN392" s="116">
        <v>-1</v>
      </c>
      <c r="AQ392" s="116">
        <v>779</v>
      </c>
      <c r="AR392" s="116" t="s">
        <v>320</v>
      </c>
      <c r="AS392" s="116" t="s">
        <v>248</v>
      </c>
      <c r="AT392" s="116" t="s">
        <v>268</v>
      </c>
      <c r="AV392" s="116">
        <v>115.95417369783</v>
      </c>
      <c r="AW392" s="116">
        <v>0.91732021949999998</v>
      </c>
    </row>
    <row r="393" spans="1:49" x14ac:dyDescent="0.25">
      <c r="A393" s="127">
        <v>190000</v>
      </c>
      <c r="B393" s="127">
        <v>790000</v>
      </c>
      <c r="C393" s="127">
        <v>790000</v>
      </c>
      <c r="D393" s="116" t="s">
        <v>314</v>
      </c>
      <c r="E393" s="116" t="s">
        <v>315</v>
      </c>
      <c r="F393" s="116" t="s">
        <v>316</v>
      </c>
      <c r="G393" s="116" t="s">
        <v>317</v>
      </c>
      <c r="H393" s="116">
        <v>0.36</v>
      </c>
      <c r="I393" s="116">
        <v>0.57999999999999996</v>
      </c>
      <c r="J393" s="116" t="s">
        <v>268</v>
      </c>
      <c r="K393" s="116">
        <v>1.80067750505E-3</v>
      </c>
      <c r="L393" s="116">
        <v>3963.0783900820502</v>
      </c>
      <c r="M393" s="116">
        <v>10.528266428121499</v>
      </c>
      <c r="N393" s="116">
        <v>1.79756422435123</v>
      </c>
      <c r="O393" s="116">
        <v>1.8958012524329999E-2</v>
      </c>
      <c r="P393" s="116">
        <v>3.2368334626700001E-3</v>
      </c>
      <c r="Q393" s="116">
        <v>7.1362261077863698</v>
      </c>
      <c r="R393" s="116">
        <v>1310</v>
      </c>
      <c r="S393" s="116" t="s">
        <v>318</v>
      </c>
      <c r="T393" s="116">
        <v>1310</v>
      </c>
      <c r="U393" s="116" t="s">
        <v>268</v>
      </c>
      <c r="V393" s="116" t="s">
        <v>268</v>
      </c>
      <c r="Z393" s="116">
        <v>0</v>
      </c>
      <c r="AA393" s="116">
        <v>1</v>
      </c>
      <c r="AB393" s="116">
        <v>1.8958012524329999E-2</v>
      </c>
      <c r="AC393" s="116">
        <v>3.2368334626700001E-3</v>
      </c>
      <c r="AD393" s="116">
        <v>7.1362260995891802</v>
      </c>
      <c r="AF393" s="116">
        <v>-1</v>
      </c>
      <c r="AG393" s="116">
        <v>-1</v>
      </c>
      <c r="AH393" s="116">
        <v>-1</v>
      </c>
      <c r="AI393" s="116">
        <v>-1</v>
      </c>
      <c r="AJ393" s="116">
        <v>0</v>
      </c>
      <c r="AM393" s="116" t="s">
        <v>319</v>
      </c>
      <c r="AN393" s="116">
        <v>-1</v>
      </c>
      <c r="AQ393" s="116">
        <v>779</v>
      </c>
      <c r="AR393" s="116" t="s">
        <v>320</v>
      </c>
      <c r="AS393" s="116" t="s">
        <v>248</v>
      </c>
      <c r="AT393" s="116" t="s">
        <v>268</v>
      </c>
      <c r="AV393" s="116">
        <v>81.9240004749429</v>
      </c>
      <c r="AW393" s="116">
        <v>5.7876934999999997E-3</v>
      </c>
    </row>
    <row r="394" spans="1:49" x14ac:dyDescent="0.25">
      <c r="A394" s="127">
        <v>190000</v>
      </c>
      <c r="B394" s="127">
        <v>790000</v>
      </c>
      <c r="C394" s="127">
        <v>790000</v>
      </c>
      <c r="D394" s="116" t="s">
        <v>314</v>
      </c>
      <c r="E394" s="116" t="s">
        <v>315</v>
      </c>
      <c r="F394" s="116" t="s">
        <v>316</v>
      </c>
      <c r="G394" s="116" t="s">
        <v>317</v>
      </c>
      <c r="H394" s="116">
        <v>0.36</v>
      </c>
      <c r="I394" s="116">
        <v>0.57999999999999996</v>
      </c>
      <c r="J394" s="116" t="s">
        <v>268</v>
      </c>
      <c r="K394" s="116">
        <v>0.15577727625182</v>
      </c>
      <c r="L394" s="116">
        <v>4004.3660414986998</v>
      </c>
      <c r="M394" s="116">
        <v>11.0642727127403</v>
      </c>
      <c r="N394" s="116">
        <v>2.01162594426334</v>
      </c>
      <c r="O394" s="116">
        <v>1.7235622668980399</v>
      </c>
      <c r="P394" s="116">
        <v>0.31336561043484001</v>
      </c>
      <c r="Q394" s="116">
        <v>623.78923505995397</v>
      </c>
      <c r="R394" s="116">
        <v>1310</v>
      </c>
      <c r="S394" s="116" t="s">
        <v>318</v>
      </c>
      <c r="T394" s="116">
        <v>1310</v>
      </c>
      <c r="U394" s="116" t="s">
        <v>268</v>
      </c>
      <c r="V394" s="116" t="s">
        <v>268</v>
      </c>
      <c r="Z394" s="116">
        <v>0</v>
      </c>
      <c r="AA394" s="116">
        <v>1</v>
      </c>
      <c r="AB394" s="116">
        <v>1.7235622668980399</v>
      </c>
      <c r="AC394" s="116">
        <v>0.31336561043484001</v>
      </c>
      <c r="AD394" s="116">
        <v>623.78923505995397</v>
      </c>
      <c r="AF394" s="116">
        <v>-1</v>
      </c>
      <c r="AG394" s="116">
        <v>-1</v>
      </c>
      <c r="AH394" s="116">
        <v>-1</v>
      </c>
      <c r="AI394" s="116">
        <v>-1</v>
      </c>
      <c r="AJ394" s="116">
        <v>0</v>
      </c>
      <c r="AM394" s="116" t="s">
        <v>319</v>
      </c>
      <c r="AN394" s="116">
        <v>-1</v>
      </c>
      <c r="AQ394" s="116">
        <v>779</v>
      </c>
      <c r="AR394" s="116" t="s">
        <v>320</v>
      </c>
      <c r="AS394" s="116" t="s">
        <v>248</v>
      </c>
      <c r="AT394" s="116" t="s">
        <v>268</v>
      </c>
      <c r="AV394" s="116">
        <v>101.40248881885501</v>
      </c>
      <c r="AW394" s="116">
        <v>0.50591178839999995</v>
      </c>
    </row>
    <row r="395" spans="1:49" x14ac:dyDescent="0.25">
      <c r="A395" s="127">
        <v>190000</v>
      </c>
      <c r="B395" s="127">
        <v>790000</v>
      </c>
      <c r="C395" s="127">
        <v>790000</v>
      </c>
      <c r="D395" s="116" t="s">
        <v>314</v>
      </c>
      <c r="E395" s="116" t="s">
        <v>315</v>
      </c>
      <c r="F395" s="116" t="s">
        <v>316</v>
      </c>
      <c r="G395" s="116" t="s">
        <v>317</v>
      </c>
      <c r="H395" s="116">
        <v>0.36</v>
      </c>
      <c r="I395" s="116">
        <v>0.57999999999999996</v>
      </c>
      <c r="J395" s="116" t="s">
        <v>268</v>
      </c>
      <c r="K395" s="116">
        <v>2.3588295397700002E-3</v>
      </c>
      <c r="L395" s="116">
        <v>4004.3660414986998</v>
      </c>
      <c r="M395" s="116">
        <v>11.0642727127403</v>
      </c>
      <c r="N395" s="116">
        <v>2.01162594426334</v>
      </c>
      <c r="O395" s="116">
        <v>2.6098733310920001E-2</v>
      </c>
      <c r="P395" s="116">
        <v>4.7450827002999997E-3</v>
      </c>
      <c r="Q395" s="116">
        <v>9.44561690675501</v>
      </c>
      <c r="R395" s="116">
        <v>1310</v>
      </c>
      <c r="S395" s="116" t="s">
        <v>318</v>
      </c>
      <c r="T395" s="116">
        <v>1310</v>
      </c>
      <c r="U395" s="116" t="s">
        <v>268</v>
      </c>
      <c r="V395" s="116" t="s">
        <v>268</v>
      </c>
      <c r="Z395" s="116">
        <v>0</v>
      </c>
      <c r="AA395" s="116">
        <v>1</v>
      </c>
      <c r="AB395" s="116">
        <v>2.6098733310920001E-2</v>
      </c>
      <c r="AC395" s="116">
        <v>4.7450827002999997E-3</v>
      </c>
      <c r="AD395" s="116">
        <v>9.4456169067562605</v>
      </c>
      <c r="AF395" s="116">
        <v>-1</v>
      </c>
      <c r="AG395" s="116">
        <v>-1</v>
      </c>
      <c r="AH395" s="116">
        <v>-1</v>
      </c>
      <c r="AI395" s="116">
        <v>-1</v>
      </c>
      <c r="AJ395" s="116">
        <v>0</v>
      </c>
      <c r="AM395" s="116" t="s">
        <v>319</v>
      </c>
      <c r="AN395" s="116">
        <v>-1</v>
      </c>
      <c r="AQ395" s="116">
        <v>779</v>
      </c>
      <c r="AR395" s="116" t="s">
        <v>320</v>
      </c>
      <c r="AS395" s="116" t="s">
        <v>248</v>
      </c>
      <c r="AT395" s="116" t="s">
        <v>268</v>
      </c>
      <c r="AV395" s="116">
        <v>45.196812723493103</v>
      </c>
      <c r="AW395" s="116">
        <v>7.6606788E-3</v>
      </c>
    </row>
    <row r="396" spans="1:49" x14ac:dyDescent="0.25">
      <c r="A396" s="127">
        <v>190000</v>
      </c>
      <c r="B396" s="127">
        <v>790000</v>
      </c>
      <c r="C396" s="127">
        <v>790000</v>
      </c>
      <c r="D396" s="116" t="s">
        <v>314</v>
      </c>
      <c r="E396" s="116" t="s">
        <v>315</v>
      </c>
      <c r="F396" s="116" t="s">
        <v>316</v>
      </c>
      <c r="G396" s="116" t="s">
        <v>317</v>
      </c>
      <c r="H396" s="116">
        <v>0.36</v>
      </c>
      <c r="I396" s="116">
        <v>0.57999999999999996</v>
      </c>
      <c r="J396" s="116" t="s">
        <v>268</v>
      </c>
      <c r="K396" s="116">
        <v>0.38052241789376001</v>
      </c>
      <c r="L396" s="116">
        <v>3942.5393339216898</v>
      </c>
      <c r="M396" s="116">
        <v>9.7825453213742009</v>
      </c>
      <c r="N396" s="116">
        <v>1.43721957313357</v>
      </c>
      <c r="O396" s="116">
        <v>3.7224777988446198</v>
      </c>
      <c r="P396" s="116">
        <v>0.54689426701302002</v>
      </c>
      <c r="Q396" s="116">
        <v>1500.22459998514</v>
      </c>
      <c r="R396" s="116">
        <v>1210</v>
      </c>
      <c r="S396" s="116" t="s">
        <v>318</v>
      </c>
      <c r="T396" s="116">
        <v>1210</v>
      </c>
      <c r="U396" s="116" t="s">
        <v>268</v>
      </c>
      <c r="V396" s="116" t="s">
        <v>268</v>
      </c>
      <c r="Z396" s="116">
        <v>0</v>
      </c>
      <c r="AA396" s="116">
        <v>1</v>
      </c>
      <c r="AB396" s="116">
        <v>3.7224777988446198</v>
      </c>
      <c r="AC396" s="116">
        <v>0.54689426701302002</v>
      </c>
      <c r="AD396" s="116">
        <v>2435.5567150543202</v>
      </c>
      <c r="AF396" s="116">
        <v>-1</v>
      </c>
      <c r="AG396" s="116">
        <v>-1</v>
      </c>
      <c r="AH396" s="116">
        <v>-1</v>
      </c>
      <c r="AI396" s="116">
        <v>-1</v>
      </c>
      <c r="AJ396" s="116">
        <v>0</v>
      </c>
      <c r="AM396" s="116" t="s">
        <v>319</v>
      </c>
      <c r="AN396" s="116">
        <v>-1</v>
      </c>
      <c r="AQ396" s="116">
        <v>779</v>
      </c>
      <c r="AR396" s="116" t="s">
        <v>320</v>
      </c>
      <c r="AS396" s="116" t="s">
        <v>248</v>
      </c>
      <c r="AT396" s="116" t="s">
        <v>268</v>
      </c>
      <c r="AV396" s="116">
        <v>161.62555412541201</v>
      </c>
      <c r="AW396" s="116">
        <v>1.9753095824</v>
      </c>
    </row>
    <row r="397" spans="1:49" x14ac:dyDescent="0.25">
      <c r="A397" s="127">
        <v>200000</v>
      </c>
      <c r="B397" s="127">
        <v>790000</v>
      </c>
      <c r="C397" s="127">
        <v>790000</v>
      </c>
      <c r="D397" s="116" t="s">
        <v>314</v>
      </c>
      <c r="E397" s="116" t="s">
        <v>315</v>
      </c>
      <c r="F397" s="116" t="s">
        <v>316</v>
      </c>
      <c r="G397" s="116" t="s">
        <v>317</v>
      </c>
      <c r="H397" s="116">
        <v>0.36</v>
      </c>
      <c r="I397" s="116">
        <v>0.57999999999999996</v>
      </c>
      <c r="J397" s="116" t="s">
        <v>268</v>
      </c>
      <c r="K397" s="116">
        <v>0.10267317853889001</v>
      </c>
      <c r="L397" s="116">
        <v>3939.2829244233699</v>
      </c>
      <c r="M397" s="116">
        <v>9.4850254846889896</v>
      </c>
      <c r="N397" s="116">
        <v>1.3682058326405</v>
      </c>
      <c r="O397" s="116">
        <v>0.97385771503541996</v>
      </c>
      <c r="P397" s="116">
        <v>0.14047804173264999</v>
      </c>
      <c r="Q397" s="116">
        <v>404.45869901453398</v>
      </c>
      <c r="R397" s="116">
        <v>1210</v>
      </c>
      <c r="S397" s="116" t="s">
        <v>318</v>
      </c>
      <c r="T397" s="116">
        <v>1210</v>
      </c>
      <c r="U397" s="116" t="s">
        <v>268</v>
      </c>
      <c r="V397" s="116" t="s">
        <v>268</v>
      </c>
      <c r="Z397" s="116">
        <v>0</v>
      </c>
      <c r="AA397" s="116">
        <v>1</v>
      </c>
      <c r="AB397" s="116">
        <v>0.97385771503541996</v>
      </c>
      <c r="AC397" s="116">
        <v>0.14047804173264999</v>
      </c>
      <c r="AD397" s="116">
        <v>1812.8050876053201</v>
      </c>
      <c r="AF397" s="116">
        <v>-1</v>
      </c>
      <c r="AG397" s="116">
        <v>-1</v>
      </c>
      <c r="AH397" s="116">
        <v>-1</v>
      </c>
      <c r="AI397" s="116">
        <v>-1</v>
      </c>
      <c r="AJ397" s="116">
        <v>0</v>
      </c>
      <c r="AM397" s="116" t="s">
        <v>319</v>
      </c>
      <c r="AN397" s="116">
        <v>-1</v>
      </c>
      <c r="AQ397" s="116">
        <v>779</v>
      </c>
      <c r="AR397" s="116" t="s">
        <v>320</v>
      </c>
      <c r="AS397" s="116" t="s">
        <v>248</v>
      </c>
      <c r="AT397" s="116" t="s">
        <v>268</v>
      </c>
      <c r="AV397" s="116">
        <v>126.076162111752</v>
      </c>
      <c r="AW397" s="116">
        <v>1.4702393249000001</v>
      </c>
    </row>
    <row r="398" spans="1:49" x14ac:dyDescent="0.25">
      <c r="A398" s="127">
        <v>200000</v>
      </c>
      <c r="B398" s="127">
        <v>790000</v>
      </c>
      <c r="C398" s="127">
        <v>790000</v>
      </c>
      <c r="D398" s="116" t="s">
        <v>314</v>
      </c>
      <c r="E398" s="116" t="s">
        <v>315</v>
      </c>
      <c r="F398" s="116" t="s">
        <v>316</v>
      </c>
      <c r="G398" s="116" t="s">
        <v>317</v>
      </c>
      <c r="H398" s="116">
        <v>0.36</v>
      </c>
      <c r="I398" s="116">
        <v>0.57999999999999996</v>
      </c>
      <c r="J398" s="116" t="s">
        <v>268</v>
      </c>
      <c r="K398" s="116">
        <v>1.14515172432E-2</v>
      </c>
      <c r="L398" s="116">
        <v>3964.7191038935198</v>
      </c>
      <c r="M398" s="116">
        <v>10.355595408478299</v>
      </c>
      <c r="N398" s="116">
        <v>1.6986148133033001</v>
      </c>
      <c r="O398" s="116">
        <v>0.11858727938387</v>
      </c>
      <c r="P398" s="116">
        <v>1.945171682411E-2</v>
      </c>
      <c r="Q398" s="116">
        <v>45.402049182712801</v>
      </c>
      <c r="R398" s="116">
        <v>1210</v>
      </c>
      <c r="S398" s="116" t="s">
        <v>318</v>
      </c>
      <c r="T398" s="116">
        <v>1210</v>
      </c>
      <c r="U398" s="116" t="s">
        <v>268</v>
      </c>
      <c r="V398" s="116" t="s">
        <v>268</v>
      </c>
      <c r="Z398" s="116">
        <v>0</v>
      </c>
      <c r="AA398" s="116">
        <v>1</v>
      </c>
      <c r="AB398" s="116">
        <v>0.11858727938387</v>
      </c>
      <c r="AC398" s="116">
        <v>1.945171682411E-2</v>
      </c>
      <c r="AD398" s="116">
        <v>45.402049182711998</v>
      </c>
      <c r="AF398" s="116">
        <v>-1</v>
      </c>
      <c r="AG398" s="116">
        <v>-1</v>
      </c>
      <c r="AH398" s="116">
        <v>-1</v>
      </c>
      <c r="AI398" s="116">
        <v>-1</v>
      </c>
      <c r="AJ398" s="116">
        <v>0</v>
      </c>
      <c r="AM398" s="116" t="s">
        <v>319</v>
      </c>
      <c r="AN398" s="116">
        <v>-1</v>
      </c>
      <c r="AQ398" s="116">
        <v>779</v>
      </c>
      <c r="AR398" s="116" t="s">
        <v>320</v>
      </c>
      <c r="AS398" s="116" t="s">
        <v>248</v>
      </c>
      <c r="AT398" s="116" t="s">
        <v>268</v>
      </c>
      <c r="AV398" s="116">
        <v>105.40021111879599</v>
      </c>
      <c r="AW398" s="116">
        <v>3.6822424300000003E-2</v>
      </c>
    </row>
    <row r="399" spans="1:49" x14ac:dyDescent="0.25">
      <c r="A399" s="127">
        <v>200000</v>
      </c>
      <c r="B399" s="127">
        <v>790000</v>
      </c>
      <c r="C399" s="127">
        <v>790000</v>
      </c>
      <c r="D399" s="116" t="s">
        <v>314</v>
      </c>
      <c r="E399" s="116" t="s">
        <v>315</v>
      </c>
      <c r="F399" s="116" t="s">
        <v>316</v>
      </c>
      <c r="G399" s="116" t="s">
        <v>317</v>
      </c>
      <c r="H399" s="116">
        <v>0.36</v>
      </c>
      <c r="I399" s="116">
        <v>0.57999999999999996</v>
      </c>
      <c r="J399" s="116" t="s">
        <v>323</v>
      </c>
      <c r="K399" s="116">
        <v>0.10418568191433999</v>
      </c>
      <c r="L399" s="116">
        <v>3964.7191038935198</v>
      </c>
      <c r="M399" s="116">
        <v>10.355595408478299</v>
      </c>
      <c r="N399" s="116">
        <v>1.6986148133033001</v>
      </c>
      <c r="O399" s="116">
        <v>1.07890476926138</v>
      </c>
      <c r="P399" s="116">
        <v>0.17697134263381001</v>
      </c>
      <c r="Q399" s="116">
        <v>413.06696343798097</v>
      </c>
      <c r="R399" s="116">
        <v>1210</v>
      </c>
      <c r="S399" s="116" t="s">
        <v>318</v>
      </c>
      <c r="T399" s="116">
        <v>1210</v>
      </c>
      <c r="U399" s="116" t="s">
        <v>324</v>
      </c>
      <c r="V399" s="116" t="s">
        <v>323</v>
      </c>
      <c r="Z399" s="116">
        <v>0</v>
      </c>
      <c r="AA399" s="116">
        <v>1</v>
      </c>
      <c r="AB399" s="116">
        <v>1.07890476926138</v>
      </c>
      <c r="AC399" s="116">
        <v>0.17697134263381001</v>
      </c>
      <c r="AD399" s="116">
        <v>816.29170524501001</v>
      </c>
      <c r="AF399" s="116">
        <v>-1</v>
      </c>
      <c r="AG399" s="116">
        <v>-1</v>
      </c>
      <c r="AH399" s="116">
        <v>-1</v>
      </c>
      <c r="AI399" s="116">
        <v>-1</v>
      </c>
      <c r="AJ399" s="116">
        <v>0</v>
      </c>
      <c r="AM399" s="116" t="s">
        <v>319</v>
      </c>
      <c r="AN399" s="116">
        <v>-1</v>
      </c>
      <c r="AQ399" s="116">
        <v>779</v>
      </c>
      <c r="AR399" s="116" t="s">
        <v>320</v>
      </c>
      <c r="AS399" s="116" t="s">
        <v>248</v>
      </c>
      <c r="AT399" s="116" t="s">
        <v>268</v>
      </c>
      <c r="AV399" s="116">
        <v>119.413637733664</v>
      </c>
      <c r="AW399" s="116">
        <v>0.66203706829999998</v>
      </c>
    </row>
    <row r="400" spans="1:49" x14ac:dyDescent="0.25">
      <c r="A400" s="127">
        <v>200000</v>
      </c>
      <c r="B400" s="127">
        <v>790000</v>
      </c>
      <c r="C400" s="127">
        <v>790000</v>
      </c>
      <c r="D400" s="116" t="s">
        <v>314</v>
      </c>
      <c r="E400" s="116" t="s">
        <v>315</v>
      </c>
      <c r="F400" s="116" t="s">
        <v>316</v>
      </c>
      <c r="G400" s="116" t="s">
        <v>317</v>
      </c>
      <c r="H400" s="116">
        <v>0.36</v>
      </c>
      <c r="I400" s="116">
        <v>0.57999999999999996</v>
      </c>
      <c r="J400" s="116" t="s">
        <v>268</v>
      </c>
      <c r="K400" s="116">
        <v>1.4997133104400001E-3</v>
      </c>
      <c r="L400" s="116">
        <v>3964.7191038935198</v>
      </c>
      <c r="M400" s="116">
        <v>10.355595408478299</v>
      </c>
      <c r="N400" s="116">
        <v>1.6986148133033001</v>
      </c>
      <c r="O400" s="116">
        <v>1.5530424271659999E-2</v>
      </c>
      <c r="P400" s="116">
        <v>2.54743524482E-3</v>
      </c>
      <c r="Q400" s="116">
        <v>5.9459420122807201</v>
      </c>
      <c r="R400" s="116">
        <v>1310</v>
      </c>
      <c r="S400" s="116" t="s">
        <v>318</v>
      </c>
      <c r="T400" s="116">
        <v>1310</v>
      </c>
      <c r="U400" s="116" t="s">
        <v>268</v>
      </c>
      <c r="V400" s="116" t="s">
        <v>268</v>
      </c>
      <c r="Z400" s="116">
        <v>0</v>
      </c>
      <c r="AA400" s="116">
        <v>1</v>
      </c>
      <c r="AB400" s="116">
        <v>1.5530424271659999E-2</v>
      </c>
      <c r="AC400" s="116">
        <v>2.54743524482E-3</v>
      </c>
      <c r="AD400" s="116">
        <v>5.9459420122813098</v>
      </c>
      <c r="AF400" s="116">
        <v>-1</v>
      </c>
      <c r="AG400" s="116">
        <v>-1</v>
      </c>
      <c r="AH400" s="116">
        <v>-1</v>
      </c>
      <c r="AI400" s="116">
        <v>-1</v>
      </c>
      <c r="AJ400" s="116">
        <v>0</v>
      </c>
      <c r="AM400" s="116" t="s">
        <v>319</v>
      </c>
      <c r="AN400" s="116">
        <v>-1</v>
      </c>
      <c r="AQ400" s="116">
        <v>779</v>
      </c>
      <c r="AR400" s="116" t="s">
        <v>320</v>
      </c>
      <c r="AS400" s="116" t="s">
        <v>248</v>
      </c>
      <c r="AT400" s="116" t="s">
        <v>268</v>
      </c>
      <c r="AV400" s="116">
        <v>28.5988676046378</v>
      </c>
      <c r="AW400" s="116">
        <v>4.8223373999999996E-3</v>
      </c>
    </row>
    <row r="401" spans="1:49" x14ac:dyDescent="0.25">
      <c r="A401" s="127">
        <v>200000</v>
      </c>
      <c r="B401" s="127">
        <v>790000</v>
      </c>
      <c r="C401" s="127">
        <v>790000</v>
      </c>
      <c r="D401" s="116" t="s">
        <v>314</v>
      </c>
      <c r="E401" s="116" t="s">
        <v>315</v>
      </c>
      <c r="F401" s="116" t="s">
        <v>316</v>
      </c>
      <c r="G401" s="116" t="s">
        <v>317</v>
      </c>
      <c r="H401" s="116">
        <v>0.36</v>
      </c>
      <c r="I401" s="116">
        <v>0.57999999999999996</v>
      </c>
      <c r="J401" s="116" t="s">
        <v>268</v>
      </c>
      <c r="K401" s="116">
        <v>1.36482034923E-3</v>
      </c>
      <c r="L401" s="116">
        <v>3964.7191038935198</v>
      </c>
      <c r="M401" s="116">
        <v>10.355595408478299</v>
      </c>
      <c r="N401" s="116">
        <v>1.6986148133033001</v>
      </c>
      <c r="O401" s="116">
        <v>1.413352734191E-2</v>
      </c>
      <c r="P401" s="116">
        <v>2.3183040626999999E-3</v>
      </c>
      <c r="Q401" s="116">
        <v>5.4111293119867003</v>
      </c>
      <c r="R401" s="116">
        <v>1310</v>
      </c>
      <c r="S401" s="116" t="s">
        <v>318</v>
      </c>
      <c r="T401" s="116">
        <v>1310</v>
      </c>
      <c r="U401" s="116" t="s">
        <v>268</v>
      </c>
      <c r="V401" s="116" t="s">
        <v>268</v>
      </c>
      <c r="Z401" s="116">
        <v>0</v>
      </c>
      <c r="AA401" s="116">
        <v>1</v>
      </c>
      <c r="AB401" s="116">
        <v>1.413352734191E-2</v>
      </c>
      <c r="AC401" s="116">
        <v>2.3183040626999999E-3</v>
      </c>
      <c r="AD401" s="116">
        <v>5.4111293119864197</v>
      </c>
      <c r="AF401" s="116">
        <v>-1</v>
      </c>
      <c r="AG401" s="116">
        <v>-1</v>
      </c>
      <c r="AH401" s="116">
        <v>-1</v>
      </c>
      <c r="AI401" s="116">
        <v>-1</v>
      </c>
      <c r="AJ401" s="116">
        <v>0</v>
      </c>
      <c r="AM401" s="116" t="s">
        <v>319</v>
      </c>
      <c r="AN401" s="116">
        <v>-1</v>
      </c>
      <c r="AQ401" s="116">
        <v>779</v>
      </c>
      <c r="AR401" s="116" t="s">
        <v>320</v>
      </c>
      <c r="AS401" s="116" t="s">
        <v>248</v>
      </c>
      <c r="AT401" s="116" t="s">
        <v>268</v>
      </c>
      <c r="AV401" s="116">
        <v>26.0986055977341</v>
      </c>
      <c r="AW401" s="116">
        <v>4.3885881999999998E-3</v>
      </c>
    </row>
    <row r="402" spans="1:49" x14ac:dyDescent="0.25">
      <c r="A402" s="127">
        <v>200000</v>
      </c>
      <c r="B402" s="127">
        <v>790000</v>
      </c>
      <c r="C402" s="127">
        <v>790000</v>
      </c>
      <c r="D402" s="116" t="s">
        <v>314</v>
      </c>
      <c r="E402" s="116" t="s">
        <v>315</v>
      </c>
      <c r="F402" s="116" t="s">
        <v>316</v>
      </c>
      <c r="G402" s="116" t="s">
        <v>317</v>
      </c>
      <c r="H402" s="116">
        <v>0.36</v>
      </c>
      <c r="I402" s="116">
        <v>0.57999999999999996</v>
      </c>
      <c r="J402" s="116" t="s">
        <v>268</v>
      </c>
      <c r="K402" s="116">
        <v>0.1179997866065</v>
      </c>
      <c r="L402" s="116">
        <v>3994.64585823991</v>
      </c>
      <c r="M402" s="116">
        <v>9.3748407042193502</v>
      </c>
      <c r="N402" s="116">
        <v>1.4149353818227799</v>
      </c>
      <c r="O402" s="116">
        <v>1.1062292025678599</v>
      </c>
      <c r="P402" s="116">
        <v>0.16696207311708</v>
      </c>
      <c r="Q402" s="116">
        <v>471.36735884086897</v>
      </c>
      <c r="R402" s="116">
        <v>1210</v>
      </c>
      <c r="S402" s="116" t="s">
        <v>318</v>
      </c>
      <c r="T402" s="116">
        <v>1210</v>
      </c>
      <c r="U402" s="116" t="s">
        <v>268</v>
      </c>
      <c r="V402" s="116" t="s">
        <v>268</v>
      </c>
      <c r="Z402" s="116">
        <v>0</v>
      </c>
      <c r="AA402" s="116">
        <v>1</v>
      </c>
      <c r="AB402" s="116">
        <v>1.1062292025678599</v>
      </c>
      <c r="AC402" s="116">
        <v>0.16696207311708</v>
      </c>
      <c r="AD402" s="116">
        <v>471.36735884086897</v>
      </c>
      <c r="AF402" s="116">
        <v>-1</v>
      </c>
      <c r="AG402" s="116">
        <v>-1</v>
      </c>
      <c r="AH402" s="116">
        <v>-1</v>
      </c>
      <c r="AI402" s="116">
        <v>-1</v>
      </c>
      <c r="AJ402" s="116">
        <v>0</v>
      </c>
      <c r="AM402" s="116" t="s">
        <v>319</v>
      </c>
      <c r="AN402" s="116">
        <v>-1</v>
      </c>
      <c r="AQ402" s="116">
        <v>779</v>
      </c>
      <c r="AR402" s="116" t="s">
        <v>320</v>
      </c>
      <c r="AS402" s="116" t="s">
        <v>248</v>
      </c>
      <c r="AT402" s="116" t="s">
        <v>268</v>
      </c>
      <c r="AV402" s="116">
        <v>172.921616699802</v>
      </c>
      <c r="AW402" s="116">
        <v>0.38229307289999997</v>
      </c>
    </row>
    <row r="403" spans="1:49" x14ac:dyDescent="0.25">
      <c r="A403" s="127">
        <v>200000</v>
      </c>
      <c r="B403" s="127">
        <v>790000</v>
      </c>
      <c r="C403" s="127">
        <v>790000</v>
      </c>
      <c r="D403" s="116" t="s">
        <v>314</v>
      </c>
      <c r="E403" s="116" t="s">
        <v>315</v>
      </c>
      <c r="F403" s="116" t="s">
        <v>316</v>
      </c>
      <c r="G403" s="116" t="s">
        <v>317</v>
      </c>
      <c r="H403" s="116">
        <v>0.36</v>
      </c>
      <c r="I403" s="116">
        <v>0.57999999999999996</v>
      </c>
      <c r="J403" s="116" t="s">
        <v>268</v>
      </c>
      <c r="K403" s="116">
        <v>0.37492413685359999</v>
      </c>
      <c r="L403" s="116">
        <v>3994.64585823991</v>
      </c>
      <c r="M403" s="116">
        <v>9.3748407042193502</v>
      </c>
      <c r="N403" s="116">
        <v>1.4149353818227799</v>
      </c>
      <c r="O403" s="116">
        <v>3.5148540591694699</v>
      </c>
      <c r="P403" s="116">
        <v>0.53049342673352995</v>
      </c>
      <c r="Q403" s="116">
        <v>1497.6891504364201</v>
      </c>
      <c r="R403" s="116">
        <v>1750</v>
      </c>
      <c r="S403" s="116" t="s">
        <v>321</v>
      </c>
      <c r="T403" s="116">
        <v>1750</v>
      </c>
      <c r="U403" s="116" t="s">
        <v>268</v>
      </c>
      <c r="V403" s="116" t="s">
        <v>268</v>
      </c>
      <c r="Z403" s="116">
        <v>0</v>
      </c>
      <c r="AA403" s="116">
        <v>1</v>
      </c>
      <c r="AB403" s="116">
        <v>3.5148540591694699</v>
      </c>
      <c r="AC403" s="116">
        <v>0.53049342673352995</v>
      </c>
      <c r="AD403" s="116">
        <v>1497.6891504364201</v>
      </c>
      <c r="AF403" s="116">
        <v>-1</v>
      </c>
      <c r="AG403" s="116">
        <v>-1</v>
      </c>
      <c r="AH403" s="116">
        <v>-1</v>
      </c>
      <c r="AI403" s="116">
        <v>-1</v>
      </c>
      <c r="AJ403" s="116">
        <v>0</v>
      </c>
      <c r="AM403" s="116" t="s">
        <v>319</v>
      </c>
      <c r="AN403" s="116">
        <v>-1</v>
      </c>
      <c r="AQ403" s="116">
        <v>779</v>
      </c>
      <c r="AR403" s="116" t="s">
        <v>320</v>
      </c>
      <c r="AS403" s="116" t="s">
        <v>248</v>
      </c>
      <c r="AT403" s="116" t="s">
        <v>268</v>
      </c>
      <c r="AV403" s="116">
        <v>160.70343193905299</v>
      </c>
      <c r="AW403" s="116">
        <v>1.2146708438</v>
      </c>
    </row>
    <row r="404" spans="1:49" x14ac:dyDescent="0.25">
      <c r="A404" s="127">
        <v>200000</v>
      </c>
      <c r="B404" s="127">
        <v>790000</v>
      </c>
      <c r="C404" s="127">
        <v>790000</v>
      </c>
      <c r="D404" s="116" t="s">
        <v>314</v>
      </c>
      <c r="E404" s="116" t="s">
        <v>315</v>
      </c>
      <c r="F404" s="116" t="s">
        <v>316</v>
      </c>
      <c r="G404" s="116" t="s">
        <v>317</v>
      </c>
      <c r="H404" s="116">
        <v>0.36</v>
      </c>
      <c r="I404" s="116">
        <v>0.57999999999999996</v>
      </c>
      <c r="J404" s="116" t="s">
        <v>268</v>
      </c>
      <c r="K404" s="116">
        <v>1.83195695039E-3</v>
      </c>
      <c r="L404" s="116">
        <v>3994.64585823991</v>
      </c>
      <c r="M404" s="116">
        <v>9.3748407042193502</v>
      </c>
      <c r="N404" s="116">
        <v>1.4149353818227799</v>
      </c>
      <c r="O404" s="116">
        <v>1.7174304586899999E-2</v>
      </c>
      <c r="P404" s="116">
        <v>2.59210070708E-3</v>
      </c>
      <c r="Q404" s="116">
        <v>7.3180192443532297</v>
      </c>
      <c r="R404" s="116">
        <v>1310</v>
      </c>
      <c r="S404" s="116" t="s">
        <v>318</v>
      </c>
      <c r="T404" s="116">
        <v>1310</v>
      </c>
      <c r="U404" s="116" t="s">
        <v>268</v>
      </c>
      <c r="V404" s="116" t="s">
        <v>268</v>
      </c>
      <c r="Z404" s="116">
        <v>0</v>
      </c>
      <c r="AA404" s="116">
        <v>1</v>
      </c>
      <c r="AB404" s="116">
        <v>1.7174304586899999E-2</v>
      </c>
      <c r="AC404" s="116">
        <v>2.59210070708E-3</v>
      </c>
      <c r="AD404" s="116">
        <v>7.3180192443551499</v>
      </c>
      <c r="AF404" s="116">
        <v>-1</v>
      </c>
      <c r="AG404" s="116">
        <v>-1</v>
      </c>
      <c r="AH404" s="116">
        <v>-1</v>
      </c>
      <c r="AI404" s="116">
        <v>-1</v>
      </c>
      <c r="AJ404" s="116">
        <v>0</v>
      </c>
      <c r="AM404" s="116" t="s">
        <v>319</v>
      </c>
      <c r="AN404" s="116">
        <v>-1</v>
      </c>
      <c r="AQ404" s="116">
        <v>779</v>
      </c>
      <c r="AR404" s="116" t="s">
        <v>320</v>
      </c>
      <c r="AS404" s="116" t="s">
        <v>248</v>
      </c>
      <c r="AT404" s="116" t="s">
        <v>268</v>
      </c>
      <c r="AV404" s="116">
        <v>34.9239994672905</v>
      </c>
      <c r="AW404" s="116">
        <v>5.9351331999999996E-3</v>
      </c>
    </row>
    <row r="405" spans="1:49" x14ac:dyDescent="0.25">
      <c r="A405" s="127">
        <v>200000</v>
      </c>
      <c r="B405" s="127">
        <v>790000</v>
      </c>
      <c r="C405" s="127">
        <v>790000</v>
      </c>
      <c r="D405" s="116" t="s">
        <v>314</v>
      </c>
      <c r="E405" s="116" t="s">
        <v>315</v>
      </c>
      <c r="F405" s="116" t="s">
        <v>316</v>
      </c>
      <c r="G405" s="116" t="s">
        <v>317</v>
      </c>
      <c r="H405" s="116">
        <v>0.36</v>
      </c>
      <c r="I405" s="116">
        <v>0.57999999999999996</v>
      </c>
      <c r="J405" s="116" t="s">
        <v>268</v>
      </c>
      <c r="K405" s="116">
        <v>0.25466009906781001</v>
      </c>
      <c r="L405" s="116">
        <v>3985.90183024216</v>
      </c>
      <c r="M405" s="116">
        <v>9.9895553965755504</v>
      </c>
      <c r="N405" s="116">
        <v>1.50203638292068</v>
      </c>
      <c r="O405" s="116">
        <v>2.54394116693532</v>
      </c>
      <c r="P405" s="116">
        <v>0.38250873407803998</v>
      </c>
      <c r="Q405" s="116">
        <v>1015.05015496404</v>
      </c>
      <c r="R405" s="116">
        <v>1210</v>
      </c>
      <c r="S405" s="116" t="s">
        <v>318</v>
      </c>
      <c r="T405" s="116">
        <v>1210</v>
      </c>
      <c r="U405" s="116" t="s">
        <v>268</v>
      </c>
      <c r="V405" s="116" t="s">
        <v>268</v>
      </c>
      <c r="Z405" s="116">
        <v>0</v>
      </c>
      <c r="AA405" s="116">
        <v>1</v>
      </c>
      <c r="AB405" s="116">
        <v>2.54394116693532</v>
      </c>
      <c r="AC405" s="116">
        <v>0.38250873407803998</v>
      </c>
      <c r="AD405" s="116">
        <v>2107.20664169357</v>
      </c>
      <c r="AF405" s="116">
        <v>-1</v>
      </c>
      <c r="AG405" s="116">
        <v>-1</v>
      </c>
      <c r="AH405" s="116">
        <v>-1</v>
      </c>
      <c r="AI405" s="116">
        <v>-1</v>
      </c>
      <c r="AJ405" s="116">
        <v>0</v>
      </c>
      <c r="AM405" s="116" t="s">
        <v>319</v>
      </c>
      <c r="AN405" s="116">
        <v>-1</v>
      </c>
      <c r="AQ405" s="116">
        <v>779</v>
      </c>
      <c r="AR405" s="116" t="s">
        <v>320</v>
      </c>
      <c r="AS405" s="116" t="s">
        <v>248</v>
      </c>
      <c r="AT405" s="116" t="s">
        <v>268</v>
      </c>
      <c r="AV405" s="116">
        <v>147.59988408578101</v>
      </c>
      <c r="AW405" s="116">
        <v>1.7090078197</v>
      </c>
    </row>
    <row r="406" spans="1:49" x14ac:dyDescent="0.25">
      <c r="A406" s="127">
        <v>200000</v>
      </c>
      <c r="B406" s="127">
        <v>790000</v>
      </c>
      <c r="C406" s="127">
        <v>790000</v>
      </c>
      <c r="D406" s="116" t="s">
        <v>314</v>
      </c>
      <c r="E406" s="116" t="s">
        <v>315</v>
      </c>
      <c r="F406" s="116" t="s">
        <v>316</v>
      </c>
      <c r="G406" s="116" t="s">
        <v>317</v>
      </c>
      <c r="H406" s="116">
        <v>0.36</v>
      </c>
      <c r="I406" s="116">
        <v>0.57999999999999996</v>
      </c>
      <c r="J406" s="116" t="s">
        <v>268</v>
      </c>
      <c r="K406" s="116">
        <v>1.86502889655E-3</v>
      </c>
      <c r="L406" s="116">
        <v>3985.90183024216</v>
      </c>
      <c r="M406" s="116">
        <v>9.9895553965755504</v>
      </c>
      <c r="N406" s="116">
        <v>1.50203638292068</v>
      </c>
      <c r="O406" s="116">
        <v>1.8630809478299998E-2</v>
      </c>
      <c r="P406" s="116">
        <v>2.8013412578100001E-3</v>
      </c>
      <c r="Q406" s="116">
        <v>7.4338220922131697</v>
      </c>
      <c r="R406" s="116">
        <v>1310</v>
      </c>
      <c r="S406" s="116" t="s">
        <v>318</v>
      </c>
      <c r="T406" s="116">
        <v>1310</v>
      </c>
      <c r="U406" s="116" t="s">
        <v>268</v>
      </c>
      <c r="V406" s="116" t="s">
        <v>268</v>
      </c>
      <c r="Z406" s="116">
        <v>0</v>
      </c>
      <c r="AA406" s="116">
        <v>1</v>
      </c>
      <c r="AB406" s="116">
        <v>1.8630809478299998E-2</v>
      </c>
      <c r="AC406" s="116">
        <v>2.8013412578100001E-3</v>
      </c>
      <c r="AD406" s="116">
        <v>7.4338220922146503</v>
      </c>
      <c r="AF406" s="116">
        <v>-1</v>
      </c>
      <c r="AG406" s="116">
        <v>-1</v>
      </c>
      <c r="AH406" s="116">
        <v>-1</v>
      </c>
      <c r="AI406" s="116">
        <v>-1</v>
      </c>
      <c r="AJ406" s="116">
        <v>0</v>
      </c>
      <c r="AM406" s="116" t="s">
        <v>319</v>
      </c>
      <c r="AN406" s="116">
        <v>-1</v>
      </c>
      <c r="AQ406" s="116">
        <v>779</v>
      </c>
      <c r="AR406" s="116" t="s">
        <v>320</v>
      </c>
      <c r="AS406" s="116" t="s">
        <v>248</v>
      </c>
      <c r="AT406" s="116" t="s">
        <v>268</v>
      </c>
      <c r="AV406" s="116">
        <v>35.478898729040303</v>
      </c>
      <c r="AW406" s="116">
        <v>6.0290528000000003E-3</v>
      </c>
    </row>
    <row r="407" spans="1:49" x14ac:dyDescent="0.25">
      <c r="A407" s="127">
        <v>200000</v>
      </c>
      <c r="B407" s="127">
        <v>790000</v>
      </c>
      <c r="C407" s="127">
        <v>790000</v>
      </c>
      <c r="D407" s="116" t="s">
        <v>314</v>
      </c>
      <c r="E407" s="116" t="s">
        <v>315</v>
      </c>
      <c r="F407" s="116" t="s">
        <v>316</v>
      </c>
      <c r="G407" s="116" t="s">
        <v>317</v>
      </c>
      <c r="H407" s="116">
        <v>0.36</v>
      </c>
      <c r="I407" s="116">
        <v>0.57999999999999996</v>
      </c>
      <c r="J407" s="116" t="s">
        <v>268</v>
      </c>
      <c r="K407" s="116">
        <v>1.3338755174499999E-3</v>
      </c>
      <c r="L407" s="116">
        <v>3985.90183024216</v>
      </c>
      <c r="M407" s="116">
        <v>9.9895553965755504</v>
      </c>
      <c r="N407" s="116">
        <v>1.50203638292068</v>
      </c>
      <c r="O407" s="116">
        <v>1.3324823373770001E-2</v>
      </c>
      <c r="P407" s="116">
        <v>2.0035295575000001E-3</v>
      </c>
      <c r="Q407" s="116">
        <v>5.3166968663470699</v>
      </c>
      <c r="R407" s="116">
        <v>1310</v>
      </c>
      <c r="S407" s="116" t="s">
        <v>318</v>
      </c>
      <c r="T407" s="116">
        <v>1310</v>
      </c>
      <c r="U407" s="116" t="s">
        <v>268</v>
      </c>
      <c r="V407" s="116" t="s">
        <v>268</v>
      </c>
      <c r="Z407" s="116">
        <v>0</v>
      </c>
      <c r="AA407" s="116">
        <v>1</v>
      </c>
      <c r="AB407" s="116">
        <v>1.3324823373770001E-2</v>
      </c>
      <c r="AC407" s="116">
        <v>2.0035295575000001E-3</v>
      </c>
      <c r="AD407" s="116">
        <v>5.31669686634811</v>
      </c>
      <c r="AF407" s="116">
        <v>-1</v>
      </c>
      <c r="AG407" s="116">
        <v>-1</v>
      </c>
      <c r="AH407" s="116">
        <v>-1</v>
      </c>
      <c r="AI407" s="116">
        <v>-1</v>
      </c>
      <c r="AJ407" s="116">
        <v>0</v>
      </c>
      <c r="AM407" s="116" t="s">
        <v>319</v>
      </c>
      <c r="AN407" s="116">
        <v>-1</v>
      </c>
      <c r="AQ407" s="116">
        <v>779</v>
      </c>
      <c r="AR407" s="116" t="s">
        <v>320</v>
      </c>
      <c r="AS407" s="116" t="s">
        <v>248</v>
      </c>
      <c r="AT407" s="116" t="s">
        <v>268</v>
      </c>
      <c r="AV407" s="116">
        <v>38.579331616021598</v>
      </c>
      <c r="AW407" s="116">
        <v>4.3120006999999997E-3</v>
      </c>
    </row>
    <row r="408" spans="1:49" x14ac:dyDescent="0.25">
      <c r="A408" s="127">
        <v>200000</v>
      </c>
      <c r="B408" s="127">
        <v>790000</v>
      </c>
      <c r="C408" s="127">
        <v>790000</v>
      </c>
      <c r="D408" s="116" t="s">
        <v>314</v>
      </c>
      <c r="E408" s="116" t="s">
        <v>315</v>
      </c>
      <c r="F408" s="116" t="s">
        <v>316</v>
      </c>
      <c r="G408" s="116" t="s">
        <v>317</v>
      </c>
      <c r="H408" s="116">
        <v>0.36</v>
      </c>
      <c r="I408" s="116">
        <v>0.57999999999999996</v>
      </c>
      <c r="J408" s="116" t="s">
        <v>268</v>
      </c>
      <c r="K408" s="116">
        <v>9.2430741456109994E-2</v>
      </c>
      <c r="L408" s="116">
        <v>3790.1001722502801</v>
      </c>
      <c r="M408" s="116">
        <v>9.1982567464304097</v>
      </c>
      <c r="N408" s="116">
        <v>1.3340953235237101</v>
      </c>
      <c r="O408" s="116">
        <v>0.85020169117624</v>
      </c>
      <c r="P408" s="116">
        <v>0.12331141992642</v>
      </c>
      <c r="Q408" s="116">
        <v>350.32176911403099</v>
      </c>
      <c r="R408" s="116">
        <v>1210</v>
      </c>
      <c r="S408" s="116" t="s">
        <v>318</v>
      </c>
      <c r="T408" s="116">
        <v>1210</v>
      </c>
      <c r="U408" s="116" t="s">
        <v>268</v>
      </c>
      <c r="V408" s="116" t="s">
        <v>268</v>
      </c>
      <c r="Z408" s="116">
        <v>0</v>
      </c>
      <c r="AA408" s="116">
        <v>1</v>
      </c>
      <c r="AB408" s="116">
        <v>0.85020169117624</v>
      </c>
      <c r="AC408" s="116">
        <v>0.12331141992642</v>
      </c>
      <c r="AD408" s="116">
        <v>1207.6266105709201</v>
      </c>
      <c r="AF408" s="116">
        <v>-1</v>
      </c>
      <c r="AG408" s="116">
        <v>-1</v>
      </c>
      <c r="AH408" s="116">
        <v>-1</v>
      </c>
      <c r="AI408" s="116">
        <v>-1</v>
      </c>
      <c r="AJ408" s="116">
        <v>0</v>
      </c>
      <c r="AM408" s="116" t="s">
        <v>319</v>
      </c>
      <c r="AN408" s="116">
        <v>-1</v>
      </c>
      <c r="AQ408" s="116">
        <v>779</v>
      </c>
      <c r="AR408" s="116" t="s">
        <v>320</v>
      </c>
      <c r="AS408" s="116" t="s">
        <v>248</v>
      </c>
      <c r="AT408" s="116" t="s">
        <v>268</v>
      </c>
      <c r="AV408" s="116">
        <v>114.98776557357699</v>
      </c>
      <c r="AW408" s="116">
        <v>0.97942141979999997</v>
      </c>
    </row>
    <row r="409" spans="1:49" x14ac:dyDescent="0.25">
      <c r="A409" s="127">
        <v>200000</v>
      </c>
      <c r="B409" s="127">
        <v>790000</v>
      </c>
      <c r="C409" s="127">
        <v>790000</v>
      </c>
      <c r="D409" s="116" t="s">
        <v>314</v>
      </c>
      <c r="E409" s="116" t="s">
        <v>315</v>
      </c>
      <c r="F409" s="116" t="s">
        <v>316</v>
      </c>
      <c r="G409" s="116" t="s">
        <v>317</v>
      </c>
      <c r="H409" s="116">
        <v>0.36</v>
      </c>
      <c r="I409" s="116">
        <v>0.57999999999999996</v>
      </c>
      <c r="J409" s="116" t="s">
        <v>268</v>
      </c>
      <c r="K409" s="116">
        <v>6.0543059396209999E-2</v>
      </c>
      <c r="L409" s="116">
        <v>3790.1001722502801</v>
      </c>
      <c r="M409" s="116">
        <v>9.1982567464304097</v>
      </c>
      <c r="N409" s="116">
        <v>1.3340953235237101</v>
      </c>
      <c r="O409" s="116">
        <v>0.55689060454079997</v>
      </c>
      <c r="P409" s="116">
        <v>8.077021241231E-2</v>
      </c>
      <c r="Q409" s="116">
        <v>229.46425984616801</v>
      </c>
      <c r="R409" s="116">
        <v>1750</v>
      </c>
      <c r="S409" s="116" t="s">
        <v>321</v>
      </c>
      <c r="T409" s="116">
        <v>1750</v>
      </c>
      <c r="U409" s="116" t="s">
        <v>268</v>
      </c>
      <c r="V409" s="116" t="s">
        <v>268</v>
      </c>
      <c r="Z409" s="116">
        <v>0</v>
      </c>
      <c r="AA409" s="116">
        <v>1</v>
      </c>
      <c r="AB409" s="116">
        <v>0.55689060454079997</v>
      </c>
      <c r="AC409" s="116">
        <v>8.077021241231E-2</v>
      </c>
      <c r="AD409" s="116">
        <v>229.464259846169</v>
      </c>
      <c r="AF409" s="116">
        <v>-1</v>
      </c>
      <c r="AG409" s="116">
        <v>-1</v>
      </c>
      <c r="AH409" s="116">
        <v>-1</v>
      </c>
      <c r="AI409" s="116">
        <v>-1</v>
      </c>
      <c r="AJ409" s="116">
        <v>0</v>
      </c>
      <c r="AM409" s="116" t="s">
        <v>319</v>
      </c>
      <c r="AN409" s="116">
        <v>-1</v>
      </c>
      <c r="AQ409" s="116">
        <v>779</v>
      </c>
      <c r="AR409" s="116" t="s">
        <v>320</v>
      </c>
      <c r="AS409" s="116" t="s">
        <v>248</v>
      </c>
      <c r="AT409" s="116" t="s">
        <v>268</v>
      </c>
      <c r="AV409" s="116">
        <v>109.813326979766</v>
      </c>
      <c r="AW409" s="116">
        <v>0.18610240049999999</v>
      </c>
    </row>
    <row r="410" spans="1:49" x14ac:dyDescent="0.25">
      <c r="A410" s="127">
        <v>200000</v>
      </c>
      <c r="B410" s="127">
        <v>790000</v>
      </c>
      <c r="C410" s="127">
        <v>790000</v>
      </c>
      <c r="D410" s="116" t="s">
        <v>314</v>
      </c>
      <c r="E410" s="116" t="s">
        <v>315</v>
      </c>
      <c r="F410" s="116" t="s">
        <v>316</v>
      </c>
      <c r="G410" s="116" t="s">
        <v>317</v>
      </c>
      <c r="H410" s="116">
        <v>0.36</v>
      </c>
      <c r="I410" s="116">
        <v>0.57999999999999996</v>
      </c>
      <c r="J410" s="116" t="s">
        <v>268</v>
      </c>
      <c r="K410" s="116">
        <v>3.43310915351E-3</v>
      </c>
      <c r="L410" s="116">
        <v>3961.1614014154502</v>
      </c>
      <c r="M410" s="116">
        <v>9.8380464696769501</v>
      </c>
      <c r="N410" s="116">
        <v>1.5701307379404501</v>
      </c>
      <c r="O410" s="116">
        <v>3.3775087387730003E-2</v>
      </c>
      <c r="P410" s="116">
        <v>5.3904302086300003E-3</v>
      </c>
      <c r="Q410" s="116">
        <v>13.5990994657417</v>
      </c>
      <c r="R410" s="116">
        <v>1700</v>
      </c>
      <c r="S410" s="116" t="s">
        <v>322</v>
      </c>
      <c r="T410" s="116">
        <v>1700</v>
      </c>
      <c r="U410" s="116" t="s">
        <v>268</v>
      </c>
      <c r="V410" s="116" t="s">
        <v>268</v>
      </c>
      <c r="Z410" s="116">
        <v>0</v>
      </c>
      <c r="AA410" s="116">
        <v>1</v>
      </c>
      <c r="AB410" s="116">
        <v>3.3775087387730003E-2</v>
      </c>
      <c r="AC410" s="116">
        <v>5.3904302086300003E-3</v>
      </c>
      <c r="AD410" s="116">
        <v>13.5990994657417</v>
      </c>
      <c r="AF410" s="116">
        <v>-1</v>
      </c>
      <c r="AG410" s="116">
        <v>-1</v>
      </c>
      <c r="AH410" s="116">
        <v>-1</v>
      </c>
      <c r="AI410" s="116">
        <v>-1</v>
      </c>
      <c r="AJ410" s="116">
        <v>0</v>
      </c>
      <c r="AM410" s="116" t="s">
        <v>319</v>
      </c>
      <c r="AN410" s="116">
        <v>-1</v>
      </c>
      <c r="AQ410" s="116">
        <v>779</v>
      </c>
      <c r="AR410" s="116" t="s">
        <v>320</v>
      </c>
      <c r="AS410" s="116" t="s">
        <v>248</v>
      </c>
      <c r="AT410" s="116" t="s">
        <v>268</v>
      </c>
      <c r="AV410" s="116">
        <v>21.509779182809201</v>
      </c>
      <c r="AW410" s="116">
        <v>1.1029277699999999E-2</v>
      </c>
    </row>
    <row r="411" spans="1:49" x14ac:dyDescent="0.25">
      <c r="A411" s="127">
        <v>200000</v>
      </c>
      <c r="B411" s="127">
        <v>790000</v>
      </c>
      <c r="C411" s="127">
        <v>790000</v>
      </c>
      <c r="D411" s="116" t="s">
        <v>314</v>
      </c>
      <c r="E411" s="116" t="s">
        <v>315</v>
      </c>
      <c r="F411" s="116" t="s">
        <v>316</v>
      </c>
      <c r="G411" s="116" t="s">
        <v>317</v>
      </c>
      <c r="H411" s="116">
        <v>0.36</v>
      </c>
      <c r="I411" s="116">
        <v>0.57999999999999996</v>
      </c>
      <c r="J411" s="116" t="s">
        <v>268</v>
      </c>
      <c r="K411" s="116">
        <v>0.20378681658155001</v>
      </c>
      <c r="L411" s="116">
        <v>3961.1614014154502</v>
      </c>
      <c r="M411" s="116">
        <v>9.8380464696769501</v>
      </c>
      <c r="N411" s="116">
        <v>1.5701307379404501</v>
      </c>
      <c r="O411" s="116">
        <v>2.00486417143683</v>
      </c>
      <c r="P411" s="116">
        <v>0.31997194470172002</v>
      </c>
      <c r="Q411" s="116">
        <v>807.23247196017098</v>
      </c>
      <c r="R411" s="116">
        <v>1210</v>
      </c>
      <c r="S411" s="116" t="s">
        <v>318</v>
      </c>
      <c r="T411" s="116">
        <v>1210</v>
      </c>
      <c r="U411" s="116" t="s">
        <v>268</v>
      </c>
      <c r="V411" s="116" t="s">
        <v>268</v>
      </c>
      <c r="Z411" s="116">
        <v>0</v>
      </c>
      <c r="AA411" s="116">
        <v>1</v>
      </c>
      <c r="AB411" s="116">
        <v>2.00486417143683</v>
      </c>
      <c r="AC411" s="116">
        <v>0.31997194470172002</v>
      </c>
      <c r="AD411" s="116">
        <v>807.23247196017098</v>
      </c>
      <c r="AF411" s="116">
        <v>-1</v>
      </c>
      <c r="AG411" s="116">
        <v>-1</v>
      </c>
      <c r="AH411" s="116">
        <v>-1</v>
      </c>
      <c r="AI411" s="116">
        <v>-1</v>
      </c>
      <c r="AJ411" s="116">
        <v>0</v>
      </c>
      <c r="AM411" s="116" t="s">
        <v>319</v>
      </c>
      <c r="AN411" s="116">
        <v>-1</v>
      </c>
      <c r="AQ411" s="116">
        <v>779</v>
      </c>
      <c r="AR411" s="116" t="s">
        <v>320</v>
      </c>
      <c r="AS411" s="116" t="s">
        <v>248</v>
      </c>
      <c r="AT411" s="116" t="s">
        <v>268</v>
      </c>
      <c r="AV411" s="116">
        <v>154.664481574212</v>
      </c>
      <c r="AW411" s="116">
        <v>0.65468975829999998</v>
      </c>
    </row>
    <row r="412" spans="1:49" x14ac:dyDescent="0.25">
      <c r="A412" s="127">
        <v>200000</v>
      </c>
      <c r="B412" s="127">
        <v>790000</v>
      </c>
      <c r="C412" s="127">
        <v>790000</v>
      </c>
      <c r="D412" s="116" t="s">
        <v>314</v>
      </c>
      <c r="E412" s="116" t="s">
        <v>315</v>
      </c>
      <c r="F412" s="116" t="s">
        <v>316</v>
      </c>
      <c r="G412" s="116" t="s">
        <v>317</v>
      </c>
      <c r="H412" s="116">
        <v>0.36</v>
      </c>
      <c r="I412" s="116">
        <v>0.57999999999999996</v>
      </c>
      <c r="J412" s="116" t="s">
        <v>268</v>
      </c>
      <c r="K412" s="116">
        <v>0.19776550122584</v>
      </c>
      <c r="L412" s="116">
        <v>3961.1614014154502</v>
      </c>
      <c r="M412" s="116">
        <v>9.8380464696769501</v>
      </c>
      <c r="N412" s="116">
        <v>1.5701307379404501</v>
      </c>
      <c r="O412" s="116">
        <v>1.94562619115883</v>
      </c>
      <c r="P412" s="116">
        <v>0.31051769237889998</v>
      </c>
      <c r="Q412" s="116">
        <v>783.38106998740602</v>
      </c>
      <c r="R412" s="116">
        <v>1310</v>
      </c>
      <c r="S412" s="116" t="s">
        <v>318</v>
      </c>
      <c r="T412" s="116">
        <v>1310</v>
      </c>
      <c r="U412" s="116" t="s">
        <v>268</v>
      </c>
      <c r="V412" s="116" t="s">
        <v>268</v>
      </c>
      <c r="Z412" s="116">
        <v>0</v>
      </c>
      <c r="AA412" s="116">
        <v>1</v>
      </c>
      <c r="AB412" s="116">
        <v>1.94562619115883</v>
      </c>
      <c r="AC412" s="116">
        <v>0.31051769237889998</v>
      </c>
      <c r="AD412" s="116">
        <v>783.38106998740602</v>
      </c>
      <c r="AF412" s="116">
        <v>-1</v>
      </c>
      <c r="AG412" s="116">
        <v>-1</v>
      </c>
      <c r="AH412" s="116">
        <v>-1</v>
      </c>
      <c r="AI412" s="116">
        <v>-1</v>
      </c>
      <c r="AJ412" s="116">
        <v>0</v>
      </c>
      <c r="AM412" s="116" t="s">
        <v>319</v>
      </c>
      <c r="AN412" s="116">
        <v>-1</v>
      </c>
      <c r="AQ412" s="116">
        <v>779</v>
      </c>
      <c r="AR412" s="116" t="s">
        <v>320</v>
      </c>
      <c r="AS412" s="116" t="s">
        <v>248</v>
      </c>
      <c r="AT412" s="116" t="s">
        <v>268</v>
      </c>
      <c r="AV412" s="116">
        <v>126.649614237785</v>
      </c>
      <c r="AW412" s="116">
        <v>0.63534555550000005</v>
      </c>
    </row>
    <row r="413" spans="1:49" x14ac:dyDescent="0.25">
      <c r="A413" s="127">
        <v>200000</v>
      </c>
      <c r="B413" s="127">
        <v>790000</v>
      </c>
      <c r="C413" s="127">
        <v>790000</v>
      </c>
      <c r="D413" s="116" t="s">
        <v>314</v>
      </c>
      <c r="E413" s="116" t="s">
        <v>315</v>
      </c>
      <c r="F413" s="116" t="s">
        <v>316</v>
      </c>
      <c r="G413" s="116" t="s">
        <v>317</v>
      </c>
      <c r="H413" s="116">
        <v>0.36</v>
      </c>
      <c r="I413" s="116">
        <v>0.57999999999999996</v>
      </c>
      <c r="J413" s="116" t="s">
        <v>268</v>
      </c>
      <c r="K413" s="116">
        <v>4.8493829810209998E-2</v>
      </c>
      <c r="L413" s="116">
        <v>3961.1614014154502</v>
      </c>
      <c r="M413" s="116">
        <v>9.8380464696769501</v>
      </c>
      <c r="N413" s="116">
        <v>1.5701307379404501</v>
      </c>
      <c r="O413" s="116">
        <v>0.47708455116553</v>
      </c>
      <c r="P413" s="116">
        <v>7.6141652785469999E-2</v>
      </c>
      <c r="Q413" s="116">
        <v>192.09188685104499</v>
      </c>
      <c r="R413" s="116">
        <v>1750</v>
      </c>
      <c r="S413" s="116" t="s">
        <v>321</v>
      </c>
      <c r="T413" s="116">
        <v>1750</v>
      </c>
      <c r="U413" s="116" t="s">
        <v>268</v>
      </c>
      <c r="V413" s="116" t="s">
        <v>268</v>
      </c>
      <c r="Z413" s="116">
        <v>0</v>
      </c>
      <c r="AA413" s="116">
        <v>1</v>
      </c>
      <c r="AB413" s="116">
        <v>0.47708455116553</v>
      </c>
      <c r="AC413" s="116">
        <v>7.6141652785469999E-2</v>
      </c>
      <c r="AD413" s="116">
        <v>192.09188685104399</v>
      </c>
      <c r="AF413" s="116">
        <v>-1</v>
      </c>
      <c r="AG413" s="116">
        <v>-1</v>
      </c>
      <c r="AH413" s="116">
        <v>-1</v>
      </c>
      <c r="AI413" s="116">
        <v>-1</v>
      </c>
      <c r="AJ413" s="116">
        <v>0</v>
      </c>
      <c r="AM413" s="116" t="s">
        <v>319</v>
      </c>
      <c r="AN413" s="116">
        <v>-1</v>
      </c>
      <c r="AQ413" s="116">
        <v>779</v>
      </c>
      <c r="AR413" s="116" t="s">
        <v>320</v>
      </c>
      <c r="AS413" s="116" t="s">
        <v>248</v>
      </c>
      <c r="AT413" s="116" t="s">
        <v>268</v>
      </c>
      <c r="AV413" s="116">
        <v>59.805055898856402</v>
      </c>
      <c r="AW413" s="116">
        <v>0.1557922846</v>
      </c>
    </row>
    <row r="414" spans="1:49" x14ac:dyDescent="0.25">
      <c r="A414" s="127">
        <v>200000</v>
      </c>
      <c r="B414" s="127">
        <v>790000</v>
      </c>
      <c r="C414" s="127">
        <v>790000</v>
      </c>
      <c r="D414" s="116" t="s">
        <v>314</v>
      </c>
      <c r="E414" s="116" t="s">
        <v>315</v>
      </c>
      <c r="F414" s="116" t="s">
        <v>316</v>
      </c>
      <c r="G414" s="116" t="s">
        <v>317</v>
      </c>
      <c r="H414" s="116">
        <v>0.36</v>
      </c>
      <c r="I414" s="116">
        <v>0.57999999999999996</v>
      </c>
      <c r="J414" s="116" t="s">
        <v>268</v>
      </c>
      <c r="K414" s="116">
        <v>6.6750724765499994E-2</v>
      </c>
      <c r="L414" s="116">
        <v>3961.1614014154502</v>
      </c>
      <c r="M414" s="116">
        <v>9.8380464696769501</v>
      </c>
      <c r="N414" s="116">
        <v>1.5701307379404501</v>
      </c>
      <c r="O414" s="116">
        <v>0.65669673212764001</v>
      </c>
      <c r="P414" s="116">
        <v>0.10480736473412</v>
      </c>
      <c r="Q414" s="116">
        <v>264.41039445762101</v>
      </c>
      <c r="R414" s="116">
        <v>1750</v>
      </c>
      <c r="S414" s="116" t="s">
        <v>321</v>
      </c>
      <c r="T414" s="116">
        <v>1750</v>
      </c>
      <c r="U414" s="116" t="s">
        <v>268</v>
      </c>
      <c r="V414" s="116" t="s">
        <v>268</v>
      </c>
      <c r="Z414" s="116">
        <v>0</v>
      </c>
      <c r="AA414" s="116">
        <v>1</v>
      </c>
      <c r="AB414" s="116">
        <v>0.65669673212764001</v>
      </c>
      <c r="AC414" s="116">
        <v>0.10480736473412</v>
      </c>
      <c r="AD414" s="116">
        <v>264.41039445761902</v>
      </c>
      <c r="AF414" s="116">
        <v>-1</v>
      </c>
      <c r="AG414" s="116">
        <v>-1</v>
      </c>
      <c r="AH414" s="116">
        <v>-1</v>
      </c>
      <c r="AI414" s="116">
        <v>-1</v>
      </c>
      <c r="AJ414" s="116">
        <v>0</v>
      </c>
      <c r="AM414" s="116" t="s">
        <v>319</v>
      </c>
      <c r="AN414" s="116">
        <v>-1</v>
      </c>
      <c r="AQ414" s="116">
        <v>779</v>
      </c>
      <c r="AR414" s="116" t="s">
        <v>320</v>
      </c>
      <c r="AS414" s="116" t="s">
        <v>248</v>
      </c>
      <c r="AT414" s="116" t="s">
        <v>268</v>
      </c>
      <c r="AV414" s="116">
        <v>77.731247530421498</v>
      </c>
      <c r="AW414" s="116">
        <v>0.21444476439999999</v>
      </c>
    </row>
    <row r="415" spans="1:49" x14ac:dyDescent="0.25">
      <c r="A415" s="127">
        <v>200000</v>
      </c>
      <c r="B415" s="127">
        <v>790000</v>
      </c>
      <c r="C415" s="127">
        <v>790000</v>
      </c>
      <c r="D415" s="116" t="s">
        <v>314</v>
      </c>
      <c r="E415" s="116" t="s">
        <v>315</v>
      </c>
      <c r="F415" s="116" t="s">
        <v>316</v>
      </c>
      <c r="G415" s="116" t="s">
        <v>317</v>
      </c>
      <c r="H415" s="116">
        <v>0.36</v>
      </c>
      <c r="I415" s="116">
        <v>0.57999999999999996</v>
      </c>
      <c r="J415" s="116" t="s">
        <v>268</v>
      </c>
      <c r="K415" s="116">
        <v>9.7533529039049993E-2</v>
      </c>
      <c r="L415" s="116">
        <v>3961.1614014154502</v>
      </c>
      <c r="M415" s="116">
        <v>9.8380464696769501</v>
      </c>
      <c r="N415" s="116">
        <v>1.5701307379404501</v>
      </c>
      <c r="O415" s="116">
        <v>0.95953939103781005</v>
      </c>
      <c r="P415" s="116">
        <v>0.15314039192403001</v>
      </c>
      <c r="Q415" s="116">
        <v>386.34605057334198</v>
      </c>
      <c r="R415" s="116">
        <v>1750</v>
      </c>
      <c r="S415" s="116" t="s">
        <v>321</v>
      </c>
      <c r="T415" s="116">
        <v>1750</v>
      </c>
      <c r="U415" s="116" t="s">
        <v>268</v>
      </c>
      <c r="V415" s="116" t="s">
        <v>268</v>
      </c>
      <c r="Z415" s="116">
        <v>0</v>
      </c>
      <c r="AA415" s="116">
        <v>1</v>
      </c>
      <c r="AB415" s="116">
        <v>0.95953939103781005</v>
      </c>
      <c r="AC415" s="116">
        <v>0.15314039192403001</v>
      </c>
      <c r="AD415" s="116">
        <v>386.34605057334301</v>
      </c>
      <c r="AF415" s="116">
        <v>-1</v>
      </c>
      <c r="AG415" s="116">
        <v>-1</v>
      </c>
      <c r="AH415" s="116">
        <v>-1</v>
      </c>
      <c r="AI415" s="116">
        <v>-1</v>
      </c>
      <c r="AJ415" s="116">
        <v>0</v>
      </c>
      <c r="AM415" s="116" t="s">
        <v>319</v>
      </c>
      <c r="AN415" s="116">
        <v>-1</v>
      </c>
      <c r="AQ415" s="116">
        <v>779</v>
      </c>
      <c r="AR415" s="116" t="s">
        <v>320</v>
      </c>
      <c r="AS415" s="116" t="s">
        <v>248</v>
      </c>
      <c r="AT415" s="116" t="s">
        <v>268</v>
      </c>
      <c r="AV415" s="116">
        <v>95.0521714533851</v>
      </c>
      <c r="AW415" s="116">
        <v>0.31333824049999998</v>
      </c>
    </row>
    <row r="416" spans="1:49" x14ac:dyDescent="0.25">
      <c r="A416" s="127">
        <v>200000</v>
      </c>
      <c r="B416" s="127">
        <v>800000</v>
      </c>
      <c r="C416" s="127">
        <v>800000</v>
      </c>
      <c r="D416" s="116" t="s">
        <v>314</v>
      </c>
      <c r="E416" s="116" t="s">
        <v>315</v>
      </c>
      <c r="F416" s="116" t="s">
        <v>316</v>
      </c>
      <c r="G416" s="116" t="s">
        <v>317</v>
      </c>
      <c r="H416" s="116">
        <v>0.36</v>
      </c>
      <c r="I416" s="116">
        <v>0.57999999999999996</v>
      </c>
      <c r="J416" s="116" t="s">
        <v>268</v>
      </c>
      <c r="K416" s="116">
        <v>0.50717614610885997</v>
      </c>
      <c r="L416" s="116">
        <v>3973.0084840741602</v>
      </c>
      <c r="M416" s="116">
        <v>10.117702958037199</v>
      </c>
      <c r="N416" s="116">
        <v>1.5759499307353599</v>
      </c>
      <c r="O416" s="116">
        <v>5.1314575937315796</v>
      </c>
      <c r="P416" s="116">
        <v>0.79928421233088998</v>
      </c>
      <c r="Q416" s="116">
        <v>2015.0151314105501</v>
      </c>
      <c r="R416" s="116">
        <v>1210</v>
      </c>
      <c r="S416" s="116" t="s">
        <v>318</v>
      </c>
      <c r="T416" s="116">
        <v>1210</v>
      </c>
      <c r="U416" s="116" t="s">
        <v>268</v>
      </c>
      <c r="V416" s="116" t="s">
        <v>268</v>
      </c>
      <c r="Z416" s="116">
        <v>0</v>
      </c>
      <c r="AA416" s="116">
        <v>1</v>
      </c>
      <c r="AB416" s="116">
        <v>5.1314575937315796</v>
      </c>
      <c r="AC416" s="116">
        <v>0.79928421233088998</v>
      </c>
      <c r="AD416" s="116">
        <v>2015.0151314105501</v>
      </c>
      <c r="AF416" s="116">
        <v>-1</v>
      </c>
      <c r="AG416" s="116">
        <v>-1</v>
      </c>
      <c r="AH416" s="116">
        <v>-1</v>
      </c>
      <c r="AI416" s="116">
        <v>-1</v>
      </c>
      <c r="AJ416" s="116">
        <v>0</v>
      </c>
      <c r="AM416" s="116" t="s">
        <v>319</v>
      </c>
      <c r="AN416" s="116">
        <v>-1</v>
      </c>
      <c r="AQ416" s="116">
        <v>779</v>
      </c>
      <c r="AR416" s="116" t="s">
        <v>320</v>
      </c>
      <c r="AS416" s="116" t="s">
        <v>248</v>
      </c>
      <c r="AT416" s="116" t="s">
        <v>268</v>
      </c>
      <c r="AV416" s="116">
        <v>200.27832266278</v>
      </c>
      <c r="AW416" s="116">
        <v>1.6342377384</v>
      </c>
    </row>
    <row r="417" spans="1:49" x14ac:dyDescent="0.25">
      <c r="A417" s="127">
        <v>200000</v>
      </c>
      <c r="B417" s="127">
        <v>800000</v>
      </c>
      <c r="C417" s="127">
        <v>800000</v>
      </c>
      <c r="D417" s="116" t="s">
        <v>314</v>
      </c>
      <c r="E417" s="116" t="s">
        <v>315</v>
      </c>
      <c r="F417" s="116" t="s">
        <v>316</v>
      </c>
      <c r="G417" s="116" t="s">
        <v>317</v>
      </c>
      <c r="H417" s="116">
        <v>0.36</v>
      </c>
      <c r="I417" s="116">
        <v>0.57999999999999996</v>
      </c>
      <c r="J417" s="116" t="s">
        <v>268</v>
      </c>
      <c r="K417" s="116">
        <v>2.4566652936400001E-3</v>
      </c>
      <c r="L417" s="116">
        <v>3973.0084840741602</v>
      </c>
      <c r="M417" s="116">
        <v>10.117702958037199</v>
      </c>
      <c r="N417" s="116">
        <v>1.5759499307353599</v>
      </c>
      <c r="O417" s="116">
        <v>2.4855809708440001E-2</v>
      </c>
      <c r="P417" s="116">
        <v>3.8715814993600002E-3</v>
      </c>
      <c r="Q417" s="116">
        <v>9.7603520541900703</v>
      </c>
      <c r="R417" s="116">
        <v>1310</v>
      </c>
      <c r="S417" s="116" t="s">
        <v>318</v>
      </c>
      <c r="T417" s="116">
        <v>1310</v>
      </c>
      <c r="U417" s="116" t="s">
        <v>268</v>
      </c>
      <c r="V417" s="116" t="s">
        <v>268</v>
      </c>
      <c r="Z417" s="116">
        <v>0</v>
      </c>
      <c r="AA417" s="116">
        <v>1</v>
      </c>
      <c r="AB417" s="116">
        <v>2.4855809708440001E-2</v>
      </c>
      <c r="AC417" s="116">
        <v>3.8715814993600002E-3</v>
      </c>
      <c r="AD417" s="116">
        <v>9.7603520541888003</v>
      </c>
      <c r="AF417" s="116">
        <v>-1</v>
      </c>
      <c r="AG417" s="116">
        <v>-1</v>
      </c>
      <c r="AH417" s="116">
        <v>-1</v>
      </c>
      <c r="AI417" s="116">
        <v>-1</v>
      </c>
      <c r="AJ417" s="116">
        <v>0</v>
      </c>
      <c r="AM417" s="116" t="s">
        <v>319</v>
      </c>
      <c r="AN417" s="116">
        <v>-1</v>
      </c>
      <c r="AQ417" s="116">
        <v>779</v>
      </c>
      <c r="AR417" s="116" t="s">
        <v>320</v>
      </c>
      <c r="AS417" s="116" t="s">
        <v>248</v>
      </c>
      <c r="AT417" s="116" t="s">
        <v>268</v>
      </c>
      <c r="AV417" s="116">
        <v>45.838378888804897</v>
      </c>
      <c r="AW417" s="116">
        <v>7.9159383999999992E-3</v>
      </c>
    </row>
    <row r="418" spans="1:49" x14ac:dyDescent="0.25">
      <c r="A418" s="127">
        <v>200000</v>
      </c>
      <c r="B418" s="127">
        <v>800000</v>
      </c>
      <c r="C418" s="127">
        <v>800000</v>
      </c>
      <c r="D418" s="116" t="s">
        <v>314</v>
      </c>
      <c r="E418" s="116" t="s">
        <v>315</v>
      </c>
      <c r="F418" s="116" t="s">
        <v>316</v>
      </c>
      <c r="G418" s="116" t="s">
        <v>317</v>
      </c>
      <c r="H418" s="116">
        <v>0.36</v>
      </c>
      <c r="I418" s="116">
        <v>0.57999999999999996</v>
      </c>
      <c r="J418" s="116" t="s">
        <v>268</v>
      </c>
      <c r="K418" s="116">
        <v>4.1926697094200001E-2</v>
      </c>
      <c r="L418" s="116">
        <v>3973.0084840741602</v>
      </c>
      <c r="M418" s="116">
        <v>10.117702958037199</v>
      </c>
      <c r="N418" s="116">
        <v>1.5759499307353599</v>
      </c>
      <c r="O418" s="116">
        <v>0.42420186721073</v>
      </c>
      <c r="P418" s="116">
        <v>6.6074375381570002E-2</v>
      </c>
      <c r="Q418" s="116">
        <v>166.57512326447201</v>
      </c>
      <c r="R418" s="116">
        <v>1310</v>
      </c>
      <c r="S418" s="116" t="s">
        <v>318</v>
      </c>
      <c r="T418" s="116">
        <v>1310</v>
      </c>
      <c r="U418" s="116" t="s">
        <v>268</v>
      </c>
      <c r="V418" s="116" t="s">
        <v>268</v>
      </c>
      <c r="Z418" s="116">
        <v>0</v>
      </c>
      <c r="AA418" s="116">
        <v>1</v>
      </c>
      <c r="AB418" s="116">
        <v>0.42420186721073</v>
      </c>
      <c r="AC418" s="116">
        <v>6.6074375381570002E-2</v>
      </c>
      <c r="AD418" s="116">
        <v>166.57512326447201</v>
      </c>
      <c r="AF418" s="116">
        <v>-1</v>
      </c>
      <c r="AG418" s="116">
        <v>-1</v>
      </c>
      <c r="AH418" s="116">
        <v>-1</v>
      </c>
      <c r="AI418" s="116">
        <v>-1</v>
      </c>
      <c r="AJ418" s="116">
        <v>0</v>
      </c>
      <c r="AM418" s="116" t="s">
        <v>319</v>
      </c>
      <c r="AN418" s="116">
        <v>-1</v>
      </c>
      <c r="AQ418" s="116">
        <v>779</v>
      </c>
      <c r="AR418" s="116" t="s">
        <v>320</v>
      </c>
      <c r="AS418" s="116" t="s">
        <v>248</v>
      </c>
      <c r="AT418" s="116" t="s">
        <v>268</v>
      </c>
      <c r="AV418" s="116">
        <v>61.448278004056199</v>
      </c>
      <c r="AW418" s="116">
        <v>0.13509742359999999</v>
      </c>
    </row>
    <row r="419" spans="1:49" x14ac:dyDescent="0.25">
      <c r="A419" s="127">
        <v>200000</v>
      </c>
      <c r="B419" s="127">
        <v>800000</v>
      </c>
      <c r="C419" s="127">
        <v>800000</v>
      </c>
      <c r="D419" s="116" t="s">
        <v>314</v>
      </c>
      <c r="E419" s="116" t="s">
        <v>315</v>
      </c>
      <c r="F419" s="116" t="s">
        <v>316</v>
      </c>
      <c r="G419" s="116" t="s">
        <v>317</v>
      </c>
      <c r="H419" s="116">
        <v>0.36</v>
      </c>
      <c r="I419" s="116">
        <v>0.57999999999999996</v>
      </c>
      <c r="J419" s="116" t="s">
        <v>268</v>
      </c>
      <c r="K419" s="116">
        <v>7.4928790881509999E-2</v>
      </c>
      <c r="L419" s="116">
        <v>3998.9179760280399</v>
      </c>
      <c r="M419" s="116">
        <v>10.842529366083699</v>
      </c>
      <c r="N419" s="116">
        <v>1.9080663125727799</v>
      </c>
      <c r="O419" s="116">
        <v>0.81241761549794</v>
      </c>
      <c r="P419" s="116">
        <v>0.14296910172282001</v>
      </c>
      <c r="Q419" s="116">
        <v>299.63408877812401</v>
      </c>
      <c r="R419" s="116">
        <v>1210</v>
      </c>
      <c r="S419" s="116" t="s">
        <v>318</v>
      </c>
      <c r="T419" s="116">
        <v>1210</v>
      </c>
      <c r="U419" s="116" t="s">
        <v>268</v>
      </c>
      <c r="V419" s="116" t="s">
        <v>268</v>
      </c>
      <c r="Z419" s="116">
        <v>0</v>
      </c>
      <c r="AA419" s="116">
        <v>1</v>
      </c>
      <c r="AB419" s="116">
        <v>0.81241761549794</v>
      </c>
      <c r="AC419" s="116">
        <v>0.14296910172282001</v>
      </c>
      <c r="AD419" s="116">
        <v>299.63408877880801</v>
      </c>
      <c r="AF419" s="116">
        <v>-1</v>
      </c>
      <c r="AG419" s="116">
        <v>-1</v>
      </c>
      <c r="AH419" s="116">
        <v>-1</v>
      </c>
      <c r="AI419" s="116">
        <v>-1</v>
      </c>
      <c r="AJ419" s="116">
        <v>0</v>
      </c>
      <c r="AM419" s="116" t="s">
        <v>319</v>
      </c>
      <c r="AN419" s="116">
        <v>-1</v>
      </c>
      <c r="AQ419" s="116">
        <v>779</v>
      </c>
      <c r="AR419" s="116" t="s">
        <v>320</v>
      </c>
      <c r="AS419" s="116" t="s">
        <v>248</v>
      </c>
      <c r="AT419" s="116" t="s">
        <v>268</v>
      </c>
      <c r="AV419" s="116">
        <v>112.939063307887</v>
      </c>
      <c r="AW419" s="116">
        <v>0.24301223750000001</v>
      </c>
    </row>
    <row r="420" spans="1:49" x14ac:dyDescent="0.25">
      <c r="A420" s="127">
        <v>200000</v>
      </c>
      <c r="B420" s="127">
        <v>800000</v>
      </c>
      <c r="C420" s="127">
        <v>800000</v>
      </c>
      <c r="D420" s="116" t="s">
        <v>314</v>
      </c>
      <c r="E420" s="116" t="s">
        <v>315</v>
      </c>
      <c r="F420" s="116" t="s">
        <v>316</v>
      </c>
      <c r="G420" s="116" t="s">
        <v>317</v>
      </c>
      <c r="H420" s="116">
        <v>0.36</v>
      </c>
      <c r="I420" s="116">
        <v>0.57999999999999996</v>
      </c>
      <c r="J420" s="116" t="s">
        <v>268</v>
      </c>
      <c r="K420" s="116">
        <v>1.6121014196999999E-3</v>
      </c>
      <c r="L420" s="116">
        <v>3998.9179760280399</v>
      </c>
      <c r="M420" s="116">
        <v>10.842529366083699</v>
      </c>
      <c r="N420" s="116">
        <v>1.9080663125727799</v>
      </c>
      <c r="O420" s="116">
        <v>1.747925698425E-2</v>
      </c>
      <c r="P420" s="116">
        <v>3.0759964113899999E-3</v>
      </c>
      <c r="Q420" s="116">
        <v>6.4466613464386597</v>
      </c>
      <c r="R420" s="116">
        <v>1310</v>
      </c>
      <c r="S420" s="116" t="s">
        <v>318</v>
      </c>
      <c r="T420" s="116">
        <v>1310</v>
      </c>
      <c r="U420" s="116" t="s">
        <v>268</v>
      </c>
      <c r="V420" s="116" t="s">
        <v>268</v>
      </c>
      <c r="Z420" s="116">
        <v>0</v>
      </c>
      <c r="AA420" s="116">
        <v>1</v>
      </c>
      <c r="AB420" s="116">
        <v>1.747925698425E-2</v>
      </c>
      <c r="AC420" s="116">
        <v>3.0759964113899999E-3</v>
      </c>
      <c r="AD420" s="116">
        <v>6.4466613464386997</v>
      </c>
      <c r="AF420" s="116">
        <v>-1</v>
      </c>
      <c r="AG420" s="116">
        <v>-1</v>
      </c>
      <c r="AH420" s="116">
        <v>-1</v>
      </c>
      <c r="AI420" s="116">
        <v>-1</v>
      </c>
      <c r="AJ420" s="116">
        <v>0</v>
      </c>
      <c r="AM420" s="116" t="s">
        <v>319</v>
      </c>
      <c r="AN420" s="116">
        <v>-1</v>
      </c>
      <c r="AQ420" s="116">
        <v>779</v>
      </c>
      <c r="AR420" s="116" t="s">
        <v>320</v>
      </c>
      <c r="AS420" s="116" t="s">
        <v>248</v>
      </c>
      <c r="AT420" s="116" t="s">
        <v>268</v>
      </c>
      <c r="AV420" s="116">
        <v>30.581771170279598</v>
      </c>
      <c r="AW420" s="116">
        <v>5.2284358000000003E-3</v>
      </c>
    </row>
    <row r="421" spans="1:49" x14ac:dyDescent="0.25">
      <c r="A421" s="127">
        <v>200000</v>
      </c>
      <c r="B421" s="127">
        <v>800000</v>
      </c>
      <c r="C421" s="127">
        <v>800000</v>
      </c>
      <c r="D421" s="116" t="s">
        <v>314</v>
      </c>
      <c r="E421" s="116" t="s">
        <v>315</v>
      </c>
      <c r="F421" s="116" t="s">
        <v>316</v>
      </c>
      <c r="G421" s="116" t="s">
        <v>317</v>
      </c>
      <c r="H421" s="116">
        <v>0.36</v>
      </c>
      <c r="I421" s="116">
        <v>0.57999999999999996</v>
      </c>
      <c r="J421" s="116" t="s">
        <v>268</v>
      </c>
      <c r="K421" s="116">
        <v>2.1436766019900001E-3</v>
      </c>
      <c r="L421" s="116">
        <v>3998.9179760280399</v>
      </c>
      <c r="M421" s="116">
        <v>10.842529366083699</v>
      </c>
      <c r="N421" s="116">
        <v>1.9080663125727799</v>
      </c>
      <c r="O421" s="116">
        <v>2.324287650852E-2</v>
      </c>
      <c r="P421" s="116">
        <v>4.0902771093100001E-3</v>
      </c>
      <c r="Q421" s="116">
        <v>8.5723868985125193</v>
      </c>
      <c r="R421" s="116">
        <v>1310</v>
      </c>
      <c r="S421" s="116" t="s">
        <v>318</v>
      </c>
      <c r="T421" s="116">
        <v>1310</v>
      </c>
      <c r="U421" s="116" t="s">
        <v>268</v>
      </c>
      <c r="V421" s="116" t="s">
        <v>268</v>
      </c>
      <c r="Z421" s="116">
        <v>0</v>
      </c>
      <c r="AA421" s="116">
        <v>1</v>
      </c>
      <c r="AB421" s="116">
        <v>2.324287650852E-2</v>
      </c>
      <c r="AC421" s="116">
        <v>4.0902771093100001E-3</v>
      </c>
      <c r="AD421" s="116">
        <v>8.5723868977028204</v>
      </c>
      <c r="AF421" s="116">
        <v>-1</v>
      </c>
      <c r="AG421" s="116">
        <v>-1</v>
      </c>
      <c r="AH421" s="116">
        <v>-1</v>
      </c>
      <c r="AI421" s="116">
        <v>-1</v>
      </c>
      <c r="AJ421" s="116">
        <v>0</v>
      </c>
      <c r="AM421" s="116" t="s">
        <v>319</v>
      </c>
      <c r="AN421" s="116">
        <v>-1</v>
      </c>
      <c r="AQ421" s="116">
        <v>779</v>
      </c>
      <c r="AR421" s="116" t="s">
        <v>320</v>
      </c>
      <c r="AS421" s="116" t="s">
        <v>248</v>
      </c>
      <c r="AT421" s="116" t="s">
        <v>268</v>
      </c>
      <c r="AV421" s="116">
        <v>40.628711643082703</v>
      </c>
      <c r="AW421" s="116">
        <v>6.9524629999999999E-3</v>
      </c>
    </row>
    <row r="422" spans="1:49" x14ac:dyDescent="0.25">
      <c r="A422" s="127">
        <v>200000</v>
      </c>
      <c r="B422" s="127">
        <v>800000</v>
      </c>
      <c r="C422" s="127">
        <v>800000</v>
      </c>
      <c r="D422" s="116" t="s">
        <v>314</v>
      </c>
      <c r="E422" s="116" t="s">
        <v>315</v>
      </c>
      <c r="F422" s="116" t="s">
        <v>316</v>
      </c>
      <c r="G422" s="116" t="s">
        <v>317</v>
      </c>
      <c r="H422" s="116">
        <v>0.36</v>
      </c>
      <c r="I422" s="116">
        <v>0.57999999999999996</v>
      </c>
      <c r="J422" s="116" t="s">
        <v>268</v>
      </c>
      <c r="K422" s="116">
        <v>0.26127254138664002</v>
      </c>
      <c r="L422" s="116">
        <v>3980.4594054334002</v>
      </c>
      <c r="M422" s="116">
        <v>10.159703307237301</v>
      </c>
      <c r="N422" s="116">
        <v>1.5873528137722901</v>
      </c>
      <c r="O422" s="116">
        <v>2.6544515028161801</v>
      </c>
      <c r="P422" s="116">
        <v>0.41473170373152002</v>
      </c>
      <c r="Q422" s="116">
        <v>1039.9847447439399</v>
      </c>
      <c r="R422" s="116">
        <v>1210</v>
      </c>
      <c r="S422" s="116" t="s">
        <v>318</v>
      </c>
      <c r="T422" s="116">
        <v>1210</v>
      </c>
      <c r="U422" s="116" t="s">
        <v>268</v>
      </c>
      <c r="V422" s="116" t="s">
        <v>268</v>
      </c>
      <c r="Z422" s="116">
        <v>0</v>
      </c>
      <c r="AA422" s="116">
        <v>1</v>
      </c>
      <c r="AB422" s="116">
        <v>2.6544515028161801</v>
      </c>
      <c r="AC422" s="116">
        <v>0.41473170373152002</v>
      </c>
      <c r="AD422" s="116">
        <v>2005.7203439606701</v>
      </c>
      <c r="AF422" s="116">
        <v>-1</v>
      </c>
      <c r="AG422" s="116">
        <v>-1</v>
      </c>
      <c r="AH422" s="116">
        <v>-1</v>
      </c>
      <c r="AI422" s="116">
        <v>-1</v>
      </c>
      <c r="AJ422" s="116">
        <v>0</v>
      </c>
      <c r="AM422" s="116" t="s">
        <v>319</v>
      </c>
      <c r="AN422" s="116">
        <v>-1</v>
      </c>
      <c r="AQ422" s="116">
        <v>779</v>
      </c>
      <c r="AR422" s="116" t="s">
        <v>320</v>
      </c>
      <c r="AS422" s="116" t="s">
        <v>248</v>
      </c>
      <c r="AT422" s="116" t="s">
        <v>268</v>
      </c>
      <c r="AV422" s="116">
        <v>210.21568245402599</v>
      </c>
      <c r="AW422" s="116">
        <v>1.6266993867999999</v>
      </c>
    </row>
    <row r="423" spans="1:49" x14ac:dyDescent="0.25">
      <c r="A423" s="127">
        <v>200000</v>
      </c>
      <c r="B423" s="127">
        <v>800000</v>
      </c>
      <c r="C423" s="127">
        <v>800000</v>
      </c>
      <c r="D423" s="116" t="s">
        <v>314</v>
      </c>
      <c r="E423" s="116" t="s">
        <v>315</v>
      </c>
      <c r="F423" s="116" t="s">
        <v>316</v>
      </c>
      <c r="G423" s="116" t="s">
        <v>317</v>
      </c>
      <c r="H423" s="116">
        <v>0.36</v>
      </c>
      <c r="I423" s="116">
        <v>0.57999999999999996</v>
      </c>
      <c r="J423" s="116" t="s">
        <v>268</v>
      </c>
      <c r="K423" s="116">
        <v>2.6866955641499999E-3</v>
      </c>
      <c r="L423" s="116">
        <v>3980.4594054334002</v>
      </c>
      <c r="M423" s="116">
        <v>10.159703307237301</v>
      </c>
      <c r="N423" s="116">
        <v>1.5873528137722901</v>
      </c>
      <c r="O423" s="116">
        <v>2.729602980872E-2</v>
      </c>
      <c r="P423" s="116">
        <v>4.2647337635099997E-3</v>
      </c>
      <c r="Q423" s="116">
        <v>10.6942826278929</v>
      </c>
      <c r="R423" s="116">
        <v>1310</v>
      </c>
      <c r="S423" s="116" t="s">
        <v>318</v>
      </c>
      <c r="T423" s="116">
        <v>1310</v>
      </c>
      <c r="U423" s="116" t="s">
        <v>268</v>
      </c>
      <c r="V423" s="116" t="s">
        <v>268</v>
      </c>
      <c r="Z423" s="116">
        <v>0</v>
      </c>
      <c r="AA423" s="116">
        <v>1</v>
      </c>
      <c r="AB423" s="116">
        <v>2.729602980872E-2</v>
      </c>
      <c r="AC423" s="116">
        <v>4.2647337635099997E-3</v>
      </c>
      <c r="AD423" s="116">
        <v>10.6942826276248</v>
      </c>
      <c r="AF423" s="116">
        <v>-1</v>
      </c>
      <c r="AG423" s="116">
        <v>-1</v>
      </c>
      <c r="AH423" s="116">
        <v>-1</v>
      </c>
      <c r="AI423" s="116">
        <v>-1</v>
      </c>
      <c r="AJ423" s="116">
        <v>0</v>
      </c>
      <c r="AM423" s="116" t="s">
        <v>319</v>
      </c>
      <c r="AN423" s="116">
        <v>-1</v>
      </c>
      <c r="AQ423" s="116">
        <v>779</v>
      </c>
      <c r="AR423" s="116" t="s">
        <v>320</v>
      </c>
      <c r="AS423" s="116" t="s">
        <v>248</v>
      </c>
      <c r="AT423" s="116" t="s">
        <v>268</v>
      </c>
      <c r="AV423" s="116">
        <v>50.848931484325497</v>
      </c>
      <c r="AW423" s="116">
        <v>8.6733841000000006E-3</v>
      </c>
    </row>
    <row r="424" spans="1:49" x14ac:dyDescent="0.25">
      <c r="A424" s="127">
        <v>200000</v>
      </c>
      <c r="B424" s="127">
        <v>800000</v>
      </c>
      <c r="C424" s="127">
        <v>800000</v>
      </c>
      <c r="D424" s="116" t="s">
        <v>314</v>
      </c>
      <c r="E424" s="116" t="s">
        <v>315</v>
      </c>
      <c r="F424" s="116" t="s">
        <v>316</v>
      </c>
      <c r="G424" s="116" t="s">
        <v>317</v>
      </c>
      <c r="H424" s="116">
        <v>0.36</v>
      </c>
      <c r="I424" s="116">
        <v>0.57999999999999996</v>
      </c>
      <c r="J424" s="116" t="s">
        <v>268</v>
      </c>
      <c r="K424" s="116">
        <v>7.1913923823739997E-2</v>
      </c>
      <c r="L424" s="116">
        <v>3961.14981448853</v>
      </c>
      <c r="M424" s="116">
        <v>9.7104228285022298</v>
      </c>
      <c r="N424" s="116">
        <v>1.55679813335174</v>
      </c>
      <c r="O424" s="116">
        <v>0.69831460758526998</v>
      </c>
      <c r="P424" s="116">
        <v>0.11195546237079999</v>
      </c>
      <c r="Q424" s="116">
        <v>284.86182601357399</v>
      </c>
      <c r="R424" s="116">
        <v>1700</v>
      </c>
      <c r="S424" s="116" t="s">
        <v>322</v>
      </c>
      <c r="T424" s="116">
        <v>1700</v>
      </c>
      <c r="U424" s="116" t="s">
        <v>268</v>
      </c>
      <c r="V424" s="116" t="s">
        <v>268</v>
      </c>
      <c r="Z424" s="116">
        <v>0</v>
      </c>
      <c r="AA424" s="116">
        <v>1</v>
      </c>
      <c r="AB424" s="116">
        <v>0.69831460758526998</v>
      </c>
      <c r="AC424" s="116">
        <v>0.11195546237079999</v>
      </c>
      <c r="AD424" s="116">
        <v>284.861826032154</v>
      </c>
      <c r="AF424" s="116">
        <v>-1</v>
      </c>
      <c r="AG424" s="116">
        <v>-1</v>
      </c>
      <c r="AH424" s="116">
        <v>-1</v>
      </c>
      <c r="AI424" s="116">
        <v>-1</v>
      </c>
      <c r="AJ424" s="116">
        <v>0</v>
      </c>
      <c r="AM424" s="116" t="s">
        <v>319</v>
      </c>
      <c r="AN424" s="116">
        <v>-1</v>
      </c>
      <c r="AQ424" s="116">
        <v>779</v>
      </c>
      <c r="AR424" s="116" t="s">
        <v>320</v>
      </c>
      <c r="AS424" s="116" t="s">
        <v>248</v>
      </c>
      <c r="AT424" s="116" t="s">
        <v>268</v>
      </c>
      <c r="AV424" s="116">
        <v>78.939158955377707</v>
      </c>
      <c r="AW424" s="116">
        <v>0.23103148909999999</v>
      </c>
    </row>
    <row r="425" spans="1:49" x14ac:dyDescent="0.25">
      <c r="A425" s="127">
        <v>200000</v>
      </c>
      <c r="B425" s="127">
        <v>800000</v>
      </c>
      <c r="C425" s="127">
        <v>800000</v>
      </c>
      <c r="D425" s="116" t="s">
        <v>314</v>
      </c>
      <c r="E425" s="116" t="s">
        <v>315</v>
      </c>
      <c r="F425" s="116" t="s">
        <v>316</v>
      </c>
      <c r="G425" s="116" t="s">
        <v>317</v>
      </c>
      <c r="H425" s="116">
        <v>0.36</v>
      </c>
      <c r="I425" s="116">
        <v>0.57999999999999996</v>
      </c>
      <c r="J425" s="116" t="s">
        <v>268</v>
      </c>
      <c r="K425" s="116">
        <v>8.8432349224590007E-2</v>
      </c>
      <c r="L425" s="116">
        <v>3961.14981448853</v>
      </c>
      <c r="M425" s="116">
        <v>9.7104228285022298</v>
      </c>
      <c r="N425" s="116">
        <v>1.55679813335174</v>
      </c>
      <c r="O425" s="116">
        <v>0.85871550268858998</v>
      </c>
      <c r="P425" s="116">
        <v>0.13767131620076001</v>
      </c>
      <c r="Q425" s="116">
        <v>350.29378372579299</v>
      </c>
      <c r="R425" s="116">
        <v>1210</v>
      </c>
      <c r="S425" s="116" t="s">
        <v>318</v>
      </c>
      <c r="T425" s="116">
        <v>1210</v>
      </c>
      <c r="U425" s="116" t="s">
        <v>268</v>
      </c>
      <c r="V425" s="116" t="s">
        <v>268</v>
      </c>
      <c r="Z425" s="116">
        <v>0</v>
      </c>
      <c r="AA425" s="116">
        <v>1</v>
      </c>
      <c r="AB425" s="116">
        <v>0.85871550268858998</v>
      </c>
      <c r="AC425" s="116">
        <v>0.13767131620076001</v>
      </c>
      <c r="AD425" s="116">
        <v>350.29378372579299</v>
      </c>
      <c r="AF425" s="116">
        <v>-1</v>
      </c>
      <c r="AG425" s="116">
        <v>-1</v>
      </c>
      <c r="AH425" s="116">
        <v>-1</v>
      </c>
      <c r="AI425" s="116">
        <v>-1</v>
      </c>
      <c r="AJ425" s="116">
        <v>0</v>
      </c>
      <c r="AM425" s="116" t="s">
        <v>319</v>
      </c>
      <c r="AN425" s="116">
        <v>-1</v>
      </c>
      <c r="AQ425" s="116">
        <v>779</v>
      </c>
      <c r="AR425" s="116" t="s">
        <v>320</v>
      </c>
      <c r="AS425" s="116" t="s">
        <v>248</v>
      </c>
      <c r="AT425" s="116" t="s">
        <v>268</v>
      </c>
      <c r="AV425" s="116">
        <v>125.454414514238</v>
      </c>
      <c r="AW425" s="116">
        <v>0.28409877030000003</v>
      </c>
    </row>
    <row r="426" spans="1:49" x14ac:dyDescent="0.25">
      <c r="A426" s="127">
        <v>200000</v>
      </c>
      <c r="B426" s="127">
        <v>800000</v>
      </c>
      <c r="C426" s="127">
        <v>800000</v>
      </c>
      <c r="D426" s="116" t="s">
        <v>314</v>
      </c>
      <c r="E426" s="116" t="s">
        <v>315</v>
      </c>
      <c r="F426" s="116" t="s">
        <v>316</v>
      </c>
      <c r="G426" s="116" t="s">
        <v>317</v>
      </c>
      <c r="H426" s="116">
        <v>0.36</v>
      </c>
      <c r="I426" s="116">
        <v>0.57999999999999996</v>
      </c>
      <c r="J426" s="116" t="s">
        <v>268</v>
      </c>
      <c r="K426" s="116">
        <v>0.15904705035965999</v>
      </c>
      <c r="L426" s="116">
        <v>3994.11073862289</v>
      </c>
      <c r="M426" s="116">
        <v>10.338231746034101</v>
      </c>
      <c r="N426" s="116">
        <v>1.66189665491002</v>
      </c>
      <c r="O426" s="116">
        <v>1.6442652651413401</v>
      </c>
      <c r="P426" s="116">
        <v>0.26431976096602</v>
      </c>
      <c r="Q426" s="116">
        <v>635.25153178781704</v>
      </c>
      <c r="R426" s="116">
        <v>1210</v>
      </c>
      <c r="S426" s="116" t="s">
        <v>318</v>
      </c>
      <c r="T426" s="116">
        <v>1210</v>
      </c>
      <c r="U426" s="116" t="s">
        <v>268</v>
      </c>
      <c r="V426" s="116" t="s">
        <v>268</v>
      </c>
      <c r="Z426" s="116">
        <v>0</v>
      </c>
      <c r="AA426" s="116">
        <v>1</v>
      </c>
      <c r="AB426" s="116">
        <v>1.6442652651413401</v>
      </c>
      <c r="AC426" s="116">
        <v>0.26431976096602</v>
      </c>
      <c r="AD426" s="116">
        <v>1733.72099302118</v>
      </c>
      <c r="AF426" s="116">
        <v>-1</v>
      </c>
      <c r="AG426" s="116">
        <v>-1</v>
      </c>
      <c r="AH426" s="116">
        <v>-1</v>
      </c>
      <c r="AI426" s="116">
        <v>-1</v>
      </c>
      <c r="AJ426" s="116">
        <v>0</v>
      </c>
      <c r="AM426" s="116" t="s">
        <v>319</v>
      </c>
      <c r="AN426" s="116">
        <v>-1</v>
      </c>
      <c r="AQ426" s="116">
        <v>779</v>
      </c>
      <c r="AR426" s="116" t="s">
        <v>320</v>
      </c>
      <c r="AS426" s="116" t="s">
        <v>248</v>
      </c>
      <c r="AT426" s="116" t="s">
        <v>268</v>
      </c>
      <c r="AV426" s="116">
        <v>151.462955076372</v>
      </c>
      <c r="AW426" s="116">
        <v>1.406099751</v>
      </c>
    </row>
    <row r="427" spans="1:49" x14ac:dyDescent="0.25">
      <c r="A427" s="127">
        <v>200000</v>
      </c>
      <c r="B427" s="127">
        <v>800000</v>
      </c>
      <c r="C427" s="127">
        <v>800000</v>
      </c>
      <c r="D427" s="116" t="s">
        <v>314</v>
      </c>
      <c r="E427" s="116" t="s">
        <v>315</v>
      </c>
      <c r="F427" s="116" t="s">
        <v>316</v>
      </c>
      <c r="G427" s="116" t="s">
        <v>317</v>
      </c>
      <c r="H427" s="116">
        <v>0.36</v>
      </c>
      <c r="I427" s="116">
        <v>0.57999999999999996</v>
      </c>
      <c r="J427" s="116" t="s">
        <v>268</v>
      </c>
      <c r="K427" s="116">
        <v>2.1593100547E-3</v>
      </c>
      <c r="L427" s="116">
        <v>3994.11073862289</v>
      </c>
      <c r="M427" s="116">
        <v>10.338231746034101</v>
      </c>
      <c r="N427" s="116">
        <v>1.66189665491002</v>
      </c>
      <c r="O427" s="116">
        <v>2.2323447757060001E-2</v>
      </c>
      <c r="P427" s="116">
        <v>3.5885501568199999E-3</v>
      </c>
      <c r="Q427" s="116">
        <v>8.6245234775056296</v>
      </c>
      <c r="R427" s="116">
        <v>1310</v>
      </c>
      <c r="S427" s="116" t="s">
        <v>318</v>
      </c>
      <c r="T427" s="116">
        <v>1310</v>
      </c>
      <c r="U427" s="116" t="s">
        <v>268</v>
      </c>
      <c r="V427" s="116" t="s">
        <v>268</v>
      </c>
      <c r="Z427" s="116">
        <v>0</v>
      </c>
      <c r="AA427" s="116">
        <v>1</v>
      </c>
      <c r="AB427" s="116">
        <v>2.2323447757060001E-2</v>
      </c>
      <c r="AC427" s="116">
        <v>3.5885501568199999E-3</v>
      </c>
      <c r="AD427" s="116">
        <v>8.6245234775049902</v>
      </c>
      <c r="AF427" s="116">
        <v>-1</v>
      </c>
      <c r="AG427" s="116">
        <v>-1</v>
      </c>
      <c r="AH427" s="116">
        <v>-1</v>
      </c>
      <c r="AI427" s="116">
        <v>-1</v>
      </c>
      <c r="AJ427" s="116">
        <v>0</v>
      </c>
      <c r="AM427" s="116" t="s">
        <v>319</v>
      </c>
      <c r="AN427" s="116">
        <v>-1</v>
      </c>
      <c r="AQ427" s="116">
        <v>779</v>
      </c>
      <c r="AR427" s="116" t="s">
        <v>320</v>
      </c>
      <c r="AS427" s="116" t="s">
        <v>248</v>
      </c>
      <c r="AT427" s="116" t="s">
        <v>268</v>
      </c>
      <c r="AV427" s="116">
        <v>40.931000830623802</v>
      </c>
      <c r="AW427" s="116">
        <v>6.9947472999999996E-3</v>
      </c>
    </row>
    <row r="428" spans="1:49" x14ac:dyDescent="0.25">
      <c r="A428" s="127">
        <v>200000</v>
      </c>
      <c r="B428" s="127">
        <v>800000</v>
      </c>
      <c r="C428" s="127">
        <v>800000</v>
      </c>
      <c r="D428" s="116" t="s">
        <v>314</v>
      </c>
      <c r="E428" s="116" t="s">
        <v>315</v>
      </c>
      <c r="F428" s="116" t="s">
        <v>316</v>
      </c>
      <c r="G428" s="116" t="s">
        <v>317</v>
      </c>
      <c r="H428" s="116">
        <v>0.36</v>
      </c>
      <c r="I428" s="116">
        <v>0.57999999999999996</v>
      </c>
      <c r="J428" s="116" t="s">
        <v>268</v>
      </c>
      <c r="K428" s="116">
        <v>0.12239237169682</v>
      </c>
      <c r="L428" s="116">
        <v>3994.11073862289</v>
      </c>
      <c r="M428" s="116">
        <v>10.338231746034101</v>
      </c>
      <c r="N428" s="116">
        <v>1.66189665491002</v>
      </c>
      <c r="O428" s="116">
        <v>1.26532070254856</v>
      </c>
      <c r="P428" s="116">
        <v>0.20340347310946</v>
      </c>
      <c r="Q428" s="116">
        <v>488.848686119825</v>
      </c>
      <c r="R428" s="116">
        <v>1310</v>
      </c>
      <c r="S428" s="116" t="s">
        <v>318</v>
      </c>
      <c r="T428" s="116">
        <v>1310</v>
      </c>
      <c r="U428" s="116" t="s">
        <v>268</v>
      </c>
      <c r="V428" s="116" t="s">
        <v>268</v>
      </c>
      <c r="Z428" s="116">
        <v>0</v>
      </c>
      <c r="AA428" s="116">
        <v>1</v>
      </c>
      <c r="AB428" s="116">
        <v>1.26532070254856</v>
      </c>
      <c r="AC428" s="116">
        <v>0.20340347310946</v>
      </c>
      <c r="AD428" s="116">
        <v>488.848686119825</v>
      </c>
      <c r="AF428" s="116">
        <v>-1</v>
      </c>
      <c r="AG428" s="116">
        <v>-1</v>
      </c>
      <c r="AH428" s="116">
        <v>-1</v>
      </c>
      <c r="AI428" s="116">
        <v>-1</v>
      </c>
      <c r="AJ428" s="116">
        <v>0</v>
      </c>
      <c r="AM428" s="116" t="s">
        <v>319</v>
      </c>
      <c r="AN428" s="116">
        <v>-1</v>
      </c>
      <c r="AQ428" s="116">
        <v>779</v>
      </c>
      <c r="AR428" s="116" t="s">
        <v>320</v>
      </c>
      <c r="AS428" s="116" t="s">
        <v>248</v>
      </c>
      <c r="AT428" s="116" t="s">
        <v>268</v>
      </c>
      <c r="AV428" s="116">
        <v>89.300735499281203</v>
      </c>
      <c r="AW428" s="116">
        <v>0.39647095389999998</v>
      </c>
    </row>
    <row r="429" spans="1:49" x14ac:dyDescent="0.25">
      <c r="A429" s="127">
        <v>200000</v>
      </c>
      <c r="B429" s="127">
        <v>800000</v>
      </c>
      <c r="C429" s="127">
        <v>800000</v>
      </c>
      <c r="D429" s="116" t="s">
        <v>314</v>
      </c>
      <c r="E429" s="116" t="s">
        <v>315</v>
      </c>
      <c r="F429" s="116" t="s">
        <v>316</v>
      </c>
      <c r="G429" s="116" t="s">
        <v>317</v>
      </c>
      <c r="H429" s="116">
        <v>0.36</v>
      </c>
      <c r="I429" s="116">
        <v>0.57999999999999996</v>
      </c>
      <c r="J429" s="116" t="s">
        <v>268</v>
      </c>
      <c r="K429" s="116">
        <v>0.18270314505535001</v>
      </c>
      <c r="L429" s="116">
        <v>3971.0011810887099</v>
      </c>
      <c r="M429" s="116">
        <v>10.8282565813142</v>
      </c>
      <c r="N429" s="116">
        <v>1.92453935207833</v>
      </c>
      <c r="O429" s="116">
        <v>1.9783565328724699</v>
      </c>
      <c r="P429" s="116">
        <v>0.35161939240751</v>
      </c>
      <c r="Q429" s="116">
        <v>725.51440480344502</v>
      </c>
      <c r="R429" s="116">
        <v>1210</v>
      </c>
      <c r="S429" s="116" t="s">
        <v>318</v>
      </c>
      <c r="T429" s="116">
        <v>1210</v>
      </c>
      <c r="U429" s="116" t="s">
        <v>268</v>
      </c>
      <c r="V429" s="116" t="s">
        <v>268</v>
      </c>
      <c r="Z429" s="116">
        <v>0</v>
      </c>
      <c r="AA429" s="116">
        <v>1</v>
      </c>
      <c r="AB429" s="116">
        <v>1.9783565328724699</v>
      </c>
      <c r="AC429" s="116">
        <v>0.35161939240751</v>
      </c>
      <c r="AD429" s="116">
        <v>725.51440480344502</v>
      </c>
      <c r="AF429" s="116">
        <v>-1</v>
      </c>
      <c r="AG429" s="116">
        <v>-1</v>
      </c>
      <c r="AH429" s="116">
        <v>-1</v>
      </c>
      <c r="AI429" s="116">
        <v>-1</v>
      </c>
      <c r="AJ429" s="116">
        <v>0</v>
      </c>
      <c r="AM429" s="116" t="s">
        <v>319</v>
      </c>
      <c r="AN429" s="116">
        <v>-1</v>
      </c>
      <c r="AQ429" s="116">
        <v>779</v>
      </c>
      <c r="AR429" s="116" t="s">
        <v>320</v>
      </c>
      <c r="AS429" s="116" t="s">
        <v>248</v>
      </c>
      <c r="AT429" s="116" t="s">
        <v>268</v>
      </c>
      <c r="AV429" s="116">
        <v>133.28657830325801</v>
      </c>
      <c r="AW429" s="116">
        <v>0.58841395360000004</v>
      </c>
    </row>
    <row r="430" spans="1:49" x14ac:dyDescent="0.25">
      <c r="A430" s="127">
        <v>200000</v>
      </c>
      <c r="B430" s="127">
        <v>800000</v>
      </c>
      <c r="C430" s="127">
        <v>800000</v>
      </c>
      <c r="D430" s="116" t="s">
        <v>314</v>
      </c>
      <c r="E430" s="116" t="s">
        <v>315</v>
      </c>
      <c r="F430" s="116" t="s">
        <v>316</v>
      </c>
      <c r="G430" s="116" t="s">
        <v>317</v>
      </c>
      <c r="H430" s="116">
        <v>0.36</v>
      </c>
      <c r="I430" s="116">
        <v>0.57999999999999996</v>
      </c>
      <c r="J430" s="116" t="s">
        <v>268</v>
      </c>
      <c r="K430" s="116">
        <v>1.3009996947059999E-2</v>
      </c>
      <c r="L430" s="116">
        <v>3971.0011810887099</v>
      </c>
      <c r="M430" s="116">
        <v>10.8282565813142</v>
      </c>
      <c r="N430" s="116">
        <v>1.92453935207833</v>
      </c>
      <c r="O430" s="116">
        <v>0.14087558506492001</v>
      </c>
      <c r="P430" s="116">
        <v>2.5038251095040001E-2</v>
      </c>
      <c r="Q430" s="116">
        <v>51.6627132427516</v>
      </c>
      <c r="R430" s="116">
        <v>1310</v>
      </c>
      <c r="S430" s="116" t="s">
        <v>318</v>
      </c>
      <c r="T430" s="116">
        <v>1310</v>
      </c>
      <c r="U430" s="116" t="s">
        <v>268</v>
      </c>
      <c r="V430" s="116" t="s">
        <v>268</v>
      </c>
      <c r="Z430" s="116">
        <v>0</v>
      </c>
      <c r="AA430" s="116">
        <v>1</v>
      </c>
      <c r="AB430" s="116">
        <v>0.14087558506492001</v>
      </c>
      <c r="AC430" s="116">
        <v>2.5038251095040001E-2</v>
      </c>
      <c r="AD430" s="116">
        <v>51.662713242750897</v>
      </c>
      <c r="AF430" s="116">
        <v>-1</v>
      </c>
      <c r="AG430" s="116">
        <v>-1</v>
      </c>
      <c r="AH430" s="116">
        <v>-1</v>
      </c>
      <c r="AI430" s="116">
        <v>-1</v>
      </c>
      <c r="AJ430" s="116">
        <v>0</v>
      </c>
      <c r="AM430" s="116" t="s">
        <v>319</v>
      </c>
      <c r="AN430" s="116">
        <v>-1</v>
      </c>
      <c r="AQ430" s="116">
        <v>779</v>
      </c>
      <c r="AR430" s="116" t="s">
        <v>320</v>
      </c>
      <c r="AS430" s="116" t="s">
        <v>248</v>
      </c>
      <c r="AT430" s="116" t="s">
        <v>268</v>
      </c>
      <c r="AV430" s="116">
        <v>83.916640487369804</v>
      </c>
      <c r="AW430" s="116">
        <v>4.1900010699999997E-2</v>
      </c>
    </row>
    <row r="431" spans="1:49" x14ac:dyDescent="0.25">
      <c r="A431" s="127">
        <v>200000</v>
      </c>
      <c r="B431" s="127">
        <v>800000</v>
      </c>
      <c r="C431" s="127">
        <v>800000</v>
      </c>
      <c r="D431" s="116" t="s">
        <v>314</v>
      </c>
      <c r="E431" s="116" t="s">
        <v>315</v>
      </c>
      <c r="F431" s="116" t="s">
        <v>316</v>
      </c>
      <c r="G431" s="116" t="s">
        <v>317</v>
      </c>
      <c r="H431" s="116">
        <v>0.36</v>
      </c>
      <c r="I431" s="116">
        <v>0.57999999999999996</v>
      </c>
      <c r="J431" s="116" t="s">
        <v>268</v>
      </c>
      <c r="K431" s="116">
        <v>1.5525279027E-3</v>
      </c>
      <c r="L431" s="116">
        <v>3971.0011810887099</v>
      </c>
      <c r="M431" s="116">
        <v>10.8282565813142</v>
      </c>
      <c r="N431" s="116">
        <v>1.92453935207833</v>
      </c>
      <c r="O431" s="116">
        <v>1.681117048018E-2</v>
      </c>
      <c r="P431" s="116">
        <v>2.98790104396E-3</v>
      </c>
      <c r="Q431" s="116">
        <v>6.1650901353306198</v>
      </c>
      <c r="R431" s="116">
        <v>1750</v>
      </c>
      <c r="S431" s="116" t="s">
        <v>321</v>
      </c>
      <c r="T431" s="116">
        <v>1750</v>
      </c>
      <c r="U431" s="116" t="s">
        <v>268</v>
      </c>
      <c r="V431" s="116" t="s">
        <v>268</v>
      </c>
      <c r="Z431" s="116">
        <v>0</v>
      </c>
      <c r="AA431" s="116">
        <v>1</v>
      </c>
      <c r="AB431" s="116">
        <v>1.681117048018E-2</v>
      </c>
      <c r="AC431" s="116">
        <v>2.98790104396E-3</v>
      </c>
      <c r="AD431" s="116">
        <v>6.1650901353287102</v>
      </c>
      <c r="AF431" s="116">
        <v>-1</v>
      </c>
      <c r="AG431" s="116">
        <v>-1</v>
      </c>
      <c r="AH431" s="116">
        <v>-1</v>
      </c>
      <c r="AI431" s="116">
        <v>-1</v>
      </c>
      <c r="AJ431" s="116">
        <v>0</v>
      </c>
      <c r="AM431" s="116" t="s">
        <v>319</v>
      </c>
      <c r="AN431" s="116">
        <v>-1</v>
      </c>
      <c r="AQ431" s="116">
        <v>779</v>
      </c>
      <c r="AR431" s="116" t="s">
        <v>320</v>
      </c>
      <c r="AS431" s="116" t="s">
        <v>248</v>
      </c>
      <c r="AT431" s="116" t="s">
        <v>268</v>
      </c>
      <c r="AV431" s="116">
        <v>19.4532533123311</v>
      </c>
      <c r="AW431" s="116">
        <v>5.0000731000000003E-3</v>
      </c>
    </row>
    <row r="432" spans="1:49" x14ac:dyDescent="0.25">
      <c r="A432" s="127">
        <v>200000</v>
      </c>
      <c r="B432" s="127">
        <v>800000</v>
      </c>
      <c r="C432" s="127">
        <v>800000</v>
      </c>
      <c r="D432" s="116" t="s">
        <v>314</v>
      </c>
      <c r="E432" s="116" t="s">
        <v>315</v>
      </c>
      <c r="F432" s="116" t="s">
        <v>316</v>
      </c>
      <c r="G432" s="116" t="s">
        <v>317</v>
      </c>
      <c r="H432" s="116">
        <v>0.36</v>
      </c>
      <c r="I432" s="116">
        <v>0.57999999999999996</v>
      </c>
      <c r="J432" s="116" t="s">
        <v>268</v>
      </c>
      <c r="K432" s="116">
        <v>0.44605930662169002</v>
      </c>
      <c r="L432" s="116">
        <v>3967.5068710007999</v>
      </c>
      <c r="M432" s="116">
        <v>10.234333180686001</v>
      </c>
      <c r="N432" s="116">
        <v>1.63846470446204</v>
      </c>
      <c r="O432" s="116">
        <v>4.5651195623121597</v>
      </c>
      <c r="P432" s="116">
        <v>0.73085242999644995</v>
      </c>
      <c r="Q432" s="116">
        <v>1769.7433638954101</v>
      </c>
      <c r="R432" s="116">
        <v>1210</v>
      </c>
      <c r="S432" s="116" t="s">
        <v>318</v>
      </c>
      <c r="T432" s="116">
        <v>1210</v>
      </c>
      <c r="U432" s="116" t="s">
        <v>268</v>
      </c>
      <c r="V432" s="116" t="s">
        <v>268</v>
      </c>
      <c r="Z432" s="116">
        <v>0</v>
      </c>
      <c r="AA432" s="116">
        <v>1</v>
      </c>
      <c r="AB432" s="116">
        <v>4.5651195623121597</v>
      </c>
      <c r="AC432" s="116">
        <v>0.73085242999644995</v>
      </c>
      <c r="AD432" s="116">
        <v>1769.7433638954101</v>
      </c>
      <c r="AF432" s="116">
        <v>-1</v>
      </c>
      <c r="AG432" s="116">
        <v>-1</v>
      </c>
      <c r="AH432" s="116">
        <v>-1</v>
      </c>
      <c r="AI432" s="116">
        <v>-1</v>
      </c>
      <c r="AJ432" s="116">
        <v>0</v>
      </c>
      <c r="AM432" s="116" t="s">
        <v>319</v>
      </c>
      <c r="AN432" s="116">
        <v>-1</v>
      </c>
      <c r="AQ432" s="116">
        <v>779</v>
      </c>
      <c r="AR432" s="116" t="s">
        <v>320</v>
      </c>
      <c r="AS432" s="116" t="s">
        <v>248</v>
      </c>
      <c r="AT432" s="116" t="s">
        <v>268</v>
      </c>
      <c r="AV432" s="116">
        <v>256.70020316992799</v>
      </c>
      <c r="AW432" s="116">
        <v>1.4353149748</v>
      </c>
    </row>
    <row r="433" spans="1:49" x14ac:dyDescent="0.25">
      <c r="A433" s="127">
        <v>200000</v>
      </c>
      <c r="B433" s="127">
        <v>800000</v>
      </c>
      <c r="C433" s="127">
        <v>800000</v>
      </c>
      <c r="D433" s="116" t="s">
        <v>314</v>
      </c>
      <c r="E433" s="116" t="s">
        <v>315</v>
      </c>
      <c r="F433" s="116" t="s">
        <v>316</v>
      </c>
      <c r="G433" s="116" t="s">
        <v>317</v>
      </c>
      <c r="H433" s="116">
        <v>0.36</v>
      </c>
      <c r="I433" s="116">
        <v>0.57999999999999996</v>
      </c>
      <c r="J433" s="116" t="s">
        <v>268</v>
      </c>
      <c r="K433" s="116">
        <v>3.0513628748400001E-3</v>
      </c>
      <c r="L433" s="116">
        <v>3967.5068710007999</v>
      </c>
      <c r="M433" s="116">
        <v>10.234333180686001</v>
      </c>
      <c r="N433" s="116">
        <v>1.63846470446204</v>
      </c>
      <c r="O433" s="116">
        <v>3.1228664316350001E-2</v>
      </c>
      <c r="P433" s="116">
        <v>4.9995503709400002E-3</v>
      </c>
      <c r="Q433" s="116">
        <v>12.1063031718682</v>
      </c>
      <c r="R433" s="116">
        <v>1310</v>
      </c>
      <c r="S433" s="116" t="s">
        <v>318</v>
      </c>
      <c r="T433" s="116">
        <v>1310</v>
      </c>
      <c r="U433" s="116" t="s">
        <v>268</v>
      </c>
      <c r="V433" s="116" t="s">
        <v>268</v>
      </c>
      <c r="Z433" s="116">
        <v>0</v>
      </c>
      <c r="AA433" s="116">
        <v>1</v>
      </c>
      <c r="AB433" s="116">
        <v>3.1228664316350001E-2</v>
      </c>
      <c r="AC433" s="116">
        <v>4.9995503709400002E-3</v>
      </c>
      <c r="AD433" s="116">
        <v>12.106303171868801</v>
      </c>
      <c r="AF433" s="116">
        <v>-1</v>
      </c>
      <c r="AG433" s="116">
        <v>-1</v>
      </c>
      <c r="AH433" s="116">
        <v>-1</v>
      </c>
      <c r="AI433" s="116">
        <v>-1</v>
      </c>
      <c r="AJ433" s="116">
        <v>0</v>
      </c>
      <c r="AM433" s="116" t="s">
        <v>319</v>
      </c>
      <c r="AN433" s="116">
        <v>-1</v>
      </c>
      <c r="AQ433" s="116">
        <v>779</v>
      </c>
      <c r="AR433" s="116" t="s">
        <v>320</v>
      </c>
      <c r="AS433" s="116" t="s">
        <v>248</v>
      </c>
      <c r="AT433" s="116" t="s">
        <v>268</v>
      </c>
      <c r="AV433" s="116">
        <v>57.497774854257599</v>
      </c>
      <c r="AW433" s="116">
        <v>9.8185752000000005E-3</v>
      </c>
    </row>
    <row r="434" spans="1:49" x14ac:dyDescent="0.25">
      <c r="A434" s="127">
        <v>200000</v>
      </c>
      <c r="B434" s="127">
        <v>800000</v>
      </c>
      <c r="C434" s="127">
        <v>800000</v>
      </c>
      <c r="D434" s="116" t="s">
        <v>314</v>
      </c>
      <c r="E434" s="116" t="s">
        <v>315</v>
      </c>
      <c r="F434" s="116" t="s">
        <v>316</v>
      </c>
      <c r="G434" s="116" t="s">
        <v>317</v>
      </c>
      <c r="H434" s="116">
        <v>0.36</v>
      </c>
      <c r="I434" s="116">
        <v>0.57999999999999996</v>
      </c>
      <c r="J434" s="116" t="s">
        <v>268</v>
      </c>
      <c r="K434" s="116">
        <v>0.14945908109513001</v>
      </c>
      <c r="L434" s="116">
        <v>3967.5068710007999</v>
      </c>
      <c r="M434" s="116">
        <v>10.234333180686001</v>
      </c>
      <c r="N434" s="116">
        <v>1.63846470446204</v>
      </c>
      <c r="O434" s="116">
        <v>1.52961403280679</v>
      </c>
      <c r="P434" s="116">
        <v>0.24488342913571001</v>
      </c>
      <c r="Q434" s="116">
        <v>592.97993117841702</v>
      </c>
      <c r="R434" s="116">
        <v>1310</v>
      </c>
      <c r="S434" s="116" t="s">
        <v>318</v>
      </c>
      <c r="T434" s="116">
        <v>1310</v>
      </c>
      <c r="U434" s="116" t="s">
        <v>268</v>
      </c>
      <c r="V434" s="116" t="s">
        <v>268</v>
      </c>
      <c r="Z434" s="116">
        <v>0</v>
      </c>
      <c r="AA434" s="116">
        <v>1</v>
      </c>
      <c r="AB434" s="116">
        <v>1.52961403280679</v>
      </c>
      <c r="AC434" s="116">
        <v>0.24488342913571001</v>
      </c>
      <c r="AD434" s="116">
        <v>592.97993117841702</v>
      </c>
      <c r="AF434" s="116">
        <v>-1</v>
      </c>
      <c r="AG434" s="116">
        <v>-1</v>
      </c>
      <c r="AH434" s="116">
        <v>-1</v>
      </c>
      <c r="AI434" s="116">
        <v>-1</v>
      </c>
      <c r="AJ434" s="116">
        <v>0</v>
      </c>
      <c r="AM434" s="116" t="s">
        <v>319</v>
      </c>
      <c r="AN434" s="116">
        <v>-1</v>
      </c>
      <c r="AQ434" s="116">
        <v>779</v>
      </c>
      <c r="AR434" s="116" t="s">
        <v>320</v>
      </c>
      <c r="AS434" s="116" t="s">
        <v>248</v>
      </c>
      <c r="AT434" s="116" t="s">
        <v>268</v>
      </c>
      <c r="AV434" s="116">
        <v>99.746896227689703</v>
      </c>
      <c r="AW434" s="116">
        <v>0.4809245184</v>
      </c>
    </row>
    <row r="435" spans="1:49" x14ac:dyDescent="0.25">
      <c r="A435" s="127">
        <v>200000</v>
      </c>
      <c r="B435" s="127">
        <v>800000</v>
      </c>
      <c r="C435" s="127">
        <v>800000</v>
      </c>
      <c r="D435" s="116" t="s">
        <v>314</v>
      </c>
      <c r="E435" s="116" t="s">
        <v>315</v>
      </c>
      <c r="F435" s="116" t="s">
        <v>316</v>
      </c>
      <c r="G435" s="116" t="s">
        <v>317</v>
      </c>
      <c r="H435" s="116">
        <v>0.36</v>
      </c>
      <c r="I435" s="116">
        <v>0.57999999999999996</v>
      </c>
      <c r="J435" s="116" t="s">
        <v>268</v>
      </c>
      <c r="K435" s="116">
        <v>6.9177832144000004E-4</v>
      </c>
      <c r="L435" s="116">
        <v>3967.5068710007999</v>
      </c>
      <c r="M435" s="116">
        <v>10.234333180686001</v>
      </c>
      <c r="N435" s="116">
        <v>1.63846470446204</v>
      </c>
      <c r="O435" s="116">
        <v>7.0798898288600004E-3</v>
      </c>
      <c r="P435" s="116">
        <v>1.133454363E-3</v>
      </c>
      <c r="Q435" s="116">
        <v>2.7446352435503698</v>
      </c>
      <c r="R435" s="116">
        <v>1310</v>
      </c>
      <c r="S435" s="116" t="s">
        <v>318</v>
      </c>
      <c r="T435" s="116">
        <v>1310</v>
      </c>
      <c r="U435" s="116" t="s">
        <v>268</v>
      </c>
      <c r="V435" s="116" t="s">
        <v>268</v>
      </c>
      <c r="Z435" s="116">
        <v>0</v>
      </c>
      <c r="AA435" s="116">
        <v>1</v>
      </c>
      <c r="AB435" s="116">
        <v>7.0798898288600004E-3</v>
      </c>
      <c r="AC435" s="116">
        <v>1.133454363E-3</v>
      </c>
      <c r="AD435" s="116">
        <v>2.7446352435485699</v>
      </c>
      <c r="AF435" s="116">
        <v>-1</v>
      </c>
      <c r="AG435" s="116">
        <v>-1</v>
      </c>
      <c r="AH435" s="116">
        <v>-1</v>
      </c>
      <c r="AI435" s="116">
        <v>-1</v>
      </c>
      <c r="AJ435" s="116">
        <v>0</v>
      </c>
      <c r="AM435" s="116" t="s">
        <v>319</v>
      </c>
      <c r="AN435" s="116">
        <v>-1</v>
      </c>
      <c r="AQ435" s="116">
        <v>779</v>
      </c>
      <c r="AR435" s="116" t="s">
        <v>320</v>
      </c>
      <c r="AS435" s="116" t="s">
        <v>248</v>
      </c>
      <c r="AT435" s="116" t="s">
        <v>268</v>
      </c>
      <c r="AV435" s="116">
        <v>13.7193765239077</v>
      </c>
      <c r="AW435" s="116">
        <v>2.2259814999999999E-3</v>
      </c>
    </row>
    <row r="436" spans="1:49" x14ac:dyDescent="0.25">
      <c r="A436" s="127">
        <v>200000</v>
      </c>
      <c r="B436" s="127">
        <v>800000</v>
      </c>
      <c r="C436" s="127">
        <v>800000</v>
      </c>
      <c r="D436" s="116" t="s">
        <v>314</v>
      </c>
      <c r="E436" s="116" t="s">
        <v>315</v>
      </c>
      <c r="F436" s="116" t="s">
        <v>316</v>
      </c>
      <c r="G436" s="116" t="s">
        <v>317</v>
      </c>
      <c r="H436" s="116">
        <v>0.36</v>
      </c>
      <c r="I436" s="116">
        <v>0.57999999999999996</v>
      </c>
      <c r="J436" s="116" t="s">
        <v>268</v>
      </c>
      <c r="K436" s="116">
        <v>1.9883955349599999E-3</v>
      </c>
      <c r="L436" s="116">
        <v>3967.5068710007999</v>
      </c>
      <c r="M436" s="116">
        <v>10.234333180686001</v>
      </c>
      <c r="N436" s="116">
        <v>1.63846470446204</v>
      </c>
      <c r="O436" s="116">
        <v>2.0349902399770001E-2</v>
      </c>
      <c r="P436" s="116">
        <v>3.2579159025399999E-3</v>
      </c>
      <c r="Q436" s="116">
        <v>7.8889729472250796</v>
      </c>
      <c r="R436" s="116">
        <v>1750</v>
      </c>
      <c r="S436" s="116" t="s">
        <v>321</v>
      </c>
      <c r="T436" s="116">
        <v>1750</v>
      </c>
      <c r="U436" s="116" t="s">
        <v>268</v>
      </c>
      <c r="V436" s="116" t="s">
        <v>268</v>
      </c>
      <c r="Z436" s="116">
        <v>0</v>
      </c>
      <c r="AA436" s="116">
        <v>1</v>
      </c>
      <c r="AB436" s="116">
        <v>2.0349902399770001E-2</v>
      </c>
      <c r="AC436" s="116">
        <v>3.2579159025399999E-3</v>
      </c>
      <c r="AD436" s="116">
        <v>7.8889729472263497</v>
      </c>
      <c r="AF436" s="116">
        <v>-1</v>
      </c>
      <c r="AG436" s="116">
        <v>-1</v>
      </c>
      <c r="AH436" s="116">
        <v>-1</v>
      </c>
      <c r="AI436" s="116">
        <v>-1</v>
      </c>
      <c r="AJ436" s="116">
        <v>0</v>
      </c>
      <c r="AM436" s="116" t="s">
        <v>319</v>
      </c>
      <c r="AN436" s="116">
        <v>-1</v>
      </c>
      <c r="AQ436" s="116">
        <v>779</v>
      </c>
      <c r="AR436" s="116" t="s">
        <v>320</v>
      </c>
      <c r="AS436" s="116" t="s">
        <v>248</v>
      </c>
      <c r="AT436" s="116" t="s">
        <v>268</v>
      </c>
      <c r="AV436" s="116">
        <v>27.337254273569101</v>
      </c>
      <c r="AW436" s="116">
        <v>6.3981938000000002E-3</v>
      </c>
    </row>
    <row r="437" spans="1:49" x14ac:dyDescent="0.25">
      <c r="A437" s="127">
        <v>200000</v>
      </c>
      <c r="B437" s="127">
        <v>800000</v>
      </c>
      <c r="C437" s="127">
        <v>800000</v>
      </c>
      <c r="D437" s="116" t="s">
        <v>314</v>
      </c>
      <c r="E437" s="116" t="s">
        <v>315</v>
      </c>
      <c r="F437" s="116" t="s">
        <v>316</v>
      </c>
      <c r="G437" s="116" t="s">
        <v>317</v>
      </c>
      <c r="H437" s="116">
        <v>0.36</v>
      </c>
      <c r="I437" s="116">
        <v>0.57999999999999996</v>
      </c>
      <c r="J437" s="116" t="s">
        <v>323</v>
      </c>
      <c r="K437" s="116">
        <v>8.6783350530200004E-3</v>
      </c>
      <c r="L437" s="116">
        <v>3967.5068710007999</v>
      </c>
      <c r="M437" s="116">
        <v>10.234333180686001</v>
      </c>
      <c r="N437" s="116">
        <v>1.63846470446204</v>
      </c>
      <c r="O437" s="116">
        <v>8.88169723863E-2</v>
      </c>
      <c r="P437" s="116">
        <v>1.4219145677879999E-2</v>
      </c>
      <c r="Q437" s="116">
        <v>34.431353951731701</v>
      </c>
      <c r="R437" s="116">
        <v>1750</v>
      </c>
      <c r="S437" s="116" t="s">
        <v>321</v>
      </c>
      <c r="T437" s="116">
        <v>1750</v>
      </c>
      <c r="U437" s="116" t="s">
        <v>324</v>
      </c>
      <c r="V437" s="116" t="s">
        <v>323</v>
      </c>
      <c r="Z437" s="116">
        <v>0</v>
      </c>
      <c r="AA437" s="116">
        <v>1</v>
      </c>
      <c r="AB437" s="116">
        <v>8.88169723863E-2</v>
      </c>
      <c r="AC437" s="116">
        <v>1.4219145677879999E-2</v>
      </c>
      <c r="AD437" s="116">
        <v>34.431353951732703</v>
      </c>
      <c r="AF437" s="116">
        <v>-1</v>
      </c>
      <c r="AG437" s="116">
        <v>-1</v>
      </c>
      <c r="AH437" s="116">
        <v>-1</v>
      </c>
      <c r="AI437" s="116">
        <v>-1</v>
      </c>
      <c r="AJ437" s="116">
        <v>0</v>
      </c>
      <c r="AM437" s="116" t="s">
        <v>319</v>
      </c>
      <c r="AN437" s="116">
        <v>-1</v>
      </c>
      <c r="AQ437" s="116">
        <v>779</v>
      </c>
      <c r="AR437" s="116" t="s">
        <v>320</v>
      </c>
      <c r="AS437" s="116" t="s">
        <v>248</v>
      </c>
      <c r="AT437" s="116" t="s">
        <v>268</v>
      </c>
      <c r="AV437" s="116">
        <v>24.287564732269001</v>
      </c>
      <c r="AW437" s="116">
        <v>2.7924861299999999E-2</v>
      </c>
    </row>
    <row r="438" spans="1:49" x14ac:dyDescent="0.25">
      <c r="A438" s="127">
        <v>200000</v>
      </c>
      <c r="B438" s="127">
        <v>800000</v>
      </c>
      <c r="C438" s="127">
        <v>800000</v>
      </c>
      <c r="D438" s="116" t="s">
        <v>314</v>
      </c>
      <c r="E438" s="116" t="s">
        <v>315</v>
      </c>
      <c r="F438" s="116" t="s">
        <v>316</v>
      </c>
      <c r="G438" s="116" t="s">
        <v>317</v>
      </c>
      <c r="H438" s="116">
        <v>0.36</v>
      </c>
      <c r="I438" s="116">
        <v>0.57999999999999996</v>
      </c>
      <c r="J438" s="116" t="s">
        <v>268</v>
      </c>
      <c r="K438" s="116">
        <v>0.1142879662185</v>
      </c>
      <c r="L438" s="116">
        <v>4009.6367144351598</v>
      </c>
      <c r="M438" s="116">
        <v>9.9298728259818994</v>
      </c>
      <c r="N438" s="116">
        <v>1.6062393907893699</v>
      </c>
      <c r="O438" s="116">
        <v>1.1348649700898701</v>
      </c>
      <c r="P438" s="116">
        <v>0.18357383323335999</v>
      </c>
      <c r="Q438" s="116">
        <v>458.25322536784302</v>
      </c>
      <c r="R438" s="116">
        <v>1210</v>
      </c>
      <c r="S438" s="116" t="s">
        <v>318</v>
      </c>
      <c r="T438" s="116">
        <v>1210</v>
      </c>
      <c r="U438" s="116" t="s">
        <v>268</v>
      </c>
      <c r="V438" s="116" t="s">
        <v>268</v>
      </c>
      <c r="Z438" s="116">
        <v>0</v>
      </c>
      <c r="AA438" s="116">
        <v>1</v>
      </c>
      <c r="AB438" s="116">
        <v>1.1348649700898701</v>
      </c>
      <c r="AC438" s="116">
        <v>0.18357383323335999</v>
      </c>
      <c r="AD438" s="116">
        <v>458.25322536784302</v>
      </c>
      <c r="AF438" s="116">
        <v>-1</v>
      </c>
      <c r="AG438" s="116">
        <v>-1</v>
      </c>
      <c r="AH438" s="116">
        <v>-1</v>
      </c>
      <c r="AI438" s="116">
        <v>-1</v>
      </c>
      <c r="AJ438" s="116">
        <v>0</v>
      </c>
      <c r="AM438" s="116" t="s">
        <v>319</v>
      </c>
      <c r="AN438" s="116">
        <v>-1</v>
      </c>
      <c r="AQ438" s="116">
        <v>779</v>
      </c>
      <c r="AR438" s="116" t="s">
        <v>320</v>
      </c>
      <c r="AS438" s="116" t="s">
        <v>248</v>
      </c>
      <c r="AT438" s="116" t="s">
        <v>268</v>
      </c>
      <c r="AV438" s="116">
        <v>199.585440993047</v>
      </c>
      <c r="AW438" s="116">
        <v>0.37165711709999999</v>
      </c>
    </row>
    <row r="439" spans="1:49" x14ac:dyDescent="0.25">
      <c r="A439" s="127">
        <v>200000</v>
      </c>
      <c r="B439" s="127">
        <v>800000</v>
      </c>
      <c r="C439" s="127">
        <v>800000</v>
      </c>
      <c r="D439" s="116" t="s">
        <v>314</v>
      </c>
      <c r="E439" s="116" t="s">
        <v>315</v>
      </c>
      <c r="F439" s="116" t="s">
        <v>316</v>
      </c>
      <c r="G439" s="116" t="s">
        <v>317</v>
      </c>
      <c r="H439" s="116">
        <v>0.36</v>
      </c>
      <c r="I439" s="116">
        <v>0.57999999999999996</v>
      </c>
      <c r="J439" s="116" t="s">
        <v>268</v>
      </c>
      <c r="K439" s="116">
        <v>3.2348028829819998E-2</v>
      </c>
      <c r="L439" s="116">
        <v>4009.6367144351598</v>
      </c>
      <c r="M439" s="116">
        <v>9.9298728259818994</v>
      </c>
      <c r="N439" s="116">
        <v>1.6062393907893699</v>
      </c>
      <c r="O439" s="116">
        <v>0.32121181245136998</v>
      </c>
      <c r="P439" s="116">
        <v>5.1958678120849998E-2</v>
      </c>
      <c r="Q439" s="116">
        <v>129.70384403568099</v>
      </c>
      <c r="R439" s="116">
        <v>1750</v>
      </c>
      <c r="S439" s="116" t="s">
        <v>321</v>
      </c>
      <c r="T439" s="116">
        <v>1750</v>
      </c>
      <c r="U439" s="116" t="s">
        <v>268</v>
      </c>
      <c r="V439" s="116" t="s">
        <v>268</v>
      </c>
      <c r="Z439" s="116">
        <v>0</v>
      </c>
      <c r="AA439" s="116">
        <v>1</v>
      </c>
      <c r="AB439" s="116">
        <v>0.32121181245136998</v>
      </c>
      <c r="AC439" s="116">
        <v>5.1958678120849998E-2</v>
      </c>
      <c r="AD439" s="116">
        <v>129.70384403568201</v>
      </c>
      <c r="AF439" s="116">
        <v>-1</v>
      </c>
      <c r="AG439" s="116">
        <v>-1</v>
      </c>
      <c r="AH439" s="116">
        <v>-1</v>
      </c>
      <c r="AI439" s="116">
        <v>-1</v>
      </c>
      <c r="AJ439" s="116">
        <v>0</v>
      </c>
      <c r="AM439" s="116" t="s">
        <v>319</v>
      </c>
      <c r="AN439" s="116">
        <v>-1</v>
      </c>
      <c r="AQ439" s="116">
        <v>779</v>
      </c>
      <c r="AR439" s="116" t="s">
        <v>320</v>
      </c>
      <c r="AS439" s="116" t="s">
        <v>248</v>
      </c>
      <c r="AT439" s="116" t="s">
        <v>268</v>
      </c>
      <c r="AV439" s="116">
        <v>45.870080123722097</v>
      </c>
      <c r="AW439" s="116">
        <v>0.1051937097</v>
      </c>
    </row>
    <row r="440" spans="1:49" x14ac:dyDescent="0.25">
      <c r="A440" s="127">
        <v>200000</v>
      </c>
      <c r="B440" s="127">
        <v>800000</v>
      </c>
      <c r="C440" s="127">
        <v>800000</v>
      </c>
      <c r="D440" s="116" t="s">
        <v>314</v>
      </c>
      <c r="E440" s="116" t="s">
        <v>315</v>
      </c>
      <c r="F440" s="116" t="s">
        <v>316</v>
      </c>
      <c r="G440" s="116" t="s">
        <v>317</v>
      </c>
      <c r="H440" s="116">
        <v>0.36</v>
      </c>
      <c r="I440" s="116">
        <v>0.57999999999999996</v>
      </c>
      <c r="J440" s="116" t="s">
        <v>268</v>
      </c>
      <c r="K440" s="116">
        <v>9.499295510295E-2</v>
      </c>
      <c r="L440" s="116">
        <v>4009.6367144351598</v>
      </c>
      <c r="M440" s="116">
        <v>9.9298728259818994</v>
      </c>
      <c r="N440" s="116">
        <v>1.6062393907893699</v>
      </c>
      <c r="O440" s="116">
        <v>0.94326796353653997</v>
      </c>
      <c r="P440" s="116">
        <v>0.15258142633385</v>
      </c>
      <c r="Q440" s="116">
        <v>380.88724039349501</v>
      </c>
      <c r="R440" s="116">
        <v>1750</v>
      </c>
      <c r="S440" s="116" t="s">
        <v>321</v>
      </c>
      <c r="T440" s="116">
        <v>1750</v>
      </c>
      <c r="U440" s="116" t="s">
        <v>268</v>
      </c>
      <c r="V440" s="116" t="s">
        <v>268</v>
      </c>
      <c r="Z440" s="116">
        <v>0</v>
      </c>
      <c r="AA440" s="116">
        <v>1</v>
      </c>
      <c r="AB440" s="116">
        <v>0.94326796353653997</v>
      </c>
      <c r="AC440" s="116">
        <v>0.15258142633385</v>
      </c>
      <c r="AD440" s="116">
        <v>380.88724039349501</v>
      </c>
      <c r="AF440" s="116">
        <v>-1</v>
      </c>
      <c r="AG440" s="116">
        <v>-1</v>
      </c>
      <c r="AH440" s="116">
        <v>-1</v>
      </c>
      <c r="AI440" s="116">
        <v>-1</v>
      </c>
      <c r="AJ440" s="116">
        <v>0</v>
      </c>
      <c r="AM440" s="116" t="s">
        <v>319</v>
      </c>
      <c r="AN440" s="116">
        <v>-1</v>
      </c>
      <c r="AQ440" s="116">
        <v>779</v>
      </c>
      <c r="AR440" s="116" t="s">
        <v>320</v>
      </c>
      <c r="AS440" s="116" t="s">
        <v>248</v>
      </c>
      <c r="AT440" s="116" t="s">
        <v>268</v>
      </c>
      <c r="AV440" s="116">
        <v>89.157645460553596</v>
      </c>
      <c r="AW440" s="116">
        <v>0.30891098169999998</v>
      </c>
    </row>
    <row r="441" spans="1:49" x14ac:dyDescent="0.25">
      <c r="A441" s="127">
        <v>200000</v>
      </c>
      <c r="B441" s="127">
        <v>800000</v>
      </c>
      <c r="C441" s="127">
        <v>800000</v>
      </c>
      <c r="D441" s="116" t="s">
        <v>314</v>
      </c>
      <c r="E441" s="116" t="s">
        <v>315</v>
      </c>
      <c r="F441" s="116" t="s">
        <v>316</v>
      </c>
      <c r="G441" s="116" t="s">
        <v>317</v>
      </c>
      <c r="H441" s="116">
        <v>0.36</v>
      </c>
      <c r="I441" s="116">
        <v>0.57999999999999996</v>
      </c>
      <c r="J441" s="116" t="s">
        <v>268</v>
      </c>
      <c r="K441" s="116">
        <v>0.13732929645313999</v>
      </c>
      <c r="L441" s="116">
        <v>4009.6367144351598</v>
      </c>
      <c r="M441" s="116">
        <v>9.9298728259818994</v>
      </c>
      <c r="N441" s="116">
        <v>1.6062393907893699</v>
      </c>
      <c r="O441" s="116">
        <v>1.3636624490613201</v>
      </c>
      <c r="P441" s="116">
        <v>0.22058372547242999</v>
      </c>
      <c r="Q441" s="116">
        <v>550.64058902609202</v>
      </c>
      <c r="R441" s="116">
        <v>1750</v>
      </c>
      <c r="S441" s="116" t="s">
        <v>321</v>
      </c>
      <c r="T441" s="116">
        <v>1750</v>
      </c>
      <c r="U441" s="116" t="s">
        <v>268</v>
      </c>
      <c r="V441" s="116" t="s">
        <v>268</v>
      </c>
      <c r="Z441" s="116">
        <v>0</v>
      </c>
      <c r="AA441" s="116">
        <v>1</v>
      </c>
      <c r="AB441" s="116">
        <v>1.3636624490613201</v>
      </c>
      <c r="AC441" s="116">
        <v>0.22058372547242999</v>
      </c>
      <c r="AD441" s="116">
        <v>550.64058902771603</v>
      </c>
      <c r="AF441" s="116">
        <v>-1</v>
      </c>
      <c r="AG441" s="116">
        <v>-1</v>
      </c>
      <c r="AH441" s="116">
        <v>-1</v>
      </c>
      <c r="AI441" s="116">
        <v>-1</v>
      </c>
      <c r="AJ441" s="116">
        <v>0</v>
      </c>
      <c r="AM441" s="116" t="s">
        <v>319</v>
      </c>
      <c r="AN441" s="116">
        <v>-1</v>
      </c>
      <c r="AQ441" s="116">
        <v>779</v>
      </c>
      <c r="AR441" s="116" t="s">
        <v>320</v>
      </c>
      <c r="AS441" s="116" t="s">
        <v>248</v>
      </c>
      <c r="AT441" s="116" t="s">
        <v>268</v>
      </c>
      <c r="AV441" s="116">
        <v>102.482788779781</v>
      </c>
      <c r="AW441" s="116">
        <v>0.44658604140000002</v>
      </c>
    </row>
    <row r="442" spans="1:49" x14ac:dyDescent="0.25">
      <c r="A442" s="127">
        <v>200000</v>
      </c>
      <c r="B442" s="127">
        <v>800000</v>
      </c>
      <c r="C442" s="127">
        <v>800000</v>
      </c>
      <c r="D442" s="116" t="s">
        <v>314</v>
      </c>
      <c r="E442" s="116" t="s">
        <v>315</v>
      </c>
      <c r="F442" s="116" t="s">
        <v>316</v>
      </c>
      <c r="G442" s="116" t="s">
        <v>317</v>
      </c>
      <c r="H442" s="116">
        <v>0.36</v>
      </c>
      <c r="I442" s="116">
        <v>0.57999999999999996</v>
      </c>
      <c r="J442" s="116" t="s">
        <v>268</v>
      </c>
      <c r="K442" s="116">
        <v>1.19032658885E-3</v>
      </c>
      <c r="L442" s="116">
        <v>4009.6367144351598</v>
      </c>
      <c r="M442" s="116">
        <v>9.9298728259818994</v>
      </c>
      <c r="N442" s="116">
        <v>1.6062393907893699</v>
      </c>
      <c r="O442" s="116">
        <v>1.1819791648690001E-2</v>
      </c>
      <c r="P442" s="116">
        <v>1.9119494549199999E-3</v>
      </c>
      <c r="Q442" s="116">
        <v>4.7727771928333498</v>
      </c>
      <c r="R442" s="116">
        <v>1310</v>
      </c>
      <c r="S442" s="116" t="s">
        <v>318</v>
      </c>
      <c r="T442" s="116">
        <v>1310</v>
      </c>
      <c r="U442" s="116" t="s">
        <v>268</v>
      </c>
      <c r="V442" s="116" t="s">
        <v>268</v>
      </c>
      <c r="Z442" s="116">
        <v>0</v>
      </c>
      <c r="AA442" s="116">
        <v>1</v>
      </c>
      <c r="AB442" s="116">
        <v>1.1819791648690001E-2</v>
      </c>
      <c r="AC442" s="116">
        <v>1.9119494549199999E-3</v>
      </c>
      <c r="AD442" s="116">
        <v>4.7727771928329501</v>
      </c>
      <c r="AF442" s="116">
        <v>-1</v>
      </c>
      <c r="AG442" s="116">
        <v>-1</v>
      </c>
      <c r="AH442" s="116">
        <v>-1</v>
      </c>
      <c r="AI442" s="116">
        <v>-1</v>
      </c>
      <c r="AJ442" s="116">
        <v>0</v>
      </c>
      <c r="AM442" s="116" t="s">
        <v>319</v>
      </c>
      <c r="AN442" s="116">
        <v>-1</v>
      </c>
      <c r="AQ442" s="116">
        <v>779</v>
      </c>
      <c r="AR442" s="116" t="s">
        <v>320</v>
      </c>
      <c r="AS442" s="116" t="s">
        <v>248</v>
      </c>
      <c r="AT442" s="116" t="s">
        <v>268</v>
      </c>
      <c r="AV442" s="116">
        <v>55.371460818128803</v>
      </c>
      <c r="AW442" s="116">
        <v>3.8708655E-3</v>
      </c>
    </row>
    <row r="443" spans="1:49" x14ac:dyDescent="0.25">
      <c r="A443" s="127">
        <v>200000</v>
      </c>
      <c r="B443" s="127">
        <v>800000</v>
      </c>
      <c r="C443" s="127">
        <v>800000</v>
      </c>
      <c r="D443" s="116" t="s">
        <v>314</v>
      </c>
      <c r="E443" s="116" t="s">
        <v>315</v>
      </c>
      <c r="F443" s="116" t="s">
        <v>316</v>
      </c>
      <c r="G443" s="116" t="s">
        <v>317</v>
      </c>
      <c r="H443" s="116">
        <v>0.36</v>
      </c>
      <c r="I443" s="116">
        <v>0.57999999999999996</v>
      </c>
      <c r="J443" s="116" t="s">
        <v>268</v>
      </c>
      <c r="K443" s="116">
        <v>1.9880385617320001E-2</v>
      </c>
      <c r="L443" s="116">
        <v>3977.7222710757601</v>
      </c>
      <c r="M443" s="116">
        <v>10.586243178667599</v>
      </c>
      <c r="N443" s="116">
        <v>1.80040248582419</v>
      </c>
      <c r="O443" s="116">
        <v>0.21045859663072</v>
      </c>
      <c r="P443" s="116">
        <v>3.5792695684580003E-2</v>
      </c>
      <c r="Q443" s="116">
        <v>79.078652627619903</v>
      </c>
      <c r="R443" s="116">
        <v>1210</v>
      </c>
      <c r="S443" s="116" t="s">
        <v>318</v>
      </c>
      <c r="T443" s="116">
        <v>1210</v>
      </c>
      <c r="U443" s="116" t="s">
        <v>268</v>
      </c>
      <c r="V443" s="116" t="s">
        <v>268</v>
      </c>
      <c r="Z443" s="116">
        <v>0</v>
      </c>
      <c r="AA443" s="116">
        <v>1</v>
      </c>
      <c r="AB443" s="116">
        <v>0.21045859663072</v>
      </c>
      <c r="AC443" s="116">
        <v>3.5792695684580003E-2</v>
      </c>
      <c r="AD443" s="116">
        <v>79.078652627620301</v>
      </c>
      <c r="AF443" s="116">
        <v>-1</v>
      </c>
      <c r="AG443" s="116">
        <v>-1</v>
      </c>
      <c r="AH443" s="116">
        <v>-1</v>
      </c>
      <c r="AI443" s="116">
        <v>-1</v>
      </c>
      <c r="AJ443" s="116">
        <v>0</v>
      </c>
      <c r="AM443" s="116" t="s">
        <v>319</v>
      </c>
      <c r="AN443" s="116">
        <v>-1</v>
      </c>
      <c r="AQ443" s="116">
        <v>779</v>
      </c>
      <c r="AR443" s="116" t="s">
        <v>320</v>
      </c>
      <c r="AS443" s="116" t="s">
        <v>248</v>
      </c>
      <c r="AT443" s="116" t="s">
        <v>268</v>
      </c>
      <c r="AV443" s="116">
        <v>66.674938032515499</v>
      </c>
      <c r="AW443" s="116">
        <v>6.4135160299999994E-2</v>
      </c>
    </row>
    <row r="444" spans="1:49" x14ac:dyDescent="0.25">
      <c r="A444" s="127">
        <v>200000</v>
      </c>
      <c r="B444" s="127">
        <v>800000</v>
      </c>
      <c r="C444" s="127">
        <v>800000</v>
      </c>
      <c r="D444" s="116" t="s">
        <v>314</v>
      </c>
      <c r="E444" s="116" t="s">
        <v>315</v>
      </c>
      <c r="F444" s="116" t="s">
        <v>316</v>
      </c>
      <c r="G444" s="116" t="s">
        <v>317</v>
      </c>
      <c r="H444" s="116">
        <v>0.36</v>
      </c>
      <c r="I444" s="116">
        <v>0.57999999999999996</v>
      </c>
      <c r="J444" s="116" t="s">
        <v>268</v>
      </c>
      <c r="K444" s="116">
        <v>0.29027222568249</v>
      </c>
      <c r="L444" s="116">
        <v>3994.5125323812099</v>
      </c>
      <c r="M444" s="116">
        <v>9.5664504336956107</v>
      </c>
      <c r="N444" s="116">
        <v>1.43074972781038</v>
      </c>
      <c r="O444" s="116">
        <v>2.7768748592700998</v>
      </c>
      <c r="P444" s="116">
        <v>0.41530690788614</v>
      </c>
      <c r="Q444" s="116">
        <v>1159.4960432909099</v>
      </c>
      <c r="R444" s="116">
        <v>1210</v>
      </c>
      <c r="S444" s="116" t="s">
        <v>318</v>
      </c>
      <c r="T444" s="116">
        <v>1210</v>
      </c>
      <c r="U444" s="116" t="s">
        <v>268</v>
      </c>
      <c r="V444" s="116" t="s">
        <v>268</v>
      </c>
      <c r="Z444" s="116">
        <v>0</v>
      </c>
      <c r="AA444" s="116">
        <v>1</v>
      </c>
      <c r="AB444" s="116">
        <v>2.7768748592700998</v>
      </c>
      <c r="AC444" s="116">
        <v>0.41530690788614</v>
      </c>
      <c r="AD444" s="116">
        <v>1159.49604331926</v>
      </c>
      <c r="AF444" s="116">
        <v>-1</v>
      </c>
      <c r="AG444" s="116">
        <v>-1</v>
      </c>
      <c r="AH444" s="116">
        <v>-1</v>
      </c>
      <c r="AI444" s="116">
        <v>-1</v>
      </c>
      <c r="AJ444" s="116">
        <v>0</v>
      </c>
      <c r="AM444" s="116" t="s">
        <v>319</v>
      </c>
      <c r="AN444" s="116">
        <v>-1</v>
      </c>
      <c r="AQ444" s="116">
        <v>779</v>
      </c>
      <c r="AR444" s="116" t="s">
        <v>320</v>
      </c>
      <c r="AS444" s="116" t="s">
        <v>248</v>
      </c>
      <c r="AT444" s="116" t="s">
        <v>268</v>
      </c>
      <c r="AV444" s="116">
        <v>231.505186537768</v>
      </c>
      <c r="AW444" s="116">
        <v>0.94038608540000002</v>
      </c>
    </row>
    <row r="445" spans="1:49" x14ac:dyDescent="0.25">
      <c r="A445" s="127">
        <v>200000</v>
      </c>
      <c r="B445" s="127">
        <v>800000</v>
      </c>
      <c r="C445" s="127">
        <v>800000</v>
      </c>
      <c r="D445" s="116" t="s">
        <v>314</v>
      </c>
      <c r="E445" s="116" t="s">
        <v>315</v>
      </c>
      <c r="F445" s="116" t="s">
        <v>316</v>
      </c>
      <c r="G445" s="116" t="s">
        <v>317</v>
      </c>
      <c r="H445" s="116">
        <v>0.36</v>
      </c>
      <c r="I445" s="116">
        <v>0.57999999999999996</v>
      </c>
      <c r="J445" s="116" t="s">
        <v>268</v>
      </c>
      <c r="K445" s="116">
        <v>6.4477333391429997E-2</v>
      </c>
      <c r="L445" s="116">
        <v>3994.5125323812099</v>
      </c>
      <c r="M445" s="116">
        <v>9.5664504336956107</v>
      </c>
      <c r="N445" s="116">
        <v>1.43074972781038</v>
      </c>
      <c r="O445" s="116">
        <v>0.61681921398603001</v>
      </c>
      <c r="P445" s="116">
        <v>9.2250927199730007E-2</v>
      </c>
      <c r="Q445" s="116">
        <v>257.55551628660902</v>
      </c>
      <c r="R445" s="116">
        <v>1310</v>
      </c>
      <c r="S445" s="116" t="s">
        <v>318</v>
      </c>
      <c r="T445" s="116">
        <v>1310</v>
      </c>
      <c r="U445" s="116" t="s">
        <v>268</v>
      </c>
      <c r="V445" s="116" t="s">
        <v>268</v>
      </c>
      <c r="Z445" s="116">
        <v>0</v>
      </c>
      <c r="AA445" s="116">
        <v>1</v>
      </c>
      <c r="AB445" s="116">
        <v>0.61681921398603001</v>
      </c>
      <c r="AC445" s="116">
        <v>9.2250927199730007E-2</v>
      </c>
      <c r="AD445" s="116">
        <v>257.55551628660697</v>
      </c>
      <c r="AF445" s="116">
        <v>-1</v>
      </c>
      <c r="AG445" s="116">
        <v>-1</v>
      </c>
      <c r="AH445" s="116">
        <v>-1</v>
      </c>
      <c r="AI445" s="116">
        <v>-1</v>
      </c>
      <c r="AJ445" s="116">
        <v>0</v>
      </c>
      <c r="AM445" s="116" t="s">
        <v>319</v>
      </c>
      <c r="AN445" s="116">
        <v>-1</v>
      </c>
      <c r="AQ445" s="116">
        <v>779</v>
      </c>
      <c r="AR445" s="116" t="s">
        <v>320</v>
      </c>
      <c r="AS445" s="116" t="s">
        <v>248</v>
      </c>
      <c r="AT445" s="116" t="s">
        <v>268</v>
      </c>
      <c r="AV445" s="116">
        <v>64.837183965503797</v>
      </c>
      <c r="AW445" s="116">
        <v>0.20888525250000001</v>
      </c>
    </row>
    <row r="446" spans="1:49" x14ac:dyDescent="0.25">
      <c r="A446" s="127">
        <v>200000</v>
      </c>
      <c r="B446" s="127">
        <v>800000</v>
      </c>
      <c r="C446" s="127">
        <v>800000</v>
      </c>
      <c r="D446" s="116" t="s">
        <v>314</v>
      </c>
      <c r="E446" s="116" t="s">
        <v>315</v>
      </c>
      <c r="F446" s="116" t="s">
        <v>316</v>
      </c>
      <c r="G446" s="116" t="s">
        <v>317</v>
      </c>
      <c r="H446" s="116">
        <v>0.36</v>
      </c>
      <c r="I446" s="116">
        <v>0.57999999999999996</v>
      </c>
      <c r="J446" s="116" t="s">
        <v>268</v>
      </c>
      <c r="K446" s="116">
        <v>0.24147628092678</v>
      </c>
      <c r="L446" s="116">
        <v>3994.5125323812099</v>
      </c>
      <c r="M446" s="116">
        <v>9.5664504336956107</v>
      </c>
      <c r="N446" s="116">
        <v>1.43074972781038</v>
      </c>
      <c r="O446" s="116">
        <v>2.3100708723992698</v>
      </c>
      <c r="P446" s="116">
        <v>0.34549212320866002</v>
      </c>
      <c r="Q446" s="116">
        <v>964.58003043486201</v>
      </c>
      <c r="R446" s="116">
        <v>1750</v>
      </c>
      <c r="S446" s="116" t="s">
        <v>321</v>
      </c>
      <c r="T446" s="116">
        <v>1750</v>
      </c>
      <c r="U446" s="116" t="s">
        <v>268</v>
      </c>
      <c r="V446" s="116" t="s">
        <v>268</v>
      </c>
      <c r="Z446" s="116">
        <v>0</v>
      </c>
      <c r="AA446" s="116">
        <v>1</v>
      </c>
      <c r="AB446" s="116">
        <v>2.3100708723992698</v>
      </c>
      <c r="AC446" s="116">
        <v>0.34549212320866002</v>
      </c>
      <c r="AD446" s="116">
        <v>964.58003043486201</v>
      </c>
      <c r="AF446" s="116">
        <v>-1</v>
      </c>
      <c r="AG446" s="116">
        <v>-1</v>
      </c>
      <c r="AH446" s="116">
        <v>-1</v>
      </c>
      <c r="AI446" s="116">
        <v>-1</v>
      </c>
      <c r="AJ446" s="116">
        <v>0</v>
      </c>
      <c r="AM446" s="116" t="s">
        <v>319</v>
      </c>
      <c r="AN446" s="116">
        <v>-1</v>
      </c>
      <c r="AQ446" s="116">
        <v>779</v>
      </c>
      <c r="AR446" s="116" t="s">
        <v>320</v>
      </c>
      <c r="AS446" s="116" t="s">
        <v>248</v>
      </c>
      <c r="AT446" s="116" t="s">
        <v>268</v>
      </c>
      <c r="AV446" s="116">
        <v>125.286638946304</v>
      </c>
      <c r="AW446" s="116">
        <v>0.78230334989999994</v>
      </c>
    </row>
    <row r="447" spans="1:49" x14ac:dyDescent="0.25">
      <c r="A447" s="127">
        <v>200000</v>
      </c>
      <c r="B447" s="127">
        <v>800000</v>
      </c>
      <c r="C447" s="127">
        <v>800000</v>
      </c>
      <c r="D447" s="116" t="s">
        <v>314</v>
      </c>
      <c r="E447" s="116" t="s">
        <v>315</v>
      </c>
      <c r="F447" s="116" t="s">
        <v>316</v>
      </c>
      <c r="G447" s="116" t="s">
        <v>317</v>
      </c>
      <c r="H447" s="116">
        <v>0.36</v>
      </c>
      <c r="I447" s="116">
        <v>0.57999999999999996</v>
      </c>
      <c r="J447" s="116" t="s">
        <v>268</v>
      </c>
      <c r="K447" s="116">
        <v>0.31352463281861997</v>
      </c>
      <c r="L447" s="116">
        <v>3969.8815408068999</v>
      </c>
      <c r="M447" s="116">
        <v>10.4974215970639</v>
      </c>
      <c r="N447" s="116">
        <v>1.7634358126534899</v>
      </c>
      <c r="O447" s="116">
        <v>3.29120025176173</v>
      </c>
      <c r="P447" s="116">
        <v>0.55288056566138999</v>
      </c>
      <c r="Q447" s="116">
        <v>1244.6556524149</v>
      </c>
      <c r="R447" s="116">
        <v>1210</v>
      </c>
      <c r="S447" s="116" t="s">
        <v>318</v>
      </c>
      <c r="T447" s="116">
        <v>1210</v>
      </c>
      <c r="U447" s="116" t="s">
        <v>268</v>
      </c>
      <c r="V447" s="116" t="s">
        <v>268</v>
      </c>
      <c r="Z447" s="116">
        <v>0</v>
      </c>
      <c r="AA447" s="116">
        <v>1</v>
      </c>
      <c r="AB447" s="116">
        <v>3.29120025176173</v>
      </c>
      <c r="AC447" s="116">
        <v>0.55288056566138999</v>
      </c>
      <c r="AD447" s="116">
        <v>1244.6556524140999</v>
      </c>
      <c r="AF447" s="116">
        <v>-1</v>
      </c>
      <c r="AG447" s="116">
        <v>-1</v>
      </c>
      <c r="AH447" s="116">
        <v>-1</v>
      </c>
      <c r="AI447" s="116">
        <v>-1</v>
      </c>
      <c r="AJ447" s="116">
        <v>0</v>
      </c>
      <c r="AM447" s="116" t="s">
        <v>319</v>
      </c>
      <c r="AN447" s="116">
        <v>-1</v>
      </c>
      <c r="AQ447" s="116">
        <v>779</v>
      </c>
      <c r="AR447" s="116" t="s">
        <v>320</v>
      </c>
      <c r="AS447" s="116" t="s">
        <v>248</v>
      </c>
      <c r="AT447" s="116" t="s">
        <v>268</v>
      </c>
      <c r="AV447" s="116">
        <v>214.50923316181701</v>
      </c>
      <c r="AW447" s="116">
        <v>1.0094530839</v>
      </c>
    </row>
    <row r="448" spans="1:49" x14ac:dyDescent="0.25">
      <c r="A448" s="127">
        <v>200000</v>
      </c>
      <c r="B448" s="127">
        <v>800000</v>
      </c>
      <c r="C448" s="127">
        <v>800000</v>
      </c>
      <c r="D448" s="116" t="s">
        <v>314</v>
      </c>
      <c r="E448" s="116" t="s">
        <v>315</v>
      </c>
      <c r="F448" s="116" t="s">
        <v>316</v>
      </c>
      <c r="G448" s="116" t="s">
        <v>317</v>
      </c>
      <c r="H448" s="116">
        <v>0.36</v>
      </c>
      <c r="I448" s="116">
        <v>0.57999999999999996</v>
      </c>
      <c r="J448" s="116" t="s">
        <v>268</v>
      </c>
      <c r="K448" s="116">
        <v>2.6928803357199999E-3</v>
      </c>
      <c r="L448" s="116">
        <v>3969.8815408068999</v>
      </c>
      <c r="M448" s="116">
        <v>10.4974215970639</v>
      </c>
      <c r="N448" s="116">
        <v>1.7634358126534899</v>
      </c>
      <c r="O448" s="116">
        <v>2.826830019459E-2</v>
      </c>
      <c r="P448" s="116">
        <v>4.7487216232100001E-3</v>
      </c>
      <c r="Q448" s="116">
        <v>10.6904159364124</v>
      </c>
      <c r="R448" s="116">
        <v>1310</v>
      </c>
      <c r="S448" s="116" t="s">
        <v>318</v>
      </c>
      <c r="T448" s="116">
        <v>1310</v>
      </c>
      <c r="U448" s="116" t="s">
        <v>268</v>
      </c>
      <c r="V448" s="116" t="s">
        <v>268</v>
      </c>
      <c r="Z448" s="116">
        <v>0</v>
      </c>
      <c r="AA448" s="116">
        <v>1</v>
      </c>
      <c r="AB448" s="116">
        <v>2.826830019459E-2</v>
      </c>
      <c r="AC448" s="116">
        <v>4.7487216232100001E-3</v>
      </c>
      <c r="AD448" s="116">
        <v>10.690415937007</v>
      </c>
      <c r="AF448" s="116">
        <v>-1</v>
      </c>
      <c r="AG448" s="116">
        <v>-1</v>
      </c>
      <c r="AH448" s="116">
        <v>-1</v>
      </c>
      <c r="AI448" s="116">
        <v>-1</v>
      </c>
      <c r="AJ448" s="116">
        <v>0</v>
      </c>
      <c r="AM448" s="116" t="s">
        <v>319</v>
      </c>
      <c r="AN448" s="116">
        <v>-1</v>
      </c>
      <c r="AQ448" s="116">
        <v>779</v>
      </c>
      <c r="AR448" s="116" t="s">
        <v>320</v>
      </c>
      <c r="AS448" s="116" t="s">
        <v>248</v>
      </c>
      <c r="AT448" s="116" t="s">
        <v>268</v>
      </c>
      <c r="AV448" s="116">
        <v>50.3835360690016</v>
      </c>
      <c r="AW448" s="116">
        <v>8.6702480999999998E-3</v>
      </c>
    </row>
    <row r="449" spans="1:49" x14ac:dyDescent="0.25">
      <c r="A449" s="127">
        <v>200000</v>
      </c>
      <c r="B449" s="127">
        <v>800000</v>
      </c>
      <c r="C449" s="127">
        <v>800000</v>
      </c>
      <c r="D449" s="116" t="s">
        <v>314</v>
      </c>
      <c r="E449" s="116" t="s">
        <v>315</v>
      </c>
      <c r="F449" s="116" t="s">
        <v>316</v>
      </c>
      <c r="G449" s="116" t="s">
        <v>317</v>
      </c>
      <c r="H449" s="116">
        <v>0.36</v>
      </c>
      <c r="I449" s="116">
        <v>0.57999999999999996</v>
      </c>
      <c r="J449" s="116" t="s">
        <v>268</v>
      </c>
      <c r="K449" s="116">
        <v>4.4546624507940003E-2</v>
      </c>
      <c r="L449" s="116">
        <v>3969.8815408068999</v>
      </c>
      <c r="M449" s="116">
        <v>10.4974215970639</v>
      </c>
      <c r="N449" s="116">
        <v>1.7634358126534899</v>
      </c>
      <c r="O449" s="116">
        <v>0.46762469818594998</v>
      </c>
      <c r="P449" s="116">
        <v>7.8555112990130002E-2</v>
      </c>
      <c r="Q449" s="116">
        <v>176.84482233933099</v>
      </c>
      <c r="R449" s="116">
        <v>1310</v>
      </c>
      <c r="S449" s="116" t="s">
        <v>318</v>
      </c>
      <c r="T449" s="116">
        <v>1310</v>
      </c>
      <c r="U449" s="116" t="s">
        <v>268</v>
      </c>
      <c r="V449" s="116" t="s">
        <v>268</v>
      </c>
      <c r="Z449" s="116">
        <v>0</v>
      </c>
      <c r="AA449" s="116">
        <v>1</v>
      </c>
      <c r="AB449" s="116">
        <v>0.46762469818594998</v>
      </c>
      <c r="AC449" s="116">
        <v>7.8555112990130002E-2</v>
      </c>
      <c r="AD449" s="116">
        <v>176.84482233933099</v>
      </c>
      <c r="AF449" s="116">
        <v>-1</v>
      </c>
      <c r="AG449" s="116">
        <v>-1</v>
      </c>
      <c r="AH449" s="116">
        <v>-1</v>
      </c>
      <c r="AI449" s="116">
        <v>-1</v>
      </c>
      <c r="AJ449" s="116">
        <v>0</v>
      </c>
      <c r="AM449" s="116" t="s">
        <v>319</v>
      </c>
      <c r="AN449" s="116">
        <v>-1</v>
      </c>
      <c r="AQ449" s="116">
        <v>779</v>
      </c>
      <c r="AR449" s="116" t="s">
        <v>320</v>
      </c>
      <c r="AS449" s="116" t="s">
        <v>248</v>
      </c>
      <c r="AT449" s="116" t="s">
        <v>268</v>
      </c>
      <c r="AV449" s="116">
        <v>64.231537298402301</v>
      </c>
      <c r="AW449" s="116">
        <v>0.14342645770000001</v>
      </c>
    </row>
    <row r="450" spans="1:49" x14ac:dyDescent="0.25">
      <c r="A450" s="127">
        <v>200000</v>
      </c>
      <c r="B450" s="127">
        <v>800000</v>
      </c>
      <c r="C450" s="127">
        <v>800000</v>
      </c>
      <c r="D450" s="116" t="s">
        <v>314</v>
      </c>
      <c r="E450" s="116" t="s">
        <v>315</v>
      </c>
      <c r="F450" s="116" t="s">
        <v>316</v>
      </c>
      <c r="G450" s="116" t="s">
        <v>317</v>
      </c>
      <c r="H450" s="116">
        <v>0.36</v>
      </c>
      <c r="I450" s="116">
        <v>0.57999999999999996</v>
      </c>
      <c r="J450" s="116" t="s">
        <v>268</v>
      </c>
      <c r="K450" s="116">
        <v>0.22812683115971999</v>
      </c>
      <c r="L450" s="116">
        <v>4006.3238910904302</v>
      </c>
      <c r="M450" s="116">
        <v>10.802756434844</v>
      </c>
      <c r="N450" s="116">
        <v>1.882555853118</v>
      </c>
      <c r="O450" s="116">
        <v>2.4643985932712398</v>
      </c>
      <c r="P450" s="116">
        <v>0.42946150125298999</v>
      </c>
      <c r="Q450" s="116">
        <v>913.94997387394096</v>
      </c>
      <c r="R450" s="116">
        <v>1210</v>
      </c>
      <c r="S450" s="116" t="s">
        <v>318</v>
      </c>
      <c r="T450" s="116">
        <v>1210</v>
      </c>
      <c r="U450" s="116" t="s">
        <v>268</v>
      </c>
      <c r="V450" s="116" t="s">
        <v>268</v>
      </c>
      <c r="Z450" s="116">
        <v>0</v>
      </c>
      <c r="AA450" s="116">
        <v>1</v>
      </c>
      <c r="AB450" s="116">
        <v>2.4643985932712398</v>
      </c>
      <c r="AC450" s="116">
        <v>0.42946150125298999</v>
      </c>
      <c r="AD450" s="116">
        <v>913.94997387394096</v>
      </c>
      <c r="AF450" s="116">
        <v>-1</v>
      </c>
      <c r="AG450" s="116">
        <v>-1</v>
      </c>
      <c r="AH450" s="116">
        <v>-1</v>
      </c>
      <c r="AI450" s="116">
        <v>-1</v>
      </c>
      <c r="AJ450" s="116">
        <v>0</v>
      </c>
      <c r="AM450" s="116" t="s">
        <v>319</v>
      </c>
      <c r="AN450" s="116">
        <v>-1</v>
      </c>
      <c r="AQ450" s="116">
        <v>779</v>
      </c>
      <c r="AR450" s="116" t="s">
        <v>320</v>
      </c>
      <c r="AS450" s="116" t="s">
        <v>248</v>
      </c>
      <c r="AT450" s="116" t="s">
        <v>268</v>
      </c>
      <c r="AV450" s="116">
        <v>124.257463544443</v>
      </c>
      <c r="AW450" s="116">
        <v>0.74124085470000001</v>
      </c>
    </row>
    <row r="451" spans="1:49" x14ac:dyDescent="0.25">
      <c r="A451" s="127">
        <v>200000</v>
      </c>
      <c r="B451" s="127">
        <v>800000</v>
      </c>
      <c r="C451" s="127">
        <v>800000</v>
      </c>
      <c r="D451" s="116" t="s">
        <v>314</v>
      </c>
      <c r="E451" s="116" t="s">
        <v>315</v>
      </c>
      <c r="F451" s="116" t="s">
        <v>316</v>
      </c>
      <c r="G451" s="116" t="s">
        <v>317</v>
      </c>
      <c r="H451" s="116">
        <v>0.36</v>
      </c>
      <c r="I451" s="116">
        <v>0.57999999999999996</v>
      </c>
      <c r="J451" s="116" t="s">
        <v>268</v>
      </c>
      <c r="K451" s="116">
        <v>2.6949299118999999E-3</v>
      </c>
      <c r="L451" s="116">
        <v>4006.3238910904302</v>
      </c>
      <c r="M451" s="116">
        <v>10.802756434844</v>
      </c>
      <c r="N451" s="116">
        <v>1.882555853118</v>
      </c>
      <c r="O451" s="116">
        <v>2.9112671447280001E-2</v>
      </c>
      <c r="P451" s="116">
        <v>5.0733560793999998E-3</v>
      </c>
      <c r="Q451" s="116">
        <v>10.7967620908792</v>
      </c>
      <c r="R451" s="116">
        <v>1310</v>
      </c>
      <c r="S451" s="116" t="s">
        <v>318</v>
      </c>
      <c r="T451" s="116">
        <v>1310</v>
      </c>
      <c r="U451" s="116" t="s">
        <v>268</v>
      </c>
      <c r="V451" s="116" t="s">
        <v>268</v>
      </c>
      <c r="Z451" s="116">
        <v>0</v>
      </c>
      <c r="AA451" s="116">
        <v>1</v>
      </c>
      <c r="AB451" s="116">
        <v>2.9112671447280001E-2</v>
      </c>
      <c r="AC451" s="116">
        <v>5.0733560793999998E-3</v>
      </c>
      <c r="AD451" s="116">
        <v>10.796762090877399</v>
      </c>
      <c r="AF451" s="116">
        <v>-1</v>
      </c>
      <c r="AG451" s="116">
        <v>-1</v>
      </c>
      <c r="AH451" s="116">
        <v>-1</v>
      </c>
      <c r="AI451" s="116">
        <v>-1</v>
      </c>
      <c r="AJ451" s="116">
        <v>0</v>
      </c>
      <c r="AM451" s="116" t="s">
        <v>319</v>
      </c>
      <c r="AN451" s="116">
        <v>-1</v>
      </c>
      <c r="AQ451" s="116">
        <v>779</v>
      </c>
      <c r="AR451" s="116" t="s">
        <v>320</v>
      </c>
      <c r="AS451" s="116" t="s">
        <v>248</v>
      </c>
      <c r="AT451" s="116" t="s">
        <v>268</v>
      </c>
      <c r="AV451" s="116">
        <v>50.930405156665998</v>
      </c>
      <c r="AW451" s="116">
        <v>8.7564979999999997E-3</v>
      </c>
    </row>
    <row r="452" spans="1:49" x14ac:dyDescent="0.25">
      <c r="A452" s="127">
        <v>200000</v>
      </c>
      <c r="B452" s="127">
        <v>800000</v>
      </c>
      <c r="C452" s="127">
        <v>800000</v>
      </c>
      <c r="D452" s="116" t="s">
        <v>314</v>
      </c>
      <c r="E452" s="116" t="s">
        <v>315</v>
      </c>
      <c r="F452" s="116" t="s">
        <v>316</v>
      </c>
      <c r="G452" s="116" t="s">
        <v>317</v>
      </c>
      <c r="H452" s="116">
        <v>0.36</v>
      </c>
      <c r="I452" s="116">
        <v>0.57999999999999996</v>
      </c>
      <c r="J452" s="116" t="s">
        <v>268</v>
      </c>
      <c r="K452" s="116">
        <v>0.25575166575489999</v>
      </c>
      <c r="L452" s="116">
        <v>3995.3072218655302</v>
      </c>
      <c r="M452" s="116">
        <v>9.3613217366266195</v>
      </c>
      <c r="N452" s="116">
        <v>1.3430981995034901</v>
      </c>
      <c r="O452" s="116">
        <v>2.39417362780988</v>
      </c>
      <c r="P452" s="116">
        <v>0.34349960179542999</v>
      </c>
      <c r="Q452" s="116">
        <v>1021.8064771947199</v>
      </c>
      <c r="R452" s="116">
        <v>1210</v>
      </c>
      <c r="S452" s="116" t="s">
        <v>318</v>
      </c>
      <c r="T452" s="116">
        <v>1210</v>
      </c>
      <c r="U452" s="116" t="s">
        <v>268</v>
      </c>
      <c r="V452" s="116" t="s">
        <v>268</v>
      </c>
      <c r="Z452" s="116">
        <v>0</v>
      </c>
      <c r="AA452" s="116">
        <v>1</v>
      </c>
      <c r="AB452" s="116">
        <v>2.39417362780988</v>
      </c>
      <c r="AC452" s="116">
        <v>0.34349960179542999</v>
      </c>
      <c r="AD452" s="116">
        <v>1021.8064771947199</v>
      </c>
      <c r="AF452" s="116">
        <v>-1</v>
      </c>
      <c r="AG452" s="116">
        <v>-1</v>
      </c>
      <c r="AH452" s="116">
        <v>-1</v>
      </c>
      <c r="AI452" s="116">
        <v>-1</v>
      </c>
      <c r="AJ452" s="116">
        <v>0</v>
      </c>
      <c r="AM452" s="116" t="s">
        <v>319</v>
      </c>
      <c r="AN452" s="116">
        <v>-1</v>
      </c>
      <c r="AQ452" s="116">
        <v>779</v>
      </c>
      <c r="AR452" s="116" t="s">
        <v>320</v>
      </c>
      <c r="AS452" s="116" t="s">
        <v>248</v>
      </c>
      <c r="AT452" s="116" t="s">
        <v>268</v>
      </c>
      <c r="AV452" s="116">
        <v>186.167974808004</v>
      </c>
      <c r="AW452" s="116">
        <v>0.82871571550000001</v>
      </c>
    </row>
    <row r="453" spans="1:49" x14ac:dyDescent="0.25">
      <c r="A453" s="127">
        <v>200000</v>
      </c>
      <c r="B453" s="127">
        <v>800000</v>
      </c>
      <c r="C453" s="127">
        <v>800000</v>
      </c>
      <c r="D453" s="116" t="s">
        <v>314</v>
      </c>
      <c r="E453" s="116" t="s">
        <v>315</v>
      </c>
      <c r="F453" s="116" t="s">
        <v>316</v>
      </c>
      <c r="G453" s="116" t="s">
        <v>317</v>
      </c>
      <c r="H453" s="116">
        <v>0.36</v>
      </c>
      <c r="I453" s="116">
        <v>0.57999999999999996</v>
      </c>
      <c r="J453" s="116" t="s">
        <v>268</v>
      </c>
      <c r="K453" s="116">
        <v>0.13740974245341001</v>
      </c>
      <c r="L453" s="116">
        <v>3995.3072218655302</v>
      </c>
      <c r="M453" s="116">
        <v>9.3613217366266195</v>
      </c>
      <c r="N453" s="116">
        <v>1.3430981995034901</v>
      </c>
      <c r="O453" s="116">
        <v>1.2863368088534299</v>
      </c>
      <c r="P453" s="116">
        <v>0.18455477768341999</v>
      </c>
      <c r="Q453" s="116">
        <v>548.99413637881901</v>
      </c>
      <c r="R453" s="116">
        <v>1750</v>
      </c>
      <c r="S453" s="116" t="s">
        <v>321</v>
      </c>
      <c r="T453" s="116">
        <v>1750</v>
      </c>
      <c r="U453" s="116" t="s">
        <v>268</v>
      </c>
      <c r="V453" s="116" t="s">
        <v>268</v>
      </c>
      <c r="Z453" s="116">
        <v>0</v>
      </c>
      <c r="AA453" s="116">
        <v>1</v>
      </c>
      <c r="AB453" s="116">
        <v>1.2863368088534299</v>
      </c>
      <c r="AC453" s="116">
        <v>0.18455477768341999</v>
      </c>
      <c r="AD453" s="116">
        <v>548.99413637881901</v>
      </c>
      <c r="AF453" s="116">
        <v>-1</v>
      </c>
      <c r="AG453" s="116">
        <v>-1</v>
      </c>
      <c r="AH453" s="116">
        <v>-1</v>
      </c>
      <c r="AI453" s="116">
        <v>-1</v>
      </c>
      <c r="AJ453" s="116">
        <v>0</v>
      </c>
      <c r="AM453" s="116" t="s">
        <v>319</v>
      </c>
      <c r="AN453" s="116">
        <v>-1</v>
      </c>
      <c r="AQ453" s="116">
        <v>779</v>
      </c>
      <c r="AR453" s="116" t="s">
        <v>320</v>
      </c>
      <c r="AS453" s="116" t="s">
        <v>248</v>
      </c>
      <c r="AT453" s="116" t="s">
        <v>268</v>
      </c>
      <c r="AV453" s="116">
        <v>101.33709187753099</v>
      </c>
      <c r="AW453" s="116">
        <v>0.44525071890000001</v>
      </c>
    </row>
    <row r="454" spans="1:49" x14ac:dyDescent="0.25">
      <c r="A454" s="127">
        <v>200000</v>
      </c>
      <c r="B454" s="127">
        <v>800000</v>
      </c>
      <c r="C454" s="127">
        <v>800000</v>
      </c>
      <c r="D454" s="116" t="s">
        <v>314</v>
      </c>
      <c r="E454" s="116" t="s">
        <v>315</v>
      </c>
      <c r="F454" s="116" t="s">
        <v>316</v>
      </c>
      <c r="G454" s="116" t="s">
        <v>317</v>
      </c>
      <c r="H454" s="116">
        <v>0.36</v>
      </c>
      <c r="I454" s="116">
        <v>0.57999999999999996</v>
      </c>
      <c r="J454" s="116" t="s">
        <v>268</v>
      </c>
      <c r="K454" s="116">
        <v>4.40183782087E-3</v>
      </c>
      <c r="L454" s="116">
        <v>3995.3072218655302</v>
      </c>
      <c r="M454" s="116">
        <v>9.3613217366266195</v>
      </c>
      <c r="N454" s="116">
        <v>1.3430981995034901</v>
      </c>
      <c r="O454" s="116">
        <v>4.1207020073700001E-2</v>
      </c>
      <c r="P454" s="116">
        <v>5.9121004517199999E-3</v>
      </c>
      <c r="Q454" s="116">
        <v>17.586694435238702</v>
      </c>
      <c r="R454" s="116">
        <v>1750</v>
      </c>
      <c r="S454" s="116" t="s">
        <v>321</v>
      </c>
      <c r="T454" s="116">
        <v>1750</v>
      </c>
      <c r="U454" s="116" t="s">
        <v>268</v>
      </c>
      <c r="V454" s="116" t="s">
        <v>268</v>
      </c>
      <c r="Z454" s="116">
        <v>0</v>
      </c>
      <c r="AA454" s="116">
        <v>1</v>
      </c>
      <c r="AB454" s="116">
        <v>4.1207020073700001E-2</v>
      </c>
      <c r="AC454" s="116">
        <v>5.9121004517199999E-3</v>
      </c>
      <c r="AD454" s="116">
        <v>17.586694435237199</v>
      </c>
      <c r="AF454" s="116">
        <v>-1</v>
      </c>
      <c r="AG454" s="116">
        <v>-1</v>
      </c>
      <c r="AH454" s="116">
        <v>-1</v>
      </c>
      <c r="AI454" s="116">
        <v>-1</v>
      </c>
      <c r="AJ454" s="116">
        <v>0</v>
      </c>
      <c r="AM454" s="116" t="s">
        <v>319</v>
      </c>
      <c r="AN454" s="116">
        <v>-1</v>
      </c>
      <c r="AQ454" s="116">
        <v>779</v>
      </c>
      <c r="AR454" s="116" t="s">
        <v>320</v>
      </c>
      <c r="AS454" s="116" t="s">
        <v>248</v>
      </c>
      <c r="AT454" s="116" t="s">
        <v>268</v>
      </c>
      <c r="AV454" s="116">
        <v>101.242362304401</v>
      </c>
      <c r="AW454" s="116">
        <v>1.42633369E-2</v>
      </c>
    </row>
    <row r="455" spans="1:49" x14ac:dyDescent="0.25">
      <c r="A455" s="127">
        <v>200000</v>
      </c>
      <c r="B455" s="127">
        <v>800000</v>
      </c>
      <c r="C455" s="127">
        <v>800000</v>
      </c>
      <c r="D455" s="116" t="s">
        <v>314</v>
      </c>
      <c r="E455" s="116" t="s">
        <v>315</v>
      </c>
      <c r="F455" s="116" t="s">
        <v>316</v>
      </c>
      <c r="G455" s="116" t="s">
        <v>317</v>
      </c>
      <c r="H455" s="116">
        <v>0.36</v>
      </c>
      <c r="I455" s="116">
        <v>0.57999999999999996</v>
      </c>
      <c r="J455" s="116" t="s">
        <v>268</v>
      </c>
      <c r="K455" s="116">
        <v>1.22130198383E-3</v>
      </c>
      <c r="L455" s="116">
        <v>3995.3072218655302</v>
      </c>
      <c r="M455" s="116">
        <v>9.3613217366266195</v>
      </c>
      <c r="N455" s="116">
        <v>1.3430981995034901</v>
      </c>
      <c r="O455" s="116">
        <v>1.1433000808209999E-2</v>
      </c>
      <c r="P455" s="116">
        <v>1.64032849553E-3</v>
      </c>
      <c r="Q455" s="116">
        <v>4.8794766360746999</v>
      </c>
      <c r="R455" s="116">
        <v>1310</v>
      </c>
      <c r="S455" s="116" t="s">
        <v>318</v>
      </c>
      <c r="T455" s="116">
        <v>1310</v>
      </c>
      <c r="U455" s="116" t="s">
        <v>268</v>
      </c>
      <c r="V455" s="116" t="s">
        <v>268</v>
      </c>
      <c r="Z455" s="116">
        <v>0</v>
      </c>
      <c r="AA455" s="116">
        <v>1</v>
      </c>
      <c r="AB455" s="116">
        <v>1.1433000808209999E-2</v>
      </c>
      <c r="AC455" s="116">
        <v>1.64032849553E-3</v>
      </c>
      <c r="AD455" s="116">
        <v>4.8794766360758102</v>
      </c>
      <c r="AF455" s="116">
        <v>-1</v>
      </c>
      <c r="AG455" s="116">
        <v>-1</v>
      </c>
      <c r="AH455" s="116">
        <v>-1</v>
      </c>
      <c r="AI455" s="116">
        <v>-1</v>
      </c>
      <c r="AJ455" s="116">
        <v>0</v>
      </c>
      <c r="AM455" s="116" t="s">
        <v>319</v>
      </c>
      <c r="AN455" s="116">
        <v>-1</v>
      </c>
      <c r="AQ455" s="116">
        <v>779</v>
      </c>
      <c r="AR455" s="116" t="s">
        <v>320</v>
      </c>
      <c r="AS455" s="116" t="s">
        <v>248</v>
      </c>
      <c r="AT455" s="116" t="s">
        <v>268</v>
      </c>
      <c r="AV455" s="116">
        <v>23.380835091375499</v>
      </c>
      <c r="AW455" s="116">
        <v>3.9574019999999996E-3</v>
      </c>
    </row>
    <row r="456" spans="1:49" x14ac:dyDescent="0.25">
      <c r="A456" s="127">
        <v>200000</v>
      </c>
      <c r="B456" s="127">
        <v>800000</v>
      </c>
      <c r="C456" s="127">
        <v>800000</v>
      </c>
      <c r="D456" s="116" t="s">
        <v>314</v>
      </c>
      <c r="E456" s="116" t="s">
        <v>315</v>
      </c>
      <c r="F456" s="116" t="s">
        <v>316</v>
      </c>
      <c r="G456" s="116" t="s">
        <v>317</v>
      </c>
      <c r="H456" s="116">
        <v>0.36</v>
      </c>
      <c r="I456" s="116">
        <v>0.57999999999999996</v>
      </c>
      <c r="J456" s="116" t="s">
        <v>268</v>
      </c>
      <c r="K456" s="116">
        <v>0.48020480932590998</v>
      </c>
      <c r="L456" s="116">
        <v>3971.2410625172001</v>
      </c>
      <c r="M456" s="116">
        <v>10.1861049521547</v>
      </c>
      <c r="N456" s="116">
        <v>1.6108050573444299</v>
      </c>
      <c r="O456" s="116">
        <v>4.8914165863232597</v>
      </c>
      <c r="P456" s="116">
        <v>0.77351633542330001</v>
      </c>
      <c r="Q456" s="116">
        <v>1907.0090572133199</v>
      </c>
      <c r="R456" s="116">
        <v>1210</v>
      </c>
      <c r="S456" s="116" t="s">
        <v>318</v>
      </c>
      <c r="T456" s="116">
        <v>1210</v>
      </c>
      <c r="U456" s="116" t="s">
        <v>268</v>
      </c>
      <c r="V456" s="116" t="s">
        <v>268</v>
      </c>
      <c r="Z456" s="116">
        <v>0</v>
      </c>
      <c r="AA456" s="116">
        <v>1</v>
      </c>
      <c r="AB456" s="116">
        <v>4.8914165863232597</v>
      </c>
      <c r="AC456" s="116">
        <v>0.77351633542330001</v>
      </c>
      <c r="AD456" s="116">
        <v>1907.00905721252</v>
      </c>
      <c r="AF456" s="116">
        <v>-1</v>
      </c>
      <c r="AG456" s="116">
        <v>-1</v>
      </c>
      <c r="AH456" s="116">
        <v>-1</v>
      </c>
      <c r="AI456" s="116">
        <v>-1</v>
      </c>
      <c r="AJ456" s="116">
        <v>0</v>
      </c>
      <c r="AM456" s="116" t="s">
        <v>319</v>
      </c>
      <c r="AN456" s="116">
        <v>-1</v>
      </c>
      <c r="AQ456" s="116">
        <v>779</v>
      </c>
      <c r="AR456" s="116" t="s">
        <v>320</v>
      </c>
      <c r="AS456" s="116" t="s">
        <v>248</v>
      </c>
      <c r="AT456" s="116" t="s">
        <v>268</v>
      </c>
      <c r="AV456" s="116">
        <v>198.512945517199</v>
      </c>
      <c r="AW456" s="116">
        <v>1.5466415710999999</v>
      </c>
    </row>
    <row r="457" spans="1:49" x14ac:dyDescent="0.25">
      <c r="A457" s="127">
        <v>200000</v>
      </c>
      <c r="B457" s="127">
        <v>800000</v>
      </c>
      <c r="C457" s="127">
        <v>800000</v>
      </c>
      <c r="D457" s="116" t="s">
        <v>314</v>
      </c>
      <c r="E457" s="116" t="s">
        <v>315</v>
      </c>
      <c r="F457" s="116" t="s">
        <v>316</v>
      </c>
      <c r="G457" s="116" t="s">
        <v>317</v>
      </c>
      <c r="H457" s="116">
        <v>0.36</v>
      </c>
      <c r="I457" s="116">
        <v>0.57999999999999996</v>
      </c>
      <c r="J457" s="116" t="s">
        <v>268</v>
      </c>
      <c r="K457" s="116">
        <v>2.5429663658600001E-3</v>
      </c>
      <c r="L457" s="116">
        <v>3971.2410625172001</v>
      </c>
      <c r="M457" s="116">
        <v>10.1861049521547</v>
      </c>
      <c r="N457" s="116">
        <v>1.6108050573444299</v>
      </c>
      <c r="O457" s="116">
        <v>2.5902922292510001E-2</v>
      </c>
      <c r="P457" s="116">
        <v>4.0962230827900001E-3</v>
      </c>
      <c r="Q457" s="116">
        <v>10.0987324527271</v>
      </c>
      <c r="R457" s="116">
        <v>1310</v>
      </c>
      <c r="S457" s="116" t="s">
        <v>318</v>
      </c>
      <c r="T457" s="116">
        <v>1310</v>
      </c>
      <c r="U457" s="116" t="s">
        <v>268</v>
      </c>
      <c r="V457" s="116" t="s">
        <v>268</v>
      </c>
      <c r="Z457" s="116">
        <v>0</v>
      </c>
      <c r="AA457" s="116">
        <v>1</v>
      </c>
      <c r="AB457" s="116">
        <v>2.5902922292510001E-2</v>
      </c>
      <c r="AC457" s="116">
        <v>4.0962230827900001E-3</v>
      </c>
      <c r="AD457" s="116">
        <v>10.0987324525827</v>
      </c>
      <c r="AF457" s="116">
        <v>-1</v>
      </c>
      <c r="AG457" s="116">
        <v>-1</v>
      </c>
      <c r="AH457" s="116">
        <v>-1</v>
      </c>
      <c r="AI457" s="116">
        <v>-1</v>
      </c>
      <c r="AJ457" s="116">
        <v>0</v>
      </c>
      <c r="AM457" s="116" t="s">
        <v>319</v>
      </c>
      <c r="AN457" s="116">
        <v>-1</v>
      </c>
      <c r="AQ457" s="116">
        <v>779</v>
      </c>
      <c r="AR457" s="116" t="s">
        <v>320</v>
      </c>
      <c r="AS457" s="116" t="s">
        <v>248</v>
      </c>
      <c r="AT457" s="116" t="s">
        <v>268</v>
      </c>
      <c r="AV457" s="116">
        <v>48.036509665567003</v>
      </c>
      <c r="AW457" s="116">
        <v>8.1903750999999993E-3</v>
      </c>
    </row>
    <row r="458" spans="1:49" x14ac:dyDescent="0.25">
      <c r="A458" s="127">
        <v>200000</v>
      </c>
      <c r="B458" s="127">
        <v>800000</v>
      </c>
      <c r="C458" s="127">
        <v>800000</v>
      </c>
      <c r="D458" s="116" t="s">
        <v>314</v>
      </c>
      <c r="E458" s="116" t="s">
        <v>315</v>
      </c>
      <c r="F458" s="116" t="s">
        <v>316</v>
      </c>
      <c r="G458" s="116" t="s">
        <v>317</v>
      </c>
      <c r="H458" s="116">
        <v>0.36</v>
      </c>
      <c r="I458" s="116">
        <v>0.57999999999999996</v>
      </c>
      <c r="J458" s="116" t="s">
        <v>268</v>
      </c>
      <c r="K458" s="116">
        <v>3.050435364516E-2</v>
      </c>
      <c r="L458" s="116">
        <v>3971.2410625172001</v>
      </c>
      <c r="M458" s="116">
        <v>10.1861049521547</v>
      </c>
      <c r="N458" s="116">
        <v>1.6108050573444299</v>
      </c>
      <c r="O458" s="116">
        <v>0.31072054772726998</v>
      </c>
      <c r="P458" s="116">
        <v>4.913656712265E-2</v>
      </c>
      <c r="Q458" s="116">
        <v>121.140141781217</v>
      </c>
      <c r="R458" s="116">
        <v>1310</v>
      </c>
      <c r="S458" s="116" t="s">
        <v>318</v>
      </c>
      <c r="T458" s="116">
        <v>1310</v>
      </c>
      <c r="U458" s="116" t="s">
        <v>268</v>
      </c>
      <c r="V458" s="116" t="s">
        <v>268</v>
      </c>
      <c r="Z458" s="116">
        <v>0</v>
      </c>
      <c r="AA458" s="116">
        <v>1</v>
      </c>
      <c r="AB458" s="116">
        <v>0.31072054772726998</v>
      </c>
      <c r="AC458" s="116">
        <v>4.913656712265E-2</v>
      </c>
      <c r="AD458" s="116">
        <v>121.140141781219</v>
      </c>
      <c r="AF458" s="116">
        <v>-1</v>
      </c>
      <c r="AG458" s="116">
        <v>-1</v>
      </c>
      <c r="AH458" s="116">
        <v>-1</v>
      </c>
      <c r="AI458" s="116">
        <v>-1</v>
      </c>
      <c r="AJ458" s="116">
        <v>0</v>
      </c>
      <c r="AM458" s="116" t="s">
        <v>319</v>
      </c>
      <c r="AN458" s="116">
        <v>-1</v>
      </c>
      <c r="AQ458" s="116">
        <v>779</v>
      </c>
      <c r="AR458" s="116" t="s">
        <v>320</v>
      </c>
      <c r="AS458" s="116" t="s">
        <v>248</v>
      </c>
      <c r="AT458" s="116" t="s">
        <v>268</v>
      </c>
      <c r="AV458" s="116">
        <v>45.308271178556801</v>
      </c>
      <c r="AW458" s="116">
        <v>9.8248290200000005E-2</v>
      </c>
    </row>
    <row r="459" spans="1:49" x14ac:dyDescent="0.25">
      <c r="A459" s="127">
        <v>200000</v>
      </c>
      <c r="B459" s="127">
        <v>800000</v>
      </c>
      <c r="C459" s="127">
        <v>800000</v>
      </c>
      <c r="D459" s="116" t="s">
        <v>314</v>
      </c>
      <c r="E459" s="116" t="s">
        <v>315</v>
      </c>
      <c r="F459" s="116" t="s">
        <v>316</v>
      </c>
      <c r="G459" s="116" t="s">
        <v>317</v>
      </c>
      <c r="H459" s="116">
        <v>0.36</v>
      </c>
      <c r="I459" s="116">
        <v>0.57999999999999996</v>
      </c>
      <c r="J459" s="116" t="s">
        <v>268</v>
      </c>
      <c r="K459" s="116">
        <v>2.5020939488199999E-3</v>
      </c>
      <c r="L459" s="116">
        <v>3971.2410625172001</v>
      </c>
      <c r="M459" s="116">
        <v>10.1861049521547</v>
      </c>
      <c r="N459" s="116">
        <v>1.6108050573444299</v>
      </c>
      <c r="O459" s="116">
        <v>2.5486591562920002E-2</v>
      </c>
      <c r="P459" s="116">
        <v>4.0303855867199999E-3</v>
      </c>
      <c r="Q459" s="116">
        <v>9.9364182318655292</v>
      </c>
      <c r="R459" s="116">
        <v>1310</v>
      </c>
      <c r="S459" s="116" t="s">
        <v>318</v>
      </c>
      <c r="T459" s="116">
        <v>1310</v>
      </c>
      <c r="U459" s="116" t="s">
        <v>268</v>
      </c>
      <c r="V459" s="116" t="s">
        <v>268</v>
      </c>
      <c r="Z459" s="116">
        <v>0</v>
      </c>
      <c r="AA459" s="116">
        <v>1</v>
      </c>
      <c r="AB459" s="116">
        <v>2.5486591562920002E-2</v>
      </c>
      <c r="AC459" s="116">
        <v>4.0303855867199999E-3</v>
      </c>
      <c r="AD459" s="116">
        <v>9.9364182318674796</v>
      </c>
      <c r="AF459" s="116">
        <v>-1</v>
      </c>
      <c r="AG459" s="116">
        <v>-1</v>
      </c>
      <c r="AH459" s="116">
        <v>-1</v>
      </c>
      <c r="AI459" s="116">
        <v>-1</v>
      </c>
      <c r="AJ459" s="116">
        <v>0</v>
      </c>
      <c r="AM459" s="116" t="s">
        <v>319</v>
      </c>
      <c r="AN459" s="116">
        <v>-1</v>
      </c>
      <c r="AQ459" s="116">
        <v>779</v>
      </c>
      <c r="AR459" s="116" t="s">
        <v>320</v>
      </c>
      <c r="AS459" s="116" t="s">
        <v>248</v>
      </c>
      <c r="AT459" s="116" t="s">
        <v>268</v>
      </c>
      <c r="AV459" s="116">
        <v>85.862045644108505</v>
      </c>
      <c r="AW459" s="116">
        <v>8.0587334000000004E-3</v>
      </c>
    </row>
    <row r="460" spans="1:49" x14ac:dyDescent="0.25">
      <c r="A460" s="127">
        <v>200000</v>
      </c>
      <c r="B460" s="127">
        <v>800000</v>
      </c>
      <c r="C460" s="127">
        <v>800000</v>
      </c>
      <c r="D460" s="116" t="s">
        <v>314</v>
      </c>
      <c r="E460" s="116" t="s">
        <v>315</v>
      </c>
      <c r="F460" s="116" t="s">
        <v>316</v>
      </c>
      <c r="G460" s="116" t="s">
        <v>317</v>
      </c>
      <c r="H460" s="116">
        <v>0.36</v>
      </c>
      <c r="I460" s="116">
        <v>0.57999999999999996</v>
      </c>
      <c r="J460" s="116" t="s">
        <v>268</v>
      </c>
      <c r="K460" s="116">
        <v>9.1869352691160006E-2</v>
      </c>
      <c r="L460" s="116">
        <v>4001.9169039357498</v>
      </c>
      <c r="M460" s="116">
        <v>9.6007166732629905</v>
      </c>
      <c r="N460" s="116">
        <v>1.3833045160205</v>
      </c>
      <c r="O460" s="116">
        <v>0.88201162614390005</v>
      </c>
      <c r="P460" s="116">
        <v>0.12708329046156</v>
      </c>
      <c r="Q460" s="116">
        <v>367.653515488393</v>
      </c>
      <c r="R460" s="116">
        <v>1210</v>
      </c>
      <c r="S460" s="116" t="s">
        <v>318</v>
      </c>
      <c r="T460" s="116">
        <v>1210</v>
      </c>
      <c r="U460" s="116" t="s">
        <v>268</v>
      </c>
      <c r="V460" s="116" t="s">
        <v>268</v>
      </c>
      <c r="Z460" s="116">
        <v>0</v>
      </c>
      <c r="AA460" s="116">
        <v>1</v>
      </c>
      <c r="AB460" s="116">
        <v>0.88201162614390005</v>
      </c>
      <c r="AC460" s="116">
        <v>0.12708329046156</v>
      </c>
      <c r="AD460" s="116">
        <v>1330.8949911032701</v>
      </c>
      <c r="AF460" s="116">
        <v>-1</v>
      </c>
      <c r="AG460" s="116">
        <v>-1</v>
      </c>
      <c r="AH460" s="116">
        <v>-1</v>
      </c>
      <c r="AI460" s="116">
        <v>-1</v>
      </c>
      <c r="AJ460" s="116">
        <v>0</v>
      </c>
      <c r="AM460" s="116" t="s">
        <v>319</v>
      </c>
      <c r="AN460" s="116">
        <v>-1</v>
      </c>
      <c r="AQ460" s="116">
        <v>779</v>
      </c>
      <c r="AR460" s="116" t="s">
        <v>320</v>
      </c>
      <c r="AS460" s="116" t="s">
        <v>248</v>
      </c>
      <c r="AT460" s="116" t="s">
        <v>268</v>
      </c>
      <c r="AV460" s="116">
        <v>114.896845307064</v>
      </c>
      <c r="AW460" s="116">
        <v>1.0793957754000001</v>
      </c>
    </row>
    <row r="461" spans="1:49" x14ac:dyDescent="0.25">
      <c r="A461" s="127">
        <v>200000</v>
      </c>
      <c r="B461" s="127">
        <v>800000</v>
      </c>
      <c r="C461" s="127">
        <v>800000</v>
      </c>
      <c r="D461" s="116" t="s">
        <v>314</v>
      </c>
      <c r="E461" s="116" t="s">
        <v>315</v>
      </c>
      <c r="F461" s="116" t="s">
        <v>316</v>
      </c>
      <c r="G461" s="116" t="s">
        <v>317</v>
      </c>
      <c r="H461" s="116">
        <v>0.36</v>
      </c>
      <c r="I461" s="116">
        <v>0.57999999999999996</v>
      </c>
      <c r="J461" s="116" t="s">
        <v>268</v>
      </c>
      <c r="K461" s="116">
        <v>4.2845588377799997E-2</v>
      </c>
      <c r="L461" s="116">
        <v>4001.9169039357498</v>
      </c>
      <c r="M461" s="116">
        <v>9.6007166732629905</v>
      </c>
      <c r="N461" s="116">
        <v>1.3833045160205</v>
      </c>
      <c r="O461" s="116">
        <v>0.41134835471454001</v>
      </c>
      <c r="P461" s="116">
        <v>5.9268495894569999E-2</v>
      </c>
      <c r="Q461" s="116">
        <v>171.46448438820701</v>
      </c>
      <c r="R461" s="116">
        <v>1750</v>
      </c>
      <c r="S461" s="116" t="s">
        <v>321</v>
      </c>
      <c r="T461" s="116">
        <v>1750</v>
      </c>
      <c r="U461" s="116" t="s">
        <v>268</v>
      </c>
      <c r="V461" s="116" t="s">
        <v>268</v>
      </c>
      <c r="Z461" s="116">
        <v>0</v>
      </c>
      <c r="AA461" s="116">
        <v>1</v>
      </c>
      <c r="AB461" s="116">
        <v>0.41134835471454001</v>
      </c>
      <c r="AC461" s="116">
        <v>5.9268495894569999E-2</v>
      </c>
      <c r="AD461" s="116">
        <v>171.46448438820599</v>
      </c>
      <c r="AF461" s="116">
        <v>-1</v>
      </c>
      <c r="AG461" s="116">
        <v>-1</v>
      </c>
      <c r="AH461" s="116">
        <v>-1</v>
      </c>
      <c r="AI461" s="116">
        <v>-1</v>
      </c>
      <c r="AJ461" s="116">
        <v>0</v>
      </c>
      <c r="AM461" s="116" t="s">
        <v>319</v>
      </c>
      <c r="AN461" s="116">
        <v>-1</v>
      </c>
      <c r="AQ461" s="116">
        <v>779</v>
      </c>
      <c r="AR461" s="116" t="s">
        <v>320</v>
      </c>
      <c r="AS461" s="116" t="s">
        <v>248</v>
      </c>
      <c r="AT461" s="116" t="s">
        <v>268</v>
      </c>
      <c r="AV461" s="116">
        <v>59.3707869635831</v>
      </c>
      <c r="AW461" s="116">
        <v>0.13906284220000001</v>
      </c>
    </row>
    <row r="462" spans="1:49" x14ac:dyDescent="0.25">
      <c r="A462" s="127">
        <v>200000</v>
      </c>
      <c r="B462" s="127">
        <v>800000</v>
      </c>
      <c r="C462" s="127">
        <v>800000</v>
      </c>
      <c r="D462" s="116" t="s">
        <v>314</v>
      </c>
      <c r="E462" s="116" t="s">
        <v>315</v>
      </c>
      <c r="F462" s="116" t="s">
        <v>316</v>
      </c>
      <c r="G462" s="116" t="s">
        <v>317</v>
      </c>
      <c r="H462" s="116">
        <v>0.36</v>
      </c>
      <c r="I462" s="116">
        <v>0.57999999999999996</v>
      </c>
      <c r="J462" s="116" t="s">
        <v>268</v>
      </c>
      <c r="K462" s="116">
        <v>5.9915837711769997E-2</v>
      </c>
      <c r="L462" s="116">
        <v>4001.9169039357498</v>
      </c>
      <c r="M462" s="116">
        <v>9.6007166732629905</v>
      </c>
      <c r="N462" s="116">
        <v>1.3833045160205</v>
      </c>
      <c r="O462" s="116">
        <v>0.57523498211198998</v>
      </c>
      <c r="P462" s="116">
        <v>8.2881848887849996E-2</v>
      </c>
      <c r="Q462" s="116">
        <v>239.77820375223999</v>
      </c>
      <c r="R462" s="116">
        <v>1750</v>
      </c>
      <c r="S462" s="116" t="s">
        <v>321</v>
      </c>
      <c r="T462" s="116">
        <v>1750</v>
      </c>
      <c r="U462" s="116" t="s">
        <v>268</v>
      </c>
      <c r="V462" s="116" t="s">
        <v>268</v>
      </c>
      <c r="Z462" s="116">
        <v>0</v>
      </c>
      <c r="AA462" s="116">
        <v>1</v>
      </c>
      <c r="AB462" s="116">
        <v>0.57523498211198998</v>
      </c>
      <c r="AC462" s="116">
        <v>8.2881848887849996E-2</v>
      </c>
      <c r="AD462" s="116">
        <v>239.77820375223999</v>
      </c>
      <c r="AF462" s="116">
        <v>-1</v>
      </c>
      <c r="AG462" s="116">
        <v>-1</v>
      </c>
      <c r="AH462" s="116">
        <v>-1</v>
      </c>
      <c r="AI462" s="116">
        <v>-1</v>
      </c>
      <c r="AJ462" s="116">
        <v>0</v>
      </c>
      <c r="AM462" s="116" t="s">
        <v>319</v>
      </c>
      <c r="AN462" s="116">
        <v>-1</v>
      </c>
      <c r="AQ462" s="116">
        <v>779</v>
      </c>
      <c r="AR462" s="116" t="s">
        <v>320</v>
      </c>
      <c r="AS462" s="116" t="s">
        <v>248</v>
      </c>
      <c r="AT462" s="116" t="s">
        <v>268</v>
      </c>
      <c r="AV462" s="116">
        <v>73.758934960418003</v>
      </c>
      <c r="AW462" s="116">
        <v>0.19446731850000001</v>
      </c>
    </row>
    <row r="463" spans="1:49" x14ac:dyDescent="0.25">
      <c r="A463" s="127">
        <v>200000</v>
      </c>
      <c r="B463" s="127">
        <v>800000</v>
      </c>
      <c r="C463" s="127">
        <v>800000</v>
      </c>
      <c r="D463" s="116" t="s">
        <v>314</v>
      </c>
      <c r="E463" s="116" t="s">
        <v>315</v>
      </c>
      <c r="F463" s="116" t="s">
        <v>316</v>
      </c>
      <c r="G463" s="116" t="s">
        <v>317</v>
      </c>
      <c r="H463" s="116">
        <v>0.36</v>
      </c>
      <c r="I463" s="116">
        <v>0.57999999999999996</v>
      </c>
      <c r="J463" s="116" t="s">
        <v>268</v>
      </c>
      <c r="K463" s="116">
        <v>1.52276963154E-2</v>
      </c>
      <c r="L463" s="116">
        <v>3110.6957989637499</v>
      </c>
      <c r="M463" s="116">
        <v>7.6502633661530597</v>
      </c>
      <c r="N463" s="116">
        <v>1.11708662687375</v>
      </c>
      <c r="O463" s="116">
        <v>0.11649588727267</v>
      </c>
      <c r="P463" s="116">
        <v>1.701065591203E-2</v>
      </c>
      <c r="Q463" s="116">
        <v>47.368730956238601</v>
      </c>
      <c r="R463" s="116">
        <v>1210</v>
      </c>
      <c r="S463" s="116" t="s">
        <v>318</v>
      </c>
      <c r="T463" s="116">
        <v>1210</v>
      </c>
      <c r="U463" s="116" t="s">
        <v>268</v>
      </c>
      <c r="V463" s="116" t="s">
        <v>268</v>
      </c>
      <c r="Z463" s="116">
        <v>0</v>
      </c>
      <c r="AA463" s="116">
        <v>1</v>
      </c>
      <c r="AB463" s="116">
        <v>0.11649588727267</v>
      </c>
      <c r="AC463" s="116">
        <v>1.701065591203E-2</v>
      </c>
      <c r="AD463" s="116">
        <v>599.26204562901</v>
      </c>
      <c r="AF463" s="116">
        <v>-1</v>
      </c>
      <c r="AG463" s="116">
        <v>-1</v>
      </c>
      <c r="AH463" s="116">
        <v>-1</v>
      </c>
      <c r="AI463" s="116">
        <v>-1</v>
      </c>
      <c r="AJ463" s="116">
        <v>0</v>
      </c>
      <c r="AM463" s="116" t="s">
        <v>319</v>
      </c>
      <c r="AN463" s="116">
        <v>-1</v>
      </c>
      <c r="AQ463" s="116">
        <v>779</v>
      </c>
      <c r="AR463" s="116" t="s">
        <v>320</v>
      </c>
      <c r="AS463" s="116" t="s">
        <v>248</v>
      </c>
      <c r="AT463" s="116" t="s">
        <v>268</v>
      </c>
      <c r="AV463" s="116">
        <v>89.359533822703497</v>
      </c>
      <c r="AW463" s="116">
        <v>0.48601950170000002</v>
      </c>
    </row>
    <row r="464" spans="1:49" x14ac:dyDescent="0.25">
      <c r="A464" s="127">
        <v>200000</v>
      </c>
      <c r="B464" s="127">
        <v>800000</v>
      </c>
      <c r="C464" s="127">
        <v>800000</v>
      </c>
      <c r="D464" s="116" t="s">
        <v>314</v>
      </c>
      <c r="E464" s="116" t="s">
        <v>315</v>
      </c>
      <c r="F464" s="116" t="s">
        <v>316</v>
      </c>
      <c r="G464" s="116" t="s">
        <v>317</v>
      </c>
      <c r="H464" s="116">
        <v>0.36</v>
      </c>
      <c r="I464" s="116">
        <v>0.57999999999999996</v>
      </c>
      <c r="J464" s="116" t="s">
        <v>268</v>
      </c>
      <c r="K464" s="116">
        <v>3.2631213625559999E-2</v>
      </c>
      <c r="L464" s="116">
        <v>3110.6957989637499</v>
      </c>
      <c r="M464" s="116">
        <v>7.6502633661530597</v>
      </c>
      <c r="N464" s="116">
        <v>1.11708662687375</v>
      </c>
      <c r="O464" s="116">
        <v>0.24963737819278001</v>
      </c>
      <c r="P464" s="116">
        <v>3.6451892359779997E-2</v>
      </c>
      <c r="Q464" s="116">
        <v>101.50577914013699</v>
      </c>
      <c r="R464" s="116">
        <v>1750</v>
      </c>
      <c r="S464" s="116" t="s">
        <v>321</v>
      </c>
      <c r="T464" s="116">
        <v>1750</v>
      </c>
      <c r="U464" s="116" t="s">
        <v>268</v>
      </c>
      <c r="V464" s="116" t="s">
        <v>268</v>
      </c>
      <c r="Z464" s="116">
        <v>0</v>
      </c>
      <c r="AA464" s="116">
        <v>1</v>
      </c>
      <c r="AB464" s="116">
        <v>0.24963737819278001</v>
      </c>
      <c r="AC464" s="116">
        <v>3.6451892359779997E-2</v>
      </c>
      <c r="AD464" s="116">
        <v>101.505779140136</v>
      </c>
      <c r="AF464" s="116">
        <v>-1</v>
      </c>
      <c r="AG464" s="116">
        <v>-1</v>
      </c>
      <c r="AH464" s="116">
        <v>-1</v>
      </c>
      <c r="AI464" s="116">
        <v>-1</v>
      </c>
      <c r="AJ464" s="116">
        <v>0</v>
      </c>
      <c r="AM464" s="116" t="s">
        <v>319</v>
      </c>
      <c r="AN464" s="116">
        <v>-1</v>
      </c>
      <c r="AQ464" s="116">
        <v>779</v>
      </c>
      <c r="AR464" s="116" t="s">
        <v>320</v>
      </c>
      <c r="AS464" s="116" t="s">
        <v>248</v>
      </c>
      <c r="AT464" s="116" t="s">
        <v>268</v>
      </c>
      <c r="AV464" s="116">
        <v>82.568751430329598</v>
      </c>
      <c r="AW464" s="116">
        <v>8.2324232900000002E-2</v>
      </c>
    </row>
    <row r="465" spans="1:49" x14ac:dyDescent="0.25">
      <c r="A465" s="127">
        <v>200000</v>
      </c>
      <c r="B465" s="127">
        <v>800000</v>
      </c>
      <c r="C465" s="127">
        <v>800000</v>
      </c>
      <c r="D465" s="116" t="s">
        <v>314</v>
      </c>
      <c r="E465" s="116" t="s">
        <v>315</v>
      </c>
      <c r="F465" s="116" t="s">
        <v>316</v>
      </c>
      <c r="G465" s="116" t="s">
        <v>317</v>
      </c>
      <c r="H465" s="116">
        <v>0.36</v>
      </c>
      <c r="I465" s="116">
        <v>0.57999999999999996</v>
      </c>
      <c r="J465" s="116" t="s">
        <v>268</v>
      </c>
      <c r="K465" s="116">
        <v>5.279439468015E-2</v>
      </c>
      <c r="L465" s="116">
        <v>3992.98216795194</v>
      </c>
      <c r="M465" s="116">
        <v>11.195231185269099</v>
      </c>
      <c r="N465" s="116">
        <v>2.0846150889820301</v>
      </c>
      <c r="O465" s="116">
        <v>0.59104545373065998</v>
      </c>
      <c r="P465" s="116">
        <v>0.11005599176392</v>
      </c>
      <c r="Q465" s="116">
        <v>210.80707652567199</v>
      </c>
      <c r="R465" s="116">
        <v>1210</v>
      </c>
      <c r="S465" s="116" t="s">
        <v>318</v>
      </c>
      <c r="T465" s="116">
        <v>1210</v>
      </c>
      <c r="U465" s="116" t="s">
        <v>268</v>
      </c>
      <c r="V465" s="116" t="s">
        <v>268</v>
      </c>
      <c r="Z465" s="116">
        <v>0</v>
      </c>
      <c r="AA465" s="116">
        <v>1</v>
      </c>
      <c r="AB465" s="116">
        <v>0.59104545373065998</v>
      </c>
      <c r="AC465" s="116">
        <v>0.11005599176392</v>
      </c>
      <c r="AD465" s="116">
        <v>210.80707652567</v>
      </c>
      <c r="AF465" s="116">
        <v>-1</v>
      </c>
      <c r="AG465" s="116">
        <v>-1</v>
      </c>
      <c r="AH465" s="116">
        <v>-1</v>
      </c>
      <c r="AI465" s="116">
        <v>-1</v>
      </c>
      <c r="AJ465" s="116">
        <v>0</v>
      </c>
      <c r="AM465" s="116" t="s">
        <v>319</v>
      </c>
      <c r="AN465" s="116">
        <v>-1</v>
      </c>
      <c r="AQ465" s="116">
        <v>779</v>
      </c>
      <c r="AR465" s="116" t="s">
        <v>320</v>
      </c>
      <c r="AS465" s="116" t="s">
        <v>248</v>
      </c>
      <c r="AT465" s="116" t="s">
        <v>268</v>
      </c>
      <c r="AV465" s="116">
        <v>75.5401598644562</v>
      </c>
      <c r="AW465" s="116">
        <v>0.170970865</v>
      </c>
    </row>
    <row r="466" spans="1:49" x14ac:dyDescent="0.25">
      <c r="A466" s="127">
        <v>200000</v>
      </c>
      <c r="B466" s="127">
        <v>800000</v>
      </c>
      <c r="C466" s="127">
        <v>800000</v>
      </c>
      <c r="D466" s="116" t="s">
        <v>314</v>
      </c>
      <c r="E466" s="116" t="s">
        <v>315</v>
      </c>
      <c r="F466" s="116" t="s">
        <v>316</v>
      </c>
      <c r="G466" s="116" t="s">
        <v>317</v>
      </c>
      <c r="H466" s="116">
        <v>0.36</v>
      </c>
      <c r="I466" s="116">
        <v>0.57999999999999996</v>
      </c>
      <c r="J466" s="116" t="s">
        <v>268</v>
      </c>
      <c r="K466" s="116">
        <v>2.6501760446999997E-4</v>
      </c>
      <c r="L466" s="116">
        <v>3992.98216795194</v>
      </c>
      <c r="M466" s="116">
        <v>11.195231185269099</v>
      </c>
      <c r="N466" s="116">
        <v>2.0846150889820301</v>
      </c>
      <c r="O466" s="116">
        <v>2.9669333501999998E-3</v>
      </c>
      <c r="P466" s="116">
        <v>5.5245969712000001E-4</v>
      </c>
      <c r="Q466" s="116">
        <v>1.05821056884205</v>
      </c>
      <c r="R466" s="116">
        <v>1310</v>
      </c>
      <c r="S466" s="116" t="s">
        <v>318</v>
      </c>
      <c r="T466" s="116">
        <v>1310</v>
      </c>
      <c r="U466" s="116" t="s">
        <v>268</v>
      </c>
      <c r="V466" s="116" t="s">
        <v>268</v>
      </c>
      <c r="Z466" s="116">
        <v>0</v>
      </c>
      <c r="AA466" s="116">
        <v>1</v>
      </c>
      <c r="AB466" s="116">
        <v>2.9669333501999998E-3</v>
      </c>
      <c r="AC466" s="116">
        <v>5.5245969712000001E-4</v>
      </c>
      <c r="AD466" s="116">
        <v>1.0582105688422401</v>
      </c>
      <c r="AF466" s="116">
        <v>-1</v>
      </c>
      <c r="AG466" s="116">
        <v>-1</v>
      </c>
      <c r="AH466" s="116">
        <v>-1</v>
      </c>
      <c r="AI466" s="116">
        <v>-1</v>
      </c>
      <c r="AJ466" s="116">
        <v>0</v>
      </c>
      <c r="AM466" s="116" t="s">
        <v>319</v>
      </c>
      <c r="AN466" s="116">
        <v>-1</v>
      </c>
      <c r="AQ466" s="116">
        <v>779</v>
      </c>
      <c r="AR466" s="116" t="s">
        <v>320</v>
      </c>
      <c r="AS466" s="116" t="s">
        <v>248</v>
      </c>
      <c r="AT466" s="116" t="s">
        <v>268</v>
      </c>
      <c r="AV466" s="116">
        <v>12.418898347894</v>
      </c>
      <c r="AW466" s="116">
        <v>8.5824049999999998E-4</v>
      </c>
    </row>
    <row r="467" spans="1:49" x14ac:dyDescent="0.25">
      <c r="A467" s="127">
        <v>200000</v>
      </c>
      <c r="B467" s="127">
        <v>800000</v>
      </c>
      <c r="C467" s="127">
        <v>800000</v>
      </c>
      <c r="D467" s="116" t="s">
        <v>314</v>
      </c>
      <c r="E467" s="116" t="s">
        <v>315</v>
      </c>
      <c r="F467" s="116" t="s">
        <v>316</v>
      </c>
      <c r="G467" s="116" t="s">
        <v>317</v>
      </c>
      <c r="H467" s="116">
        <v>0.36</v>
      </c>
      <c r="I467" s="116">
        <v>0.57999999999999996</v>
      </c>
      <c r="J467" s="116" t="s">
        <v>268</v>
      </c>
      <c r="K467" s="116">
        <v>0.38898387766670001</v>
      </c>
      <c r="L467" s="116">
        <v>3954.1122808958999</v>
      </c>
      <c r="M467" s="116">
        <v>9.9394053593686902</v>
      </c>
      <c r="N467" s="116">
        <v>1.5044490276721001</v>
      </c>
      <c r="O467" s="116">
        <v>3.8662684383885</v>
      </c>
      <c r="P467" s="116">
        <v>0.58520641653579997</v>
      </c>
      <c r="Q467" s="116">
        <v>1538.0859277524401</v>
      </c>
      <c r="R467" s="116">
        <v>1210</v>
      </c>
      <c r="S467" s="116" t="s">
        <v>318</v>
      </c>
      <c r="T467" s="116">
        <v>1210</v>
      </c>
      <c r="U467" s="116" t="s">
        <v>268</v>
      </c>
      <c r="V467" s="116" t="s">
        <v>268</v>
      </c>
      <c r="Z467" s="116">
        <v>0</v>
      </c>
      <c r="AA467" s="116">
        <v>1</v>
      </c>
      <c r="AB467" s="116">
        <v>3.8662684383885</v>
      </c>
      <c r="AC467" s="116">
        <v>0.58520641653579997</v>
      </c>
      <c r="AD467" s="116">
        <v>1538.0859277524401</v>
      </c>
      <c r="AF467" s="116">
        <v>-1</v>
      </c>
      <c r="AG467" s="116">
        <v>-1</v>
      </c>
      <c r="AH467" s="116">
        <v>-1</v>
      </c>
      <c r="AI467" s="116">
        <v>-1</v>
      </c>
      <c r="AJ467" s="116">
        <v>0</v>
      </c>
      <c r="AM467" s="116" t="s">
        <v>319</v>
      </c>
      <c r="AN467" s="116">
        <v>-1</v>
      </c>
      <c r="AQ467" s="116">
        <v>779</v>
      </c>
      <c r="AR467" s="116" t="s">
        <v>320</v>
      </c>
      <c r="AS467" s="116" t="s">
        <v>248</v>
      </c>
      <c r="AT467" s="116" t="s">
        <v>268</v>
      </c>
      <c r="AV467" s="116">
        <v>162.98757660781101</v>
      </c>
      <c r="AW467" s="116">
        <v>1.2474338425</v>
      </c>
    </row>
    <row r="468" spans="1:49" x14ac:dyDescent="0.25">
      <c r="A468" s="127">
        <v>200000</v>
      </c>
      <c r="B468" s="127">
        <v>800000</v>
      </c>
      <c r="C468" s="127">
        <v>800000</v>
      </c>
      <c r="D468" s="116" t="s">
        <v>314</v>
      </c>
      <c r="E468" s="116" t="s">
        <v>315</v>
      </c>
      <c r="F468" s="116" t="s">
        <v>316</v>
      </c>
      <c r="G468" s="116" t="s">
        <v>317</v>
      </c>
      <c r="H468" s="116">
        <v>0.36</v>
      </c>
      <c r="I468" s="116">
        <v>0.57999999999999996</v>
      </c>
      <c r="J468" s="116" t="s">
        <v>268</v>
      </c>
      <c r="K468" s="116">
        <v>7.1001552937000002E-4</v>
      </c>
      <c r="L468" s="116">
        <v>3982.88374674125</v>
      </c>
      <c r="M468" s="116">
        <v>10.7232337610324</v>
      </c>
      <c r="N468" s="116">
        <v>1.85300798845106</v>
      </c>
      <c r="O468" s="116">
        <v>7.6136624953900001E-3</v>
      </c>
      <c r="P468" s="116">
        <v>1.3156644478399999E-3</v>
      </c>
      <c r="Q468" s="116">
        <v>2.8279093118616498</v>
      </c>
      <c r="R468" s="116">
        <v>1210</v>
      </c>
      <c r="S468" s="116" t="s">
        <v>318</v>
      </c>
      <c r="T468" s="116">
        <v>1210</v>
      </c>
      <c r="U468" s="116" t="s">
        <v>268</v>
      </c>
      <c r="V468" s="116" t="s">
        <v>268</v>
      </c>
      <c r="Z468" s="116">
        <v>0</v>
      </c>
      <c r="AA468" s="116">
        <v>1</v>
      </c>
      <c r="AB468" s="116">
        <v>7.6136624953900001E-3</v>
      </c>
      <c r="AC468" s="116">
        <v>1.3156644478399999E-3</v>
      </c>
      <c r="AD468" s="116">
        <v>2.8279093110570801</v>
      </c>
      <c r="AF468" s="116">
        <v>-1</v>
      </c>
      <c r="AG468" s="116">
        <v>-1</v>
      </c>
      <c r="AH468" s="116">
        <v>-1</v>
      </c>
      <c r="AI468" s="116">
        <v>-1</v>
      </c>
      <c r="AJ468" s="116">
        <v>0</v>
      </c>
      <c r="AM468" s="116" t="s">
        <v>319</v>
      </c>
      <c r="AN468" s="116">
        <v>-1</v>
      </c>
      <c r="AQ468" s="116">
        <v>779</v>
      </c>
      <c r="AR468" s="116" t="s">
        <v>320</v>
      </c>
      <c r="AS468" s="116" t="s">
        <v>248</v>
      </c>
      <c r="AT468" s="116" t="s">
        <v>268</v>
      </c>
      <c r="AV468" s="116">
        <v>22.4505005610478</v>
      </c>
      <c r="AW468" s="116">
        <v>2.2935193E-3</v>
      </c>
    </row>
    <row r="469" spans="1:49" x14ac:dyDescent="0.25">
      <c r="A469" s="127">
        <v>200000</v>
      </c>
      <c r="B469" s="127">
        <v>800000</v>
      </c>
      <c r="C469" s="127">
        <v>800000</v>
      </c>
      <c r="D469" s="116" t="s">
        <v>314</v>
      </c>
      <c r="E469" s="116" t="s">
        <v>315</v>
      </c>
      <c r="F469" s="116" t="s">
        <v>316</v>
      </c>
      <c r="G469" s="116" t="s">
        <v>317</v>
      </c>
      <c r="H469" s="116">
        <v>0.36</v>
      </c>
      <c r="I469" s="116">
        <v>0.57999999999999996</v>
      </c>
      <c r="J469" s="116" t="s">
        <v>268</v>
      </c>
      <c r="K469" s="116">
        <v>1.82617879099E-3</v>
      </c>
      <c r="L469" s="116">
        <v>3982.88374674125</v>
      </c>
      <c r="M469" s="116">
        <v>10.7232337610324</v>
      </c>
      <c r="N469" s="116">
        <v>1.85300798845106</v>
      </c>
      <c r="O469" s="116">
        <v>1.9582542065250001E-2</v>
      </c>
      <c r="P469" s="116">
        <v>3.3839238880499999E-3</v>
      </c>
      <c r="Q469" s="116">
        <v>7.2734578252896096</v>
      </c>
      <c r="R469" s="116">
        <v>1310</v>
      </c>
      <c r="S469" s="116" t="s">
        <v>318</v>
      </c>
      <c r="T469" s="116">
        <v>1310</v>
      </c>
      <c r="U469" s="116" t="s">
        <v>268</v>
      </c>
      <c r="V469" s="116" t="s">
        <v>268</v>
      </c>
      <c r="Z469" s="116">
        <v>0</v>
      </c>
      <c r="AA469" s="116">
        <v>1</v>
      </c>
      <c r="AB469" s="116">
        <v>1.9582542065250001E-2</v>
      </c>
      <c r="AC469" s="116">
        <v>3.3839238880499999E-3</v>
      </c>
      <c r="AD469" s="116">
        <v>7.2734578249728097</v>
      </c>
      <c r="AF469" s="116">
        <v>-1</v>
      </c>
      <c r="AG469" s="116">
        <v>-1</v>
      </c>
      <c r="AH469" s="116">
        <v>-1</v>
      </c>
      <c r="AI469" s="116">
        <v>-1</v>
      </c>
      <c r="AJ469" s="116">
        <v>0</v>
      </c>
      <c r="AM469" s="116" t="s">
        <v>319</v>
      </c>
      <c r="AN469" s="116">
        <v>-1</v>
      </c>
      <c r="AQ469" s="116">
        <v>779</v>
      </c>
      <c r="AR469" s="116" t="s">
        <v>320</v>
      </c>
      <c r="AS469" s="116" t="s">
        <v>248</v>
      </c>
      <c r="AT469" s="116" t="s">
        <v>268</v>
      </c>
      <c r="AV469" s="116">
        <v>53.2484245953505</v>
      </c>
      <c r="AW469" s="116">
        <v>5.8989925999999998E-3</v>
      </c>
    </row>
    <row r="470" spans="1:49" x14ac:dyDescent="0.25">
      <c r="A470" s="127">
        <v>200000</v>
      </c>
      <c r="B470" s="127">
        <v>800000</v>
      </c>
      <c r="C470" s="127">
        <v>800000</v>
      </c>
      <c r="D470" s="116" t="s">
        <v>314</v>
      </c>
      <c r="E470" s="116" t="s">
        <v>315</v>
      </c>
      <c r="F470" s="116" t="s">
        <v>316</v>
      </c>
      <c r="G470" s="116" t="s">
        <v>317</v>
      </c>
      <c r="H470" s="116">
        <v>0.36</v>
      </c>
      <c r="I470" s="116">
        <v>0.57999999999999996</v>
      </c>
      <c r="J470" s="116" t="s">
        <v>268</v>
      </c>
      <c r="K470" s="116">
        <v>3.7769632810000002E-5</v>
      </c>
      <c r="L470" s="116">
        <v>3982.88374674125</v>
      </c>
      <c r="M470" s="116">
        <v>10.7232337610324</v>
      </c>
      <c r="N470" s="116">
        <v>1.85300798845106</v>
      </c>
      <c r="O470" s="116">
        <v>4.0501260172E-4</v>
      </c>
      <c r="P470" s="116">
        <v>6.9987431319999999E-5</v>
      </c>
      <c r="Q470" s="116">
        <v>0.15043205665128001</v>
      </c>
      <c r="R470" s="116">
        <v>1310</v>
      </c>
      <c r="S470" s="116" t="s">
        <v>318</v>
      </c>
      <c r="T470" s="116">
        <v>1310</v>
      </c>
      <c r="U470" s="116" t="s">
        <v>268</v>
      </c>
      <c r="V470" s="116" t="s">
        <v>268</v>
      </c>
      <c r="Z470" s="116">
        <v>0</v>
      </c>
      <c r="AA470" s="116">
        <v>1</v>
      </c>
      <c r="AB470" s="116">
        <v>4.0501260172E-4</v>
      </c>
      <c r="AC470" s="116">
        <v>6.9987431319999999E-5</v>
      </c>
      <c r="AD470" s="116">
        <v>0.15043205665195999</v>
      </c>
      <c r="AF470" s="116">
        <v>-1</v>
      </c>
      <c r="AG470" s="116">
        <v>-1</v>
      </c>
      <c r="AH470" s="116">
        <v>-1</v>
      </c>
      <c r="AI470" s="116">
        <v>-1</v>
      </c>
      <c r="AJ470" s="116">
        <v>0</v>
      </c>
      <c r="AM470" s="116" t="s">
        <v>319</v>
      </c>
      <c r="AN470" s="116">
        <v>-1</v>
      </c>
      <c r="AQ470" s="116">
        <v>779</v>
      </c>
      <c r="AR470" s="116" t="s">
        <v>320</v>
      </c>
      <c r="AS470" s="116" t="s">
        <v>248</v>
      </c>
      <c r="AT470" s="116" t="s">
        <v>268</v>
      </c>
      <c r="AV470" s="116">
        <v>2.07947742389107</v>
      </c>
      <c r="AW470" s="116">
        <v>1.220049E-4</v>
      </c>
    </row>
    <row r="471" spans="1:49" x14ac:dyDescent="0.25">
      <c r="A471" s="127">
        <v>200000</v>
      </c>
      <c r="B471" s="127">
        <v>800000</v>
      </c>
      <c r="C471" s="127">
        <v>800000</v>
      </c>
      <c r="D471" s="116" t="s">
        <v>314</v>
      </c>
      <c r="E471" s="116" t="s">
        <v>315</v>
      </c>
      <c r="F471" s="116" t="s">
        <v>316</v>
      </c>
      <c r="G471" s="116" t="s">
        <v>317</v>
      </c>
      <c r="H471" s="116">
        <v>0.36</v>
      </c>
      <c r="I471" s="116">
        <v>0.57999999999999996</v>
      </c>
      <c r="J471" s="116" t="s">
        <v>268</v>
      </c>
      <c r="K471" s="116">
        <v>6.139315471759E-2</v>
      </c>
      <c r="L471" s="116">
        <v>3982.88374674125</v>
      </c>
      <c r="M471" s="116">
        <v>10.7232337610324</v>
      </c>
      <c r="N471" s="116">
        <v>1.85300798845106</v>
      </c>
      <c r="O471" s="116">
        <v>0.65833314936401999</v>
      </c>
      <c r="P471" s="116">
        <v>0.11376200612792001</v>
      </c>
      <c r="Q471" s="116">
        <v>244.52179808588801</v>
      </c>
      <c r="R471" s="116">
        <v>1310</v>
      </c>
      <c r="S471" s="116" t="s">
        <v>318</v>
      </c>
      <c r="T471" s="116">
        <v>1310</v>
      </c>
      <c r="U471" s="116" t="s">
        <v>268</v>
      </c>
      <c r="V471" s="116" t="s">
        <v>268</v>
      </c>
      <c r="Z471" s="116">
        <v>0</v>
      </c>
      <c r="AA471" s="116">
        <v>1</v>
      </c>
      <c r="AB471" s="116">
        <v>0.65833314936401999</v>
      </c>
      <c r="AC471" s="116">
        <v>0.11376200612792001</v>
      </c>
      <c r="AD471" s="116">
        <v>244.52179808588701</v>
      </c>
      <c r="AF471" s="116">
        <v>-1</v>
      </c>
      <c r="AG471" s="116">
        <v>-1</v>
      </c>
      <c r="AH471" s="116">
        <v>-1</v>
      </c>
      <c r="AI471" s="116">
        <v>-1</v>
      </c>
      <c r="AJ471" s="116">
        <v>0</v>
      </c>
      <c r="AM471" s="116" t="s">
        <v>319</v>
      </c>
      <c r="AN471" s="116">
        <v>-1</v>
      </c>
      <c r="AQ471" s="116">
        <v>779</v>
      </c>
      <c r="AR471" s="116" t="s">
        <v>320</v>
      </c>
      <c r="AS471" s="116" t="s">
        <v>248</v>
      </c>
      <c r="AT471" s="116" t="s">
        <v>268</v>
      </c>
      <c r="AV471" s="116">
        <v>64.5024255140044</v>
      </c>
      <c r="AW471" s="116">
        <v>0.19831451589999999</v>
      </c>
    </row>
    <row r="472" spans="1:49" x14ac:dyDescent="0.25">
      <c r="A472" s="127">
        <v>200000</v>
      </c>
      <c r="B472" s="127">
        <v>800000</v>
      </c>
      <c r="C472" s="127">
        <v>800000</v>
      </c>
      <c r="D472" s="116" t="s">
        <v>314</v>
      </c>
      <c r="E472" s="116" t="s">
        <v>315</v>
      </c>
      <c r="F472" s="116" t="s">
        <v>316</v>
      </c>
      <c r="G472" s="116" t="s">
        <v>317</v>
      </c>
      <c r="H472" s="116">
        <v>0.36</v>
      </c>
      <c r="I472" s="116">
        <v>0.57999999999999996</v>
      </c>
      <c r="J472" s="116" t="s">
        <v>268</v>
      </c>
      <c r="K472" s="116">
        <v>2.9031358977519999E-2</v>
      </c>
      <c r="L472" s="116">
        <v>3961.1871681180801</v>
      </c>
      <c r="M472" s="116">
        <v>9.9564797714828099</v>
      </c>
      <c r="N472" s="116">
        <v>1.5832264393737401</v>
      </c>
      <c r="O472" s="116">
        <v>0.28905013839836002</v>
      </c>
      <c r="P472" s="116">
        <v>4.5963215104160002E-2</v>
      </c>
      <c r="Q472" s="116">
        <v>114.99864665479301</v>
      </c>
      <c r="R472" s="116">
        <v>1700</v>
      </c>
      <c r="S472" s="116" t="s">
        <v>322</v>
      </c>
      <c r="T472" s="116">
        <v>1700</v>
      </c>
      <c r="U472" s="116" t="s">
        <v>268</v>
      </c>
      <c r="V472" s="116" t="s">
        <v>268</v>
      </c>
      <c r="Z472" s="116">
        <v>0</v>
      </c>
      <c r="AA472" s="116">
        <v>1</v>
      </c>
      <c r="AB472" s="116">
        <v>0.28905013839836002</v>
      </c>
      <c r="AC472" s="116">
        <v>4.5963215104160002E-2</v>
      </c>
      <c r="AD472" s="116">
        <v>114.998646654792</v>
      </c>
      <c r="AF472" s="116">
        <v>-1</v>
      </c>
      <c r="AG472" s="116">
        <v>-1</v>
      </c>
      <c r="AH472" s="116">
        <v>-1</v>
      </c>
      <c r="AI472" s="116">
        <v>-1</v>
      </c>
      <c r="AJ472" s="116">
        <v>0</v>
      </c>
      <c r="AM472" s="116" t="s">
        <v>319</v>
      </c>
      <c r="AN472" s="116">
        <v>-1</v>
      </c>
      <c r="AQ472" s="116">
        <v>779</v>
      </c>
      <c r="AR472" s="116" t="s">
        <v>320</v>
      </c>
      <c r="AS472" s="116" t="s">
        <v>248</v>
      </c>
      <c r="AT472" s="116" t="s">
        <v>268</v>
      </c>
      <c r="AV472" s="116">
        <v>86.167523578239894</v>
      </c>
      <c r="AW472" s="116">
        <v>9.3267353299999994E-2</v>
      </c>
    </row>
    <row r="473" spans="1:49" x14ac:dyDescent="0.25">
      <c r="A473" s="127">
        <v>200000</v>
      </c>
      <c r="B473" s="127">
        <v>800000</v>
      </c>
      <c r="C473" s="127">
        <v>800000</v>
      </c>
      <c r="D473" s="116" t="s">
        <v>314</v>
      </c>
      <c r="E473" s="116" t="s">
        <v>315</v>
      </c>
      <c r="F473" s="116" t="s">
        <v>316</v>
      </c>
      <c r="G473" s="116" t="s">
        <v>317</v>
      </c>
      <c r="H473" s="116">
        <v>0.36</v>
      </c>
      <c r="I473" s="116">
        <v>0.57999999999999996</v>
      </c>
      <c r="J473" s="116" t="s">
        <v>268</v>
      </c>
      <c r="K473" s="116">
        <v>0.30491532536545002</v>
      </c>
      <c r="L473" s="116">
        <v>3961.1871681180801</v>
      </c>
      <c r="M473" s="116">
        <v>9.9564797714828099</v>
      </c>
      <c r="N473" s="116">
        <v>1.5832264393737401</v>
      </c>
      <c r="O473" s="116">
        <v>3.03588326901626</v>
      </c>
      <c r="P473" s="116">
        <v>0.48275000488883002</v>
      </c>
      <c r="Q473" s="116">
        <v>1207.8266742001899</v>
      </c>
      <c r="R473" s="116">
        <v>1210</v>
      </c>
      <c r="S473" s="116" t="s">
        <v>318</v>
      </c>
      <c r="T473" s="116">
        <v>1210</v>
      </c>
      <c r="U473" s="116" t="s">
        <v>268</v>
      </c>
      <c r="V473" s="116" t="s">
        <v>268</v>
      </c>
      <c r="Z473" s="116">
        <v>0</v>
      </c>
      <c r="AA473" s="116">
        <v>1</v>
      </c>
      <c r="AB473" s="116">
        <v>3.03588326901626</v>
      </c>
      <c r="AC473" s="116">
        <v>0.48275000488883002</v>
      </c>
      <c r="AD473" s="116">
        <v>1207.8266742001899</v>
      </c>
      <c r="AF473" s="116">
        <v>-1</v>
      </c>
      <c r="AG473" s="116">
        <v>-1</v>
      </c>
      <c r="AH473" s="116">
        <v>-1</v>
      </c>
      <c r="AI473" s="116">
        <v>-1</v>
      </c>
      <c r="AJ473" s="116">
        <v>0</v>
      </c>
      <c r="AM473" s="116" t="s">
        <v>319</v>
      </c>
      <c r="AN473" s="116">
        <v>-1</v>
      </c>
      <c r="AQ473" s="116">
        <v>779</v>
      </c>
      <c r="AR473" s="116" t="s">
        <v>320</v>
      </c>
      <c r="AS473" s="116" t="s">
        <v>248</v>
      </c>
      <c r="AT473" s="116" t="s">
        <v>268</v>
      </c>
      <c r="AV473" s="116">
        <v>215.72883008227001</v>
      </c>
      <c r="AW473" s="116">
        <v>0.97958367739999996</v>
      </c>
    </row>
    <row r="474" spans="1:49" x14ac:dyDescent="0.25">
      <c r="A474" s="127">
        <v>200000</v>
      </c>
      <c r="B474" s="127">
        <v>800000</v>
      </c>
      <c r="C474" s="127">
        <v>800000</v>
      </c>
      <c r="D474" s="116" t="s">
        <v>314</v>
      </c>
      <c r="E474" s="116" t="s">
        <v>315</v>
      </c>
      <c r="F474" s="116" t="s">
        <v>316</v>
      </c>
      <c r="G474" s="116" t="s">
        <v>317</v>
      </c>
      <c r="H474" s="116">
        <v>0.36</v>
      </c>
      <c r="I474" s="116">
        <v>0.57999999999999996</v>
      </c>
      <c r="J474" s="116" t="s">
        <v>268</v>
      </c>
      <c r="K474" s="116">
        <v>1.2326337463200001E-3</v>
      </c>
      <c r="L474" s="116">
        <v>3961.1871681180801</v>
      </c>
      <c r="M474" s="116">
        <v>9.9564797714828099</v>
      </c>
      <c r="N474" s="116">
        <v>1.5832264393737401</v>
      </c>
      <c r="O474" s="116">
        <v>1.2272692960939999E-2</v>
      </c>
      <c r="P474" s="116">
        <v>1.9515383372400001E-3</v>
      </c>
      <c r="Q474" s="116">
        <v>4.88269297893586</v>
      </c>
      <c r="R474" s="116">
        <v>1310</v>
      </c>
      <c r="S474" s="116" t="s">
        <v>318</v>
      </c>
      <c r="T474" s="116">
        <v>1310</v>
      </c>
      <c r="U474" s="116" t="s">
        <v>268</v>
      </c>
      <c r="V474" s="116" t="s">
        <v>268</v>
      </c>
      <c r="Z474" s="116">
        <v>0</v>
      </c>
      <c r="AA474" s="116">
        <v>1</v>
      </c>
      <c r="AB474" s="116">
        <v>1.2272692960939999E-2</v>
      </c>
      <c r="AC474" s="116">
        <v>1.9515383372400001E-3</v>
      </c>
      <c r="AD474" s="116">
        <v>4.8826929789367002</v>
      </c>
      <c r="AF474" s="116">
        <v>-1</v>
      </c>
      <c r="AG474" s="116">
        <v>-1</v>
      </c>
      <c r="AH474" s="116">
        <v>-1</v>
      </c>
      <c r="AI474" s="116">
        <v>-1</v>
      </c>
      <c r="AJ474" s="116">
        <v>0</v>
      </c>
      <c r="AM474" s="116" t="s">
        <v>319</v>
      </c>
      <c r="AN474" s="116">
        <v>-1</v>
      </c>
      <c r="AQ474" s="116">
        <v>779</v>
      </c>
      <c r="AR474" s="116" t="s">
        <v>320</v>
      </c>
      <c r="AS474" s="116" t="s">
        <v>248</v>
      </c>
      <c r="AT474" s="116" t="s">
        <v>268</v>
      </c>
      <c r="AV474" s="116">
        <v>55.151691093788301</v>
      </c>
      <c r="AW474" s="116">
        <v>3.9600104999999997E-3</v>
      </c>
    </row>
    <row r="475" spans="1:49" x14ac:dyDescent="0.25">
      <c r="A475" s="127">
        <v>200000</v>
      </c>
      <c r="B475" s="127">
        <v>800000</v>
      </c>
      <c r="C475" s="127">
        <v>800000</v>
      </c>
      <c r="D475" s="116" t="s">
        <v>314</v>
      </c>
      <c r="E475" s="116" t="s">
        <v>315</v>
      </c>
      <c r="F475" s="116" t="s">
        <v>316</v>
      </c>
      <c r="G475" s="116" t="s">
        <v>317</v>
      </c>
      <c r="H475" s="116">
        <v>0.36</v>
      </c>
      <c r="I475" s="116">
        <v>0.57999999999999996</v>
      </c>
      <c r="J475" s="116" t="s">
        <v>268</v>
      </c>
      <c r="K475" s="116">
        <v>2.6015195702999998E-4</v>
      </c>
      <c r="L475" s="116">
        <v>3961.1871681180801</v>
      </c>
      <c r="M475" s="116">
        <v>9.9564797714828099</v>
      </c>
      <c r="N475" s="116">
        <v>1.5832264393737401</v>
      </c>
      <c r="O475" s="116">
        <v>2.5901976977099998E-3</v>
      </c>
      <c r="P475" s="116">
        <v>4.1187945661999998E-4</v>
      </c>
      <c r="Q475" s="116">
        <v>1.03051059395992</v>
      </c>
      <c r="R475" s="116">
        <v>1720</v>
      </c>
      <c r="S475" s="116" t="s">
        <v>325</v>
      </c>
      <c r="T475" s="116">
        <v>1720</v>
      </c>
      <c r="U475" s="116" t="s">
        <v>268</v>
      </c>
      <c r="V475" s="116" t="s">
        <v>268</v>
      </c>
      <c r="Z475" s="116">
        <v>0</v>
      </c>
      <c r="AA475" s="116">
        <v>1</v>
      </c>
      <c r="AB475" s="116">
        <v>2.5901976977099998E-3</v>
      </c>
      <c r="AC475" s="116">
        <v>4.1187945661999998E-4</v>
      </c>
      <c r="AD475" s="116">
        <v>1.03051059396009</v>
      </c>
      <c r="AF475" s="116">
        <v>-1</v>
      </c>
      <c r="AG475" s="116">
        <v>-1</v>
      </c>
      <c r="AH475" s="116">
        <v>-1</v>
      </c>
      <c r="AI475" s="116">
        <v>-1</v>
      </c>
      <c r="AJ475" s="116">
        <v>0</v>
      </c>
      <c r="AM475" s="116" t="s">
        <v>319</v>
      </c>
      <c r="AN475" s="116">
        <v>-1</v>
      </c>
      <c r="AQ475" s="116">
        <v>779</v>
      </c>
      <c r="AR475" s="116" t="s">
        <v>320</v>
      </c>
      <c r="AS475" s="116" t="s">
        <v>248</v>
      </c>
      <c r="AT475" s="116" t="s">
        <v>268</v>
      </c>
      <c r="AV475" s="116">
        <v>12.0421099618837</v>
      </c>
      <c r="AW475" s="116">
        <v>8.3577499999999997E-4</v>
      </c>
    </row>
    <row r="476" spans="1:49" x14ac:dyDescent="0.25">
      <c r="A476" s="127">
        <v>200000</v>
      </c>
      <c r="B476" s="127">
        <v>800000</v>
      </c>
      <c r="C476" s="127">
        <v>800000</v>
      </c>
      <c r="D476" s="116" t="s">
        <v>314</v>
      </c>
      <c r="E476" s="116" t="s">
        <v>315</v>
      </c>
      <c r="F476" s="116" t="s">
        <v>316</v>
      </c>
      <c r="G476" s="116" t="s">
        <v>317</v>
      </c>
      <c r="H476" s="116">
        <v>0.36</v>
      </c>
      <c r="I476" s="116">
        <v>0.57999999999999996</v>
      </c>
      <c r="J476" s="116" t="s">
        <v>268</v>
      </c>
      <c r="K476" s="116">
        <v>7.5190307600269998E-2</v>
      </c>
      <c r="L476" s="116">
        <v>3961.1871681180801</v>
      </c>
      <c r="M476" s="116">
        <v>9.9564797714828099</v>
      </c>
      <c r="N476" s="116">
        <v>1.5832264393737401</v>
      </c>
      <c r="O476" s="116">
        <v>0.74863077663369004</v>
      </c>
      <c r="P476" s="116">
        <v>0.11904328297739</v>
      </c>
      <c r="Q476" s="116">
        <v>297.84288163305598</v>
      </c>
      <c r="R476" s="116">
        <v>1750</v>
      </c>
      <c r="S476" s="116" t="s">
        <v>321</v>
      </c>
      <c r="T476" s="116">
        <v>1750</v>
      </c>
      <c r="U476" s="116" t="s">
        <v>268</v>
      </c>
      <c r="V476" s="116" t="s">
        <v>268</v>
      </c>
      <c r="Z476" s="116">
        <v>0</v>
      </c>
      <c r="AA476" s="116">
        <v>1</v>
      </c>
      <c r="AB476" s="116">
        <v>0.74863077663369004</v>
      </c>
      <c r="AC476" s="116">
        <v>0.11904328297739</v>
      </c>
      <c r="AD476" s="116">
        <v>297.84288163305598</v>
      </c>
      <c r="AF476" s="116">
        <v>-1</v>
      </c>
      <c r="AG476" s="116">
        <v>-1</v>
      </c>
      <c r="AH476" s="116">
        <v>-1</v>
      </c>
      <c r="AI476" s="116">
        <v>-1</v>
      </c>
      <c r="AJ476" s="116">
        <v>0</v>
      </c>
      <c r="AM476" s="116" t="s">
        <v>319</v>
      </c>
      <c r="AN476" s="116">
        <v>-1</v>
      </c>
      <c r="AQ476" s="116">
        <v>779</v>
      </c>
      <c r="AR476" s="116" t="s">
        <v>320</v>
      </c>
      <c r="AS476" s="116" t="s">
        <v>248</v>
      </c>
      <c r="AT476" s="116" t="s">
        <v>268</v>
      </c>
      <c r="AV476" s="116">
        <v>81.675887796463499</v>
      </c>
      <c r="AW476" s="116">
        <v>0.24155951470000001</v>
      </c>
    </row>
    <row r="477" spans="1:49" x14ac:dyDescent="0.25">
      <c r="A477" s="127">
        <v>200000</v>
      </c>
      <c r="B477" s="127">
        <v>800000</v>
      </c>
      <c r="C477" s="127">
        <v>800000</v>
      </c>
      <c r="D477" s="116" t="s">
        <v>314</v>
      </c>
      <c r="E477" s="116" t="s">
        <v>315</v>
      </c>
      <c r="F477" s="116" t="s">
        <v>316</v>
      </c>
      <c r="G477" s="116" t="s">
        <v>317</v>
      </c>
      <c r="H477" s="116">
        <v>0.36</v>
      </c>
      <c r="I477" s="116">
        <v>0.57999999999999996</v>
      </c>
      <c r="J477" s="116" t="s">
        <v>268</v>
      </c>
      <c r="K477" s="116">
        <v>1.837164852E-4</v>
      </c>
      <c r="L477" s="116">
        <v>3961.1871681180801</v>
      </c>
      <c r="M477" s="116">
        <v>9.9564797714828099</v>
      </c>
      <c r="N477" s="116">
        <v>1.5832264393737401</v>
      </c>
      <c r="O477" s="116">
        <v>1.82916946867E-3</v>
      </c>
      <c r="P477" s="116">
        <v>2.9086479673000001E-4</v>
      </c>
      <c r="Q477" s="116">
        <v>0.72773538378164004</v>
      </c>
      <c r="R477" s="116">
        <v>1310</v>
      </c>
      <c r="S477" s="116" t="s">
        <v>318</v>
      </c>
      <c r="T477" s="116">
        <v>1310</v>
      </c>
      <c r="U477" s="116" t="s">
        <v>268</v>
      </c>
      <c r="V477" s="116" t="s">
        <v>268</v>
      </c>
      <c r="Z477" s="116">
        <v>0</v>
      </c>
      <c r="AA477" s="116">
        <v>1</v>
      </c>
      <c r="AB477" s="116">
        <v>1.82916946867E-3</v>
      </c>
      <c r="AC477" s="116">
        <v>2.9086479673000001E-4</v>
      </c>
      <c r="AD477" s="116">
        <v>0.72773538378185998</v>
      </c>
      <c r="AF477" s="116">
        <v>-1</v>
      </c>
      <c r="AG477" s="116">
        <v>-1</v>
      </c>
      <c r="AH477" s="116">
        <v>-1</v>
      </c>
      <c r="AI477" s="116">
        <v>-1</v>
      </c>
      <c r="AJ477" s="116">
        <v>0</v>
      </c>
      <c r="AM477" s="116" t="s">
        <v>319</v>
      </c>
      <c r="AN477" s="116">
        <v>-1</v>
      </c>
      <c r="AQ477" s="116">
        <v>779</v>
      </c>
      <c r="AR477" s="116" t="s">
        <v>320</v>
      </c>
      <c r="AS477" s="116" t="s">
        <v>248</v>
      </c>
      <c r="AT477" s="116" t="s">
        <v>268</v>
      </c>
      <c r="AV477" s="116">
        <v>8.8577024473035504</v>
      </c>
      <c r="AW477" s="116">
        <v>5.9021520000000001E-4</v>
      </c>
    </row>
    <row r="478" spans="1:49" x14ac:dyDescent="0.25">
      <c r="A478" s="127">
        <v>200000</v>
      </c>
      <c r="B478" s="127">
        <v>800000</v>
      </c>
      <c r="C478" s="127">
        <v>800000</v>
      </c>
      <c r="D478" s="116" t="s">
        <v>314</v>
      </c>
      <c r="E478" s="116" t="s">
        <v>315</v>
      </c>
      <c r="F478" s="116" t="s">
        <v>316</v>
      </c>
      <c r="G478" s="116" t="s">
        <v>317</v>
      </c>
      <c r="H478" s="116">
        <v>0.36</v>
      </c>
      <c r="I478" s="116">
        <v>0.57999999999999996</v>
      </c>
      <c r="J478" s="116" t="s">
        <v>268</v>
      </c>
      <c r="K478" s="116">
        <v>8.4763823870999996E-4</v>
      </c>
      <c r="L478" s="116">
        <v>3961.1871681180801</v>
      </c>
      <c r="M478" s="116">
        <v>9.9564797714828099</v>
      </c>
      <c r="N478" s="116">
        <v>1.5832264393737401</v>
      </c>
      <c r="O478" s="116">
        <v>8.4394929772499995E-3</v>
      </c>
      <c r="P478" s="116">
        <v>1.34200327055E-3</v>
      </c>
      <c r="Q478" s="116">
        <v>3.3576537143842602</v>
      </c>
      <c r="R478" s="116">
        <v>1310</v>
      </c>
      <c r="S478" s="116" t="s">
        <v>318</v>
      </c>
      <c r="T478" s="116">
        <v>1310</v>
      </c>
      <c r="U478" s="116" t="s">
        <v>268</v>
      </c>
      <c r="V478" s="116" t="s">
        <v>268</v>
      </c>
      <c r="Z478" s="116">
        <v>0</v>
      </c>
      <c r="AA478" s="116">
        <v>1</v>
      </c>
      <c r="AB478" s="116">
        <v>8.4394929772499995E-3</v>
      </c>
      <c r="AC478" s="116">
        <v>1.34200327055E-3</v>
      </c>
      <c r="AD478" s="116">
        <v>3.35765371438259</v>
      </c>
      <c r="AF478" s="116">
        <v>-1</v>
      </c>
      <c r="AG478" s="116">
        <v>-1</v>
      </c>
      <c r="AH478" s="116">
        <v>-1</v>
      </c>
      <c r="AI478" s="116">
        <v>-1</v>
      </c>
      <c r="AJ478" s="116">
        <v>0</v>
      </c>
      <c r="AM478" s="116" t="s">
        <v>319</v>
      </c>
      <c r="AN478" s="116">
        <v>-1</v>
      </c>
      <c r="AQ478" s="116">
        <v>779</v>
      </c>
      <c r="AR478" s="116" t="s">
        <v>320</v>
      </c>
      <c r="AS478" s="116" t="s">
        <v>248</v>
      </c>
      <c r="AT478" s="116" t="s">
        <v>268</v>
      </c>
      <c r="AV478" s="116">
        <v>39.616930799895798</v>
      </c>
      <c r="AW478" s="116">
        <v>2.7231578999999998E-3</v>
      </c>
    </row>
    <row r="479" spans="1:49" x14ac:dyDescent="0.25">
      <c r="A479" s="127">
        <v>200000</v>
      </c>
      <c r="B479" s="127">
        <v>800000</v>
      </c>
      <c r="C479" s="127">
        <v>800000</v>
      </c>
      <c r="D479" s="116" t="s">
        <v>314</v>
      </c>
      <c r="E479" s="116" t="s">
        <v>315</v>
      </c>
      <c r="F479" s="116" t="s">
        <v>316</v>
      </c>
      <c r="G479" s="116" t="s">
        <v>317</v>
      </c>
      <c r="H479" s="116">
        <v>0.36</v>
      </c>
      <c r="I479" s="116">
        <v>0.57999999999999996</v>
      </c>
      <c r="J479" s="116" t="s">
        <v>268</v>
      </c>
      <c r="K479" s="116">
        <v>7.3809084471000003E-4</v>
      </c>
      <c r="L479" s="116">
        <v>3961.1871681180801</v>
      </c>
      <c r="M479" s="116">
        <v>9.9564797714828099</v>
      </c>
      <c r="N479" s="116">
        <v>1.5832264393737401</v>
      </c>
      <c r="O479" s="116">
        <v>7.3487865649299999E-3</v>
      </c>
      <c r="P479" s="116">
        <v>1.1685649400099999E-3</v>
      </c>
      <c r="Q479" s="116">
        <v>2.9237159829944499</v>
      </c>
      <c r="R479" s="116">
        <v>1310</v>
      </c>
      <c r="S479" s="116" t="s">
        <v>318</v>
      </c>
      <c r="T479" s="116">
        <v>1310</v>
      </c>
      <c r="U479" s="116" t="s">
        <v>268</v>
      </c>
      <c r="V479" s="116" t="s">
        <v>268</v>
      </c>
      <c r="Z479" s="116">
        <v>0</v>
      </c>
      <c r="AA479" s="116">
        <v>1</v>
      </c>
      <c r="AB479" s="116">
        <v>7.3487865649299999E-3</v>
      </c>
      <c r="AC479" s="116">
        <v>1.1685649400099999E-3</v>
      </c>
      <c r="AD479" s="116">
        <v>2.92371598299622</v>
      </c>
      <c r="AF479" s="116">
        <v>-1</v>
      </c>
      <c r="AG479" s="116">
        <v>-1</v>
      </c>
      <c r="AH479" s="116">
        <v>-1</v>
      </c>
      <c r="AI479" s="116">
        <v>-1</v>
      </c>
      <c r="AJ479" s="116">
        <v>0</v>
      </c>
      <c r="AM479" s="116" t="s">
        <v>319</v>
      </c>
      <c r="AN479" s="116">
        <v>-1</v>
      </c>
      <c r="AQ479" s="116">
        <v>779</v>
      </c>
      <c r="AR479" s="116" t="s">
        <v>320</v>
      </c>
      <c r="AS479" s="116" t="s">
        <v>248</v>
      </c>
      <c r="AT479" s="116" t="s">
        <v>268</v>
      </c>
      <c r="AV479" s="116">
        <v>34.530912886837903</v>
      </c>
      <c r="AW479" s="116">
        <v>2.3712213999999999E-3</v>
      </c>
    </row>
    <row r="480" spans="1:49" x14ac:dyDescent="0.25">
      <c r="A480" s="127">
        <v>200000</v>
      </c>
      <c r="B480" s="127">
        <v>810000</v>
      </c>
      <c r="C480" s="127">
        <v>810000</v>
      </c>
      <c r="D480" s="116" t="s">
        <v>314</v>
      </c>
      <c r="E480" s="116" t="s">
        <v>315</v>
      </c>
      <c r="F480" s="116" t="s">
        <v>316</v>
      </c>
      <c r="G480" s="116" t="s">
        <v>317</v>
      </c>
      <c r="H480" s="116">
        <v>0.36</v>
      </c>
      <c r="I480" s="116">
        <v>0.57999999999999996</v>
      </c>
      <c r="J480" s="116" t="s">
        <v>268</v>
      </c>
      <c r="K480" s="116">
        <v>6.1075822266920002E-2</v>
      </c>
      <c r="L480" s="116">
        <v>3972.8446752411501</v>
      </c>
      <c r="M480" s="116">
        <v>10.672443583839399</v>
      </c>
      <c r="N480" s="116">
        <v>1.84632997714292</v>
      </c>
      <c r="O480" s="116">
        <v>0.65182826748031997</v>
      </c>
      <c r="P480" s="116">
        <v>0.11276612153006001</v>
      </c>
      <c r="Q480" s="116">
        <v>242.64475527911199</v>
      </c>
      <c r="R480" s="116">
        <v>1210</v>
      </c>
      <c r="S480" s="116" t="s">
        <v>318</v>
      </c>
      <c r="T480" s="116">
        <v>1210</v>
      </c>
      <c r="U480" s="116" t="s">
        <v>268</v>
      </c>
      <c r="V480" s="116" t="s">
        <v>268</v>
      </c>
      <c r="Z480" s="116">
        <v>0</v>
      </c>
      <c r="AA480" s="116">
        <v>1</v>
      </c>
      <c r="AB480" s="116">
        <v>0.65182826748031997</v>
      </c>
      <c r="AC480" s="116">
        <v>0.11276612153006001</v>
      </c>
      <c r="AD480" s="116">
        <v>242.644755279111</v>
      </c>
      <c r="AF480" s="116">
        <v>-1</v>
      </c>
      <c r="AG480" s="116">
        <v>-1</v>
      </c>
      <c r="AH480" s="116">
        <v>-1</v>
      </c>
      <c r="AI480" s="116">
        <v>-1</v>
      </c>
      <c r="AJ480" s="116">
        <v>0</v>
      </c>
      <c r="AM480" s="116" t="s">
        <v>319</v>
      </c>
      <c r="AN480" s="116">
        <v>-1</v>
      </c>
      <c r="AQ480" s="116">
        <v>779</v>
      </c>
      <c r="AR480" s="116" t="s">
        <v>320</v>
      </c>
      <c r="AS480" s="116" t="s">
        <v>248</v>
      </c>
      <c r="AT480" s="116" t="s">
        <v>268</v>
      </c>
      <c r="AV480" s="116">
        <v>129.77806889626399</v>
      </c>
      <c r="AW480" s="116">
        <v>0.1967921778</v>
      </c>
    </row>
    <row r="481" spans="1:49" x14ac:dyDescent="0.25">
      <c r="A481" s="127">
        <v>200000</v>
      </c>
      <c r="B481" s="127">
        <v>810000</v>
      </c>
      <c r="C481" s="127">
        <v>810000</v>
      </c>
      <c r="D481" s="116" t="s">
        <v>314</v>
      </c>
      <c r="E481" s="116" t="s">
        <v>315</v>
      </c>
      <c r="F481" s="116" t="s">
        <v>316</v>
      </c>
      <c r="G481" s="116" t="s">
        <v>317</v>
      </c>
      <c r="H481" s="116">
        <v>0.36</v>
      </c>
      <c r="I481" s="116">
        <v>0.57999999999999996</v>
      </c>
      <c r="J481" s="116" t="s">
        <v>268</v>
      </c>
      <c r="K481" s="116">
        <v>0.1218013929402</v>
      </c>
      <c r="L481" s="116">
        <v>3972.8446752411501</v>
      </c>
      <c r="M481" s="116">
        <v>10.672443583839399</v>
      </c>
      <c r="N481" s="116">
        <v>1.84632997714292</v>
      </c>
      <c r="O481" s="116">
        <v>1.29991849458741</v>
      </c>
      <c r="P481" s="116">
        <v>0.22488556304325999</v>
      </c>
      <c r="Q481" s="116">
        <v>483.898015379453</v>
      </c>
      <c r="R481" s="116">
        <v>1310</v>
      </c>
      <c r="S481" s="116" t="s">
        <v>318</v>
      </c>
      <c r="T481" s="116">
        <v>1310</v>
      </c>
      <c r="U481" s="116" t="s">
        <v>268</v>
      </c>
      <c r="V481" s="116" t="s">
        <v>268</v>
      </c>
      <c r="Z481" s="116">
        <v>0</v>
      </c>
      <c r="AA481" s="116">
        <v>1</v>
      </c>
      <c r="AB481" s="116">
        <v>1.29991849458741</v>
      </c>
      <c r="AC481" s="116">
        <v>0.22488556304325999</v>
      </c>
      <c r="AD481" s="116">
        <v>483.898015379453</v>
      </c>
      <c r="AF481" s="116">
        <v>-1</v>
      </c>
      <c r="AG481" s="116">
        <v>-1</v>
      </c>
      <c r="AH481" s="116">
        <v>-1</v>
      </c>
      <c r="AI481" s="116">
        <v>-1</v>
      </c>
      <c r="AJ481" s="116">
        <v>0</v>
      </c>
      <c r="AM481" s="116" t="s">
        <v>319</v>
      </c>
      <c r="AN481" s="116">
        <v>-1</v>
      </c>
      <c r="AQ481" s="116">
        <v>779</v>
      </c>
      <c r="AR481" s="116" t="s">
        <v>320</v>
      </c>
      <c r="AS481" s="116" t="s">
        <v>248</v>
      </c>
      <c r="AT481" s="116" t="s">
        <v>268</v>
      </c>
      <c r="AV481" s="116">
        <v>91.395124031464405</v>
      </c>
      <c r="AW481" s="116">
        <v>0.39245581130000001</v>
      </c>
    </row>
    <row r="482" spans="1:49" x14ac:dyDescent="0.25">
      <c r="A482" s="127">
        <v>200000</v>
      </c>
      <c r="B482" s="127">
        <v>810000</v>
      </c>
      <c r="C482" s="127">
        <v>810000</v>
      </c>
      <c r="D482" s="116" t="s">
        <v>314</v>
      </c>
      <c r="E482" s="116" t="s">
        <v>315</v>
      </c>
      <c r="F482" s="116" t="s">
        <v>316</v>
      </c>
      <c r="G482" s="116" t="s">
        <v>317</v>
      </c>
      <c r="H482" s="116">
        <v>0.36</v>
      </c>
      <c r="I482" s="116">
        <v>0.57999999999999996</v>
      </c>
      <c r="J482" s="116" t="s">
        <v>268</v>
      </c>
      <c r="K482" s="116">
        <v>3.0238530117499998E-3</v>
      </c>
      <c r="L482" s="116">
        <v>3972.8446752411501</v>
      </c>
      <c r="M482" s="116">
        <v>10.672443583839399</v>
      </c>
      <c r="N482" s="116">
        <v>1.84632997714292</v>
      </c>
      <c r="O482" s="116">
        <v>3.2271900673759998E-2</v>
      </c>
      <c r="P482" s="116">
        <v>5.5830304620700004E-3</v>
      </c>
      <c r="Q482" s="116">
        <v>12.013298336458799</v>
      </c>
      <c r="R482" s="116">
        <v>1310</v>
      </c>
      <c r="S482" s="116" t="s">
        <v>318</v>
      </c>
      <c r="T482" s="116">
        <v>1310</v>
      </c>
      <c r="U482" s="116" t="s">
        <v>268</v>
      </c>
      <c r="V482" s="116" t="s">
        <v>268</v>
      </c>
      <c r="Z482" s="116">
        <v>0</v>
      </c>
      <c r="AA482" s="116">
        <v>1</v>
      </c>
      <c r="AB482" s="116">
        <v>3.2271900673759998E-2</v>
      </c>
      <c r="AC482" s="116">
        <v>5.5830304620700004E-3</v>
      </c>
      <c r="AD482" s="116">
        <v>12.013298336458099</v>
      </c>
      <c r="AF482" s="116">
        <v>-1</v>
      </c>
      <c r="AG482" s="116">
        <v>-1</v>
      </c>
      <c r="AH482" s="116">
        <v>-1</v>
      </c>
      <c r="AI482" s="116">
        <v>-1</v>
      </c>
      <c r="AJ482" s="116">
        <v>0</v>
      </c>
      <c r="AM482" s="116" t="s">
        <v>319</v>
      </c>
      <c r="AN482" s="116">
        <v>-1</v>
      </c>
      <c r="AQ482" s="116">
        <v>779</v>
      </c>
      <c r="AR482" s="116" t="s">
        <v>320</v>
      </c>
      <c r="AS482" s="116" t="s">
        <v>248</v>
      </c>
      <c r="AT482" s="116" t="s">
        <v>268</v>
      </c>
      <c r="AV482" s="116">
        <v>56.934438469594397</v>
      </c>
      <c r="AW482" s="116">
        <v>9.7431454000000001E-3</v>
      </c>
    </row>
    <row r="483" spans="1:49" x14ac:dyDescent="0.25">
      <c r="A483" s="127">
        <v>200000</v>
      </c>
      <c r="B483" s="127">
        <v>810000</v>
      </c>
      <c r="C483" s="127">
        <v>810000</v>
      </c>
      <c r="D483" s="116" t="s">
        <v>314</v>
      </c>
      <c r="E483" s="116" t="s">
        <v>315</v>
      </c>
      <c r="F483" s="116" t="s">
        <v>316</v>
      </c>
      <c r="G483" s="116" t="s">
        <v>317</v>
      </c>
      <c r="H483" s="116">
        <v>0.36</v>
      </c>
      <c r="I483" s="116">
        <v>0.57999999999999996</v>
      </c>
      <c r="J483" s="116" t="s">
        <v>268</v>
      </c>
      <c r="K483" s="116">
        <v>7.0415096937000003E-4</v>
      </c>
      <c r="L483" s="116">
        <v>3972.8446752411501</v>
      </c>
      <c r="M483" s="116">
        <v>10.672443583839399</v>
      </c>
      <c r="N483" s="116">
        <v>1.84632997714292</v>
      </c>
      <c r="O483" s="116">
        <v>7.5150114951299998E-3</v>
      </c>
      <c r="P483" s="116">
        <v>1.30009504318E-3</v>
      </c>
      <c r="Q483" s="116">
        <v>2.79748242923942</v>
      </c>
      <c r="R483" s="116">
        <v>1310</v>
      </c>
      <c r="S483" s="116" t="s">
        <v>318</v>
      </c>
      <c r="T483" s="116">
        <v>1310</v>
      </c>
      <c r="U483" s="116" t="s">
        <v>268</v>
      </c>
      <c r="V483" s="116" t="s">
        <v>268</v>
      </c>
      <c r="Z483" s="116">
        <v>0</v>
      </c>
      <c r="AA483" s="116">
        <v>1</v>
      </c>
      <c r="AB483" s="116">
        <v>7.5150114951299998E-3</v>
      </c>
      <c r="AC483" s="116">
        <v>1.30009504318E-3</v>
      </c>
      <c r="AD483" s="116">
        <v>2.7974824292378799</v>
      </c>
      <c r="AF483" s="116">
        <v>-1</v>
      </c>
      <c r="AG483" s="116">
        <v>-1</v>
      </c>
      <c r="AH483" s="116">
        <v>-1</v>
      </c>
      <c r="AI483" s="116">
        <v>-1</v>
      </c>
      <c r="AJ483" s="116">
        <v>0</v>
      </c>
      <c r="AM483" s="116" t="s">
        <v>319</v>
      </c>
      <c r="AN483" s="116">
        <v>-1</v>
      </c>
      <c r="AQ483" s="116">
        <v>779</v>
      </c>
      <c r="AR483" s="116" t="s">
        <v>320</v>
      </c>
      <c r="AS483" s="116" t="s">
        <v>248</v>
      </c>
      <c r="AT483" s="116" t="s">
        <v>268</v>
      </c>
      <c r="AV483" s="116">
        <v>13.8895213369939</v>
      </c>
      <c r="AW483" s="116">
        <v>2.2688422000000001E-3</v>
      </c>
    </row>
    <row r="484" spans="1:49" x14ac:dyDescent="0.25">
      <c r="A484" s="127">
        <v>200000</v>
      </c>
      <c r="B484" s="127">
        <v>810000</v>
      </c>
      <c r="C484" s="127">
        <v>810000</v>
      </c>
      <c r="D484" s="116" t="s">
        <v>314</v>
      </c>
      <c r="E484" s="116" t="s">
        <v>315</v>
      </c>
      <c r="F484" s="116" t="s">
        <v>316</v>
      </c>
      <c r="G484" s="116" t="s">
        <v>317</v>
      </c>
      <c r="H484" s="116">
        <v>0.36</v>
      </c>
      <c r="I484" s="116">
        <v>0.57999999999999996</v>
      </c>
      <c r="J484" s="116" t="s">
        <v>268</v>
      </c>
      <c r="K484" s="116">
        <v>0.21026585853366001</v>
      </c>
      <c r="L484" s="116">
        <v>3996.71909031113</v>
      </c>
      <c r="M484" s="116">
        <v>8.9843936841618692</v>
      </c>
      <c r="N484" s="116">
        <v>1.2461341618008701</v>
      </c>
      <c r="O484" s="116">
        <v>1.8891112514046899</v>
      </c>
      <c r="P484" s="116">
        <v>0.26201946937918003</v>
      </c>
      <c r="Q484" s="116">
        <v>840.37357084213897</v>
      </c>
      <c r="R484" s="116">
        <v>1210</v>
      </c>
      <c r="S484" s="116" t="s">
        <v>318</v>
      </c>
      <c r="T484" s="116">
        <v>1210</v>
      </c>
      <c r="U484" s="116" t="s">
        <v>268</v>
      </c>
      <c r="V484" s="116" t="s">
        <v>268</v>
      </c>
      <c r="Z484" s="116">
        <v>0</v>
      </c>
      <c r="AA484" s="116">
        <v>1</v>
      </c>
      <c r="AB484" s="116">
        <v>1.8891112514046899</v>
      </c>
      <c r="AC484" s="116">
        <v>0.26201946937918003</v>
      </c>
      <c r="AD484" s="116">
        <v>840.37357084213897</v>
      </c>
      <c r="AF484" s="116">
        <v>-1</v>
      </c>
      <c r="AG484" s="116">
        <v>-1</v>
      </c>
      <c r="AH484" s="116">
        <v>-1</v>
      </c>
      <c r="AI484" s="116">
        <v>-1</v>
      </c>
      <c r="AJ484" s="116">
        <v>0</v>
      </c>
      <c r="AM484" s="116" t="s">
        <v>319</v>
      </c>
      <c r="AN484" s="116">
        <v>-1</v>
      </c>
      <c r="AQ484" s="116">
        <v>779</v>
      </c>
      <c r="AR484" s="116" t="s">
        <v>320</v>
      </c>
      <c r="AS484" s="116" t="s">
        <v>248</v>
      </c>
      <c r="AT484" s="116" t="s">
        <v>268</v>
      </c>
      <c r="AV484" s="116">
        <v>200.277744577861</v>
      </c>
      <c r="AW484" s="116">
        <v>0.68156818399999997</v>
      </c>
    </row>
    <row r="485" spans="1:49" x14ac:dyDescent="0.25">
      <c r="A485" s="127">
        <v>200000</v>
      </c>
      <c r="B485" s="127">
        <v>810000</v>
      </c>
      <c r="C485" s="127">
        <v>810000</v>
      </c>
      <c r="D485" s="116" t="s">
        <v>314</v>
      </c>
      <c r="E485" s="116" t="s">
        <v>315</v>
      </c>
      <c r="F485" s="116" t="s">
        <v>316</v>
      </c>
      <c r="G485" s="116" t="s">
        <v>317</v>
      </c>
      <c r="H485" s="116">
        <v>0.36</v>
      </c>
      <c r="I485" s="116">
        <v>0.57999999999999996</v>
      </c>
      <c r="J485" s="116" t="s">
        <v>268</v>
      </c>
      <c r="K485" s="116">
        <v>5.2663672558899997E-2</v>
      </c>
      <c r="L485" s="116">
        <v>3996.71909031113</v>
      </c>
      <c r="M485" s="116">
        <v>8.9843936841618692</v>
      </c>
      <c r="N485" s="116">
        <v>1.2461341618008701</v>
      </c>
      <c r="O485" s="116">
        <v>0.47315116712299998</v>
      </c>
      <c r="P485" s="116">
        <v>6.5626001461540004E-2</v>
      </c>
      <c r="Q485" s="116">
        <v>210.48190548207401</v>
      </c>
      <c r="R485" s="116">
        <v>1750</v>
      </c>
      <c r="S485" s="116" t="s">
        <v>321</v>
      </c>
      <c r="T485" s="116">
        <v>1750</v>
      </c>
      <c r="U485" s="116" t="s">
        <v>268</v>
      </c>
      <c r="V485" s="116" t="s">
        <v>268</v>
      </c>
      <c r="Z485" s="116">
        <v>0</v>
      </c>
      <c r="AA485" s="116">
        <v>1</v>
      </c>
      <c r="AB485" s="116">
        <v>0.47315116712299998</v>
      </c>
      <c r="AC485" s="116">
        <v>6.5626001461540004E-2</v>
      </c>
      <c r="AD485" s="116">
        <v>210.48190548207199</v>
      </c>
      <c r="AF485" s="116">
        <v>-1</v>
      </c>
      <c r="AG485" s="116">
        <v>-1</v>
      </c>
      <c r="AH485" s="116">
        <v>-1</v>
      </c>
      <c r="AI485" s="116">
        <v>-1</v>
      </c>
      <c r="AJ485" s="116">
        <v>0</v>
      </c>
      <c r="AM485" s="116" t="s">
        <v>319</v>
      </c>
      <c r="AN485" s="116">
        <v>-1</v>
      </c>
      <c r="AQ485" s="116">
        <v>779</v>
      </c>
      <c r="AR485" s="116" t="s">
        <v>320</v>
      </c>
      <c r="AS485" s="116" t="s">
        <v>248</v>
      </c>
      <c r="AT485" s="116" t="s">
        <v>268</v>
      </c>
      <c r="AV485" s="116">
        <v>58.677640327207101</v>
      </c>
      <c r="AW485" s="116">
        <v>0.17070714149999999</v>
      </c>
    </row>
    <row r="486" spans="1:49" x14ac:dyDescent="0.25">
      <c r="A486" s="127">
        <v>200000</v>
      </c>
      <c r="B486" s="127">
        <v>810000</v>
      </c>
      <c r="C486" s="127">
        <v>810000</v>
      </c>
      <c r="D486" s="116" t="s">
        <v>314</v>
      </c>
      <c r="E486" s="116" t="s">
        <v>315</v>
      </c>
      <c r="F486" s="116" t="s">
        <v>316</v>
      </c>
      <c r="G486" s="116" t="s">
        <v>317</v>
      </c>
      <c r="H486" s="116">
        <v>0.36</v>
      </c>
      <c r="I486" s="116">
        <v>0.57999999999999996</v>
      </c>
      <c r="J486" s="116" t="s">
        <v>268</v>
      </c>
      <c r="K486" s="116">
        <v>1.1642705042E-4</v>
      </c>
      <c r="L486" s="116">
        <v>3996.71909031113</v>
      </c>
      <c r="M486" s="116">
        <v>8.9843936841618692</v>
      </c>
      <c r="N486" s="116">
        <v>1.2461341618008701</v>
      </c>
      <c r="O486" s="116">
        <v>1.0460264564800001E-3</v>
      </c>
      <c r="P486" s="116">
        <v>1.4508372489E-4</v>
      </c>
      <c r="Q486" s="116">
        <v>0.46532621505422</v>
      </c>
      <c r="R486" s="116">
        <v>1750</v>
      </c>
      <c r="S486" s="116" t="s">
        <v>321</v>
      </c>
      <c r="T486" s="116">
        <v>1750</v>
      </c>
      <c r="U486" s="116" t="s">
        <v>268</v>
      </c>
      <c r="V486" s="116" t="s">
        <v>268</v>
      </c>
      <c r="Z486" s="116">
        <v>0</v>
      </c>
      <c r="AA486" s="116">
        <v>1</v>
      </c>
      <c r="AB486" s="116">
        <v>1.0460264564800001E-3</v>
      </c>
      <c r="AC486" s="116">
        <v>1.4508372489E-4</v>
      </c>
      <c r="AD486" s="116">
        <v>0.46532621505297</v>
      </c>
      <c r="AF486" s="116">
        <v>-1</v>
      </c>
      <c r="AG486" s="116">
        <v>-1</v>
      </c>
      <c r="AH486" s="116">
        <v>-1</v>
      </c>
      <c r="AI486" s="116">
        <v>-1</v>
      </c>
      <c r="AJ486" s="116">
        <v>0</v>
      </c>
      <c r="AM486" s="116" t="s">
        <v>319</v>
      </c>
      <c r="AN486" s="116">
        <v>-1</v>
      </c>
      <c r="AQ486" s="116">
        <v>779</v>
      </c>
      <c r="AR486" s="116" t="s">
        <v>320</v>
      </c>
      <c r="AS486" s="116" t="s">
        <v>248</v>
      </c>
      <c r="AT486" s="116" t="s">
        <v>268</v>
      </c>
      <c r="AV486" s="116">
        <v>14.217816020555601</v>
      </c>
      <c r="AW486" s="116">
        <v>3.7739350000000002E-4</v>
      </c>
    </row>
    <row r="487" spans="1:49" x14ac:dyDescent="0.25">
      <c r="A487" s="127">
        <v>200000</v>
      </c>
      <c r="B487" s="127">
        <v>810000</v>
      </c>
      <c r="C487" s="127">
        <v>810000</v>
      </c>
      <c r="D487" s="116" t="s">
        <v>314</v>
      </c>
      <c r="E487" s="116" t="s">
        <v>315</v>
      </c>
      <c r="F487" s="116" t="s">
        <v>316</v>
      </c>
      <c r="G487" s="116" t="s">
        <v>317</v>
      </c>
      <c r="H487" s="116">
        <v>0.36</v>
      </c>
      <c r="I487" s="116">
        <v>0.57999999999999996</v>
      </c>
      <c r="J487" s="116" t="s">
        <v>268</v>
      </c>
      <c r="K487" s="116">
        <v>0.29326203922033001</v>
      </c>
      <c r="L487" s="116">
        <v>3996.71909031113</v>
      </c>
      <c r="M487" s="116">
        <v>8.9843936841618692</v>
      </c>
      <c r="N487" s="116">
        <v>1.2461341618008701</v>
      </c>
      <c r="O487" s="116">
        <v>2.6347816129755599</v>
      </c>
      <c r="P487" s="116">
        <v>0.36544384543184</v>
      </c>
      <c r="Q487" s="116">
        <v>1172.0859906154601</v>
      </c>
      <c r="R487" s="116">
        <v>1750</v>
      </c>
      <c r="S487" s="116" t="s">
        <v>321</v>
      </c>
      <c r="T487" s="116">
        <v>1750</v>
      </c>
      <c r="U487" s="116" t="s">
        <v>268</v>
      </c>
      <c r="V487" s="116" t="s">
        <v>268</v>
      </c>
      <c r="Z487" s="116">
        <v>0</v>
      </c>
      <c r="AA487" s="116">
        <v>1</v>
      </c>
      <c r="AB487" s="116">
        <v>2.6347816129755599</v>
      </c>
      <c r="AC487" s="116">
        <v>0.36544384543184</v>
      </c>
      <c r="AD487" s="116">
        <v>1172.0859906154601</v>
      </c>
      <c r="AF487" s="116">
        <v>-1</v>
      </c>
      <c r="AG487" s="116">
        <v>-1</v>
      </c>
      <c r="AH487" s="116">
        <v>-1</v>
      </c>
      <c r="AI487" s="116">
        <v>-1</v>
      </c>
      <c r="AJ487" s="116">
        <v>0</v>
      </c>
      <c r="AM487" s="116" t="s">
        <v>319</v>
      </c>
      <c r="AN487" s="116">
        <v>-1</v>
      </c>
      <c r="AQ487" s="116">
        <v>779</v>
      </c>
      <c r="AR487" s="116" t="s">
        <v>320</v>
      </c>
      <c r="AS487" s="116" t="s">
        <v>248</v>
      </c>
      <c r="AT487" s="116" t="s">
        <v>268</v>
      </c>
      <c r="AV487" s="116">
        <v>137.82290130431801</v>
      </c>
      <c r="AW487" s="116">
        <v>0.95059691049999995</v>
      </c>
    </row>
    <row r="488" spans="1:49" x14ac:dyDescent="0.25">
      <c r="A488" s="127">
        <v>200000</v>
      </c>
      <c r="B488" s="127">
        <v>810000</v>
      </c>
      <c r="C488" s="127">
        <v>810000</v>
      </c>
      <c r="D488" s="116" t="s">
        <v>314</v>
      </c>
      <c r="E488" s="116" t="s">
        <v>315</v>
      </c>
      <c r="F488" s="116" t="s">
        <v>316</v>
      </c>
      <c r="G488" s="116" t="s">
        <v>317</v>
      </c>
      <c r="H488" s="116">
        <v>0.36</v>
      </c>
      <c r="I488" s="116">
        <v>0.57999999999999996</v>
      </c>
      <c r="J488" s="116" t="s">
        <v>268</v>
      </c>
      <c r="K488" s="116">
        <v>6.1455557813790002E-2</v>
      </c>
      <c r="L488" s="116">
        <v>3996.71909031113</v>
      </c>
      <c r="M488" s="116">
        <v>8.9843936841618692</v>
      </c>
      <c r="N488" s="116">
        <v>1.2461341618008701</v>
      </c>
      <c r="O488" s="116">
        <v>0.55214092547890004</v>
      </c>
      <c r="P488" s="116">
        <v>7.6581870024289997E-2</v>
      </c>
      <c r="Q488" s="116">
        <v>245.620601120114</v>
      </c>
      <c r="R488" s="116">
        <v>1750</v>
      </c>
      <c r="S488" s="116" t="s">
        <v>321</v>
      </c>
      <c r="T488" s="116">
        <v>1750</v>
      </c>
      <c r="U488" s="116" t="s">
        <v>268</v>
      </c>
      <c r="V488" s="116" t="s">
        <v>268</v>
      </c>
      <c r="Z488" s="116">
        <v>0</v>
      </c>
      <c r="AA488" s="116">
        <v>1</v>
      </c>
      <c r="AB488" s="116">
        <v>0.55214092547890004</v>
      </c>
      <c r="AC488" s="116">
        <v>7.6581870024289997E-2</v>
      </c>
      <c r="AD488" s="116">
        <v>245.62060112011201</v>
      </c>
      <c r="AF488" s="116">
        <v>-1</v>
      </c>
      <c r="AG488" s="116">
        <v>-1</v>
      </c>
      <c r="AH488" s="116">
        <v>-1</v>
      </c>
      <c r="AI488" s="116">
        <v>-1</v>
      </c>
      <c r="AJ488" s="116">
        <v>0</v>
      </c>
      <c r="AM488" s="116" t="s">
        <v>319</v>
      </c>
      <c r="AN488" s="116">
        <v>-1</v>
      </c>
      <c r="AQ488" s="116">
        <v>779</v>
      </c>
      <c r="AR488" s="116" t="s">
        <v>320</v>
      </c>
      <c r="AS488" s="116" t="s">
        <v>248</v>
      </c>
      <c r="AT488" s="116" t="s">
        <v>268</v>
      </c>
      <c r="AV488" s="116">
        <v>64.429168301203504</v>
      </c>
      <c r="AW488" s="116">
        <v>0.19920567810000001</v>
      </c>
    </row>
    <row r="489" spans="1:49" x14ac:dyDescent="0.25">
      <c r="A489" s="127">
        <v>200000</v>
      </c>
      <c r="B489" s="127">
        <v>810000</v>
      </c>
      <c r="C489" s="127">
        <v>810000</v>
      </c>
      <c r="D489" s="116" t="s">
        <v>314</v>
      </c>
      <c r="E489" s="116" t="s">
        <v>315</v>
      </c>
      <c r="F489" s="116" t="s">
        <v>316</v>
      </c>
      <c r="G489" s="116" t="s">
        <v>317</v>
      </c>
      <c r="H489" s="116">
        <v>0.36</v>
      </c>
      <c r="I489" s="116">
        <v>0.57999999999999996</v>
      </c>
      <c r="J489" s="116" t="s">
        <v>268</v>
      </c>
      <c r="K489" s="116">
        <v>5.1181466322170001E-2</v>
      </c>
      <c r="L489" s="116">
        <v>3956.0983459394001</v>
      </c>
      <c r="M489" s="116">
        <v>12.1639758002839</v>
      </c>
      <c r="N489" s="116">
        <v>2.3783636099795999</v>
      </c>
      <c r="O489" s="116">
        <v>0.62257011776603</v>
      </c>
      <c r="P489" s="116">
        <v>0.12172813700606</v>
      </c>
      <c r="Q489" s="116">
        <v>202.47891425992501</v>
      </c>
      <c r="R489" s="116">
        <v>1210</v>
      </c>
      <c r="S489" s="116" t="s">
        <v>318</v>
      </c>
      <c r="T489" s="116">
        <v>1210</v>
      </c>
      <c r="U489" s="116" t="s">
        <v>268</v>
      </c>
      <c r="V489" s="116" t="s">
        <v>268</v>
      </c>
      <c r="Z489" s="116">
        <v>0</v>
      </c>
      <c r="AA489" s="116">
        <v>1</v>
      </c>
      <c r="AB489" s="116">
        <v>0.62257011776603</v>
      </c>
      <c r="AC489" s="116">
        <v>0.12172813700606</v>
      </c>
      <c r="AD489" s="116">
        <v>202.478914259926</v>
      </c>
      <c r="AF489" s="116">
        <v>-1</v>
      </c>
      <c r="AG489" s="116">
        <v>-1</v>
      </c>
      <c r="AH489" s="116">
        <v>-1</v>
      </c>
      <c r="AI489" s="116">
        <v>-1</v>
      </c>
      <c r="AJ489" s="116">
        <v>0</v>
      </c>
      <c r="AM489" s="116" t="s">
        <v>319</v>
      </c>
      <c r="AN489" s="116">
        <v>-1</v>
      </c>
      <c r="AQ489" s="116">
        <v>779</v>
      </c>
      <c r="AR489" s="116" t="s">
        <v>320</v>
      </c>
      <c r="AS489" s="116" t="s">
        <v>248</v>
      </c>
      <c r="AT489" s="116" t="s">
        <v>268</v>
      </c>
      <c r="AV489" s="116">
        <v>72.8761058487068</v>
      </c>
      <c r="AW489" s="116">
        <v>0.16421647549999999</v>
      </c>
    </row>
    <row r="490" spans="1:49" x14ac:dyDescent="0.25">
      <c r="A490" s="127">
        <v>200000</v>
      </c>
      <c r="B490" s="127">
        <v>810000</v>
      </c>
      <c r="C490" s="127">
        <v>810000</v>
      </c>
      <c r="D490" s="116" t="s">
        <v>314</v>
      </c>
      <c r="E490" s="116" t="s">
        <v>315</v>
      </c>
      <c r="F490" s="116" t="s">
        <v>316</v>
      </c>
      <c r="G490" s="116" t="s">
        <v>317</v>
      </c>
      <c r="H490" s="116">
        <v>0.36</v>
      </c>
      <c r="I490" s="116">
        <v>0.57999999999999996</v>
      </c>
      <c r="J490" s="116" t="s">
        <v>268</v>
      </c>
      <c r="K490" s="116">
        <v>4.6245428688400002E-2</v>
      </c>
      <c r="L490" s="116">
        <v>4031.5419452321698</v>
      </c>
      <c r="M490" s="116">
        <v>11.396449606404801</v>
      </c>
      <c r="N490" s="116">
        <v>2.1352139946696602</v>
      </c>
      <c r="O490" s="116">
        <v>0.52703369757396001</v>
      </c>
      <c r="P490" s="116">
        <v>9.8743886524970001E-2</v>
      </c>
      <c r="Q490" s="116">
        <v>186.440385532536</v>
      </c>
      <c r="R490" s="116">
        <v>1210</v>
      </c>
      <c r="S490" s="116" t="s">
        <v>318</v>
      </c>
      <c r="T490" s="116">
        <v>1210</v>
      </c>
      <c r="U490" s="116" t="s">
        <v>268</v>
      </c>
      <c r="V490" s="116" t="s">
        <v>268</v>
      </c>
      <c r="Z490" s="116">
        <v>0</v>
      </c>
      <c r="AA490" s="116">
        <v>1</v>
      </c>
      <c r="AB490" s="116">
        <v>0.52703369757396001</v>
      </c>
      <c r="AC490" s="116">
        <v>9.8743886524970001E-2</v>
      </c>
      <c r="AD490" s="116">
        <v>186.44038553253699</v>
      </c>
      <c r="AF490" s="116">
        <v>-1</v>
      </c>
      <c r="AG490" s="116">
        <v>-1</v>
      </c>
      <c r="AH490" s="116">
        <v>-1</v>
      </c>
      <c r="AI490" s="116">
        <v>-1</v>
      </c>
      <c r="AJ490" s="116">
        <v>0</v>
      </c>
      <c r="AM490" s="116" t="s">
        <v>319</v>
      </c>
      <c r="AN490" s="116">
        <v>-1</v>
      </c>
      <c r="AQ490" s="116">
        <v>779</v>
      </c>
      <c r="AR490" s="116" t="s">
        <v>320</v>
      </c>
      <c r="AS490" s="116" t="s">
        <v>248</v>
      </c>
      <c r="AT490" s="116" t="s">
        <v>268</v>
      </c>
      <c r="AV490" s="116">
        <v>55.838457665374698</v>
      </c>
      <c r="AW490" s="116">
        <v>0.15120874740000001</v>
      </c>
    </row>
    <row r="491" spans="1:49" x14ac:dyDescent="0.25">
      <c r="A491" s="127">
        <v>200000</v>
      </c>
      <c r="B491" s="127">
        <v>810000</v>
      </c>
      <c r="C491" s="127">
        <v>810000</v>
      </c>
      <c r="D491" s="116" t="s">
        <v>314</v>
      </c>
      <c r="E491" s="116" t="s">
        <v>315</v>
      </c>
      <c r="F491" s="116" t="s">
        <v>316</v>
      </c>
      <c r="G491" s="116" t="s">
        <v>317</v>
      </c>
      <c r="H491" s="116">
        <v>0.36</v>
      </c>
      <c r="I491" s="116">
        <v>0.57999999999999996</v>
      </c>
      <c r="J491" s="116" t="s">
        <v>268</v>
      </c>
      <c r="K491" s="116">
        <v>1.5811348429600001E-3</v>
      </c>
      <c r="L491" s="116">
        <v>4031.5419452321698</v>
      </c>
      <c r="M491" s="116">
        <v>11.396449606404801</v>
      </c>
      <c r="N491" s="116">
        <v>2.1352139946696602</v>
      </c>
      <c r="O491" s="116">
        <v>1.8019323558820001E-2</v>
      </c>
      <c r="P491" s="116">
        <v>3.37606124416E-3</v>
      </c>
      <c r="Q491" s="116">
        <v>6.3744114404976102</v>
      </c>
      <c r="R491" s="116">
        <v>1310</v>
      </c>
      <c r="S491" s="116" t="s">
        <v>318</v>
      </c>
      <c r="T491" s="116">
        <v>1310</v>
      </c>
      <c r="U491" s="116" t="s">
        <v>268</v>
      </c>
      <c r="V491" s="116" t="s">
        <v>268</v>
      </c>
      <c r="Z491" s="116">
        <v>0</v>
      </c>
      <c r="AA491" s="116">
        <v>1</v>
      </c>
      <c r="AB491" s="116">
        <v>1.8019323558820001E-2</v>
      </c>
      <c r="AC491" s="116">
        <v>3.37606124416E-3</v>
      </c>
      <c r="AD491" s="116">
        <v>6.3744114404963996</v>
      </c>
      <c r="AF491" s="116">
        <v>-1</v>
      </c>
      <c r="AG491" s="116">
        <v>-1</v>
      </c>
      <c r="AH491" s="116">
        <v>-1</v>
      </c>
      <c r="AI491" s="116">
        <v>-1</v>
      </c>
      <c r="AJ491" s="116">
        <v>0</v>
      </c>
      <c r="AM491" s="116" t="s">
        <v>319</v>
      </c>
      <c r="AN491" s="116">
        <v>-1</v>
      </c>
      <c r="AQ491" s="116">
        <v>779</v>
      </c>
      <c r="AR491" s="116" t="s">
        <v>320</v>
      </c>
      <c r="AS491" s="116" t="s">
        <v>248</v>
      </c>
      <c r="AT491" s="116" t="s">
        <v>268</v>
      </c>
      <c r="AV491" s="116">
        <v>30.357423813060901</v>
      </c>
      <c r="AW491" s="116">
        <v>5.1698389999999999E-3</v>
      </c>
    </row>
    <row r="492" spans="1:49" x14ac:dyDescent="0.25">
      <c r="A492" s="127">
        <v>200000</v>
      </c>
      <c r="B492" s="127">
        <v>810000</v>
      </c>
      <c r="C492" s="127">
        <v>810000</v>
      </c>
      <c r="D492" s="116" t="s">
        <v>314</v>
      </c>
      <c r="E492" s="116" t="s">
        <v>315</v>
      </c>
      <c r="F492" s="116" t="s">
        <v>316</v>
      </c>
      <c r="G492" s="116" t="s">
        <v>317</v>
      </c>
      <c r="H492" s="116">
        <v>0.36</v>
      </c>
      <c r="I492" s="116">
        <v>0.57999999999999996</v>
      </c>
      <c r="J492" s="116" t="s">
        <v>268</v>
      </c>
      <c r="K492" s="116">
        <v>0.25066417043445</v>
      </c>
      <c r="L492" s="116">
        <v>3986.0985307492601</v>
      </c>
      <c r="M492" s="116">
        <v>10.771417627027899</v>
      </c>
      <c r="N492" s="116">
        <v>1.8838349821724301</v>
      </c>
      <c r="O492" s="116">
        <v>2.7000084638819701</v>
      </c>
      <c r="P492" s="116">
        <v>0.47220993304164999</v>
      </c>
      <c r="Q492" s="116">
        <v>999.17208148024702</v>
      </c>
      <c r="R492" s="116">
        <v>1210</v>
      </c>
      <c r="S492" s="116" t="s">
        <v>318</v>
      </c>
      <c r="T492" s="116">
        <v>1210</v>
      </c>
      <c r="U492" s="116" t="s">
        <v>268</v>
      </c>
      <c r="V492" s="116" t="s">
        <v>268</v>
      </c>
      <c r="Z492" s="116">
        <v>0</v>
      </c>
      <c r="AA492" s="116">
        <v>1</v>
      </c>
      <c r="AB492" s="116">
        <v>2.7000084638819701</v>
      </c>
      <c r="AC492" s="116">
        <v>0.47220993304164999</v>
      </c>
      <c r="AD492" s="116">
        <v>999.17208148024702</v>
      </c>
      <c r="AF492" s="116">
        <v>-1</v>
      </c>
      <c r="AG492" s="116">
        <v>-1</v>
      </c>
      <c r="AH492" s="116">
        <v>-1</v>
      </c>
      <c r="AI492" s="116">
        <v>-1</v>
      </c>
      <c r="AJ492" s="116">
        <v>0</v>
      </c>
      <c r="AM492" s="116" t="s">
        <v>319</v>
      </c>
      <c r="AN492" s="116">
        <v>-1</v>
      </c>
      <c r="AQ492" s="116">
        <v>779</v>
      </c>
      <c r="AR492" s="116" t="s">
        <v>320</v>
      </c>
      <c r="AS492" s="116" t="s">
        <v>248</v>
      </c>
      <c r="AT492" s="116" t="s">
        <v>268</v>
      </c>
      <c r="AV492" s="116">
        <v>141.37591965136801</v>
      </c>
      <c r="AW492" s="116">
        <v>0.81035854129999996</v>
      </c>
    </row>
    <row r="493" spans="1:49" x14ac:dyDescent="0.25">
      <c r="A493" s="127">
        <v>200000</v>
      </c>
      <c r="B493" s="127">
        <v>810000</v>
      </c>
      <c r="C493" s="127">
        <v>810000</v>
      </c>
      <c r="D493" s="116" t="s">
        <v>314</v>
      </c>
      <c r="E493" s="116" t="s">
        <v>315</v>
      </c>
      <c r="F493" s="116" t="s">
        <v>316</v>
      </c>
      <c r="G493" s="116" t="s">
        <v>317</v>
      </c>
      <c r="H493" s="116">
        <v>0.36</v>
      </c>
      <c r="I493" s="116">
        <v>0.57999999999999996</v>
      </c>
      <c r="J493" s="116" t="s">
        <v>268</v>
      </c>
      <c r="K493" s="116">
        <v>3.1649860048000001E-3</v>
      </c>
      <c r="L493" s="116">
        <v>3986.0985307492601</v>
      </c>
      <c r="M493" s="116">
        <v>10.771417627027899</v>
      </c>
      <c r="N493" s="116">
        <v>1.8838349821724301</v>
      </c>
      <c r="O493" s="116">
        <v>3.409138604149E-2</v>
      </c>
      <c r="P493" s="116">
        <v>5.9623113539400002E-3</v>
      </c>
      <c r="Q493" s="116">
        <v>12.6159460636111</v>
      </c>
      <c r="R493" s="116">
        <v>1310</v>
      </c>
      <c r="S493" s="116" t="s">
        <v>318</v>
      </c>
      <c r="T493" s="116">
        <v>1310</v>
      </c>
      <c r="U493" s="116" t="s">
        <v>268</v>
      </c>
      <c r="V493" s="116" t="s">
        <v>268</v>
      </c>
      <c r="Z493" s="116">
        <v>0</v>
      </c>
      <c r="AA493" s="116">
        <v>1</v>
      </c>
      <c r="AB493" s="116">
        <v>3.409138604149E-2</v>
      </c>
      <c r="AC493" s="116">
        <v>5.9623113539400002E-3</v>
      </c>
      <c r="AD493" s="116">
        <v>12.615946063611799</v>
      </c>
      <c r="AF493" s="116">
        <v>-1</v>
      </c>
      <c r="AG493" s="116">
        <v>-1</v>
      </c>
      <c r="AH493" s="116">
        <v>-1</v>
      </c>
      <c r="AI493" s="116">
        <v>-1</v>
      </c>
      <c r="AJ493" s="116">
        <v>0</v>
      </c>
      <c r="AM493" s="116" t="s">
        <v>319</v>
      </c>
      <c r="AN493" s="116">
        <v>-1</v>
      </c>
      <c r="AQ493" s="116">
        <v>779</v>
      </c>
      <c r="AR493" s="116" t="s">
        <v>320</v>
      </c>
      <c r="AS493" s="116" t="s">
        <v>248</v>
      </c>
      <c r="AT493" s="116" t="s">
        <v>268</v>
      </c>
      <c r="AV493" s="116">
        <v>60.1294740402058</v>
      </c>
      <c r="AW493" s="116">
        <v>1.0231910800000001E-2</v>
      </c>
    </row>
    <row r="494" spans="1:49" x14ac:dyDescent="0.25">
      <c r="A494" s="127">
        <v>200000</v>
      </c>
      <c r="B494" s="127">
        <v>810000</v>
      </c>
      <c r="C494" s="127">
        <v>810000</v>
      </c>
      <c r="D494" s="116" t="s">
        <v>314</v>
      </c>
      <c r="E494" s="116" t="s">
        <v>315</v>
      </c>
      <c r="F494" s="116" t="s">
        <v>316</v>
      </c>
      <c r="G494" s="116" t="s">
        <v>317</v>
      </c>
      <c r="H494" s="116">
        <v>0.36</v>
      </c>
      <c r="I494" s="116">
        <v>0.57999999999999996</v>
      </c>
      <c r="J494" s="116" t="s">
        <v>268</v>
      </c>
      <c r="K494" s="116">
        <v>0.11528745197869</v>
      </c>
      <c r="L494" s="116">
        <v>3986.0985307492601</v>
      </c>
      <c r="M494" s="116">
        <v>10.771417627027899</v>
      </c>
      <c r="N494" s="116">
        <v>1.8838349821724301</v>
      </c>
      <c r="O494" s="116">
        <v>1.2418092924184001</v>
      </c>
      <c r="P494" s="116">
        <v>0.21718253504297999</v>
      </c>
      <c r="Q494" s="116">
        <v>459.54714294608601</v>
      </c>
      <c r="R494" s="116">
        <v>1310</v>
      </c>
      <c r="S494" s="116" t="s">
        <v>318</v>
      </c>
      <c r="T494" s="116">
        <v>1310</v>
      </c>
      <c r="U494" s="116" t="s">
        <v>268</v>
      </c>
      <c r="V494" s="116" t="s">
        <v>268</v>
      </c>
      <c r="Z494" s="116">
        <v>0</v>
      </c>
      <c r="AA494" s="116">
        <v>1</v>
      </c>
      <c r="AB494" s="116">
        <v>1.2418092924184001</v>
      </c>
      <c r="AC494" s="116">
        <v>0.21718253504297999</v>
      </c>
      <c r="AD494" s="116">
        <v>459.54714294608601</v>
      </c>
      <c r="AF494" s="116">
        <v>-1</v>
      </c>
      <c r="AG494" s="116">
        <v>-1</v>
      </c>
      <c r="AH494" s="116">
        <v>-1</v>
      </c>
      <c r="AI494" s="116">
        <v>-1</v>
      </c>
      <c r="AJ494" s="116">
        <v>0</v>
      </c>
      <c r="AM494" s="116" t="s">
        <v>319</v>
      </c>
      <c r="AN494" s="116">
        <v>-1</v>
      </c>
      <c r="AQ494" s="116">
        <v>779</v>
      </c>
      <c r="AR494" s="116" t="s">
        <v>320</v>
      </c>
      <c r="AS494" s="116" t="s">
        <v>248</v>
      </c>
      <c r="AT494" s="116" t="s">
        <v>268</v>
      </c>
      <c r="AV494" s="116">
        <v>91.026307483263196</v>
      </c>
      <c r="AW494" s="116">
        <v>0.37270652310000002</v>
      </c>
    </row>
    <row r="495" spans="1:49" x14ac:dyDescent="0.25">
      <c r="A495" s="127">
        <v>200000</v>
      </c>
      <c r="B495" s="127">
        <v>810000</v>
      </c>
      <c r="C495" s="127">
        <v>810000</v>
      </c>
      <c r="D495" s="116" t="s">
        <v>314</v>
      </c>
      <c r="E495" s="116" t="s">
        <v>315</v>
      </c>
      <c r="F495" s="116" t="s">
        <v>316</v>
      </c>
      <c r="G495" s="116" t="s">
        <v>317</v>
      </c>
      <c r="H495" s="116">
        <v>0.36</v>
      </c>
      <c r="I495" s="116">
        <v>0.57999999999999996</v>
      </c>
      <c r="J495" s="116" t="s">
        <v>268</v>
      </c>
      <c r="K495" s="116">
        <v>0.43366669591427998</v>
      </c>
      <c r="L495" s="116">
        <v>3996.0047163633599</v>
      </c>
      <c r="M495" s="116">
        <v>10.3667957750928</v>
      </c>
      <c r="N495" s="116">
        <v>1.6767284789397101</v>
      </c>
      <c r="O495" s="116">
        <v>4.4957340710026497</v>
      </c>
      <c r="P495" s="116">
        <v>0.72714129940715999</v>
      </c>
      <c r="Q495" s="116">
        <v>1732.93416220318</v>
      </c>
      <c r="R495" s="116">
        <v>1210</v>
      </c>
      <c r="S495" s="116" t="s">
        <v>318</v>
      </c>
      <c r="T495" s="116">
        <v>1210</v>
      </c>
      <c r="U495" s="116" t="s">
        <v>268</v>
      </c>
      <c r="V495" s="116" t="s">
        <v>268</v>
      </c>
      <c r="Z495" s="116">
        <v>0</v>
      </c>
      <c r="AA495" s="116">
        <v>1</v>
      </c>
      <c r="AB495" s="116">
        <v>4.4957340710026497</v>
      </c>
      <c r="AC495" s="116">
        <v>0.72714129940715999</v>
      </c>
      <c r="AD495" s="116">
        <v>1732.93416220318</v>
      </c>
      <c r="AF495" s="116">
        <v>-1</v>
      </c>
      <c r="AG495" s="116">
        <v>-1</v>
      </c>
      <c r="AH495" s="116">
        <v>-1</v>
      </c>
      <c r="AI495" s="116">
        <v>-1</v>
      </c>
      <c r="AJ495" s="116">
        <v>0</v>
      </c>
      <c r="AM495" s="116" t="s">
        <v>319</v>
      </c>
      <c r="AN495" s="116">
        <v>-1</v>
      </c>
      <c r="AQ495" s="116">
        <v>779</v>
      </c>
      <c r="AR495" s="116" t="s">
        <v>320</v>
      </c>
      <c r="AS495" s="116" t="s">
        <v>248</v>
      </c>
      <c r="AT495" s="116" t="s">
        <v>268</v>
      </c>
      <c r="AV495" s="116">
        <v>170.21813036545001</v>
      </c>
      <c r="AW495" s="116">
        <v>1.4054616075999999</v>
      </c>
    </row>
    <row r="496" spans="1:49" x14ac:dyDescent="0.25">
      <c r="A496" s="127">
        <v>200000</v>
      </c>
      <c r="B496" s="127">
        <v>810000</v>
      </c>
      <c r="C496" s="127">
        <v>810000</v>
      </c>
      <c r="D496" s="116" t="s">
        <v>314</v>
      </c>
      <c r="E496" s="116" t="s">
        <v>315</v>
      </c>
      <c r="F496" s="116" t="s">
        <v>316</v>
      </c>
      <c r="G496" s="116" t="s">
        <v>317</v>
      </c>
      <c r="H496" s="116">
        <v>0.36</v>
      </c>
      <c r="I496" s="116">
        <v>0.57999999999999996</v>
      </c>
      <c r="J496" s="116" t="s">
        <v>268</v>
      </c>
      <c r="K496" s="116">
        <v>0.16702586794995</v>
      </c>
      <c r="L496" s="116">
        <v>3986.3463420247099</v>
      </c>
      <c r="M496" s="116">
        <v>10.781300714216201</v>
      </c>
      <c r="N496" s="116">
        <v>1.8884471983704101</v>
      </c>
      <c r="O496" s="116">
        <v>1.8007561094214499</v>
      </c>
      <c r="P496" s="116">
        <v>0.31541953238547998</v>
      </c>
      <c r="Q496" s="116">
        <v>665.82295772580903</v>
      </c>
      <c r="R496" s="116">
        <v>1210</v>
      </c>
      <c r="S496" s="116" t="s">
        <v>318</v>
      </c>
      <c r="T496" s="116">
        <v>1210</v>
      </c>
      <c r="U496" s="116" t="s">
        <v>268</v>
      </c>
      <c r="V496" s="116" t="s">
        <v>268</v>
      </c>
      <c r="Z496" s="116">
        <v>0</v>
      </c>
      <c r="AA496" s="116">
        <v>1</v>
      </c>
      <c r="AB496" s="116">
        <v>1.8007561094214499</v>
      </c>
      <c r="AC496" s="116">
        <v>0.31541953238547998</v>
      </c>
      <c r="AD496" s="116">
        <v>665.82295772580903</v>
      </c>
      <c r="AF496" s="116">
        <v>-1</v>
      </c>
      <c r="AG496" s="116">
        <v>-1</v>
      </c>
      <c r="AH496" s="116">
        <v>-1</v>
      </c>
      <c r="AI496" s="116">
        <v>-1</v>
      </c>
      <c r="AJ496" s="116">
        <v>0</v>
      </c>
      <c r="AM496" s="116" t="s">
        <v>319</v>
      </c>
      <c r="AN496" s="116">
        <v>-1</v>
      </c>
      <c r="AQ496" s="116">
        <v>779</v>
      </c>
      <c r="AR496" s="116" t="s">
        <v>320</v>
      </c>
      <c r="AS496" s="116" t="s">
        <v>248</v>
      </c>
      <c r="AT496" s="116" t="s">
        <v>268</v>
      </c>
      <c r="AV496" s="116">
        <v>121.312890648189</v>
      </c>
      <c r="AW496" s="116">
        <v>0.54000239880000001</v>
      </c>
    </row>
    <row r="497" spans="1:49" x14ac:dyDescent="0.25">
      <c r="A497" s="127">
        <v>200000</v>
      </c>
      <c r="B497" s="127">
        <v>810000</v>
      </c>
      <c r="C497" s="127">
        <v>810000</v>
      </c>
      <c r="D497" s="116" t="s">
        <v>314</v>
      </c>
      <c r="E497" s="116" t="s">
        <v>315</v>
      </c>
      <c r="F497" s="116" t="s">
        <v>316</v>
      </c>
      <c r="G497" s="116" t="s">
        <v>317</v>
      </c>
      <c r="H497" s="116">
        <v>0.36</v>
      </c>
      <c r="I497" s="116">
        <v>0.57999999999999996</v>
      </c>
      <c r="J497" s="116" t="s">
        <v>268</v>
      </c>
      <c r="K497" s="116">
        <v>1.66201062948E-3</v>
      </c>
      <c r="L497" s="116">
        <v>3986.3463420247099</v>
      </c>
      <c r="M497" s="116">
        <v>10.781300714216201</v>
      </c>
      <c r="N497" s="116">
        <v>1.8884471983704101</v>
      </c>
      <c r="O497" s="116">
        <v>1.7918636386660001E-2</v>
      </c>
      <c r="P497" s="116">
        <v>3.1386193169000002E-3</v>
      </c>
      <c r="Q497" s="116">
        <v>6.6253499932417599</v>
      </c>
      <c r="R497" s="116">
        <v>1310</v>
      </c>
      <c r="S497" s="116" t="s">
        <v>318</v>
      </c>
      <c r="T497" s="116">
        <v>1310</v>
      </c>
      <c r="U497" s="116" t="s">
        <v>268</v>
      </c>
      <c r="V497" s="116" t="s">
        <v>268</v>
      </c>
      <c r="Z497" s="116">
        <v>0</v>
      </c>
      <c r="AA497" s="116">
        <v>1</v>
      </c>
      <c r="AB497" s="116">
        <v>1.7918636386660001E-2</v>
      </c>
      <c r="AC497" s="116">
        <v>3.1386193169000002E-3</v>
      </c>
      <c r="AD497" s="116">
        <v>6.6253499932409197</v>
      </c>
      <c r="AF497" s="116">
        <v>-1</v>
      </c>
      <c r="AG497" s="116">
        <v>-1</v>
      </c>
      <c r="AH497" s="116">
        <v>-1</v>
      </c>
      <c r="AI497" s="116">
        <v>-1</v>
      </c>
      <c r="AJ497" s="116">
        <v>0</v>
      </c>
      <c r="AM497" s="116" t="s">
        <v>319</v>
      </c>
      <c r="AN497" s="116">
        <v>-1</v>
      </c>
      <c r="AQ497" s="116">
        <v>779</v>
      </c>
      <c r="AR497" s="116" t="s">
        <v>320</v>
      </c>
      <c r="AS497" s="116" t="s">
        <v>248</v>
      </c>
      <c r="AT497" s="116" t="s">
        <v>268</v>
      </c>
      <c r="AV497" s="116">
        <v>31.6967591622135</v>
      </c>
      <c r="AW497" s="116">
        <v>5.3733577000000003E-3</v>
      </c>
    </row>
    <row r="498" spans="1:49" x14ac:dyDescent="0.25">
      <c r="A498" s="127">
        <v>200000</v>
      </c>
      <c r="B498" s="127">
        <v>810000</v>
      </c>
      <c r="C498" s="127">
        <v>810000</v>
      </c>
      <c r="D498" s="116" t="s">
        <v>314</v>
      </c>
      <c r="E498" s="116" t="s">
        <v>315</v>
      </c>
      <c r="F498" s="116" t="s">
        <v>316</v>
      </c>
      <c r="G498" s="116" t="s">
        <v>317</v>
      </c>
      <c r="H498" s="116">
        <v>0.36</v>
      </c>
      <c r="I498" s="116">
        <v>0.57999999999999996</v>
      </c>
      <c r="J498" s="116" t="s">
        <v>268</v>
      </c>
      <c r="K498" s="116">
        <v>0.23919816762908</v>
      </c>
      <c r="L498" s="116">
        <v>3988.2343128849802</v>
      </c>
      <c r="M498" s="116">
        <v>10.7182677926357</v>
      </c>
      <c r="N498" s="116">
        <v>1.8561220979948101</v>
      </c>
      <c r="O498" s="116">
        <v>2.5637900161563101</v>
      </c>
      <c r="P498" s="116">
        <v>0.44398100473620999</v>
      </c>
      <c r="Q498" s="116">
        <v>953.97833971753505</v>
      </c>
      <c r="R498" s="116">
        <v>1210</v>
      </c>
      <c r="S498" s="116" t="s">
        <v>318</v>
      </c>
      <c r="T498" s="116">
        <v>1210</v>
      </c>
      <c r="U498" s="116" t="s">
        <v>268</v>
      </c>
      <c r="V498" s="116" t="s">
        <v>268</v>
      </c>
      <c r="Z498" s="116">
        <v>0</v>
      </c>
      <c r="AA498" s="116">
        <v>1</v>
      </c>
      <c r="AB498" s="116">
        <v>2.5637900161563101</v>
      </c>
      <c r="AC498" s="116">
        <v>0.44398100473620999</v>
      </c>
      <c r="AD498" s="116">
        <v>953.97833971753505</v>
      </c>
      <c r="AF498" s="116">
        <v>-1</v>
      </c>
      <c r="AG498" s="116">
        <v>-1</v>
      </c>
      <c r="AH498" s="116">
        <v>-1</v>
      </c>
      <c r="AI498" s="116">
        <v>-1</v>
      </c>
      <c r="AJ498" s="116">
        <v>0</v>
      </c>
      <c r="AM498" s="116" t="s">
        <v>319</v>
      </c>
      <c r="AN498" s="116">
        <v>-1</v>
      </c>
      <c r="AQ498" s="116">
        <v>779</v>
      </c>
      <c r="AR498" s="116" t="s">
        <v>320</v>
      </c>
      <c r="AS498" s="116" t="s">
        <v>248</v>
      </c>
      <c r="AT498" s="116" t="s">
        <v>268</v>
      </c>
      <c r="AV498" s="116">
        <v>204.94136420022099</v>
      </c>
      <c r="AW498" s="116">
        <v>0.77370506059999999</v>
      </c>
    </row>
    <row r="499" spans="1:49" x14ac:dyDescent="0.25">
      <c r="A499" s="127">
        <v>200000</v>
      </c>
      <c r="B499" s="127">
        <v>810000</v>
      </c>
      <c r="C499" s="127">
        <v>810000</v>
      </c>
      <c r="D499" s="116" t="s">
        <v>314</v>
      </c>
      <c r="E499" s="116" t="s">
        <v>315</v>
      </c>
      <c r="F499" s="116" t="s">
        <v>316</v>
      </c>
      <c r="G499" s="116" t="s">
        <v>317</v>
      </c>
      <c r="H499" s="116">
        <v>0.36</v>
      </c>
      <c r="I499" s="116">
        <v>0.57999999999999996</v>
      </c>
      <c r="J499" s="116" t="s">
        <v>268</v>
      </c>
      <c r="K499" s="116">
        <v>0.17923668369741999</v>
      </c>
      <c r="L499" s="116">
        <v>3988.2343128849802</v>
      </c>
      <c r="M499" s="116">
        <v>10.7182677926357</v>
      </c>
      <c r="N499" s="116">
        <v>1.8561220979948101</v>
      </c>
      <c r="O499" s="116">
        <v>1.9211067741329899</v>
      </c>
      <c r="P499" s="116">
        <v>0.33268516938210002</v>
      </c>
      <c r="Q499" s="116">
        <v>714.83789204979905</v>
      </c>
      <c r="R499" s="116">
        <v>1310</v>
      </c>
      <c r="S499" s="116" t="s">
        <v>318</v>
      </c>
      <c r="T499" s="116">
        <v>1310</v>
      </c>
      <c r="U499" s="116" t="s">
        <v>268</v>
      </c>
      <c r="V499" s="116" t="s">
        <v>268</v>
      </c>
      <c r="Z499" s="116">
        <v>0</v>
      </c>
      <c r="AA499" s="116">
        <v>1</v>
      </c>
      <c r="AB499" s="116">
        <v>1.9211067741329899</v>
      </c>
      <c r="AC499" s="116">
        <v>0.33268516938210002</v>
      </c>
      <c r="AD499" s="116">
        <v>714.83789204979905</v>
      </c>
      <c r="AF499" s="116">
        <v>-1</v>
      </c>
      <c r="AG499" s="116">
        <v>-1</v>
      </c>
      <c r="AH499" s="116">
        <v>-1</v>
      </c>
      <c r="AI499" s="116">
        <v>-1</v>
      </c>
      <c r="AJ499" s="116">
        <v>0</v>
      </c>
      <c r="AM499" s="116" t="s">
        <v>319</v>
      </c>
      <c r="AN499" s="116">
        <v>-1</v>
      </c>
      <c r="AQ499" s="116">
        <v>779</v>
      </c>
      <c r="AR499" s="116" t="s">
        <v>320</v>
      </c>
      <c r="AS499" s="116" t="s">
        <v>248</v>
      </c>
      <c r="AT499" s="116" t="s">
        <v>268</v>
      </c>
      <c r="AV499" s="116">
        <v>115.01948955860099</v>
      </c>
      <c r="AW499" s="116">
        <v>0.57975498140000004</v>
      </c>
    </row>
    <row r="500" spans="1:49" x14ac:dyDescent="0.25">
      <c r="A500" s="127">
        <v>200000</v>
      </c>
      <c r="B500" s="127">
        <v>810000</v>
      </c>
      <c r="C500" s="127">
        <v>810000</v>
      </c>
      <c r="D500" s="116" t="s">
        <v>314</v>
      </c>
      <c r="E500" s="116" t="s">
        <v>315</v>
      </c>
      <c r="F500" s="116" t="s">
        <v>316</v>
      </c>
      <c r="G500" s="116" t="s">
        <v>317</v>
      </c>
      <c r="H500" s="116">
        <v>0.36</v>
      </c>
      <c r="I500" s="116">
        <v>0.57999999999999996</v>
      </c>
      <c r="J500" s="116" t="s">
        <v>268</v>
      </c>
      <c r="K500" s="116">
        <v>0.53850383799210999</v>
      </c>
      <c r="L500" s="116">
        <v>3976.0652907543599</v>
      </c>
      <c r="M500" s="116">
        <v>10.0556017466662</v>
      </c>
      <c r="N500" s="116">
        <v>1.54329718202933</v>
      </c>
      <c r="O500" s="116">
        <v>5.4149801338999701</v>
      </c>
      <c r="P500" s="116">
        <v>0.83107145568521001</v>
      </c>
      <c r="Q500" s="116">
        <v>2141.1264191784599</v>
      </c>
      <c r="R500" s="116">
        <v>1210</v>
      </c>
      <c r="S500" s="116" t="s">
        <v>318</v>
      </c>
      <c r="T500" s="116">
        <v>1210</v>
      </c>
      <c r="U500" s="116" t="s">
        <v>268</v>
      </c>
      <c r="V500" s="116" t="s">
        <v>268</v>
      </c>
      <c r="Z500" s="116">
        <v>0</v>
      </c>
      <c r="AA500" s="116">
        <v>1</v>
      </c>
      <c r="AB500" s="116">
        <v>5.4149801338999701</v>
      </c>
      <c r="AC500" s="116">
        <v>0.83107145568521001</v>
      </c>
      <c r="AD500" s="116">
        <v>2141.1264191784599</v>
      </c>
      <c r="AF500" s="116">
        <v>-1</v>
      </c>
      <c r="AG500" s="116">
        <v>-1</v>
      </c>
      <c r="AH500" s="116">
        <v>-1</v>
      </c>
      <c r="AI500" s="116">
        <v>-1</v>
      </c>
      <c r="AJ500" s="116">
        <v>0</v>
      </c>
      <c r="AM500" s="116" t="s">
        <v>319</v>
      </c>
      <c r="AN500" s="116">
        <v>-1</v>
      </c>
      <c r="AQ500" s="116">
        <v>779</v>
      </c>
      <c r="AR500" s="116" t="s">
        <v>320</v>
      </c>
      <c r="AS500" s="116" t="s">
        <v>248</v>
      </c>
      <c r="AT500" s="116" t="s">
        <v>268</v>
      </c>
      <c r="AV500" s="116">
        <v>200.00371314332099</v>
      </c>
      <c r="AW500" s="116">
        <v>1.7365177771</v>
      </c>
    </row>
    <row r="501" spans="1:49" x14ac:dyDescent="0.25">
      <c r="A501" s="127">
        <v>200000</v>
      </c>
      <c r="B501" s="127">
        <v>810000</v>
      </c>
      <c r="C501" s="127">
        <v>810000</v>
      </c>
      <c r="D501" s="116" t="s">
        <v>314</v>
      </c>
      <c r="E501" s="116" t="s">
        <v>315</v>
      </c>
      <c r="F501" s="116" t="s">
        <v>316</v>
      </c>
      <c r="G501" s="116" t="s">
        <v>317</v>
      </c>
      <c r="H501" s="116">
        <v>0.36</v>
      </c>
      <c r="I501" s="116">
        <v>0.57999999999999996</v>
      </c>
      <c r="J501" s="116" t="s">
        <v>268</v>
      </c>
      <c r="K501" s="116">
        <v>7.9259615882920006E-2</v>
      </c>
      <c r="L501" s="116">
        <v>3976.0652907543599</v>
      </c>
      <c r="M501" s="116">
        <v>10.0556017466662</v>
      </c>
      <c r="N501" s="116">
        <v>1.54329718202933</v>
      </c>
      <c r="O501" s="116">
        <v>0.79700313191238004</v>
      </c>
      <c r="P501" s="116">
        <v>0.12232114184083</v>
      </c>
      <c r="Q501" s="116">
        <v>315.14140767060098</v>
      </c>
      <c r="R501" s="116">
        <v>1310</v>
      </c>
      <c r="S501" s="116" t="s">
        <v>318</v>
      </c>
      <c r="T501" s="116">
        <v>1310</v>
      </c>
      <c r="U501" s="116" t="s">
        <v>268</v>
      </c>
      <c r="V501" s="116" t="s">
        <v>268</v>
      </c>
      <c r="Z501" s="116">
        <v>0</v>
      </c>
      <c r="AA501" s="116">
        <v>1</v>
      </c>
      <c r="AB501" s="116">
        <v>0.79700313191238004</v>
      </c>
      <c r="AC501" s="116">
        <v>0.12232114184083</v>
      </c>
      <c r="AD501" s="116">
        <v>315.14140767060002</v>
      </c>
      <c r="AF501" s="116">
        <v>-1</v>
      </c>
      <c r="AG501" s="116">
        <v>-1</v>
      </c>
      <c r="AH501" s="116">
        <v>-1</v>
      </c>
      <c r="AI501" s="116">
        <v>-1</v>
      </c>
      <c r="AJ501" s="116">
        <v>0</v>
      </c>
      <c r="AM501" s="116" t="s">
        <v>319</v>
      </c>
      <c r="AN501" s="116">
        <v>-1</v>
      </c>
      <c r="AQ501" s="116">
        <v>779</v>
      </c>
      <c r="AR501" s="116" t="s">
        <v>320</v>
      </c>
      <c r="AS501" s="116" t="s">
        <v>248</v>
      </c>
      <c r="AT501" s="116" t="s">
        <v>268</v>
      </c>
      <c r="AV501" s="116">
        <v>74.028437284084703</v>
      </c>
      <c r="AW501" s="116">
        <v>0.25558913840000003</v>
      </c>
    </row>
    <row r="502" spans="1:49" x14ac:dyDescent="0.25">
      <c r="A502" s="127">
        <v>200000</v>
      </c>
      <c r="B502" s="127">
        <v>810000</v>
      </c>
      <c r="C502" s="127">
        <v>810000</v>
      </c>
      <c r="D502" s="116" t="s">
        <v>314</v>
      </c>
      <c r="E502" s="116" t="s">
        <v>315</v>
      </c>
      <c r="F502" s="116" t="s">
        <v>316</v>
      </c>
      <c r="G502" s="116" t="s">
        <v>317</v>
      </c>
      <c r="H502" s="116">
        <v>0.36</v>
      </c>
      <c r="I502" s="116">
        <v>0.57999999999999996</v>
      </c>
      <c r="J502" s="116" t="s">
        <v>268</v>
      </c>
      <c r="K502" s="116">
        <v>0.11617228509990001</v>
      </c>
      <c r="L502" s="116">
        <v>3996.6594738528402</v>
      </c>
      <c r="M502" s="116">
        <v>10.7512312715241</v>
      </c>
      <c r="N502" s="116">
        <v>1.8654382347593801</v>
      </c>
      <c r="O502" s="116">
        <v>1.2489951044505301</v>
      </c>
      <c r="P502" s="116">
        <v>0.21671222244473001</v>
      </c>
      <c r="Q502" s="116">
        <v>464.30106384367599</v>
      </c>
      <c r="R502" s="116">
        <v>1210</v>
      </c>
      <c r="S502" s="116" t="s">
        <v>318</v>
      </c>
      <c r="T502" s="116">
        <v>1210</v>
      </c>
      <c r="U502" s="116" t="s">
        <v>268</v>
      </c>
      <c r="V502" s="116" t="s">
        <v>268</v>
      </c>
      <c r="Z502" s="116">
        <v>0</v>
      </c>
      <c r="AA502" s="116">
        <v>1</v>
      </c>
      <c r="AB502" s="116">
        <v>1.2489951044505301</v>
      </c>
      <c r="AC502" s="116">
        <v>0.21671222244473001</v>
      </c>
      <c r="AD502" s="116">
        <v>464.30106384286898</v>
      </c>
      <c r="AF502" s="116">
        <v>-1</v>
      </c>
      <c r="AG502" s="116">
        <v>-1</v>
      </c>
      <c r="AH502" s="116">
        <v>-1</v>
      </c>
      <c r="AI502" s="116">
        <v>-1</v>
      </c>
      <c r="AJ502" s="116">
        <v>0</v>
      </c>
      <c r="AM502" s="116" t="s">
        <v>319</v>
      </c>
      <c r="AN502" s="116">
        <v>-1</v>
      </c>
      <c r="AQ502" s="116">
        <v>779</v>
      </c>
      <c r="AR502" s="116" t="s">
        <v>320</v>
      </c>
      <c r="AS502" s="116" t="s">
        <v>248</v>
      </c>
      <c r="AT502" s="116" t="s">
        <v>268</v>
      </c>
      <c r="AV502" s="116">
        <v>154.58818128936599</v>
      </c>
      <c r="AW502" s="116">
        <v>0.37656209559999998</v>
      </c>
    </row>
    <row r="503" spans="1:49" x14ac:dyDescent="0.25">
      <c r="A503" s="127">
        <v>200000</v>
      </c>
      <c r="B503" s="127">
        <v>810000</v>
      </c>
      <c r="C503" s="127">
        <v>810000</v>
      </c>
      <c r="D503" s="116" t="s">
        <v>314</v>
      </c>
      <c r="E503" s="116" t="s">
        <v>315</v>
      </c>
      <c r="F503" s="116" t="s">
        <v>316</v>
      </c>
      <c r="G503" s="116" t="s">
        <v>317</v>
      </c>
      <c r="H503" s="116">
        <v>0.36</v>
      </c>
      <c r="I503" s="116">
        <v>0.57999999999999996</v>
      </c>
      <c r="J503" s="116" t="s">
        <v>268</v>
      </c>
      <c r="K503" s="116">
        <v>1.7598676072699999E-3</v>
      </c>
      <c r="L503" s="116">
        <v>3996.6594738528402</v>
      </c>
      <c r="M503" s="116">
        <v>10.7512312715241</v>
      </c>
      <c r="N503" s="116">
        <v>1.8654382347593801</v>
      </c>
      <c r="O503" s="116">
        <v>1.892074365308E-2</v>
      </c>
      <c r="P503" s="116">
        <v>3.28292432272E-3</v>
      </c>
      <c r="Q503" s="116">
        <v>7.0335915453463498</v>
      </c>
      <c r="R503" s="116">
        <v>1310</v>
      </c>
      <c r="S503" s="116" t="s">
        <v>318</v>
      </c>
      <c r="T503" s="116">
        <v>1310</v>
      </c>
      <c r="U503" s="116" t="s">
        <v>268</v>
      </c>
      <c r="V503" s="116" t="s">
        <v>268</v>
      </c>
      <c r="Z503" s="116">
        <v>0</v>
      </c>
      <c r="AA503" s="116">
        <v>1</v>
      </c>
      <c r="AB503" s="116">
        <v>1.892074365308E-2</v>
      </c>
      <c r="AC503" s="116">
        <v>3.28292432272E-3</v>
      </c>
      <c r="AD503" s="116">
        <v>7.0335915460986396</v>
      </c>
      <c r="AF503" s="116">
        <v>-1</v>
      </c>
      <c r="AG503" s="116">
        <v>-1</v>
      </c>
      <c r="AH503" s="116">
        <v>-1</v>
      </c>
      <c r="AI503" s="116">
        <v>-1</v>
      </c>
      <c r="AJ503" s="116">
        <v>0</v>
      </c>
      <c r="AM503" s="116" t="s">
        <v>319</v>
      </c>
      <c r="AN503" s="116">
        <v>-1</v>
      </c>
      <c r="AQ503" s="116">
        <v>779</v>
      </c>
      <c r="AR503" s="116" t="s">
        <v>320</v>
      </c>
      <c r="AS503" s="116" t="s">
        <v>248</v>
      </c>
      <c r="AT503" s="116" t="s">
        <v>268</v>
      </c>
      <c r="AV503" s="116">
        <v>33.268213473118898</v>
      </c>
      <c r="AW503" s="116">
        <v>5.7044538000000002E-3</v>
      </c>
    </row>
    <row r="504" spans="1:49" x14ac:dyDescent="0.25">
      <c r="A504" s="127">
        <v>200000</v>
      </c>
      <c r="B504" s="127">
        <v>810000</v>
      </c>
      <c r="C504" s="127">
        <v>810000</v>
      </c>
      <c r="D504" s="116" t="s">
        <v>314</v>
      </c>
      <c r="E504" s="116" t="s">
        <v>315</v>
      </c>
      <c r="F504" s="116" t="s">
        <v>316</v>
      </c>
      <c r="G504" s="116" t="s">
        <v>317</v>
      </c>
      <c r="H504" s="116">
        <v>0.36</v>
      </c>
      <c r="I504" s="116">
        <v>0.57999999999999996</v>
      </c>
      <c r="J504" s="116" t="s">
        <v>268</v>
      </c>
      <c r="K504" s="116">
        <v>0.17948008109463001</v>
      </c>
      <c r="L504" s="116">
        <v>3970.0051028210301</v>
      </c>
      <c r="M504" s="116">
        <v>9.80297566423984</v>
      </c>
      <c r="N504" s="116">
        <v>1.49961207323752</v>
      </c>
      <c r="O504" s="116">
        <v>1.75943886718648</v>
      </c>
      <c r="P504" s="116">
        <v>0.26915049651515999</v>
      </c>
      <c r="Q504" s="116">
        <v>712.53683780042604</v>
      </c>
      <c r="R504" s="116">
        <v>1210</v>
      </c>
      <c r="S504" s="116" t="s">
        <v>318</v>
      </c>
      <c r="T504" s="116">
        <v>1210</v>
      </c>
      <c r="U504" s="116" t="s">
        <v>268</v>
      </c>
      <c r="V504" s="116" t="s">
        <v>268</v>
      </c>
      <c r="Z504" s="116">
        <v>0</v>
      </c>
      <c r="AA504" s="116">
        <v>1</v>
      </c>
      <c r="AB504" s="116">
        <v>1.75943886718648</v>
      </c>
      <c r="AC504" s="116">
        <v>0.26915049651515999</v>
      </c>
      <c r="AD504" s="116">
        <v>1490.45735774528</v>
      </c>
      <c r="AF504" s="116">
        <v>-1</v>
      </c>
      <c r="AG504" s="116">
        <v>-1</v>
      </c>
      <c r="AH504" s="116">
        <v>-1</v>
      </c>
      <c r="AI504" s="116">
        <v>-1</v>
      </c>
      <c r="AJ504" s="116">
        <v>0</v>
      </c>
      <c r="AM504" s="116" t="s">
        <v>319</v>
      </c>
      <c r="AN504" s="116">
        <v>-1</v>
      </c>
      <c r="AQ504" s="116">
        <v>779</v>
      </c>
      <c r="AR504" s="116" t="s">
        <v>320</v>
      </c>
      <c r="AS504" s="116" t="s">
        <v>248</v>
      </c>
      <c r="AT504" s="116" t="s">
        <v>268</v>
      </c>
      <c r="AV504" s="116">
        <v>170.656624075465</v>
      </c>
      <c r="AW504" s="116">
        <v>1.2088056429</v>
      </c>
    </row>
    <row r="505" spans="1:49" x14ac:dyDescent="0.25">
      <c r="A505" s="127">
        <v>200000</v>
      </c>
      <c r="B505" s="127">
        <v>810000</v>
      </c>
      <c r="C505" s="127">
        <v>810000</v>
      </c>
      <c r="D505" s="116" t="s">
        <v>314</v>
      </c>
      <c r="E505" s="116" t="s">
        <v>315</v>
      </c>
      <c r="F505" s="116" t="s">
        <v>316</v>
      </c>
      <c r="G505" s="116" t="s">
        <v>317</v>
      </c>
      <c r="H505" s="116">
        <v>0.36</v>
      </c>
      <c r="I505" s="116">
        <v>0.57999999999999996</v>
      </c>
      <c r="J505" s="116" t="s">
        <v>268</v>
      </c>
      <c r="K505" s="116">
        <v>1.3449098898E-3</v>
      </c>
      <c r="L505" s="116">
        <v>3970.0051028210301</v>
      </c>
      <c r="M505" s="116">
        <v>9.80297566423984</v>
      </c>
      <c r="N505" s="116">
        <v>1.49961207323752</v>
      </c>
      <c r="O505" s="116">
        <v>1.318411892034E-2</v>
      </c>
      <c r="P505" s="116">
        <v>2.01684310816E-3</v>
      </c>
      <c r="Q505" s="116">
        <v>5.3392991253563604</v>
      </c>
      <c r="R505" s="116">
        <v>1750</v>
      </c>
      <c r="S505" s="116" t="s">
        <v>321</v>
      </c>
      <c r="T505" s="116">
        <v>1750</v>
      </c>
      <c r="U505" s="116" t="s">
        <v>268</v>
      </c>
      <c r="V505" s="116" t="s">
        <v>268</v>
      </c>
      <c r="Z505" s="116">
        <v>0</v>
      </c>
      <c r="AA505" s="116">
        <v>1</v>
      </c>
      <c r="AB505" s="116">
        <v>1.318411892034E-2</v>
      </c>
      <c r="AC505" s="116">
        <v>2.01684310816E-3</v>
      </c>
      <c r="AD505" s="116">
        <v>5.3392991253550504</v>
      </c>
      <c r="AF505" s="116">
        <v>-1</v>
      </c>
      <c r="AG505" s="116">
        <v>-1</v>
      </c>
      <c r="AH505" s="116">
        <v>-1</v>
      </c>
      <c r="AI505" s="116">
        <v>-1</v>
      </c>
      <c r="AJ505" s="116">
        <v>0</v>
      </c>
      <c r="AM505" s="116" t="s">
        <v>319</v>
      </c>
      <c r="AN505" s="116">
        <v>-1</v>
      </c>
      <c r="AQ505" s="116">
        <v>779</v>
      </c>
      <c r="AR505" s="116" t="s">
        <v>320</v>
      </c>
      <c r="AS505" s="116" t="s">
        <v>248</v>
      </c>
      <c r="AT505" s="116" t="s">
        <v>268</v>
      </c>
      <c r="AV505" s="116">
        <v>12.476308883682</v>
      </c>
      <c r="AW505" s="116">
        <v>4.3303318E-3</v>
      </c>
    </row>
    <row r="506" spans="1:49" x14ac:dyDescent="0.25">
      <c r="A506" s="127">
        <v>200000</v>
      </c>
      <c r="B506" s="127">
        <v>810000</v>
      </c>
      <c r="C506" s="127">
        <v>810000</v>
      </c>
      <c r="D506" s="116" t="s">
        <v>314</v>
      </c>
      <c r="E506" s="116" t="s">
        <v>315</v>
      </c>
      <c r="F506" s="116" t="s">
        <v>316</v>
      </c>
      <c r="G506" s="116" t="s">
        <v>317</v>
      </c>
      <c r="H506" s="116">
        <v>0.36</v>
      </c>
      <c r="I506" s="116">
        <v>0.57999999999999996</v>
      </c>
      <c r="J506" s="116" t="s">
        <v>268</v>
      </c>
      <c r="K506" s="116">
        <v>0.11365554029317999</v>
      </c>
      <c r="L506" s="116">
        <v>4024.0600477972798</v>
      </c>
      <c r="M506" s="116">
        <v>10.9318300550937</v>
      </c>
      <c r="N506" s="116">
        <v>1.9311265372803801</v>
      </c>
      <c r="O506" s="116">
        <v>1.2424630513049799</v>
      </c>
      <c r="P506" s="116">
        <v>0.21948322996910999</v>
      </c>
      <c r="Q506" s="116">
        <v>457.35671890462697</v>
      </c>
      <c r="R506" s="116">
        <v>1210</v>
      </c>
      <c r="S506" s="116" t="s">
        <v>318</v>
      </c>
      <c r="T506" s="116">
        <v>1210</v>
      </c>
      <c r="U506" s="116" t="s">
        <v>268</v>
      </c>
      <c r="V506" s="116" t="s">
        <v>268</v>
      </c>
      <c r="Z506" s="116">
        <v>0</v>
      </c>
      <c r="AA506" s="116">
        <v>1</v>
      </c>
      <c r="AB506" s="116">
        <v>1.2424630513049799</v>
      </c>
      <c r="AC506" s="116">
        <v>0.21948322996910999</v>
      </c>
      <c r="AD506" s="116">
        <v>457.35671890462697</v>
      </c>
      <c r="AF506" s="116">
        <v>-1</v>
      </c>
      <c r="AG506" s="116">
        <v>-1</v>
      </c>
      <c r="AH506" s="116">
        <v>-1</v>
      </c>
      <c r="AI506" s="116">
        <v>-1</v>
      </c>
      <c r="AJ506" s="116">
        <v>0</v>
      </c>
      <c r="AM506" s="116" t="s">
        <v>319</v>
      </c>
      <c r="AN506" s="116">
        <v>-1</v>
      </c>
      <c r="AQ506" s="116">
        <v>779</v>
      </c>
      <c r="AR506" s="116" t="s">
        <v>320</v>
      </c>
      <c r="AS506" s="116" t="s">
        <v>248</v>
      </c>
      <c r="AT506" s="116" t="s">
        <v>268</v>
      </c>
      <c r="AV506" s="116">
        <v>119.21559023219299</v>
      </c>
      <c r="AW506" s="116">
        <v>0.37093002339999998</v>
      </c>
    </row>
    <row r="507" spans="1:49" x14ac:dyDescent="0.25">
      <c r="A507" s="127">
        <v>200000</v>
      </c>
      <c r="B507" s="127">
        <v>810000</v>
      </c>
      <c r="C507" s="127">
        <v>810000</v>
      </c>
      <c r="D507" s="116" t="s">
        <v>314</v>
      </c>
      <c r="E507" s="116" t="s">
        <v>315</v>
      </c>
      <c r="F507" s="116" t="s">
        <v>316</v>
      </c>
      <c r="G507" s="116" t="s">
        <v>317</v>
      </c>
      <c r="H507" s="116">
        <v>0.36</v>
      </c>
      <c r="I507" s="116">
        <v>0.57999999999999996</v>
      </c>
      <c r="J507" s="116" t="s">
        <v>268</v>
      </c>
      <c r="K507" s="116">
        <v>3.8208397886800001E-3</v>
      </c>
      <c r="L507" s="116">
        <v>4024.0600477972798</v>
      </c>
      <c r="M507" s="116">
        <v>10.9318300550937</v>
      </c>
      <c r="N507" s="116">
        <v>1.9311265372803801</v>
      </c>
      <c r="O507" s="116">
        <v>4.1768771237609997E-2</v>
      </c>
      <c r="P507" s="116">
        <v>7.3785251106199996E-3</v>
      </c>
      <c r="Q507" s="116">
        <v>15.375288742669399</v>
      </c>
      <c r="R507" s="116">
        <v>1310</v>
      </c>
      <c r="S507" s="116" t="s">
        <v>318</v>
      </c>
      <c r="T507" s="116">
        <v>1310</v>
      </c>
      <c r="U507" s="116" t="s">
        <v>268</v>
      </c>
      <c r="V507" s="116" t="s">
        <v>268</v>
      </c>
      <c r="Z507" s="116">
        <v>0</v>
      </c>
      <c r="AA507" s="116">
        <v>1</v>
      </c>
      <c r="AB507" s="116">
        <v>4.1768771237609997E-2</v>
      </c>
      <c r="AC507" s="116">
        <v>7.3785251106199996E-3</v>
      </c>
      <c r="AD507" s="116">
        <v>15.3752887426699</v>
      </c>
      <c r="AF507" s="116">
        <v>-1</v>
      </c>
      <c r="AG507" s="116">
        <v>-1</v>
      </c>
      <c r="AH507" s="116">
        <v>-1</v>
      </c>
      <c r="AI507" s="116">
        <v>-1</v>
      </c>
      <c r="AJ507" s="116">
        <v>0</v>
      </c>
      <c r="AM507" s="116" t="s">
        <v>319</v>
      </c>
      <c r="AN507" s="116">
        <v>-1</v>
      </c>
      <c r="AQ507" s="116">
        <v>779</v>
      </c>
      <c r="AR507" s="116" t="s">
        <v>320</v>
      </c>
      <c r="AS507" s="116" t="s">
        <v>248</v>
      </c>
      <c r="AT507" s="116" t="s">
        <v>268</v>
      </c>
      <c r="AV507" s="116">
        <v>71.760694090679607</v>
      </c>
      <c r="AW507" s="116">
        <v>1.2469820600000001E-2</v>
      </c>
    </row>
    <row r="508" spans="1:49" x14ac:dyDescent="0.25">
      <c r="A508" s="127">
        <v>200000</v>
      </c>
      <c r="B508" s="127">
        <v>810000</v>
      </c>
      <c r="C508" s="127">
        <v>810000</v>
      </c>
      <c r="D508" s="116" t="s">
        <v>314</v>
      </c>
      <c r="E508" s="116" t="s">
        <v>315</v>
      </c>
      <c r="F508" s="116" t="s">
        <v>316</v>
      </c>
      <c r="G508" s="116" t="s">
        <v>317</v>
      </c>
      <c r="H508" s="116">
        <v>0.36</v>
      </c>
      <c r="I508" s="116">
        <v>0.57999999999999996</v>
      </c>
      <c r="J508" s="116" t="s">
        <v>268</v>
      </c>
      <c r="K508" s="116">
        <v>2.1810190384919999E-2</v>
      </c>
      <c r="L508" s="116">
        <v>4024.0600477972798</v>
      </c>
      <c r="M508" s="116">
        <v>10.9318300550937</v>
      </c>
      <c r="N508" s="116">
        <v>1.9311265372803801</v>
      </c>
      <c r="O508" s="116">
        <v>0.23842529475718999</v>
      </c>
      <c r="P508" s="116">
        <v>4.2118237435449998E-2</v>
      </c>
      <c r="Q508" s="116">
        <v>87.765515762812896</v>
      </c>
      <c r="R508" s="116">
        <v>1310</v>
      </c>
      <c r="S508" s="116" t="s">
        <v>318</v>
      </c>
      <c r="T508" s="116">
        <v>1310</v>
      </c>
      <c r="U508" s="116" t="s">
        <v>268</v>
      </c>
      <c r="V508" s="116" t="s">
        <v>268</v>
      </c>
      <c r="Z508" s="116">
        <v>0</v>
      </c>
      <c r="AA508" s="116">
        <v>1</v>
      </c>
      <c r="AB508" s="116">
        <v>0.23842529475718999</v>
      </c>
      <c r="AC508" s="116">
        <v>4.2118237435449998E-2</v>
      </c>
      <c r="AD508" s="116">
        <v>87.765515779308799</v>
      </c>
      <c r="AF508" s="116">
        <v>-1</v>
      </c>
      <c r="AG508" s="116">
        <v>-1</v>
      </c>
      <c r="AH508" s="116">
        <v>-1</v>
      </c>
      <c r="AI508" s="116">
        <v>-1</v>
      </c>
      <c r="AJ508" s="116">
        <v>0</v>
      </c>
      <c r="AM508" s="116" t="s">
        <v>319</v>
      </c>
      <c r="AN508" s="116">
        <v>-1</v>
      </c>
      <c r="AQ508" s="116">
        <v>779</v>
      </c>
      <c r="AR508" s="116" t="s">
        <v>320</v>
      </c>
      <c r="AS508" s="116" t="s">
        <v>248</v>
      </c>
      <c r="AT508" s="116" t="s">
        <v>268</v>
      </c>
      <c r="AV508" s="116">
        <v>37.653285019779801</v>
      </c>
      <c r="AW508" s="116">
        <v>7.1180466999999997E-2</v>
      </c>
    </row>
    <row r="509" spans="1:49" x14ac:dyDescent="0.25">
      <c r="A509" s="127">
        <v>200000</v>
      </c>
      <c r="B509" s="127">
        <v>810000</v>
      </c>
      <c r="C509" s="127">
        <v>810000</v>
      </c>
      <c r="D509" s="116" t="s">
        <v>314</v>
      </c>
      <c r="E509" s="116" t="s">
        <v>315</v>
      </c>
      <c r="F509" s="116" t="s">
        <v>316</v>
      </c>
      <c r="G509" s="116" t="s">
        <v>317</v>
      </c>
      <c r="H509" s="116">
        <v>0.36</v>
      </c>
      <c r="I509" s="116">
        <v>0.57999999999999996</v>
      </c>
      <c r="J509" s="116" t="s">
        <v>268</v>
      </c>
      <c r="K509" s="116">
        <v>1.17533412571E-3</v>
      </c>
      <c r="L509" s="116">
        <v>4024.0600477972798</v>
      </c>
      <c r="M509" s="116">
        <v>10.9318300550937</v>
      </c>
      <c r="N509" s="116">
        <v>1.9311265372803801</v>
      </c>
      <c r="O509" s="116">
        <v>1.284855292029E-2</v>
      </c>
      <c r="P509" s="116">
        <v>2.26971892034E-3</v>
      </c>
      <c r="Q509" s="116">
        <v>4.7296150981105196</v>
      </c>
      <c r="R509" s="116">
        <v>1310</v>
      </c>
      <c r="S509" s="116" t="s">
        <v>318</v>
      </c>
      <c r="T509" s="116">
        <v>1310</v>
      </c>
      <c r="U509" s="116" t="s">
        <v>268</v>
      </c>
      <c r="V509" s="116" t="s">
        <v>268</v>
      </c>
      <c r="Z509" s="116">
        <v>0</v>
      </c>
      <c r="AA509" s="116">
        <v>1</v>
      </c>
      <c r="AB509" s="116">
        <v>1.284855292029E-2</v>
      </c>
      <c r="AC509" s="116">
        <v>2.26971892034E-3</v>
      </c>
      <c r="AD509" s="116">
        <v>4.7296150981097203</v>
      </c>
      <c r="AF509" s="116">
        <v>-1</v>
      </c>
      <c r="AG509" s="116">
        <v>-1</v>
      </c>
      <c r="AH509" s="116">
        <v>-1</v>
      </c>
      <c r="AI509" s="116">
        <v>-1</v>
      </c>
      <c r="AJ509" s="116">
        <v>0</v>
      </c>
      <c r="AM509" s="116" t="s">
        <v>319</v>
      </c>
      <c r="AN509" s="116">
        <v>-1</v>
      </c>
      <c r="AQ509" s="116">
        <v>779</v>
      </c>
      <c r="AR509" s="116" t="s">
        <v>320</v>
      </c>
      <c r="AS509" s="116" t="s">
        <v>248</v>
      </c>
      <c r="AT509" s="116" t="s">
        <v>268</v>
      </c>
      <c r="AV509" s="116">
        <v>22.6736205700028</v>
      </c>
      <c r="AW509" s="116">
        <v>3.8358597999999999E-3</v>
      </c>
    </row>
    <row r="510" spans="1:49" x14ac:dyDescent="0.25">
      <c r="A510" s="127">
        <v>200000</v>
      </c>
      <c r="B510" s="127">
        <v>810000</v>
      </c>
      <c r="C510" s="127">
        <v>810000</v>
      </c>
      <c r="D510" s="116" t="s">
        <v>314</v>
      </c>
      <c r="E510" s="116" t="s">
        <v>315</v>
      </c>
      <c r="F510" s="116" t="s">
        <v>316</v>
      </c>
      <c r="G510" s="116" t="s">
        <v>317</v>
      </c>
      <c r="H510" s="116">
        <v>0.36</v>
      </c>
      <c r="I510" s="116">
        <v>0.57999999999999996</v>
      </c>
      <c r="J510" s="116" t="s">
        <v>268</v>
      </c>
      <c r="K510" s="116">
        <v>4.1122602518009997E-2</v>
      </c>
      <c r="L510" s="116">
        <v>3997.1224318712498</v>
      </c>
      <c r="M510" s="116">
        <v>8.82412272856714</v>
      </c>
      <c r="N510" s="116">
        <v>1.2397378920839901</v>
      </c>
      <c r="O510" s="116">
        <v>0.36287089153704999</v>
      </c>
      <c r="P510" s="116">
        <v>5.0981248562689999E-2</v>
      </c>
      <c r="Q510" s="116">
        <v>164.372076981687</v>
      </c>
      <c r="R510" s="116">
        <v>1210</v>
      </c>
      <c r="S510" s="116" t="s">
        <v>318</v>
      </c>
      <c r="T510" s="116">
        <v>1210</v>
      </c>
      <c r="U510" s="116" t="s">
        <v>268</v>
      </c>
      <c r="V510" s="116" t="s">
        <v>268</v>
      </c>
      <c r="Z510" s="116">
        <v>0</v>
      </c>
      <c r="AA510" s="116">
        <v>1</v>
      </c>
      <c r="AB510" s="116">
        <v>0.36287089153704999</v>
      </c>
      <c r="AC510" s="116">
        <v>5.0981248562689999E-2</v>
      </c>
      <c r="AD510" s="116">
        <v>164.372076981688</v>
      </c>
      <c r="AF510" s="116">
        <v>-1</v>
      </c>
      <c r="AG510" s="116">
        <v>-1</v>
      </c>
      <c r="AH510" s="116">
        <v>-1</v>
      </c>
      <c r="AI510" s="116">
        <v>-1</v>
      </c>
      <c r="AJ510" s="116">
        <v>0</v>
      </c>
      <c r="AM510" s="116" t="s">
        <v>319</v>
      </c>
      <c r="AN510" s="116">
        <v>-1</v>
      </c>
      <c r="AQ510" s="116">
        <v>779</v>
      </c>
      <c r="AR510" s="116" t="s">
        <v>320</v>
      </c>
      <c r="AS510" s="116" t="s">
        <v>248</v>
      </c>
      <c r="AT510" s="116" t="s">
        <v>268</v>
      </c>
      <c r="AV510" s="116">
        <v>185.72039939091701</v>
      </c>
      <c r="AW510" s="116">
        <v>0.1333106869</v>
      </c>
    </row>
    <row r="511" spans="1:49" x14ac:dyDescent="0.25">
      <c r="A511" s="127">
        <v>200000</v>
      </c>
      <c r="B511" s="127">
        <v>810000</v>
      </c>
      <c r="C511" s="127">
        <v>810000</v>
      </c>
      <c r="D511" s="116" t="s">
        <v>314</v>
      </c>
      <c r="E511" s="116" t="s">
        <v>315</v>
      </c>
      <c r="F511" s="116" t="s">
        <v>316</v>
      </c>
      <c r="G511" s="116" t="s">
        <v>317</v>
      </c>
      <c r="H511" s="116">
        <v>0.36</v>
      </c>
      <c r="I511" s="116">
        <v>0.57999999999999996</v>
      </c>
      <c r="J511" s="116" t="s">
        <v>268</v>
      </c>
      <c r="K511" s="116">
        <v>0.17739054752024</v>
      </c>
      <c r="L511" s="116">
        <v>3997.1224318712498</v>
      </c>
      <c r="M511" s="116">
        <v>8.82412272856714</v>
      </c>
      <c r="N511" s="116">
        <v>1.2397378920839901</v>
      </c>
      <c r="O511" s="116">
        <v>1.5653159622063999</v>
      </c>
      <c r="P511" s="116">
        <v>0.21991778345836999</v>
      </c>
      <c r="Q511" s="116">
        <v>709.051736695111</v>
      </c>
      <c r="R511" s="116">
        <v>1750</v>
      </c>
      <c r="S511" s="116" t="s">
        <v>321</v>
      </c>
      <c r="T511" s="116">
        <v>1750</v>
      </c>
      <c r="U511" s="116" t="s">
        <v>268</v>
      </c>
      <c r="V511" s="116" t="s">
        <v>268</v>
      </c>
      <c r="Z511" s="116">
        <v>0</v>
      </c>
      <c r="AA511" s="116">
        <v>1</v>
      </c>
      <c r="AB511" s="116">
        <v>1.5653159622063999</v>
      </c>
      <c r="AC511" s="116">
        <v>0.21991778345836999</v>
      </c>
      <c r="AD511" s="116">
        <v>709.051736695111</v>
      </c>
      <c r="AF511" s="116">
        <v>-1</v>
      </c>
      <c r="AG511" s="116">
        <v>-1</v>
      </c>
      <c r="AH511" s="116">
        <v>-1</v>
      </c>
      <c r="AI511" s="116">
        <v>-1</v>
      </c>
      <c r="AJ511" s="116">
        <v>0</v>
      </c>
      <c r="AM511" s="116" t="s">
        <v>319</v>
      </c>
      <c r="AN511" s="116">
        <v>-1</v>
      </c>
      <c r="AQ511" s="116">
        <v>779</v>
      </c>
      <c r="AR511" s="116" t="s">
        <v>320</v>
      </c>
      <c r="AS511" s="116" t="s">
        <v>248</v>
      </c>
      <c r="AT511" s="116" t="s">
        <v>268</v>
      </c>
      <c r="AV511" s="116">
        <v>109.363002353638</v>
      </c>
      <c r="AW511" s="116">
        <v>0.57506223580000004</v>
      </c>
    </row>
    <row r="512" spans="1:49" x14ac:dyDescent="0.25">
      <c r="A512" s="127">
        <v>200000</v>
      </c>
      <c r="B512" s="127">
        <v>810000</v>
      </c>
      <c r="C512" s="127">
        <v>810000</v>
      </c>
      <c r="D512" s="116" t="s">
        <v>314</v>
      </c>
      <c r="E512" s="116" t="s">
        <v>315</v>
      </c>
      <c r="F512" s="116" t="s">
        <v>316</v>
      </c>
      <c r="G512" s="116" t="s">
        <v>317</v>
      </c>
      <c r="H512" s="116">
        <v>0.36</v>
      </c>
      <c r="I512" s="116">
        <v>0.57999999999999996</v>
      </c>
      <c r="J512" s="116" t="s">
        <v>268</v>
      </c>
      <c r="K512" s="116">
        <v>0.22407617845447</v>
      </c>
      <c r="L512" s="116">
        <v>3997.1224318712498</v>
      </c>
      <c r="M512" s="116">
        <v>8.82412272856714</v>
      </c>
      <c r="N512" s="116">
        <v>1.2397378920839901</v>
      </c>
      <c r="O512" s="116">
        <v>1.97727569923061</v>
      </c>
      <c r="P512" s="116">
        <v>0.27779572914339001</v>
      </c>
      <c r="Q512" s="116">
        <v>895.659919348377</v>
      </c>
      <c r="R512" s="116">
        <v>1750</v>
      </c>
      <c r="S512" s="116" t="s">
        <v>321</v>
      </c>
      <c r="T512" s="116">
        <v>1750</v>
      </c>
      <c r="U512" s="116" t="s">
        <v>268</v>
      </c>
      <c r="V512" s="116" t="s">
        <v>268</v>
      </c>
      <c r="Z512" s="116">
        <v>0</v>
      </c>
      <c r="AA512" s="116">
        <v>1</v>
      </c>
      <c r="AB512" s="116">
        <v>1.97727569923061</v>
      </c>
      <c r="AC512" s="116">
        <v>0.27779572914339001</v>
      </c>
      <c r="AD512" s="116">
        <v>895.65991934837302</v>
      </c>
      <c r="AF512" s="116">
        <v>-1</v>
      </c>
      <c r="AG512" s="116">
        <v>-1</v>
      </c>
      <c r="AH512" s="116">
        <v>-1</v>
      </c>
      <c r="AI512" s="116">
        <v>-1</v>
      </c>
      <c r="AJ512" s="116">
        <v>0</v>
      </c>
      <c r="AM512" s="116" t="s">
        <v>319</v>
      </c>
      <c r="AN512" s="116">
        <v>-1</v>
      </c>
      <c r="AQ512" s="116">
        <v>779</v>
      </c>
      <c r="AR512" s="116" t="s">
        <v>320</v>
      </c>
      <c r="AS512" s="116" t="s">
        <v>248</v>
      </c>
      <c r="AT512" s="116" t="s">
        <v>268</v>
      </c>
      <c r="AV512" s="116">
        <v>120.773048465922</v>
      </c>
      <c r="AW512" s="116">
        <v>0.72640707169999996</v>
      </c>
    </row>
    <row r="513" spans="1:49" x14ac:dyDescent="0.25">
      <c r="A513" s="127">
        <v>200000</v>
      </c>
      <c r="B513" s="127">
        <v>810000</v>
      </c>
      <c r="C513" s="127">
        <v>810000</v>
      </c>
      <c r="D513" s="116" t="s">
        <v>314</v>
      </c>
      <c r="E513" s="116" t="s">
        <v>315</v>
      </c>
      <c r="F513" s="116" t="s">
        <v>316</v>
      </c>
      <c r="G513" s="116" t="s">
        <v>317</v>
      </c>
      <c r="H513" s="116">
        <v>0.36</v>
      </c>
      <c r="I513" s="116">
        <v>0.57999999999999996</v>
      </c>
      <c r="J513" s="116" t="s">
        <v>268</v>
      </c>
      <c r="K513" s="116">
        <v>0.12762088608538</v>
      </c>
      <c r="L513" s="116">
        <v>3997.1224318712498</v>
      </c>
      <c r="M513" s="116">
        <v>8.82412272856714</v>
      </c>
      <c r="N513" s="116">
        <v>1.2397378920839901</v>
      </c>
      <c r="O513" s="116">
        <v>1.1261423615459301</v>
      </c>
      <c r="P513" s="116">
        <v>0.15821644830138001</v>
      </c>
      <c r="Q513" s="116">
        <v>510.116306547183</v>
      </c>
      <c r="R513" s="116">
        <v>1750</v>
      </c>
      <c r="S513" s="116" t="s">
        <v>321</v>
      </c>
      <c r="T513" s="116">
        <v>1750</v>
      </c>
      <c r="U513" s="116" t="s">
        <v>268</v>
      </c>
      <c r="V513" s="116" t="s">
        <v>268</v>
      </c>
      <c r="Z513" s="116">
        <v>0</v>
      </c>
      <c r="AA513" s="116">
        <v>1</v>
      </c>
      <c r="AB513" s="116">
        <v>1.1261423615459301</v>
      </c>
      <c r="AC513" s="116">
        <v>0.15821644830138001</v>
      </c>
      <c r="AD513" s="116">
        <v>510.11630656126101</v>
      </c>
      <c r="AF513" s="116">
        <v>-1</v>
      </c>
      <c r="AG513" s="116">
        <v>-1</v>
      </c>
      <c r="AH513" s="116">
        <v>-1</v>
      </c>
      <c r="AI513" s="116">
        <v>-1</v>
      </c>
      <c r="AJ513" s="116">
        <v>0</v>
      </c>
      <c r="AM513" s="116" t="s">
        <v>319</v>
      </c>
      <c r="AN513" s="116">
        <v>-1</v>
      </c>
      <c r="AQ513" s="116">
        <v>779</v>
      </c>
      <c r="AR513" s="116" t="s">
        <v>320</v>
      </c>
      <c r="AS513" s="116" t="s">
        <v>248</v>
      </c>
      <c r="AT513" s="116" t="s">
        <v>268</v>
      </c>
      <c r="AV513" s="116">
        <v>101.20642930377301</v>
      </c>
      <c r="AW513" s="116">
        <v>0.41371963220000002</v>
      </c>
    </row>
    <row r="514" spans="1:49" x14ac:dyDescent="0.25">
      <c r="A514" s="127">
        <v>200000</v>
      </c>
      <c r="B514" s="127">
        <v>810000</v>
      </c>
      <c r="C514" s="127">
        <v>810000</v>
      </c>
      <c r="D514" s="116" t="s">
        <v>314</v>
      </c>
      <c r="E514" s="116" t="s">
        <v>315</v>
      </c>
      <c r="F514" s="116" t="s">
        <v>316</v>
      </c>
      <c r="G514" s="116" t="s">
        <v>317</v>
      </c>
      <c r="H514" s="116">
        <v>0.36</v>
      </c>
      <c r="I514" s="116">
        <v>0.57999999999999996</v>
      </c>
      <c r="J514" s="116" t="s">
        <v>268</v>
      </c>
      <c r="K514" s="116">
        <v>8.5499807096110006E-2</v>
      </c>
      <c r="L514" s="116">
        <v>3962.2837507327799</v>
      </c>
      <c r="M514" s="116">
        <v>9.9607226482451008</v>
      </c>
      <c r="N514" s="116">
        <v>1.5985430944824299</v>
      </c>
      <c r="O514" s="116">
        <v>0.85163986496287003</v>
      </c>
      <c r="P514" s="116">
        <v>0.13667512621306999</v>
      </c>
      <c r="Q514" s="116">
        <v>338.77449634772802</v>
      </c>
      <c r="R514" s="116">
        <v>1700</v>
      </c>
      <c r="S514" s="116" t="s">
        <v>322</v>
      </c>
      <c r="T514" s="116">
        <v>1700</v>
      </c>
      <c r="U514" s="116" t="s">
        <v>268</v>
      </c>
      <c r="V514" s="116" t="s">
        <v>268</v>
      </c>
      <c r="Z514" s="116">
        <v>0</v>
      </c>
      <c r="AA514" s="116">
        <v>1</v>
      </c>
      <c r="AB514" s="116">
        <v>0.85163986496287003</v>
      </c>
      <c r="AC514" s="116">
        <v>0.13667512621306999</v>
      </c>
      <c r="AD514" s="116">
        <v>338.77449634735802</v>
      </c>
      <c r="AF514" s="116">
        <v>-1</v>
      </c>
      <c r="AG514" s="116">
        <v>-1</v>
      </c>
      <c r="AH514" s="116">
        <v>-1</v>
      </c>
      <c r="AI514" s="116">
        <v>-1</v>
      </c>
      <c r="AJ514" s="116">
        <v>0</v>
      </c>
      <c r="AM514" s="116" t="s">
        <v>319</v>
      </c>
      <c r="AN514" s="116">
        <v>-1</v>
      </c>
      <c r="AQ514" s="116">
        <v>779</v>
      </c>
      <c r="AR514" s="116" t="s">
        <v>320</v>
      </c>
      <c r="AS514" s="116" t="s">
        <v>248</v>
      </c>
      <c r="AT514" s="116" t="s">
        <v>268</v>
      </c>
      <c r="AV514" s="116">
        <v>162.00122932581101</v>
      </c>
      <c r="AW514" s="116">
        <v>0.2747562825</v>
      </c>
    </row>
    <row r="515" spans="1:49" x14ac:dyDescent="0.25">
      <c r="A515" s="127">
        <v>200000</v>
      </c>
      <c r="B515" s="127">
        <v>810000</v>
      </c>
      <c r="C515" s="127">
        <v>810000</v>
      </c>
      <c r="D515" s="116" t="s">
        <v>314</v>
      </c>
      <c r="E515" s="116" t="s">
        <v>315</v>
      </c>
      <c r="F515" s="116" t="s">
        <v>316</v>
      </c>
      <c r="G515" s="116" t="s">
        <v>317</v>
      </c>
      <c r="H515" s="116">
        <v>0.36</v>
      </c>
      <c r="I515" s="116">
        <v>0.57999999999999996</v>
      </c>
      <c r="J515" s="116" t="s">
        <v>268</v>
      </c>
      <c r="K515" s="116">
        <v>0.25774005996419003</v>
      </c>
      <c r="L515" s="116">
        <v>3962.2837507327799</v>
      </c>
      <c r="M515" s="116">
        <v>9.9607226482451008</v>
      </c>
      <c r="N515" s="116">
        <v>1.5985430944824299</v>
      </c>
      <c r="O515" s="116">
        <v>2.5672772526453498</v>
      </c>
      <c r="P515" s="116">
        <v>0.41200859302724002</v>
      </c>
      <c r="Q515" s="116">
        <v>1021.239251509</v>
      </c>
      <c r="R515" s="116">
        <v>1210</v>
      </c>
      <c r="S515" s="116" t="s">
        <v>318</v>
      </c>
      <c r="T515" s="116">
        <v>1210</v>
      </c>
      <c r="U515" s="116" t="s">
        <v>268</v>
      </c>
      <c r="V515" s="116" t="s">
        <v>268</v>
      </c>
      <c r="Z515" s="116">
        <v>0</v>
      </c>
      <c r="AA515" s="116">
        <v>1</v>
      </c>
      <c r="AB515" s="116">
        <v>2.5672772526453498</v>
      </c>
      <c r="AC515" s="116">
        <v>0.41200859302724002</v>
      </c>
      <c r="AD515" s="116">
        <v>1021.239251509</v>
      </c>
      <c r="AF515" s="116">
        <v>-1</v>
      </c>
      <c r="AG515" s="116">
        <v>-1</v>
      </c>
      <c r="AH515" s="116">
        <v>-1</v>
      </c>
      <c r="AI515" s="116">
        <v>-1</v>
      </c>
      <c r="AJ515" s="116">
        <v>0</v>
      </c>
      <c r="AM515" s="116" t="s">
        <v>319</v>
      </c>
      <c r="AN515" s="116">
        <v>-1</v>
      </c>
      <c r="AQ515" s="116">
        <v>779</v>
      </c>
      <c r="AR515" s="116" t="s">
        <v>320</v>
      </c>
      <c r="AS515" s="116" t="s">
        <v>248</v>
      </c>
      <c r="AT515" s="116" t="s">
        <v>268</v>
      </c>
      <c r="AV515" s="116">
        <v>188.08623309305699</v>
      </c>
      <c r="AW515" s="116">
        <v>0.82825567840000003</v>
      </c>
    </row>
    <row r="516" spans="1:49" x14ac:dyDescent="0.25">
      <c r="A516" s="127">
        <v>200000</v>
      </c>
      <c r="B516" s="127">
        <v>810000</v>
      </c>
      <c r="C516" s="127">
        <v>810000</v>
      </c>
      <c r="D516" s="116" t="s">
        <v>314</v>
      </c>
      <c r="E516" s="116" t="s">
        <v>315</v>
      </c>
      <c r="F516" s="116" t="s">
        <v>316</v>
      </c>
      <c r="G516" s="116" t="s">
        <v>317</v>
      </c>
      <c r="H516" s="116">
        <v>0.36</v>
      </c>
      <c r="I516" s="116">
        <v>0.57999999999999996</v>
      </c>
      <c r="J516" s="116" t="s">
        <v>268</v>
      </c>
      <c r="K516" s="116">
        <v>3.0817035401000002E-3</v>
      </c>
      <c r="L516" s="116">
        <v>3962.2837507327799</v>
      </c>
      <c r="M516" s="116">
        <v>9.9607226482451008</v>
      </c>
      <c r="N516" s="116">
        <v>1.5985430944824299</v>
      </c>
      <c r="O516" s="116">
        <v>3.0695994247070001E-2</v>
      </c>
      <c r="P516" s="116">
        <v>4.9262359132699997E-3</v>
      </c>
      <c r="Q516" s="116">
        <v>12.210583861521799</v>
      </c>
      <c r="R516" s="116">
        <v>1310</v>
      </c>
      <c r="S516" s="116" t="s">
        <v>318</v>
      </c>
      <c r="T516" s="116">
        <v>1310</v>
      </c>
      <c r="U516" s="116" t="s">
        <v>268</v>
      </c>
      <c r="V516" s="116" t="s">
        <v>268</v>
      </c>
      <c r="Z516" s="116">
        <v>0</v>
      </c>
      <c r="AA516" s="116">
        <v>1</v>
      </c>
      <c r="AB516" s="116">
        <v>3.0695994247070001E-2</v>
      </c>
      <c r="AC516" s="116">
        <v>4.9262359132699997E-3</v>
      </c>
      <c r="AD516" s="116">
        <v>12.210583861522601</v>
      </c>
      <c r="AF516" s="116">
        <v>-1</v>
      </c>
      <c r="AG516" s="116">
        <v>-1</v>
      </c>
      <c r="AH516" s="116">
        <v>-1</v>
      </c>
      <c r="AI516" s="116">
        <v>-1</v>
      </c>
      <c r="AJ516" s="116">
        <v>0</v>
      </c>
      <c r="AM516" s="116" t="s">
        <v>319</v>
      </c>
      <c r="AN516" s="116">
        <v>-1</v>
      </c>
      <c r="AQ516" s="116">
        <v>779</v>
      </c>
      <c r="AR516" s="116" t="s">
        <v>320</v>
      </c>
      <c r="AS516" s="116" t="s">
        <v>248</v>
      </c>
      <c r="AT516" s="116" t="s">
        <v>268</v>
      </c>
      <c r="AV516" s="116">
        <v>141.79909176032601</v>
      </c>
      <c r="AW516" s="116">
        <v>9.9031498999999999E-3</v>
      </c>
    </row>
    <row r="517" spans="1:49" x14ac:dyDescent="0.25">
      <c r="A517" s="127">
        <v>200000</v>
      </c>
      <c r="B517" s="127">
        <v>810000</v>
      </c>
      <c r="C517" s="127">
        <v>810000</v>
      </c>
      <c r="D517" s="116" t="s">
        <v>314</v>
      </c>
      <c r="E517" s="116" t="s">
        <v>315</v>
      </c>
      <c r="F517" s="116" t="s">
        <v>316</v>
      </c>
      <c r="G517" s="116" t="s">
        <v>317</v>
      </c>
      <c r="H517" s="116">
        <v>0.36</v>
      </c>
      <c r="I517" s="116">
        <v>0.57999999999999996</v>
      </c>
      <c r="J517" s="116" t="s">
        <v>268</v>
      </c>
      <c r="K517" s="116">
        <v>1.8547520880000001E-5</v>
      </c>
      <c r="L517" s="116">
        <v>3962.2837507327799</v>
      </c>
      <c r="M517" s="116">
        <v>9.9607226482451008</v>
      </c>
      <c r="N517" s="116">
        <v>1.5985430944824299</v>
      </c>
      <c r="O517" s="116">
        <v>1.8474671133000001E-4</v>
      </c>
      <c r="P517" s="116">
        <v>2.964901142E-5</v>
      </c>
      <c r="Q517" s="116">
        <v>7.3490540615050004E-2</v>
      </c>
      <c r="R517" s="116">
        <v>1720</v>
      </c>
      <c r="S517" s="116" t="s">
        <v>325</v>
      </c>
      <c r="T517" s="116">
        <v>1720</v>
      </c>
      <c r="U517" s="116" t="s">
        <v>268</v>
      </c>
      <c r="V517" s="116" t="s">
        <v>268</v>
      </c>
      <c r="Z517" s="116">
        <v>0</v>
      </c>
      <c r="AA517" s="116">
        <v>1</v>
      </c>
      <c r="AB517" s="116">
        <v>1.8474671133000001E-4</v>
      </c>
      <c r="AC517" s="116">
        <v>2.964901142E-5</v>
      </c>
      <c r="AD517" s="116">
        <v>7.349053981275E-2</v>
      </c>
      <c r="AF517" s="116">
        <v>-1</v>
      </c>
      <c r="AG517" s="116">
        <v>-1</v>
      </c>
      <c r="AH517" s="116">
        <v>-1</v>
      </c>
      <c r="AI517" s="116">
        <v>-1</v>
      </c>
      <c r="AJ517" s="116">
        <v>0</v>
      </c>
      <c r="AM517" s="116" t="s">
        <v>319</v>
      </c>
      <c r="AN517" s="116">
        <v>-1</v>
      </c>
      <c r="AQ517" s="116">
        <v>779</v>
      </c>
      <c r="AR517" s="116" t="s">
        <v>320</v>
      </c>
      <c r="AS517" s="116" t="s">
        <v>248</v>
      </c>
      <c r="AT517" s="116" t="s">
        <v>268</v>
      </c>
      <c r="AV517" s="116">
        <v>1.2165983376716301</v>
      </c>
      <c r="AW517" s="116">
        <v>5.9602999999999998E-5</v>
      </c>
    </row>
    <row r="518" spans="1:49" x14ac:dyDescent="0.25">
      <c r="A518" s="127">
        <v>200000</v>
      </c>
      <c r="B518" s="127">
        <v>810000</v>
      </c>
      <c r="C518" s="127">
        <v>810000</v>
      </c>
      <c r="D518" s="116" t="s">
        <v>314</v>
      </c>
      <c r="E518" s="116" t="s">
        <v>315</v>
      </c>
      <c r="F518" s="116" t="s">
        <v>316</v>
      </c>
      <c r="G518" s="116" t="s">
        <v>317</v>
      </c>
      <c r="H518" s="116">
        <v>0.36</v>
      </c>
      <c r="I518" s="116">
        <v>0.57999999999999996</v>
      </c>
      <c r="J518" s="116" t="s">
        <v>268</v>
      </c>
      <c r="K518" s="116">
        <v>3.8822703879000002E-4</v>
      </c>
      <c r="L518" s="116">
        <v>3962.2837507327799</v>
      </c>
      <c r="M518" s="116">
        <v>9.9607226482451008</v>
      </c>
      <c r="N518" s="116">
        <v>1.5985430944824299</v>
      </c>
      <c r="O518" s="116">
        <v>3.8670218579599999E-3</v>
      </c>
      <c r="P518" s="116">
        <v>6.2059765195000003E-4</v>
      </c>
      <c r="Q518" s="116">
        <v>1.5382656874046099</v>
      </c>
      <c r="R518" s="116">
        <v>1750</v>
      </c>
      <c r="S518" s="116" t="s">
        <v>321</v>
      </c>
      <c r="T518" s="116">
        <v>1750</v>
      </c>
      <c r="U518" s="116" t="s">
        <v>268</v>
      </c>
      <c r="V518" s="116" t="s">
        <v>268</v>
      </c>
      <c r="Z518" s="116">
        <v>0</v>
      </c>
      <c r="AA518" s="116">
        <v>1</v>
      </c>
      <c r="AB518" s="116">
        <v>3.8670218579599999E-3</v>
      </c>
      <c r="AC518" s="116">
        <v>6.2059765195000003E-4</v>
      </c>
      <c r="AD518" s="116">
        <v>1.5382656874052001</v>
      </c>
      <c r="AF518" s="116">
        <v>-1</v>
      </c>
      <c r="AG518" s="116">
        <v>-1</v>
      </c>
      <c r="AH518" s="116">
        <v>-1</v>
      </c>
      <c r="AI518" s="116">
        <v>-1</v>
      </c>
      <c r="AJ518" s="116">
        <v>0</v>
      </c>
      <c r="AM518" s="116" t="s">
        <v>319</v>
      </c>
      <c r="AN518" s="116">
        <v>-1</v>
      </c>
      <c r="AQ518" s="116">
        <v>779</v>
      </c>
      <c r="AR518" s="116" t="s">
        <v>320</v>
      </c>
      <c r="AS518" s="116" t="s">
        <v>248</v>
      </c>
      <c r="AT518" s="116" t="s">
        <v>268</v>
      </c>
      <c r="AV518" s="116">
        <v>6.0556065586521903</v>
      </c>
      <c r="AW518" s="116">
        <v>1.2475796E-3</v>
      </c>
    </row>
    <row r="519" spans="1:49" x14ac:dyDescent="0.25">
      <c r="A519" s="127">
        <v>200000</v>
      </c>
      <c r="B519" s="127">
        <v>810000</v>
      </c>
      <c r="C519" s="127">
        <v>810000</v>
      </c>
      <c r="D519" s="116" t="s">
        <v>314</v>
      </c>
      <c r="E519" s="116" t="s">
        <v>315</v>
      </c>
      <c r="F519" s="116" t="s">
        <v>316</v>
      </c>
      <c r="G519" s="116" t="s">
        <v>317</v>
      </c>
      <c r="H519" s="116">
        <v>0.36</v>
      </c>
      <c r="I519" s="116">
        <v>0.57999999999999996</v>
      </c>
      <c r="J519" s="116" t="s">
        <v>268</v>
      </c>
      <c r="K519" s="116">
        <v>2.8193078288E-3</v>
      </c>
      <c r="L519" s="116">
        <v>3962.2837507327799</v>
      </c>
      <c r="M519" s="116">
        <v>9.9607226482451008</v>
      </c>
      <c r="N519" s="116">
        <v>1.5985430944824299</v>
      </c>
      <c r="O519" s="116">
        <v>2.80823433427E-2</v>
      </c>
      <c r="P519" s="116">
        <v>4.5067850609399997E-3</v>
      </c>
      <c r="Q519" s="116">
        <v>11.170897598367899</v>
      </c>
      <c r="R519" s="116">
        <v>1310</v>
      </c>
      <c r="S519" s="116" t="s">
        <v>318</v>
      </c>
      <c r="T519" s="116">
        <v>1310</v>
      </c>
      <c r="U519" s="116" t="s">
        <v>268</v>
      </c>
      <c r="V519" s="116" t="s">
        <v>268</v>
      </c>
      <c r="Z519" s="116">
        <v>0</v>
      </c>
      <c r="AA519" s="116">
        <v>1</v>
      </c>
      <c r="AB519" s="116">
        <v>2.80823433427E-2</v>
      </c>
      <c r="AC519" s="116">
        <v>4.5067850609399997E-3</v>
      </c>
      <c r="AD519" s="116">
        <v>11.1708974565083</v>
      </c>
      <c r="AF519" s="116">
        <v>-1</v>
      </c>
      <c r="AG519" s="116">
        <v>-1</v>
      </c>
      <c r="AH519" s="116">
        <v>-1</v>
      </c>
      <c r="AI519" s="116">
        <v>-1</v>
      </c>
      <c r="AJ519" s="116">
        <v>0</v>
      </c>
      <c r="AM519" s="116" t="s">
        <v>319</v>
      </c>
      <c r="AN519" s="116">
        <v>-1</v>
      </c>
      <c r="AQ519" s="116">
        <v>779</v>
      </c>
      <c r="AR519" s="116" t="s">
        <v>320</v>
      </c>
      <c r="AS519" s="116" t="s">
        <v>248</v>
      </c>
      <c r="AT519" s="116" t="s">
        <v>268</v>
      </c>
      <c r="AV519" s="116">
        <v>52.730440927728601</v>
      </c>
      <c r="AW519" s="116">
        <v>9.0599331000000005E-3</v>
      </c>
    </row>
    <row r="520" spans="1:49" x14ac:dyDescent="0.25">
      <c r="A520" s="127">
        <v>200000</v>
      </c>
      <c r="B520" s="127">
        <v>810000</v>
      </c>
      <c r="C520" s="127">
        <v>810000</v>
      </c>
      <c r="D520" s="116" t="s">
        <v>314</v>
      </c>
      <c r="E520" s="116" t="s">
        <v>315</v>
      </c>
      <c r="F520" s="116" t="s">
        <v>316</v>
      </c>
      <c r="G520" s="116" t="s">
        <v>317</v>
      </c>
      <c r="H520" s="116">
        <v>0.36</v>
      </c>
      <c r="I520" s="116">
        <v>0.57999999999999996</v>
      </c>
      <c r="J520" s="116" t="s">
        <v>268</v>
      </c>
      <c r="K520" s="116">
        <v>3.9556956957680002E-2</v>
      </c>
      <c r="L520" s="116">
        <v>3962.2837507327799</v>
      </c>
      <c r="M520" s="116">
        <v>9.9607226482451008</v>
      </c>
      <c r="N520" s="116">
        <v>1.5985430944824299</v>
      </c>
      <c r="O520" s="116">
        <v>0.39401587706407998</v>
      </c>
      <c r="P520" s="116">
        <v>6.323350038344E-2</v>
      </c>
      <c r="Q520" s="116">
        <v>156.73588778187499</v>
      </c>
      <c r="R520" s="116">
        <v>1750</v>
      </c>
      <c r="S520" s="116" t="s">
        <v>321</v>
      </c>
      <c r="T520" s="116">
        <v>1750</v>
      </c>
      <c r="U520" s="116" t="s">
        <v>268</v>
      </c>
      <c r="V520" s="116" t="s">
        <v>268</v>
      </c>
      <c r="Z520" s="116">
        <v>0</v>
      </c>
      <c r="AA520" s="116">
        <v>1</v>
      </c>
      <c r="AB520" s="116">
        <v>0.39401587706407998</v>
      </c>
      <c r="AC520" s="116">
        <v>6.323350038344E-2</v>
      </c>
      <c r="AD520" s="116">
        <v>156.73588778187499</v>
      </c>
      <c r="AF520" s="116">
        <v>-1</v>
      </c>
      <c r="AG520" s="116">
        <v>-1</v>
      </c>
      <c r="AH520" s="116">
        <v>-1</v>
      </c>
      <c r="AI520" s="116">
        <v>-1</v>
      </c>
      <c r="AJ520" s="116">
        <v>0</v>
      </c>
      <c r="AM520" s="116" t="s">
        <v>319</v>
      </c>
      <c r="AN520" s="116">
        <v>-1</v>
      </c>
      <c r="AQ520" s="116">
        <v>779</v>
      </c>
      <c r="AR520" s="116" t="s">
        <v>320</v>
      </c>
      <c r="AS520" s="116" t="s">
        <v>248</v>
      </c>
      <c r="AT520" s="116" t="s">
        <v>268</v>
      </c>
      <c r="AV520" s="116">
        <v>65.197426885706193</v>
      </c>
      <c r="AW520" s="116">
        <v>0.12711750829999999</v>
      </c>
    </row>
    <row r="521" spans="1:49" x14ac:dyDescent="0.25">
      <c r="A521" s="127">
        <v>200000</v>
      </c>
      <c r="B521" s="127">
        <v>810000</v>
      </c>
      <c r="C521" s="127">
        <v>810000</v>
      </c>
      <c r="D521" s="116" t="s">
        <v>314</v>
      </c>
      <c r="E521" s="116" t="s">
        <v>315</v>
      </c>
      <c r="F521" s="116" t="s">
        <v>316</v>
      </c>
      <c r="G521" s="116" t="s">
        <v>317</v>
      </c>
      <c r="H521" s="116">
        <v>0.36</v>
      </c>
      <c r="I521" s="116">
        <v>0.57999999999999996</v>
      </c>
      <c r="J521" s="116" t="s">
        <v>268</v>
      </c>
      <c r="K521" s="116">
        <v>0.19548398452414001</v>
      </c>
      <c r="L521" s="116">
        <v>3948.6198590720901</v>
      </c>
      <c r="M521" s="116">
        <v>9.2692478930246107</v>
      </c>
      <c r="N521" s="116">
        <v>1.3421148882585501</v>
      </c>
      <c r="O521" s="116">
        <v>1.81198951167052</v>
      </c>
      <c r="P521" s="116">
        <v>0.26236196604596002</v>
      </c>
      <c r="Q521" s="116">
        <v>771.891943422596</v>
      </c>
      <c r="R521" s="116">
        <v>1210</v>
      </c>
      <c r="S521" s="116" t="s">
        <v>318</v>
      </c>
      <c r="T521" s="116">
        <v>1210</v>
      </c>
      <c r="U521" s="116" t="s">
        <v>268</v>
      </c>
      <c r="V521" s="116" t="s">
        <v>268</v>
      </c>
      <c r="Z521" s="116">
        <v>0</v>
      </c>
      <c r="AA521" s="116">
        <v>1</v>
      </c>
      <c r="AB521" s="116">
        <v>1.81198951167052</v>
      </c>
      <c r="AC521" s="116">
        <v>0.26236196604596002</v>
      </c>
      <c r="AD521" s="116">
        <v>771.891943422596</v>
      </c>
      <c r="AF521" s="116">
        <v>-1</v>
      </c>
      <c r="AG521" s="116">
        <v>-1</v>
      </c>
      <c r="AH521" s="116">
        <v>-1</v>
      </c>
      <c r="AI521" s="116">
        <v>-1</v>
      </c>
      <c r="AJ521" s="116">
        <v>0</v>
      </c>
      <c r="AM521" s="116" t="s">
        <v>319</v>
      </c>
      <c r="AN521" s="116">
        <v>-1</v>
      </c>
      <c r="AQ521" s="116">
        <v>779</v>
      </c>
      <c r="AR521" s="116" t="s">
        <v>320</v>
      </c>
      <c r="AS521" s="116" t="s">
        <v>248</v>
      </c>
      <c r="AT521" s="116" t="s">
        <v>268</v>
      </c>
      <c r="AV521" s="116">
        <v>153.04673838613701</v>
      </c>
      <c r="AW521" s="116">
        <v>0.62602752910000004</v>
      </c>
    </row>
    <row r="522" spans="1:49" x14ac:dyDescent="0.25">
      <c r="A522" s="127">
        <v>200000</v>
      </c>
      <c r="B522" s="127">
        <v>810000</v>
      </c>
      <c r="C522" s="127">
        <v>810000</v>
      </c>
      <c r="D522" s="116" t="s">
        <v>314</v>
      </c>
      <c r="E522" s="116" t="s">
        <v>315</v>
      </c>
      <c r="F522" s="116" t="s">
        <v>316</v>
      </c>
      <c r="G522" s="116" t="s">
        <v>317</v>
      </c>
      <c r="H522" s="116">
        <v>0.36</v>
      </c>
      <c r="I522" s="116">
        <v>0.57999999999999996</v>
      </c>
      <c r="J522" s="116" t="s">
        <v>268</v>
      </c>
      <c r="K522" s="116">
        <v>0.11060492872412001</v>
      </c>
      <c r="L522" s="116">
        <v>3948.6198590720901</v>
      </c>
      <c r="M522" s="116">
        <v>9.2692478930246107</v>
      </c>
      <c r="N522" s="116">
        <v>1.3421148882585501</v>
      </c>
      <c r="O522" s="116">
        <v>1.02522450253418</v>
      </c>
      <c r="P522" s="116">
        <v>0.14844452155540999</v>
      </c>
      <c r="Q522" s="116">
        <v>436.736818071313</v>
      </c>
      <c r="R522" s="116">
        <v>1750</v>
      </c>
      <c r="S522" s="116" t="s">
        <v>321</v>
      </c>
      <c r="T522" s="116">
        <v>1750</v>
      </c>
      <c r="U522" s="116" t="s">
        <v>268</v>
      </c>
      <c r="V522" s="116" t="s">
        <v>268</v>
      </c>
      <c r="Z522" s="116">
        <v>0</v>
      </c>
      <c r="AA522" s="116">
        <v>1</v>
      </c>
      <c r="AB522" s="116">
        <v>1.02522450253418</v>
      </c>
      <c r="AC522" s="116">
        <v>0.14844452155540999</v>
      </c>
      <c r="AD522" s="116">
        <v>436.736818071313</v>
      </c>
      <c r="AF522" s="116">
        <v>-1</v>
      </c>
      <c r="AG522" s="116">
        <v>-1</v>
      </c>
      <c r="AH522" s="116">
        <v>-1</v>
      </c>
      <c r="AI522" s="116">
        <v>-1</v>
      </c>
      <c r="AJ522" s="116">
        <v>0</v>
      </c>
      <c r="AM522" s="116" t="s">
        <v>319</v>
      </c>
      <c r="AN522" s="116">
        <v>-1</v>
      </c>
      <c r="AQ522" s="116">
        <v>779</v>
      </c>
      <c r="AR522" s="116" t="s">
        <v>320</v>
      </c>
      <c r="AS522" s="116" t="s">
        <v>248</v>
      </c>
      <c r="AT522" s="116" t="s">
        <v>268</v>
      </c>
      <c r="AV522" s="116">
        <v>84.876300638887699</v>
      </c>
      <c r="AW522" s="116">
        <v>0.35420666509999998</v>
      </c>
    </row>
    <row r="523" spans="1:49" x14ac:dyDescent="0.25">
      <c r="A523" s="127">
        <v>200000</v>
      </c>
      <c r="B523" s="127">
        <v>810000</v>
      </c>
      <c r="C523" s="127">
        <v>810000</v>
      </c>
      <c r="D523" s="116" t="s">
        <v>314</v>
      </c>
      <c r="E523" s="116" t="s">
        <v>315</v>
      </c>
      <c r="F523" s="116" t="s">
        <v>316</v>
      </c>
      <c r="G523" s="116" t="s">
        <v>317</v>
      </c>
      <c r="H523" s="116">
        <v>0.36</v>
      </c>
      <c r="I523" s="116">
        <v>0.57999999999999996</v>
      </c>
      <c r="J523" s="116" t="s">
        <v>268</v>
      </c>
      <c r="K523" s="116">
        <v>0.17533385648706001</v>
      </c>
      <c r="L523" s="116">
        <v>3948.6198590720901</v>
      </c>
      <c r="M523" s="116">
        <v>9.2692478930246107</v>
      </c>
      <c r="N523" s="116">
        <v>1.3421148882585501</v>
      </c>
      <c r="O523" s="116">
        <v>1.6252129798186199</v>
      </c>
      <c r="P523" s="116">
        <v>0.23531817920708001</v>
      </c>
      <c r="Q523" s="116">
        <v>692.32674769252799</v>
      </c>
      <c r="R523" s="116">
        <v>1750</v>
      </c>
      <c r="S523" s="116" t="s">
        <v>321</v>
      </c>
      <c r="T523" s="116">
        <v>1750</v>
      </c>
      <c r="U523" s="116" t="s">
        <v>268</v>
      </c>
      <c r="V523" s="116" t="s">
        <v>268</v>
      </c>
      <c r="Z523" s="116">
        <v>0</v>
      </c>
      <c r="AA523" s="116">
        <v>1</v>
      </c>
      <c r="AB523" s="116">
        <v>1.6252129798186199</v>
      </c>
      <c r="AC523" s="116">
        <v>0.23531817920708001</v>
      </c>
      <c r="AD523" s="116">
        <v>692.32674769252799</v>
      </c>
      <c r="AF523" s="116">
        <v>-1</v>
      </c>
      <c r="AG523" s="116">
        <v>-1</v>
      </c>
      <c r="AH523" s="116">
        <v>-1</v>
      </c>
      <c r="AI523" s="116">
        <v>-1</v>
      </c>
      <c r="AJ523" s="116">
        <v>0</v>
      </c>
      <c r="AM523" s="116" t="s">
        <v>319</v>
      </c>
      <c r="AN523" s="116">
        <v>-1</v>
      </c>
      <c r="AQ523" s="116">
        <v>779</v>
      </c>
      <c r="AR523" s="116" t="s">
        <v>320</v>
      </c>
      <c r="AS523" s="116" t="s">
        <v>248</v>
      </c>
      <c r="AT523" s="116" t="s">
        <v>268</v>
      </c>
      <c r="AV523" s="116">
        <v>107.48274062153899</v>
      </c>
      <c r="AW523" s="116">
        <v>0.56149776780000005</v>
      </c>
    </row>
    <row r="524" spans="1:49" x14ac:dyDescent="0.25">
      <c r="A524" s="127">
        <v>200000</v>
      </c>
      <c r="B524" s="127">
        <v>810000</v>
      </c>
      <c r="C524" s="127">
        <v>810000</v>
      </c>
      <c r="D524" s="116" t="s">
        <v>314</v>
      </c>
      <c r="E524" s="116" t="s">
        <v>315</v>
      </c>
      <c r="F524" s="116" t="s">
        <v>316</v>
      </c>
      <c r="G524" s="116" t="s">
        <v>317</v>
      </c>
      <c r="H524" s="116">
        <v>0.36</v>
      </c>
      <c r="I524" s="116">
        <v>0.57999999999999996</v>
      </c>
      <c r="J524" s="116" t="s">
        <v>268</v>
      </c>
      <c r="K524" s="116">
        <v>5.7215995311999995E-4</v>
      </c>
      <c r="L524" s="116">
        <v>3948.6198590720901</v>
      </c>
      <c r="M524" s="116">
        <v>9.2692478930246107</v>
      </c>
      <c r="N524" s="116">
        <v>1.3421148882585501</v>
      </c>
      <c r="O524" s="116">
        <v>5.3034924399300003E-3</v>
      </c>
      <c r="P524" s="116">
        <v>7.6790439153999999E-4</v>
      </c>
      <c r="Q524" s="116">
        <v>2.2592421534553799</v>
      </c>
      <c r="R524" s="116">
        <v>1310</v>
      </c>
      <c r="S524" s="116" t="s">
        <v>318</v>
      </c>
      <c r="T524" s="116">
        <v>1310</v>
      </c>
      <c r="U524" s="116" t="s">
        <v>268</v>
      </c>
      <c r="V524" s="116" t="s">
        <v>268</v>
      </c>
      <c r="Z524" s="116">
        <v>0</v>
      </c>
      <c r="AA524" s="116">
        <v>1</v>
      </c>
      <c r="AB524" s="116">
        <v>5.3034924399300003E-3</v>
      </c>
      <c r="AC524" s="116">
        <v>7.6790439153999999E-4</v>
      </c>
      <c r="AD524" s="116">
        <v>2.25924215345451</v>
      </c>
      <c r="AF524" s="116">
        <v>-1</v>
      </c>
      <c r="AG524" s="116">
        <v>-1</v>
      </c>
      <c r="AH524" s="116">
        <v>-1</v>
      </c>
      <c r="AI524" s="116">
        <v>-1</v>
      </c>
      <c r="AJ524" s="116">
        <v>0</v>
      </c>
      <c r="AM524" s="116" t="s">
        <v>319</v>
      </c>
      <c r="AN524" s="116">
        <v>-1</v>
      </c>
      <c r="AQ524" s="116">
        <v>779</v>
      </c>
      <c r="AR524" s="116" t="s">
        <v>320</v>
      </c>
      <c r="AS524" s="116" t="s">
        <v>248</v>
      </c>
      <c r="AT524" s="116" t="s">
        <v>268</v>
      </c>
      <c r="AV524" s="116">
        <v>26.846844838043602</v>
      </c>
      <c r="AW524" s="116">
        <v>1.8323132E-3</v>
      </c>
    </row>
    <row r="525" spans="1:49" x14ac:dyDescent="0.25">
      <c r="A525" s="127">
        <v>200000</v>
      </c>
      <c r="B525" s="127">
        <v>810000</v>
      </c>
      <c r="C525" s="127">
        <v>810000</v>
      </c>
      <c r="D525" s="116" t="s">
        <v>314</v>
      </c>
      <c r="E525" s="116" t="s">
        <v>315</v>
      </c>
      <c r="F525" s="116" t="s">
        <v>316</v>
      </c>
      <c r="G525" s="116" t="s">
        <v>317</v>
      </c>
      <c r="H525" s="116">
        <v>0.36</v>
      </c>
      <c r="I525" s="116">
        <v>0.57999999999999996</v>
      </c>
      <c r="J525" s="116" t="s">
        <v>268</v>
      </c>
      <c r="K525" s="116">
        <v>5.4120999289720001E-2</v>
      </c>
      <c r="L525" s="116">
        <v>3994.9398602685101</v>
      </c>
      <c r="M525" s="116">
        <v>9.2529968362171093</v>
      </c>
      <c r="N525" s="116">
        <v>1.32763171750565</v>
      </c>
      <c r="O525" s="116">
        <v>0.50078143520070995</v>
      </c>
      <c r="P525" s="116">
        <v>7.1852755240130003E-2</v>
      </c>
      <c r="Q525" s="116">
        <v>216.21013734007801</v>
      </c>
      <c r="R525" s="116">
        <v>1210</v>
      </c>
      <c r="S525" s="116" t="s">
        <v>318</v>
      </c>
      <c r="T525" s="116">
        <v>1210</v>
      </c>
      <c r="U525" s="116" t="s">
        <v>268</v>
      </c>
      <c r="V525" s="116" t="s">
        <v>268</v>
      </c>
      <c r="Z525" s="116">
        <v>0</v>
      </c>
      <c r="AA525" s="116">
        <v>1</v>
      </c>
      <c r="AB525" s="116">
        <v>0.50078143520070995</v>
      </c>
      <c r="AC525" s="116">
        <v>7.1852755240130003E-2</v>
      </c>
      <c r="AD525" s="116">
        <v>216.21013734007701</v>
      </c>
      <c r="AF525" s="116">
        <v>-1</v>
      </c>
      <c r="AG525" s="116">
        <v>-1</v>
      </c>
      <c r="AH525" s="116">
        <v>-1</v>
      </c>
      <c r="AI525" s="116">
        <v>-1</v>
      </c>
      <c r="AJ525" s="116">
        <v>0</v>
      </c>
      <c r="AM525" s="116" t="s">
        <v>319</v>
      </c>
      <c r="AN525" s="116">
        <v>-1</v>
      </c>
      <c r="AQ525" s="116">
        <v>779</v>
      </c>
      <c r="AR525" s="116" t="s">
        <v>320</v>
      </c>
      <c r="AS525" s="116" t="s">
        <v>248</v>
      </c>
      <c r="AT525" s="116" t="s">
        <v>268</v>
      </c>
      <c r="AV525" s="116">
        <v>77.8450352488004</v>
      </c>
      <c r="AW525" s="116">
        <v>0.17535290940000001</v>
      </c>
    </row>
    <row r="526" spans="1:49" x14ac:dyDescent="0.25">
      <c r="A526" s="127">
        <v>200000</v>
      </c>
      <c r="B526" s="127">
        <v>810000</v>
      </c>
      <c r="C526" s="127">
        <v>810000</v>
      </c>
      <c r="D526" s="116" t="s">
        <v>314</v>
      </c>
      <c r="E526" s="116" t="s">
        <v>315</v>
      </c>
      <c r="F526" s="116" t="s">
        <v>316</v>
      </c>
      <c r="G526" s="116" t="s">
        <v>317</v>
      </c>
      <c r="H526" s="116">
        <v>0.36</v>
      </c>
      <c r="I526" s="116">
        <v>0.57999999999999996</v>
      </c>
      <c r="J526" s="116" t="s">
        <v>268</v>
      </c>
      <c r="K526" s="116">
        <v>7.9678470720000005E-2</v>
      </c>
      <c r="L526" s="116">
        <v>3994.9398602685101</v>
      </c>
      <c r="M526" s="116">
        <v>9.2529968362171093</v>
      </c>
      <c r="N526" s="116">
        <v>1.32763171750565</v>
      </c>
      <c r="O526" s="116">
        <v>0.73726463748677995</v>
      </c>
      <c r="P526" s="116">
        <v>0.10578366493021001</v>
      </c>
      <c r="Q526" s="116">
        <v>318.31069868457001</v>
      </c>
      <c r="R526" s="116">
        <v>1750</v>
      </c>
      <c r="S526" s="116" t="s">
        <v>321</v>
      </c>
      <c r="T526" s="116">
        <v>1750</v>
      </c>
      <c r="U526" s="116" t="s">
        <v>268</v>
      </c>
      <c r="V526" s="116" t="s">
        <v>268</v>
      </c>
      <c r="Z526" s="116">
        <v>0</v>
      </c>
      <c r="AA526" s="116">
        <v>1</v>
      </c>
      <c r="AB526" s="116">
        <v>0.73726463748677995</v>
      </c>
      <c r="AC526" s="116">
        <v>0.10578366493021001</v>
      </c>
      <c r="AD526" s="116">
        <v>318.31069868457001</v>
      </c>
      <c r="AF526" s="116">
        <v>-1</v>
      </c>
      <c r="AG526" s="116">
        <v>-1</v>
      </c>
      <c r="AH526" s="116">
        <v>-1</v>
      </c>
      <c r="AI526" s="116">
        <v>-1</v>
      </c>
      <c r="AJ526" s="116">
        <v>0</v>
      </c>
      <c r="AM526" s="116" t="s">
        <v>319</v>
      </c>
      <c r="AN526" s="116">
        <v>-1</v>
      </c>
      <c r="AQ526" s="116">
        <v>779</v>
      </c>
      <c r="AR526" s="116" t="s">
        <v>320</v>
      </c>
      <c r="AS526" s="116" t="s">
        <v>248</v>
      </c>
      <c r="AT526" s="116" t="s">
        <v>268</v>
      </c>
      <c r="AV526" s="116">
        <v>82.9377199179049</v>
      </c>
      <c r="AW526" s="116">
        <v>0.25815952850000001</v>
      </c>
    </row>
    <row r="527" spans="1:49" x14ac:dyDescent="0.25">
      <c r="A527" s="127">
        <v>200000</v>
      </c>
      <c r="B527" s="127">
        <v>810000</v>
      </c>
      <c r="C527" s="127">
        <v>810000</v>
      </c>
      <c r="D527" s="116" t="s">
        <v>314</v>
      </c>
      <c r="E527" s="116" t="s">
        <v>315</v>
      </c>
      <c r="F527" s="116" t="s">
        <v>316</v>
      </c>
      <c r="G527" s="116" t="s">
        <v>317</v>
      </c>
      <c r="H527" s="116">
        <v>0.36</v>
      </c>
      <c r="I527" s="116">
        <v>0.57999999999999996</v>
      </c>
      <c r="J527" s="116" t="s">
        <v>268</v>
      </c>
      <c r="K527" s="116">
        <v>0.25636055609280001</v>
      </c>
      <c r="L527" s="116">
        <v>3994.9398602685101</v>
      </c>
      <c r="M527" s="116">
        <v>9.2529968362171093</v>
      </c>
      <c r="N527" s="116">
        <v>1.32763171750565</v>
      </c>
      <c r="O527" s="116">
        <v>2.3721034144575999</v>
      </c>
      <c r="P527" s="116">
        <v>0.34035240538618999</v>
      </c>
      <c r="Q527" s="116">
        <v>1024.14500413575</v>
      </c>
      <c r="R527" s="116">
        <v>1750</v>
      </c>
      <c r="S527" s="116" t="s">
        <v>321</v>
      </c>
      <c r="T527" s="116">
        <v>1750</v>
      </c>
      <c r="U527" s="116" t="s">
        <v>268</v>
      </c>
      <c r="V527" s="116" t="s">
        <v>268</v>
      </c>
      <c r="Z527" s="116">
        <v>0</v>
      </c>
      <c r="AA527" s="116">
        <v>1</v>
      </c>
      <c r="AB527" s="116">
        <v>2.3721034144575999</v>
      </c>
      <c r="AC527" s="116">
        <v>0.34035240538618999</v>
      </c>
      <c r="AD527" s="116">
        <v>1024.14500413575</v>
      </c>
      <c r="AF527" s="116">
        <v>-1</v>
      </c>
      <c r="AG527" s="116">
        <v>-1</v>
      </c>
      <c r="AH527" s="116">
        <v>-1</v>
      </c>
      <c r="AI527" s="116">
        <v>-1</v>
      </c>
      <c r="AJ527" s="116">
        <v>0</v>
      </c>
      <c r="AM527" s="116" t="s">
        <v>319</v>
      </c>
      <c r="AN527" s="116">
        <v>-1</v>
      </c>
      <c r="AQ527" s="116">
        <v>779</v>
      </c>
      <c r="AR527" s="116" t="s">
        <v>320</v>
      </c>
      <c r="AS527" s="116" t="s">
        <v>248</v>
      </c>
      <c r="AT527" s="116" t="s">
        <v>268</v>
      </c>
      <c r="AV527" s="116">
        <v>128.86591730427301</v>
      </c>
      <c r="AW527" s="116">
        <v>0.83061233099999998</v>
      </c>
    </row>
    <row r="528" spans="1:49" x14ac:dyDescent="0.25">
      <c r="A528" s="127">
        <v>200000</v>
      </c>
      <c r="B528" s="127">
        <v>820000</v>
      </c>
      <c r="C528" s="127">
        <v>820000</v>
      </c>
      <c r="D528" s="116" t="s">
        <v>314</v>
      </c>
      <c r="E528" s="116" t="s">
        <v>315</v>
      </c>
      <c r="F528" s="116" t="s">
        <v>316</v>
      </c>
      <c r="G528" s="116" t="s">
        <v>317</v>
      </c>
      <c r="H528" s="116">
        <v>0.36</v>
      </c>
      <c r="I528" s="116">
        <v>0.57999999999999996</v>
      </c>
      <c r="J528" s="116" t="s">
        <v>268</v>
      </c>
      <c r="K528" s="116">
        <v>0.23634936257658001</v>
      </c>
      <c r="L528" s="116">
        <v>3995.14380327554</v>
      </c>
      <c r="M528" s="116">
        <v>10.7921431506592</v>
      </c>
      <c r="N528" s="116">
        <v>1.8762015431408701</v>
      </c>
      <c r="O528" s="116">
        <v>2.55071615449353</v>
      </c>
      <c r="P528" s="116">
        <v>0.44343903878654001</v>
      </c>
      <c r="Q528" s="116">
        <v>944.24969130595105</v>
      </c>
      <c r="R528" s="116">
        <v>1210</v>
      </c>
      <c r="S528" s="116" t="s">
        <v>318</v>
      </c>
      <c r="T528" s="116">
        <v>1210</v>
      </c>
      <c r="U528" s="116" t="s">
        <v>268</v>
      </c>
      <c r="V528" s="116" t="s">
        <v>268</v>
      </c>
      <c r="Z528" s="116">
        <v>0</v>
      </c>
      <c r="AA528" s="116">
        <v>1</v>
      </c>
      <c r="AB528" s="116">
        <v>2.55071615449353</v>
      </c>
      <c r="AC528" s="116">
        <v>0.44343903878654001</v>
      </c>
      <c r="AD528" s="116">
        <v>944.24969130595105</v>
      </c>
      <c r="AF528" s="116">
        <v>-1</v>
      </c>
      <c r="AG528" s="116">
        <v>-1</v>
      </c>
      <c r="AH528" s="116">
        <v>-1</v>
      </c>
      <c r="AI528" s="116">
        <v>-1</v>
      </c>
      <c r="AJ528" s="116">
        <v>0</v>
      </c>
      <c r="AM528" s="116" t="s">
        <v>319</v>
      </c>
      <c r="AN528" s="116">
        <v>-1</v>
      </c>
      <c r="AQ528" s="116">
        <v>779</v>
      </c>
      <c r="AR528" s="116" t="s">
        <v>320</v>
      </c>
      <c r="AS528" s="116" t="s">
        <v>248</v>
      </c>
      <c r="AT528" s="116" t="s">
        <v>268</v>
      </c>
      <c r="AV528" s="116">
        <v>189.24542563252101</v>
      </c>
      <c r="AW528" s="116">
        <v>0.76581483480000001</v>
      </c>
    </row>
    <row r="529" spans="1:49" x14ac:dyDescent="0.25">
      <c r="A529" s="127">
        <v>200000</v>
      </c>
      <c r="B529" s="127">
        <v>820000</v>
      </c>
      <c r="C529" s="127">
        <v>820000</v>
      </c>
      <c r="D529" s="116" t="s">
        <v>314</v>
      </c>
      <c r="E529" s="116" t="s">
        <v>315</v>
      </c>
      <c r="F529" s="116" t="s">
        <v>316</v>
      </c>
      <c r="G529" s="116" t="s">
        <v>317</v>
      </c>
      <c r="H529" s="116">
        <v>0.36</v>
      </c>
      <c r="I529" s="116">
        <v>0.57999999999999996</v>
      </c>
      <c r="J529" s="116" t="s">
        <v>268</v>
      </c>
      <c r="K529" s="116">
        <v>1.87676832162E-3</v>
      </c>
      <c r="L529" s="116">
        <v>3995.14380327554</v>
      </c>
      <c r="M529" s="116">
        <v>10.7921431506592</v>
      </c>
      <c r="N529" s="116">
        <v>1.8762015431408701</v>
      </c>
      <c r="O529" s="116">
        <v>2.0254352387609999E-2</v>
      </c>
      <c r="P529" s="116">
        <v>3.5211956211499999E-3</v>
      </c>
      <c r="Q529" s="116">
        <v>7.4979593303279497</v>
      </c>
      <c r="R529" s="116">
        <v>1310</v>
      </c>
      <c r="S529" s="116" t="s">
        <v>318</v>
      </c>
      <c r="T529" s="116">
        <v>1310</v>
      </c>
      <c r="U529" s="116" t="s">
        <v>268</v>
      </c>
      <c r="V529" s="116" t="s">
        <v>268</v>
      </c>
      <c r="Z529" s="116">
        <v>0</v>
      </c>
      <c r="AA529" s="116">
        <v>1</v>
      </c>
      <c r="AB529" s="116">
        <v>2.0254352387609999E-2</v>
      </c>
      <c r="AC529" s="116">
        <v>3.5211956211499999E-3</v>
      </c>
      <c r="AD529" s="116">
        <v>7.49795933032647</v>
      </c>
      <c r="AF529" s="116">
        <v>-1</v>
      </c>
      <c r="AG529" s="116">
        <v>-1</v>
      </c>
      <c r="AH529" s="116">
        <v>-1</v>
      </c>
      <c r="AI529" s="116">
        <v>-1</v>
      </c>
      <c r="AJ529" s="116">
        <v>0</v>
      </c>
      <c r="AM529" s="116" t="s">
        <v>319</v>
      </c>
      <c r="AN529" s="116">
        <v>-1</v>
      </c>
      <c r="AQ529" s="116">
        <v>779</v>
      </c>
      <c r="AR529" s="116" t="s">
        <v>320</v>
      </c>
      <c r="AS529" s="116" t="s">
        <v>248</v>
      </c>
      <c r="AT529" s="116" t="s">
        <v>268</v>
      </c>
      <c r="AV529" s="116">
        <v>35.659599073465998</v>
      </c>
      <c r="AW529" s="116">
        <v>6.0810700000000001E-3</v>
      </c>
    </row>
    <row r="530" spans="1:49" x14ac:dyDescent="0.25">
      <c r="A530" s="127">
        <v>200000</v>
      </c>
      <c r="B530" s="127">
        <v>820000</v>
      </c>
      <c r="C530" s="127">
        <v>820000</v>
      </c>
      <c r="D530" s="116" t="s">
        <v>314</v>
      </c>
      <c r="E530" s="116" t="s">
        <v>315</v>
      </c>
      <c r="F530" s="116" t="s">
        <v>316</v>
      </c>
      <c r="G530" s="116" t="s">
        <v>317</v>
      </c>
      <c r="H530" s="116">
        <v>0.36</v>
      </c>
      <c r="I530" s="116">
        <v>0.57999999999999996</v>
      </c>
      <c r="J530" s="116" t="s">
        <v>268</v>
      </c>
      <c r="K530" s="116">
        <v>0.28004121906141999</v>
      </c>
      <c r="L530" s="116">
        <v>3996.7252714115398</v>
      </c>
      <c r="M530" s="116">
        <v>10.5492609648386</v>
      </c>
      <c r="N530" s="116">
        <v>1.7670959720659301</v>
      </c>
      <c r="O530" s="116">
        <v>2.9542279007904599</v>
      </c>
      <c r="P530" s="116">
        <v>0.49485971021587</v>
      </c>
      <c r="Q530" s="116">
        <v>1119.24781725967</v>
      </c>
      <c r="R530" s="116">
        <v>1210</v>
      </c>
      <c r="S530" s="116" t="s">
        <v>318</v>
      </c>
      <c r="T530" s="116">
        <v>1210</v>
      </c>
      <c r="U530" s="116" t="s">
        <v>268</v>
      </c>
      <c r="V530" s="116" t="s">
        <v>268</v>
      </c>
      <c r="Z530" s="116">
        <v>0</v>
      </c>
      <c r="AA530" s="116">
        <v>1</v>
      </c>
      <c r="AB530" s="116">
        <v>2.9542279007904599</v>
      </c>
      <c r="AC530" s="116">
        <v>0.49485971021587</v>
      </c>
      <c r="AD530" s="116">
        <v>1119.24781725967</v>
      </c>
      <c r="AF530" s="116">
        <v>-1</v>
      </c>
      <c r="AG530" s="116">
        <v>-1</v>
      </c>
      <c r="AH530" s="116">
        <v>-1</v>
      </c>
      <c r="AI530" s="116">
        <v>-1</v>
      </c>
      <c r="AJ530" s="116">
        <v>0</v>
      </c>
      <c r="AM530" s="116" t="s">
        <v>319</v>
      </c>
      <c r="AN530" s="116">
        <v>-1</v>
      </c>
      <c r="AQ530" s="116">
        <v>779</v>
      </c>
      <c r="AR530" s="116" t="s">
        <v>320</v>
      </c>
      <c r="AS530" s="116" t="s">
        <v>248</v>
      </c>
      <c r="AT530" s="116" t="s">
        <v>268</v>
      </c>
      <c r="AV530" s="116">
        <v>228.447269164316</v>
      </c>
      <c r="AW530" s="116">
        <v>0.90774356629999997</v>
      </c>
    </row>
    <row r="531" spans="1:49" x14ac:dyDescent="0.25">
      <c r="A531" s="127">
        <v>200000</v>
      </c>
      <c r="B531" s="127">
        <v>820000</v>
      </c>
      <c r="C531" s="127">
        <v>820000</v>
      </c>
      <c r="D531" s="116" t="s">
        <v>314</v>
      </c>
      <c r="E531" s="116" t="s">
        <v>315</v>
      </c>
      <c r="F531" s="116" t="s">
        <v>316</v>
      </c>
      <c r="G531" s="116" t="s">
        <v>317</v>
      </c>
      <c r="H531" s="116">
        <v>0.36</v>
      </c>
      <c r="I531" s="116">
        <v>0.57999999999999996</v>
      </c>
      <c r="J531" s="116" t="s">
        <v>268</v>
      </c>
      <c r="K531" s="116">
        <v>1.73598859937E-3</v>
      </c>
      <c r="L531" s="116">
        <v>3996.7252714115398</v>
      </c>
      <c r="M531" s="116">
        <v>10.5492609648386</v>
      </c>
      <c r="N531" s="116">
        <v>1.7670959720659301</v>
      </c>
      <c r="O531" s="116">
        <v>1.831339676678E-2</v>
      </c>
      <c r="P531" s="116">
        <v>3.0676584615000001E-3</v>
      </c>
      <c r="Q531" s="116">
        <v>6.9382695060003901</v>
      </c>
      <c r="R531" s="116">
        <v>1310</v>
      </c>
      <c r="S531" s="116" t="s">
        <v>318</v>
      </c>
      <c r="T531" s="116">
        <v>1310</v>
      </c>
      <c r="U531" s="116" t="s">
        <v>268</v>
      </c>
      <c r="V531" s="116" t="s">
        <v>268</v>
      </c>
      <c r="Z531" s="116">
        <v>0</v>
      </c>
      <c r="AA531" s="116">
        <v>1</v>
      </c>
      <c r="AB531" s="116">
        <v>1.831339676678E-2</v>
      </c>
      <c r="AC531" s="116">
        <v>3.0676584615000001E-3</v>
      </c>
      <c r="AD531" s="116">
        <v>6.9382695059989103</v>
      </c>
      <c r="AF531" s="116">
        <v>-1</v>
      </c>
      <c r="AG531" s="116">
        <v>-1</v>
      </c>
      <c r="AH531" s="116">
        <v>-1</v>
      </c>
      <c r="AI531" s="116">
        <v>-1</v>
      </c>
      <c r="AJ531" s="116">
        <v>0</v>
      </c>
      <c r="AM531" s="116" t="s">
        <v>319</v>
      </c>
      <c r="AN531" s="116">
        <v>-1</v>
      </c>
      <c r="AQ531" s="116">
        <v>779</v>
      </c>
      <c r="AR531" s="116" t="s">
        <v>320</v>
      </c>
      <c r="AS531" s="116" t="s">
        <v>248</v>
      </c>
      <c r="AT531" s="116" t="s">
        <v>268</v>
      </c>
      <c r="AV531" s="116">
        <v>33.055172929812301</v>
      </c>
      <c r="AW531" s="116">
        <v>5.6271448E-3</v>
      </c>
    </row>
    <row r="532" spans="1:49" x14ac:dyDescent="0.25">
      <c r="A532" s="127">
        <v>200000</v>
      </c>
      <c r="B532" s="127">
        <v>820000</v>
      </c>
      <c r="C532" s="127">
        <v>820000</v>
      </c>
      <c r="D532" s="116" t="s">
        <v>314</v>
      </c>
      <c r="E532" s="116" t="s">
        <v>315</v>
      </c>
      <c r="F532" s="116" t="s">
        <v>316</v>
      </c>
      <c r="G532" s="116" t="s">
        <v>317</v>
      </c>
      <c r="H532" s="116">
        <v>0.36</v>
      </c>
      <c r="I532" s="116">
        <v>0.57999999999999996</v>
      </c>
      <c r="J532" s="116" t="s">
        <v>268</v>
      </c>
      <c r="K532" s="116">
        <v>2.6421762060600002E-3</v>
      </c>
      <c r="L532" s="116">
        <v>3996.7252714115398</v>
      </c>
      <c r="M532" s="116">
        <v>10.5492609648386</v>
      </c>
      <c r="N532" s="116">
        <v>1.7670959720659301</v>
      </c>
      <c r="O532" s="116">
        <v>2.7873006312860001E-2</v>
      </c>
      <c r="P532" s="116">
        <v>4.6689789312200003E-3</v>
      </c>
      <c r="Q532" s="116">
        <v>10.5600524143022</v>
      </c>
      <c r="R532" s="116">
        <v>1310</v>
      </c>
      <c r="S532" s="116" t="s">
        <v>318</v>
      </c>
      <c r="T532" s="116">
        <v>1310</v>
      </c>
      <c r="U532" s="116" t="s">
        <v>268</v>
      </c>
      <c r="V532" s="116" t="s">
        <v>268</v>
      </c>
      <c r="Z532" s="116">
        <v>0</v>
      </c>
      <c r="AA532" s="116">
        <v>1</v>
      </c>
      <c r="AB532" s="116">
        <v>2.7873006312860001E-2</v>
      </c>
      <c r="AC532" s="116">
        <v>4.6689789312200003E-3</v>
      </c>
      <c r="AD532" s="116">
        <v>10.560052414301699</v>
      </c>
      <c r="AF532" s="116">
        <v>-1</v>
      </c>
      <c r="AG532" s="116">
        <v>-1</v>
      </c>
      <c r="AH532" s="116">
        <v>-1</v>
      </c>
      <c r="AI532" s="116">
        <v>-1</v>
      </c>
      <c r="AJ532" s="116">
        <v>0</v>
      </c>
      <c r="AM532" s="116" t="s">
        <v>319</v>
      </c>
      <c r="AN532" s="116">
        <v>-1</v>
      </c>
      <c r="AQ532" s="116">
        <v>779</v>
      </c>
      <c r="AR532" s="116" t="s">
        <v>320</v>
      </c>
      <c r="AS532" s="116" t="s">
        <v>248</v>
      </c>
      <c r="AT532" s="116" t="s">
        <v>268</v>
      </c>
      <c r="AV532" s="116">
        <v>68.436700320879098</v>
      </c>
      <c r="AW532" s="116">
        <v>8.5645193999999997E-3</v>
      </c>
    </row>
    <row r="533" spans="1:49" x14ac:dyDescent="0.25">
      <c r="A533" s="127">
        <v>200000</v>
      </c>
      <c r="B533" s="127">
        <v>820000</v>
      </c>
      <c r="C533" s="127">
        <v>820000</v>
      </c>
      <c r="D533" s="116" t="s">
        <v>314</v>
      </c>
      <c r="E533" s="116" t="s">
        <v>315</v>
      </c>
      <c r="F533" s="116" t="s">
        <v>316</v>
      </c>
      <c r="G533" s="116" t="s">
        <v>317</v>
      </c>
      <c r="H533" s="116">
        <v>0.36</v>
      </c>
      <c r="I533" s="116">
        <v>0.57999999999999996</v>
      </c>
      <c r="J533" s="116" t="s">
        <v>268</v>
      </c>
      <c r="K533" s="116">
        <v>0.18657223864132999</v>
      </c>
      <c r="L533" s="116">
        <v>3990.44731380549</v>
      </c>
      <c r="M533" s="116">
        <v>10.945464237471301</v>
      </c>
      <c r="N533" s="116">
        <v>1.96506899857535</v>
      </c>
      <c r="O533" s="116">
        <v>2.0421197657537302</v>
      </c>
      <c r="P533" s="116">
        <v>0.36662732214888999</v>
      </c>
      <c r="Q533" s="116">
        <v>744.50668851700505</v>
      </c>
      <c r="R533" s="116">
        <v>1210</v>
      </c>
      <c r="S533" s="116" t="s">
        <v>318</v>
      </c>
      <c r="T533" s="116">
        <v>1210</v>
      </c>
      <c r="U533" s="116" t="s">
        <v>268</v>
      </c>
      <c r="V533" s="116" t="s">
        <v>268</v>
      </c>
      <c r="Z533" s="116">
        <v>0</v>
      </c>
      <c r="AA533" s="116">
        <v>1</v>
      </c>
      <c r="AB533" s="116">
        <v>2.0421197657537302</v>
      </c>
      <c r="AC533" s="116">
        <v>0.36662732214888999</v>
      </c>
      <c r="AD533" s="116">
        <v>744.50668851700505</v>
      </c>
      <c r="AF533" s="116">
        <v>-1</v>
      </c>
      <c r="AG533" s="116">
        <v>-1</v>
      </c>
      <c r="AH533" s="116">
        <v>-1</v>
      </c>
      <c r="AI533" s="116">
        <v>-1</v>
      </c>
      <c r="AJ533" s="116">
        <v>0</v>
      </c>
      <c r="AM533" s="116" t="s">
        <v>319</v>
      </c>
      <c r="AN533" s="116">
        <v>-1</v>
      </c>
      <c r="AQ533" s="116">
        <v>779</v>
      </c>
      <c r="AR533" s="116" t="s">
        <v>320</v>
      </c>
      <c r="AS533" s="116" t="s">
        <v>248</v>
      </c>
      <c r="AT533" s="116" t="s">
        <v>268</v>
      </c>
      <c r="AV533" s="116">
        <v>130.24845740417399</v>
      </c>
      <c r="AW533" s="116">
        <v>0.60381726560000004</v>
      </c>
    </row>
    <row r="534" spans="1:49" x14ac:dyDescent="0.25">
      <c r="A534" s="127">
        <v>200000</v>
      </c>
      <c r="B534" s="127">
        <v>820000</v>
      </c>
      <c r="C534" s="127">
        <v>820000</v>
      </c>
      <c r="D534" s="116" t="s">
        <v>314</v>
      </c>
      <c r="E534" s="116" t="s">
        <v>315</v>
      </c>
      <c r="F534" s="116" t="s">
        <v>316</v>
      </c>
      <c r="G534" s="116" t="s">
        <v>317</v>
      </c>
      <c r="H534" s="116">
        <v>0.36</v>
      </c>
      <c r="I534" s="116">
        <v>0.57999999999999996</v>
      </c>
      <c r="J534" s="116" t="s">
        <v>268</v>
      </c>
      <c r="K534" s="116">
        <v>2.9198812893999998E-4</v>
      </c>
      <c r="L534" s="116">
        <v>3990.44731380549</v>
      </c>
      <c r="M534" s="116">
        <v>10.945464237471301</v>
      </c>
      <c r="N534" s="116">
        <v>1.96506899857535</v>
      </c>
      <c r="O534" s="116">
        <v>3.1959456230900001E-3</v>
      </c>
      <c r="P534" s="116">
        <v>5.7377682012999995E-4</v>
      </c>
      <c r="Q534" s="116">
        <v>1.1651632447957001</v>
      </c>
      <c r="R534" s="116">
        <v>1310</v>
      </c>
      <c r="S534" s="116" t="s">
        <v>318</v>
      </c>
      <c r="T534" s="116">
        <v>1310</v>
      </c>
      <c r="U534" s="116" t="s">
        <v>268</v>
      </c>
      <c r="V534" s="116" t="s">
        <v>268</v>
      </c>
      <c r="Z534" s="116">
        <v>0</v>
      </c>
      <c r="AA534" s="116">
        <v>1</v>
      </c>
      <c r="AB534" s="116">
        <v>3.1959456230900001E-3</v>
      </c>
      <c r="AC534" s="116">
        <v>5.7377682012999995E-4</v>
      </c>
      <c r="AD534" s="116">
        <v>1.16516324479719</v>
      </c>
      <c r="AF534" s="116">
        <v>-1</v>
      </c>
      <c r="AG534" s="116">
        <v>-1</v>
      </c>
      <c r="AH534" s="116">
        <v>-1</v>
      </c>
      <c r="AI534" s="116">
        <v>-1</v>
      </c>
      <c r="AJ534" s="116">
        <v>0</v>
      </c>
      <c r="AM534" s="116" t="s">
        <v>319</v>
      </c>
      <c r="AN534" s="116">
        <v>-1</v>
      </c>
      <c r="AQ534" s="116">
        <v>779</v>
      </c>
      <c r="AR534" s="116" t="s">
        <v>320</v>
      </c>
      <c r="AS534" s="116" t="s">
        <v>248</v>
      </c>
      <c r="AT534" s="116" t="s">
        <v>268</v>
      </c>
      <c r="AV534" s="116">
        <v>13.5757795811314</v>
      </c>
      <c r="AW534" s="116">
        <v>9.4498239999999995E-4</v>
      </c>
    </row>
    <row r="535" spans="1:49" x14ac:dyDescent="0.25">
      <c r="A535" s="127">
        <v>200000</v>
      </c>
      <c r="B535" s="127">
        <v>820000</v>
      </c>
      <c r="C535" s="127">
        <v>820000</v>
      </c>
      <c r="D535" s="116" t="s">
        <v>314</v>
      </c>
      <c r="E535" s="116" t="s">
        <v>315</v>
      </c>
      <c r="F535" s="116" t="s">
        <v>316</v>
      </c>
      <c r="G535" s="116" t="s">
        <v>317</v>
      </c>
      <c r="H535" s="116">
        <v>0.36</v>
      </c>
      <c r="I535" s="116">
        <v>0.57999999999999996</v>
      </c>
      <c r="J535" s="116" t="s">
        <v>268</v>
      </c>
      <c r="K535" s="116">
        <v>2.5111640596400002E-3</v>
      </c>
      <c r="L535" s="116">
        <v>3990.44731380549</v>
      </c>
      <c r="M535" s="116">
        <v>10.945464237471301</v>
      </c>
      <c r="N535" s="116">
        <v>1.96506899857535</v>
      </c>
      <c r="O535" s="116">
        <v>2.7485856409250001E-2</v>
      </c>
      <c r="P535" s="116">
        <v>4.9346106439400001E-3</v>
      </c>
      <c r="Q535" s="116">
        <v>10.0206678763313</v>
      </c>
      <c r="R535" s="116">
        <v>1310</v>
      </c>
      <c r="S535" s="116" t="s">
        <v>318</v>
      </c>
      <c r="T535" s="116">
        <v>1310</v>
      </c>
      <c r="U535" s="116" t="s">
        <v>268</v>
      </c>
      <c r="V535" s="116" t="s">
        <v>268</v>
      </c>
      <c r="Z535" s="116">
        <v>0</v>
      </c>
      <c r="AA535" s="116">
        <v>1</v>
      </c>
      <c r="AB535" s="116">
        <v>2.7485856409250001E-2</v>
      </c>
      <c r="AC535" s="116">
        <v>4.9346106439400001E-3</v>
      </c>
      <c r="AD535" s="116">
        <v>10.0206678763331</v>
      </c>
      <c r="AF535" s="116">
        <v>-1</v>
      </c>
      <c r="AG535" s="116">
        <v>-1</v>
      </c>
      <c r="AH535" s="116">
        <v>-1</v>
      </c>
      <c r="AI535" s="116">
        <v>-1</v>
      </c>
      <c r="AJ535" s="116">
        <v>0</v>
      </c>
      <c r="AM535" s="116" t="s">
        <v>319</v>
      </c>
      <c r="AN535" s="116">
        <v>-1</v>
      </c>
      <c r="AQ535" s="116">
        <v>779</v>
      </c>
      <c r="AR535" s="116" t="s">
        <v>320</v>
      </c>
      <c r="AS535" s="116" t="s">
        <v>248</v>
      </c>
      <c r="AT535" s="116" t="s">
        <v>268</v>
      </c>
      <c r="AV535" s="116">
        <v>81.358293606474504</v>
      </c>
      <c r="AW535" s="116">
        <v>8.1270622999999997E-3</v>
      </c>
    </row>
    <row r="536" spans="1:49" x14ac:dyDescent="0.25">
      <c r="A536" s="127">
        <v>200000</v>
      </c>
      <c r="B536" s="127">
        <v>820000</v>
      </c>
      <c r="C536" s="127">
        <v>820000</v>
      </c>
      <c r="D536" s="116" t="s">
        <v>314</v>
      </c>
      <c r="E536" s="116" t="s">
        <v>315</v>
      </c>
      <c r="F536" s="116" t="s">
        <v>316</v>
      </c>
      <c r="G536" s="116" t="s">
        <v>317</v>
      </c>
      <c r="H536" s="116">
        <v>0.36</v>
      </c>
      <c r="I536" s="116">
        <v>0.57999999999999996</v>
      </c>
      <c r="J536" s="116" t="s">
        <v>268</v>
      </c>
      <c r="K536" s="116">
        <v>4.1645080567660003E-2</v>
      </c>
      <c r="L536" s="116">
        <v>3990.44731380549</v>
      </c>
      <c r="M536" s="116">
        <v>10.945464237471301</v>
      </c>
      <c r="N536" s="116">
        <v>1.96506899857535</v>
      </c>
      <c r="O536" s="116">
        <v>0.45582474002001999</v>
      </c>
      <c r="P536" s="116">
        <v>8.1835456766690004E-2</v>
      </c>
      <c r="Q536" s="116">
        <v>166.18249988446399</v>
      </c>
      <c r="R536" s="116">
        <v>1310</v>
      </c>
      <c r="S536" s="116" t="s">
        <v>318</v>
      </c>
      <c r="T536" s="116">
        <v>1310</v>
      </c>
      <c r="U536" s="116" t="s">
        <v>268</v>
      </c>
      <c r="V536" s="116" t="s">
        <v>268</v>
      </c>
      <c r="Z536" s="116">
        <v>0</v>
      </c>
      <c r="AA536" s="116">
        <v>1</v>
      </c>
      <c r="AB536" s="116">
        <v>0.45582474002001999</v>
      </c>
      <c r="AC536" s="116">
        <v>8.1835456766690004E-2</v>
      </c>
      <c r="AD536" s="116">
        <v>166.182499884463</v>
      </c>
      <c r="AF536" s="116">
        <v>-1</v>
      </c>
      <c r="AG536" s="116">
        <v>-1</v>
      </c>
      <c r="AH536" s="116">
        <v>-1</v>
      </c>
      <c r="AI536" s="116">
        <v>-1</v>
      </c>
      <c r="AJ536" s="116">
        <v>0</v>
      </c>
      <c r="AM536" s="116" t="s">
        <v>319</v>
      </c>
      <c r="AN536" s="116">
        <v>-1</v>
      </c>
      <c r="AQ536" s="116">
        <v>779</v>
      </c>
      <c r="AR536" s="116" t="s">
        <v>320</v>
      </c>
      <c r="AS536" s="116" t="s">
        <v>248</v>
      </c>
      <c r="AT536" s="116" t="s">
        <v>268</v>
      </c>
      <c r="AV536" s="116">
        <v>52.336407010640599</v>
      </c>
      <c r="AW536" s="116">
        <v>0.1347789942</v>
      </c>
    </row>
    <row r="537" spans="1:49" x14ac:dyDescent="0.25">
      <c r="A537" s="127">
        <v>200000</v>
      </c>
      <c r="B537" s="127">
        <v>820000</v>
      </c>
      <c r="C537" s="127">
        <v>820000</v>
      </c>
      <c r="D537" s="116" t="s">
        <v>314</v>
      </c>
      <c r="E537" s="116" t="s">
        <v>315</v>
      </c>
      <c r="F537" s="116" t="s">
        <v>316</v>
      </c>
      <c r="G537" s="116" t="s">
        <v>317</v>
      </c>
      <c r="H537" s="116">
        <v>0.36</v>
      </c>
      <c r="I537" s="116">
        <v>0.57999999999999996</v>
      </c>
      <c r="J537" s="116" t="s">
        <v>268</v>
      </c>
      <c r="K537" s="116">
        <v>1.7204776691919998E-2</v>
      </c>
      <c r="L537" s="116">
        <v>3994.1966930854901</v>
      </c>
      <c r="M537" s="116">
        <v>10.194342169473201</v>
      </c>
      <c r="N537" s="116">
        <v>1.5962323255125801</v>
      </c>
      <c r="O537" s="116">
        <v>0.17539138054681999</v>
      </c>
      <c r="P537" s="116">
        <v>2.746282070887E-2</v>
      </c>
      <c r="Q537" s="116">
        <v>68.719262168145207</v>
      </c>
      <c r="R537" s="116">
        <v>1210</v>
      </c>
      <c r="S537" s="116" t="s">
        <v>318</v>
      </c>
      <c r="T537" s="116">
        <v>1210</v>
      </c>
      <c r="U537" s="116" t="s">
        <v>268</v>
      </c>
      <c r="V537" s="116" t="s">
        <v>268</v>
      </c>
      <c r="Z537" s="116">
        <v>0</v>
      </c>
      <c r="AA537" s="116">
        <v>1</v>
      </c>
      <c r="AB537" s="116">
        <v>0.17539138054681999</v>
      </c>
      <c r="AC537" s="116">
        <v>2.746282070887E-2</v>
      </c>
      <c r="AD537" s="116">
        <v>196.495876298013</v>
      </c>
      <c r="AF537" s="116">
        <v>-1</v>
      </c>
      <c r="AG537" s="116">
        <v>-1</v>
      </c>
      <c r="AH537" s="116">
        <v>-1</v>
      </c>
      <c r="AI537" s="116">
        <v>-1</v>
      </c>
      <c r="AJ537" s="116">
        <v>0</v>
      </c>
      <c r="AM537" s="116" t="s">
        <v>319</v>
      </c>
      <c r="AN537" s="116">
        <v>-1</v>
      </c>
      <c r="AQ537" s="116">
        <v>779</v>
      </c>
      <c r="AR537" s="116" t="s">
        <v>320</v>
      </c>
      <c r="AS537" s="116" t="s">
        <v>248</v>
      </c>
      <c r="AT537" s="116" t="s">
        <v>268</v>
      </c>
      <c r="AV537" s="116">
        <v>33.568174050270699</v>
      </c>
      <c r="AW537" s="116">
        <v>0.15936405209999999</v>
      </c>
    </row>
    <row r="538" spans="1:49" x14ac:dyDescent="0.25">
      <c r="A538" s="127">
        <v>200000</v>
      </c>
      <c r="B538" s="127">
        <v>820000</v>
      </c>
      <c r="C538" s="127">
        <v>820000</v>
      </c>
      <c r="D538" s="116" t="s">
        <v>314</v>
      </c>
      <c r="E538" s="116" t="s">
        <v>315</v>
      </c>
      <c r="F538" s="116" t="s">
        <v>316</v>
      </c>
      <c r="G538" s="116" t="s">
        <v>317</v>
      </c>
      <c r="H538" s="116">
        <v>0.36</v>
      </c>
      <c r="I538" s="116">
        <v>0.57999999999999996</v>
      </c>
      <c r="J538" s="116" t="s">
        <v>268</v>
      </c>
      <c r="K538" s="116">
        <v>0.2359144383356</v>
      </c>
      <c r="L538" s="116">
        <v>3995.0201244805799</v>
      </c>
      <c r="M538" s="116">
        <v>10.382725127419899</v>
      </c>
      <c r="N538" s="116">
        <v>1.68139809971802</v>
      </c>
      <c r="O538" s="116">
        <v>2.4494347668282401</v>
      </c>
      <c r="P538" s="116">
        <v>0.39666608831353001</v>
      </c>
      <c r="Q538" s="116">
        <v>942.48292880627696</v>
      </c>
      <c r="R538" s="116">
        <v>1210</v>
      </c>
      <c r="S538" s="116" t="s">
        <v>318</v>
      </c>
      <c r="T538" s="116">
        <v>1210</v>
      </c>
      <c r="U538" s="116" t="s">
        <v>268</v>
      </c>
      <c r="V538" s="116" t="s">
        <v>268</v>
      </c>
      <c r="Z538" s="116">
        <v>0</v>
      </c>
      <c r="AA538" s="116">
        <v>1</v>
      </c>
      <c r="AB538" s="116">
        <v>2.4494347668282401</v>
      </c>
      <c r="AC538" s="116">
        <v>0.39666608831353001</v>
      </c>
      <c r="AD538" s="116">
        <v>942.48292880627696</v>
      </c>
      <c r="AF538" s="116">
        <v>-1</v>
      </c>
      <c r="AG538" s="116">
        <v>-1</v>
      </c>
      <c r="AH538" s="116">
        <v>-1</v>
      </c>
      <c r="AI538" s="116">
        <v>-1</v>
      </c>
      <c r="AJ538" s="116">
        <v>0</v>
      </c>
      <c r="AM538" s="116" t="s">
        <v>319</v>
      </c>
      <c r="AN538" s="116">
        <v>-1</v>
      </c>
      <c r="AQ538" s="116">
        <v>779</v>
      </c>
      <c r="AR538" s="116" t="s">
        <v>320</v>
      </c>
      <c r="AS538" s="116" t="s">
        <v>248</v>
      </c>
      <c r="AT538" s="116" t="s">
        <v>268</v>
      </c>
      <c r="AV538" s="116">
        <v>128.48677469411899</v>
      </c>
      <c r="AW538" s="116">
        <v>0.76438193740000004</v>
      </c>
    </row>
    <row r="539" spans="1:49" x14ac:dyDescent="0.25">
      <c r="A539" s="127">
        <v>200000</v>
      </c>
      <c r="B539" s="127">
        <v>820000</v>
      </c>
      <c r="C539" s="127">
        <v>820000</v>
      </c>
      <c r="D539" s="116" t="s">
        <v>314</v>
      </c>
      <c r="E539" s="116" t="s">
        <v>315</v>
      </c>
      <c r="F539" s="116" t="s">
        <v>316</v>
      </c>
      <c r="G539" s="116" t="s">
        <v>317</v>
      </c>
      <c r="H539" s="116">
        <v>0.36</v>
      </c>
      <c r="I539" s="116">
        <v>0.57999999999999996</v>
      </c>
      <c r="J539" s="116" t="s">
        <v>268</v>
      </c>
      <c r="K539" s="116">
        <v>2.5613868402999999E-3</v>
      </c>
      <c r="L539" s="116">
        <v>3995.0201244805799</v>
      </c>
      <c r="M539" s="116">
        <v>10.382725127419899</v>
      </c>
      <c r="N539" s="116">
        <v>1.68139809971802</v>
      </c>
      <c r="O539" s="116">
        <v>2.6594175507889999E-2</v>
      </c>
      <c r="P539" s="116">
        <v>4.3067109659300001E-3</v>
      </c>
      <c r="Q539" s="116">
        <v>10.232791973606201</v>
      </c>
      <c r="R539" s="116">
        <v>1310</v>
      </c>
      <c r="S539" s="116" t="s">
        <v>318</v>
      </c>
      <c r="T539" s="116">
        <v>1310</v>
      </c>
      <c r="U539" s="116" t="s">
        <v>268</v>
      </c>
      <c r="V539" s="116" t="s">
        <v>268</v>
      </c>
      <c r="Z539" s="116">
        <v>0</v>
      </c>
      <c r="AA539" s="116">
        <v>1</v>
      </c>
      <c r="AB539" s="116">
        <v>2.6594175507889999E-2</v>
      </c>
      <c r="AC539" s="116">
        <v>4.3067109659300001E-3</v>
      </c>
      <c r="AD539" s="116">
        <v>10.232791973605501</v>
      </c>
      <c r="AF539" s="116">
        <v>-1</v>
      </c>
      <c r="AG539" s="116">
        <v>-1</v>
      </c>
      <c r="AH539" s="116">
        <v>-1</v>
      </c>
      <c r="AI539" s="116">
        <v>-1</v>
      </c>
      <c r="AJ539" s="116">
        <v>0</v>
      </c>
      <c r="AM539" s="116" t="s">
        <v>319</v>
      </c>
      <c r="AN539" s="116">
        <v>-1</v>
      </c>
      <c r="AQ539" s="116">
        <v>779</v>
      </c>
      <c r="AR539" s="116" t="s">
        <v>320</v>
      </c>
      <c r="AS539" s="116" t="s">
        <v>248</v>
      </c>
      <c r="AT539" s="116" t="s">
        <v>268</v>
      </c>
      <c r="AV539" s="116">
        <v>48.389481643567102</v>
      </c>
      <c r="AW539" s="116">
        <v>8.2991013999999998E-3</v>
      </c>
    </row>
    <row r="540" spans="1:49" x14ac:dyDescent="0.25">
      <c r="A540" s="127">
        <v>200000</v>
      </c>
      <c r="B540" s="127">
        <v>820000</v>
      </c>
      <c r="C540" s="127">
        <v>820000</v>
      </c>
      <c r="D540" s="116" t="s">
        <v>314</v>
      </c>
      <c r="E540" s="116" t="s">
        <v>315</v>
      </c>
      <c r="F540" s="116" t="s">
        <v>316</v>
      </c>
      <c r="G540" s="116" t="s">
        <v>317</v>
      </c>
      <c r="H540" s="116">
        <v>0.36</v>
      </c>
      <c r="I540" s="116">
        <v>0.57999999999999996</v>
      </c>
      <c r="J540" s="116" t="s">
        <v>268</v>
      </c>
      <c r="K540" s="116">
        <v>4.3448046430000003E-5</v>
      </c>
      <c r="L540" s="116">
        <v>3995.0201244805799</v>
      </c>
      <c r="M540" s="116">
        <v>10.382725127419899</v>
      </c>
      <c r="N540" s="116">
        <v>1.68139809971802</v>
      </c>
      <c r="O540" s="116">
        <v>4.5110912342999999E-4</v>
      </c>
      <c r="P540" s="116">
        <v>7.3053462699999998E-5</v>
      </c>
      <c r="Q540" s="116">
        <v>0.17357581986920001</v>
      </c>
      <c r="R540" s="116">
        <v>1310</v>
      </c>
      <c r="S540" s="116" t="s">
        <v>318</v>
      </c>
      <c r="T540" s="116">
        <v>1310</v>
      </c>
      <c r="U540" s="116" t="s">
        <v>268</v>
      </c>
      <c r="V540" s="116" t="s">
        <v>268</v>
      </c>
      <c r="Z540" s="116">
        <v>0</v>
      </c>
      <c r="AA540" s="116">
        <v>1</v>
      </c>
      <c r="AB540" s="116">
        <v>4.5110912342999999E-4</v>
      </c>
      <c r="AC540" s="116">
        <v>7.3053462699999998E-5</v>
      </c>
      <c r="AD540" s="116">
        <v>0.17357581987010001</v>
      </c>
      <c r="AF540" s="116">
        <v>-1</v>
      </c>
      <c r="AG540" s="116">
        <v>-1</v>
      </c>
      <c r="AH540" s="116">
        <v>-1</v>
      </c>
      <c r="AI540" s="116">
        <v>-1</v>
      </c>
      <c r="AJ540" s="116">
        <v>0</v>
      </c>
      <c r="AM540" s="116" t="s">
        <v>319</v>
      </c>
      <c r="AN540" s="116">
        <v>-1</v>
      </c>
      <c r="AQ540" s="116">
        <v>779</v>
      </c>
      <c r="AR540" s="116" t="s">
        <v>320</v>
      </c>
      <c r="AS540" s="116" t="s">
        <v>248</v>
      </c>
      <c r="AT540" s="116" t="s">
        <v>268</v>
      </c>
      <c r="AV540" s="116">
        <v>8.2948916361052092</v>
      </c>
      <c r="AW540" s="116">
        <v>1.4077520000000001E-4</v>
      </c>
    </row>
    <row r="541" spans="1:49" x14ac:dyDescent="0.25">
      <c r="A541" s="127">
        <v>200000</v>
      </c>
      <c r="B541" s="127">
        <v>820000</v>
      </c>
      <c r="C541" s="127">
        <v>820000</v>
      </c>
      <c r="D541" s="116" t="s">
        <v>314</v>
      </c>
      <c r="E541" s="116" t="s">
        <v>315</v>
      </c>
      <c r="F541" s="116" t="s">
        <v>316</v>
      </c>
      <c r="G541" s="116" t="s">
        <v>317</v>
      </c>
      <c r="H541" s="116">
        <v>0.36</v>
      </c>
      <c r="I541" s="116">
        <v>0.57999999999999996</v>
      </c>
      <c r="J541" s="116" t="s">
        <v>268</v>
      </c>
      <c r="K541" s="116">
        <v>0.41635795833731998</v>
      </c>
      <c r="L541" s="116">
        <v>3966.2198774315498</v>
      </c>
      <c r="M541" s="116">
        <v>9.8388120203185405</v>
      </c>
      <c r="N541" s="116">
        <v>1.4454010516700799</v>
      </c>
      <c r="O541" s="116">
        <v>4.0964676852445301</v>
      </c>
      <c r="P541" s="116">
        <v>0.60180423085196999</v>
      </c>
      <c r="Q541" s="116">
        <v>1651.3672104842999</v>
      </c>
      <c r="R541" s="116">
        <v>1210</v>
      </c>
      <c r="S541" s="116" t="s">
        <v>318</v>
      </c>
      <c r="T541" s="116">
        <v>1210</v>
      </c>
      <c r="U541" s="116" t="s">
        <v>268</v>
      </c>
      <c r="V541" s="116" t="s">
        <v>268</v>
      </c>
      <c r="Z541" s="116">
        <v>0</v>
      </c>
      <c r="AA541" s="116">
        <v>1</v>
      </c>
      <c r="AB541" s="116">
        <v>4.0964676852445301</v>
      </c>
      <c r="AC541" s="116">
        <v>0.60180423085196999</v>
      </c>
      <c r="AD541" s="116">
        <v>2450.18569012737</v>
      </c>
      <c r="AF541" s="116">
        <v>-1</v>
      </c>
      <c r="AG541" s="116">
        <v>-1</v>
      </c>
      <c r="AH541" s="116">
        <v>-1</v>
      </c>
      <c r="AI541" s="116">
        <v>-1</v>
      </c>
      <c r="AJ541" s="116">
        <v>0</v>
      </c>
      <c r="AM541" s="116" t="s">
        <v>319</v>
      </c>
      <c r="AN541" s="116">
        <v>-1</v>
      </c>
      <c r="AQ541" s="116">
        <v>779</v>
      </c>
      <c r="AR541" s="116" t="s">
        <v>320</v>
      </c>
      <c r="AS541" s="116" t="s">
        <v>248</v>
      </c>
      <c r="AT541" s="116" t="s">
        <v>268</v>
      </c>
      <c r="AV541" s="116">
        <v>167.40887158529699</v>
      </c>
      <c r="AW541" s="116">
        <v>1.9871741200999999</v>
      </c>
    </row>
    <row r="542" spans="1:49" x14ac:dyDescent="0.25">
      <c r="A542" s="127">
        <v>200000</v>
      </c>
      <c r="B542" s="127">
        <v>820000</v>
      </c>
      <c r="C542" s="127">
        <v>820000</v>
      </c>
      <c r="D542" s="116" t="s">
        <v>314</v>
      </c>
      <c r="E542" s="116" t="s">
        <v>315</v>
      </c>
      <c r="F542" s="116" t="s">
        <v>316</v>
      </c>
      <c r="G542" s="116" t="s">
        <v>317</v>
      </c>
      <c r="H542" s="116">
        <v>0.36</v>
      </c>
      <c r="I542" s="116">
        <v>0.57999999999999996</v>
      </c>
      <c r="J542" s="116" t="s">
        <v>268</v>
      </c>
      <c r="K542" s="116">
        <v>1.079337823082E-2</v>
      </c>
      <c r="L542" s="116">
        <v>2383.0231867909001</v>
      </c>
      <c r="M542" s="116">
        <v>5.9662727248409402</v>
      </c>
      <c r="N542" s="116">
        <v>0.87802184860820998</v>
      </c>
      <c r="O542" s="116">
        <v>6.4396238147479995E-2</v>
      </c>
      <c r="P542" s="116">
        <v>9.4768219069499993E-3</v>
      </c>
      <c r="Q542" s="116">
        <v>25.720870587867299</v>
      </c>
      <c r="R542" s="116">
        <v>1210</v>
      </c>
      <c r="S542" s="116" t="s">
        <v>318</v>
      </c>
      <c r="T542" s="116">
        <v>1210</v>
      </c>
      <c r="U542" s="116" t="s">
        <v>268</v>
      </c>
      <c r="V542" s="116" t="s">
        <v>268</v>
      </c>
      <c r="Z542" s="116">
        <v>0</v>
      </c>
      <c r="AA542" s="116">
        <v>1</v>
      </c>
      <c r="AB542" s="116">
        <v>6.4396238147479995E-2</v>
      </c>
      <c r="AC542" s="116">
        <v>9.4768219069499993E-3</v>
      </c>
      <c r="AD542" s="116">
        <v>797.10408921486999</v>
      </c>
      <c r="AF542" s="116">
        <v>-1</v>
      </c>
      <c r="AG542" s="116">
        <v>-1</v>
      </c>
      <c r="AH542" s="116">
        <v>-1</v>
      </c>
      <c r="AI542" s="116">
        <v>-1</v>
      </c>
      <c r="AJ542" s="116">
        <v>0</v>
      </c>
      <c r="AM542" s="116" t="s">
        <v>319</v>
      </c>
      <c r="AN542" s="116">
        <v>-1</v>
      </c>
      <c r="AQ542" s="116">
        <v>779</v>
      </c>
      <c r="AR542" s="116" t="s">
        <v>320</v>
      </c>
      <c r="AS542" s="116" t="s">
        <v>248</v>
      </c>
      <c r="AT542" s="116" t="s">
        <v>268</v>
      </c>
      <c r="AV542" s="116">
        <v>31.860238660883301</v>
      </c>
      <c r="AW542" s="116">
        <v>0.64647533589999995</v>
      </c>
    </row>
    <row r="543" spans="1:49" x14ac:dyDescent="0.25">
      <c r="A543" s="127">
        <v>200000</v>
      </c>
      <c r="B543" s="127">
        <v>820000</v>
      </c>
      <c r="C543" s="127">
        <v>820000</v>
      </c>
      <c r="D543" s="116" t="s">
        <v>314</v>
      </c>
      <c r="E543" s="116" t="s">
        <v>315</v>
      </c>
      <c r="F543" s="116" t="s">
        <v>316</v>
      </c>
      <c r="G543" s="116" t="s">
        <v>317</v>
      </c>
      <c r="H543" s="116">
        <v>0.36</v>
      </c>
      <c r="I543" s="116">
        <v>0.57999999999999996</v>
      </c>
      <c r="J543" s="116" t="s">
        <v>268</v>
      </c>
      <c r="K543" s="116">
        <v>3.13219638047E-3</v>
      </c>
      <c r="L543" s="116">
        <v>2383.0231867909001</v>
      </c>
      <c r="M543" s="116">
        <v>5.9662727248409402</v>
      </c>
      <c r="N543" s="116">
        <v>0.87802184860820998</v>
      </c>
      <c r="O543" s="116">
        <v>1.8687537833659999E-2</v>
      </c>
      <c r="P543" s="116">
        <v>2.75013685618E-3</v>
      </c>
      <c r="Q543" s="116">
        <v>7.4640966002520797</v>
      </c>
      <c r="R543" s="116">
        <v>1750</v>
      </c>
      <c r="S543" s="116" t="s">
        <v>321</v>
      </c>
      <c r="T543" s="116">
        <v>1750</v>
      </c>
      <c r="U543" s="116" t="s">
        <v>268</v>
      </c>
      <c r="V543" s="116" t="s">
        <v>268</v>
      </c>
      <c r="Z543" s="116">
        <v>0</v>
      </c>
      <c r="AA543" s="116">
        <v>1</v>
      </c>
      <c r="AB543" s="116">
        <v>1.8687537833659999E-2</v>
      </c>
      <c r="AC543" s="116">
        <v>2.75013685618E-3</v>
      </c>
      <c r="AD543" s="116">
        <v>7.4640966002511302</v>
      </c>
      <c r="AF543" s="116">
        <v>-1</v>
      </c>
      <c r="AG543" s="116">
        <v>-1</v>
      </c>
      <c r="AH543" s="116">
        <v>-1</v>
      </c>
      <c r="AI543" s="116">
        <v>-1</v>
      </c>
      <c r="AJ543" s="116">
        <v>0</v>
      </c>
      <c r="AM543" s="116" t="s">
        <v>319</v>
      </c>
      <c r="AN543" s="116">
        <v>-1</v>
      </c>
      <c r="AQ543" s="116">
        <v>779</v>
      </c>
      <c r="AR543" s="116" t="s">
        <v>320</v>
      </c>
      <c r="AS543" s="116" t="s">
        <v>248</v>
      </c>
      <c r="AT543" s="116" t="s">
        <v>268</v>
      </c>
      <c r="AV543" s="116">
        <v>14.351447338263</v>
      </c>
      <c r="AW543" s="116">
        <v>6.0536063000000001E-3</v>
      </c>
    </row>
    <row r="544" spans="1:49" x14ac:dyDescent="0.25">
      <c r="A544" s="127">
        <v>200000</v>
      </c>
      <c r="B544" s="127">
        <v>820000</v>
      </c>
      <c r="C544" s="127">
        <v>820000</v>
      </c>
      <c r="D544" s="116" t="s">
        <v>314</v>
      </c>
      <c r="E544" s="116" t="s">
        <v>315</v>
      </c>
      <c r="F544" s="116" t="s">
        <v>316</v>
      </c>
      <c r="G544" s="116" t="s">
        <v>317</v>
      </c>
      <c r="H544" s="116">
        <v>0.36</v>
      </c>
      <c r="I544" s="116">
        <v>0.57999999999999996</v>
      </c>
      <c r="J544" s="116" t="s">
        <v>268</v>
      </c>
      <c r="K544" s="116">
        <v>1.9140301041780002E-2</v>
      </c>
      <c r="L544" s="116">
        <v>3986.7258033357298</v>
      </c>
      <c r="M544" s="116">
        <v>10.585919184197399</v>
      </c>
      <c r="N544" s="116">
        <v>1.8188078412581801</v>
      </c>
      <c r="O544" s="116">
        <v>0.20261767998951999</v>
      </c>
      <c r="P544" s="116">
        <v>3.4812529618830003E-2</v>
      </c>
      <c r="Q544" s="116">
        <v>76.307132046890004</v>
      </c>
      <c r="R544" s="116">
        <v>1210</v>
      </c>
      <c r="S544" s="116" t="s">
        <v>318</v>
      </c>
      <c r="T544" s="116">
        <v>1210</v>
      </c>
      <c r="U544" s="116" t="s">
        <v>268</v>
      </c>
      <c r="V544" s="116" t="s">
        <v>268</v>
      </c>
      <c r="Z544" s="116">
        <v>0</v>
      </c>
      <c r="AA544" s="116">
        <v>1</v>
      </c>
      <c r="AB544" s="116">
        <v>0.20261767998951999</v>
      </c>
      <c r="AC544" s="116">
        <v>3.4812529618830003E-2</v>
      </c>
      <c r="AD544" s="116">
        <v>76.307132046890004</v>
      </c>
      <c r="AF544" s="116">
        <v>-1</v>
      </c>
      <c r="AG544" s="116">
        <v>-1</v>
      </c>
      <c r="AH544" s="116">
        <v>-1</v>
      </c>
      <c r="AI544" s="116">
        <v>-1</v>
      </c>
      <c r="AJ544" s="116">
        <v>0</v>
      </c>
      <c r="AM544" s="116" t="s">
        <v>319</v>
      </c>
      <c r="AN544" s="116">
        <v>-1</v>
      </c>
      <c r="AQ544" s="116">
        <v>779</v>
      </c>
      <c r="AR544" s="116" t="s">
        <v>320</v>
      </c>
      <c r="AS544" s="116" t="s">
        <v>248</v>
      </c>
      <c r="AT544" s="116" t="s">
        <v>268</v>
      </c>
      <c r="AV544" s="116">
        <v>68.331869277764994</v>
      </c>
      <c r="AW544" s="116">
        <v>6.1887373900000001E-2</v>
      </c>
    </row>
    <row r="545" spans="1:49" x14ac:dyDescent="0.25">
      <c r="A545" s="127">
        <v>200000</v>
      </c>
      <c r="B545" s="127">
        <v>820000</v>
      </c>
      <c r="C545" s="127">
        <v>820000</v>
      </c>
      <c r="D545" s="116" t="s">
        <v>314</v>
      </c>
      <c r="E545" s="116" t="s">
        <v>315</v>
      </c>
      <c r="F545" s="116" t="s">
        <v>316</v>
      </c>
      <c r="G545" s="116" t="s">
        <v>317</v>
      </c>
      <c r="H545" s="116">
        <v>0.36</v>
      </c>
      <c r="I545" s="116">
        <v>0.57999999999999996</v>
      </c>
      <c r="J545" s="116" t="s">
        <v>268</v>
      </c>
      <c r="K545" s="116">
        <v>2.2073992167299999E-3</v>
      </c>
      <c r="L545" s="116">
        <v>3986.7258033357298</v>
      </c>
      <c r="M545" s="116">
        <v>10.585919184197399</v>
      </c>
      <c r="N545" s="116">
        <v>1.8188078412581801</v>
      </c>
      <c r="O545" s="116">
        <v>2.3367349715629999E-2</v>
      </c>
      <c r="P545" s="116">
        <v>4.0148350041799997E-3</v>
      </c>
      <c r="Q545" s="116">
        <v>8.8002954156284794</v>
      </c>
      <c r="R545" s="116">
        <v>1310</v>
      </c>
      <c r="S545" s="116" t="s">
        <v>318</v>
      </c>
      <c r="T545" s="116">
        <v>1310</v>
      </c>
      <c r="U545" s="116" t="s">
        <v>268</v>
      </c>
      <c r="V545" s="116" t="s">
        <v>268</v>
      </c>
      <c r="Z545" s="116">
        <v>0</v>
      </c>
      <c r="AA545" s="116">
        <v>1</v>
      </c>
      <c r="AB545" s="116">
        <v>2.3367349715629999E-2</v>
      </c>
      <c r="AC545" s="116">
        <v>4.0148350041799997E-3</v>
      </c>
      <c r="AD545" s="116">
        <v>8.8002954156280797</v>
      </c>
      <c r="AF545" s="116">
        <v>-1</v>
      </c>
      <c r="AG545" s="116">
        <v>-1</v>
      </c>
      <c r="AH545" s="116">
        <v>-1</v>
      </c>
      <c r="AI545" s="116">
        <v>-1</v>
      </c>
      <c r="AJ545" s="116">
        <v>0</v>
      </c>
      <c r="AM545" s="116" t="s">
        <v>319</v>
      </c>
      <c r="AN545" s="116">
        <v>-1</v>
      </c>
      <c r="AQ545" s="116">
        <v>779</v>
      </c>
      <c r="AR545" s="116" t="s">
        <v>320</v>
      </c>
      <c r="AS545" s="116" t="s">
        <v>248</v>
      </c>
      <c r="AT545" s="116" t="s">
        <v>268</v>
      </c>
      <c r="AV545" s="116">
        <v>41.659549824159498</v>
      </c>
      <c r="AW545" s="116">
        <v>7.1373037E-3</v>
      </c>
    </row>
    <row r="546" spans="1:49" x14ac:dyDescent="0.25">
      <c r="A546" s="127">
        <v>200000</v>
      </c>
      <c r="B546" s="127">
        <v>820000</v>
      </c>
      <c r="C546" s="127">
        <v>820000</v>
      </c>
      <c r="D546" s="116" t="s">
        <v>314</v>
      </c>
      <c r="E546" s="116" t="s">
        <v>315</v>
      </c>
      <c r="F546" s="116" t="s">
        <v>316</v>
      </c>
      <c r="G546" s="116" t="s">
        <v>317</v>
      </c>
      <c r="H546" s="116">
        <v>0.36</v>
      </c>
      <c r="I546" s="116">
        <v>0.57999999999999996</v>
      </c>
      <c r="J546" s="116" t="s">
        <v>268</v>
      </c>
      <c r="K546" s="116">
        <v>4.4175201841699999E-2</v>
      </c>
      <c r="L546" s="116">
        <v>3986.7258033357298</v>
      </c>
      <c r="M546" s="116">
        <v>10.585919184197399</v>
      </c>
      <c r="N546" s="116">
        <v>1.8188078412581801</v>
      </c>
      <c r="O546" s="116">
        <v>0.46763511664189</v>
      </c>
      <c r="P546" s="116">
        <v>8.0346203498849994E-2</v>
      </c>
      <c r="Q546" s="116">
        <v>176.11441704988499</v>
      </c>
      <c r="R546" s="116">
        <v>1750</v>
      </c>
      <c r="S546" s="116" t="s">
        <v>321</v>
      </c>
      <c r="T546" s="116">
        <v>1750</v>
      </c>
      <c r="U546" s="116" t="s">
        <v>268</v>
      </c>
      <c r="V546" s="116" t="s">
        <v>268</v>
      </c>
      <c r="Z546" s="116">
        <v>0</v>
      </c>
      <c r="AA546" s="116">
        <v>1</v>
      </c>
      <c r="AB546" s="116">
        <v>0.46763511664189</v>
      </c>
      <c r="AC546" s="116">
        <v>8.0346203498849994E-2</v>
      </c>
      <c r="AD546" s="116">
        <v>176.114417049884</v>
      </c>
      <c r="AF546" s="116">
        <v>-1</v>
      </c>
      <c r="AG546" s="116">
        <v>-1</v>
      </c>
      <c r="AH546" s="116">
        <v>-1</v>
      </c>
      <c r="AI546" s="116">
        <v>-1</v>
      </c>
      <c r="AJ546" s="116">
        <v>0</v>
      </c>
      <c r="AM546" s="116" t="s">
        <v>319</v>
      </c>
      <c r="AN546" s="116">
        <v>-1</v>
      </c>
      <c r="AQ546" s="116">
        <v>779</v>
      </c>
      <c r="AR546" s="116" t="s">
        <v>320</v>
      </c>
      <c r="AS546" s="116" t="s">
        <v>248</v>
      </c>
      <c r="AT546" s="116" t="s">
        <v>268</v>
      </c>
      <c r="AV546" s="116">
        <v>56.836369476641302</v>
      </c>
      <c r="AW546" s="116">
        <v>0.14283407710000001</v>
      </c>
    </row>
    <row r="547" spans="1:49" x14ac:dyDescent="0.25">
      <c r="A547" s="127">
        <v>200000</v>
      </c>
      <c r="B547" s="127">
        <v>820000</v>
      </c>
      <c r="C547" s="127">
        <v>820000</v>
      </c>
      <c r="D547" s="116" t="s">
        <v>314</v>
      </c>
      <c r="E547" s="116" t="s">
        <v>315</v>
      </c>
      <c r="F547" s="116" t="s">
        <v>316</v>
      </c>
      <c r="G547" s="116" t="s">
        <v>317</v>
      </c>
      <c r="H547" s="116">
        <v>0.36</v>
      </c>
      <c r="I547" s="116">
        <v>0.57999999999999996</v>
      </c>
      <c r="J547" s="116" t="s">
        <v>268</v>
      </c>
      <c r="K547" s="116">
        <v>2.8549981296400002E-3</v>
      </c>
      <c r="L547" s="116">
        <v>3986.7258033357298</v>
      </c>
      <c r="M547" s="116">
        <v>10.585919184197399</v>
      </c>
      <c r="N547" s="116">
        <v>1.8188078412581801</v>
      </c>
      <c r="O547" s="116">
        <v>3.0222779471449999E-2</v>
      </c>
      <c r="P547" s="116">
        <v>5.1926929849700001E-3</v>
      </c>
      <c r="Q547" s="116">
        <v>11.3820947119309</v>
      </c>
      <c r="R547" s="116">
        <v>1310</v>
      </c>
      <c r="S547" s="116" t="s">
        <v>318</v>
      </c>
      <c r="T547" s="116">
        <v>1310</v>
      </c>
      <c r="U547" s="116" t="s">
        <v>268</v>
      </c>
      <c r="V547" s="116" t="s">
        <v>268</v>
      </c>
      <c r="Z547" s="116">
        <v>0</v>
      </c>
      <c r="AA547" s="116">
        <v>1</v>
      </c>
      <c r="AB547" s="116">
        <v>3.0222779471449999E-2</v>
      </c>
      <c r="AC547" s="116">
        <v>5.1926929849700001E-3</v>
      </c>
      <c r="AD547" s="116">
        <v>11.382094857180499</v>
      </c>
      <c r="AF547" s="116">
        <v>-1</v>
      </c>
      <c r="AG547" s="116">
        <v>-1</v>
      </c>
      <c r="AH547" s="116">
        <v>-1</v>
      </c>
      <c r="AI547" s="116">
        <v>-1</v>
      </c>
      <c r="AJ547" s="116">
        <v>0</v>
      </c>
      <c r="AM547" s="116" t="s">
        <v>319</v>
      </c>
      <c r="AN547" s="116">
        <v>-1</v>
      </c>
      <c r="AQ547" s="116">
        <v>779</v>
      </c>
      <c r="AR547" s="116" t="s">
        <v>320</v>
      </c>
      <c r="AS547" s="116" t="s">
        <v>248</v>
      </c>
      <c r="AT547" s="116" t="s">
        <v>268</v>
      </c>
      <c r="AV547" s="116">
        <v>53.640288136334597</v>
      </c>
      <c r="AW547" s="116">
        <v>9.2312204999999998E-3</v>
      </c>
    </row>
    <row r="548" spans="1:49" x14ac:dyDescent="0.25">
      <c r="A548" s="127">
        <v>200000</v>
      </c>
      <c r="B548" s="127">
        <v>820000</v>
      </c>
      <c r="C548" s="127">
        <v>820000</v>
      </c>
      <c r="D548" s="116" t="s">
        <v>314</v>
      </c>
      <c r="E548" s="116" t="s">
        <v>315</v>
      </c>
      <c r="F548" s="116" t="s">
        <v>316</v>
      </c>
      <c r="G548" s="116" t="s">
        <v>317</v>
      </c>
      <c r="H548" s="116">
        <v>0.36</v>
      </c>
      <c r="I548" s="116">
        <v>0.57999999999999996</v>
      </c>
      <c r="J548" s="116" t="s">
        <v>268</v>
      </c>
      <c r="K548" s="116">
        <v>2.6847620153149999E-2</v>
      </c>
      <c r="L548" s="116">
        <v>3986.7258033357298</v>
      </c>
      <c r="M548" s="116">
        <v>10.585919184197399</v>
      </c>
      <c r="N548" s="116">
        <v>1.8188078412581801</v>
      </c>
      <c r="O548" s="116">
        <v>0.28420673722932999</v>
      </c>
      <c r="P548" s="116">
        <v>4.8830662053680002E-2</v>
      </c>
      <c r="Q548" s="116">
        <v>107.034100022739</v>
      </c>
      <c r="R548" s="116">
        <v>1310</v>
      </c>
      <c r="S548" s="116" t="s">
        <v>318</v>
      </c>
      <c r="T548" s="116">
        <v>1310</v>
      </c>
      <c r="U548" s="116" t="s">
        <v>268</v>
      </c>
      <c r="V548" s="116" t="s">
        <v>268</v>
      </c>
      <c r="Z548" s="116">
        <v>0</v>
      </c>
      <c r="AA548" s="116">
        <v>1</v>
      </c>
      <c r="AB548" s="116">
        <v>0.28420673722932999</v>
      </c>
      <c r="AC548" s="116">
        <v>4.8830662053680002E-2</v>
      </c>
      <c r="AD548" s="116">
        <v>107.034099878284</v>
      </c>
      <c r="AF548" s="116">
        <v>-1</v>
      </c>
      <c r="AG548" s="116">
        <v>-1</v>
      </c>
      <c r="AH548" s="116">
        <v>-1</v>
      </c>
      <c r="AI548" s="116">
        <v>-1</v>
      </c>
      <c r="AJ548" s="116">
        <v>0</v>
      </c>
      <c r="AM548" s="116" t="s">
        <v>319</v>
      </c>
      <c r="AN548" s="116">
        <v>-1</v>
      </c>
      <c r="AQ548" s="116">
        <v>779</v>
      </c>
      <c r="AR548" s="116" t="s">
        <v>320</v>
      </c>
      <c r="AS548" s="116" t="s">
        <v>248</v>
      </c>
      <c r="AT548" s="116" t="s">
        <v>268</v>
      </c>
      <c r="AV548" s="116">
        <v>60.877265080485998</v>
      </c>
      <c r="AW548" s="116">
        <v>8.6807866900000002E-2</v>
      </c>
    </row>
    <row r="549" spans="1:49" x14ac:dyDescent="0.25">
      <c r="A549" s="127">
        <v>200000</v>
      </c>
      <c r="B549" s="127">
        <v>820000</v>
      </c>
      <c r="C549" s="127">
        <v>820000</v>
      </c>
      <c r="D549" s="116" t="s">
        <v>314</v>
      </c>
      <c r="E549" s="116" t="s">
        <v>315</v>
      </c>
      <c r="F549" s="116" t="s">
        <v>316</v>
      </c>
      <c r="G549" s="116" t="s">
        <v>317</v>
      </c>
      <c r="H549" s="116">
        <v>0.36</v>
      </c>
      <c r="I549" s="116">
        <v>0.57999999999999996</v>
      </c>
      <c r="J549" s="116" t="s">
        <v>268</v>
      </c>
      <c r="K549" s="116">
        <v>0.36674325876526997</v>
      </c>
      <c r="L549" s="116">
        <v>3988.45210149474</v>
      </c>
      <c r="M549" s="116">
        <v>10.422386532288201</v>
      </c>
      <c r="N549" s="116">
        <v>1.71194604377258</v>
      </c>
      <c r="O549" s="116">
        <v>3.8223400009627202</v>
      </c>
      <c r="P549" s="116">
        <v>0.62784467092347995</v>
      </c>
      <c r="Q549" s="116">
        <v>1462.7379211314001</v>
      </c>
      <c r="R549" s="116">
        <v>1210</v>
      </c>
      <c r="S549" s="116" t="s">
        <v>318</v>
      </c>
      <c r="T549" s="116">
        <v>1210</v>
      </c>
      <c r="U549" s="116" t="s">
        <v>268</v>
      </c>
      <c r="V549" s="116" t="s">
        <v>268</v>
      </c>
      <c r="Z549" s="116">
        <v>0</v>
      </c>
      <c r="AA549" s="116">
        <v>1</v>
      </c>
      <c r="AB549" s="116">
        <v>3.8223400009627202</v>
      </c>
      <c r="AC549" s="116">
        <v>0.62784467092347995</v>
      </c>
      <c r="AD549" s="116">
        <v>1462.7379211314001</v>
      </c>
      <c r="AF549" s="116">
        <v>-1</v>
      </c>
      <c r="AG549" s="116">
        <v>-1</v>
      </c>
      <c r="AH549" s="116">
        <v>-1</v>
      </c>
      <c r="AI549" s="116">
        <v>-1</v>
      </c>
      <c r="AJ549" s="116">
        <v>0</v>
      </c>
      <c r="AM549" s="116" t="s">
        <v>319</v>
      </c>
      <c r="AN549" s="116">
        <v>-1</v>
      </c>
      <c r="AQ549" s="116">
        <v>779</v>
      </c>
      <c r="AR549" s="116" t="s">
        <v>320</v>
      </c>
      <c r="AS549" s="116" t="s">
        <v>248</v>
      </c>
      <c r="AT549" s="116" t="s">
        <v>268</v>
      </c>
      <c r="AV549" s="116">
        <v>201.27007861244101</v>
      </c>
      <c r="AW549" s="116">
        <v>1.1863243480000001</v>
      </c>
    </row>
    <row r="550" spans="1:49" x14ac:dyDescent="0.25">
      <c r="A550" s="127">
        <v>200000</v>
      </c>
      <c r="B550" s="127">
        <v>820000</v>
      </c>
      <c r="C550" s="127">
        <v>820000</v>
      </c>
      <c r="D550" s="116" t="s">
        <v>314</v>
      </c>
      <c r="E550" s="116" t="s">
        <v>315</v>
      </c>
      <c r="F550" s="116" t="s">
        <v>316</v>
      </c>
      <c r="G550" s="116" t="s">
        <v>317</v>
      </c>
      <c r="H550" s="116">
        <v>0.36</v>
      </c>
      <c r="I550" s="116">
        <v>0.57999999999999996</v>
      </c>
      <c r="J550" s="116" t="s">
        <v>268</v>
      </c>
      <c r="K550" s="116">
        <v>2.26870590442E-3</v>
      </c>
      <c r="L550" s="116">
        <v>3988.45210149474</v>
      </c>
      <c r="M550" s="116">
        <v>10.422386532288201</v>
      </c>
      <c r="N550" s="116">
        <v>1.71194604377258</v>
      </c>
      <c r="O550" s="116">
        <v>2.3645329864020001E-2</v>
      </c>
      <c r="P550" s="116">
        <v>3.8839020975599998E-3</v>
      </c>
      <c r="Q550" s="116">
        <v>9.0486248321853893</v>
      </c>
      <c r="R550" s="116">
        <v>1310</v>
      </c>
      <c r="S550" s="116" t="s">
        <v>318</v>
      </c>
      <c r="T550" s="116">
        <v>1310</v>
      </c>
      <c r="U550" s="116" t="s">
        <v>268</v>
      </c>
      <c r="V550" s="116" t="s">
        <v>268</v>
      </c>
      <c r="Z550" s="116">
        <v>0</v>
      </c>
      <c r="AA550" s="116">
        <v>1</v>
      </c>
      <c r="AB550" s="116">
        <v>2.3645329864020001E-2</v>
      </c>
      <c r="AC550" s="116">
        <v>3.8839020975599998E-3</v>
      </c>
      <c r="AD550" s="116">
        <v>9.0486248321838794</v>
      </c>
      <c r="AF550" s="116">
        <v>-1</v>
      </c>
      <c r="AG550" s="116">
        <v>-1</v>
      </c>
      <c r="AH550" s="116">
        <v>-1</v>
      </c>
      <c r="AI550" s="116">
        <v>-1</v>
      </c>
      <c r="AJ550" s="116">
        <v>0</v>
      </c>
      <c r="AM550" s="116" t="s">
        <v>319</v>
      </c>
      <c r="AN550" s="116">
        <v>-1</v>
      </c>
      <c r="AQ550" s="116">
        <v>779</v>
      </c>
      <c r="AR550" s="116" t="s">
        <v>320</v>
      </c>
      <c r="AS550" s="116" t="s">
        <v>248</v>
      </c>
      <c r="AT550" s="116" t="s">
        <v>268</v>
      </c>
      <c r="AV550" s="116">
        <v>42.950282354088898</v>
      </c>
      <c r="AW550" s="116">
        <v>7.3387063000000001E-3</v>
      </c>
    </row>
    <row r="551" spans="1:49" x14ac:dyDescent="0.25">
      <c r="A551" s="127">
        <v>210000</v>
      </c>
      <c r="B551" s="127">
        <v>820000</v>
      </c>
      <c r="C551" s="127">
        <v>820000</v>
      </c>
      <c r="D551" s="116" t="s">
        <v>314</v>
      </c>
      <c r="E551" s="116" t="s">
        <v>315</v>
      </c>
      <c r="F551" s="116" t="s">
        <v>316</v>
      </c>
      <c r="G551" s="116" t="s">
        <v>317</v>
      </c>
      <c r="H551" s="116">
        <v>0.36</v>
      </c>
      <c r="I551" s="116">
        <v>0.57999999999999996</v>
      </c>
      <c r="J551" s="116" t="s">
        <v>268</v>
      </c>
      <c r="K551" s="116">
        <v>2.3828027718949998E-2</v>
      </c>
      <c r="L551" s="116">
        <v>2937.4781113085301</v>
      </c>
      <c r="M551" s="116">
        <v>7.5257630633370098</v>
      </c>
      <c r="N551" s="116">
        <v>1.11375223730052</v>
      </c>
      <c r="O551" s="116">
        <v>0.17932409087946999</v>
      </c>
      <c r="P551" s="116">
        <v>2.6538519182440001E-2</v>
      </c>
      <c r="Q551" s="116">
        <v>69.994309860080406</v>
      </c>
      <c r="R551" s="116">
        <v>1210</v>
      </c>
      <c r="S551" s="116" t="s">
        <v>318</v>
      </c>
      <c r="T551" s="116">
        <v>1210</v>
      </c>
      <c r="U551" s="116" t="s">
        <v>268</v>
      </c>
      <c r="V551" s="116" t="s">
        <v>268</v>
      </c>
      <c r="Z551" s="116">
        <v>0</v>
      </c>
      <c r="AA551" s="116">
        <v>1</v>
      </c>
      <c r="AB551" s="116">
        <v>0.17932409087946999</v>
      </c>
      <c r="AC551" s="116">
        <v>2.6538519182440001E-2</v>
      </c>
      <c r="AD551" s="116">
        <v>1340.87895940312</v>
      </c>
      <c r="AF551" s="116">
        <v>-1</v>
      </c>
      <c r="AG551" s="116">
        <v>-1</v>
      </c>
      <c r="AH551" s="116">
        <v>-1</v>
      </c>
      <c r="AI551" s="116">
        <v>-1</v>
      </c>
      <c r="AJ551" s="116">
        <v>0</v>
      </c>
      <c r="AM551" s="116" t="s">
        <v>319</v>
      </c>
      <c r="AN551" s="116">
        <v>-1</v>
      </c>
      <c r="AQ551" s="116">
        <v>779</v>
      </c>
      <c r="AR551" s="116" t="s">
        <v>320</v>
      </c>
      <c r="AS551" s="116" t="s">
        <v>248</v>
      </c>
      <c r="AT551" s="116" t="s">
        <v>268</v>
      </c>
      <c r="AV551" s="116">
        <v>53.308336095289803</v>
      </c>
      <c r="AW551" s="116">
        <v>1.0874930732999999</v>
      </c>
    </row>
    <row r="552" spans="1:49" x14ac:dyDescent="0.25">
      <c r="A552" s="127">
        <v>210000</v>
      </c>
      <c r="B552" s="127">
        <v>820000</v>
      </c>
      <c r="C552" s="127">
        <v>820000</v>
      </c>
      <c r="D552" s="116" t="s">
        <v>314</v>
      </c>
      <c r="E552" s="116" t="s">
        <v>315</v>
      </c>
      <c r="F552" s="116" t="s">
        <v>316</v>
      </c>
      <c r="G552" s="116" t="s">
        <v>317</v>
      </c>
      <c r="H552" s="116">
        <v>0.36</v>
      </c>
      <c r="I552" s="116">
        <v>0.57999999999999996</v>
      </c>
      <c r="J552" s="116" t="s">
        <v>268</v>
      </c>
      <c r="K552" s="116">
        <v>9.4440167838680006E-2</v>
      </c>
      <c r="L552" s="116">
        <v>3970.1111577828401</v>
      </c>
      <c r="M552" s="116">
        <v>10.9878628739622</v>
      </c>
      <c r="N552" s="116">
        <v>2.0021382730462598</v>
      </c>
      <c r="O552" s="116">
        <v>1.0376956140054101</v>
      </c>
      <c r="P552" s="116">
        <v>0.18908227454272999</v>
      </c>
      <c r="Q552" s="116">
        <v>374.937964079236</v>
      </c>
      <c r="R552" s="116">
        <v>1210</v>
      </c>
      <c r="S552" s="116" t="s">
        <v>318</v>
      </c>
      <c r="T552" s="116">
        <v>1210</v>
      </c>
      <c r="U552" s="116" t="s">
        <v>268</v>
      </c>
      <c r="V552" s="116" t="s">
        <v>268</v>
      </c>
      <c r="Z552" s="116">
        <v>0</v>
      </c>
      <c r="AA552" s="116">
        <v>1</v>
      </c>
      <c r="AB552" s="116">
        <v>1.0376956140054101</v>
      </c>
      <c r="AC552" s="116">
        <v>0.18908227454272999</v>
      </c>
      <c r="AD552" s="116">
        <v>399.91461543536002</v>
      </c>
      <c r="AF552" s="116">
        <v>-1</v>
      </c>
      <c r="AG552" s="116">
        <v>-1</v>
      </c>
      <c r="AH552" s="116">
        <v>-1</v>
      </c>
      <c r="AI552" s="116">
        <v>-1</v>
      </c>
      <c r="AJ552" s="116">
        <v>0</v>
      </c>
      <c r="AM552" s="116" t="s">
        <v>319</v>
      </c>
      <c r="AN552" s="116">
        <v>-1</v>
      </c>
      <c r="AQ552" s="116">
        <v>779</v>
      </c>
      <c r="AR552" s="116" t="s">
        <v>320</v>
      </c>
      <c r="AS552" s="116" t="s">
        <v>248</v>
      </c>
      <c r="AT552" s="116" t="s">
        <v>268</v>
      </c>
      <c r="AV552" s="116">
        <v>122.16981542706399</v>
      </c>
      <c r="AW552" s="116">
        <v>0.32434275379999999</v>
      </c>
    </row>
    <row r="553" spans="1:49" x14ac:dyDescent="0.25">
      <c r="A553" s="127">
        <v>210000</v>
      </c>
      <c r="B553" s="127">
        <v>820000</v>
      </c>
      <c r="C553" s="127">
        <v>820000</v>
      </c>
      <c r="D553" s="116" t="s">
        <v>314</v>
      </c>
      <c r="E553" s="116" t="s">
        <v>315</v>
      </c>
      <c r="F553" s="116" t="s">
        <v>316</v>
      </c>
      <c r="G553" s="116" t="s">
        <v>317</v>
      </c>
      <c r="H553" s="116">
        <v>0.36</v>
      </c>
      <c r="I553" s="116">
        <v>0.57999999999999996</v>
      </c>
      <c r="J553" s="116" t="s">
        <v>268</v>
      </c>
      <c r="K553" s="116">
        <v>1.3588507859E-3</v>
      </c>
      <c r="L553" s="116">
        <v>3970.1111577828401</v>
      </c>
      <c r="M553" s="116">
        <v>10.9878628739622</v>
      </c>
      <c r="N553" s="116">
        <v>2.0021382730462598</v>
      </c>
      <c r="O553" s="116">
        <v>1.4930866101710001E-2</v>
      </c>
      <c r="P553" s="116">
        <v>2.72060716582E-3</v>
      </c>
      <c r="Q553" s="116">
        <v>5.3947886668873899</v>
      </c>
      <c r="R553" s="116">
        <v>1310</v>
      </c>
      <c r="S553" s="116" t="s">
        <v>318</v>
      </c>
      <c r="T553" s="116">
        <v>1310</v>
      </c>
      <c r="U553" s="116" t="s">
        <v>268</v>
      </c>
      <c r="V553" s="116" t="s">
        <v>268</v>
      </c>
      <c r="Z553" s="116">
        <v>0</v>
      </c>
      <c r="AA553" s="116">
        <v>1</v>
      </c>
      <c r="AB553" s="116">
        <v>1.4930866101710001E-2</v>
      </c>
      <c r="AC553" s="116">
        <v>2.72060716582E-3</v>
      </c>
      <c r="AD553" s="116">
        <v>5.3947886668873197</v>
      </c>
      <c r="AF553" s="116">
        <v>-1</v>
      </c>
      <c r="AG553" s="116">
        <v>-1</v>
      </c>
      <c r="AH553" s="116">
        <v>-1</v>
      </c>
      <c r="AI553" s="116">
        <v>-1</v>
      </c>
      <c r="AJ553" s="116">
        <v>0</v>
      </c>
      <c r="AM553" s="116" t="s">
        <v>319</v>
      </c>
      <c r="AN553" s="116">
        <v>-1</v>
      </c>
      <c r="AQ553" s="116">
        <v>779</v>
      </c>
      <c r="AR553" s="116" t="s">
        <v>320</v>
      </c>
      <c r="AS553" s="116" t="s">
        <v>248</v>
      </c>
      <c r="AT553" s="116" t="s">
        <v>268</v>
      </c>
      <c r="AV553" s="116">
        <v>26.226896982027501</v>
      </c>
      <c r="AW553" s="116">
        <v>4.3753354999999999E-3</v>
      </c>
    </row>
    <row r="554" spans="1:49" x14ac:dyDescent="0.25">
      <c r="A554" s="127">
        <v>210000</v>
      </c>
      <c r="B554" s="127">
        <v>820000</v>
      </c>
      <c r="C554" s="127">
        <v>820000</v>
      </c>
      <c r="D554" s="116" t="s">
        <v>314</v>
      </c>
      <c r="E554" s="116" t="s">
        <v>315</v>
      </c>
      <c r="F554" s="116" t="s">
        <v>316</v>
      </c>
      <c r="G554" s="116" t="s">
        <v>317</v>
      </c>
      <c r="H554" s="116">
        <v>0.36</v>
      </c>
      <c r="I554" s="116">
        <v>0.57999999999999996</v>
      </c>
      <c r="J554" s="116" t="s">
        <v>268</v>
      </c>
      <c r="K554" s="116">
        <v>3.9284155866419999E-2</v>
      </c>
      <c r="L554" s="116">
        <v>3985.1347258380702</v>
      </c>
      <c r="M554" s="116">
        <v>10.7749452401398</v>
      </c>
      <c r="N554" s="116">
        <v>1.88145744083167</v>
      </c>
      <c r="O554" s="116">
        <v>0.42328462826579</v>
      </c>
      <c r="P554" s="116">
        <v>7.3911467361660002E-2</v>
      </c>
      <c r="Q554" s="116">
        <v>156.55265371850501</v>
      </c>
      <c r="R554" s="116">
        <v>1210</v>
      </c>
      <c r="S554" s="116" t="s">
        <v>318</v>
      </c>
      <c r="T554" s="116">
        <v>1210</v>
      </c>
      <c r="U554" s="116" t="s">
        <v>268</v>
      </c>
      <c r="V554" s="116" t="s">
        <v>268</v>
      </c>
      <c r="Z554" s="116">
        <v>0</v>
      </c>
      <c r="AA554" s="116">
        <v>1</v>
      </c>
      <c r="AB554" s="116">
        <v>0.42328462826579</v>
      </c>
      <c r="AC554" s="116">
        <v>7.3911467361660002E-2</v>
      </c>
      <c r="AD554" s="116">
        <v>156.552653718507</v>
      </c>
      <c r="AF554" s="116">
        <v>-1</v>
      </c>
      <c r="AG554" s="116">
        <v>-1</v>
      </c>
      <c r="AH554" s="116">
        <v>-1</v>
      </c>
      <c r="AI554" s="116">
        <v>-1</v>
      </c>
      <c r="AJ554" s="116">
        <v>0</v>
      </c>
      <c r="AM554" s="116" t="s">
        <v>319</v>
      </c>
      <c r="AN554" s="116">
        <v>-1</v>
      </c>
      <c r="AQ554" s="116">
        <v>779</v>
      </c>
      <c r="AR554" s="116" t="s">
        <v>320</v>
      </c>
      <c r="AS554" s="116" t="s">
        <v>248</v>
      </c>
      <c r="AT554" s="116" t="s">
        <v>268</v>
      </c>
      <c r="AV554" s="116">
        <v>60.993256119285597</v>
      </c>
      <c r="AW554" s="116">
        <v>0.1269689</v>
      </c>
    </row>
    <row r="555" spans="1:49" x14ac:dyDescent="0.25">
      <c r="A555" s="127">
        <v>210000</v>
      </c>
      <c r="B555" s="127">
        <v>820000</v>
      </c>
      <c r="C555" s="127">
        <v>820000</v>
      </c>
      <c r="D555" s="116" t="s">
        <v>314</v>
      </c>
      <c r="E555" s="116" t="s">
        <v>315</v>
      </c>
      <c r="F555" s="116" t="s">
        <v>316</v>
      </c>
      <c r="G555" s="116" t="s">
        <v>317</v>
      </c>
      <c r="H555" s="116">
        <v>0.36</v>
      </c>
      <c r="I555" s="116">
        <v>0.57999999999999996</v>
      </c>
      <c r="J555" s="116" t="s">
        <v>268</v>
      </c>
      <c r="K555" s="116">
        <v>9.4102815902750006E-2</v>
      </c>
      <c r="L555" s="116">
        <v>4014.2462750586201</v>
      </c>
      <c r="M555" s="116">
        <v>11.2263456098005</v>
      </c>
      <c r="N555" s="116">
        <v>2.0678736612497799</v>
      </c>
      <c r="O555" s="116">
        <v>1.0564307341797701</v>
      </c>
      <c r="P555" s="116">
        <v>0.19459273445474001</v>
      </c>
      <c r="Q555" s="116">
        <v>377.75187821016499</v>
      </c>
      <c r="R555" s="116">
        <v>1210</v>
      </c>
      <c r="S555" s="116" t="s">
        <v>318</v>
      </c>
      <c r="T555" s="116">
        <v>1210</v>
      </c>
      <c r="U555" s="116" t="s">
        <v>268</v>
      </c>
      <c r="V555" s="116" t="s">
        <v>268</v>
      </c>
      <c r="Z555" s="116">
        <v>0</v>
      </c>
      <c r="AA555" s="116">
        <v>1</v>
      </c>
      <c r="AB555" s="116">
        <v>1.0564307341797701</v>
      </c>
      <c r="AC555" s="116">
        <v>0.19459273445474001</v>
      </c>
      <c r="AD555" s="116">
        <v>377.75187821016402</v>
      </c>
      <c r="AF555" s="116">
        <v>-1</v>
      </c>
      <c r="AG555" s="116">
        <v>-1</v>
      </c>
      <c r="AH555" s="116">
        <v>-1</v>
      </c>
      <c r="AI555" s="116">
        <v>-1</v>
      </c>
      <c r="AJ555" s="116">
        <v>0</v>
      </c>
      <c r="AM555" s="116" t="s">
        <v>319</v>
      </c>
      <c r="AN555" s="116">
        <v>-1</v>
      </c>
      <c r="AQ555" s="116">
        <v>779</v>
      </c>
      <c r="AR555" s="116" t="s">
        <v>320</v>
      </c>
      <c r="AS555" s="116" t="s">
        <v>248</v>
      </c>
      <c r="AT555" s="116" t="s">
        <v>268</v>
      </c>
      <c r="AV555" s="116">
        <v>78.236151808328103</v>
      </c>
      <c r="AW555" s="116">
        <v>0.30636810879999998</v>
      </c>
    </row>
    <row r="556" spans="1:49" x14ac:dyDescent="0.25">
      <c r="A556" s="127">
        <v>210000</v>
      </c>
      <c r="B556" s="127">
        <v>820000</v>
      </c>
      <c r="C556" s="127">
        <v>820000</v>
      </c>
      <c r="D556" s="116" t="s">
        <v>314</v>
      </c>
      <c r="E556" s="116" t="s">
        <v>315</v>
      </c>
      <c r="F556" s="116" t="s">
        <v>316</v>
      </c>
      <c r="G556" s="116" t="s">
        <v>317</v>
      </c>
      <c r="H556" s="116">
        <v>0.36</v>
      </c>
      <c r="I556" s="116">
        <v>0.57999999999999996</v>
      </c>
      <c r="J556" s="116" t="s">
        <v>268</v>
      </c>
      <c r="K556" s="116">
        <v>2.2675839523100001E-3</v>
      </c>
      <c r="L556" s="116">
        <v>4014.2462750586201</v>
      </c>
      <c r="M556" s="116">
        <v>11.2263456098005</v>
      </c>
      <c r="N556" s="116">
        <v>2.0678736612497799</v>
      </c>
      <c r="O556" s="116">
        <v>2.5456681147909999E-2</v>
      </c>
      <c r="P556" s="116">
        <v>4.6890771296599996E-3</v>
      </c>
      <c r="Q556" s="116">
        <v>9.1026404339591895</v>
      </c>
      <c r="R556" s="116">
        <v>1310</v>
      </c>
      <c r="S556" s="116" t="s">
        <v>318</v>
      </c>
      <c r="T556" s="116">
        <v>1310</v>
      </c>
      <c r="U556" s="116" t="s">
        <v>268</v>
      </c>
      <c r="V556" s="116" t="s">
        <v>268</v>
      </c>
      <c r="Z556" s="116">
        <v>0</v>
      </c>
      <c r="AA556" s="116">
        <v>1</v>
      </c>
      <c r="AB556" s="116">
        <v>2.5456681147909999E-2</v>
      </c>
      <c r="AC556" s="116">
        <v>4.6890771296599996E-3</v>
      </c>
      <c r="AD556" s="116">
        <v>9.1026404339606302</v>
      </c>
      <c r="AF556" s="116">
        <v>-1</v>
      </c>
      <c r="AG556" s="116">
        <v>-1</v>
      </c>
      <c r="AH556" s="116">
        <v>-1</v>
      </c>
      <c r="AI556" s="116">
        <v>-1</v>
      </c>
      <c r="AJ556" s="116">
        <v>0</v>
      </c>
      <c r="AM556" s="116" t="s">
        <v>319</v>
      </c>
      <c r="AN556" s="116">
        <v>-1</v>
      </c>
      <c r="AQ556" s="116">
        <v>779</v>
      </c>
      <c r="AR556" s="116" t="s">
        <v>320</v>
      </c>
      <c r="AS556" s="116" t="s">
        <v>248</v>
      </c>
      <c r="AT556" s="116" t="s">
        <v>268</v>
      </c>
      <c r="AV556" s="116">
        <v>42.939641395073899</v>
      </c>
      <c r="AW556" s="116">
        <v>7.3825145000000003E-3</v>
      </c>
    </row>
    <row r="557" spans="1:49" x14ac:dyDescent="0.25">
      <c r="A557" s="127">
        <v>210000</v>
      </c>
      <c r="B557" s="127">
        <v>820000</v>
      </c>
      <c r="C557" s="127">
        <v>820000</v>
      </c>
      <c r="D557" s="116" t="s">
        <v>314</v>
      </c>
      <c r="E557" s="116" t="s">
        <v>315</v>
      </c>
      <c r="F557" s="116" t="s">
        <v>316</v>
      </c>
      <c r="G557" s="116" t="s">
        <v>317</v>
      </c>
      <c r="H557" s="116">
        <v>0.36</v>
      </c>
      <c r="I557" s="116">
        <v>0.57999999999999996</v>
      </c>
      <c r="J557" s="116" t="s">
        <v>268</v>
      </c>
      <c r="K557" s="116">
        <v>0.12031506441528</v>
      </c>
      <c r="L557" s="116">
        <v>4014.2462750586201</v>
      </c>
      <c r="M557" s="116">
        <v>11.2263456098005</v>
      </c>
      <c r="N557" s="116">
        <v>2.0678736612497799</v>
      </c>
      <c r="O557" s="116">
        <v>1.35069849519145</v>
      </c>
      <c r="P557" s="116">
        <v>0.24879635275594</v>
      </c>
      <c r="Q557" s="116">
        <v>482.97429916251201</v>
      </c>
      <c r="R557" s="116">
        <v>1310</v>
      </c>
      <c r="S557" s="116" t="s">
        <v>318</v>
      </c>
      <c r="T557" s="116">
        <v>1310</v>
      </c>
      <c r="U557" s="116" t="s">
        <v>268</v>
      </c>
      <c r="V557" s="116" t="s">
        <v>268</v>
      </c>
      <c r="Z557" s="116">
        <v>0</v>
      </c>
      <c r="AA557" s="116">
        <v>1</v>
      </c>
      <c r="AB557" s="116">
        <v>1.35069849519145</v>
      </c>
      <c r="AC557" s="116">
        <v>0.24879635275594</v>
      </c>
      <c r="AD557" s="116">
        <v>482.97429916251201</v>
      </c>
      <c r="AF557" s="116">
        <v>-1</v>
      </c>
      <c r="AG557" s="116">
        <v>-1</v>
      </c>
      <c r="AH557" s="116">
        <v>-1</v>
      </c>
      <c r="AI557" s="116">
        <v>-1</v>
      </c>
      <c r="AJ557" s="116">
        <v>0</v>
      </c>
      <c r="AM557" s="116" t="s">
        <v>319</v>
      </c>
      <c r="AN557" s="116">
        <v>-1</v>
      </c>
      <c r="AQ557" s="116">
        <v>779</v>
      </c>
      <c r="AR557" s="116" t="s">
        <v>320</v>
      </c>
      <c r="AS557" s="116" t="s">
        <v>248</v>
      </c>
      <c r="AT557" s="116" t="s">
        <v>268</v>
      </c>
      <c r="AV557" s="116">
        <v>88.507485480450896</v>
      </c>
      <c r="AW557" s="116">
        <v>0.39170664979999997</v>
      </c>
    </row>
    <row r="558" spans="1:49" x14ac:dyDescent="0.25">
      <c r="A558" s="127">
        <v>210000</v>
      </c>
      <c r="B558" s="127">
        <v>820000</v>
      </c>
      <c r="C558" s="127">
        <v>820000</v>
      </c>
      <c r="D558" s="116" t="s">
        <v>314</v>
      </c>
      <c r="E558" s="116" t="s">
        <v>315</v>
      </c>
      <c r="F558" s="116" t="s">
        <v>316</v>
      </c>
      <c r="G558" s="116" t="s">
        <v>317</v>
      </c>
      <c r="H558" s="116">
        <v>0.36</v>
      </c>
      <c r="I558" s="116">
        <v>0.57999999999999996</v>
      </c>
      <c r="J558" s="116" t="s">
        <v>268</v>
      </c>
      <c r="K558" s="116">
        <v>5.9992752109700002E-3</v>
      </c>
      <c r="L558" s="116">
        <v>4024.8401597082302</v>
      </c>
      <c r="M558" s="116">
        <v>11.091804639961101</v>
      </c>
      <c r="N558" s="116">
        <v>1.9954916442728099</v>
      </c>
      <c r="O558" s="116">
        <v>6.6542788621499996E-2</v>
      </c>
      <c r="P558" s="116">
        <v>1.197150355519E-2</v>
      </c>
      <c r="Q558" s="116">
        <v>24.1461237982782</v>
      </c>
      <c r="R558" s="116">
        <v>1210</v>
      </c>
      <c r="S558" s="116" t="s">
        <v>318</v>
      </c>
      <c r="T558" s="116">
        <v>1210</v>
      </c>
      <c r="U558" s="116" t="s">
        <v>268</v>
      </c>
      <c r="V558" s="116" t="s">
        <v>268</v>
      </c>
      <c r="Z558" s="116">
        <v>0</v>
      </c>
      <c r="AA558" s="116">
        <v>1</v>
      </c>
      <c r="AB558" s="116">
        <v>6.6542788621499996E-2</v>
      </c>
      <c r="AC558" s="116">
        <v>1.197150355519E-2</v>
      </c>
      <c r="AD558" s="116">
        <v>24.146123798279898</v>
      </c>
      <c r="AF558" s="116">
        <v>-1</v>
      </c>
      <c r="AG558" s="116">
        <v>-1</v>
      </c>
      <c r="AH558" s="116">
        <v>-1</v>
      </c>
      <c r="AI558" s="116">
        <v>-1</v>
      </c>
      <c r="AJ558" s="116">
        <v>0</v>
      </c>
      <c r="AM558" s="116" t="s">
        <v>319</v>
      </c>
      <c r="AN558" s="116">
        <v>-1</v>
      </c>
      <c r="AQ558" s="116">
        <v>779</v>
      </c>
      <c r="AR558" s="116" t="s">
        <v>320</v>
      </c>
      <c r="AS558" s="116" t="s">
        <v>248</v>
      </c>
      <c r="AT558" s="116" t="s">
        <v>268</v>
      </c>
      <c r="AV558" s="116">
        <v>51.456227840256503</v>
      </c>
      <c r="AW558" s="116">
        <v>1.9583231E-2</v>
      </c>
    </row>
    <row r="559" spans="1:49" x14ac:dyDescent="0.25">
      <c r="A559" s="127">
        <v>210000</v>
      </c>
      <c r="B559" s="127">
        <v>820000</v>
      </c>
      <c r="C559" s="127">
        <v>820000</v>
      </c>
      <c r="D559" s="116" t="s">
        <v>314</v>
      </c>
      <c r="E559" s="116" t="s">
        <v>315</v>
      </c>
      <c r="F559" s="116" t="s">
        <v>316</v>
      </c>
      <c r="G559" s="116" t="s">
        <v>317</v>
      </c>
      <c r="H559" s="116">
        <v>0.36</v>
      </c>
      <c r="I559" s="116">
        <v>0.57999999999999996</v>
      </c>
      <c r="J559" s="116" t="s">
        <v>268</v>
      </c>
      <c r="K559" s="116">
        <v>2.6621949810700001E-3</v>
      </c>
      <c r="L559" s="116">
        <v>4024.8401597082302</v>
      </c>
      <c r="M559" s="116">
        <v>11.091804639961101</v>
      </c>
      <c r="N559" s="116">
        <v>1.9954916442728099</v>
      </c>
      <c r="O559" s="116">
        <v>2.9528546643529999E-2</v>
      </c>
      <c r="P559" s="116">
        <v>5.3123878401499999E-3</v>
      </c>
      <c r="Q559" s="116">
        <v>10.7149092727922</v>
      </c>
      <c r="R559" s="116">
        <v>1310</v>
      </c>
      <c r="S559" s="116" t="s">
        <v>318</v>
      </c>
      <c r="T559" s="116">
        <v>1310</v>
      </c>
      <c r="U559" s="116" t="s">
        <v>268</v>
      </c>
      <c r="V559" s="116" t="s">
        <v>268</v>
      </c>
      <c r="Z559" s="116">
        <v>0</v>
      </c>
      <c r="AA559" s="116">
        <v>1</v>
      </c>
      <c r="AB559" s="116">
        <v>2.9528546643529999E-2</v>
      </c>
      <c r="AC559" s="116">
        <v>5.3123878401499999E-3</v>
      </c>
      <c r="AD559" s="116">
        <v>10.7149092727918</v>
      </c>
      <c r="AF559" s="116">
        <v>-1</v>
      </c>
      <c r="AG559" s="116">
        <v>-1</v>
      </c>
      <c r="AH559" s="116">
        <v>-1</v>
      </c>
      <c r="AI559" s="116">
        <v>-1</v>
      </c>
      <c r="AJ559" s="116">
        <v>0</v>
      </c>
      <c r="AM559" s="116" t="s">
        <v>319</v>
      </c>
      <c r="AN559" s="116">
        <v>-1</v>
      </c>
      <c r="AQ559" s="116">
        <v>779</v>
      </c>
      <c r="AR559" s="116" t="s">
        <v>320</v>
      </c>
      <c r="AS559" s="116" t="s">
        <v>248</v>
      </c>
      <c r="AT559" s="116" t="s">
        <v>268</v>
      </c>
      <c r="AV559" s="116">
        <v>50.396077667888498</v>
      </c>
      <c r="AW559" s="116">
        <v>8.6901129999999993E-3</v>
      </c>
    </row>
    <row r="560" spans="1:49" x14ac:dyDescent="0.25">
      <c r="A560" s="127">
        <v>210000</v>
      </c>
      <c r="B560" s="127">
        <v>820000</v>
      </c>
      <c r="C560" s="127">
        <v>820000</v>
      </c>
      <c r="D560" s="116" t="s">
        <v>314</v>
      </c>
      <c r="E560" s="116" t="s">
        <v>315</v>
      </c>
      <c r="F560" s="116" t="s">
        <v>316</v>
      </c>
      <c r="G560" s="116" t="s">
        <v>317</v>
      </c>
      <c r="H560" s="116">
        <v>0.36</v>
      </c>
      <c r="I560" s="116">
        <v>0.57999999999999996</v>
      </c>
      <c r="J560" s="116" t="s">
        <v>268</v>
      </c>
      <c r="K560" s="116">
        <v>0.20194293208325001</v>
      </c>
      <c r="L560" s="116">
        <v>3991.5784653665</v>
      </c>
      <c r="M560" s="116">
        <v>10.329140610259101</v>
      </c>
      <c r="N560" s="116">
        <v>1.6638887099140101</v>
      </c>
      <c r="O560" s="116">
        <v>2.0858969407359398</v>
      </c>
      <c r="P560" s="116">
        <v>0.33601056474024998</v>
      </c>
      <c r="Q560" s="116">
        <v>806.071058936486</v>
      </c>
      <c r="R560" s="116">
        <v>1210</v>
      </c>
      <c r="S560" s="116" t="s">
        <v>318</v>
      </c>
      <c r="T560" s="116">
        <v>1210</v>
      </c>
      <c r="U560" s="116" t="s">
        <v>268</v>
      </c>
      <c r="V560" s="116" t="s">
        <v>268</v>
      </c>
      <c r="Z560" s="116">
        <v>0</v>
      </c>
      <c r="AA560" s="116">
        <v>1</v>
      </c>
      <c r="AB560" s="116">
        <v>2.0858969407359398</v>
      </c>
      <c r="AC560" s="116">
        <v>0.33601056474024998</v>
      </c>
      <c r="AD560" s="116">
        <v>897.80050711942602</v>
      </c>
      <c r="AF560" s="116">
        <v>-1</v>
      </c>
      <c r="AG560" s="116">
        <v>-1</v>
      </c>
      <c r="AH560" s="116">
        <v>-1</v>
      </c>
      <c r="AI560" s="116">
        <v>-1</v>
      </c>
      <c r="AJ560" s="116">
        <v>0</v>
      </c>
      <c r="AM560" s="116" t="s">
        <v>319</v>
      </c>
      <c r="AN560" s="116">
        <v>-1</v>
      </c>
      <c r="AQ560" s="116">
        <v>779</v>
      </c>
      <c r="AR560" s="116" t="s">
        <v>320</v>
      </c>
      <c r="AS560" s="116" t="s">
        <v>248</v>
      </c>
      <c r="AT560" s="116" t="s">
        <v>268</v>
      </c>
      <c r="AV560" s="116">
        <v>196.653024769193</v>
      </c>
      <c r="AW560" s="116">
        <v>0.72814315259999995</v>
      </c>
    </row>
    <row r="561" spans="1:49" x14ac:dyDescent="0.25">
      <c r="A561" s="127">
        <v>210000</v>
      </c>
      <c r="B561" s="127">
        <v>820000</v>
      </c>
      <c r="C561" s="127">
        <v>820000</v>
      </c>
      <c r="D561" s="116" t="s">
        <v>314</v>
      </c>
      <c r="E561" s="116" t="s">
        <v>315</v>
      </c>
      <c r="F561" s="116" t="s">
        <v>316</v>
      </c>
      <c r="G561" s="116" t="s">
        <v>317</v>
      </c>
      <c r="H561" s="116">
        <v>0.36</v>
      </c>
      <c r="I561" s="116">
        <v>0.57999999999999996</v>
      </c>
      <c r="J561" s="116" t="s">
        <v>268</v>
      </c>
      <c r="K561" s="116">
        <v>2.6024724684E-3</v>
      </c>
      <c r="L561" s="116">
        <v>3991.5784653665</v>
      </c>
      <c r="M561" s="116">
        <v>10.329140610259101</v>
      </c>
      <c r="N561" s="116">
        <v>1.6638887099140101</v>
      </c>
      <c r="O561" s="116">
        <v>2.6881304060499999E-2</v>
      </c>
      <c r="P561" s="116">
        <v>4.3302245580400002E-3</v>
      </c>
      <c r="Q561" s="116">
        <v>10.3879730616025</v>
      </c>
      <c r="R561" s="116">
        <v>1310</v>
      </c>
      <c r="S561" s="116" t="s">
        <v>318</v>
      </c>
      <c r="T561" s="116">
        <v>1310</v>
      </c>
      <c r="U561" s="116" t="s">
        <v>268</v>
      </c>
      <c r="V561" s="116" t="s">
        <v>268</v>
      </c>
      <c r="Z561" s="116">
        <v>0</v>
      </c>
      <c r="AA561" s="116">
        <v>1</v>
      </c>
      <c r="AB561" s="116">
        <v>2.6881304060499999E-2</v>
      </c>
      <c r="AC561" s="116">
        <v>4.3302245580400002E-3</v>
      </c>
      <c r="AD561" s="116">
        <v>10.387973061600499</v>
      </c>
      <c r="AF561" s="116">
        <v>-1</v>
      </c>
      <c r="AG561" s="116">
        <v>-1</v>
      </c>
      <c r="AH561" s="116">
        <v>-1</v>
      </c>
      <c r="AI561" s="116">
        <v>-1</v>
      </c>
      <c r="AJ561" s="116">
        <v>0</v>
      </c>
      <c r="AM561" s="116" t="s">
        <v>319</v>
      </c>
      <c r="AN561" s="116">
        <v>-1</v>
      </c>
      <c r="AQ561" s="116">
        <v>779</v>
      </c>
      <c r="AR561" s="116" t="s">
        <v>320</v>
      </c>
      <c r="AS561" s="116" t="s">
        <v>248</v>
      </c>
      <c r="AT561" s="116" t="s">
        <v>268</v>
      </c>
      <c r="AV561" s="116">
        <v>48.995807089732203</v>
      </c>
      <c r="AW561" s="116">
        <v>8.4249579000000002E-3</v>
      </c>
    </row>
    <row r="562" spans="1:49" x14ac:dyDescent="0.25">
      <c r="A562" s="127">
        <v>210000</v>
      </c>
      <c r="B562" s="127">
        <v>820000</v>
      </c>
      <c r="C562" s="127">
        <v>820000</v>
      </c>
      <c r="D562" s="116" t="s">
        <v>314</v>
      </c>
      <c r="E562" s="116" t="s">
        <v>315</v>
      </c>
      <c r="F562" s="116" t="s">
        <v>316</v>
      </c>
      <c r="G562" s="116" t="s">
        <v>317</v>
      </c>
      <c r="H562" s="116">
        <v>0.36</v>
      </c>
      <c r="I562" s="116">
        <v>0.57999999999999996</v>
      </c>
      <c r="J562" s="116" t="s">
        <v>268</v>
      </c>
      <c r="K562" s="116">
        <v>0.41441469788458002</v>
      </c>
      <c r="L562" s="116">
        <v>3989.3224698037998</v>
      </c>
      <c r="M562" s="116">
        <v>10.2531521568645</v>
      </c>
      <c r="N562" s="116">
        <v>1.6288966837282299</v>
      </c>
      <c r="O562" s="116">
        <v>4.24905695345171</v>
      </c>
      <c r="P562" s="116">
        <v>0.67503872707242996</v>
      </c>
      <c r="Q562" s="116">
        <v>1653.23386608792</v>
      </c>
      <c r="R562" s="116">
        <v>1210</v>
      </c>
      <c r="S562" s="116" t="s">
        <v>318</v>
      </c>
      <c r="T562" s="116">
        <v>1210</v>
      </c>
      <c r="U562" s="116" t="s">
        <v>268</v>
      </c>
      <c r="V562" s="116" t="s">
        <v>268</v>
      </c>
      <c r="Z562" s="116">
        <v>0</v>
      </c>
      <c r="AA562" s="116">
        <v>1</v>
      </c>
      <c r="AB562" s="116">
        <v>4.24905695345171</v>
      </c>
      <c r="AC562" s="116">
        <v>0.67503872707242996</v>
      </c>
      <c r="AD562" s="116">
        <v>1653.23386608792</v>
      </c>
      <c r="AF562" s="116">
        <v>-1</v>
      </c>
      <c r="AG562" s="116">
        <v>-1</v>
      </c>
      <c r="AH562" s="116">
        <v>-1</v>
      </c>
      <c r="AI562" s="116">
        <v>-1</v>
      </c>
      <c r="AJ562" s="116">
        <v>0</v>
      </c>
      <c r="AM562" s="116" t="s">
        <v>319</v>
      </c>
      <c r="AN562" s="116">
        <v>-1</v>
      </c>
      <c r="AQ562" s="116">
        <v>779</v>
      </c>
      <c r="AR562" s="116" t="s">
        <v>320</v>
      </c>
      <c r="AS562" s="116" t="s">
        <v>248</v>
      </c>
      <c r="AT562" s="116" t="s">
        <v>268</v>
      </c>
      <c r="AV562" s="116">
        <v>201.26888668068</v>
      </c>
      <c r="AW562" s="116">
        <v>1.3408222757999999</v>
      </c>
    </row>
    <row r="563" spans="1:49" x14ac:dyDescent="0.25">
      <c r="A563" s="127">
        <v>210000</v>
      </c>
      <c r="B563" s="127">
        <v>820000</v>
      </c>
      <c r="C563" s="127">
        <v>820000</v>
      </c>
      <c r="D563" s="116" t="s">
        <v>314</v>
      </c>
      <c r="E563" s="116" t="s">
        <v>315</v>
      </c>
      <c r="F563" s="116" t="s">
        <v>316</v>
      </c>
      <c r="G563" s="116" t="s">
        <v>317</v>
      </c>
      <c r="H563" s="116">
        <v>0.36</v>
      </c>
      <c r="I563" s="116">
        <v>0.57999999999999996</v>
      </c>
      <c r="J563" s="116" t="s">
        <v>268</v>
      </c>
      <c r="K563" s="116">
        <v>1.74525717851E-3</v>
      </c>
      <c r="L563" s="116">
        <v>3989.3224698037998</v>
      </c>
      <c r="M563" s="116">
        <v>10.2531521568645</v>
      </c>
      <c r="N563" s="116">
        <v>1.6288966837282299</v>
      </c>
      <c r="O563" s="116">
        <v>1.7894387404130001E-2</v>
      </c>
      <c r="P563" s="116">
        <v>2.84284363032E-3</v>
      </c>
      <c r="Q563" s="116">
        <v>6.9623936778203204</v>
      </c>
      <c r="R563" s="116">
        <v>1310</v>
      </c>
      <c r="S563" s="116" t="s">
        <v>318</v>
      </c>
      <c r="T563" s="116">
        <v>1310</v>
      </c>
      <c r="U563" s="116" t="s">
        <v>268</v>
      </c>
      <c r="V563" s="116" t="s">
        <v>268</v>
      </c>
      <c r="Z563" s="116">
        <v>0</v>
      </c>
      <c r="AA563" s="116">
        <v>1</v>
      </c>
      <c r="AB563" s="116">
        <v>1.7894387404130001E-2</v>
      </c>
      <c r="AC563" s="116">
        <v>2.84284363032E-3</v>
      </c>
      <c r="AD563" s="116">
        <v>6.9623936778186897</v>
      </c>
      <c r="AF563" s="116">
        <v>-1</v>
      </c>
      <c r="AG563" s="116">
        <v>-1</v>
      </c>
      <c r="AH563" s="116">
        <v>-1</v>
      </c>
      <c r="AI563" s="116">
        <v>-1</v>
      </c>
      <c r="AJ563" s="116">
        <v>0</v>
      </c>
      <c r="AM563" s="116" t="s">
        <v>319</v>
      </c>
      <c r="AN563" s="116">
        <v>-1</v>
      </c>
      <c r="AQ563" s="116">
        <v>779</v>
      </c>
      <c r="AR563" s="116" t="s">
        <v>320</v>
      </c>
      <c r="AS563" s="116" t="s">
        <v>248</v>
      </c>
      <c r="AT563" s="116" t="s">
        <v>268</v>
      </c>
      <c r="AV563" s="116">
        <v>33.280596383441797</v>
      </c>
      <c r="AW563" s="116">
        <v>5.6467102000000002E-3</v>
      </c>
    </row>
    <row r="564" spans="1:49" x14ac:dyDescent="0.25">
      <c r="A564" s="127">
        <v>210000</v>
      </c>
      <c r="B564" s="127">
        <v>820000</v>
      </c>
      <c r="C564" s="127">
        <v>830000</v>
      </c>
      <c r="D564" s="116" t="s">
        <v>314</v>
      </c>
      <c r="E564" s="116" t="s">
        <v>315</v>
      </c>
      <c r="F564" s="116" t="s">
        <v>316</v>
      </c>
      <c r="G564" s="116" t="s">
        <v>317</v>
      </c>
      <c r="H564" s="116">
        <v>0.36</v>
      </c>
      <c r="I564" s="116">
        <v>0.57999999999999996</v>
      </c>
      <c r="J564" s="116" t="s">
        <v>268</v>
      </c>
      <c r="K564" s="116">
        <v>1.4303844482319999E-2</v>
      </c>
      <c r="L564" s="116">
        <v>3913.6355269770702</v>
      </c>
      <c r="M564" s="116">
        <v>9.97406236575892</v>
      </c>
      <c r="N564" s="116">
        <v>1.46210152221612</v>
      </c>
      <c r="O564" s="116">
        <v>0.14266743693683001</v>
      </c>
      <c r="P564" s="116">
        <v>2.0913672791150001E-2</v>
      </c>
      <c r="Q564" s="116">
        <v>55.980033938386001</v>
      </c>
      <c r="R564" s="116">
        <v>1210</v>
      </c>
      <c r="S564" s="116" t="s">
        <v>318</v>
      </c>
      <c r="T564" s="116">
        <v>1210</v>
      </c>
      <c r="U564" s="116" t="s">
        <v>268</v>
      </c>
      <c r="V564" s="116" t="s">
        <v>268</v>
      </c>
      <c r="Z564" s="116">
        <v>0</v>
      </c>
      <c r="AA564" s="116">
        <v>1</v>
      </c>
      <c r="AB564" s="116">
        <v>0.14266743693683001</v>
      </c>
      <c r="AC564" s="116">
        <v>2.0913672791150001E-2</v>
      </c>
      <c r="AD564" s="116">
        <v>1160.2719667850599</v>
      </c>
      <c r="AF564" s="116">
        <v>-1</v>
      </c>
      <c r="AG564" s="116">
        <v>-1</v>
      </c>
      <c r="AH564" s="116">
        <v>-1</v>
      </c>
      <c r="AI564" s="116">
        <v>-1</v>
      </c>
      <c r="AJ564" s="116">
        <v>0</v>
      </c>
      <c r="AM564" s="116" t="s">
        <v>319</v>
      </c>
      <c r="AN564" s="116">
        <v>-1</v>
      </c>
      <c r="AQ564" s="116">
        <v>779</v>
      </c>
      <c r="AR564" s="116" t="s">
        <v>320</v>
      </c>
      <c r="AS564" s="116" t="s">
        <v>248</v>
      </c>
      <c r="AT564" s="116" t="s">
        <v>268</v>
      </c>
      <c r="AV564" s="116">
        <v>60.588208695960297</v>
      </c>
      <c r="AW564" s="116">
        <v>0.94101538259999995</v>
      </c>
    </row>
    <row r="565" spans="1:49" x14ac:dyDescent="0.25">
      <c r="A565" s="127">
        <v>210000</v>
      </c>
      <c r="B565" s="127">
        <v>820000</v>
      </c>
      <c r="C565" s="127">
        <v>830000</v>
      </c>
      <c r="D565" s="116" t="s">
        <v>314</v>
      </c>
      <c r="E565" s="116" t="s">
        <v>315</v>
      </c>
      <c r="F565" s="116" t="s">
        <v>316</v>
      </c>
      <c r="G565" s="116" t="s">
        <v>317</v>
      </c>
      <c r="H565" s="116">
        <v>0.36</v>
      </c>
      <c r="I565" s="116">
        <v>0.57999999999999996</v>
      </c>
      <c r="J565" s="116" t="s">
        <v>268</v>
      </c>
      <c r="K565" s="116">
        <v>2.1429961999599998E-3</v>
      </c>
      <c r="L565" s="116">
        <v>3913.6355269770702</v>
      </c>
      <c r="M565" s="116">
        <v>9.97406236575892</v>
      </c>
      <c r="N565" s="116">
        <v>1.46210152221612</v>
      </c>
      <c r="O565" s="116">
        <v>2.1374377748059999E-2</v>
      </c>
      <c r="P565" s="116">
        <v>3.1332780060700002E-3</v>
      </c>
      <c r="Q565" s="116">
        <v>8.38690606237164</v>
      </c>
      <c r="R565" s="116">
        <v>1310</v>
      </c>
      <c r="S565" s="116" t="s">
        <v>318</v>
      </c>
      <c r="T565" s="116">
        <v>1310</v>
      </c>
      <c r="U565" s="116" t="s">
        <v>268</v>
      </c>
      <c r="V565" s="116" t="s">
        <v>268</v>
      </c>
      <c r="Z565" s="116">
        <v>0</v>
      </c>
      <c r="AA565" s="116">
        <v>1</v>
      </c>
      <c r="AB565" s="116">
        <v>2.1374377748059999E-2</v>
      </c>
      <c r="AC565" s="116">
        <v>3.1332780060700002E-3</v>
      </c>
      <c r="AD565" s="116">
        <v>8.3869060623733596</v>
      </c>
      <c r="AF565" s="116">
        <v>-1</v>
      </c>
      <c r="AG565" s="116">
        <v>-1</v>
      </c>
      <c r="AH565" s="116">
        <v>-1</v>
      </c>
      <c r="AI565" s="116">
        <v>-1</v>
      </c>
      <c r="AJ565" s="116">
        <v>0</v>
      </c>
      <c r="AM565" s="116" t="s">
        <v>319</v>
      </c>
      <c r="AN565" s="116">
        <v>-1</v>
      </c>
      <c r="AQ565" s="116">
        <v>779</v>
      </c>
      <c r="AR565" s="116" t="s">
        <v>320</v>
      </c>
      <c r="AS565" s="116" t="s">
        <v>248</v>
      </c>
      <c r="AT565" s="116" t="s">
        <v>268</v>
      </c>
      <c r="AV565" s="116">
        <v>45.138076528493499</v>
      </c>
      <c r="AW565" s="116">
        <v>6.8020325000000001E-3</v>
      </c>
    </row>
    <row r="566" spans="1:49" x14ac:dyDescent="0.25">
      <c r="A566" s="127">
        <v>210000</v>
      </c>
      <c r="B566" s="127">
        <v>830000</v>
      </c>
      <c r="C566" s="127">
        <v>830000</v>
      </c>
      <c r="D566" s="116" t="s">
        <v>314</v>
      </c>
      <c r="E566" s="116" t="s">
        <v>315</v>
      </c>
      <c r="F566" s="116" t="s">
        <v>316</v>
      </c>
      <c r="G566" s="116" t="s">
        <v>317</v>
      </c>
      <c r="H566" s="116">
        <v>0.36</v>
      </c>
      <c r="I566" s="116">
        <v>0.57999999999999996</v>
      </c>
      <c r="J566" s="116" t="s">
        <v>268</v>
      </c>
      <c r="K566" s="116">
        <v>0.20206593570246001</v>
      </c>
      <c r="L566" s="116">
        <v>3987.6088543705</v>
      </c>
      <c r="M566" s="116">
        <v>10.7429600030872</v>
      </c>
      <c r="N566" s="116">
        <v>1.8586951413268999</v>
      </c>
      <c r="O566" s="116">
        <v>2.1707862652380099</v>
      </c>
      <c r="P566" s="116">
        <v>0.37557897291784997</v>
      </c>
      <c r="Q566" s="116">
        <v>805.75991437382697</v>
      </c>
      <c r="R566" s="116">
        <v>1210</v>
      </c>
      <c r="S566" s="116" t="s">
        <v>318</v>
      </c>
      <c r="T566" s="116">
        <v>1210</v>
      </c>
      <c r="U566" s="116" t="s">
        <v>268</v>
      </c>
      <c r="V566" s="116" t="s">
        <v>268</v>
      </c>
      <c r="Z566" s="116">
        <v>0</v>
      </c>
      <c r="AA566" s="116">
        <v>1</v>
      </c>
      <c r="AB566" s="116">
        <v>2.1707862652380099</v>
      </c>
      <c r="AC566" s="116">
        <v>0.37557897291784997</v>
      </c>
      <c r="AD566" s="116">
        <v>805.75991437382697</v>
      </c>
      <c r="AF566" s="116">
        <v>-1</v>
      </c>
      <c r="AG566" s="116">
        <v>-1</v>
      </c>
      <c r="AH566" s="116">
        <v>-1</v>
      </c>
      <c r="AI566" s="116">
        <v>-1</v>
      </c>
      <c r="AJ566" s="116">
        <v>0</v>
      </c>
      <c r="AM566" s="116" t="s">
        <v>319</v>
      </c>
      <c r="AN566" s="116">
        <v>-1</v>
      </c>
      <c r="AQ566" s="116">
        <v>779</v>
      </c>
      <c r="AR566" s="116" t="s">
        <v>320</v>
      </c>
      <c r="AS566" s="116" t="s">
        <v>248</v>
      </c>
      <c r="AT566" s="116" t="s">
        <v>268</v>
      </c>
      <c r="AV566" s="116">
        <v>186.953929350072</v>
      </c>
      <c r="AW566" s="116">
        <v>0.65349546989999996</v>
      </c>
    </row>
    <row r="567" spans="1:49" x14ac:dyDescent="0.25">
      <c r="A567" s="127">
        <v>210000</v>
      </c>
      <c r="B567" s="127">
        <v>830000</v>
      </c>
      <c r="C567" s="127">
        <v>830000</v>
      </c>
      <c r="D567" s="116" t="s">
        <v>314</v>
      </c>
      <c r="E567" s="116" t="s">
        <v>315</v>
      </c>
      <c r="F567" s="116" t="s">
        <v>316</v>
      </c>
      <c r="G567" s="116" t="s">
        <v>317</v>
      </c>
      <c r="H567" s="116">
        <v>0.36</v>
      </c>
      <c r="I567" s="116">
        <v>0.57999999999999996</v>
      </c>
      <c r="J567" s="116" t="s">
        <v>268</v>
      </c>
      <c r="K567" s="116">
        <v>8.6686407841460006E-2</v>
      </c>
      <c r="L567" s="116">
        <v>3977.5180296624098</v>
      </c>
      <c r="M567" s="116">
        <v>10.3426523341983</v>
      </c>
      <c r="N567" s="116">
        <v>1.7291267083463899</v>
      </c>
      <c r="O567" s="116">
        <v>0.89656737840477996</v>
      </c>
      <c r="P567" s="116">
        <v>0.14989178304928</v>
      </c>
      <c r="Q567" s="116">
        <v>344.79675011609203</v>
      </c>
      <c r="R567" s="116">
        <v>1210</v>
      </c>
      <c r="S567" s="116" t="s">
        <v>318</v>
      </c>
      <c r="T567" s="116">
        <v>1210</v>
      </c>
      <c r="U567" s="116" t="s">
        <v>268</v>
      </c>
      <c r="V567" s="116" t="s">
        <v>268</v>
      </c>
      <c r="Z567" s="116">
        <v>0</v>
      </c>
      <c r="AA567" s="116">
        <v>1</v>
      </c>
      <c r="AB567" s="116">
        <v>0.89656737840477996</v>
      </c>
      <c r="AC567" s="116">
        <v>0.14989178304928</v>
      </c>
      <c r="AD567" s="116">
        <v>1041.69889115617</v>
      </c>
      <c r="AF567" s="116">
        <v>-1</v>
      </c>
      <c r="AG567" s="116">
        <v>-1</v>
      </c>
      <c r="AH567" s="116">
        <v>-1</v>
      </c>
      <c r="AI567" s="116">
        <v>-1</v>
      </c>
      <c r="AJ567" s="116">
        <v>0</v>
      </c>
      <c r="AM567" s="116" t="s">
        <v>319</v>
      </c>
      <c r="AN567" s="116">
        <v>-1</v>
      </c>
      <c r="AQ567" s="116">
        <v>779</v>
      </c>
      <c r="AR567" s="116" t="s">
        <v>320</v>
      </c>
      <c r="AS567" s="116" t="s">
        <v>248</v>
      </c>
      <c r="AT567" s="116" t="s">
        <v>268</v>
      </c>
      <c r="AV567" s="116">
        <v>172.33127266203101</v>
      </c>
      <c r="AW567" s="116">
        <v>0.84484906010000005</v>
      </c>
    </row>
    <row r="568" spans="1:49" x14ac:dyDescent="0.25">
      <c r="A568" s="127">
        <v>210000</v>
      </c>
      <c r="B568" s="127">
        <v>830000</v>
      </c>
      <c r="C568" s="127">
        <v>830000</v>
      </c>
      <c r="D568" s="116" t="s">
        <v>314</v>
      </c>
      <c r="E568" s="116" t="s">
        <v>315</v>
      </c>
      <c r="F568" s="116" t="s">
        <v>316</v>
      </c>
      <c r="G568" s="116" t="s">
        <v>317</v>
      </c>
      <c r="H568" s="116">
        <v>0.36</v>
      </c>
      <c r="I568" s="116">
        <v>0.57999999999999996</v>
      </c>
      <c r="J568" s="116" t="s">
        <v>323</v>
      </c>
      <c r="K568" s="116">
        <v>1.1306675852E-4</v>
      </c>
      <c r="L568" s="116">
        <v>3977.5180296624098</v>
      </c>
      <c r="M568" s="116">
        <v>10.3426523341983</v>
      </c>
      <c r="N568" s="116">
        <v>1.7291267083463899</v>
      </c>
      <c r="O568" s="116">
        <v>1.16941017392E-3</v>
      </c>
      <c r="P568" s="116">
        <v>1.9550675197999999E-4</v>
      </c>
      <c r="Q568" s="116">
        <v>0.44972507056878003</v>
      </c>
      <c r="R568" s="116">
        <v>1210</v>
      </c>
      <c r="S568" s="116" t="s">
        <v>318</v>
      </c>
      <c r="T568" s="116">
        <v>1210</v>
      </c>
      <c r="U568" s="116" t="s">
        <v>324</v>
      </c>
      <c r="V568" s="116" t="s">
        <v>323</v>
      </c>
      <c r="Z568" s="116">
        <v>0</v>
      </c>
      <c r="AA568" s="116">
        <v>1</v>
      </c>
      <c r="AB568" s="116">
        <v>1.16941017392E-3</v>
      </c>
      <c r="AC568" s="116">
        <v>1.9550675197999999E-4</v>
      </c>
      <c r="AD568" s="116">
        <v>0.44972507056868999</v>
      </c>
      <c r="AF568" s="116">
        <v>-1</v>
      </c>
      <c r="AG568" s="116">
        <v>-1</v>
      </c>
      <c r="AH568" s="116">
        <v>-1</v>
      </c>
      <c r="AI568" s="116">
        <v>-1</v>
      </c>
      <c r="AJ568" s="116">
        <v>0</v>
      </c>
      <c r="AM568" s="116" t="s">
        <v>319</v>
      </c>
      <c r="AN568" s="116">
        <v>-1</v>
      </c>
      <c r="AQ568" s="116">
        <v>779</v>
      </c>
      <c r="AR568" s="116" t="s">
        <v>320</v>
      </c>
      <c r="AS568" s="116" t="s">
        <v>248</v>
      </c>
      <c r="AT568" s="116" t="s">
        <v>268</v>
      </c>
      <c r="AV568" s="116">
        <v>24.016050786055601</v>
      </c>
      <c r="AW568" s="116">
        <v>3.6474050000000002E-4</v>
      </c>
    </row>
    <row r="569" spans="1:49" x14ac:dyDescent="0.25">
      <c r="A569" s="127">
        <v>210000</v>
      </c>
      <c r="B569" s="127">
        <v>830000</v>
      </c>
      <c r="C569" s="127">
        <v>830000</v>
      </c>
      <c r="D569" s="116" t="s">
        <v>314</v>
      </c>
      <c r="E569" s="116" t="s">
        <v>315</v>
      </c>
      <c r="F569" s="116" t="s">
        <v>316</v>
      </c>
      <c r="G569" s="116" t="s">
        <v>317</v>
      </c>
      <c r="H569" s="116">
        <v>0.36</v>
      </c>
      <c r="I569" s="116">
        <v>0.57999999999999996</v>
      </c>
      <c r="J569" s="116" t="s">
        <v>268</v>
      </c>
      <c r="K569" s="116">
        <v>2.1596690065200002E-3</v>
      </c>
      <c r="L569" s="116">
        <v>3977.5180296624098</v>
      </c>
      <c r="M569" s="116">
        <v>10.3426523341983</v>
      </c>
      <c r="N569" s="116">
        <v>1.7291267083463899</v>
      </c>
      <c r="O569" s="116">
        <v>2.2336705691410001E-2</v>
      </c>
      <c r="P569" s="116">
        <v>3.73434136036E-3</v>
      </c>
      <c r="Q569" s="116">
        <v>8.5901224115483394</v>
      </c>
      <c r="R569" s="116">
        <v>1750</v>
      </c>
      <c r="S569" s="116" t="s">
        <v>321</v>
      </c>
      <c r="T569" s="116">
        <v>1750</v>
      </c>
      <c r="U569" s="116" t="s">
        <v>268</v>
      </c>
      <c r="V569" s="116" t="s">
        <v>268</v>
      </c>
      <c r="Z569" s="116">
        <v>0</v>
      </c>
      <c r="AA569" s="116">
        <v>1</v>
      </c>
      <c r="AB569" s="116">
        <v>2.2336705691410001E-2</v>
      </c>
      <c r="AC569" s="116">
        <v>3.73434136036E-3</v>
      </c>
      <c r="AD569" s="116">
        <v>8.5901224115492099</v>
      </c>
      <c r="AF569" s="116">
        <v>-1</v>
      </c>
      <c r="AG569" s="116">
        <v>-1</v>
      </c>
      <c r="AH569" s="116">
        <v>-1</v>
      </c>
      <c r="AI569" s="116">
        <v>-1</v>
      </c>
      <c r="AJ569" s="116">
        <v>0</v>
      </c>
      <c r="AM569" s="116" t="s">
        <v>319</v>
      </c>
      <c r="AN569" s="116">
        <v>-1</v>
      </c>
      <c r="AQ569" s="116">
        <v>779</v>
      </c>
      <c r="AR569" s="116" t="s">
        <v>320</v>
      </c>
      <c r="AS569" s="116" t="s">
        <v>248</v>
      </c>
      <c r="AT569" s="116" t="s">
        <v>268</v>
      </c>
      <c r="AV569" s="116">
        <v>62.982544018071103</v>
      </c>
      <c r="AW569" s="116">
        <v>6.966847E-3</v>
      </c>
    </row>
    <row r="570" spans="1:49" x14ac:dyDescent="0.25">
      <c r="A570" s="127">
        <v>210000</v>
      </c>
      <c r="B570" s="127">
        <v>830000</v>
      </c>
      <c r="C570" s="127">
        <v>830000</v>
      </c>
      <c r="D570" s="116" t="s">
        <v>314</v>
      </c>
      <c r="E570" s="116" t="s">
        <v>315</v>
      </c>
      <c r="F570" s="116" t="s">
        <v>316</v>
      </c>
      <c r="G570" s="116" t="s">
        <v>317</v>
      </c>
      <c r="H570" s="116">
        <v>0.36</v>
      </c>
      <c r="I570" s="116">
        <v>0.57999999999999996</v>
      </c>
      <c r="J570" s="116" t="s">
        <v>323</v>
      </c>
      <c r="K570" s="116">
        <v>8.9678640323169995E-2</v>
      </c>
      <c r="L570" s="116">
        <v>3977.5180296624098</v>
      </c>
      <c r="M570" s="116">
        <v>10.3426523341983</v>
      </c>
      <c r="N570" s="116">
        <v>1.7291267083463899</v>
      </c>
      <c r="O570" s="116">
        <v>0.92751499866622</v>
      </c>
      <c r="P570" s="116">
        <v>0.15506573215099001</v>
      </c>
      <c r="Q570" s="116">
        <v>356.69840876103899</v>
      </c>
      <c r="R570" s="116">
        <v>1750</v>
      </c>
      <c r="S570" s="116" t="s">
        <v>321</v>
      </c>
      <c r="T570" s="116">
        <v>1750</v>
      </c>
      <c r="U570" s="116" t="s">
        <v>324</v>
      </c>
      <c r="V570" s="116" t="s">
        <v>323</v>
      </c>
      <c r="Z570" s="116">
        <v>0</v>
      </c>
      <c r="AA570" s="116">
        <v>1</v>
      </c>
      <c r="AB570" s="116">
        <v>0.92751499866622</v>
      </c>
      <c r="AC570" s="116">
        <v>0.15506573215099001</v>
      </c>
      <c r="AD570" s="116">
        <v>356.698408761037</v>
      </c>
      <c r="AF570" s="116">
        <v>-1</v>
      </c>
      <c r="AG570" s="116">
        <v>-1</v>
      </c>
      <c r="AH570" s="116">
        <v>-1</v>
      </c>
      <c r="AI570" s="116">
        <v>-1</v>
      </c>
      <c r="AJ570" s="116">
        <v>0</v>
      </c>
      <c r="AM570" s="116" t="s">
        <v>319</v>
      </c>
      <c r="AN570" s="116">
        <v>-1</v>
      </c>
      <c r="AQ570" s="116">
        <v>779</v>
      </c>
      <c r="AR570" s="116" t="s">
        <v>320</v>
      </c>
      <c r="AS570" s="116" t="s">
        <v>248</v>
      </c>
      <c r="AT570" s="116" t="s">
        <v>268</v>
      </c>
      <c r="AV570" s="116">
        <v>85.840666263558504</v>
      </c>
      <c r="AW570" s="116">
        <v>0.28929311340000002</v>
      </c>
    </row>
    <row r="571" spans="1:49" x14ac:dyDescent="0.25">
      <c r="A571" s="127">
        <v>210000</v>
      </c>
      <c r="B571" s="127">
        <v>830000</v>
      </c>
      <c r="C571" s="127">
        <v>830000</v>
      </c>
      <c r="D571" s="116" t="s">
        <v>314</v>
      </c>
      <c r="E571" s="116" t="s">
        <v>315</v>
      </c>
      <c r="F571" s="116" t="s">
        <v>316</v>
      </c>
      <c r="G571" s="116" t="s">
        <v>317</v>
      </c>
      <c r="H571" s="116">
        <v>0.36</v>
      </c>
      <c r="I571" s="116">
        <v>0.57999999999999996</v>
      </c>
      <c r="J571" s="116" t="s">
        <v>268</v>
      </c>
      <c r="K571" s="116">
        <v>0.26391527296211997</v>
      </c>
      <c r="L571" s="116">
        <v>3977.5180296624098</v>
      </c>
      <c r="M571" s="116">
        <v>10.3426523341983</v>
      </c>
      <c r="N571" s="116">
        <v>1.7291267083463899</v>
      </c>
      <c r="O571" s="116">
        <v>2.7295839139322999</v>
      </c>
      <c r="P571" s="116">
        <v>0.45634294721933</v>
      </c>
      <c r="Q571" s="116">
        <v>1049.7277565101199</v>
      </c>
      <c r="R571" s="116">
        <v>1310</v>
      </c>
      <c r="S571" s="116" t="s">
        <v>318</v>
      </c>
      <c r="T571" s="116">
        <v>1310</v>
      </c>
      <c r="U571" s="116" t="s">
        <v>268</v>
      </c>
      <c r="V571" s="116" t="s">
        <v>268</v>
      </c>
      <c r="Z571" s="116">
        <v>0</v>
      </c>
      <c r="AA571" s="116">
        <v>1</v>
      </c>
      <c r="AB571" s="116">
        <v>2.7295839139322999</v>
      </c>
      <c r="AC571" s="116">
        <v>0.45634294721933</v>
      </c>
      <c r="AD571" s="116">
        <v>1049.7277565101199</v>
      </c>
      <c r="AF571" s="116">
        <v>-1</v>
      </c>
      <c r="AG571" s="116">
        <v>-1</v>
      </c>
      <c r="AH571" s="116">
        <v>-1</v>
      </c>
      <c r="AI571" s="116">
        <v>-1</v>
      </c>
      <c r="AJ571" s="116">
        <v>0</v>
      </c>
      <c r="AM571" s="116" t="s">
        <v>319</v>
      </c>
      <c r="AN571" s="116">
        <v>-1</v>
      </c>
      <c r="AQ571" s="116">
        <v>779</v>
      </c>
      <c r="AR571" s="116" t="s">
        <v>320</v>
      </c>
      <c r="AS571" s="116" t="s">
        <v>248</v>
      </c>
      <c r="AT571" s="116" t="s">
        <v>268</v>
      </c>
      <c r="AV571" s="116">
        <v>131.067262524265</v>
      </c>
      <c r="AW571" s="116">
        <v>0.85136071089999998</v>
      </c>
    </row>
    <row r="572" spans="1:49" x14ac:dyDescent="0.25">
      <c r="A572" s="127">
        <v>210000</v>
      </c>
      <c r="B572" s="127">
        <v>830000</v>
      </c>
      <c r="C572" s="127">
        <v>830000</v>
      </c>
      <c r="D572" s="116" t="s">
        <v>314</v>
      </c>
      <c r="E572" s="116" t="s">
        <v>315</v>
      </c>
      <c r="F572" s="116" t="s">
        <v>316</v>
      </c>
      <c r="G572" s="116" t="s">
        <v>317</v>
      </c>
      <c r="H572" s="116">
        <v>0.36</v>
      </c>
      <c r="I572" s="116">
        <v>0.57999999999999996</v>
      </c>
      <c r="J572" s="116" t="s">
        <v>268</v>
      </c>
      <c r="K572" s="116">
        <v>9.1081928788660005E-2</v>
      </c>
      <c r="L572" s="116">
        <v>4001.1424977146899</v>
      </c>
      <c r="M572" s="116">
        <v>10.648147364262099</v>
      </c>
      <c r="N572" s="116">
        <v>1.8029440423097101</v>
      </c>
      <c r="O572" s="116">
        <v>0.96985379996297005</v>
      </c>
      <c r="P572" s="116">
        <v>0.16421562087159999</v>
      </c>
      <c r="Q572" s="116">
        <v>364.431776050167</v>
      </c>
      <c r="R572" s="116">
        <v>1210</v>
      </c>
      <c r="S572" s="116" t="s">
        <v>318</v>
      </c>
      <c r="T572" s="116">
        <v>1210</v>
      </c>
      <c r="U572" s="116" t="s">
        <v>268</v>
      </c>
      <c r="V572" s="116" t="s">
        <v>268</v>
      </c>
      <c r="Z572" s="116">
        <v>0</v>
      </c>
      <c r="AA572" s="116">
        <v>1</v>
      </c>
      <c r="AB572" s="116">
        <v>0.96985379996297005</v>
      </c>
      <c r="AC572" s="116">
        <v>0.16421562087159999</v>
      </c>
      <c r="AD572" s="116">
        <v>364.43177604935897</v>
      </c>
      <c r="AF572" s="116">
        <v>-1</v>
      </c>
      <c r="AG572" s="116">
        <v>-1</v>
      </c>
      <c r="AH572" s="116">
        <v>-1</v>
      </c>
      <c r="AI572" s="116">
        <v>-1</v>
      </c>
      <c r="AJ572" s="116">
        <v>0</v>
      </c>
      <c r="AM572" s="116" t="s">
        <v>319</v>
      </c>
      <c r="AN572" s="116">
        <v>-1</v>
      </c>
      <c r="AQ572" s="116">
        <v>779</v>
      </c>
      <c r="AR572" s="116" t="s">
        <v>320</v>
      </c>
      <c r="AS572" s="116" t="s">
        <v>248</v>
      </c>
      <c r="AT572" s="116" t="s">
        <v>268</v>
      </c>
      <c r="AV572" s="116">
        <v>138.29425069756101</v>
      </c>
      <c r="AW572" s="116">
        <v>0.29556510629999999</v>
      </c>
    </row>
    <row r="573" spans="1:49" x14ac:dyDescent="0.25">
      <c r="A573" s="127">
        <v>210000</v>
      </c>
      <c r="B573" s="127">
        <v>830000</v>
      </c>
      <c r="C573" s="127">
        <v>830000</v>
      </c>
      <c r="D573" s="116" t="s">
        <v>314</v>
      </c>
      <c r="E573" s="116" t="s">
        <v>315</v>
      </c>
      <c r="F573" s="116" t="s">
        <v>316</v>
      </c>
      <c r="G573" s="116" t="s">
        <v>317</v>
      </c>
      <c r="H573" s="116">
        <v>0.36</v>
      </c>
      <c r="I573" s="116">
        <v>0.57999999999999996</v>
      </c>
      <c r="J573" s="116" t="s">
        <v>268</v>
      </c>
      <c r="K573" s="116">
        <v>6.3498981492049994E-2</v>
      </c>
      <c r="L573" s="116">
        <v>4001.1424977146899</v>
      </c>
      <c r="M573" s="116">
        <v>10.648147364262099</v>
      </c>
      <c r="N573" s="116">
        <v>1.8029440423097101</v>
      </c>
      <c r="O573" s="116">
        <v>0.67614651240795998</v>
      </c>
      <c r="P573" s="116">
        <v>0.11448511037383</v>
      </c>
      <c r="Q573" s="116">
        <v>254.06847340946399</v>
      </c>
      <c r="R573" s="116">
        <v>1310</v>
      </c>
      <c r="S573" s="116" t="s">
        <v>318</v>
      </c>
      <c r="T573" s="116">
        <v>1310</v>
      </c>
      <c r="U573" s="116" t="s">
        <v>268</v>
      </c>
      <c r="V573" s="116" t="s">
        <v>268</v>
      </c>
      <c r="Z573" s="116">
        <v>0</v>
      </c>
      <c r="AA573" s="116">
        <v>1</v>
      </c>
      <c r="AB573" s="116">
        <v>0.67614651240795998</v>
      </c>
      <c r="AC573" s="116">
        <v>0.11448511037383</v>
      </c>
      <c r="AD573" s="116">
        <v>254.068473409462</v>
      </c>
      <c r="AF573" s="116">
        <v>-1</v>
      </c>
      <c r="AG573" s="116">
        <v>-1</v>
      </c>
      <c r="AH573" s="116">
        <v>-1</v>
      </c>
      <c r="AI573" s="116">
        <v>-1</v>
      </c>
      <c r="AJ573" s="116">
        <v>0</v>
      </c>
      <c r="AM573" s="116" t="s">
        <v>319</v>
      </c>
      <c r="AN573" s="116">
        <v>-1</v>
      </c>
      <c r="AQ573" s="116">
        <v>779</v>
      </c>
      <c r="AR573" s="116" t="s">
        <v>320</v>
      </c>
      <c r="AS573" s="116" t="s">
        <v>248</v>
      </c>
      <c r="AT573" s="116" t="s">
        <v>268</v>
      </c>
      <c r="AV573" s="116">
        <v>65.821965543802804</v>
      </c>
      <c r="AW573" s="116">
        <v>0.20605715599999999</v>
      </c>
    </row>
    <row r="574" spans="1:49" x14ac:dyDescent="0.25">
      <c r="A574" s="127">
        <v>210000</v>
      </c>
      <c r="B574" s="127">
        <v>830000</v>
      </c>
      <c r="C574" s="127">
        <v>830000</v>
      </c>
      <c r="D574" s="116" t="s">
        <v>314</v>
      </c>
      <c r="E574" s="116" t="s">
        <v>315</v>
      </c>
      <c r="F574" s="116" t="s">
        <v>316</v>
      </c>
      <c r="G574" s="116" t="s">
        <v>317</v>
      </c>
      <c r="H574" s="116">
        <v>0.36</v>
      </c>
      <c r="I574" s="116">
        <v>0.57999999999999996</v>
      </c>
      <c r="J574" s="116" t="s">
        <v>268</v>
      </c>
      <c r="K574" s="116">
        <v>2.6038607479999999E-5</v>
      </c>
      <c r="L574" s="116">
        <v>4001.1424977146899</v>
      </c>
      <c r="M574" s="116">
        <v>10.648147364262099</v>
      </c>
      <c r="N574" s="116">
        <v>1.8029440423097101</v>
      </c>
      <c r="O574" s="116">
        <v>2.7726292965999999E-4</v>
      </c>
      <c r="P574" s="116">
        <v>4.6946152230000003E-5</v>
      </c>
      <c r="Q574" s="116">
        <v>0.10418417898953999</v>
      </c>
      <c r="R574" s="116">
        <v>1310</v>
      </c>
      <c r="S574" s="116" t="s">
        <v>318</v>
      </c>
      <c r="T574" s="116">
        <v>1310</v>
      </c>
      <c r="U574" s="116" t="s">
        <v>268</v>
      </c>
      <c r="V574" s="116" t="s">
        <v>268</v>
      </c>
      <c r="Z574" s="116">
        <v>0</v>
      </c>
      <c r="AA574" s="116">
        <v>1</v>
      </c>
      <c r="AB574" s="116">
        <v>2.7726292965999999E-4</v>
      </c>
      <c r="AC574" s="116">
        <v>4.6946152230000003E-5</v>
      </c>
      <c r="AD574" s="116">
        <v>0.10418417898969</v>
      </c>
      <c r="AF574" s="116">
        <v>-1</v>
      </c>
      <c r="AG574" s="116">
        <v>-1</v>
      </c>
      <c r="AH574" s="116">
        <v>-1</v>
      </c>
      <c r="AI574" s="116">
        <v>-1</v>
      </c>
      <c r="AJ574" s="116">
        <v>0</v>
      </c>
      <c r="AM574" s="116" t="s">
        <v>319</v>
      </c>
      <c r="AN574" s="116">
        <v>-1</v>
      </c>
      <c r="AQ574" s="116">
        <v>779</v>
      </c>
      <c r="AR574" s="116" t="s">
        <v>320</v>
      </c>
      <c r="AS574" s="116" t="s">
        <v>248</v>
      </c>
      <c r="AT574" s="116" t="s">
        <v>268</v>
      </c>
      <c r="AV574" s="116">
        <v>1.56433198238413</v>
      </c>
      <c r="AW574" s="116">
        <v>8.4496500000000007E-5</v>
      </c>
    </row>
    <row r="575" spans="1:49" x14ac:dyDescent="0.25">
      <c r="A575" s="127">
        <v>210000</v>
      </c>
      <c r="B575" s="127">
        <v>830000</v>
      </c>
      <c r="C575" s="127">
        <v>830000</v>
      </c>
      <c r="D575" s="116" t="s">
        <v>314</v>
      </c>
      <c r="E575" s="116" t="s">
        <v>315</v>
      </c>
      <c r="F575" s="116" t="s">
        <v>316</v>
      </c>
      <c r="G575" s="116" t="s">
        <v>317</v>
      </c>
      <c r="H575" s="116">
        <v>0.36</v>
      </c>
      <c r="I575" s="116">
        <v>0.57999999999999996</v>
      </c>
      <c r="J575" s="116" t="s">
        <v>268</v>
      </c>
      <c r="K575" s="116">
        <v>2.9521694321999999E-3</v>
      </c>
      <c r="L575" s="116">
        <v>4001.1424977146899</v>
      </c>
      <c r="M575" s="116">
        <v>10.648147364262099</v>
      </c>
      <c r="N575" s="116">
        <v>1.8029440423097101</v>
      </c>
      <c r="O575" s="116">
        <v>3.1435135158420002E-2</v>
      </c>
      <c r="P575" s="116">
        <v>5.3225962896800002E-3</v>
      </c>
      <c r="Q575" s="116">
        <v>11.812050575661599</v>
      </c>
      <c r="R575" s="116">
        <v>1310</v>
      </c>
      <c r="S575" s="116" t="s">
        <v>318</v>
      </c>
      <c r="T575" s="116">
        <v>1310</v>
      </c>
      <c r="U575" s="116" t="s">
        <v>268</v>
      </c>
      <c r="V575" s="116" t="s">
        <v>268</v>
      </c>
      <c r="Z575" s="116">
        <v>0</v>
      </c>
      <c r="AA575" s="116">
        <v>1</v>
      </c>
      <c r="AB575" s="116">
        <v>3.1435135158420002E-2</v>
      </c>
      <c r="AC575" s="116">
        <v>5.3225962896800002E-3</v>
      </c>
      <c r="AD575" s="116">
        <v>11.8120505756821</v>
      </c>
      <c r="AF575" s="116">
        <v>-1</v>
      </c>
      <c r="AG575" s="116">
        <v>-1</v>
      </c>
      <c r="AH575" s="116">
        <v>-1</v>
      </c>
      <c r="AI575" s="116">
        <v>-1</v>
      </c>
      <c r="AJ575" s="116">
        <v>0</v>
      </c>
      <c r="AM575" s="116" t="s">
        <v>319</v>
      </c>
      <c r="AN575" s="116">
        <v>-1</v>
      </c>
      <c r="AQ575" s="116">
        <v>779</v>
      </c>
      <c r="AR575" s="116" t="s">
        <v>320</v>
      </c>
      <c r="AS575" s="116" t="s">
        <v>248</v>
      </c>
      <c r="AT575" s="116" t="s">
        <v>268</v>
      </c>
      <c r="AV575" s="116">
        <v>55.607094022328504</v>
      </c>
      <c r="AW575" s="116">
        <v>9.5799275E-3</v>
      </c>
    </row>
    <row r="576" spans="1:49" x14ac:dyDescent="0.25">
      <c r="A576" s="127">
        <v>210000</v>
      </c>
      <c r="B576" s="127">
        <v>830000</v>
      </c>
      <c r="C576" s="127">
        <v>830000</v>
      </c>
      <c r="D576" s="116" t="s">
        <v>314</v>
      </c>
      <c r="E576" s="116" t="s">
        <v>315</v>
      </c>
      <c r="F576" s="116" t="s">
        <v>316</v>
      </c>
      <c r="G576" s="116" t="s">
        <v>317</v>
      </c>
      <c r="H576" s="116">
        <v>0.36</v>
      </c>
      <c r="I576" s="116">
        <v>0.57999999999999996</v>
      </c>
      <c r="J576" s="116" t="s">
        <v>268</v>
      </c>
      <c r="K576" s="116">
        <v>0.27402490396779</v>
      </c>
      <c r="L576" s="116">
        <v>3968.0248042742001</v>
      </c>
      <c r="M576" s="116">
        <v>9.6937353881198796</v>
      </c>
      <c r="N576" s="116">
        <v>1.46077368892594</v>
      </c>
      <c r="O576" s="116">
        <v>2.6563249088187599</v>
      </c>
      <c r="P576" s="116">
        <v>0.40028836982660998</v>
      </c>
      <c r="Q576" s="116">
        <v>1087.3376159330601</v>
      </c>
      <c r="R576" s="116">
        <v>1210</v>
      </c>
      <c r="S576" s="116" t="s">
        <v>318</v>
      </c>
      <c r="T576" s="116">
        <v>1210</v>
      </c>
      <c r="U576" s="116" t="s">
        <v>268</v>
      </c>
      <c r="V576" s="116" t="s">
        <v>268</v>
      </c>
      <c r="Z576" s="116">
        <v>0</v>
      </c>
      <c r="AA576" s="116">
        <v>1</v>
      </c>
      <c r="AB576" s="116">
        <v>2.6563249088187599</v>
      </c>
      <c r="AC576" s="116">
        <v>0.40028836982660998</v>
      </c>
      <c r="AD576" s="116">
        <v>1118.2884831392901</v>
      </c>
      <c r="AF576" s="116">
        <v>-1</v>
      </c>
      <c r="AG576" s="116">
        <v>-1</v>
      </c>
      <c r="AH576" s="116">
        <v>-1</v>
      </c>
      <c r="AI576" s="116">
        <v>-1</v>
      </c>
      <c r="AJ576" s="116">
        <v>0</v>
      </c>
      <c r="AM576" s="116" t="s">
        <v>319</v>
      </c>
      <c r="AN576" s="116">
        <v>-1</v>
      </c>
      <c r="AQ576" s="116">
        <v>779</v>
      </c>
      <c r="AR576" s="116" t="s">
        <v>320</v>
      </c>
      <c r="AS576" s="116" t="s">
        <v>248</v>
      </c>
      <c r="AT576" s="116" t="s">
        <v>268</v>
      </c>
      <c r="AV576" s="116">
        <v>303.910246572164</v>
      </c>
      <c r="AW576" s="116">
        <v>0.90696551759999999</v>
      </c>
    </row>
    <row r="577" spans="1:49" x14ac:dyDescent="0.25">
      <c r="A577" s="127">
        <v>210000</v>
      </c>
      <c r="B577" s="127">
        <v>830000</v>
      </c>
      <c r="C577" s="127">
        <v>830000</v>
      </c>
      <c r="D577" s="116" t="s">
        <v>314</v>
      </c>
      <c r="E577" s="116" t="s">
        <v>315</v>
      </c>
      <c r="F577" s="116" t="s">
        <v>316</v>
      </c>
      <c r="G577" s="116" t="s">
        <v>317</v>
      </c>
      <c r="H577" s="116">
        <v>0.36</v>
      </c>
      <c r="I577" s="116">
        <v>0.57999999999999996</v>
      </c>
      <c r="J577" s="116" t="s">
        <v>268</v>
      </c>
      <c r="K577" s="116">
        <v>0.15582440648911</v>
      </c>
      <c r="L577" s="116">
        <v>3968.0248042742001</v>
      </c>
      <c r="M577" s="116">
        <v>9.6937353881198796</v>
      </c>
      <c r="N577" s="116">
        <v>1.46077368892594</v>
      </c>
      <c r="O577" s="116">
        <v>1.5105205635163099</v>
      </c>
      <c r="P577" s="116">
        <v>0.22762419309179999</v>
      </c>
      <c r="Q577" s="116">
        <v>618.31511006011499</v>
      </c>
      <c r="R577" s="116">
        <v>1750</v>
      </c>
      <c r="S577" s="116" t="s">
        <v>321</v>
      </c>
      <c r="T577" s="116">
        <v>1750</v>
      </c>
      <c r="U577" s="116" t="s">
        <v>268</v>
      </c>
      <c r="V577" s="116" t="s">
        <v>268</v>
      </c>
      <c r="Z577" s="116">
        <v>0</v>
      </c>
      <c r="AA577" s="116">
        <v>1</v>
      </c>
      <c r="AB577" s="116">
        <v>1.5105205635163099</v>
      </c>
      <c r="AC577" s="116">
        <v>0.22762419309179999</v>
      </c>
      <c r="AD577" s="116">
        <v>618.31511006011499</v>
      </c>
      <c r="AF577" s="116">
        <v>-1</v>
      </c>
      <c r="AG577" s="116">
        <v>-1</v>
      </c>
      <c r="AH577" s="116">
        <v>-1</v>
      </c>
      <c r="AI577" s="116">
        <v>-1</v>
      </c>
      <c r="AJ577" s="116">
        <v>0</v>
      </c>
      <c r="AM577" s="116" t="s">
        <v>319</v>
      </c>
      <c r="AN577" s="116">
        <v>-1</v>
      </c>
      <c r="AQ577" s="116">
        <v>779</v>
      </c>
      <c r="AR577" s="116" t="s">
        <v>320</v>
      </c>
      <c r="AS577" s="116" t="s">
        <v>248</v>
      </c>
      <c r="AT577" s="116" t="s">
        <v>268</v>
      </c>
      <c r="AV577" s="116">
        <v>124.079825158299</v>
      </c>
      <c r="AW577" s="116">
        <v>0.50147210870000003</v>
      </c>
    </row>
    <row r="578" spans="1:49" x14ac:dyDescent="0.25">
      <c r="A578" s="127">
        <v>210000</v>
      </c>
      <c r="B578" s="127">
        <v>830000</v>
      </c>
      <c r="C578" s="127">
        <v>830000</v>
      </c>
      <c r="D578" s="116" t="s">
        <v>314</v>
      </c>
      <c r="E578" s="116" t="s">
        <v>315</v>
      </c>
      <c r="F578" s="116" t="s">
        <v>316</v>
      </c>
      <c r="G578" s="116" t="s">
        <v>317</v>
      </c>
      <c r="H578" s="116">
        <v>0.36</v>
      </c>
      <c r="I578" s="116">
        <v>0.57999999999999996</v>
      </c>
      <c r="J578" s="116" t="s">
        <v>268</v>
      </c>
      <c r="K578" s="116">
        <v>3.1610339297800001E-3</v>
      </c>
      <c r="L578" s="116">
        <v>3968.0248042742001</v>
      </c>
      <c r="M578" s="116">
        <v>9.6937353881198796</v>
      </c>
      <c r="N578" s="116">
        <v>1.46077368892594</v>
      </c>
      <c r="O578" s="116">
        <v>3.064222646821E-2</v>
      </c>
      <c r="P578" s="116">
        <v>4.6175551944299996E-3</v>
      </c>
      <c r="Q578" s="116">
        <v>12.543061040543201</v>
      </c>
      <c r="R578" s="116">
        <v>1310</v>
      </c>
      <c r="S578" s="116" t="s">
        <v>318</v>
      </c>
      <c r="T578" s="116">
        <v>1310</v>
      </c>
      <c r="U578" s="116" t="s">
        <v>268</v>
      </c>
      <c r="V578" s="116" t="s">
        <v>268</v>
      </c>
      <c r="Z578" s="116">
        <v>0</v>
      </c>
      <c r="AA578" s="116">
        <v>1</v>
      </c>
      <c r="AB578" s="116">
        <v>3.064222646821E-2</v>
      </c>
      <c r="AC578" s="116">
        <v>4.6175551944299996E-3</v>
      </c>
      <c r="AD578" s="116">
        <v>12.5430610405426</v>
      </c>
      <c r="AF578" s="116">
        <v>-1</v>
      </c>
      <c r="AG578" s="116">
        <v>-1</v>
      </c>
      <c r="AH578" s="116">
        <v>-1</v>
      </c>
      <c r="AI578" s="116">
        <v>-1</v>
      </c>
      <c r="AJ578" s="116">
        <v>0</v>
      </c>
      <c r="AM578" s="116" t="s">
        <v>319</v>
      </c>
      <c r="AN578" s="116">
        <v>-1</v>
      </c>
      <c r="AQ578" s="116">
        <v>779</v>
      </c>
      <c r="AR578" s="116" t="s">
        <v>320</v>
      </c>
      <c r="AS578" s="116" t="s">
        <v>248</v>
      </c>
      <c r="AT578" s="116" t="s">
        <v>268</v>
      </c>
      <c r="AV578" s="116">
        <v>59.309353429749997</v>
      </c>
      <c r="AW578" s="116">
        <v>1.01727989E-2</v>
      </c>
    </row>
    <row r="579" spans="1:49" x14ac:dyDescent="0.25">
      <c r="A579" s="127">
        <v>210000</v>
      </c>
      <c r="B579" s="127">
        <v>830000</v>
      </c>
      <c r="C579" s="127">
        <v>830000</v>
      </c>
      <c r="D579" s="116" t="s">
        <v>314</v>
      </c>
      <c r="E579" s="116" t="s">
        <v>315</v>
      </c>
      <c r="F579" s="116" t="s">
        <v>316</v>
      </c>
      <c r="G579" s="116" t="s">
        <v>317</v>
      </c>
      <c r="H579" s="116">
        <v>0.36</v>
      </c>
      <c r="I579" s="116">
        <v>0.57999999999999996</v>
      </c>
      <c r="J579" s="116" t="s">
        <v>268</v>
      </c>
      <c r="K579" s="116">
        <v>7.005529198688E-2</v>
      </c>
      <c r="L579" s="116">
        <v>4011.3890823791698</v>
      </c>
      <c r="M579" s="116">
        <v>10.956636677675499</v>
      </c>
      <c r="N579" s="116">
        <v>1.94365994151028</v>
      </c>
      <c r="O579" s="116">
        <v>0.76757038164877001</v>
      </c>
      <c r="P579" s="116">
        <v>0.13616366472571001</v>
      </c>
      <c r="Q579" s="116">
        <v>281.01903343907497</v>
      </c>
      <c r="R579" s="116">
        <v>1210</v>
      </c>
      <c r="S579" s="116" t="s">
        <v>318</v>
      </c>
      <c r="T579" s="116">
        <v>1210</v>
      </c>
      <c r="U579" s="116" t="s">
        <v>268</v>
      </c>
      <c r="V579" s="116" t="s">
        <v>268</v>
      </c>
      <c r="Z579" s="116">
        <v>0</v>
      </c>
      <c r="AA579" s="116">
        <v>1</v>
      </c>
      <c r="AB579" s="116">
        <v>0.76757038164877001</v>
      </c>
      <c r="AC579" s="116">
        <v>0.13616366472571001</v>
      </c>
      <c r="AD579" s="116">
        <v>281.01903343920401</v>
      </c>
      <c r="AF579" s="116">
        <v>-1</v>
      </c>
      <c r="AG579" s="116">
        <v>-1</v>
      </c>
      <c r="AH579" s="116">
        <v>-1</v>
      </c>
      <c r="AI579" s="116">
        <v>-1</v>
      </c>
      <c r="AJ579" s="116">
        <v>0</v>
      </c>
      <c r="AM579" s="116" t="s">
        <v>319</v>
      </c>
      <c r="AN579" s="116">
        <v>-1</v>
      </c>
      <c r="AQ579" s="116">
        <v>779</v>
      </c>
      <c r="AR579" s="116" t="s">
        <v>320</v>
      </c>
      <c r="AS579" s="116" t="s">
        <v>248</v>
      </c>
      <c r="AT579" s="116" t="s">
        <v>268</v>
      </c>
      <c r="AV579" s="116">
        <v>67.758268978409504</v>
      </c>
      <c r="AW579" s="116">
        <v>0.22791486899999999</v>
      </c>
    </row>
    <row r="580" spans="1:49" x14ac:dyDescent="0.25">
      <c r="A580" s="127">
        <v>210000</v>
      </c>
      <c r="B580" s="127">
        <v>830000</v>
      </c>
      <c r="C580" s="127">
        <v>830000</v>
      </c>
      <c r="D580" s="116" t="s">
        <v>314</v>
      </c>
      <c r="E580" s="116" t="s">
        <v>315</v>
      </c>
      <c r="F580" s="116" t="s">
        <v>316</v>
      </c>
      <c r="G580" s="116" t="s">
        <v>317</v>
      </c>
      <c r="H580" s="116">
        <v>0.36</v>
      </c>
      <c r="I580" s="116">
        <v>0.57999999999999996</v>
      </c>
      <c r="J580" s="116" t="s">
        <v>268</v>
      </c>
      <c r="K580" s="116">
        <v>2.3783495222600001E-3</v>
      </c>
      <c r="L580" s="116">
        <v>4011.3890823791698</v>
      </c>
      <c r="M580" s="116">
        <v>10.956636677675499</v>
      </c>
      <c r="N580" s="116">
        <v>1.94365994151028</v>
      </c>
      <c r="O580" s="116">
        <v>2.6058711608020001E-2</v>
      </c>
      <c r="P580" s="116">
        <v>4.6227026933400002E-3</v>
      </c>
      <c r="Q580" s="116">
        <v>9.5404853077115899</v>
      </c>
      <c r="R580" s="116">
        <v>1310</v>
      </c>
      <c r="S580" s="116" t="s">
        <v>318</v>
      </c>
      <c r="T580" s="116">
        <v>1310</v>
      </c>
      <c r="U580" s="116" t="s">
        <v>268</v>
      </c>
      <c r="V580" s="116" t="s">
        <v>268</v>
      </c>
      <c r="Z580" s="116">
        <v>0</v>
      </c>
      <c r="AA580" s="116">
        <v>1</v>
      </c>
      <c r="AB580" s="116">
        <v>2.6058711608020001E-2</v>
      </c>
      <c r="AC580" s="116">
        <v>4.6227026933400002E-3</v>
      </c>
      <c r="AD580" s="116">
        <v>9.5404853069015694</v>
      </c>
      <c r="AF580" s="116">
        <v>-1</v>
      </c>
      <c r="AG580" s="116">
        <v>-1</v>
      </c>
      <c r="AH580" s="116">
        <v>-1</v>
      </c>
      <c r="AI580" s="116">
        <v>-1</v>
      </c>
      <c r="AJ580" s="116">
        <v>0</v>
      </c>
      <c r="AM580" s="116" t="s">
        <v>319</v>
      </c>
      <c r="AN580" s="116">
        <v>-1</v>
      </c>
      <c r="AQ580" s="116">
        <v>779</v>
      </c>
      <c r="AR580" s="116" t="s">
        <v>320</v>
      </c>
      <c r="AS580" s="116" t="s">
        <v>248</v>
      </c>
      <c r="AT580" s="116" t="s">
        <v>268</v>
      </c>
      <c r="AV580" s="116">
        <v>44.947747015600001</v>
      </c>
      <c r="AW580" s="116">
        <v>7.7376199000000001E-3</v>
      </c>
    </row>
    <row r="581" spans="1:49" x14ac:dyDescent="0.25">
      <c r="A581" s="127">
        <v>210000</v>
      </c>
      <c r="B581" s="127">
        <v>830000</v>
      </c>
      <c r="C581" s="127">
        <v>830000</v>
      </c>
      <c r="D581" s="116" t="s">
        <v>314</v>
      </c>
      <c r="E581" s="116" t="s">
        <v>315</v>
      </c>
      <c r="F581" s="116" t="s">
        <v>316</v>
      </c>
      <c r="G581" s="116" t="s">
        <v>317</v>
      </c>
      <c r="H581" s="116">
        <v>0.36</v>
      </c>
      <c r="I581" s="116">
        <v>0.57999999999999996</v>
      </c>
      <c r="J581" s="116" t="s">
        <v>268</v>
      </c>
      <c r="K581" s="116">
        <v>0.10066138327147001</v>
      </c>
      <c r="L581" s="116">
        <v>4011.3890823791698</v>
      </c>
      <c r="M581" s="116">
        <v>10.956636677675499</v>
      </c>
      <c r="N581" s="116">
        <v>1.94365994151028</v>
      </c>
      <c r="O581" s="116">
        <v>1.1029102039777401</v>
      </c>
      <c r="P581" s="116">
        <v>0.19565149832177001</v>
      </c>
      <c r="Q581" s="116">
        <v>403.79197387236002</v>
      </c>
      <c r="R581" s="116">
        <v>1310</v>
      </c>
      <c r="S581" s="116" t="s">
        <v>318</v>
      </c>
      <c r="T581" s="116">
        <v>1310</v>
      </c>
      <c r="U581" s="116" t="s">
        <v>268</v>
      </c>
      <c r="V581" s="116" t="s">
        <v>268</v>
      </c>
      <c r="Z581" s="116">
        <v>0</v>
      </c>
      <c r="AA581" s="116">
        <v>1</v>
      </c>
      <c r="AB581" s="116">
        <v>1.1029102039777401</v>
      </c>
      <c r="AC581" s="116">
        <v>0.19565149832177001</v>
      </c>
      <c r="AD581" s="116">
        <v>403.79197387236002</v>
      </c>
      <c r="AF581" s="116">
        <v>-1</v>
      </c>
      <c r="AG581" s="116">
        <v>-1</v>
      </c>
      <c r="AH581" s="116">
        <v>-1</v>
      </c>
      <c r="AI581" s="116">
        <v>-1</v>
      </c>
      <c r="AJ581" s="116">
        <v>0</v>
      </c>
      <c r="AM581" s="116" t="s">
        <v>319</v>
      </c>
      <c r="AN581" s="116">
        <v>-1</v>
      </c>
      <c r="AQ581" s="116">
        <v>779</v>
      </c>
      <c r="AR581" s="116" t="s">
        <v>320</v>
      </c>
      <c r="AS581" s="116" t="s">
        <v>248</v>
      </c>
      <c r="AT581" s="116" t="s">
        <v>268</v>
      </c>
      <c r="AV581" s="116">
        <v>80.971210572035105</v>
      </c>
      <c r="AW581" s="116">
        <v>0.32748740780000002</v>
      </c>
    </row>
    <row r="582" spans="1:49" x14ac:dyDescent="0.25">
      <c r="A582" s="127">
        <v>210000</v>
      </c>
      <c r="B582" s="127">
        <v>830000</v>
      </c>
      <c r="C582" s="127">
        <v>830000</v>
      </c>
      <c r="D582" s="116" t="s">
        <v>314</v>
      </c>
      <c r="E582" s="116" t="s">
        <v>315</v>
      </c>
      <c r="F582" s="116" t="s">
        <v>316</v>
      </c>
      <c r="G582" s="116" t="s">
        <v>317</v>
      </c>
      <c r="H582" s="116">
        <v>0.36</v>
      </c>
      <c r="I582" s="116">
        <v>0.57999999999999996</v>
      </c>
      <c r="J582" s="116" t="s">
        <v>268</v>
      </c>
      <c r="K582" s="116">
        <v>0.33518893109086001</v>
      </c>
      <c r="L582" s="116">
        <v>3962.6775997480199</v>
      </c>
      <c r="M582" s="116">
        <v>10.5064538148641</v>
      </c>
      <c r="N582" s="116">
        <v>1.77366964829068</v>
      </c>
      <c r="O582" s="116">
        <v>3.52164702375988</v>
      </c>
      <c r="P582" s="116">
        <v>0.59451443351887001</v>
      </c>
      <c r="Q582" s="116">
        <v>1328.24566891726</v>
      </c>
      <c r="R582" s="116">
        <v>1210</v>
      </c>
      <c r="S582" s="116" t="s">
        <v>318</v>
      </c>
      <c r="T582" s="116">
        <v>1210</v>
      </c>
      <c r="U582" s="116" t="s">
        <v>268</v>
      </c>
      <c r="V582" s="116" t="s">
        <v>268</v>
      </c>
      <c r="Z582" s="116">
        <v>0</v>
      </c>
      <c r="AA582" s="116">
        <v>1</v>
      </c>
      <c r="AB582" s="116">
        <v>3.52164702375988</v>
      </c>
      <c r="AC582" s="116">
        <v>0.59451443351887001</v>
      </c>
      <c r="AD582" s="116">
        <v>1328.24566891726</v>
      </c>
      <c r="AF582" s="116">
        <v>-1</v>
      </c>
      <c r="AG582" s="116">
        <v>-1</v>
      </c>
      <c r="AH582" s="116">
        <v>-1</v>
      </c>
      <c r="AI582" s="116">
        <v>-1</v>
      </c>
      <c r="AJ582" s="116">
        <v>0</v>
      </c>
      <c r="AM582" s="116" t="s">
        <v>319</v>
      </c>
      <c r="AN582" s="116">
        <v>-1</v>
      </c>
      <c r="AQ582" s="116">
        <v>779</v>
      </c>
      <c r="AR582" s="116" t="s">
        <v>320</v>
      </c>
      <c r="AS582" s="116" t="s">
        <v>248</v>
      </c>
      <c r="AT582" s="116" t="s">
        <v>268</v>
      </c>
      <c r="AV582" s="116">
        <v>201.28058265808201</v>
      </c>
      <c r="AW582" s="116">
        <v>1.0772470956</v>
      </c>
    </row>
    <row r="583" spans="1:49" x14ac:dyDescent="0.25">
      <c r="A583" s="127">
        <v>210000</v>
      </c>
      <c r="B583" s="127">
        <v>830000</v>
      </c>
      <c r="C583" s="127">
        <v>830000</v>
      </c>
      <c r="D583" s="116" t="s">
        <v>314</v>
      </c>
      <c r="E583" s="116" t="s">
        <v>315</v>
      </c>
      <c r="F583" s="116" t="s">
        <v>316</v>
      </c>
      <c r="G583" s="116" t="s">
        <v>317</v>
      </c>
      <c r="H583" s="116">
        <v>0.36</v>
      </c>
      <c r="I583" s="116">
        <v>0.57999999999999996</v>
      </c>
      <c r="J583" s="116" t="s">
        <v>268</v>
      </c>
      <c r="K583" s="116">
        <v>5.4852481350000002E-5</v>
      </c>
      <c r="L583" s="116">
        <v>3962.6775997480199</v>
      </c>
      <c r="M583" s="116">
        <v>10.5064538148641</v>
      </c>
      <c r="N583" s="116">
        <v>1.77366964829068</v>
      </c>
      <c r="O583" s="116">
        <v>5.7630506193000002E-4</v>
      </c>
      <c r="P583" s="116">
        <v>9.7290181299999995E-5</v>
      </c>
      <c r="Q583" s="116">
        <v>0.21736269913624001</v>
      </c>
      <c r="R583" s="116">
        <v>1310</v>
      </c>
      <c r="S583" s="116" t="s">
        <v>318</v>
      </c>
      <c r="T583" s="116">
        <v>1310</v>
      </c>
      <c r="U583" s="116" t="s">
        <v>268</v>
      </c>
      <c r="V583" s="116" t="s">
        <v>268</v>
      </c>
      <c r="Z583" s="116">
        <v>0</v>
      </c>
      <c r="AA583" s="116">
        <v>1</v>
      </c>
      <c r="AB583" s="116">
        <v>5.7630506193000002E-4</v>
      </c>
      <c r="AC583" s="116">
        <v>9.7290181299999995E-5</v>
      </c>
      <c r="AD583" s="116">
        <v>0.21736269913715001</v>
      </c>
      <c r="AF583" s="116">
        <v>-1</v>
      </c>
      <c r="AG583" s="116">
        <v>-1</v>
      </c>
      <c r="AH583" s="116">
        <v>-1</v>
      </c>
      <c r="AI583" s="116">
        <v>-1</v>
      </c>
      <c r="AJ583" s="116">
        <v>0</v>
      </c>
      <c r="AM583" s="116" t="s">
        <v>319</v>
      </c>
      <c r="AN583" s="116">
        <v>-1</v>
      </c>
      <c r="AQ583" s="116">
        <v>779</v>
      </c>
      <c r="AR583" s="116" t="s">
        <v>320</v>
      </c>
      <c r="AS583" s="116" t="s">
        <v>248</v>
      </c>
      <c r="AT583" s="116" t="s">
        <v>268</v>
      </c>
      <c r="AV583" s="116">
        <v>2.2869960533783802</v>
      </c>
      <c r="AW583" s="116">
        <v>1.7628770000000001E-4</v>
      </c>
    </row>
    <row r="584" spans="1:49" x14ac:dyDescent="0.25">
      <c r="A584" s="127">
        <v>210000</v>
      </c>
      <c r="B584" s="127">
        <v>830000</v>
      </c>
      <c r="C584" s="127">
        <v>830000</v>
      </c>
      <c r="D584" s="116" t="s">
        <v>314</v>
      </c>
      <c r="E584" s="116" t="s">
        <v>315</v>
      </c>
      <c r="F584" s="116" t="s">
        <v>316</v>
      </c>
      <c r="G584" s="116" t="s">
        <v>317</v>
      </c>
      <c r="H584" s="116">
        <v>0.36</v>
      </c>
      <c r="I584" s="116">
        <v>0.57999999999999996</v>
      </c>
      <c r="J584" s="116" t="s">
        <v>268</v>
      </c>
      <c r="K584" s="116">
        <v>1.4458630552199999E-3</v>
      </c>
      <c r="L584" s="116">
        <v>3962.6775997480199</v>
      </c>
      <c r="M584" s="116">
        <v>10.5064538148641</v>
      </c>
      <c r="N584" s="116">
        <v>1.77366964829068</v>
      </c>
      <c r="O584" s="116">
        <v>1.519089341235E-2</v>
      </c>
      <c r="P584" s="116">
        <v>2.5644834166299998E-3</v>
      </c>
      <c r="Q584" s="116">
        <v>5.7294891412473099</v>
      </c>
      <c r="R584" s="116">
        <v>1310</v>
      </c>
      <c r="S584" s="116" t="s">
        <v>318</v>
      </c>
      <c r="T584" s="116">
        <v>1310</v>
      </c>
      <c r="U584" s="116" t="s">
        <v>268</v>
      </c>
      <c r="V584" s="116" t="s">
        <v>268</v>
      </c>
      <c r="Z584" s="116">
        <v>0</v>
      </c>
      <c r="AA584" s="116">
        <v>1</v>
      </c>
      <c r="AB584" s="116">
        <v>1.519089341235E-2</v>
      </c>
      <c r="AC584" s="116">
        <v>2.5644834166299998E-3</v>
      </c>
      <c r="AD584" s="116">
        <v>5.72948914124549</v>
      </c>
      <c r="AF584" s="116">
        <v>-1</v>
      </c>
      <c r="AG584" s="116">
        <v>-1</v>
      </c>
      <c r="AH584" s="116">
        <v>-1</v>
      </c>
      <c r="AI584" s="116">
        <v>-1</v>
      </c>
      <c r="AJ584" s="116">
        <v>0</v>
      </c>
      <c r="AM584" s="116" t="s">
        <v>319</v>
      </c>
      <c r="AN584" s="116">
        <v>-1</v>
      </c>
      <c r="AQ584" s="116">
        <v>779</v>
      </c>
      <c r="AR584" s="116" t="s">
        <v>320</v>
      </c>
      <c r="AS584" s="116" t="s">
        <v>248</v>
      </c>
      <c r="AT584" s="116" t="s">
        <v>268</v>
      </c>
      <c r="AV584" s="116">
        <v>65.8339536461108</v>
      </c>
      <c r="AW584" s="116">
        <v>4.6467875999999997E-3</v>
      </c>
    </row>
    <row r="585" spans="1:49" x14ac:dyDescent="0.25">
      <c r="A585" s="127">
        <v>210000</v>
      </c>
      <c r="B585" s="127">
        <v>830000</v>
      </c>
      <c r="C585" s="127">
        <v>830000</v>
      </c>
      <c r="D585" s="116" t="s">
        <v>314</v>
      </c>
      <c r="E585" s="116" t="s">
        <v>315</v>
      </c>
      <c r="F585" s="116" t="s">
        <v>316</v>
      </c>
      <c r="G585" s="116" t="s">
        <v>317</v>
      </c>
      <c r="H585" s="116">
        <v>0.36</v>
      </c>
      <c r="I585" s="116">
        <v>0.57999999999999996</v>
      </c>
      <c r="J585" s="116" t="s">
        <v>268</v>
      </c>
      <c r="K585" s="116">
        <v>0.60780797601953995</v>
      </c>
      <c r="L585" s="116">
        <v>3952.53040799275</v>
      </c>
      <c r="M585" s="116">
        <v>9.8293581451728809</v>
      </c>
      <c r="N585" s="116">
        <v>1.4520580466690101</v>
      </c>
      <c r="O585" s="116">
        <v>5.9743622797887204</v>
      </c>
      <c r="P585" s="116">
        <v>0.88257246240877996</v>
      </c>
      <c r="Q585" s="116">
        <v>2402.3795074377699</v>
      </c>
      <c r="R585" s="116">
        <v>1210</v>
      </c>
      <c r="S585" s="116" t="s">
        <v>318</v>
      </c>
      <c r="T585" s="116">
        <v>1210</v>
      </c>
      <c r="U585" s="116" t="s">
        <v>268</v>
      </c>
      <c r="V585" s="116" t="s">
        <v>268</v>
      </c>
      <c r="Z585" s="116">
        <v>0</v>
      </c>
      <c r="AA585" s="116">
        <v>1</v>
      </c>
      <c r="AB585" s="116">
        <v>5.9743622797887204</v>
      </c>
      <c r="AC585" s="116">
        <v>0.88257246240877996</v>
      </c>
      <c r="AD585" s="116">
        <v>2402.3795074377699</v>
      </c>
      <c r="AF585" s="116">
        <v>-1</v>
      </c>
      <c r="AG585" s="116">
        <v>-1</v>
      </c>
      <c r="AH585" s="116">
        <v>-1</v>
      </c>
      <c r="AI585" s="116">
        <v>-1</v>
      </c>
      <c r="AJ585" s="116">
        <v>0</v>
      </c>
      <c r="AM585" s="116" t="s">
        <v>319</v>
      </c>
      <c r="AN585" s="116">
        <v>-1</v>
      </c>
      <c r="AQ585" s="116">
        <v>779</v>
      </c>
      <c r="AR585" s="116" t="s">
        <v>320</v>
      </c>
      <c r="AS585" s="116" t="s">
        <v>248</v>
      </c>
      <c r="AT585" s="116" t="s">
        <v>268</v>
      </c>
      <c r="AV585" s="116">
        <v>199.21886932480999</v>
      </c>
      <c r="AW585" s="116">
        <v>1.9484018714</v>
      </c>
    </row>
    <row r="586" spans="1:49" x14ac:dyDescent="0.25">
      <c r="A586" s="127">
        <v>210000</v>
      </c>
      <c r="B586" s="127">
        <v>830000</v>
      </c>
      <c r="C586" s="127">
        <v>830000</v>
      </c>
      <c r="D586" s="116" t="s">
        <v>314</v>
      </c>
      <c r="E586" s="116" t="s">
        <v>315</v>
      </c>
      <c r="F586" s="116" t="s">
        <v>316</v>
      </c>
      <c r="G586" s="116" t="s">
        <v>317</v>
      </c>
      <c r="H586" s="116">
        <v>0.36</v>
      </c>
      <c r="I586" s="116">
        <v>0.57999999999999996</v>
      </c>
      <c r="J586" s="116" t="s">
        <v>268</v>
      </c>
      <c r="K586" s="116">
        <v>2.4046291113899998E-3</v>
      </c>
      <c r="L586" s="116">
        <v>3952.53040799275</v>
      </c>
      <c r="M586" s="116">
        <v>9.8293581451728809</v>
      </c>
      <c r="N586" s="116">
        <v>1.4520580466690101</v>
      </c>
      <c r="O586" s="116">
        <v>2.363596074224E-2</v>
      </c>
      <c r="P586" s="116">
        <v>3.49166105046E-3</v>
      </c>
      <c r="Q586" s="116">
        <v>9.5043696827451907</v>
      </c>
      <c r="R586" s="116">
        <v>1310</v>
      </c>
      <c r="S586" s="116" t="s">
        <v>318</v>
      </c>
      <c r="T586" s="116">
        <v>1310</v>
      </c>
      <c r="U586" s="116" t="s">
        <v>268</v>
      </c>
      <c r="V586" s="116" t="s">
        <v>268</v>
      </c>
      <c r="Z586" s="116">
        <v>0</v>
      </c>
      <c r="AA586" s="116">
        <v>1</v>
      </c>
      <c r="AB586" s="116">
        <v>2.363596074224E-2</v>
      </c>
      <c r="AC586" s="116">
        <v>3.49166105046E-3</v>
      </c>
      <c r="AD586" s="116">
        <v>9.5043696827455904</v>
      </c>
      <c r="AF586" s="116">
        <v>-1</v>
      </c>
      <c r="AG586" s="116">
        <v>-1</v>
      </c>
      <c r="AH586" s="116">
        <v>-1</v>
      </c>
      <c r="AI586" s="116">
        <v>-1</v>
      </c>
      <c r="AJ586" s="116">
        <v>0</v>
      </c>
      <c r="AM586" s="116" t="s">
        <v>319</v>
      </c>
      <c r="AN586" s="116">
        <v>-1</v>
      </c>
      <c r="AQ586" s="116">
        <v>779</v>
      </c>
      <c r="AR586" s="116" t="s">
        <v>320</v>
      </c>
      <c r="AS586" s="116" t="s">
        <v>248</v>
      </c>
      <c r="AT586" s="116" t="s">
        <v>268</v>
      </c>
      <c r="AV586" s="116">
        <v>45.303699250500998</v>
      </c>
      <c r="AW586" s="116">
        <v>7.7083289999999999E-3</v>
      </c>
    </row>
    <row r="587" spans="1:49" x14ac:dyDescent="0.25">
      <c r="A587" s="127">
        <v>210000</v>
      </c>
      <c r="B587" s="127">
        <v>830000</v>
      </c>
      <c r="C587" s="127">
        <v>830000</v>
      </c>
      <c r="D587" s="116" t="s">
        <v>314</v>
      </c>
      <c r="E587" s="116" t="s">
        <v>315</v>
      </c>
      <c r="F587" s="116" t="s">
        <v>316</v>
      </c>
      <c r="G587" s="116" t="s">
        <v>317</v>
      </c>
      <c r="H587" s="116">
        <v>0.36</v>
      </c>
      <c r="I587" s="116">
        <v>0.57999999999999996</v>
      </c>
      <c r="J587" s="116" t="s">
        <v>268</v>
      </c>
      <c r="K587" s="116">
        <v>2.66625577552E-3</v>
      </c>
      <c r="L587" s="116">
        <v>3952.53040799275</v>
      </c>
      <c r="M587" s="116">
        <v>9.8293581451728809</v>
      </c>
      <c r="N587" s="116">
        <v>1.4520580466690101</v>
      </c>
      <c r="O587" s="116">
        <v>2.6207582924270001E-2</v>
      </c>
      <c r="P587" s="116">
        <v>3.8715581533200001E-3</v>
      </c>
      <c r="Q587" s="116">
        <v>10.5384570282488</v>
      </c>
      <c r="R587" s="116">
        <v>1310</v>
      </c>
      <c r="S587" s="116" t="s">
        <v>318</v>
      </c>
      <c r="T587" s="116">
        <v>1310</v>
      </c>
      <c r="U587" s="116" t="s">
        <v>268</v>
      </c>
      <c r="V587" s="116" t="s">
        <v>268</v>
      </c>
      <c r="Z587" s="116">
        <v>0</v>
      </c>
      <c r="AA587" s="116">
        <v>1</v>
      </c>
      <c r="AB587" s="116">
        <v>2.6207582924270001E-2</v>
      </c>
      <c r="AC587" s="116">
        <v>3.8715581533200001E-3</v>
      </c>
      <c r="AD587" s="116">
        <v>10.5384570282491</v>
      </c>
      <c r="AF587" s="116">
        <v>-1</v>
      </c>
      <c r="AG587" s="116">
        <v>-1</v>
      </c>
      <c r="AH587" s="116">
        <v>-1</v>
      </c>
      <c r="AI587" s="116">
        <v>-1</v>
      </c>
      <c r="AJ587" s="116">
        <v>0</v>
      </c>
      <c r="AM587" s="116" t="s">
        <v>319</v>
      </c>
      <c r="AN587" s="116">
        <v>-1</v>
      </c>
      <c r="AQ587" s="116">
        <v>779</v>
      </c>
      <c r="AR587" s="116" t="s">
        <v>320</v>
      </c>
      <c r="AS587" s="116" t="s">
        <v>248</v>
      </c>
      <c r="AT587" s="116" t="s">
        <v>268</v>
      </c>
      <c r="AV587" s="116">
        <v>50.314209734965402</v>
      </c>
      <c r="AW587" s="116">
        <v>8.5470049000000003E-3</v>
      </c>
    </row>
    <row r="588" spans="1:49" x14ac:dyDescent="0.25">
      <c r="A588" s="127">
        <v>210000</v>
      </c>
      <c r="B588" s="127">
        <v>830000</v>
      </c>
      <c r="C588" s="127">
        <v>830000</v>
      </c>
      <c r="D588" s="116" t="s">
        <v>314</v>
      </c>
      <c r="E588" s="116" t="s">
        <v>315</v>
      </c>
      <c r="F588" s="116" t="s">
        <v>316</v>
      </c>
      <c r="G588" s="116" t="s">
        <v>317</v>
      </c>
      <c r="H588" s="116">
        <v>0.36</v>
      </c>
      <c r="I588" s="116">
        <v>0.57999999999999996</v>
      </c>
      <c r="J588" s="116" t="s">
        <v>268</v>
      </c>
      <c r="K588" s="116">
        <v>8.5901170944000004E-4</v>
      </c>
      <c r="L588" s="116">
        <v>4023.00321137638</v>
      </c>
      <c r="M588" s="116">
        <v>11.4920665073729</v>
      </c>
      <c r="N588" s="116">
        <v>2.1873567525378901</v>
      </c>
      <c r="O588" s="116">
        <v>9.8718196955999999E-3</v>
      </c>
      <c r="P588" s="116">
        <v>1.8789650631700001E-3</v>
      </c>
      <c r="Q588" s="116">
        <v>3.4558068657232401</v>
      </c>
      <c r="R588" s="116">
        <v>1210</v>
      </c>
      <c r="S588" s="116" t="s">
        <v>318</v>
      </c>
      <c r="T588" s="116">
        <v>1210</v>
      </c>
      <c r="U588" s="116" t="s">
        <v>268</v>
      </c>
      <c r="V588" s="116" t="s">
        <v>268</v>
      </c>
      <c r="Z588" s="116">
        <v>0</v>
      </c>
      <c r="AA588" s="116">
        <v>1</v>
      </c>
      <c r="AB588" s="116">
        <v>9.8718196955999999E-3</v>
      </c>
      <c r="AC588" s="116">
        <v>1.8789650631700001E-3</v>
      </c>
      <c r="AD588" s="116">
        <v>3.4558068657247998</v>
      </c>
      <c r="AF588" s="116">
        <v>-1</v>
      </c>
      <c r="AG588" s="116">
        <v>-1</v>
      </c>
      <c r="AH588" s="116">
        <v>-1</v>
      </c>
      <c r="AI588" s="116">
        <v>-1</v>
      </c>
      <c r="AJ588" s="116">
        <v>0</v>
      </c>
      <c r="AM588" s="116" t="s">
        <v>319</v>
      </c>
      <c r="AN588" s="116">
        <v>-1</v>
      </c>
      <c r="AQ588" s="116">
        <v>779</v>
      </c>
      <c r="AR588" s="116" t="s">
        <v>320</v>
      </c>
      <c r="AS588" s="116" t="s">
        <v>248</v>
      </c>
      <c r="AT588" s="116" t="s">
        <v>268</v>
      </c>
      <c r="AV588" s="116">
        <v>39.665494372981101</v>
      </c>
      <c r="AW588" s="116">
        <v>2.8027630999999998E-3</v>
      </c>
    </row>
    <row r="589" spans="1:49" x14ac:dyDescent="0.25">
      <c r="A589" s="127">
        <v>210000</v>
      </c>
      <c r="B589" s="127">
        <v>830000</v>
      </c>
      <c r="C589" s="127">
        <v>830000</v>
      </c>
      <c r="D589" s="116" t="s">
        <v>314</v>
      </c>
      <c r="E589" s="116" t="s">
        <v>315</v>
      </c>
      <c r="F589" s="116" t="s">
        <v>316</v>
      </c>
      <c r="G589" s="116" t="s">
        <v>317</v>
      </c>
      <c r="H589" s="116">
        <v>0.36</v>
      </c>
      <c r="I589" s="116">
        <v>0.57999999999999996</v>
      </c>
      <c r="J589" s="116" t="s">
        <v>268</v>
      </c>
      <c r="K589" s="116">
        <v>2.0537718379200001E-3</v>
      </c>
      <c r="L589" s="116">
        <v>4023.00321137638</v>
      </c>
      <c r="M589" s="116">
        <v>11.4920665073729</v>
      </c>
      <c r="N589" s="116">
        <v>2.1873567525378901</v>
      </c>
      <c r="O589" s="116">
        <v>2.360208255241E-2</v>
      </c>
      <c r="P589" s="116">
        <v>4.4923316978600003E-3</v>
      </c>
      <c r="Q589" s="116">
        <v>8.2623306994106809</v>
      </c>
      <c r="R589" s="116">
        <v>1310</v>
      </c>
      <c r="S589" s="116" t="s">
        <v>318</v>
      </c>
      <c r="T589" s="116">
        <v>1310</v>
      </c>
      <c r="U589" s="116" t="s">
        <v>268</v>
      </c>
      <c r="V589" s="116" t="s">
        <v>268</v>
      </c>
      <c r="Z589" s="116">
        <v>0</v>
      </c>
      <c r="AA589" s="116">
        <v>1</v>
      </c>
      <c r="AB589" s="116">
        <v>2.360208255241E-2</v>
      </c>
      <c r="AC589" s="116">
        <v>4.4923316978600003E-3</v>
      </c>
      <c r="AD589" s="116">
        <v>8.2623306994115193</v>
      </c>
      <c r="AF589" s="116">
        <v>-1</v>
      </c>
      <c r="AG589" s="116">
        <v>-1</v>
      </c>
      <c r="AH589" s="116">
        <v>-1</v>
      </c>
      <c r="AI589" s="116">
        <v>-1</v>
      </c>
      <c r="AJ589" s="116">
        <v>0</v>
      </c>
      <c r="AM589" s="116" t="s">
        <v>319</v>
      </c>
      <c r="AN589" s="116">
        <v>-1</v>
      </c>
      <c r="AQ589" s="116">
        <v>779</v>
      </c>
      <c r="AR589" s="116" t="s">
        <v>320</v>
      </c>
      <c r="AS589" s="116" t="s">
        <v>248</v>
      </c>
      <c r="AT589" s="116" t="s">
        <v>268</v>
      </c>
      <c r="AV589" s="116">
        <v>38.937806333502699</v>
      </c>
      <c r="AW589" s="116">
        <v>6.7009981000000001E-3</v>
      </c>
    </row>
    <row r="590" spans="1:49" x14ac:dyDescent="0.25">
      <c r="A590" s="127">
        <v>210000</v>
      </c>
      <c r="B590" s="127">
        <v>830000</v>
      </c>
      <c r="C590" s="127">
        <v>830000</v>
      </c>
      <c r="D590" s="116" t="s">
        <v>314</v>
      </c>
      <c r="E590" s="116" t="s">
        <v>315</v>
      </c>
      <c r="F590" s="116" t="s">
        <v>316</v>
      </c>
      <c r="G590" s="116" t="s">
        <v>317</v>
      </c>
      <c r="H590" s="116">
        <v>0.36</v>
      </c>
      <c r="I590" s="116">
        <v>0.57999999999999996</v>
      </c>
      <c r="J590" s="116" t="s">
        <v>268</v>
      </c>
      <c r="K590" s="116">
        <v>9.0878090061339997E-2</v>
      </c>
      <c r="L590" s="116">
        <v>4023.00321137638</v>
      </c>
      <c r="M590" s="116">
        <v>11.4920665073729</v>
      </c>
      <c r="N590" s="116">
        <v>2.1873567525378901</v>
      </c>
      <c r="O590" s="116">
        <v>1.0443770550479501</v>
      </c>
      <c r="P590" s="116">
        <v>0.19878280395341999</v>
      </c>
      <c r="Q590" s="116">
        <v>365.602848160527</v>
      </c>
      <c r="R590" s="116">
        <v>1310</v>
      </c>
      <c r="S590" s="116" t="s">
        <v>318</v>
      </c>
      <c r="T590" s="116">
        <v>1310</v>
      </c>
      <c r="U590" s="116" t="s">
        <v>268</v>
      </c>
      <c r="V590" s="116" t="s">
        <v>268</v>
      </c>
      <c r="Z590" s="116">
        <v>0</v>
      </c>
      <c r="AA590" s="116">
        <v>1</v>
      </c>
      <c r="AB590" s="116">
        <v>1.0443770550479501</v>
      </c>
      <c r="AC590" s="116">
        <v>0.19878280395341999</v>
      </c>
      <c r="AD590" s="116">
        <v>365.602848160527</v>
      </c>
      <c r="AF590" s="116">
        <v>-1</v>
      </c>
      <c r="AG590" s="116">
        <v>-1</v>
      </c>
      <c r="AH590" s="116">
        <v>-1</v>
      </c>
      <c r="AI590" s="116">
        <v>-1</v>
      </c>
      <c r="AJ590" s="116">
        <v>0</v>
      </c>
      <c r="AM590" s="116" t="s">
        <v>319</v>
      </c>
      <c r="AN590" s="116">
        <v>-1</v>
      </c>
      <c r="AQ590" s="116">
        <v>779</v>
      </c>
      <c r="AR590" s="116" t="s">
        <v>320</v>
      </c>
      <c r="AS590" s="116" t="s">
        <v>248</v>
      </c>
      <c r="AT590" s="116" t="s">
        <v>268</v>
      </c>
      <c r="AV590" s="116">
        <v>76.716702351329701</v>
      </c>
      <c r="AW590" s="116">
        <v>0.2965148809</v>
      </c>
    </row>
    <row r="591" spans="1:49" x14ac:dyDescent="0.25">
      <c r="A591" s="127">
        <v>210000</v>
      </c>
      <c r="B591" s="127">
        <v>830000</v>
      </c>
      <c r="C591" s="127">
        <v>830000</v>
      </c>
      <c r="D591" s="116" t="s">
        <v>314</v>
      </c>
      <c r="E591" s="116" t="s">
        <v>315</v>
      </c>
      <c r="F591" s="116" t="s">
        <v>316</v>
      </c>
      <c r="G591" s="116" t="s">
        <v>317</v>
      </c>
      <c r="H591" s="116">
        <v>0.36</v>
      </c>
      <c r="I591" s="116">
        <v>0.57999999999999996</v>
      </c>
      <c r="J591" s="116" t="s">
        <v>268</v>
      </c>
      <c r="K591" s="116">
        <v>0.27514515944508999</v>
      </c>
      <c r="L591" s="116">
        <v>3983.1582455632602</v>
      </c>
      <c r="M591" s="116">
        <v>10.277643175767</v>
      </c>
      <c r="N591" s="116">
        <v>1.64067280448282</v>
      </c>
      <c r="O591" s="116">
        <v>2.8278437703162602</v>
      </c>
      <c r="P591" s="116">
        <v>0.45142318038666002</v>
      </c>
      <c r="Q591" s="116">
        <v>1095.9467105705601</v>
      </c>
      <c r="R591" s="116">
        <v>1210</v>
      </c>
      <c r="S591" s="116" t="s">
        <v>318</v>
      </c>
      <c r="T591" s="116">
        <v>1210</v>
      </c>
      <c r="U591" s="116" t="s">
        <v>268</v>
      </c>
      <c r="V591" s="116" t="s">
        <v>268</v>
      </c>
      <c r="Z591" s="116">
        <v>0</v>
      </c>
      <c r="AA591" s="116">
        <v>1</v>
      </c>
      <c r="AB591" s="116">
        <v>2.8278437703162602</v>
      </c>
      <c r="AC591" s="116">
        <v>0.45142318038666002</v>
      </c>
      <c r="AD591" s="116">
        <v>1095.9467105705601</v>
      </c>
      <c r="AF591" s="116">
        <v>-1</v>
      </c>
      <c r="AG591" s="116">
        <v>-1</v>
      </c>
      <c r="AH591" s="116">
        <v>-1</v>
      </c>
      <c r="AI591" s="116">
        <v>-1</v>
      </c>
      <c r="AJ591" s="116">
        <v>0</v>
      </c>
      <c r="AM591" s="116" t="s">
        <v>319</v>
      </c>
      <c r="AN591" s="116">
        <v>-1</v>
      </c>
      <c r="AQ591" s="116">
        <v>779</v>
      </c>
      <c r="AR591" s="116" t="s">
        <v>320</v>
      </c>
      <c r="AS591" s="116" t="s">
        <v>248</v>
      </c>
      <c r="AT591" s="116" t="s">
        <v>268</v>
      </c>
      <c r="AV591" s="116">
        <v>186.38026229702299</v>
      </c>
      <c r="AW591" s="116">
        <v>0.8888456696</v>
      </c>
    </row>
    <row r="592" spans="1:49" x14ac:dyDescent="0.25">
      <c r="A592" s="127">
        <v>210000</v>
      </c>
      <c r="B592" s="127">
        <v>830000</v>
      </c>
      <c r="C592" s="127">
        <v>830000</v>
      </c>
      <c r="D592" s="116" t="s">
        <v>314</v>
      </c>
      <c r="E592" s="116" t="s">
        <v>315</v>
      </c>
      <c r="F592" s="116" t="s">
        <v>316</v>
      </c>
      <c r="G592" s="116" t="s">
        <v>317</v>
      </c>
      <c r="H592" s="116">
        <v>0.36</v>
      </c>
      <c r="I592" s="116">
        <v>0.57999999999999996</v>
      </c>
      <c r="J592" s="116" t="s">
        <v>268</v>
      </c>
      <c r="K592" s="116">
        <v>2.5538520658900002E-3</v>
      </c>
      <c r="L592" s="116">
        <v>3983.1582455632602</v>
      </c>
      <c r="M592" s="116">
        <v>10.277643175767</v>
      </c>
      <c r="N592" s="116">
        <v>1.64067280448282</v>
      </c>
      <c r="O592" s="116">
        <v>2.6247580256930001E-2</v>
      </c>
      <c r="P592" s="116">
        <v>4.1900356311799997E-3</v>
      </c>
      <c r="Q592" s="116">
        <v>10.1723969142064</v>
      </c>
      <c r="R592" s="116">
        <v>1310</v>
      </c>
      <c r="S592" s="116" t="s">
        <v>318</v>
      </c>
      <c r="T592" s="116">
        <v>1310</v>
      </c>
      <c r="U592" s="116" t="s">
        <v>268</v>
      </c>
      <c r="V592" s="116" t="s">
        <v>268</v>
      </c>
      <c r="Z592" s="116">
        <v>0</v>
      </c>
      <c r="AA592" s="116">
        <v>1</v>
      </c>
      <c r="AB592" s="116">
        <v>2.6247580256930001E-2</v>
      </c>
      <c r="AC592" s="116">
        <v>4.1900356311799997E-3</v>
      </c>
      <c r="AD592" s="116">
        <v>10.172396914205899</v>
      </c>
      <c r="AF592" s="116">
        <v>-1</v>
      </c>
      <c r="AG592" s="116">
        <v>-1</v>
      </c>
      <c r="AH592" s="116">
        <v>-1</v>
      </c>
      <c r="AI592" s="116">
        <v>-1</v>
      </c>
      <c r="AJ592" s="116">
        <v>0</v>
      </c>
      <c r="AM592" s="116" t="s">
        <v>319</v>
      </c>
      <c r="AN592" s="116">
        <v>-1</v>
      </c>
      <c r="AQ592" s="116">
        <v>779</v>
      </c>
      <c r="AR592" s="116" t="s">
        <v>320</v>
      </c>
      <c r="AS592" s="116" t="s">
        <v>248</v>
      </c>
      <c r="AT592" s="116" t="s">
        <v>268</v>
      </c>
      <c r="AV592" s="116">
        <v>48.209440573439302</v>
      </c>
      <c r="AW592" s="116">
        <v>8.2501191999999994E-3</v>
      </c>
    </row>
    <row r="593" spans="1:49" x14ac:dyDescent="0.25">
      <c r="A593" s="127">
        <v>210000</v>
      </c>
      <c r="B593" s="127">
        <v>830000</v>
      </c>
      <c r="C593" s="127">
        <v>830000</v>
      </c>
      <c r="D593" s="116" t="s">
        <v>314</v>
      </c>
      <c r="E593" s="116" t="s">
        <v>315</v>
      </c>
      <c r="F593" s="116" t="s">
        <v>316</v>
      </c>
      <c r="G593" s="116" t="s">
        <v>317</v>
      </c>
      <c r="H593" s="116">
        <v>0.36</v>
      </c>
      <c r="I593" s="116">
        <v>0.57999999999999996</v>
      </c>
      <c r="J593" s="116" t="s">
        <v>268</v>
      </c>
      <c r="K593" s="116">
        <v>1.1042873982099999E-3</v>
      </c>
      <c r="L593" s="116">
        <v>3983.1582455632602</v>
      </c>
      <c r="M593" s="116">
        <v>10.277643175767</v>
      </c>
      <c r="N593" s="116">
        <v>1.64067280448282</v>
      </c>
      <c r="O593" s="116">
        <v>1.134947184229E-2</v>
      </c>
      <c r="P593" s="116">
        <v>1.81177430257E-3</v>
      </c>
      <c r="Q593" s="116">
        <v>4.3985514556517602</v>
      </c>
      <c r="R593" s="116">
        <v>1310</v>
      </c>
      <c r="S593" s="116" t="s">
        <v>318</v>
      </c>
      <c r="T593" s="116">
        <v>1310</v>
      </c>
      <c r="U593" s="116" t="s">
        <v>268</v>
      </c>
      <c r="V593" s="116" t="s">
        <v>268</v>
      </c>
      <c r="Z593" s="116">
        <v>0</v>
      </c>
      <c r="AA593" s="116">
        <v>1</v>
      </c>
      <c r="AB593" s="116">
        <v>1.134947184229E-2</v>
      </c>
      <c r="AC593" s="116">
        <v>1.81177430257E-3</v>
      </c>
      <c r="AD593" s="116">
        <v>4.3985514556517202</v>
      </c>
      <c r="AF593" s="116">
        <v>-1</v>
      </c>
      <c r="AG593" s="116">
        <v>-1</v>
      </c>
      <c r="AH593" s="116">
        <v>-1</v>
      </c>
      <c r="AI593" s="116">
        <v>-1</v>
      </c>
      <c r="AJ593" s="116">
        <v>0</v>
      </c>
      <c r="AM593" s="116" t="s">
        <v>319</v>
      </c>
      <c r="AN593" s="116">
        <v>-1</v>
      </c>
      <c r="AQ593" s="116">
        <v>779</v>
      </c>
      <c r="AR593" s="116" t="s">
        <v>320</v>
      </c>
      <c r="AS593" s="116" t="s">
        <v>248</v>
      </c>
      <c r="AT593" s="116" t="s">
        <v>268</v>
      </c>
      <c r="AV593" s="116">
        <v>21.524259496537201</v>
      </c>
      <c r="AW593" s="116">
        <v>3.5673571999999998E-3</v>
      </c>
    </row>
    <row r="594" spans="1:49" x14ac:dyDescent="0.25">
      <c r="A594" s="127">
        <v>210000</v>
      </c>
      <c r="B594" s="127">
        <v>830000</v>
      </c>
      <c r="C594" s="127">
        <v>830000</v>
      </c>
      <c r="D594" s="116" t="s">
        <v>314</v>
      </c>
      <c r="E594" s="116" t="s">
        <v>315</v>
      </c>
      <c r="F594" s="116" t="s">
        <v>316</v>
      </c>
      <c r="G594" s="116" t="s">
        <v>317</v>
      </c>
      <c r="H594" s="116">
        <v>0.36</v>
      </c>
      <c r="I594" s="116">
        <v>0.57999999999999996</v>
      </c>
      <c r="J594" s="116" t="s">
        <v>268</v>
      </c>
      <c r="K594" s="116">
        <v>3.0859918662100002E-3</v>
      </c>
      <c r="L594" s="116">
        <v>3952.23916604432</v>
      </c>
      <c r="M594" s="116">
        <v>8.6440930899802506</v>
      </c>
      <c r="N594" s="116">
        <v>1.1838325395324401</v>
      </c>
      <c r="O594" s="116">
        <v>2.6675600966450001E-2</v>
      </c>
      <c r="P594" s="116">
        <v>3.6532975879500001E-3</v>
      </c>
      <c r="Q594" s="116">
        <v>12.1965779197372</v>
      </c>
      <c r="R594" s="116">
        <v>1700</v>
      </c>
      <c r="S594" s="116" t="s">
        <v>322</v>
      </c>
      <c r="T594" s="116">
        <v>1700</v>
      </c>
      <c r="U594" s="116" t="s">
        <v>268</v>
      </c>
      <c r="V594" s="116" t="s">
        <v>268</v>
      </c>
      <c r="Z594" s="116">
        <v>0</v>
      </c>
      <c r="AA594" s="116">
        <v>1</v>
      </c>
      <c r="AB594" s="116">
        <v>2.6675600966450001E-2</v>
      </c>
      <c r="AC594" s="116">
        <v>3.6532975879500001E-3</v>
      </c>
      <c r="AD594" s="116">
        <v>12.196577919738401</v>
      </c>
      <c r="AF594" s="116">
        <v>-1</v>
      </c>
      <c r="AG594" s="116">
        <v>-1</v>
      </c>
      <c r="AH594" s="116">
        <v>-1</v>
      </c>
      <c r="AI594" s="116">
        <v>-1</v>
      </c>
      <c r="AJ594" s="116">
        <v>0</v>
      </c>
      <c r="AM594" s="116" t="s">
        <v>319</v>
      </c>
      <c r="AN594" s="116">
        <v>-1</v>
      </c>
      <c r="AQ594" s="116">
        <v>779</v>
      </c>
      <c r="AR594" s="116" t="s">
        <v>320</v>
      </c>
      <c r="AS594" s="116" t="s">
        <v>248</v>
      </c>
      <c r="AT594" s="116" t="s">
        <v>268</v>
      </c>
      <c r="AV594" s="116">
        <v>16.5213404724188</v>
      </c>
      <c r="AW594" s="116">
        <v>9.8917906999999999E-3</v>
      </c>
    </row>
    <row r="595" spans="1:49" x14ac:dyDescent="0.25">
      <c r="A595" s="127">
        <v>210000</v>
      </c>
      <c r="B595" s="127">
        <v>830000</v>
      </c>
      <c r="C595" s="127">
        <v>830000</v>
      </c>
      <c r="D595" s="116" t="s">
        <v>314</v>
      </c>
      <c r="E595" s="116" t="s">
        <v>315</v>
      </c>
      <c r="F595" s="116" t="s">
        <v>316</v>
      </c>
      <c r="G595" s="116" t="s">
        <v>317</v>
      </c>
      <c r="H595" s="116">
        <v>0.36</v>
      </c>
      <c r="I595" s="116">
        <v>0.57999999999999996</v>
      </c>
      <c r="J595" s="116" t="s">
        <v>268</v>
      </c>
      <c r="K595" s="116">
        <v>0.40347584875928</v>
      </c>
      <c r="L595" s="116">
        <v>3963.3296502200401</v>
      </c>
      <c r="M595" s="116">
        <v>9.8994619580142604</v>
      </c>
      <c r="N595" s="116">
        <v>1.47658471631488</v>
      </c>
      <c r="O595" s="116">
        <v>3.9941938157700601</v>
      </c>
      <c r="P595" s="116">
        <v>0.59576627168012997</v>
      </c>
      <c r="Q595" s="116">
        <v>1599.10779453537</v>
      </c>
      <c r="R595" s="116">
        <v>1210</v>
      </c>
      <c r="S595" s="116" t="s">
        <v>318</v>
      </c>
      <c r="T595" s="116">
        <v>1210</v>
      </c>
      <c r="U595" s="116" t="s">
        <v>268</v>
      </c>
      <c r="V595" s="116" t="s">
        <v>268</v>
      </c>
      <c r="Z595" s="116">
        <v>0</v>
      </c>
      <c r="AA595" s="116">
        <v>1</v>
      </c>
      <c r="AB595" s="116">
        <v>3.9941938157700601</v>
      </c>
      <c r="AC595" s="116">
        <v>0.59576627168012997</v>
      </c>
      <c r="AD595" s="116">
        <v>2345.43407573386</v>
      </c>
      <c r="AF595" s="116">
        <v>-1</v>
      </c>
      <c r="AG595" s="116">
        <v>-1</v>
      </c>
      <c r="AH595" s="116">
        <v>-1</v>
      </c>
      <c r="AI595" s="116">
        <v>-1</v>
      </c>
      <c r="AJ595" s="116">
        <v>0</v>
      </c>
      <c r="AM595" s="116" t="s">
        <v>319</v>
      </c>
      <c r="AN595" s="116">
        <v>-1</v>
      </c>
      <c r="AQ595" s="116">
        <v>779</v>
      </c>
      <c r="AR595" s="116" t="s">
        <v>320</v>
      </c>
      <c r="AS595" s="116" t="s">
        <v>248</v>
      </c>
      <c r="AT595" s="116" t="s">
        <v>268</v>
      </c>
      <c r="AV595" s="116">
        <v>170.104632435626</v>
      </c>
      <c r="AW595" s="116">
        <v>1.9022174175</v>
      </c>
    </row>
    <row r="596" spans="1:49" x14ac:dyDescent="0.25">
      <c r="A596" s="127">
        <v>210000</v>
      </c>
      <c r="B596" s="127">
        <v>830000</v>
      </c>
      <c r="C596" s="127">
        <v>830000</v>
      </c>
      <c r="D596" s="116" t="s">
        <v>314</v>
      </c>
      <c r="E596" s="116" t="s">
        <v>315</v>
      </c>
      <c r="F596" s="116" t="s">
        <v>316</v>
      </c>
      <c r="G596" s="116" t="s">
        <v>317</v>
      </c>
      <c r="H596" s="116">
        <v>0.36</v>
      </c>
      <c r="I596" s="116">
        <v>0.57999999999999996</v>
      </c>
      <c r="J596" s="116" t="s">
        <v>268</v>
      </c>
      <c r="K596" s="116">
        <v>2.5979705451339999E-2</v>
      </c>
      <c r="L596" s="116">
        <v>3963.3296502200401</v>
      </c>
      <c r="M596" s="116">
        <v>9.8994619580142604</v>
      </c>
      <c r="N596" s="116">
        <v>1.47658471631488</v>
      </c>
      <c r="O596" s="116">
        <v>0.25718510579602</v>
      </c>
      <c r="P596" s="116">
        <v>3.836123600382E-2</v>
      </c>
      <c r="Q596" s="116">
        <v>102.966136919306</v>
      </c>
      <c r="R596" s="116">
        <v>1310</v>
      </c>
      <c r="S596" s="116" t="s">
        <v>318</v>
      </c>
      <c r="T596" s="116">
        <v>1310</v>
      </c>
      <c r="U596" s="116" t="s">
        <v>268</v>
      </c>
      <c r="V596" s="116" t="s">
        <v>268</v>
      </c>
      <c r="Z596" s="116">
        <v>0</v>
      </c>
      <c r="AA596" s="116">
        <v>1</v>
      </c>
      <c r="AB596" s="116">
        <v>0.25718510579602</v>
      </c>
      <c r="AC596" s="116">
        <v>3.836123600382E-2</v>
      </c>
      <c r="AD596" s="116">
        <v>102.966136919306</v>
      </c>
      <c r="AF596" s="116">
        <v>-1</v>
      </c>
      <c r="AG596" s="116">
        <v>-1</v>
      </c>
      <c r="AH596" s="116">
        <v>-1</v>
      </c>
      <c r="AI596" s="116">
        <v>-1</v>
      </c>
      <c r="AJ596" s="116">
        <v>0</v>
      </c>
      <c r="AM596" s="116" t="s">
        <v>319</v>
      </c>
      <c r="AN596" s="116">
        <v>-1</v>
      </c>
      <c r="AQ596" s="116">
        <v>779</v>
      </c>
      <c r="AR596" s="116" t="s">
        <v>320</v>
      </c>
      <c r="AS596" s="116" t="s">
        <v>248</v>
      </c>
      <c r="AT596" s="116" t="s">
        <v>268</v>
      </c>
      <c r="AV596" s="116">
        <v>66.846205898091597</v>
      </c>
      <c r="AW596" s="116">
        <v>8.3508626899999994E-2</v>
      </c>
    </row>
    <row r="597" spans="1:49" x14ac:dyDescent="0.25">
      <c r="A597" s="127">
        <v>210000</v>
      </c>
      <c r="B597" s="127">
        <v>830000</v>
      </c>
      <c r="C597" s="127">
        <v>830000</v>
      </c>
      <c r="D597" s="116" t="s">
        <v>314</v>
      </c>
      <c r="E597" s="116" t="s">
        <v>315</v>
      </c>
      <c r="F597" s="116" t="s">
        <v>316</v>
      </c>
      <c r="G597" s="116" t="s">
        <v>317</v>
      </c>
      <c r="H597" s="116">
        <v>0.36</v>
      </c>
      <c r="I597" s="116">
        <v>0.57999999999999996</v>
      </c>
      <c r="J597" s="116" t="s">
        <v>268</v>
      </c>
      <c r="K597" s="116">
        <v>0.1634895999797</v>
      </c>
      <c r="L597" s="116">
        <v>3987.9052623276598</v>
      </c>
      <c r="M597" s="116">
        <v>10.074689897410099</v>
      </c>
      <c r="N597" s="116">
        <v>1.5410042557383501</v>
      </c>
      <c r="O597" s="116">
        <v>1.6471070212471599</v>
      </c>
      <c r="P597" s="116">
        <v>0.25193816933767998</v>
      </c>
      <c r="Q597" s="116">
        <v>651.98103609491</v>
      </c>
      <c r="R597" s="116">
        <v>1210</v>
      </c>
      <c r="S597" s="116" t="s">
        <v>318</v>
      </c>
      <c r="T597" s="116">
        <v>1210</v>
      </c>
      <c r="U597" s="116" t="s">
        <v>268</v>
      </c>
      <c r="V597" s="116" t="s">
        <v>268</v>
      </c>
      <c r="Z597" s="116">
        <v>0</v>
      </c>
      <c r="AA597" s="116">
        <v>1</v>
      </c>
      <c r="AB597" s="116">
        <v>1.6471070212471599</v>
      </c>
      <c r="AC597" s="116">
        <v>0.25193816933767998</v>
      </c>
      <c r="AD597" s="116">
        <v>1750.7713137066901</v>
      </c>
      <c r="AF597" s="116">
        <v>-1</v>
      </c>
      <c r="AG597" s="116">
        <v>-1</v>
      </c>
      <c r="AH597" s="116">
        <v>-1</v>
      </c>
      <c r="AI597" s="116">
        <v>-1</v>
      </c>
      <c r="AJ597" s="116">
        <v>0</v>
      </c>
      <c r="AM597" s="116" t="s">
        <v>319</v>
      </c>
      <c r="AN597" s="116">
        <v>-1</v>
      </c>
      <c r="AQ597" s="116">
        <v>779</v>
      </c>
      <c r="AR597" s="116" t="s">
        <v>320</v>
      </c>
      <c r="AS597" s="116" t="s">
        <v>248</v>
      </c>
      <c r="AT597" s="116" t="s">
        <v>268</v>
      </c>
      <c r="AV597" s="116">
        <v>153.87663062970199</v>
      </c>
      <c r="AW597" s="116">
        <v>1.4199280728000001</v>
      </c>
    </row>
    <row r="598" spans="1:49" x14ac:dyDescent="0.25">
      <c r="A598" s="127">
        <v>210000</v>
      </c>
      <c r="B598" s="127">
        <v>830000</v>
      </c>
      <c r="C598" s="127">
        <v>830000</v>
      </c>
      <c r="D598" s="116" t="s">
        <v>314</v>
      </c>
      <c r="E598" s="116" t="s">
        <v>315</v>
      </c>
      <c r="F598" s="116" t="s">
        <v>316</v>
      </c>
      <c r="G598" s="116" t="s">
        <v>317</v>
      </c>
      <c r="H598" s="116">
        <v>0.36</v>
      </c>
      <c r="I598" s="116">
        <v>0.57999999999999996</v>
      </c>
      <c r="J598" s="116" t="s">
        <v>268</v>
      </c>
      <c r="K598" s="116">
        <v>6.4139158530619994E-2</v>
      </c>
      <c r="L598" s="116">
        <v>3987.9052623276598</v>
      </c>
      <c r="M598" s="116">
        <v>10.074689897410099</v>
      </c>
      <c r="N598" s="116">
        <v>1.5410042557383501</v>
      </c>
      <c r="O598" s="116">
        <v>0.64618213247682998</v>
      </c>
      <c r="P598" s="116">
        <v>9.8838716255159997E-2</v>
      </c>
      <c r="Q598" s="116">
        <v>255.78088782553101</v>
      </c>
      <c r="R598" s="116">
        <v>1310</v>
      </c>
      <c r="S598" s="116" t="s">
        <v>318</v>
      </c>
      <c r="T598" s="116">
        <v>1310</v>
      </c>
      <c r="U598" s="116" t="s">
        <v>268</v>
      </c>
      <c r="V598" s="116" t="s">
        <v>268</v>
      </c>
      <c r="Z598" s="116">
        <v>0</v>
      </c>
      <c r="AA598" s="116">
        <v>1</v>
      </c>
      <c r="AB598" s="116">
        <v>0.64618213247682998</v>
      </c>
      <c r="AC598" s="116">
        <v>9.8838716255159997E-2</v>
      </c>
      <c r="AD598" s="116">
        <v>255.78088782553101</v>
      </c>
      <c r="AF598" s="116">
        <v>-1</v>
      </c>
      <c r="AG598" s="116">
        <v>-1</v>
      </c>
      <c r="AH598" s="116">
        <v>-1</v>
      </c>
      <c r="AI598" s="116">
        <v>-1</v>
      </c>
      <c r="AJ598" s="116">
        <v>0</v>
      </c>
      <c r="AM598" s="116" t="s">
        <v>319</v>
      </c>
      <c r="AN598" s="116">
        <v>-1</v>
      </c>
      <c r="AQ598" s="116">
        <v>779</v>
      </c>
      <c r="AR598" s="116" t="s">
        <v>320</v>
      </c>
      <c r="AS598" s="116" t="s">
        <v>248</v>
      </c>
      <c r="AT598" s="116" t="s">
        <v>268</v>
      </c>
      <c r="AV598" s="116">
        <v>66.637032491281801</v>
      </c>
      <c r="AW598" s="116">
        <v>0.20744597549999999</v>
      </c>
    </row>
    <row r="599" spans="1:49" x14ac:dyDescent="0.25">
      <c r="A599" s="127">
        <v>210000</v>
      </c>
      <c r="B599" s="127">
        <v>830000</v>
      </c>
      <c r="C599" s="127">
        <v>830000</v>
      </c>
      <c r="D599" s="116" t="s">
        <v>314</v>
      </c>
      <c r="E599" s="116" t="s">
        <v>315</v>
      </c>
      <c r="F599" s="116" t="s">
        <v>316</v>
      </c>
      <c r="G599" s="116" t="s">
        <v>317</v>
      </c>
      <c r="H599" s="116">
        <v>0.36</v>
      </c>
      <c r="I599" s="116">
        <v>0.57999999999999996</v>
      </c>
      <c r="J599" s="116" t="s">
        <v>268</v>
      </c>
      <c r="K599" s="116">
        <v>8.3754196581000003E-4</v>
      </c>
      <c r="L599" s="116">
        <v>4019.77933075288</v>
      </c>
      <c r="M599" s="116">
        <v>11.4749659692154</v>
      </c>
      <c r="N599" s="116">
        <v>2.1818576283509898</v>
      </c>
      <c r="O599" s="116">
        <v>9.6107655555599993E-3</v>
      </c>
      <c r="P599" s="116">
        <v>1.82739732718E-3</v>
      </c>
      <c r="Q599" s="116">
        <v>3.3667338828373499</v>
      </c>
      <c r="R599" s="116">
        <v>1210</v>
      </c>
      <c r="S599" s="116" t="s">
        <v>318</v>
      </c>
      <c r="T599" s="116">
        <v>1210</v>
      </c>
      <c r="U599" s="116" t="s">
        <v>268</v>
      </c>
      <c r="V599" s="116" t="s">
        <v>268</v>
      </c>
      <c r="Z599" s="116">
        <v>0</v>
      </c>
      <c r="AA599" s="116">
        <v>1</v>
      </c>
      <c r="AB599" s="116">
        <v>9.6107655555599993E-3</v>
      </c>
      <c r="AC599" s="116">
        <v>1.82739732718E-3</v>
      </c>
      <c r="AD599" s="116">
        <v>3.36673388283636</v>
      </c>
      <c r="AF599" s="116">
        <v>-1</v>
      </c>
      <c r="AG599" s="116">
        <v>-1</v>
      </c>
      <c r="AH599" s="116">
        <v>-1</v>
      </c>
      <c r="AI599" s="116">
        <v>-1</v>
      </c>
      <c r="AJ599" s="116">
        <v>0</v>
      </c>
      <c r="AM599" s="116" t="s">
        <v>319</v>
      </c>
      <c r="AN599" s="116">
        <v>-1</v>
      </c>
      <c r="AQ599" s="116">
        <v>779</v>
      </c>
      <c r="AR599" s="116" t="s">
        <v>320</v>
      </c>
      <c r="AS599" s="116" t="s">
        <v>248</v>
      </c>
      <c r="AT599" s="116" t="s">
        <v>268</v>
      </c>
      <c r="AV599" s="116">
        <v>36.419578331938403</v>
      </c>
      <c r="AW599" s="116">
        <v>2.7305222000000001E-3</v>
      </c>
    </row>
    <row r="600" spans="1:49" x14ac:dyDescent="0.25">
      <c r="A600" s="127">
        <v>210000</v>
      </c>
      <c r="B600" s="127">
        <v>830000</v>
      </c>
      <c r="C600" s="127">
        <v>830000</v>
      </c>
      <c r="D600" s="116" t="s">
        <v>314</v>
      </c>
      <c r="E600" s="116" t="s">
        <v>315</v>
      </c>
      <c r="F600" s="116" t="s">
        <v>316</v>
      </c>
      <c r="G600" s="116" t="s">
        <v>317</v>
      </c>
      <c r="H600" s="116">
        <v>0.36</v>
      </c>
      <c r="I600" s="116">
        <v>0.57999999999999996</v>
      </c>
      <c r="J600" s="116" t="s">
        <v>268</v>
      </c>
      <c r="K600" s="116">
        <v>0.11534090778123</v>
      </c>
      <c r="L600" s="116">
        <v>4019.77933075288</v>
      </c>
      <c r="M600" s="116">
        <v>11.4749659692154</v>
      </c>
      <c r="N600" s="116">
        <v>2.1818576283509898</v>
      </c>
      <c r="O600" s="116">
        <v>1.32353299164808</v>
      </c>
      <c r="P600" s="116">
        <v>0.25165743950341002</v>
      </c>
      <c r="Q600" s="116">
        <v>463.64499708927798</v>
      </c>
      <c r="R600" s="116">
        <v>1310</v>
      </c>
      <c r="S600" s="116" t="s">
        <v>318</v>
      </c>
      <c r="T600" s="116">
        <v>1310</v>
      </c>
      <c r="U600" s="116" t="s">
        <v>268</v>
      </c>
      <c r="V600" s="116" t="s">
        <v>268</v>
      </c>
      <c r="Z600" s="116">
        <v>0</v>
      </c>
      <c r="AA600" s="116">
        <v>1</v>
      </c>
      <c r="AB600" s="116">
        <v>1.32353299164808</v>
      </c>
      <c r="AC600" s="116">
        <v>0.25165743950341002</v>
      </c>
      <c r="AD600" s="116">
        <v>463.64499708927798</v>
      </c>
      <c r="AF600" s="116">
        <v>-1</v>
      </c>
      <c r="AG600" s="116">
        <v>-1</v>
      </c>
      <c r="AH600" s="116">
        <v>-1</v>
      </c>
      <c r="AI600" s="116">
        <v>-1</v>
      </c>
      <c r="AJ600" s="116">
        <v>0</v>
      </c>
      <c r="AM600" s="116" t="s">
        <v>319</v>
      </c>
      <c r="AN600" s="116">
        <v>-1</v>
      </c>
      <c r="AQ600" s="116">
        <v>779</v>
      </c>
      <c r="AR600" s="116" t="s">
        <v>320</v>
      </c>
      <c r="AS600" s="116" t="s">
        <v>248</v>
      </c>
      <c r="AT600" s="116" t="s">
        <v>268</v>
      </c>
      <c r="AV600" s="116">
        <v>86.413553783225296</v>
      </c>
      <c r="AW600" s="116">
        <v>0.3760300057</v>
      </c>
    </row>
    <row r="601" spans="1:49" x14ac:dyDescent="0.25">
      <c r="A601" s="127">
        <v>210000</v>
      </c>
      <c r="B601" s="127">
        <v>830000</v>
      </c>
      <c r="C601" s="127">
        <v>830000</v>
      </c>
      <c r="D601" s="116" t="s">
        <v>314</v>
      </c>
      <c r="E601" s="116" t="s">
        <v>315</v>
      </c>
      <c r="F601" s="116" t="s">
        <v>316</v>
      </c>
      <c r="G601" s="116" t="s">
        <v>317</v>
      </c>
      <c r="H601" s="116">
        <v>0.36</v>
      </c>
      <c r="I601" s="116">
        <v>0.57999999999999996</v>
      </c>
      <c r="J601" s="116" t="s">
        <v>268</v>
      </c>
      <c r="K601" s="116">
        <v>9.4726539484680003E-2</v>
      </c>
      <c r="L601" s="116">
        <v>4019.77933075288</v>
      </c>
      <c r="M601" s="116">
        <v>11.4749659692154</v>
      </c>
      <c r="N601" s="116">
        <v>2.1818576283509898</v>
      </c>
      <c r="O601" s="116">
        <v>1.0869838169683399</v>
      </c>
      <c r="P601" s="116">
        <v>0.20667982278194999</v>
      </c>
      <c r="Q601" s="116">
        <v>380.77978549429503</v>
      </c>
      <c r="R601" s="116">
        <v>1310</v>
      </c>
      <c r="S601" s="116" t="s">
        <v>318</v>
      </c>
      <c r="T601" s="116">
        <v>1310</v>
      </c>
      <c r="U601" s="116" t="s">
        <v>268</v>
      </c>
      <c r="V601" s="116" t="s">
        <v>268</v>
      </c>
      <c r="Z601" s="116">
        <v>0</v>
      </c>
      <c r="AA601" s="116">
        <v>1</v>
      </c>
      <c r="AB601" s="116">
        <v>1.0869838169683399</v>
      </c>
      <c r="AC601" s="116">
        <v>0.20667982278194999</v>
      </c>
      <c r="AD601" s="116">
        <v>380.779785494294</v>
      </c>
      <c r="AF601" s="116">
        <v>-1</v>
      </c>
      <c r="AG601" s="116">
        <v>-1</v>
      </c>
      <c r="AH601" s="116">
        <v>-1</v>
      </c>
      <c r="AI601" s="116">
        <v>-1</v>
      </c>
      <c r="AJ601" s="116">
        <v>0</v>
      </c>
      <c r="AM601" s="116" t="s">
        <v>319</v>
      </c>
      <c r="AN601" s="116">
        <v>-1</v>
      </c>
      <c r="AQ601" s="116">
        <v>779</v>
      </c>
      <c r="AR601" s="116" t="s">
        <v>320</v>
      </c>
      <c r="AS601" s="116" t="s">
        <v>248</v>
      </c>
      <c r="AT601" s="116" t="s">
        <v>268</v>
      </c>
      <c r="AV601" s="116">
        <v>78.669134583874296</v>
      </c>
      <c r="AW601" s="116">
        <v>0.30882383250000001</v>
      </c>
    </row>
    <row r="602" spans="1:49" x14ac:dyDescent="0.25">
      <c r="A602" s="127">
        <v>210000</v>
      </c>
      <c r="B602" s="127">
        <v>830000</v>
      </c>
      <c r="C602" s="127">
        <v>830000</v>
      </c>
      <c r="D602" s="116" t="s">
        <v>314</v>
      </c>
      <c r="E602" s="116" t="s">
        <v>315</v>
      </c>
      <c r="F602" s="116" t="s">
        <v>316</v>
      </c>
      <c r="G602" s="116" t="s">
        <v>317</v>
      </c>
      <c r="H602" s="116">
        <v>0.36</v>
      </c>
      <c r="I602" s="116">
        <v>0.57999999999999996</v>
      </c>
      <c r="J602" s="116" t="s">
        <v>268</v>
      </c>
      <c r="K602" s="116">
        <v>0.48773903627464998</v>
      </c>
      <c r="L602" s="116">
        <v>3981.3672183438198</v>
      </c>
      <c r="M602" s="116">
        <v>10.2016545657408</v>
      </c>
      <c r="N602" s="116">
        <v>1.6059002468986301</v>
      </c>
      <c r="O602" s="116">
        <v>4.9757451663014098</v>
      </c>
      <c r="P602" s="116">
        <v>0.78326023877557005</v>
      </c>
      <c r="Q602" s="116">
        <v>1941.8682101305301</v>
      </c>
      <c r="R602" s="116">
        <v>1210</v>
      </c>
      <c r="S602" s="116" t="s">
        <v>318</v>
      </c>
      <c r="T602" s="116">
        <v>1210</v>
      </c>
      <c r="U602" s="116" t="s">
        <v>268</v>
      </c>
      <c r="V602" s="116" t="s">
        <v>268</v>
      </c>
      <c r="Z602" s="116">
        <v>0</v>
      </c>
      <c r="AA602" s="116">
        <v>1</v>
      </c>
      <c r="AB602" s="116">
        <v>4.9757451663014098</v>
      </c>
      <c r="AC602" s="116">
        <v>0.78326023877557005</v>
      </c>
      <c r="AD602" s="116">
        <v>1941.8682101305301</v>
      </c>
      <c r="AF602" s="116">
        <v>-1</v>
      </c>
      <c r="AG602" s="116">
        <v>-1</v>
      </c>
      <c r="AH602" s="116">
        <v>-1</v>
      </c>
      <c r="AI602" s="116">
        <v>-1</v>
      </c>
      <c r="AJ602" s="116">
        <v>0</v>
      </c>
      <c r="AM602" s="116" t="s">
        <v>319</v>
      </c>
      <c r="AN602" s="116">
        <v>-1</v>
      </c>
      <c r="AQ602" s="116">
        <v>779</v>
      </c>
      <c r="AR602" s="116" t="s">
        <v>320</v>
      </c>
      <c r="AS602" s="116" t="s">
        <v>248</v>
      </c>
      <c r="AT602" s="116" t="s">
        <v>268</v>
      </c>
      <c r="AV602" s="116">
        <v>200.07792139772999</v>
      </c>
      <c r="AW602" s="116">
        <v>1.5749133902000001</v>
      </c>
    </row>
    <row r="603" spans="1:49" x14ac:dyDescent="0.25">
      <c r="A603" s="127">
        <v>210000</v>
      </c>
      <c r="B603" s="127">
        <v>830000</v>
      </c>
      <c r="C603" s="127">
        <v>830000</v>
      </c>
      <c r="D603" s="116" t="s">
        <v>314</v>
      </c>
      <c r="E603" s="116" t="s">
        <v>315</v>
      </c>
      <c r="F603" s="116" t="s">
        <v>316</v>
      </c>
      <c r="G603" s="116" t="s">
        <v>317</v>
      </c>
      <c r="H603" s="116">
        <v>0.36</v>
      </c>
      <c r="I603" s="116">
        <v>0.57999999999999996</v>
      </c>
      <c r="J603" s="116" t="s">
        <v>268</v>
      </c>
      <c r="K603" s="116">
        <v>0.17015227505901001</v>
      </c>
      <c r="L603" s="116">
        <v>3987.8879481041999</v>
      </c>
      <c r="M603" s="116">
        <v>10.8496566983923</v>
      </c>
      <c r="N603" s="116">
        <v>1.91946124052977</v>
      </c>
      <c r="O603" s="116">
        <v>1.8460937708407199</v>
      </c>
      <c r="P603" s="116">
        <v>0.32660069696373001</v>
      </c>
      <c r="Q603" s="116">
        <v>678.54820705034899</v>
      </c>
      <c r="R603" s="116">
        <v>1210</v>
      </c>
      <c r="S603" s="116" t="s">
        <v>318</v>
      </c>
      <c r="T603" s="116">
        <v>1210</v>
      </c>
      <c r="U603" s="116" t="s">
        <v>268</v>
      </c>
      <c r="V603" s="116" t="s">
        <v>268</v>
      </c>
      <c r="Z603" s="116">
        <v>0</v>
      </c>
      <c r="AA603" s="116">
        <v>1</v>
      </c>
      <c r="AB603" s="116">
        <v>1.8460937708407199</v>
      </c>
      <c r="AC603" s="116">
        <v>0.32660069696373001</v>
      </c>
      <c r="AD603" s="116">
        <v>678.54820705034899</v>
      </c>
      <c r="AF603" s="116">
        <v>-1</v>
      </c>
      <c r="AG603" s="116">
        <v>-1</v>
      </c>
      <c r="AH603" s="116">
        <v>-1</v>
      </c>
      <c r="AI603" s="116">
        <v>-1</v>
      </c>
      <c r="AJ603" s="116">
        <v>0</v>
      </c>
      <c r="AM603" s="116" t="s">
        <v>319</v>
      </c>
      <c r="AN603" s="116">
        <v>-1</v>
      </c>
      <c r="AQ603" s="116">
        <v>779</v>
      </c>
      <c r="AR603" s="116" t="s">
        <v>320</v>
      </c>
      <c r="AS603" s="116" t="s">
        <v>248</v>
      </c>
      <c r="AT603" s="116" t="s">
        <v>268</v>
      </c>
      <c r="AV603" s="116">
        <v>172.610369202372</v>
      </c>
      <c r="AW603" s="116">
        <v>0.55032295789999996</v>
      </c>
    </row>
    <row r="604" spans="1:49" x14ac:dyDescent="0.25">
      <c r="A604" s="127">
        <v>210000</v>
      </c>
      <c r="B604" s="127">
        <v>830000</v>
      </c>
      <c r="C604" s="127">
        <v>830000</v>
      </c>
      <c r="D604" s="116" t="s">
        <v>314</v>
      </c>
      <c r="E604" s="116" t="s">
        <v>315</v>
      </c>
      <c r="F604" s="116" t="s">
        <v>316</v>
      </c>
      <c r="G604" s="116" t="s">
        <v>317</v>
      </c>
      <c r="H604" s="116">
        <v>0.36</v>
      </c>
      <c r="I604" s="116">
        <v>0.57999999999999996</v>
      </c>
      <c r="J604" s="116" t="s">
        <v>268</v>
      </c>
      <c r="K604" s="116">
        <v>8.1502719720370001E-2</v>
      </c>
      <c r="L604" s="116">
        <v>3987.8879481041999</v>
      </c>
      <c r="M604" s="116">
        <v>10.8496566983923</v>
      </c>
      <c r="N604" s="116">
        <v>1.91946124052977</v>
      </c>
      <c r="O604" s="116">
        <v>0.88427652895131004</v>
      </c>
      <c r="P604" s="116">
        <v>0.15644131150101001</v>
      </c>
      <c r="Q604" s="116">
        <v>325.02371371057802</v>
      </c>
      <c r="R604" s="116">
        <v>1310</v>
      </c>
      <c r="S604" s="116" t="s">
        <v>318</v>
      </c>
      <c r="T604" s="116">
        <v>1310</v>
      </c>
      <c r="U604" s="116" t="s">
        <v>268</v>
      </c>
      <c r="V604" s="116" t="s">
        <v>268</v>
      </c>
      <c r="Z604" s="116">
        <v>0</v>
      </c>
      <c r="AA604" s="116">
        <v>1</v>
      </c>
      <c r="AB604" s="116">
        <v>0.88427652895131004</v>
      </c>
      <c r="AC604" s="116">
        <v>0.15644131150101001</v>
      </c>
      <c r="AD604" s="116">
        <v>325.02371371057598</v>
      </c>
      <c r="AF604" s="116">
        <v>-1</v>
      </c>
      <c r="AG604" s="116">
        <v>-1</v>
      </c>
      <c r="AH604" s="116">
        <v>-1</v>
      </c>
      <c r="AI604" s="116">
        <v>-1</v>
      </c>
      <c r="AJ604" s="116">
        <v>0</v>
      </c>
      <c r="AM604" s="116" t="s">
        <v>319</v>
      </c>
      <c r="AN604" s="116">
        <v>-1</v>
      </c>
      <c r="AQ604" s="116">
        <v>779</v>
      </c>
      <c r="AR604" s="116" t="s">
        <v>320</v>
      </c>
      <c r="AS604" s="116" t="s">
        <v>248</v>
      </c>
      <c r="AT604" s="116" t="s">
        <v>268</v>
      </c>
      <c r="AV604" s="116">
        <v>82.452031699301699</v>
      </c>
      <c r="AW604" s="116">
        <v>0.2636039852</v>
      </c>
    </row>
    <row r="605" spans="1:49" x14ac:dyDescent="0.25">
      <c r="A605" s="127">
        <v>210000</v>
      </c>
      <c r="B605" s="127">
        <v>830000</v>
      </c>
      <c r="C605" s="127">
        <v>830000</v>
      </c>
      <c r="D605" s="116" t="s">
        <v>314</v>
      </c>
      <c r="E605" s="116" t="s">
        <v>315</v>
      </c>
      <c r="F605" s="116" t="s">
        <v>316</v>
      </c>
      <c r="G605" s="116" t="s">
        <v>317</v>
      </c>
      <c r="H605" s="116">
        <v>0.36</v>
      </c>
      <c r="I605" s="116">
        <v>0.57999999999999996</v>
      </c>
      <c r="J605" s="116" t="s">
        <v>268</v>
      </c>
      <c r="K605" s="116">
        <v>3.4055638027599999E-3</v>
      </c>
      <c r="L605" s="116">
        <v>3987.8879481041999</v>
      </c>
      <c r="M605" s="116">
        <v>10.8496566983923</v>
      </c>
      <c r="N605" s="116">
        <v>1.91946124052977</v>
      </c>
      <c r="O605" s="116">
        <v>3.694919812446E-2</v>
      </c>
      <c r="P605" s="116">
        <v>6.5368477215499996E-3</v>
      </c>
      <c r="Q605" s="116">
        <v>13.581006845542399</v>
      </c>
      <c r="R605" s="116">
        <v>1310</v>
      </c>
      <c r="S605" s="116" t="s">
        <v>318</v>
      </c>
      <c r="T605" s="116">
        <v>1310</v>
      </c>
      <c r="U605" s="116" t="s">
        <v>268</v>
      </c>
      <c r="V605" s="116" t="s">
        <v>268</v>
      </c>
      <c r="Z605" s="116">
        <v>0</v>
      </c>
      <c r="AA605" s="116">
        <v>1</v>
      </c>
      <c r="AB605" s="116">
        <v>3.694919812446E-2</v>
      </c>
      <c r="AC605" s="116">
        <v>6.5368477215499996E-3</v>
      </c>
      <c r="AD605" s="116">
        <v>13.5810068455406</v>
      </c>
      <c r="AF605" s="116">
        <v>-1</v>
      </c>
      <c r="AG605" s="116">
        <v>-1</v>
      </c>
      <c r="AH605" s="116">
        <v>-1</v>
      </c>
      <c r="AI605" s="116">
        <v>-1</v>
      </c>
      <c r="AJ605" s="116">
        <v>0</v>
      </c>
      <c r="AM605" s="116" t="s">
        <v>319</v>
      </c>
      <c r="AN605" s="116">
        <v>-1</v>
      </c>
      <c r="AQ605" s="116">
        <v>779</v>
      </c>
      <c r="AR605" s="116" t="s">
        <v>320</v>
      </c>
      <c r="AS605" s="116" t="s">
        <v>248</v>
      </c>
      <c r="AT605" s="116" t="s">
        <v>268</v>
      </c>
      <c r="AV605" s="116">
        <v>64.240569560387996</v>
      </c>
      <c r="AW605" s="116">
        <v>1.10146041E-2</v>
      </c>
    </row>
    <row r="606" spans="1:49" x14ac:dyDescent="0.25">
      <c r="A606" s="127">
        <v>210000</v>
      </c>
      <c r="B606" s="127">
        <v>830000</v>
      </c>
      <c r="C606" s="127">
        <v>830000</v>
      </c>
      <c r="D606" s="116" t="s">
        <v>314</v>
      </c>
      <c r="E606" s="116" t="s">
        <v>315</v>
      </c>
      <c r="F606" s="116" t="s">
        <v>316</v>
      </c>
      <c r="G606" s="116" t="s">
        <v>317</v>
      </c>
      <c r="H606" s="116">
        <v>0.36</v>
      </c>
      <c r="I606" s="116">
        <v>0.57999999999999996</v>
      </c>
      <c r="J606" s="116" t="s">
        <v>268</v>
      </c>
      <c r="K606" s="116">
        <v>2.5679001362959999E-2</v>
      </c>
      <c r="L606" s="116">
        <v>4022.6462057660101</v>
      </c>
      <c r="M606" s="116">
        <v>10.907675805011699</v>
      </c>
      <c r="N606" s="116">
        <v>1.9204720257741299</v>
      </c>
      <c r="O606" s="116">
        <v>0.28009822186366001</v>
      </c>
      <c r="P606" s="116">
        <v>4.9315803767379998E-2</v>
      </c>
      <c r="Q606" s="116">
        <v>103.297537400587</v>
      </c>
      <c r="R606" s="116">
        <v>1310</v>
      </c>
      <c r="S606" s="116" t="s">
        <v>318</v>
      </c>
      <c r="T606" s="116">
        <v>1310</v>
      </c>
      <c r="U606" s="116" t="s">
        <v>268</v>
      </c>
      <c r="V606" s="116" t="s">
        <v>268</v>
      </c>
      <c r="Z606" s="116">
        <v>0</v>
      </c>
      <c r="AA606" s="116">
        <v>1</v>
      </c>
      <c r="AB606" s="116">
        <v>0.28009822186366001</v>
      </c>
      <c r="AC606" s="116">
        <v>4.9315803767379998E-2</v>
      </c>
      <c r="AD606" s="116">
        <v>343.287358325181</v>
      </c>
      <c r="AF606" s="116">
        <v>-1</v>
      </c>
      <c r="AG606" s="116">
        <v>-1</v>
      </c>
      <c r="AH606" s="116">
        <v>-1</v>
      </c>
      <c r="AI606" s="116">
        <v>-1</v>
      </c>
      <c r="AJ606" s="116">
        <v>0</v>
      </c>
      <c r="AM606" s="116" t="s">
        <v>319</v>
      </c>
      <c r="AN606" s="116">
        <v>-1</v>
      </c>
      <c r="AQ606" s="116">
        <v>779</v>
      </c>
      <c r="AR606" s="116" t="s">
        <v>320</v>
      </c>
      <c r="AS606" s="116" t="s">
        <v>248</v>
      </c>
      <c r="AT606" s="116" t="s">
        <v>268</v>
      </c>
      <c r="AV606" s="116">
        <v>40.818862191530002</v>
      </c>
      <c r="AW606" s="116">
        <v>0.27841634900000001</v>
      </c>
    </row>
    <row r="607" spans="1:49" x14ac:dyDescent="0.25">
      <c r="A607" s="127">
        <v>210000</v>
      </c>
      <c r="B607" s="127">
        <v>830000</v>
      </c>
      <c r="C607" s="127">
        <v>830000</v>
      </c>
      <c r="D607" s="116" t="s">
        <v>314</v>
      </c>
      <c r="E607" s="116" t="s">
        <v>315</v>
      </c>
      <c r="F607" s="116" t="s">
        <v>316</v>
      </c>
      <c r="G607" s="116" t="s">
        <v>317</v>
      </c>
      <c r="H607" s="116">
        <v>0.36</v>
      </c>
      <c r="I607" s="116">
        <v>0.57999999999999996</v>
      </c>
      <c r="J607" s="116" t="s">
        <v>268</v>
      </c>
      <c r="K607" s="116">
        <v>7.7929073956229999E-2</v>
      </c>
      <c r="L607" s="116">
        <v>4003.1722682170798</v>
      </c>
      <c r="M607" s="116">
        <v>10.8319056483239</v>
      </c>
      <c r="N607" s="116">
        <v>1.89943822511325</v>
      </c>
      <c r="O607" s="116">
        <v>0.84412037635516002</v>
      </c>
      <c r="P607" s="116">
        <v>0.14802146192014001</v>
      </c>
      <c r="Q607" s="116">
        <v>311.96350774942601</v>
      </c>
      <c r="R607" s="116">
        <v>1210</v>
      </c>
      <c r="S607" s="116" t="s">
        <v>318</v>
      </c>
      <c r="T607" s="116">
        <v>1210</v>
      </c>
      <c r="U607" s="116" t="s">
        <v>268</v>
      </c>
      <c r="V607" s="116" t="s">
        <v>268</v>
      </c>
      <c r="Z607" s="116">
        <v>0</v>
      </c>
      <c r="AA607" s="116">
        <v>1</v>
      </c>
      <c r="AB607" s="116">
        <v>0.84412037635516002</v>
      </c>
      <c r="AC607" s="116">
        <v>0.14802146192014001</v>
      </c>
      <c r="AD607" s="116">
        <v>311.96350774942402</v>
      </c>
      <c r="AF607" s="116">
        <v>-1</v>
      </c>
      <c r="AG607" s="116">
        <v>-1</v>
      </c>
      <c r="AH607" s="116">
        <v>-1</v>
      </c>
      <c r="AI607" s="116">
        <v>-1</v>
      </c>
      <c r="AJ607" s="116">
        <v>0</v>
      </c>
      <c r="AM607" s="116" t="s">
        <v>319</v>
      </c>
      <c r="AN607" s="116">
        <v>-1</v>
      </c>
      <c r="AQ607" s="116">
        <v>779</v>
      </c>
      <c r="AR607" s="116" t="s">
        <v>320</v>
      </c>
      <c r="AS607" s="116" t="s">
        <v>248</v>
      </c>
      <c r="AT607" s="116" t="s">
        <v>268</v>
      </c>
      <c r="AV607" s="116">
        <v>78.165673240647706</v>
      </c>
      <c r="AW607" s="116">
        <v>0.25301176619999999</v>
      </c>
    </row>
    <row r="608" spans="1:49" x14ac:dyDescent="0.25">
      <c r="A608" s="127">
        <v>210000</v>
      </c>
      <c r="B608" s="127">
        <v>830000</v>
      </c>
      <c r="C608" s="127">
        <v>830000</v>
      </c>
      <c r="D608" s="116" t="s">
        <v>314</v>
      </c>
      <c r="E608" s="116" t="s">
        <v>315</v>
      </c>
      <c r="F608" s="116" t="s">
        <v>316</v>
      </c>
      <c r="G608" s="116" t="s">
        <v>317</v>
      </c>
      <c r="H608" s="116">
        <v>0.36</v>
      </c>
      <c r="I608" s="116">
        <v>0.57999999999999996</v>
      </c>
      <c r="J608" s="116" t="s">
        <v>268</v>
      </c>
      <c r="K608" s="116">
        <v>6.1679096052439999E-2</v>
      </c>
      <c r="L608" s="116">
        <v>3986.7341193939501</v>
      </c>
      <c r="M608" s="116">
        <v>10.6614842808776</v>
      </c>
      <c r="N608" s="116">
        <v>1.8994548444277</v>
      </c>
      <c r="O608" s="116">
        <v>0.65759071302184002</v>
      </c>
      <c r="P608" s="116">
        <v>0.11715665779673</v>
      </c>
      <c r="Q608" s="116">
        <v>245.89815668564299</v>
      </c>
      <c r="R608" s="116">
        <v>1210</v>
      </c>
      <c r="S608" s="116" t="s">
        <v>318</v>
      </c>
      <c r="T608" s="116">
        <v>1210</v>
      </c>
      <c r="U608" s="116" t="s">
        <v>268</v>
      </c>
      <c r="V608" s="116" t="s">
        <v>268</v>
      </c>
      <c r="Z608" s="116">
        <v>0</v>
      </c>
      <c r="AA608" s="116">
        <v>1</v>
      </c>
      <c r="AB608" s="116">
        <v>0.65759071302184002</v>
      </c>
      <c r="AC608" s="116">
        <v>0.11715665779673</v>
      </c>
      <c r="AD608" s="116">
        <v>245.898156684838</v>
      </c>
      <c r="AF608" s="116">
        <v>-1</v>
      </c>
      <c r="AG608" s="116">
        <v>-1</v>
      </c>
      <c r="AH608" s="116">
        <v>-1</v>
      </c>
      <c r="AI608" s="116">
        <v>-1</v>
      </c>
      <c r="AJ608" s="116">
        <v>0</v>
      </c>
      <c r="AM608" s="116" t="s">
        <v>319</v>
      </c>
      <c r="AN608" s="116">
        <v>-1</v>
      </c>
      <c r="AQ608" s="116">
        <v>779</v>
      </c>
      <c r="AR608" s="116" t="s">
        <v>320</v>
      </c>
      <c r="AS608" s="116" t="s">
        <v>248</v>
      </c>
      <c r="AT608" s="116" t="s">
        <v>268</v>
      </c>
      <c r="AV608" s="116">
        <v>177.10439105625201</v>
      </c>
      <c r="AW608" s="116">
        <v>0.199430784</v>
      </c>
    </row>
    <row r="609" spans="1:49" x14ac:dyDescent="0.25">
      <c r="A609" s="127">
        <v>210000</v>
      </c>
      <c r="B609" s="127">
        <v>830000</v>
      </c>
      <c r="C609" s="127">
        <v>830000</v>
      </c>
      <c r="D609" s="116" t="s">
        <v>314</v>
      </c>
      <c r="E609" s="116" t="s">
        <v>315</v>
      </c>
      <c r="F609" s="116" t="s">
        <v>316</v>
      </c>
      <c r="G609" s="116" t="s">
        <v>317</v>
      </c>
      <c r="H609" s="116">
        <v>0.36</v>
      </c>
      <c r="I609" s="116">
        <v>0.57999999999999996</v>
      </c>
      <c r="J609" s="116" t="s">
        <v>268</v>
      </c>
      <c r="K609" s="116">
        <v>3.9469806990600001E-3</v>
      </c>
      <c r="L609" s="116">
        <v>3986.7341193939501</v>
      </c>
      <c r="M609" s="116">
        <v>10.6614842808776</v>
      </c>
      <c r="N609" s="116">
        <v>1.8994548444277</v>
      </c>
      <c r="O609" s="116">
        <v>4.208067268E-2</v>
      </c>
      <c r="P609" s="116">
        <v>7.4971116096999996E-3</v>
      </c>
      <c r="Q609" s="116">
        <v>15.7355626215518</v>
      </c>
      <c r="R609" s="116">
        <v>1310</v>
      </c>
      <c r="S609" s="116" t="s">
        <v>318</v>
      </c>
      <c r="T609" s="116">
        <v>1310</v>
      </c>
      <c r="U609" s="116" t="s">
        <v>268</v>
      </c>
      <c r="V609" s="116" t="s">
        <v>268</v>
      </c>
      <c r="Z609" s="116">
        <v>0</v>
      </c>
      <c r="AA609" s="116">
        <v>1</v>
      </c>
      <c r="AB609" s="116">
        <v>4.208067268E-2</v>
      </c>
      <c r="AC609" s="116">
        <v>7.4971116096999996E-3</v>
      </c>
      <c r="AD609" s="116">
        <v>15.735562621067</v>
      </c>
      <c r="AF609" s="116">
        <v>-1</v>
      </c>
      <c r="AG609" s="116">
        <v>-1</v>
      </c>
      <c r="AH609" s="116">
        <v>-1</v>
      </c>
      <c r="AI609" s="116">
        <v>-1</v>
      </c>
      <c r="AJ609" s="116">
        <v>0</v>
      </c>
      <c r="AM609" s="116" t="s">
        <v>319</v>
      </c>
      <c r="AN609" s="116">
        <v>-1</v>
      </c>
      <c r="AQ609" s="116">
        <v>779</v>
      </c>
      <c r="AR609" s="116" t="s">
        <v>320</v>
      </c>
      <c r="AS609" s="116" t="s">
        <v>248</v>
      </c>
      <c r="AT609" s="116" t="s">
        <v>268</v>
      </c>
      <c r="AV609" s="116">
        <v>74.093679538029903</v>
      </c>
      <c r="AW609" s="116">
        <v>1.2762013500000001E-2</v>
      </c>
    </row>
    <row r="610" spans="1:49" x14ac:dyDescent="0.25">
      <c r="A610" s="127">
        <v>210000</v>
      </c>
      <c r="B610" s="127">
        <v>830000</v>
      </c>
      <c r="C610" s="127">
        <v>830000</v>
      </c>
      <c r="D610" s="116" t="s">
        <v>314</v>
      </c>
      <c r="E610" s="116" t="s">
        <v>315</v>
      </c>
      <c r="F610" s="116" t="s">
        <v>316</v>
      </c>
      <c r="G610" s="116" t="s">
        <v>317</v>
      </c>
      <c r="H610" s="116">
        <v>0.36</v>
      </c>
      <c r="I610" s="116">
        <v>0.57999999999999996</v>
      </c>
      <c r="J610" s="116" t="s">
        <v>268</v>
      </c>
      <c r="K610" s="116">
        <v>1.1376628703900001E-3</v>
      </c>
      <c r="L610" s="116">
        <v>3986.7341193939501</v>
      </c>
      <c r="M610" s="116">
        <v>10.6614842808776</v>
      </c>
      <c r="N610" s="116">
        <v>1.8994548444277</v>
      </c>
      <c r="O610" s="116">
        <v>1.2129174809620001E-2</v>
      </c>
      <c r="P610" s="116">
        <v>2.16093925049E-3</v>
      </c>
      <c r="Q610" s="116">
        <v>4.5355593817594402</v>
      </c>
      <c r="R610" s="116">
        <v>1750</v>
      </c>
      <c r="S610" s="116" t="s">
        <v>321</v>
      </c>
      <c r="T610" s="116">
        <v>1750</v>
      </c>
      <c r="U610" s="116" t="s">
        <v>268</v>
      </c>
      <c r="V610" s="116" t="s">
        <v>268</v>
      </c>
      <c r="Z610" s="116">
        <v>0</v>
      </c>
      <c r="AA610" s="116">
        <v>1</v>
      </c>
      <c r="AB610" s="116">
        <v>1.2129174809620001E-2</v>
      </c>
      <c r="AC610" s="116">
        <v>2.16093925049E-3</v>
      </c>
      <c r="AD610" s="116">
        <v>4.5355593817589703</v>
      </c>
      <c r="AF610" s="116">
        <v>-1</v>
      </c>
      <c r="AG610" s="116">
        <v>-1</v>
      </c>
      <c r="AH610" s="116">
        <v>-1</v>
      </c>
      <c r="AI610" s="116">
        <v>-1</v>
      </c>
      <c r="AJ610" s="116">
        <v>0</v>
      </c>
      <c r="AM610" s="116" t="s">
        <v>319</v>
      </c>
      <c r="AN610" s="116">
        <v>-1</v>
      </c>
      <c r="AQ610" s="116">
        <v>779</v>
      </c>
      <c r="AR610" s="116" t="s">
        <v>320</v>
      </c>
      <c r="AS610" s="116" t="s">
        <v>248</v>
      </c>
      <c r="AT610" s="116" t="s">
        <v>268</v>
      </c>
      <c r="AV610" s="116">
        <v>23.900575360986402</v>
      </c>
      <c r="AW610" s="116">
        <v>3.6784748E-3</v>
      </c>
    </row>
    <row r="611" spans="1:49" x14ac:dyDescent="0.25">
      <c r="A611" s="127">
        <v>210000</v>
      </c>
      <c r="B611" s="127">
        <v>830000</v>
      </c>
      <c r="C611" s="127">
        <v>830000</v>
      </c>
      <c r="D611" s="116" t="s">
        <v>314</v>
      </c>
      <c r="E611" s="116" t="s">
        <v>315</v>
      </c>
      <c r="F611" s="116" t="s">
        <v>316</v>
      </c>
      <c r="G611" s="116" t="s">
        <v>317</v>
      </c>
      <c r="H611" s="116">
        <v>0.36</v>
      </c>
      <c r="I611" s="116">
        <v>0.57999999999999996</v>
      </c>
      <c r="J611" s="116" t="s">
        <v>323</v>
      </c>
      <c r="K611" s="116">
        <v>3.1215487538510001E-2</v>
      </c>
      <c r="L611" s="116">
        <v>3986.7341193939501</v>
      </c>
      <c r="M611" s="116">
        <v>10.6614842808776</v>
      </c>
      <c r="N611" s="116">
        <v>1.8994548444277</v>
      </c>
      <c r="O611" s="116">
        <v>0.33280342971180998</v>
      </c>
      <c r="P611" s="116">
        <v>5.9292409026199998E-2</v>
      </c>
      <c r="Q611" s="116">
        <v>124.44784922331399</v>
      </c>
      <c r="R611" s="116">
        <v>1750</v>
      </c>
      <c r="S611" s="116" t="s">
        <v>321</v>
      </c>
      <c r="T611" s="116">
        <v>1750</v>
      </c>
      <c r="U611" s="116" t="s">
        <v>324</v>
      </c>
      <c r="V611" s="116" t="s">
        <v>323</v>
      </c>
      <c r="Z611" s="116">
        <v>0</v>
      </c>
      <c r="AA611" s="116">
        <v>1</v>
      </c>
      <c r="AB611" s="116">
        <v>0.33280342971180998</v>
      </c>
      <c r="AC611" s="116">
        <v>5.9292409026199998E-2</v>
      </c>
      <c r="AD611" s="116">
        <v>124.447849223315</v>
      </c>
      <c r="AF611" s="116">
        <v>-1</v>
      </c>
      <c r="AG611" s="116">
        <v>-1</v>
      </c>
      <c r="AH611" s="116">
        <v>-1</v>
      </c>
      <c r="AI611" s="116">
        <v>-1</v>
      </c>
      <c r="AJ611" s="116">
        <v>0</v>
      </c>
      <c r="AM611" s="116" t="s">
        <v>319</v>
      </c>
      <c r="AN611" s="116">
        <v>-1</v>
      </c>
      <c r="AQ611" s="116">
        <v>779</v>
      </c>
      <c r="AR611" s="116" t="s">
        <v>320</v>
      </c>
      <c r="AS611" s="116" t="s">
        <v>248</v>
      </c>
      <c r="AT611" s="116" t="s">
        <v>268</v>
      </c>
      <c r="AV611" s="116">
        <v>44.967000784931002</v>
      </c>
      <c r="AW611" s="116">
        <v>0.1009309402</v>
      </c>
    </row>
    <row r="612" spans="1:49" x14ac:dyDescent="0.25">
      <c r="A612" s="127">
        <v>210000</v>
      </c>
      <c r="B612" s="127">
        <v>830000</v>
      </c>
      <c r="C612" s="127">
        <v>830000</v>
      </c>
      <c r="D612" s="116" t="s">
        <v>314</v>
      </c>
      <c r="E612" s="116" t="s">
        <v>315</v>
      </c>
      <c r="F612" s="116" t="s">
        <v>316</v>
      </c>
      <c r="G612" s="116" t="s">
        <v>317</v>
      </c>
      <c r="H612" s="116">
        <v>0.36</v>
      </c>
      <c r="I612" s="116">
        <v>0.57999999999999996</v>
      </c>
      <c r="J612" s="116" t="s">
        <v>268</v>
      </c>
      <c r="K612" s="116">
        <v>9.4877944531889996E-2</v>
      </c>
      <c r="L612" s="116">
        <v>3986.7341193939501</v>
      </c>
      <c r="M612" s="116">
        <v>10.6614842808776</v>
      </c>
      <c r="N612" s="116">
        <v>1.8994548444277</v>
      </c>
      <c r="O612" s="116">
        <v>1.0115397142287701</v>
      </c>
      <c r="P612" s="116">
        <v>0.18021637137044</v>
      </c>
      <c r="Q612" s="116">
        <v>378.25313864326898</v>
      </c>
      <c r="R612" s="116">
        <v>1310</v>
      </c>
      <c r="S612" s="116" t="s">
        <v>318</v>
      </c>
      <c r="T612" s="116">
        <v>1310</v>
      </c>
      <c r="U612" s="116" t="s">
        <v>268</v>
      </c>
      <c r="V612" s="116" t="s">
        <v>268</v>
      </c>
      <c r="Z612" s="116">
        <v>0</v>
      </c>
      <c r="AA612" s="116">
        <v>1</v>
      </c>
      <c r="AB612" s="116">
        <v>1.0115397142287701</v>
      </c>
      <c r="AC612" s="116">
        <v>0.18021637137044</v>
      </c>
      <c r="AD612" s="116">
        <v>378.25313864327001</v>
      </c>
      <c r="AF612" s="116">
        <v>-1</v>
      </c>
      <c r="AG612" s="116">
        <v>-1</v>
      </c>
      <c r="AH612" s="116">
        <v>-1</v>
      </c>
      <c r="AI612" s="116">
        <v>-1</v>
      </c>
      <c r="AJ612" s="116">
        <v>0</v>
      </c>
      <c r="AM612" s="116" t="s">
        <v>319</v>
      </c>
      <c r="AN612" s="116">
        <v>-1</v>
      </c>
      <c r="AQ612" s="116">
        <v>779</v>
      </c>
      <c r="AR612" s="116" t="s">
        <v>320</v>
      </c>
      <c r="AS612" s="116" t="s">
        <v>248</v>
      </c>
      <c r="AT612" s="116" t="s">
        <v>268</v>
      </c>
      <c r="AV612" s="116">
        <v>92.637395803848193</v>
      </c>
      <c r="AW612" s="116">
        <v>0.30677464609999999</v>
      </c>
    </row>
    <row r="613" spans="1:49" x14ac:dyDescent="0.25">
      <c r="A613" s="127">
        <v>210000</v>
      </c>
      <c r="B613" s="127">
        <v>830000</v>
      </c>
      <c r="C613" s="127">
        <v>830000</v>
      </c>
      <c r="D613" s="116" t="s">
        <v>314</v>
      </c>
      <c r="E613" s="116" t="s">
        <v>315</v>
      </c>
      <c r="F613" s="116" t="s">
        <v>316</v>
      </c>
      <c r="G613" s="116" t="s">
        <v>317</v>
      </c>
      <c r="H613" s="116">
        <v>0.36</v>
      </c>
      <c r="I613" s="116">
        <v>0.57999999999999996</v>
      </c>
      <c r="J613" s="116" t="s">
        <v>268</v>
      </c>
      <c r="K613" s="116">
        <v>6.3577734056900004E-3</v>
      </c>
      <c r="L613" s="116">
        <v>3986.7341193939501</v>
      </c>
      <c r="M613" s="116">
        <v>10.6614842808776</v>
      </c>
      <c r="N613" s="116">
        <v>1.8994548444277</v>
      </c>
      <c r="O613" s="116">
        <v>6.7783301226179996E-2</v>
      </c>
      <c r="P613" s="116">
        <v>1.207630349521E-2</v>
      </c>
      <c r="Q613" s="116">
        <v>25.346752159855701</v>
      </c>
      <c r="R613" s="116">
        <v>1750</v>
      </c>
      <c r="S613" s="116" t="s">
        <v>321</v>
      </c>
      <c r="T613" s="116">
        <v>1750</v>
      </c>
      <c r="U613" s="116" t="s">
        <v>268</v>
      </c>
      <c r="V613" s="116" t="s">
        <v>268</v>
      </c>
      <c r="Z613" s="116">
        <v>0</v>
      </c>
      <c r="AA613" s="116">
        <v>1</v>
      </c>
      <c r="AB613" s="116">
        <v>6.7783301226179996E-2</v>
      </c>
      <c r="AC613" s="116">
        <v>1.207630349521E-2</v>
      </c>
      <c r="AD613" s="116">
        <v>25.346752159856699</v>
      </c>
      <c r="AF613" s="116">
        <v>-1</v>
      </c>
      <c r="AG613" s="116">
        <v>-1</v>
      </c>
      <c r="AH613" s="116">
        <v>-1</v>
      </c>
      <c r="AI613" s="116">
        <v>-1</v>
      </c>
      <c r="AJ613" s="116">
        <v>0</v>
      </c>
      <c r="AM613" s="116" t="s">
        <v>319</v>
      </c>
      <c r="AN613" s="116">
        <v>-1</v>
      </c>
      <c r="AQ613" s="116">
        <v>779</v>
      </c>
      <c r="AR613" s="116" t="s">
        <v>320</v>
      </c>
      <c r="AS613" s="116" t="s">
        <v>248</v>
      </c>
      <c r="AT613" s="116" t="s">
        <v>268</v>
      </c>
      <c r="AV613" s="116">
        <v>78.2551175053664</v>
      </c>
      <c r="AW613" s="116">
        <v>2.0556976599999999E-2</v>
      </c>
    </row>
    <row r="614" spans="1:49" x14ac:dyDescent="0.25">
      <c r="A614" s="127">
        <v>210000</v>
      </c>
      <c r="B614" s="127">
        <v>830000</v>
      </c>
      <c r="C614" s="127">
        <v>830000</v>
      </c>
      <c r="D614" s="116" t="s">
        <v>314</v>
      </c>
      <c r="E614" s="116" t="s">
        <v>315</v>
      </c>
      <c r="F614" s="116" t="s">
        <v>316</v>
      </c>
      <c r="G614" s="116" t="s">
        <v>317</v>
      </c>
      <c r="H614" s="116">
        <v>0.36</v>
      </c>
      <c r="I614" s="116">
        <v>0.57999999999999996</v>
      </c>
      <c r="J614" s="116" t="s">
        <v>323</v>
      </c>
      <c r="K614" s="116">
        <v>9.9473124800510002E-2</v>
      </c>
      <c r="L614" s="116">
        <v>3986.7341193939501</v>
      </c>
      <c r="M614" s="116">
        <v>10.6614842808776</v>
      </c>
      <c r="N614" s="116">
        <v>1.8994548444277</v>
      </c>
      <c r="O614" s="116">
        <v>1.06053115643045</v>
      </c>
      <c r="P614" s="116">
        <v>0.18894470879269001</v>
      </c>
      <c r="Q614" s="116">
        <v>396.57290060493801</v>
      </c>
      <c r="R614" s="116">
        <v>1750</v>
      </c>
      <c r="S614" s="116" t="s">
        <v>321</v>
      </c>
      <c r="T614" s="116">
        <v>1750</v>
      </c>
      <c r="U614" s="116" t="s">
        <v>324</v>
      </c>
      <c r="V614" s="116" t="s">
        <v>323</v>
      </c>
      <c r="Z614" s="116">
        <v>0</v>
      </c>
      <c r="AA614" s="116">
        <v>1</v>
      </c>
      <c r="AB614" s="116">
        <v>1.06053115643045</v>
      </c>
      <c r="AC614" s="116">
        <v>0.18894470879269001</v>
      </c>
      <c r="AD614" s="116">
        <v>396.57290060493898</v>
      </c>
      <c r="AF614" s="116">
        <v>-1</v>
      </c>
      <c r="AG614" s="116">
        <v>-1</v>
      </c>
      <c r="AH614" s="116">
        <v>-1</v>
      </c>
      <c r="AI614" s="116">
        <v>-1</v>
      </c>
      <c r="AJ614" s="116">
        <v>0</v>
      </c>
      <c r="AM614" s="116" t="s">
        <v>319</v>
      </c>
      <c r="AN614" s="116">
        <v>-1</v>
      </c>
      <c r="AQ614" s="116">
        <v>779</v>
      </c>
      <c r="AR614" s="116" t="s">
        <v>320</v>
      </c>
      <c r="AS614" s="116" t="s">
        <v>248</v>
      </c>
      <c r="AT614" s="116" t="s">
        <v>268</v>
      </c>
      <c r="AV614" s="116">
        <v>98.028459543412595</v>
      </c>
      <c r="AW614" s="116">
        <v>0.32163252279999999</v>
      </c>
    </row>
    <row r="615" spans="1:49" x14ac:dyDescent="0.25">
      <c r="A615" s="127">
        <v>210000</v>
      </c>
      <c r="B615" s="127">
        <v>830000</v>
      </c>
      <c r="C615" s="127">
        <v>830000</v>
      </c>
      <c r="D615" s="116" t="s">
        <v>314</v>
      </c>
      <c r="E615" s="116" t="s">
        <v>315</v>
      </c>
      <c r="F615" s="116" t="s">
        <v>316</v>
      </c>
      <c r="G615" s="116" t="s">
        <v>317</v>
      </c>
      <c r="H615" s="116">
        <v>0.36</v>
      </c>
      <c r="I615" s="116">
        <v>0.57999999999999996</v>
      </c>
      <c r="J615" s="116" t="s">
        <v>268</v>
      </c>
      <c r="K615" s="116">
        <v>0.17829029397800999</v>
      </c>
      <c r="L615" s="116">
        <v>4017.51467256058</v>
      </c>
      <c r="M615" s="116">
        <v>10.942500555014201</v>
      </c>
      <c r="N615" s="116">
        <v>1.9301914563497999</v>
      </c>
      <c r="O615" s="116">
        <v>1.95094164080803</v>
      </c>
      <c r="P615" s="116">
        <v>0.34413440218644997</v>
      </c>
      <c r="Q615" s="116">
        <v>716.283872031795</v>
      </c>
      <c r="R615" s="116">
        <v>1210</v>
      </c>
      <c r="S615" s="116" t="s">
        <v>318</v>
      </c>
      <c r="T615" s="116">
        <v>1210</v>
      </c>
      <c r="U615" s="116" t="s">
        <v>268</v>
      </c>
      <c r="V615" s="116" t="s">
        <v>268</v>
      </c>
      <c r="Z615" s="116">
        <v>0</v>
      </c>
      <c r="AA615" s="116">
        <v>1</v>
      </c>
      <c r="AB615" s="116">
        <v>1.95094164080803</v>
      </c>
      <c r="AC615" s="116">
        <v>0.34413440218644997</v>
      </c>
      <c r="AD615" s="116">
        <v>716.283872031795</v>
      </c>
      <c r="AF615" s="116">
        <v>-1</v>
      </c>
      <c r="AG615" s="116">
        <v>-1</v>
      </c>
      <c r="AH615" s="116">
        <v>-1</v>
      </c>
      <c r="AI615" s="116">
        <v>-1</v>
      </c>
      <c r="AJ615" s="116">
        <v>0</v>
      </c>
      <c r="AM615" s="116" t="s">
        <v>319</v>
      </c>
      <c r="AN615" s="116">
        <v>-1</v>
      </c>
      <c r="AQ615" s="116">
        <v>779</v>
      </c>
      <c r="AR615" s="116" t="s">
        <v>320</v>
      </c>
      <c r="AS615" s="116" t="s">
        <v>248</v>
      </c>
      <c r="AT615" s="116" t="s">
        <v>268</v>
      </c>
      <c r="AV615" s="116">
        <v>129.37140695201199</v>
      </c>
      <c r="AW615" s="116">
        <v>0.58092771450000003</v>
      </c>
    </row>
    <row r="616" spans="1:49" x14ac:dyDescent="0.25">
      <c r="A616" s="127">
        <v>210000</v>
      </c>
      <c r="B616" s="127">
        <v>830000</v>
      </c>
      <c r="C616" s="127">
        <v>830000</v>
      </c>
      <c r="D616" s="116" t="s">
        <v>314</v>
      </c>
      <c r="E616" s="116" t="s">
        <v>315</v>
      </c>
      <c r="F616" s="116" t="s">
        <v>316</v>
      </c>
      <c r="G616" s="116" t="s">
        <v>317</v>
      </c>
      <c r="H616" s="116">
        <v>0.36</v>
      </c>
      <c r="I616" s="116">
        <v>0.57999999999999996</v>
      </c>
      <c r="J616" s="116" t="s">
        <v>268</v>
      </c>
      <c r="K616" s="116">
        <v>0.25809772522845997</v>
      </c>
      <c r="L616" s="116">
        <v>4017.51467256058</v>
      </c>
      <c r="M616" s="116">
        <v>10.942500555014201</v>
      </c>
      <c r="N616" s="116">
        <v>1.9301914563497999</v>
      </c>
      <c r="O616" s="116">
        <v>2.8242345015603698</v>
      </c>
      <c r="P616" s="116">
        <v>0.49817802413929002</v>
      </c>
      <c r="Q616" s="116">
        <v>1036.9113980598499</v>
      </c>
      <c r="R616" s="116">
        <v>1310</v>
      </c>
      <c r="S616" s="116" t="s">
        <v>318</v>
      </c>
      <c r="T616" s="116">
        <v>1310</v>
      </c>
      <c r="U616" s="116" t="s">
        <v>268</v>
      </c>
      <c r="V616" s="116" t="s">
        <v>268</v>
      </c>
      <c r="Z616" s="116">
        <v>0</v>
      </c>
      <c r="AA616" s="116">
        <v>1</v>
      </c>
      <c r="AB616" s="116">
        <v>2.8242345015603698</v>
      </c>
      <c r="AC616" s="116">
        <v>0.49817802413929002</v>
      </c>
      <c r="AD616" s="116">
        <v>1036.9113980598499</v>
      </c>
      <c r="AF616" s="116">
        <v>-1</v>
      </c>
      <c r="AG616" s="116">
        <v>-1</v>
      </c>
      <c r="AH616" s="116">
        <v>-1</v>
      </c>
      <c r="AI616" s="116">
        <v>-1</v>
      </c>
      <c r="AJ616" s="116">
        <v>0</v>
      </c>
      <c r="AM616" s="116" t="s">
        <v>319</v>
      </c>
      <c r="AN616" s="116">
        <v>-1</v>
      </c>
      <c r="AQ616" s="116">
        <v>779</v>
      </c>
      <c r="AR616" s="116" t="s">
        <v>320</v>
      </c>
      <c r="AS616" s="116" t="s">
        <v>248</v>
      </c>
      <c r="AT616" s="116" t="s">
        <v>268</v>
      </c>
      <c r="AV616" s="116">
        <v>130.202735396175</v>
      </c>
      <c r="AW616" s="116">
        <v>0.84096625960000004</v>
      </c>
    </row>
    <row r="617" spans="1:49" x14ac:dyDescent="0.25">
      <c r="A617" s="127">
        <v>210000</v>
      </c>
      <c r="B617" s="127">
        <v>830000</v>
      </c>
      <c r="C617" s="127">
        <v>830000</v>
      </c>
      <c r="D617" s="116" t="s">
        <v>314</v>
      </c>
      <c r="E617" s="116" t="s">
        <v>315</v>
      </c>
      <c r="F617" s="116" t="s">
        <v>316</v>
      </c>
      <c r="G617" s="116" t="s">
        <v>317</v>
      </c>
      <c r="H617" s="116">
        <v>0.36</v>
      </c>
      <c r="I617" s="116">
        <v>0.57999999999999996</v>
      </c>
      <c r="J617" s="116" t="s">
        <v>268</v>
      </c>
      <c r="K617" s="116">
        <v>3.4392319274130001E-2</v>
      </c>
      <c r="L617" s="116">
        <v>3957.0873130375899</v>
      </c>
      <c r="M617" s="116">
        <v>9.3020003109737992</v>
      </c>
      <c r="N617" s="116">
        <v>1.3258991024365301</v>
      </c>
      <c r="O617" s="116">
        <v>0.31991736458308001</v>
      </c>
      <c r="P617" s="116">
        <v>4.5600745256280002E-2</v>
      </c>
      <c r="Q617" s="116">
        <v>136.093410265605</v>
      </c>
      <c r="R617" s="116">
        <v>1210</v>
      </c>
      <c r="S617" s="116" t="s">
        <v>318</v>
      </c>
      <c r="T617" s="116">
        <v>1210</v>
      </c>
      <c r="U617" s="116" t="s">
        <v>268</v>
      </c>
      <c r="V617" s="116" t="s">
        <v>268</v>
      </c>
      <c r="Z617" s="116">
        <v>0</v>
      </c>
      <c r="AA617" s="116">
        <v>1</v>
      </c>
      <c r="AB617" s="116">
        <v>0.31991736458308001</v>
      </c>
      <c r="AC617" s="116">
        <v>4.5600745256280002E-2</v>
      </c>
      <c r="AD617" s="116">
        <v>410.75289420703501</v>
      </c>
      <c r="AF617" s="116">
        <v>-1</v>
      </c>
      <c r="AG617" s="116">
        <v>-1</v>
      </c>
      <c r="AH617" s="116">
        <v>-1</v>
      </c>
      <c r="AI617" s="116">
        <v>-1</v>
      </c>
      <c r="AJ617" s="116">
        <v>0</v>
      </c>
      <c r="AM617" s="116" t="s">
        <v>319</v>
      </c>
      <c r="AN617" s="116">
        <v>-1</v>
      </c>
      <c r="AQ617" s="116">
        <v>779</v>
      </c>
      <c r="AR617" s="116" t="s">
        <v>320</v>
      </c>
      <c r="AS617" s="116" t="s">
        <v>248</v>
      </c>
      <c r="AT617" s="116" t="s">
        <v>268</v>
      </c>
      <c r="AV617" s="116">
        <v>67.650268107050294</v>
      </c>
      <c r="AW617" s="116">
        <v>0.33313292309999998</v>
      </c>
    </row>
    <row r="618" spans="1:49" x14ac:dyDescent="0.25">
      <c r="A618" s="127">
        <v>210000</v>
      </c>
      <c r="B618" s="127">
        <v>830000</v>
      </c>
      <c r="C618" s="127">
        <v>830000</v>
      </c>
      <c r="D618" s="116" t="s">
        <v>314</v>
      </c>
      <c r="E618" s="116" t="s">
        <v>315</v>
      </c>
      <c r="F618" s="116" t="s">
        <v>316</v>
      </c>
      <c r="G618" s="116" t="s">
        <v>317</v>
      </c>
      <c r="H618" s="116">
        <v>0.36</v>
      </c>
      <c r="I618" s="116">
        <v>0.57999999999999996</v>
      </c>
      <c r="J618" s="116" t="s">
        <v>323</v>
      </c>
      <c r="K618" s="116">
        <v>5.0672107688150003E-2</v>
      </c>
      <c r="L618" s="116">
        <v>3957.0873130375899</v>
      </c>
      <c r="M618" s="116">
        <v>9.3020003109737992</v>
      </c>
      <c r="N618" s="116">
        <v>1.3258991024365301</v>
      </c>
      <c r="O618" s="116">
        <v>0.47135196147288</v>
      </c>
      <c r="P618" s="116">
        <v>6.7186102102280001E-2</v>
      </c>
      <c r="Q618" s="116">
        <v>200.51395445765999</v>
      </c>
      <c r="R618" s="116">
        <v>1210</v>
      </c>
      <c r="S618" s="116" t="s">
        <v>318</v>
      </c>
      <c r="T618" s="116">
        <v>1210</v>
      </c>
      <c r="U618" s="116" t="s">
        <v>324</v>
      </c>
      <c r="V618" s="116" t="s">
        <v>323</v>
      </c>
      <c r="Z618" s="116">
        <v>0</v>
      </c>
      <c r="AA618" s="116">
        <v>1</v>
      </c>
      <c r="AB618" s="116">
        <v>0.47135196147288</v>
      </c>
      <c r="AC618" s="116">
        <v>6.7186102102280001E-2</v>
      </c>
      <c r="AD618" s="116">
        <v>1133.3199383531601</v>
      </c>
      <c r="AF618" s="116">
        <v>-1</v>
      </c>
      <c r="AG618" s="116">
        <v>-1</v>
      </c>
      <c r="AH618" s="116">
        <v>-1</v>
      </c>
      <c r="AI618" s="116">
        <v>-1</v>
      </c>
      <c r="AJ618" s="116">
        <v>0</v>
      </c>
      <c r="AM618" s="116" t="s">
        <v>319</v>
      </c>
      <c r="AN618" s="116">
        <v>-1</v>
      </c>
      <c r="AQ618" s="116">
        <v>779</v>
      </c>
      <c r="AR618" s="116" t="s">
        <v>320</v>
      </c>
      <c r="AS618" s="116" t="s">
        <v>248</v>
      </c>
      <c r="AT618" s="116" t="s">
        <v>268</v>
      </c>
      <c r="AV618" s="116">
        <v>141.50095346279599</v>
      </c>
      <c r="AW618" s="116">
        <v>0.91915647879999995</v>
      </c>
    </row>
    <row r="619" spans="1:49" x14ac:dyDescent="0.25">
      <c r="A619" s="127">
        <v>210000</v>
      </c>
      <c r="B619" s="127">
        <v>830000</v>
      </c>
      <c r="C619" s="127">
        <v>830000</v>
      </c>
      <c r="D619" s="116" t="s">
        <v>314</v>
      </c>
      <c r="E619" s="116" t="s">
        <v>315</v>
      </c>
      <c r="F619" s="116" t="s">
        <v>316</v>
      </c>
      <c r="G619" s="116" t="s">
        <v>317</v>
      </c>
      <c r="H619" s="116">
        <v>0.36</v>
      </c>
      <c r="I619" s="116">
        <v>0.57999999999999996</v>
      </c>
      <c r="J619" s="116" t="s">
        <v>323</v>
      </c>
      <c r="K619" s="116">
        <v>0.22755903831881</v>
      </c>
      <c r="L619" s="116">
        <v>3957.0873130375899</v>
      </c>
      <c r="M619" s="116">
        <v>9.3020003109737992</v>
      </c>
      <c r="N619" s="116">
        <v>1.3258991024365301</v>
      </c>
      <c r="O619" s="116">
        <v>2.1167542452064798</v>
      </c>
      <c r="P619" s="116">
        <v>0.30172032465823001</v>
      </c>
      <c r="Q619" s="116">
        <v>900.47098349840599</v>
      </c>
      <c r="R619" s="116">
        <v>1750</v>
      </c>
      <c r="S619" s="116" t="s">
        <v>321</v>
      </c>
      <c r="T619" s="116">
        <v>1750</v>
      </c>
      <c r="U619" s="116" t="s">
        <v>324</v>
      </c>
      <c r="V619" s="116" t="s">
        <v>323</v>
      </c>
      <c r="Z619" s="116">
        <v>0</v>
      </c>
      <c r="AA619" s="116">
        <v>1</v>
      </c>
      <c r="AB619" s="116">
        <v>2.1167542452064798</v>
      </c>
      <c r="AC619" s="116">
        <v>0.30172032465823001</v>
      </c>
      <c r="AD619" s="116">
        <v>900.47098349840599</v>
      </c>
      <c r="AF619" s="116">
        <v>-1</v>
      </c>
      <c r="AG619" s="116">
        <v>-1</v>
      </c>
      <c r="AH619" s="116">
        <v>-1</v>
      </c>
      <c r="AI619" s="116">
        <v>-1</v>
      </c>
      <c r="AJ619" s="116">
        <v>0</v>
      </c>
      <c r="AM619" s="116" t="s">
        <v>319</v>
      </c>
      <c r="AN619" s="116">
        <v>-1</v>
      </c>
      <c r="AQ619" s="116">
        <v>779</v>
      </c>
      <c r="AR619" s="116" t="s">
        <v>320</v>
      </c>
      <c r="AS619" s="116" t="s">
        <v>248</v>
      </c>
      <c r="AT619" s="116" t="s">
        <v>268</v>
      </c>
      <c r="AV619" s="116">
        <v>121.539428728413</v>
      </c>
      <c r="AW619" s="116">
        <v>0.73030898899999996</v>
      </c>
    </row>
    <row r="620" spans="1:49" x14ac:dyDescent="0.25">
      <c r="A620" s="127">
        <v>210000</v>
      </c>
      <c r="B620" s="127">
        <v>830000</v>
      </c>
      <c r="C620" s="127">
        <v>840000</v>
      </c>
      <c r="D620" s="116" t="s">
        <v>314</v>
      </c>
      <c r="E620" s="116" t="s">
        <v>315</v>
      </c>
      <c r="F620" s="116" t="s">
        <v>316</v>
      </c>
      <c r="G620" s="116" t="s">
        <v>317</v>
      </c>
      <c r="H620" s="116">
        <v>0.36</v>
      </c>
      <c r="I620" s="116">
        <v>0.57999999999999996</v>
      </c>
      <c r="J620" s="116" t="s">
        <v>268</v>
      </c>
      <c r="K620" s="116">
        <v>0.30396991852258998</v>
      </c>
      <c r="L620" s="116">
        <v>4000.6852740879399</v>
      </c>
      <c r="M620" s="116">
        <v>10.5015888246164</v>
      </c>
      <c r="N620" s="116">
        <v>1.73341492923843</v>
      </c>
      <c r="O620" s="116">
        <v>3.19216709937642</v>
      </c>
      <c r="P620" s="116">
        <v>0.52690599480643996</v>
      </c>
      <c r="Q620" s="116">
        <v>1216.08797679904</v>
      </c>
      <c r="R620" s="116">
        <v>1210</v>
      </c>
      <c r="S620" s="116" t="s">
        <v>318</v>
      </c>
      <c r="T620" s="116">
        <v>1210</v>
      </c>
      <c r="U620" s="116" t="s">
        <v>268</v>
      </c>
      <c r="V620" s="116" t="s">
        <v>268</v>
      </c>
      <c r="Z620" s="116">
        <v>0</v>
      </c>
      <c r="AA620" s="116">
        <v>1</v>
      </c>
      <c r="AB620" s="116">
        <v>3.19216709937642</v>
      </c>
      <c r="AC620" s="116">
        <v>0.52690599480643996</v>
      </c>
      <c r="AD620" s="116">
        <v>1216.08797679904</v>
      </c>
      <c r="AF620" s="116">
        <v>-1</v>
      </c>
      <c r="AG620" s="116">
        <v>-1</v>
      </c>
      <c r="AH620" s="116">
        <v>-1</v>
      </c>
      <c r="AI620" s="116">
        <v>-1</v>
      </c>
      <c r="AJ620" s="116">
        <v>0</v>
      </c>
      <c r="AM620" s="116" t="s">
        <v>319</v>
      </c>
      <c r="AN620" s="116">
        <v>-1</v>
      </c>
      <c r="AQ620" s="116">
        <v>779</v>
      </c>
      <c r="AR620" s="116" t="s">
        <v>320</v>
      </c>
      <c r="AS620" s="116" t="s">
        <v>248</v>
      </c>
      <c r="AT620" s="116" t="s">
        <v>268</v>
      </c>
      <c r="AV620" s="116">
        <v>172.91499441620201</v>
      </c>
      <c r="AW620" s="116">
        <v>0.98628384170000005</v>
      </c>
    </row>
    <row r="621" spans="1:49" x14ac:dyDescent="0.25">
      <c r="A621" s="127">
        <v>210000</v>
      </c>
      <c r="B621" s="127">
        <v>830000</v>
      </c>
      <c r="C621" s="127">
        <v>840000</v>
      </c>
      <c r="D621" s="116" t="s">
        <v>314</v>
      </c>
      <c r="E621" s="116" t="s">
        <v>315</v>
      </c>
      <c r="F621" s="116" t="s">
        <v>316</v>
      </c>
      <c r="G621" s="116" t="s">
        <v>317</v>
      </c>
      <c r="H621" s="116">
        <v>0.36</v>
      </c>
      <c r="I621" s="116">
        <v>0.57999999999999996</v>
      </c>
      <c r="J621" s="116" t="s">
        <v>268</v>
      </c>
      <c r="K621" s="116">
        <v>5.8248830359230001E-2</v>
      </c>
      <c r="L621" s="116">
        <v>4000.6852740879399</v>
      </c>
      <c r="M621" s="116">
        <v>10.5015888246164</v>
      </c>
      <c r="N621" s="116">
        <v>1.73341492923843</v>
      </c>
      <c r="O621" s="116">
        <v>0.61170526594748997</v>
      </c>
      <c r="P621" s="116">
        <v>0.10096939215537</v>
      </c>
      <c r="Q621" s="116">
        <v>233.03523785102601</v>
      </c>
      <c r="R621" s="116">
        <v>1310</v>
      </c>
      <c r="S621" s="116" t="s">
        <v>318</v>
      </c>
      <c r="T621" s="116">
        <v>1310</v>
      </c>
      <c r="U621" s="116" t="s">
        <v>268</v>
      </c>
      <c r="V621" s="116" t="s">
        <v>268</v>
      </c>
      <c r="Z621" s="116">
        <v>0</v>
      </c>
      <c r="AA621" s="116">
        <v>1</v>
      </c>
      <c r="AB621" s="116">
        <v>0.61170526594748997</v>
      </c>
      <c r="AC621" s="116">
        <v>0.10096939215537</v>
      </c>
      <c r="AD621" s="116">
        <v>233.03523785102601</v>
      </c>
      <c r="AF621" s="116">
        <v>-1</v>
      </c>
      <c r="AG621" s="116">
        <v>-1</v>
      </c>
      <c r="AH621" s="116">
        <v>-1</v>
      </c>
      <c r="AI621" s="116">
        <v>-1</v>
      </c>
      <c r="AJ621" s="116">
        <v>0</v>
      </c>
      <c r="AM621" s="116" t="s">
        <v>319</v>
      </c>
      <c r="AN621" s="116">
        <v>-1</v>
      </c>
      <c r="AQ621" s="116">
        <v>779</v>
      </c>
      <c r="AR621" s="116" t="s">
        <v>320</v>
      </c>
      <c r="AS621" s="116" t="s">
        <v>248</v>
      </c>
      <c r="AT621" s="116" t="s">
        <v>268</v>
      </c>
      <c r="AV621" s="116">
        <v>61.430562106916597</v>
      </c>
      <c r="AW621" s="116">
        <v>0.18899857079999999</v>
      </c>
    </row>
    <row r="622" spans="1:49" x14ac:dyDescent="0.25">
      <c r="A622" s="127">
        <v>210000</v>
      </c>
      <c r="B622" s="127">
        <v>830000</v>
      </c>
      <c r="C622" s="127">
        <v>840000</v>
      </c>
      <c r="D622" s="116" t="s">
        <v>314</v>
      </c>
      <c r="E622" s="116" t="s">
        <v>315</v>
      </c>
      <c r="F622" s="116" t="s">
        <v>316</v>
      </c>
      <c r="G622" s="116" t="s">
        <v>317</v>
      </c>
      <c r="H622" s="116">
        <v>0.36</v>
      </c>
      <c r="I622" s="116">
        <v>0.57999999999999996</v>
      </c>
      <c r="J622" s="116" t="s">
        <v>268</v>
      </c>
      <c r="K622" s="116">
        <v>1.67897841897E-3</v>
      </c>
      <c r="L622" s="116">
        <v>4000.6852740879399</v>
      </c>
      <c r="M622" s="116">
        <v>10.5015888246164</v>
      </c>
      <c r="N622" s="116">
        <v>1.73341492923843</v>
      </c>
      <c r="O622" s="116">
        <v>1.7631941001490001E-2</v>
      </c>
      <c r="P622" s="116">
        <v>2.9103662573200001E-3</v>
      </c>
      <c r="Q622" s="116">
        <v>6.7170642363087296</v>
      </c>
      <c r="R622" s="116">
        <v>1310</v>
      </c>
      <c r="S622" s="116" t="s">
        <v>318</v>
      </c>
      <c r="T622" s="116">
        <v>1310</v>
      </c>
      <c r="U622" s="116" t="s">
        <v>268</v>
      </c>
      <c r="V622" s="116" t="s">
        <v>268</v>
      </c>
      <c r="Z622" s="116">
        <v>0</v>
      </c>
      <c r="AA622" s="116">
        <v>1</v>
      </c>
      <c r="AB622" s="116">
        <v>1.7631941001490001E-2</v>
      </c>
      <c r="AC622" s="116">
        <v>2.9103662573200001E-3</v>
      </c>
      <c r="AD622" s="116">
        <v>6.71706423630937</v>
      </c>
      <c r="AF622" s="116">
        <v>-1</v>
      </c>
      <c r="AG622" s="116">
        <v>-1</v>
      </c>
      <c r="AH622" s="116">
        <v>-1</v>
      </c>
      <c r="AI622" s="116">
        <v>-1</v>
      </c>
      <c r="AJ622" s="116">
        <v>0</v>
      </c>
      <c r="AM622" s="116" t="s">
        <v>319</v>
      </c>
      <c r="AN622" s="116">
        <v>-1</v>
      </c>
      <c r="AQ622" s="116">
        <v>779</v>
      </c>
      <c r="AR622" s="116" t="s">
        <v>320</v>
      </c>
      <c r="AS622" s="116" t="s">
        <v>248</v>
      </c>
      <c r="AT622" s="116" t="s">
        <v>268</v>
      </c>
      <c r="AV622" s="116">
        <v>31.945916963134501</v>
      </c>
      <c r="AW622" s="116">
        <v>5.4477407000000002E-3</v>
      </c>
    </row>
    <row r="623" spans="1:49" x14ac:dyDescent="0.25">
      <c r="A623" s="127">
        <v>210000</v>
      </c>
      <c r="B623" s="127">
        <v>830000</v>
      </c>
      <c r="C623" s="127">
        <v>840000</v>
      </c>
      <c r="D623" s="116" t="s">
        <v>314</v>
      </c>
      <c r="E623" s="116" t="s">
        <v>315</v>
      </c>
      <c r="F623" s="116" t="s">
        <v>316</v>
      </c>
      <c r="G623" s="116" t="s">
        <v>317</v>
      </c>
      <c r="H623" s="116">
        <v>0.36</v>
      </c>
      <c r="I623" s="116">
        <v>0.57999999999999996</v>
      </c>
      <c r="J623" s="116" t="s">
        <v>268</v>
      </c>
      <c r="K623" s="116">
        <v>3.3090578397199999E-3</v>
      </c>
      <c r="L623" s="116">
        <v>4000.6852740879399</v>
      </c>
      <c r="M623" s="116">
        <v>10.5015888246164</v>
      </c>
      <c r="N623" s="116">
        <v>1.73341492923843</v>
      </c>
      <c r="O623" s="116">
        <v>3.4750364829669998E-2</v>
      </c>
      <c r="P623" s="116">
        <v>5.7359702610900003E-3</v>
      </c>
      <c r="Q623" s="116">
        <v>13.238498970497</v>
      </c>
      <c r="R623" s="116">
        <v>1310</v>
      </c>
      <c r="S623" s="116" t="s">
        <v>318</v>
      </c>
      <c r="T623" s="116">
        <v>1310</v>
      </c>
      <c r="U623" s="116" t="s">
        <v>268</v>
      </c>
      <c r="V623" s="116" t="s">
        <v>268</v>
      </c>
      <c r="Z623" s="116">
        <v>0</v>
      </c>
      <c r="AA623" s="116">
        <v>1</v>
      </c>
      <c r="AB623" s="116">
        <v>3.4750364829669998E-2</v>
      </c>
      <c r="AC623" s="116">
        <v>5.7359702610900003E-3</v>
      </c>
      <c r="AD623" s="116">
        <v>13.2384989704959</v>
      </c>
      <c r="AF623" s="116">
        <v>-1</v>
      </c>
      <c r="AG623" s="116">
        <v>-1</v>
      </c>
      <c r="AH623" s="116">
        <v>-1</v>
      </c>
      <c r="AI623" s="116">
        <v>-1</v>
      </c>
      <c r="AJ623" s="116">
        <v>0</v>
      </c>
      <c r="AM623" s="116" t="s">
        <v>319</v>
      </c>
      <c r="AN623" s="116">
        <v>-1</v>
      </c>
      <c r="AQ623" s="116">
        <v>779</v>
      </c>
      <c r="AR623" s="116" t="s">
        <v>320</v>
      </c>
      <c r="AS623" s="116" t="s">
        <v>248</v>
      </c>
      <c r="AT623" s="116" t="s">
        <v>268</v>
      </c>
      <c r="AV623" s="116">
        <v>62.115849704892902</v>
      </c>
      <c r="AW623" s="116">
        <v>1.07368199E-2</v>
      </c>
    </row>
    <row r="624" spans="1:49" x14ac:dyDescent="0.25">
      <c r="A624" s="127">
        <v>210000</v>
      </c>
      <c r="B624" s="127">
        <v>830000</v>
      </c>
      <c r="C624" s="127">
        <v>840000</v>
      </c>
      <c r="D624" s="116" t="s">
        <v>314</v>
      </c>
      <c r="E624" s="116" t="s">
        <v>315</v>
      </c>
      <c r="F624" s="116" t="s">
        <v>316</v>
      </c>
      <c r="G624" s="116" t="s">
        <v>317</v>
      </c>
      <c r="H624" s="116">
        <v>0.36</v>
      </c>
      <c r="I624" s="116">
        <v>0.57999999999999996</v>
      </c>
      <c r="J624" s="116" t="s">
        <v>268</v>
      </c>
      <c r="K624" s="116">
        <v>7.9330762471579996E-2</v>
      </c>
      <c r="L624" s="116">
        <v>4006.7666450392799</v>
      </c>
      <c r="M624" s="116">
        <v>10.424511218099299</v>
      </c>
      <c r="N624" s="116">
        <v>1.6982560882817599</v>
      </c>
      <c r="O624" s="116">
        <v>0.82698442332541</v>
      </c>
      <c r="P624" s="116">
        <v>0.1347239503554</v>
      </c>
      <c r="Q624" s="116">
        <v>317.85985299668101</v>
      </c>
      <c r="R624" s="116">
        <v>1210</v>
      </c>
      <c r="S624" s="116" t="s">
        <v>318</v>
      </c>
      <c r="T624" s="116">
        <v>1210</v>
      </c>
      <c r="U624" s="116" t="s">
        <v>268</v>
      </c>
      <c r="V624" s="116" t="s">
        <v>268</v>
      </c>
      <c r="Z624" s="116">
        <v>0</v>
      </c>
      <c r="AA624" s="116">
        <v>1</v>
      </c>
      <c r="AB624" s="116">
        <v>0.82698442332541</v>
      </c>
      <c r="AC624" s="116">
        <v>0.1347239503554</v>
      </c>
      <c r="AD624" s="116">
        <v>1409.6210113140601</v>
      </c>
      <c r="AF624" s="116">
        <v>-1</v>
      </c>
      <c r="AG624" s="116">
        <v>-1</v>
      </c>
      <c r="AH624" s="116">
        <v>-1</v>
      </c>
      <c r="AI624" s="116">
        <v>-1</v>
      </c>
      <c r="AJ624" s="116">
        <v>0</v>
      </c>
      <c r="AM624" s="116" t="s">
        <v>319</v>
      </c>
      <c r="AN624" s="116">
        <v>-1</v>
      </c>
      <c r="AQ624" s="116">
        <v>779</v>
      </c>
      <c r="AR624" s="116" t="s">
        <v>320</v>
      </c>
      <c r="AS624" s="116" t="s">
        <v>248</v>
      </c>
      <c r="AT624" s="116" t="s">
        <v>268</v>
      </c>
      <c r="AV624" s="116">
        <v>112.87296167158399</v>
      </c>
      <c r="AW624" s="116">
        <v>1.1432449402</v>
      </c>
    </row>
    <row r="625" spans="1:49" x14ac:dyDescent="0.25">
      <c r="A625" s="127">
        <v>210000</v>
      </c>
      <c r="B625" s="127">
        <v>840000</v>
      </c>
      <c r="C625" s="127">
        <v>840000</v>
      </c>
      <c r="D625" s="116" t="s">
        <v>314</v>
      </c>
      <c r="E625" s="116" t="s">
        <v>315</v>
      </c>
      <c r="F625" s="116" t="s">
        <v>316</v>
      </c>
      <c r="G625" s="116" t="s">
        <v>317</v>
      </c>
      <c r="H625" s="116">
        <v>0.36</v>
      </c>
      <c r="I625" s="116">
        <v>0.57999999999999996</v>
      </c>
      <c r="J625" s="116" t="s">
        <v>268</v>
      </c>
      <c r="K625" s="116">
        <v>8.0363457160430002E-2</v>
      </c>
      <c r="L625" s="116">
        <v>3929.7638607353001</v>
      </c>
      <c r="M625" s="116">
        <v>11.157944320394201</v>
      </c>
      <c r="N625" s="116">
        <v>1.9179507250804</v>
      </c>
      <c r="O625" s="116">
        <v>0.89669098039051998</v>
      </c>
      <c r="P625" s="116">
        <v>0.15413315093082</v>
      </c>
      <c r="Q625" s="116">
        <v>315.80940967282697</v>
      </c>
      <c r="R625" s="116">
        <v>1210</v>
      </c>
      <c r="S625" s="116" t="s">
        <v>318</v>
      </c>
      <c r="T625" s="116">
        <v>1210</v>
      </c>
      <c r="U625" s="116" t="s">
        <v>268</v>
      </c>
      <c r="V625" s="116" t="s">
        <v>268</v>
      </c>
      <c r="Z625" s="116">
        <v>0</v>
      </c>
      <c r="AA625" s="116">
        <v>1</v>
      </c>
      <c r="AB625" s="116">
        <v>0.89669098039051998</v>
      </c>
      <c r="AC625" s="116">
        <v>0.15413315093082</v>
      </c>
      <c r="AD625" s="116">
        <v>1257.90912056245</v>
      </c>
      <c r="AF625" s="116">
        <v>-1</v>
      </c>
      <c r="AG625" s="116">
        <v>-1</v>
      </c>
      <c r="AH625" s="116">
        <v>-1</v>
      </c>
      <c r="AI625" s="116">
        <v>-1</v>
      </c>
      <c r="AJ625" s="116">
        <v>0</v>
      </c>
      <c r="AM625" s="116" t="s">
        <v>319</v>
      </c>
      <c r="AN625" s="116">
        <v>-1</v>
      </c>
      <c r="AQ625" s="116">
        <v>779</v>
      </c>
      <c r="AR625" s="116" t="s">
        <v>320</v>
      </c>
      <c r="AS625" s="116" t="s">
        <v>248</v>
      </c>
      <c r="AT625" s="116" t="s">
        <v>268</v>
      </c>
      <c r="AV625" s="116">
        <v>113.06406253945499</v>
      </c>
      <c r="AW625" s="116">
        <v>1.0202020442999999</v>
      </c>
    </row>
    <row r="626" spans="1:49" x14ac:dyDescent="0.25">
      <c r="A626" s="127">
        <v>210000</v>
      </c>
      <c r="B626" s="127">
        <v>840000</v>
      </c>
      <c r="C626" s="127">
        <v>840000</v>
      </c>
      <c r="D626" s="116" t="s">
        <v>314</v>
      </c>
      <c r="E626" s="116" t="s">
        <v>315</v>
      </c>
      <c r="F626" s="116" t="s">
        <v>316</v>
      </c>
      <c r="G626" s="116" t="s">
        <v>317</v>
      </c>
      <c r="H626" s="116">
        <v>0.36</v>
      </c>
      <c r="I626" s="116">
        <v>0.57999999999999996</v>
      </c>
      <c r="J626" s="116" t="s">
        <v>268</v>
      </c>
      <c r="K626" s="116">
        <v>1.57195960403E-3</v>
      </c>
      <c r="L626" s="116">
        <v>3929.7638607353001</v>
      </c>
      <c r="M626" s="116">
        <v>11.157944320394201</v>
      </c>
      <c r="N626" s="116">
        <v>1.9179507250804</v>
      </c>
      <c r="O626" s="116">
        <v>1.7539837735739999E-2</v>
      </c>
      <c r="P626" s="116">
        <v>3.0149410623499999E-3</v>
      </c>
      <c r="Q626" s="116">
        <v>6.1774300424764403</v>
      </c>
      <c r="R626" s="116">
        <v>1310</v>
      </c>
      <c r="S626" s="116" t="s">
        <v>318</v>
      </c>
      <c r="T626" s="116">
        <v>1310</v>
      </c>
      <c r="U626" s="116" t="s">
        <v>268</v>
      </c>
      <c r="V626" s="116" t="s">
        <v>268</v>
      </c>
      <c r="Z626" s="116">
        <v>0</v>
      </c>
      <c r="AA626" s="116">
        <v>1</v>
      </c>
      <c r="AB626" s="116">
        <v>1.7539837735739999E-2</v>
      </c>
      <c r="AC626" s="116">
        <v>3.0149410623499999E-3</v>
      </c>
      <c r="AD626" s="116">
        <v>6.1774300424780897</v>
      </c>
      <c r="AF626" s="116">
        <v>-1</v>
      </c>
      <c r="AG626" s="116">
        <v>-1</v>
      </c>
      <c r="AH626" s="116">
        <v>-1</v>
      </c>
      <c r="AI626" s="116">
        <v>-1</v>
      </c>
      <c r="AJ626" s="116">
        <v>0</v>
      </c>
      <c r="AM626" s="116" t="s">
        <v>319</v>
      </c>
      <c r="AN626" s="116">
        <v>-1</v>
      </c>
      <c r="AQ626" s="116">
        <v>779</v>
      </c>
      <c r="AR626" s="116" t="s">
        <v>320</v>
      </c>
      <c r="AS626" s="116" t="s">
        <v>248</v>
      </c>
      <c r="AT626" s="116" t="s">
        <v>268</v>
      </c>
      <c r="AV626" s="116">
        <v>71.245755715922002</v>
      </c>
      <c r="AW626" s="116">
        <v>5.0100811E-3</v>
      </c>
    </row>
    <row r="627" spans="1:49" x14ac:dyDescent="0.25">
      <c r="A627" s="127">
        <v>210000</v>
      </c>
      <c r="B627" s="127">
        <v>840000</v>
      </c>
      <c r="C627" s="127">
        <v>840000</v>
      </c>
      <c r="D627" s="116" t="s">
        <v>314</v>
      </c>
      <c r="E627" s="116" t="s">
        <v>315</v>
      </c>
      <c r="F627" s="116" t="s">
        <v>316</v>
      </c>
      <c r="G627" s="116" t="s">
        <v>317</v>
      </c>
      <c r="H627" s="116">
        <v>0.36</v>
      </c>
      <c r="I627" s="116">
        <v>0.57999999999999996</v>
      </c>
      <c r="J627" s="116" t="s">
        <v>268</v>
      </c>
      <c r="K627" s="116">
        <v>6.4636595366000002E-4</v>
      </c>
      <c r="L627" s="116">
        <v>3929.7638607353001</v>
      </c>
      <c r="M627" s="116">
        <v>11.157944320394201</v>
      </c>
      <c r="N627" s="116">
        <v>1.9179507250804</v>
      </c>
      <c r="O627" s="116">
        <v>7.2121153215900001E-3</v>
      </c>
      <c r="P627" s="116">
        <v>1.23969804949E-3</v>
      </c>
      <c r="Q627" s="116">
        <v>2.5400655655224198</v>
      </c>
      <c r="R627" s="116">
        <v>1310</v>
      </c>
      <c r="S627" s="116" t="s">
        <v>318</v>
      </c>
      <c r="T627" s="116">
        <v>1310</v>
      </c>
      <c r="U627" s="116" t="s">
        <v>268</v>
      </c>
      <c r="V627" s="116" t="s">
        <v>268</v>
      </c>
      <c r="Z627" s="116">
        <v>0</v>
      </c>
      <c r="AA627" s="116">
        <v>1</v>
      </c>
      <c r="AB627" s="116">
        <v>7.2121153215900001E-3</v>
      </c>
      <c r="AC627" s="116">
        <v>1.23969804949E-3</v>
      </c>
      <c r="AD627" s="116">
        <v>2.5400655655220801</v>
      </c>
      <c r="AF627" s="116">
        <v>-1</v>
      </c>
      <c r="AG627" s="116">
        <v>-1</v>
      </c>
      <c r="AH627" s="116">
        <v>-1</v>
      </c>
      <c r="AI627" s="116">
        <v>-1</v>
      </c>
      <c r="AJ627" s="116">
        <v>0</v>
      </c>
      <c r="AM627" s="116" t="s">
        <v>319</v>
      </c>
      <c r="AN627" s="116">
        <v>-1</v>
      </c>
      <c r="AQ627" s="116">
        <v>779</v>
      </c>
      <c r="AR627" s="116" t="s">
        <v>320</v>
      </c>
      <c r="AS627" s="116" t="s">
        <v>248</v>
      </c>
      <c r="AT627" s="116" t="s">
        <v>268</v>
      </c>
      <c r="AV627" s="116">
        <v>29.5252045724217</v>
      </c>
      <c r="AW627" s="116">
        <v>2.0600694E-3</v>
      </c>
    </row>
    <row r="628" spans="1:49" x14ac:dyDescent="0.25">
      <c r="A628" s="127">
        <v>210000</v>
      </c>
      <c r="B628" s="127">
        <v>840000</v>
      </c>
      <c r="C628" s="127">
        <v>840000</v>
      </c>
      <c r="D628" s="116" t="s">
        <v>314</v>
      </c>
      <c r="E628" s="116" t="s">
        <v>315</v>
      </c>
      <c r="F628" s="116" t="s">
        <v>316</v>
      </c>
      <c r="G628" s="116" t="s">
        <v>317</v>
      </c>
      <c r="H628" s="116">
        <v>0.36</v>
      </c>
      <c r="I628" s="116">
        <v>0.57999999999999996</v>
      </c>
      <c r="J628" s="116" t="s">
        <v>268</v>
      </c>
      <c r="K628" s="116">
        <v>4.3185984249729997E-2</v>
      </c>
      <c r="L628" s="116">
        <v>3971.1355126655499</v>
      </c>
      <c r="M628" s="116">
        <v>10.1686408893092</v>
      </c>
      <c r="N628" s="116">
        <v>1.6611524128172801</v>
      </c>
      <c r="O628" s="116">
        <v>0.43914276528691998</v>
      </c>
      <c r="P628" s="116">
        <v>7.1738501936329996E-2</v>
      </c>
      <c r="Q628" s="116">
        <v>171.49739570353799</v>
      </c>
      <c r="R628" s="116">
        <v>1700</v>
      </c>
      <c r="S628" s="116" t="s">
        <v>322</v>
      </c>
      <c r="T628" s="116">
        <v>1700</v>
      </c>
      <c r="U628" s="116" t="s">
        <v>268</v>
      </c>
      <c r="V628" s="116" t="s">
        <v>268</v>
      </c>
      <c r="Z628" s="116">
        <v>0</v>
      </c>
      <c r="AA628" s="116">
        <v>1</v>
      </c>
      <c r="AB628" s="116">
        <v>0.43914276528691998</v>
      </c>
      <c r="AC628" s="116">
        <v>7.1738501936329996E-2</v>
      </c>
      <c r="AD628" s="116">
        <v>171.497395703536</v>
      </c>
      <c r="AF628" s="116">
        <v>-1</v>
      </c>
      <c r="AG628" s="116">
        <v>-1</v>
      </c>
      <c r="AH628" s="116">
        <v>-1</v>
      </c>
      <c r="AI628" s="116">
        <v>-1</v>
      </c>
      <c r="AJ628" s="116">
        <v>0</v>
      </c>
      <c r="AM628" s="116" t="s">
        <v>319</v>
      </c>
      <c r="AN628" s="116">
        <v>-1</v>
      </c>
      <c r="AQ628" s="116">
        <v>779</v>
      </c>
      <c r="AR628" s="116" t="s">
        <v>320</v>
      </c>
      <c r="AS628" s="116" t="s">
        <v>248</v>
      </c>
      <c r="AT628" s="116" t="s">
        <v>268</v>
      </c>
      <c r="AV628" s="116">
        <v>86.483259656319106</v>
      </c>
      <c r="AW628" s="116">
        <v>0.1390895342</v>
      </c>
    </row>
    <row r="629" spans="1:49" x14ac:dyDescent="0.25">
      <c r="A629" s="127">
        <v>210000</v>
      </c>
      <c r="B629" s="127">
        <v>840000</v>
      </c>
      <c r="C629" s="127">
        <v>840000</v>
      </c>
      <c r="D629" s="116" t="s">
        <v>314</v>
      </c>
      <c r="E629" s="116" t="s">
        <v>315</v>
      </c>
      <c r="F629" s="116" t="s">
        <v>316</v>
      </c>
      <c r="G629" s="116" t="s">
        <v>317</v>
      </c>
      <c r="H629" s="116">
        <v>0.36</v>
      </c>
      <c r="I629" s="116">
        <v>0.57999999999999996</v>
      </c>
      <c r="J629" s="116" t="s">
        <v>268</v>
      </c>
      <c r="K629" s="116">
        <v>0.26603927788595</v>
      </c>
      <c r="L629" s="116">
        <v>3971.1355126655499</v>
      </c>
      <c r="M629" s="116">
        <v>10.1686408893092</v>
      </c>
      <c r="N629" s="116">
        <v>1.6611524128172801</v>
      </c>
      <c r="O629" s="116">
        <v>2.7052578792733999</v>
      </c>
      <c r="P629" s="116">
        <v>0.44193178836440999</v>
      </c>
      <c r="Q629" s="116">
        <v>1056.4780241768001</v>
      </c>
      <c r="R629" s="116">
        <v>1210</v>
      </c>
      <c r="S629" s="116" t="s">
        <v>318</v>
      </c>
      <c r="T629" s="116">
        <v>1210</v>
      </c>
      <c r="U629" s="116" t="s">
        <v>268</v>
      </c>
      <c r="V629" s="116" t="s">
        <v>268</v>
      </c>
      <c r="Z629" s="116">
        <v>0</v>
      </c>
      <c r="AA629" s="116">
        <v>1</v>
      </c>
      <c r="AB629" s="116">
        <v>2.7052578792733999</v>
      </c>
      <c r="AC629" s="116">
        <v>0.44193178836440999</v>
      </c>
      <c r="AD629" s="116">
        <v>1056.4780241768001</v>
      </c>
      <c r="AF629" s="116">
        <v>-1</v>
      </c>
      <c r="AG629" s="116">
        <v>-1</v>
      </c>
      <c r="AH629" s="116">
        <v>-1</v>
      </c>
      <c r="AI629" s="116">
        <v>-1</v>
      </c>
      <c r="AJ629" s="116">
        <v>0</v>
      </c>
      <c r="AM629" s="116" t="s">
        <v>319</v>
      </c>
      <c r="AN629" s="116">
        <v>-1</v>
      </c>
      <c r="AQ629" s="116">
        <v>779</v>
      </c>
      <c r="AR629" s="116" t="s">
        <v>320</v>
      </c>
      <c r="AS629" s="116" t="s">
        <v>248</v>
      </c>
      <c r="AT629" s="116" t="s">
        <v>268</v>
      </c>
      <c r="AV629" s="116">
        <v>143.17967752037001</v>
      </c>
      <c r="AW629" s="116">
        <v>0.85683538049999997</v>
      </c>
    </row>
    <row r="630" spans="1:49" x14ac:dyDescent="0.25">
      <c r="A630" s="127">
        <v>210000</v>
      </c>
      <c r="B630" s="127">
        <v>840000</v>
      </c>
      <c r="C630" s="127">
        <v>840000</v>
      </c>
      <c r="D630" s="116" t="s">
        <v>314</v>
      </c>
      <c r="E630" s="116" t="s">
        <v>315</v>
      </c>
      <c r="F630" s="116" t="s">
        <v>316</v>
      </c>
      <c r="G630" s="116" t="s">
        <v>317</v>
      </c>
      <c r="H630" s="116">
        <v>0.36</v>
      </c>
      <c r="I630" s="116">
        <v>0.57999999999999996</v>
      </c>
      <c r="J630" s="116" t="s">
        <v>268</v>
      </c>
      <c r="K630" s="116">
        <v>2.41418885074E-3</v>
      </c>
      <c r="L630" s="116">
        <v>3971.1355126655499</v>
      </c>
      <c r="M630" s="116">
        <v>10.1686408893092</v>
      </c>
      <c r="N630" s="116">
        <v>1.6611524128172801</v>
      </c>
      <c r="O630" s="116">
        <v>2.4549019462210001E-2</v>
      </c>
      <c r="P630" s="116">
        <v>4.0103356344099996E-3</v>
      </c>
      <c r="Q630" s="116">
        <v>9.5870710794786795</v>
      </c>
      <c r="R630" s="116">
        <v>1310</v>
      </c>
      <c r="S630" s="116" t="s">
        <v>318</v>
      </c>
      <c r="T630" s="116">
        <v>1310</v>
      </c>
      <c r="U630" s="116" t="s">
        <v>268</v>
      </c>
      <c r="V630" s="116" t="s">
        <v>268</v>
      </c>
      <c r="Z630" s="116">
        <v>0</v>
      </c>
      <c r="AA630" s="116">
        <v>1</v>
      </c>
      <c r="AB630" s="116">
        <v>2.4549019462210001E-2</v>
      </c>
      <c r="AC630" s="116">
        <v>4.0103356344099996E-3</v>
      </c>
      <c r="AD630" s="116">
        <v>9.5870710794796299</v>
      </c>
      <c r="AF630" s="116">
        <v>-1</v>
      </c>
      <c r="AG630" s="116">
        <v>-1</v>
      </c>
      <c r="AH630" s="116">
        <v>-1</v>
      </c>
      <c r="AI630" s="116">
        <v>-1</v>
      </c>
      <c r="AJ630" s="116">
        <v>0</v>
      </c>
      <c r="AM630" s="116" t="s">
        <v>319</v>
      </c>
      <c r="AN630" s="116">
        <v>-1</v>
      </c>
      <c r="AQ630" s="116">
        <v>779</v>
      </c>
      <c r="AR630" s="116" t="s">
        <v>320</v>
      </c>
      <c r="AS630" s="116" t="s">
        <v>248</v>
      </c>
      <c r="AT630" s="116" t="s">
        <v>268</v>
      </c>
      <c r="AV630" s="116">
        <v>50.923602940876997</v>
      </c>
      <c r="AW630" s="116">
        <v>7.7754023000000004E-3</v>
      </c>
    </row>
    <row r="631" spans="1:49" x14ac:dyDescent="0.25">
      <c r="A631" s="127">
        <v>210000</v>
      </c>
      <c r="B631" s="127">
        <v>840000</v>
      </c>
      <c r="C631" s="127">
        <v>840000</v>
      </c>
      <c r="D631" s="116" t="s">
        <v>314</v>
      </c>
      <c r="E631" s="116" t="s">
        <v>315</v>
      </c>
      <c r="F631" s="116" t="s">
        <v>316</v>
      </c>
      <c r="G631" s="116" t="s">
        <v>317</v>
      </c>
      <c r="H631" s="116">
        <v>0.36</v>
      </c>
      <c r="I631" s="116">
        <v>0.57999999999999996</v>
      </c>
      <c r="J631" s="116" t="s">
        <v>268</v>
      </c>
      <c r="K631" s="116">
        <v>8.8894701099750006E-2</v>
      </c>
      <c r="L631" s="116">
        <v>3971.1355126655499</v>
      </c>
      <c r="M631" s="116">
        <v>10.1686408893092</v>
      </c>
      <c r="N631" s="116">
        <v>1.6611524128172801</v>
      </c>
      <c r="O631" s="116">
        <v>0.90393829244588997</v>
      </c>
      <c r="P631" s="116">
        <v>0.14766764721851999</v>
      </c>
      <c r="Q631" s="116">
        <v>353.01290442502602</v>
      </c>
      <c r="R631" s="116">
        <v>1310</v>
      </c>
      <c r="S631" s="116" t="s">
        <v>318</v>
      </c>
      <c r="T631" s="116">
        <v>1310</v>
      </c>
      <c r="U631" s="116" t="s">
        <v>268</v>
      </c>
      <c r="V631" s="116" t="s">
        <v>268</v>
      </c>
      <c r="Z631" s="116">
        <v>0</v>
      </c>
      <c r="AA631" s="116">
        <v>1</v>
      </c>
      <c r="AB631" s="116">
        <v>0.90393829244588997</v>
      </c>
      <c r="AC631" s="116">
        <v>0.14766764721851999</v>
      </c>
      <c r="AD631" s="116">
        <v>353.01290442502602</v>
      </c>
      <c r="AF631" s="116">
        <v>-1</v>
      </c>
      <c r="AG631" s="116">
        <v>-1</v>
      </c>
      <c r="AH631" s="116">
        <v>-1</v>
      </c>
      <c r="AI631" s="116">
        <v>-1</v>
      </c>
      <c r="AJ631" s="116">
        <v>0</v>
      </c>
      <c r="AM631" s="116" t="s">
        <v>319</v>
      </c>
      <c r="AN631" s="116">
        <v>-1</v>
      </c>
      <c r="AQ631" s="116">
        <v>779</v>
      </c>
      <c r="AR631" s="116" t="s">
        <v>320</v>
      </c>
      <c r="AS631" s="116" t="s">
        <v>248</v>
      </c>
      <c r="AT631" s="116" t="s">
        <v>268</v>
      </c>
      <c r="AV631" s="116">
        <v>76.837882241843303</v>
      </c>
      <c r="AW631" s="116">
        <v>0.28630405869999997</v>
      </c>
    </row>
    <row r="632" spans="1:49" x14ac:dyDescent="0.25">
      <c r="A632" s="127">
        <v>210000</v>
      </c>
      <c r="B632" s="127">
        <v>840000</v>
      </c>
      <c r="C632" s="127">
        <v>840000</v>
      </c>
      <c r="D632" s="116" t="s">
        <v>314</v>
      </c>
      <c r="E632" s="116" t="s">
        <v>315</v>
      </c>
      <c r="F632" s="116" t="s">
        <v>316</v>
      </c>
      <c r="G632" s="116" t="s">
        <v>317</v>
      </c>
      <c r="H632" s="116">
        <v>0.36</v>
      </c>
      <c r="I632" s="116">
        <v>0.57999999999999996</v>
      </c>
      <c r="J632" s="116" t="s">
        <v>268</v>
      </c>
      <c r="K632" s="116">
        <v>5.4354530233E-4</v>
      </c>
      <c r="L632" s="116">
        <v>3971.1355126655499</v>
      </c>
      <c r="M632" s="116">
        <v>10.1686408893092</v>
      </c>
      <c r="N632" s="116">
        <v>1.6611524128172801</v>
      </c>
      <c r="O632" s="116">
        <v>5.5271169864599999E-3</v>
      </c>
      <c r="P632" s="116">
        <v>9.0291159044000001E-4</v>
      </c>
      <c r="Q632" s="116">
        <v>2.1584920528251899</v>
      </c>
      <c r="R632" s="116">
        <v>1310</v>
      </c>
      <c r="S632" s="116" t="s">
        <v>318</v>
      </c>
      <c r="T632" s="116">
        <v>1310</v>
      </c>
      <c r="U632" s="116" t="s">
        <v>268</v>
      </c>
      <c r="V632" s="116" t="s">
        <v>268</v>
      </c>
      <c r="Z632" s="116">
        <v>0</v>
      </c>
      <c r="AA632" s="116">
        <v>1</v>
      </c>
      <c r="AB632" s="116">
        <v>5.5271169864599999E-3</v>
      </c>
      <c r="AC632" s="116">
        <v>9.0291159044000001E-4</v>
      </c>
      <c r="AD632" s="116">
        <v>2.1584920528232701</v>
      </c>
      <c r="AF632" s="116">
        <v>-1</v>
      </c>
      <c r="AG632" s="116">
        <v>-1</v>
      </c>
      <c r="AH632" s="116">
        <v>-1</v>
      </c>
      <c r="AI632" s="116">
        <v>-1</v>
      </c>
      <c r="AJ632" s="116">
        <v>0</v>
      </c>
      <c r="AM632" s="116" t="s">
        <v>319</v>
      </c>
      <c r="AN632" s="116">
        <v>-1</v>
      </c>
      <c r="AQ632" s="116">
        <v>779</v>
      </c>
      <c r="AR632" s="116" t="s">
        <v>320</v>
      </c>
      <c r="AS632" s="116" t="s">
        <v>248</v>
      </c>
      <c r="AT632" s="116" t="s">
        <v>268</v>
      </c>
      <c r="AV632" s="116">
        <v>25.110166487434601</v>
      </c>
      <c r="AW632" s="116">
        <v>1.7506017999999999E-3</v>
      </c>
    </row>
    <row r="633" spans="1:49" x14ac:dyDescent="0.25">
      <c r="A633" s="127">
        <v>210000</v>
      </c>
      <c r="B633" s="127">
        <v>840000</v>
      </c>
      <c r="C633" s="127">
        <v>840000</v>
      </c>
      <c r="D633" s="116" t="s">
        <v>314</v>
      </c>
      <c r="E633" s="116" t="s">
        <v>315</v>
      </c>
      <c r="F633" s="116" t="s">
        <v>316</v>
      </c>
      <c r="G633" s="116" t="s">
        <v>317</v>
      </c>
      <c r="H633" s="116">
        <v>0.36</v>
      </c>
      <c r="I633" s="116">
        <v>0.57999999999999996</v>
      </c>
      <c r="J633" s="116" t="s">
        <v>268</v>
      </c>
      <c r="K633" s="116">
        <v>1.1650912815200001E-3</v>
      </c>
      <c r="L633" s="116">
        <v>3971.1355126655499</v>
      </c>
      <c r="M633" s="116">
        <v>10.1686408893092</v>
      </c>
      <c r="N633" s="116">
        <v>1.6611524128172801</v>
      </c>
      <c r="O633" s="116">
        <v>1.184739484511E-2</v>
      </c>
      <c r="P633" s="116">
        <v>1.93539419346E-3</v>
      </c>
      <c r="Q633" s="116">
        <v>4.6267353635688897</v>
      </c>
      <c r="R633" s="116">
        <v>1750</v>
      </c>
      <c r="S633" s="116" t="s">
        <v>321</v>
      </c>
      <c r="T633" s="116">
        <v>1750</v>
      </c>
      <c r="U633" s="116" t="s">
        <v>268</v>
      </c>
      <c r="V633" s="116" t="s">
        <v>268</v>
      </c>
      <c r="Z633" s="116">
        <v>0</v>
      </c>
      <c r="AA633" s="116">
        <v>1</v>
      </c>
      <c r="AB633" s="116">
        <v>1.184739484511E-2</v>
      </c>
      <c r="AC633" s="116">
        <v>1.93539419346E-3</v>
      </c>
      <c r="AD633" s="116">
        <v>4.6267353635675397</v>
      </c>
      <c r="AF633" s="116">
        <v>-1</v>
      </c>
      <c r="AG633" s="116">
        <v>-1</v>
      </c>
      <c r="AH633" s="116">
        <v>-1</v>
      </c>
      <c r="AI633" s="116">
        <v>-1</v>
      </c>
      <c r="AJ633" s="116">
        <v>0</v>
      </c>
      <c r="AM633" s="116" t="s">
        <v>319</v>
      </c>
      <c r="AN633" s="116">
        <v>-1</v>
      </c>
      <c r="AQ633" s="116">
        <v>779</v>
      </c>
      <c r="AR633" s="116" t="s">
        <v>320</v>
      </c>
      <c r="AS633" s="116" t="s">
        <v>248</v>
      </c>
      <c r="AT633" s="116" t="s">
        <v>268</v>
      </c>
      <c r="AV633" s="116">
        <v>63.504110006498799</v>
      </c>
      <c r="AW633" s="116">
        <v>3.7524212000000002E-3</v>
      </c>
    </row>
    <row r="634" spans="1:49" x14ac:dyDescent="0.25">
      <c r="A634" s="127">
        <v>210000</v>
      </c>
      <c r="B634" s="127">
        <v>840000</v>
      </c>
      <c r="C634" s="127">
        <v>840000</v>
      </c>
      <c r="D634" s="116" t="s">
        <v>314</v>
      </c>
      <c r="E634" s="116" t="s">
        <v>315</v>
      </c>
      <c r="F634" s="116" t="s">
        <v>316</v>
      </c>
      <c r="G634" s="116" t="s">
        <v>317</v>
      </c>
      <c r="H634" s="116">
        <v>0.36</v>
      </c>
      <c r="I634" s="116">
        <v>0.57999999999999996</v>
      </c>
      <c r="J634" s="116" t="s">
        <v>268</v>
      </c>
      <c r="K634" s="116">
        <v>0.18729450635216</v>
      </c>
      <c r="L634" s="116">
        <v>3972.3830061211302</v>
      </c>
      <c r="M634" s="116">
        <v>10.8238069203921</v>
      </c>
      <c r="N634" s="116">
        <v>1.9204356345123099</v>
      </c>
      <c r="O634" s="116">
        <v>2.0272395740059399</v>
      </c>
      <c r="P634" s="116">
        <v>0.35968704414708003</v>
      </c>
      <c r="Q634" s="116">
        <v>744.00551417316603</v>
      </c>
      <c r="R634" s="116">
        <v>1210</v>
      </c>
      <c r="S634" s="116" t="s">
        <v>318</v>
      </c>
      <c r="T634" s="116">
        <v>1210</v>
      </c>
      <c r="U634" s="116" t="s">
        <v>268</v>
      </c>
      <c r="V634" s="116" t="s">
        <v>268</v>
      </c>
      <c r="Z634" s="116">
        <v>0</v>
      </c>
      <c r="AA634" s="116">
        <v>1</v>
      </c>
      <c r="AB634" s="116">
        <v>2.0272395740059399</v>
      </c>
      <c r="AC634" s="116">
        <v>0.35968704414708003</v>
      </c>
      <c r="AD634" s="116">
        <v>834.02346836572599</v>
      </c>
      <c r="AF634" s="116">
        <v>-1</v>
      </c>
      <c r="AG634" s="116">
        <v>-1</v>
      </c>
      <c r="AH634" s="116">
        <v>-1</v>
      </c>
      <c r="AI634" s="116">
        <v>-1</v>
      </c>
      <c r="AJ634" s="116">
        <v>0</v>
      </c>
      <c r="AM634" s="116" t="s">
        <v>319</v>
      </c>
      <c r="AN634" s="116">
        <v>-1</v>
      </c>
      <c r="AQ634" s="116">
        <v>779</v>
      </c>
      <c r="AR634" s="116" t="s">
        <v>320</v>
      </c>
      <c r="AS634" s="116" t="s">
        <v>248</v>
      </c>
      <c r="AT634" s="116" t="s">
        <v>268</v>
      </c>
      <c r="AV634" s="116">
        <v>191.43832555654899</v>
      </c>
      <c r="AW634" s="116">
        <v>0.67641806029999996</v>
      </c>
    </row>
    <row r="635" spans="1:49" x14ac:dyDescent="0.25">
      <c r="A635" s="127">
        <v>210000</v>
      </c>
      <c r="B635" s="127">
        <v>840000</v>
      </c>
      <c r="C635" s="127">
        <v>840000</v>
      </c>
      <c r="D635" s="116" t="s">
        <v>314</v>
      </c>
      <c r="E635" s="116" t="s">
        <v>315</v>
      </c>
      <c r="F635" s="116" t="s">
        <v>316</v>
      </c>
      <c r="G635" s="116" t="s">
        <v>317</v>
      </c>
      <c r="H635" s="116">
        <v>0.36</v>
      </c>
      <c r="I635" s="116">
        <v>0.57999999999999996</v>
      </c>
      <c r="J635" s="116" t="s">
        <v>268</v>
      </c>
      <c r="K635" s="116">
        <v>0.26803589581791998</v>
      </c>
      <c r="L635" s="116">
        <v>3972.3830061211302</v>
      </c>
      <c r="M635" s="116">
        <v>10.8238069203921</v>
      </c>
      <c r="N635" s="116">
        <v>1.9204356345123099</v>
      </c>
      <c r="O635" s="116">
        <v>2.9011687840675902</v>
      </c>
      <c r="P635" s="116">
        <v>0.51474568565718004</v>
      </c>
      <c r="Q635" s="116">
        <v>1064.74123757759</v>
      </c>
      <c r="R635" s="116">
        <v>1310</v>
      </c>
      <c r="S635" s="116" t="s">
        <v>318</v>
      </c>
      <c r="T635" s="116">
        <v>1310</v>
      </c>
      <c r="U635" s="116" t="s">
        <v>268</v>
      </c>
      <c r="V635" s="116" t="s">
        <v>268</v>
      </c>
      <c r="Z635" s="116">
        <v>0</v>
      </c>
      <c r="AA635" s="116">
        <v>1</v>
      </c>
      <c r="AB635" s="116">
        <v>2.9011687840675902</v>
      </c>
      <c r="AC635" s="116">
        <v>0.51474568565718004</v>
      </c>
      <c r="AD635" s="116">
        <v>1064.74123757759</v>
      </c>
      <c r="AF635" s="116">
        <v>-1</v>
      </c>
      <c r="AG635" s="116">
        <v>-1</v>
      </c>
      <c r="AH635" s="116">
        <v>-1</v>
      </c>
      <c r="AI635" s="116">
        <v>-1</v>
      </c>
      <c r="AJ635" s="116">
        <v>0</v>
      </c>
      <c r="AM635" s="116" t="s">
        <v>319</v>
      </c>
      <c r="AN635" s="116">
        <v>-1</v>
      </c>
      <c r="AQ635" s="116">
        <v>779</v>
      </c>
      <c r="AR635" s="116" t="s">
        <v>320</v>
      </c>
      <c r="AS635" s="116" t="s">
        <v>248</v>
      </c>
      <c r="AT635" s="116" t="s">
        <v>268</v>
      </c>
      <c r="AV635" s="116">
        <v>131.85403058627099</v>
      </c>
      <c r="AW635" s="116">
        <v>0.86353709450000005</v>
      </c>
    </row>
    <row r="636" spans="1:49" x14ac:dyDescent="0.25">
      <c r="A636" s="127">
        <v>210000</v>
      </c>
      <c r="B636" s="127">
        <v>840000</v>
      </c>
      <c r="C636" s="127">
        <v>840000</v>
      </c>
      <c r="D636" s="116" t="s">
        <v>314</v>
      </c>
      <c r="E636" s="116" t="s">
        <v>315</v>
      </c>
      <c r="F636" s="116" t="s">
        <v>316</v>
      </c>
      <c r="G636" s="116" t="s">
        <v>317</v>
      </c>
      <c r="H636" s="116">
        <v>0.36</v>
      </c>
      <c r="I636" s="116">
        <v>0.57999999999999996</v>
      </c>
      <c r="J636" s="116" t="s">
        <v>268</v>
      </c>
      <c r="K636" s="116">
        <v>3.6647057471699998E-3</v>
      </c>
      <c r="L636" s="116">
        <v>3972.3830061211302</v>
      </c>
      <c r="M636" s="116">
        <v>10.8238069203921</v>
      </c>
      <c r="N636" s="116">
        <v>1.9204356345123099</v>
      </c>
      <c r="O636" s="116">
        <v>3.9666067427509999E-2</v>
      </c>
      <c r="P636" s="116">
        <v>7.0378315068800002E-3</v>
      </c>
      <c r="Q636" s="116">
        <v>14.5576148325283</v>
      </c>
      <c r="R636" s="116">
        <v>1310</v>
      </c>
      <c r="S636" s="116" t="s">
        <v>318</v>
      </c>
      <c r="T636" s="116">
        <v>1310</v>
      </c>
      <c r="U636" s="116" t="s">
        <v>268</v>
      </c>
      <c r="V636" s="116" t="s">
        <v>268</v>
      </c>
      <c r="Z636" s="116">
        <v>0</v>
      </c>
      <c r="AA636" s="116">
        <v>1</v>
      </c>
      <c r="AB636" s="116">
        <v>3.9666067427509999E-2</v>
      </c>
      <c r="AC636" s="116">
        <v>7.0378315068800002E-3</v>
      </c>
      <c r="AD636" s="116">
        <v>14.5576148325275</v>
      </c>
      <c r="AF636" s="116">
        <v>-1</v>
      </c>
      <c r="AG636" s="116">
        <v>-1</v>
      </c>
      <c r="AH636" s="116">
        <v>-1</v>
      </c>
      <c r="AI636" s="116">
        <v>-1</v>
      </c>
      <c r="AJ636" s="116">
        <v>0</v>
      </c>
      <c r="AM636" s="116" t="s">
        <v>319</v>
      </c>
      <c r="AN636" s="116">
        <v>-1</v>
      </c>
      <c r="AQ636" s="116">
        <v>779</v>
      </c>
      <c r="AR636" s="116" t="s">
        <v>320</v>
      </c>
      <c r="AS636" s="116" t="s">
        <v>248</v>
      </c>
      <c r="AT636" s="116" t="s">
        <v>268</v>
      </c>
      <c r="AV636" s="116">
        <v>68.529513047803306</v>
      </c>
      <c r="AW636" s="116">
        <v>1.18066625E-2</v>
      </c>
    </row>
    <row r="637" spans="1:49" x14ac:dyDescent="0.25">
      <c r="A637" s="127">
        <v>210000</v>
      </c>
      <c r="B637" s="127">
        <v>840000</v>
      </c>
      <c r="C637" s="127">
        <v>840000</v>
      </c>
      <c r="D637" s="116" t="s">
        <v>314</v>
      </c>
      <c r="E637" s="116" t="s">
        <v>315</v>
      </c>
      <c r="F637" s="116" t="s">
        <v>316</v>
      </c>
      <c r="G637" s="116" t="s">
        <v>317</v>
      </c>
      <c r="H637" s="116">
        <v>0.36</v>
      </c>
      <c r="I637" s="116">
        <v>0.57999999999999996</v>
      </c>
      <c r="J637" s="116" t="s">
        <v>268</v>
      </c>
      <c r="K637" s="116">
        <v>9.5660808619439999E-2</v>
      </c>
      <c r="L637" s="116">
        <v>4032.3950348784001</v>
      </c>
      <c r="M637" s="116">
        <v>11.282714862764999</v>
      </c>
      <c r="N637" s="116">
        <v>2.0951976631703002</v>
      </c>
      <c r="O637" s="116">
        <v>1.0793136271947801</v>
      </c>
      <c r="P637" s="116">
        <v>0.20042830267645001</v>
      </c>
      <c r="Q637" s="116">
        <v>385.74216970951898</v>
      </c>
      <c r="R637" s="116">
        <v>1210</v>
      </c>
      <c r="S637" s="116" t="s">
        <v>318</v>
      </c>
      <c r="T637" s="116">
        <v>1210</v>
      </c>
      <c r="U637" s="116" t="s">
        <v>268</v>
      </c>
      <c r="V637" s="116" t="s">
        <v>268</v>
      </c>
      <c r="Z637" s="116">
        <v>0</v>
      </c>
      <c r="AA637" s="116">
        <v>1</v>
      </c>
      <c r="AB637" s="116">
        <v>1.0793136271947801</v>
      </c>
      <c r="AC637" s="116">
        <v>0.20042830267645001</v>
      </c>
      <c r="AD637" s="116">
        <v>385.74216970951699</v>
      </c>
      <c r="AF637" s="116">
        <v>-1</v>
      </c>
      <c r="AG637" s="116">
        <v>-1</v>
      </c>
      <c r="AH637" s="116">
        <v>-1</v>
      </c>
      <c r="AI637" s="116">
        <v>-1</v>
      </c>
      <c r="AJ637" s="116">
        <v>0</v>
      </c>
      <c r="AM637" s="116" t="s">
        <v>319</v>
      </c>
      <c r="AN637" s="116">
        <v>-1</v>
      </c>
      <c r="AQ637" s="116">
        <v>779</v>
      </c>
      <c r="AR637" s="116" t="s">
        <v>320</v>
      </c>
      <c r="AS637" s="116" t="s">
        <v>248</v>
      </c>
      <c r="AT637" s="116" t="s">
        <v>268</v>
      </c>
      <c r="AV637" s="116">
        <v>125.208972906431</v>
      </c>
      <c r="AW637" s="116">
        <v>0.31284847500000001</v>
      </c>
    </row>
    <row r="638" spans="1:49" x14ac:dyDescent="0.25">
      <c r="A638" s="127">
        <v>210000</v>
      </c>
      <c r="B638" s="127">
        <v>840000</v>
      </c>
      <c r="C638" s="127">
        <v>840000</v>
      </c>
      <c r="D638" s="116" t="s">
        <v>314</v>
      </c>
      <c r="E638" s="116" t="s">
        <v>315</v>
      </c>
      <c r="F638" s="116" t="s">
        <v>316</v>
      </c>
      <c r="G638" s="116" t="s">
        <v>317</v>
      </c>
      <c r="H638" s="116">
        <v>0.36</v>
      </c>
      <c r="I638" s="116">
        <v>0.57999999999999996</v>
      </c>
      <c r="J638" s="116" t="s">
        <v>268</v>
      </c>
      <c r="K638" s="116">
        <v>6.2472621567650002E-2</v>
      </c>
      <c r="L638" s="116">
        <v>4032.3950348784001</v>
      </c>
      <c r="M638" s="116">
        <v>11.282714862764999</v>
      </c>
      <c r="N638" s="116">
        <v>2.0951976631703002</v>
      </c>
      <c r="O638" s="116">
        <v>0.70486077587731999</v>
      </c>
      <c r="P638" s="116">
        <v>0.13089249072067999</v>
      </c>
      <c r="Q638" s="116">
        <v>251.91428902526499</v>
      </c>
      <c r="R638" s="116">
        <v>1310</v>
      </c>
      <c r="S638" s="116" t="s">
        <v>318</v>
      </c>
      <c r="T638" s="116">
        <v>1310</v>
      </c>
      <c r="U638" s="116" t="s">
        <v>268</v>
      </c>
      <c r="V638" s="116" t="s">
        <v>268</v>
      </c>
      <c r="Z638" s="116">
        <v>0</v>
      </c>
      <c r="AA638" s="116">
        <v>1</v>
      </c>
      <c r="AB638" s="116">
        <v>0.70486077587731999</v>
      </c>
      <c r="AC638" s="116">
        <v>0.13089249072067999</v>
      </c>
      <c r="AD638" s="116">
        <v>251.91428902526599</v>
      </c>
      <c r="AF638" s="116">
        <v>-1</v>
      </c>
      <c r="AG638" s="116">
        <v>-1</v>
      </c>
      <c r="AH638" s="116">
        <v>-1</v>
      </c>
      <c r="AI638" s="116">
        <v>-1</v>
      </c>
      <c r="AJ638" s="116">
        <v>0</v>
      </c>
      <c r="AM638" s="116" t="s">
        <v>319</v>
      </c>
      <c r="AN638" s="116">
        <v>-1</v>
      </c>
      <c r="AQ638" s="116">
        <v>779</v>
      </c>
      <c r="AR638" s="116" t="s">
        <v>320</v>
      </c>
      <c r="AS638" s="116" t="s">
        <v>248</v>
      </c>
      <c r="AT638" s="116" t="s">
        <v>268</v>
      </c>
      <c r="AV638" s="116">
        <v>68.3296648464257</v>
      </c>
      <c r="AW638" s="116">
        <v>0.20431004790000001</v>
      </c>
    </row>
    <row r="639" spans="1:49" x14ac:dyDescent="0.25">
      <c r="A639" s="127">
        <v>210000</v>
      </c>
      <c r="B639" s="127">
        <v>840000</v>
      </c>
      <c r="C639" s="127">
        <v>840000</v>
      </c>
      <c r="D639" s="116" t="s">
        <v>314</v>
      </c>
      <c r="E639" s="116" t="s">
        <v>315</v>
      </c>
      <c r="F639" s="116" t="s">
        <v>316</v>
      </c>
      <c r="G639" s="116" t="s">
        <v>317</v>
      </c>
      <c r="H639" s="116">
        <v>0.36</v>
      </c>
      <c r="I639" s="116">
        <v>0.57999999999999996</v>
      </c>
      <c r="J639" s="116" t="s">
        <v>268</v>
      </c>
      <c r="K639" s="116">
        <v>0.28917182960109</v>
      </c>
      <c r="L639" s="116">
        <v>4005.9037169297499</v>
      </c>
      <c r="M639" s="116">
        <v>10.6849568212872</v>
      </c>
      <c r="N639" s="116">
        <v>1.8169541318944</v>
      </c>
      <c r="O639" s="116">
        <v>3.0897885132203098</v>
      </c>
      <c r="P639" s="116">
        <v>0.52541195062116997</v>
      </c>
      <c r="Q639" s="116">
        <v>1158.3945070304001</v>
      </c>
      <c r="R639" s="116">
        <v>1210</v>
      </c>
      <c r="S639" s="116" t="s">
        <v>318</v>
      </c>
      <c r="T639" s="116">
        <v>1210</v>
      </c>
      <c r="U639" s="116" t="s">
        <v>268</v>
      </c>
      <c r="V639" s="116" t="s">
        <v>268</v>
      </c>
      <c r="Z639" s="116">
        <v>0</v>
      </c>
      <c r="AA639" s="116">
        <v>1</v>
      </c>
      <c r="AB639" s="116">
        <v>3.0897885132203098</v>
      </c>
      <c r="AC639" s="116">
        <v>0.52541195062116997</v>
      </c>
      <c r="AD639" s="116">
        <v>1158.3945070304001</v>
      </c>
      <c r="AF639" s="116">
        <v>-1</v>
      </c>
      <c r="AG639" s="116">
        <v>-1</v>
      </c>
      <c r="AH639" s="116">
        <v>-1</v>
      </c>
      <c r="AI639" s="116">
        <v>-1</v>
      </c>
      <c r="AJ639" s="116">
        <v>0</v>
      </c>
      <c r="AM639" s="116" t="s">
        <v>319</v>
      </c>
      <c r="AN639" s="116">
        <v>-1</v>
      </c>
      <c r="AQ639" s="116">
        <v>779</v>
      </c>
      <c r="AR639" s="116" t="s">
        <v>320</v>
      </c>
      <c r="AS639" s="116" t="s">
        <v>248</v>
      </c>
      <c r="AT639" s="116" t="s">
        <v>268</v>
      </c>
      <c r="AV639" s="116">
        <v>195.39279410085001</v>
      </c>
      <c r="AW639" s="116">
        <v>0.93949270640000004</v>
      </c>
    </row>
    <row r="640" spans="1:49" x14ac:dyDescent="0.25">
      <c r="A640" s="127">
        <v>210000</v>
      </c>
      <c r="B640" s="127">
        <v>840000</v>
      </c>
      <c r="C640" s="127">
        <v>840000</v>
      </c>
      <c r="D640" s="116" t="s">
        <v>314</v>
      </c>
      <c r="E640" s="116" t="s">
        <v>315</v>
      </c>
      <c r="F640" s="116" t="s">
        <v>316</v>
      </c>
      <c r="G640" s="116" t="s">
        <v>317</v>
      </c>
      <c r="H640" s="116">
        <v>0.36</v>
      </c>
      <c r="I640" s="116">
        <v>0.57999999999999996</v>
      </c>
      <c r="J640" s="116" t="s">
        <v>268</v>
      </c>
      <c r="K640" s="116">
        <v>2.6830828508700002E-3</v>
      </c>
      <c r="L640" s="116">
        <v>4005.9037169297499</v>
      </c>
      <c r="M640" s="116">
        <v>10.6849568212872</v>
      </c>
      <c r="N640" s="116">
        <v>1.8169541318944</v>
      </c>
      <c r="O640" s="116">
        <v>2.866862440957E-2</v>
      </c>
      <c r="P640" s="116">
        <v>4.8750384721200002E-3</v>
      </c>
      <c r="Q640" s="116">
        <v>10.748171565166601</v>
      </c>
      <c r="R640" s="116">
        <v>1310</v>
      </c>
      <c r="S640" s="116" t="s">
        <v>318</v>
      </c>
      <c r="T640" s="116">
        <v>1310</v>
      </c>
      <c r="U640" s="116" t="s">
        <v>268</v>
      </c>
      <c r="V640" s="116" t="s">
        <v>268</v>
      </c>
      <c r="Z640" s="116">
        <v>0</v>
      </c>
      <c r="AA640" s="116">
        <v>1</v>
      </c>
      <c r="AB640" s="116">
        <v>2.866862440957E-2</v>
      </c>
      <c r="AC640" s="116">
        <v>4.8750384721200002E-3</v>
      </c>
      <c r="AD640" s="116">
        <v>10.7481715651667</v>
      </c>
      <c r="AF640" s="116">
        <v>-1</v>
      </c>
      <c r="AG640" s="116">
        <v>-1</v>
      </c>
      <c r="AH640" s="116">
        <v>-1</v>
      </c>
      <c r="AI640" s="116">
        <v>-1</v>
      </c>
      <c r="AJ640" s="116">
        <v>0</v>
      </c>
      <c r="AM640" s="116" t="s">
        <v>319</v>
      </c>
      <c r="AN640" s="116">
        <v>-1</v>
      </c>
      <c r="AQ640" s="116">
        <v>779</v>
      </c>
      <c r="AR640" s="116" t="s">
        <v>320</v>
      </c>
      <c r="AS640" s="116" t="s">
        <v>248</v>
      </c>
      <c r="AT640" s="116" t="s">
        <v>268</v>
      </c>
      <c r="AV640" s="116">
        <v>50.802450586225298</v>
      </c>
      <c r="AW640" s="116">
        <v>8.7170896999999997E-3</v>
      </c>
    </row>
    <row r="641" spans="1:49" x14ac:dyDescent="0.25">
      <c r="A641" s="127">
        <v>210000</v>
      </c>
      <c r="B641" s="127">
        <v>840000</v>
      </c>
      <c r="C641" s="127">
        <v>840000</v>
      </c>
      <c r="D641" s="116" t="s">
        <v>314</v>
      </c>
      <c r="E641" s="116" t="s">
        <v>315</v>
      </c>
      <c r="F641" s="116" t="s">
        <v>316</v>
      </c>
      <c r="G641" s="116" t="s">
        <v>317</v>
      </c>
      <c r="H641" s="116">
        <v>0.36</v>
      </c>
      <c r="I641" s="116">
        <v>0.57999999999999996</v>
      </c>
      <c r="J641" s="116" t="s">
        <v>268</v>
      </c>
      <c r="K641" s="116">
        <v>0.14227066166673</v>
      </c>
      <c r="L641" s="116">
        <v>4015.5051364426099</v>
      </c>
      <c r="M641" s="116">
        <v>10.353842167697699</v>
      </c>
      <c r="N641" s="116">
        <v>1.7376165067864</v>
      </c>
      <c r="O641" s="116">
        <v>1.47304797599125</v>
      </c>
      <c r="P641" s="116">
        <v>0.24721185014353</v>
      </c>
      <c r="Q641" s="116">
        <v>571.28857268784805</v>
      </c>
      <c r="R641" s="116">
        <v>1210</v>
      </c>
      <c r="S641" s="116" t="s">
        <v>318</v>
      </c>
      <c r="T641" s="116">
        <v>1210</v>
      </c>
      <c r="U641" s="116" t="s">
        <v>268</v>
      </c>
      <c r="V641" s="116" t="s">
        <v>268</v>
      </c>
      <c r="Z641" s="116">
        <v>0</v>
      </c>
      <c r="AA641" s="116">
        <v>1</v>
      </c>
      <c r="AB641" s="116">
        <v>1.47304797599125</v>
      </c>
      <c r="AC641" s="116">
        <v>0.24721185014353</v>
      </c>
      <c r="AD641" s="116">
        <v>571.28857287634003</v>
      </c>
      <c r="AF641" s="116">
        <v>-1</v>
      </c>
      <c r="AG641" s="116">
        <v>-1</v>
      </c>
      <c r="AH641" s="116">
        <v>-1</v>
      </c>
      <c r="AI641" s="116">
        <v>-1</v>
      </c>
      <c r="AJ641" s="116">
        <v>0</v>
      </c>
      <c r="AM641" s="116" t="s">
        <v>319</v>
      </c>
      <c r="AN641" s="116">
        <v>-1</v>
      </c>
      <c r="AQ641" s="116">
        <v>779</v>
      </c>
      <c r="AR641" s="116" t="s">
        <v>320</v>
      </c>
      <c r="AS641" s="116" t="s">
        <v>248</v>
      </c>
      <c r="AT641" s="116" t="s">
        <v>268</v>
      </c>
      <c r="AV641" s="116">
        <v>192.73943413344301</v>
      </c>
      <c r="AW641" s="116">
        <v>0.46333217589999998</v>
      </c>
    </row>
    <row r="642" spans="1:49" x14ac:dyDescent="0.25">
      <c r="A642" s="127">
        <v>210000</v>
      </c>
      <c r="B642" s="127">
        <v>840000</v>
      </c>
      <c r="C642" s="127">
        <v>840000</v>
      </c>
      <c r="D642" s="116" t="s">
        <v>314</v>
      </c>
      <c r="E642" s="116" t="s">
        <v>315</v>
      </c>
      <c r="F642" s="116" t="s">
        <v>316</v>
      </c>
      <c r="G642" s="116" t="s">
        <v>317</v>
      </c>
      <c r="H642" s="116">
        <v>0.36</v>
      </c>
      <c r="I642" s="116">
        <v>0.57999999999999996</v>
      </c>
      <c r="J642" s="116" t="s">
        <v>268</v>
      </c>
      <c r="K642" s="116">
        <v>1.3658229896700001E-3</v>
      </c>
      <c r="L642" s="116">
        <v>4015.5051364426099</v>
      </c>
      <c r="M642" s="116">
        <v>10.353842167697699</v>
      </c>
      <c r="N642" s="116">
        <v>1.7376165067864</v>
      </c>
      <c r="O642" s="116">
        <v>1.414151566408E-2</v>
      </c>
      <c r="P642" s="116">
        <v>2.3732765722000002E-3</v>
      </c>
      <c r="Q642" s="116">
        <v>5.4844692305033398</v>
      </c>
      <c r="R642" s="116">
        <v>1310</v>
      </c>
      <c r="S642" s="116" t="s">
        <v>318</v>
      </c>
      <c r="T642" s="116">
        <v>1310</v>
      </c>
      <c r="U642" s="116" t="s">
        <v>268</v>
      </c>
      <c r="V642" s="116" t="s">
        <v>268</v>
      </c>
      <c r="Z642" s="116">
        <v>0</v>
      </c>
      <c r="AA642" s="116">
        <v>1</v>
      </c>
      <c r="AB642" s="116">
        <v>1.414151566408E-2</v>
      </c>
      <c r="AC642" s="116">
        <v>2.3732765722000002E-3</v>
      </c>
      <c r="AD642" s="116">
        <v>5.4844692305047102</v>
      </c>
      <c r="AF642" s="116">
        <v>-1</v>
      </c>
      <c r="AG642" s="116">
        <v>-1</v>
      </c>
      <c r="AH642" s="116">
        <v>-1</v>
      </c>
      <c r="AI642" s="116">
        <v>-1</v>
      </c>
      <c r="AJ642" s="116">
        <v>0</v>
      </c>
      <c r="AM642" s="116" t="s">
        <v>319</v>
      </c>
      <c r="AN642" s="116">
        <v>-1</v>
      </c>
      <c r="AQ642" s="116">
        <v>779</v>
      </c>
      <c r="AR642" s="116" t="s">
        <v>320</v>
      </c>
      <c r="AS642" s="116" t="s">
        <v>248</v>
      </c>
      <c r="AT642" s="116" t="s">
        <v>268</v>
      </c>
      <c r="AV642" s="116">
        <v>26.078158591179601</v>
      </c>
      <c r="AW642" s="116">
        <v>4.4480691000000003E-3</v>
      </c>
    </row>
    <row r="643" spans="1:49" x14ac:dyDescent="0.25">
      <c r="A643" s="127">
        <v>210000</v>
      </c>
      <c r="B643" s="127">
        <v>840000</v>
      </c>
      <c r="C643" s="127">
        <v>840000</v>
      </c>
      <c r="D643" s="116" t="s">
        <v>314</v>
      </c>
      <c r="E643" s="116" t="s">
        <v>315</v>
      </c>
      <c r="F643" s="116" t="s">
        <v>316</v>
      </c>
      <c r="G643" s="116" t="s">
        <v>317</v>
      </c>
      <c r="H643" s="116">
        <v>0.36</v>
      </c>
      <c r="I643" s="116">
        <v>0.57999999999999996</v>
      </c>
      <c r="J643" s="116" t="s">
        <v>268</v>
      </c>
      <c r="K643" s="116">
        <v>0.13926815986895999</v>
      </c>
      <c r="L643" s="116">
        <v>4015.5051364426099</v>
      </c>
      <c r="M643" s="116">
        <v>10.353842167697699</v>
      </c>
      <c r="N643" s="116">
        <v>1.7376165067864</v>
      </c>
      <c r="O643" s="116">
        <v>1.44196054626896</v>
      </c>
      <c r="P643" s="116">
        <v>0.24199465345807999</v>
      </c>
      <c r="Q643" s="116">
        <v>559.23201129674396</v>
      </c>
      <c r="R643" s="116">
        <v>1750</v>
      </c>
      <c r="S643" s="116" t="s">
        <v>321</v>
      </c>
      <c r="T643" s="116">
        <v>1750</v>
      </c>
      <c r="U643" s="116" t="s">
        <v>268</v>
      </c>
      <c r="V643" s="116" t="s">
        <v>268</v>
      </c>
      <c r="Z643" s="116">
        <v>0</v>
      </c>
      <c r="AA643" s="116">
        <v>1</v>
      </c>
      <c r="AB643" s="116">
        <v>1.44196054626896</v>
      </c>
      <c r="AC643" s="116">
        <v>0.24199465345807999</v>
      </c>
      <c r="AD643" s="116">
        <v>559.23201107916805</v>
      </c>
      <c r="AF643" s="116">
        <v>-1</v>
      </c>
      <c r="AG643" s="116">
        <v>-1</v>
      </c>
      <c r="AH643" s="116">
        <v>-1</v>
      </c>
      <c r="AI643" s="116">
        <v>-1</v>
      </c>
      <c r="AJ643" s="116">
        <v>0</v>
      </c>
      <c r="AM643" s="116" t="s">
        <v>319</v>
      </c>
      <c r="AN643" s="116">
        <v>-1</v>
      </c>
      <c r="AQ643" s="116">
        <v>779</v>
      </c>
      <c r="AR643" s="116" t="s">
        <v>320</v>
      </c>
      <c r="AS643" s="116" t="s">
        <v>248</v>
      </c>
      <c r="AT643" s="116" t="s">
        <v>268</v>
      </c>
      <c r="AV643" s="116">
        <v>100.896974817399</v>
      </c>
      <c r="AW643" s="116">
        <v>0.45355394249999997</v>
      </c>
    </row>
    <row r="644" spans="1:49" x14ac:dyDescent="0.25">
      <c r="A644" s="127">
        <v>210000</v>
      </c>
      <c r="B644" s="127">
        <v>840000</v>
      </c>
      <c r="C644" s="127">
        <v>840000</v>
      </c>
      <c r="D644" s="116" t="s">
        <v>314</v>
      </c>
      <c r="E644" s="116" t="s">
        <v>315</v>
      </c>
      <c r="F644" s="116" t="s">
        <v>316</v>
      </c>
      <c r="G644" s="116" t="s">
        <v>317</v>
      </c>
      <c r="H644" s="116">
        <v>0.36</v>
      </c>
      <c r="I644" s="116">
        <v>0.57999999999999996</v>
      </c>
      <c r="J644" s="116" t="s">
        <v>268</v>
      </c>
      <c r="K644" s="116">
        <v>0.14141591571088</v>
      </c>
      <c r="L644" s="116">
        <v>3974.6111397504301</v>
      </c>
      <c r="M644" s="116">
        <v>10.911492361916199</v>
      </c>
      <c r="N644" s="116">
        <v>1.96133683325677</v>
      </c>
      <c r="O644" s="116">
        <v>1.5430586841326901</v>
      </c>
      <c r="P644" s="116">
        <v>0.27736424429249001</v>
      </c>
      <c r="Q644" s="116">
        <v>562.07327392248396</v>
      </c>
      <c r="R644" s="116">
        <v>1210</v>
      </c>
      <c r="S644" s="116" t="s">
        <v>318</v>
      </c>
      <c r="T644" s="116">
        <v>1210</v>
      </c>
      <c r="U644" s="116" t="s">
        <v>268</v>
      </c>
      <c r="V644" s="116" t="s">
        <v>268</v>
      </c>
      <c r="Z644" s="116">
        <v>0</v>
      </c>
      <c r="AA644" s="116">
        <v>1</v>
      </c>
      <c r="AB644" s="116">
        <v>1.5430586841326901</v>
      </c>
      <c r="AC644" s="116">
        <v>0.27736424429249001</v>
      </c>
      <c r="AD644" s="116">
        <v>562.07327392248396</v>
      </c>
      <c r="AF644" s="116">
        <v>-1</v>
      </c>
      <c r="AG644" s="116">
        <v>-1</v>
      </c>
      <c r="AH644" s="116">
        <v>-1</v>
      </c>
      <c r="AI644" s="116">
        <v>-1</v>
      </c>
      <c r="AJ644" s="116">
        <v>0</v>
      </c>
      <c r="AM644" s="116" t="s">
        <v>319</v>
      </c>
      <c r="AN644" s="116">
        <v>-1</v>
      </c>
      <c r="AQ644" s="116">
        <v>779</v>
      </c>
      <c r="AR644" s="116" t="s">
        <v>320</v>
      </c>
      <c r="AS644" s="116" t="s">
        <v>248</v>
      </c>
      <c r="AT644" s="116" t="s">
        <v>268</v>
      </c>
      <c r="AV644" s="116">
        <v>203.41037252567099</v>
      </c>
      <c r="AW644" s="116">
        <v>0.45585829189999999</v>
      </c>
    </row>
    <row r="645" spans="1:49" x14ac:dyDescent="0.25">
      <c r="A645" s="127">
        <v>210000</v>
      </c>
      <c r="B645" s="127">
        <v>840000</v>
      </c>
      <c r="C645" s="127">
        <v>840000</v>
      </c>
      <c r="D645" s="116" t="s">
        <v>314</v>
      </c>
      <c r="E645" s="116" t="s">
        <v>315</v>
      </c>
      <c r="F645" s="116" t="s">
        <v>316</v>
      </c>
      <c r="G645" s="116" t="s">
        <v>317</v>
      </c>
      <c r="H645" s="116">
        <v>0.36</v>
      </c>
      <c r="I645" s="116">
        <v>0.57999999999999996</v>
      </c>
      <c r="J645" s="116" t="s">
        <v>268</v>
      </c>
      <c r="K645" s="116">
        <v>3.5626484623300001E-3</v>
      </c>
      <c r="L645" s="116">
        <v>3974.6111397504301</v>
      </c>
      <c r="M645" s="116">
        <v>10.911492361916199</v>
      </c>
      <c r="N645" s="116">
        <v>1.96133683325677</v>
      </c>
      <c r="O645" s="116">
        <v>3.8873811484920001E-2</v>
      </c>
      <c r="P645" s="116">
        <v>6.9875536531099998E-3</v>
      </c>
      <c r="Q645" s="116">
        <v>14.1601422653995</v>
      </c>
      <c r="R645" s="116">
        <v>1310</v>
      </c>
      <c r="S645" s="116" t="s">
        <v>318</v>
      </c>
      <c r="T645" s="116">
        <v>1310</v>
      </c>
      <c r="U645" s="116" t="s">
        <v>268</v>
      </c>
      <c r="V645" s="116" t="s">
        <v>268</v>
      </c>
      <c r="Z645" s="116">
        <v>0</v>
      </c>
      <c r="AA645" s="116">
        <v>1</v>
      </c>
      <c r="AB645" s="116">
        <v>3.8873811484920001E-2</v>
      </c>
      <c r="AC645" s="116">
        <v>6.9875536531099998E-3</v>
      </c>
      <c r="AD645" s="116">
        <v>14.1601422653992</v>
      </c>
      <c r="AF645" s="116">
        <v>-1</v>
      </c>
      <c r="AG645" s="116">
        <v>-1</v>
      </c>
      <c r="AH645" s="116">
        <v>-1</v>
      </c>
      <c r="AI645" s="116">
        <v>-1</v>
      </c>
      <c r="AJ645" s="116">
        <v>0</v>
      </c>
      <c r="AM645" s="116" t="s">
        <v>319</v>
      </c>
      <c r="AN645" s="116">
        <v>-1</v>
      </c>
      <c r="AQ645" s="116">
        <v>779</v>
      </c>
      <c r="AR645" s="116" t="s">
        <v>320</v>
      </c>
      <c r="AS645" s="116" t="s">
        <v>248</v>
      </c>
      <c r="AT645" s="116" t="s">
        <v>268</v>
      </c>
      <c r="AV645" s="116">
        <v>66.872188043668302</v>
      </c>
      <c r="AW645" s="116">
        <v>1.14843003E-2</v>
      </c>
    </row>
    <row r="646" spans="1:49" x14ac:dyDescent="0.25">
      <c r="A646" s="127">
        <v>210000</v>
      </c>
      <c r="B646" s="127">
        <v>840000</v>
      </c>
      <c r="C646" s="127">
        <v>840000</v>
      </c>
      <c r="D646" s="116" t="s">
        <v>314</v>
      </c>
      <c r="E646" s="116" t="s">
        <v>315</v>
      </c>
      <c r="F646" s="116" t="s">
        <v>316</v>
      </c>
      <c r="G646" s="116" t="s">
        <v>317</v>
      </c>
      <c r="H646" s="116">
        <v>0.36</v>
      </c>
      <c r="I646" s="116">
        <v>0.57999999999999996</v>
      </c>
      <c r="J646" s="116" t="s">
        <v>268</v>
      </c>
      <c r="K646" s="116">
        <v>1.4620677368400001E-3</v>
      </c>
      <c r="L646" s="116">
        <v>3974.6111397504301</v>
      </c>
      <c r="M646" s="116">
        <v>10.911492361916199</v>
      </c>
      <c r="N646" s="116">
        <v>1.96133683325677</v>
      </c>
      <c r="O646" s="116">
        <v>1.5953340943230001E-2</v>
      </c>
      <c r="P646" s="116">
        <v>2.8676073049900002E-3</v>
      </c>
      <c r="Q646" s="116">
        <v>5.8111507139497398</v>
      </c>
      <c r="R646" s="116">
        <v>1310</v>
      </c>
      <c r="S646" s="116" t="s">
        <v>318</v>
      </c>
      <c r="T646" s="116">
        <v>1310</v>
      </c>
      <c r="U646" s="116" t="s">
        <v>268</v>
      </c>
      <c r="V646" s="116" t="s">
        <v>268</v>
      </c>
      <c r="Z646" s="116">
        <v>0</v>
      </c>
      <c r="AA646" s="116">
        <v>1</v>
      </c>
      <c r="AB646" s="116">
        <v>1.5953340943230001E-2</v>
      </c>
      <c r="AC646" s="116">
        <v>2.8676073049900002E-3</v>
      </c>
      <c r="AD646" s="116">
        <v>5.8111507139514904</v>
      </c>
      <c r="AF646" s="116">
        <v>-1</v>
      </c>
      <c r="AG646" s="116">
        <v>-1</v>
      </c>
      <c r="AH646" s="116">
        <v>-1</v>
      </c>
      <c r="AI646" s="116">
        <v>-1</v>
      </c>
      <c r="AJ646" s="116">
        <v>0</v>
      </c>
      <c r="AM646" s="116" t="s">
        <v>319</v>
      </c>
      <c r="AN646" s="116">
        <v>-1</v>
      </c>
      <c r="AQ646" s="116">
        <v>779</v>
      </c>
      <c r="AR646" s="116" t="s">
        <v>320</v>
      </c>
      <c r="AS646" s="116" t="s">
        <v>248</v>
      </c>
      <c r="AT646" s="116" t="s">
        <v>268</v>
      </c>
      <c r="AV646" s="116">
        <v>27.916998096833801</v>
      </c>
      <c r="AW646" s="116">
        <v>4.7130176000000001E-3</v>
      </c>
    </row>
    <row r="647" spans="1:49" x14ac:dyDescent="0.25">
      <c r="A647" s="127">
        <v>210000</v>
      </c>
      <c r="B647" s="127">
        <v>840000</v>
      </c>
      <c r="C647" s="127">
        <v>840000</v>
      </c>
      <c r="D647" s="116" t="s">
        <v>314</v>
      </c>
      <c r="E647" s="116" t="s">
        <v>315</v>
      </c>
      <c r="F647" s="116" t="s">
        <v>316</v>
      </c>
      <c r="G647" s="116" t="s">
        <v>317</v>
      </c>
      <c r="H647" s="116">
        <v>0.36</v>
      </c>
      <c r="I647" s="116">
        <v>0.57999999999999996</v>
      </c>
      <c r="J647" s="116" t="s">
        <v>268</v>
      </c>
      <c r="K647" s="116">
        <v>0.48791952038483999</v>
      </c>
      <c r="L647" s="116">
        <v>3956.0431021526801</v>
      </c>
      <c r="M647" s="116">
        <v>10.034556582692099</v>
      </c>
      <c r="N647" s="116">
        <v>1.5472371463529799</v>
      </c>
      <c r="O647" s="116">
        <v>4.8960560351016804</v>
      </c>
      <c r="P647" s="116">
        <v>0.75492720637014998</v>
      </c>
      <c r="Q647" s="116">
        <v>1930.2306530240901</v>
      </c>
      <c r="R647" s="116">
        <v>1210</v>
      </c>
      <c r="S647" s="116" t="s">
        <v>318</v>
      </c>
      <c r="T647" s="116">
        <v>1210</v>
      </c>
      <c r="U647" s="116" t="s">
        <v>268</v>
      </c>
      <c r="V647" s="116" t="s">
        <v>268</v>
      </c>
      <c r="Z647" s="116">
        <v>0</v>
      </c>
      <c r="AA647" s="116">
        <v>1</v>
      </c>
      <c r="AB647" s="116">
        <v>4.8960560351016804</v>
      </c>
      <c r="AC647" s="116">
        <v>0.75492720637014998</v>
      </c>
      <c r="AD647" s="116">
        <v>1930.2306530240901</v>
      </c>
      <c r="AF647" s="116">
        <v>-1</v>
      </c>
      <c r="AG647" s="116">
        <v>-1</v>
      </c>
      <c r="AH647" s="116">
        <v>-1</v>
      </c>
      <c r="AI647" s="116">
        <v>-1</v>
      </c>
      <c r="AJ647" s="116">
        <v>0</v>
      </c>
      <c r="AM647" s="116" t="s">
        <v>319</v>
      </c>
      <c r="AN647" s="116">
        <v>-1</v>
      </c>
      <c r="AQ647" s="116">
        <v>779</v>
      </c>
      <c r="AR647" s="116" t="s">
        <v>320</v>
      </c>
      <c r="AS647" s="116" t="s">
        <v>248</v>
      </c>
      <c r="AT647" s="116" t="s">
        <v>268</v>
      </c>
      <c r="AV647" s="116">
        <v>221.717161719101</v>
      </c>
      <c r="AW647" s="116">
        <v>1.5654749822</v>
      </c>
    </row>
    <row r="648" spans="1:49" x14ac:dyDescent="0.25">
      <c r="A648" s="127">
        <v>210000</v>
      </c>
      <c r="B648" s="127">
        <v>840000</v>
      </c>
      <c r="C648" s="127">
        <v>840000</v>
      </c>
      <c r="D648" s="116" t="s">
        <v>314</v>
      </c>
      <c r="E648" s="116" t="s">
        <v>315</v>
      </c>
      <c r="F648" s="116" t="s">
        <v>316</v>
      </c>
      <c r="G648" s="116" t="s">
        <v>317</v>
      </c>
      <c r="H648" s="116">
        <v>0.36</v>
      </c>
      <c r="I648" s="116">
        <v>0.57999999999999996</v>
      </c>
      <c r="J648" s="116" t="s">
        <v>268</v>
      </c>
      <c r="K648" s="116">
        <v>3.6818840215E-3</v>
      </c>
      <c r="L648" s="116">
        <v>3956.0431021526801</v>
      </c>
      <c r="M648" s="116">
        <v>10.034556582692099</v>
      </c>
      <c r="N648" s="116">
        <v>1.5472371463529799</v>
      </c>
      <c r="O648" s="116">
        <v>3.6946073544669999E-2</v>
      </c>
      <c r="P648" s="116">
        <v>5.6967477266300004E-3</v>
      </c>
      <c r="Q648" s="116">
        <v>14.5656918861891</v>
      </c>
      <c r="R648" s="116">
        <v>1310</v>
      </c>
      <c r="S648" s="116" t="s">
        <v>318</v>
      </c>
      <c r="T648" s="116">
        <v>1310</v>
      </c>
      <c r="U648" s="116" t="s">
        <v>268</v>
      </c>
      <c r="V648" s="116" t="s">
        <v>268</v>
      </c>
      <c r="Z648" s="116">
        <v>0</v>
      </c>
      <c r="AA648" s="116">
        <v>1</v>
      </c>
      <c r="AB648" s="116">
        <v>3.6946073544669999E-2</v>
      </c>
      <c r="AC648" s="116">
        <v>5.6967477266300004E-3</v>
      </c>
      <c r="AD648" s="116">
        <v>14.5656918861892</v>
      </c>
      <c r="AF648" s="116">
        <v>-1</v>
      </c>
      <c r="AG648" s="116">
        <v>-1</v>
      </c>
      <c r="AH648" s="116">
        <v>-1</v>
      </c>
      <c r="AI648" s="116">
        <v>-1</v>
      </c>
      <c r="AJ648" s="116">
        <v>0</v>
      </c>
      <c r="AM648" s="116" t="s">
        <v>319</v>
      </c>
      <c r="AN648" s="116">
        <v>-1</v>
      </c>
      <c r="AQ648" s="116">
        <v>779</v>
      </c>
      <c r="AR648" s="116" t="s">
        <v>320</v>
      </c>
      <c r="AS648" s="116" t="s">
        <v>248</v>
      </c>
      <c r="AT648" s="116" t="s">
        <v>268</v>
      </c>
      <c r="AV648" s="116">
        <v>68.929531984255604</v>
      </c>
      <c r="AW648" s="116">
        <v>1.18132132E-2</v>
      </c>
    </row>
    <row r="649" spans="1:49" x14ac:dyDescent="0.25">
      <c r="A649" s="127">
        <v>210000</v>
      </c>
      <c r="B649" s="127">
        <v>840000</v>
      </c>
      <c r="C649" s="127">
        <v>840000</v>
      </c>
      <c r="D649" s="116" t="s">
        <v>314</v>
      </c>
      <c r="E649" s="116" t="s">
        <v>315</v>
      </c>
      <c r="F649" s="116" t="s">
        <v>316</v>
      </c>
      <c r="G649" s="116" t="s">
        <v>317</v>
      </c>
      <c r="H649" s="116">
        <v>0.36</v>
      </c>
      <c r="I649" s="116">
        <v>0.57999999999999996</v>
      </c>
      <c r="J649" s="116" t="s">
        <v>268</v>
      </c>
      <c r="K649" s="116">
        <v>1.3930616859500001E-3</v>
      </c>
      <c r="L649" s="116">
        <v>3956.0431021526801</v>
      </c>
      <c r="M649" s="116">
        <v>10.034556582692099</v>
      </c>
      <c r="N649" s="116">
        <v>1.5472371463529799</v>
      </c>
      <c r="O649" s="116">
        <v>1.39787563109E-2</v>
      </c>
      <c r="P649" s="116">
        <v>2.1553967876699999E-3</v>
      </c>
      <c r="Q649" s="116">
        <v>5.5110120735994199</v>
      </c>
      <c r="R649" s="116">
        <v>1310</v>
      </c>
      <c r="S649" s="116" t="s">
        <v>318</v>
      </c>
      <c r="T649" s="116">
        <v>1310</v>
      </c>
      <c r="U649" s="116" t="s">
        <v>268</v>
      </c>
      <c r="V649" s="116" t="s">
        <v>268</v>
      </c>
      <c r="Z649" s="116">
        <v>0</v>
      </c>
      <c r="AA649" s="116">
        <v>1</v>
      </c>
      <c r="AB649" s="116">
        <v>1.39787563109E-2</v>
      </c>
      <c r="AC649" s="116">
        <v>2.1553967876699999E-3</v>
      </c>
      <c r="AD649" s="116">
        <v>5.5110120736000496</v>
      </c>
      <c r="AF649" s="116">
        <v>-1</v>
      </c>
      <c r="AG649" s="116">
        <v>-1</v>
      </c>
      <c r="AH649" s="116">
        <v>-1</v>
      </c>
      <c r="AI649" s="116">
        <v>-1</v>
      </c>
      <c r="AJ649" s="116">
        <v>0</v>
      </c>
      <c r="AM649" s="116" t="s">
        <v>319</v>
      </c>
      <c r="AN649" s="116">
        <v>-1</v>
      </c>
      <c r="AQ649" s="116">
        <v>779</v>
      </c>
      <c r="AR649" s="116" t="s">
        <v>320</v>
      </c>
      <c r="AS649" s="116" t="s">
        <v>248</v>
      </c>
      <c r="AT649" s="116" t="s">
        <v>268</v>
      </c>
      <c r="AV649" s="116">
        <v>26.7240049973135</v>
      </c>
      <c r="AW649" s="116">
        <v>4.4695962000000002E-3</v>
      </c>
    </row>
    <row r="650" spans="1:49" x14ac:dyDescent="0.25">
      <c r="A650" s="127">
        <v>210000</v>
      </c>
      <c r="B650" s="127">
        <v>840000</v>
      </c>
      <c r="C650" s="127">
        <v>840000</v>
      </c>
      <c r="D650" s="116" t="s">
        <v>314</v>
      </c>
      <c r="E650" s="116" t="s">
        <v>315</v>
      </c>
      <c r="F650" s="116" t="s">
        <v>316</v>
      </c>
      <c r="G650" s="116" t="s">
        <v>317</v>
      </c>
      <c r="H650" s="116">
        <v>0.36</v>
      </c>
      <c r="I650" s="116">
        <v>0.57999999999999996</v>
      </c>
      <c r="J650" s="116" t="s">
        <v>268</v>
      </c>
      <c r="K650" s="116">
        <v>6.3042195050880004E-2</v>
      </c>
      <c r="L650" s="116">
        <v>3956.0431021526801</v>
      </c>
      <c r="M650" s="116">
        <v>10.034556582692099</v>
      </c>
      <c r="N650" s="116">
        <v>1.5472371463529799</v>
      </c>
      <c r="O650" s="116">
        <v>0.63260047333519998</v>
      </c>
      <c r="P650" s="116">
        <v>9.7541225970350004E-2</v>
      </c>
      <c r="Q650" s="116">
        <v>249.39764087561301</v>
      </c>
      <c r="R650" s="116">
        <v>1310</v>
      </c>
      <c r="S650" s="116" t="s">
        <v>318</v>
      </c>
      <c r="T650" s="116">
        <v>1310</v>
      </c>
      <c r="U650" s="116" t="s">
        <v>268</v>
      </c>
      <c r="V650" s="116" t="s">
        <v>268</v>
      </c>
      <c r="Z650" s="116">
        <v>0</v>
      </c>
      <c r="AA650" s="116">
        <v>1</v>
      </c>
      <c r="AB650" s="116">
        <v>0.63260047333519998</v>
      </c>
      <c r="AC650" s="116">
        <v>9.7541225970350004E-2</v>
      </c>
      <c r="AD650" s="116">
        <v>249.39764087561201</v>
      </c>
      <c r="AF650" s="116">
        <v>-1</v>
      </c>
      <c r="AG650" s="116">
        <v>-1</v>
      </c>
      <c r="AH650" s="116">
        <v>-1</v>
      </c>
      <c r="AI650" s="116">
        <v>-1</v>
      </c>
      <c r="AJ650" s="116">
        <v>0</v>
      </c>
      <c r="AM650" s="116" t="s">
        <v>319</v>
      </c>
      <c r="AN650" s="116">
        <v>-1</v>
      </c>
      <c r="AQ650" s="116">
        <v>779</v>
      </c>
      <c r="AR650" s="116" t="s">
        <v>320</v>
      </c>
      <c r="AS650" s="116" t="s">
        <v>248</v>
      </c>
      <c r="AT650" s="116" t="s">
        <v>268</v>
      </c>
      <c r="AV650" s="116">
        <v>66.247989282257905</v>
      </c>
      <c r="AW650" s="116">
        <v>0.20226897069999999</v>
      </c>
    </row>
    <row r="651" spans="1:49" x14ac:dyDescent="0.25">
      <c r="A651" s="127">
        <v>220000</v>
      </c>
      <c r="B651" s="127">
        <v>840000</v>
      </c>
      <c r="C651" s="127">
        <v>850000</v>
      </c>
      <c r="D651" s="116" t="s">
        <v>314</v>
      </c>
      <c r="E651" s="116" t="s">
        <v>315</v>
      </c>
      <c r="F651" s="116" t="s">
        <v>316</v>
      </c>
      <c r="G651" s="116" t="s">
        <v>317</v>
      </c>
      <c r="H651" s="116">
        <v>0.36</v>
      </c>
      <c r="I651" s="116">
        <v>0.57999999999999996</v>
      </c>
      <c r="J651" s="116" t="s">
        <v>268</v>
      </c>
      <c r="K651" s="116">
        <v>0.34034007195874999</v>
      </c>
      <c r="L651" s="116">
        <v>3984.0229350551099</v>
      </c>
      <c r="M651" s="116">
        <v>10.550688597829399</v>
      </c>
      <c r="N651" s="116">
        <v>1.7779188579335199</v>
      </c>
      <c r="O651" s="116">
        <v>3.5908221165997398</v>
      </c>
      <c r="P651" s="116">
        <v>0.60509703204593002</v>
      </c>
      <c r="Q651" s="116">
        <v>1355.922652402</v>
      </c>
      <c r="R651" s="116">
        <v>1210</v>
      </c>
      <c r="S651" s="116" t="s">
        <v>318</v>
      </c>
      <c r="T651" s="116">
        <v>1210</v>
      </c>
      <c r="U651" s="116" t="s">
        <v>268</v>
      </c>
      <c r="V651" s="116" t="s">
        <v>268</v>
      </c>
      <c r="Z651" s="116">
        <v>0</v>
      </c>
      <c r="AA651" s="116">
        <v>1</v>
      </c>
      <c r="AB651" s="116">
        <v>3.5908221165997398</v>
      </c>
      <c r="AC651" s="116">
        <v>0.60509703204593002</v>
      </c>
      <c r="AD651" s="116">
        <v>1355.922652402</v>
      </c>
      <c r="AF651" s="116">
        <v>-1</v>
      </c>
      <c r="AG651" s="116">
        <v>-1</v>
      </c>
      <c r="AH651" s="116">
        <v>-1</v>
      </c>
      <c r="AI651" s="116">
        <v>-1</v>
      </c>
      <c r="AJ651" s="116">
        <v>0</v>
      </c>
      <c r="AM651" s="116" t="s">
        <v>319</v>
      </c>
      <c r="AN651" s="116">
        <v>-1</v>
      </c>
      <c r="AQ651" s="116">
        <v>779</v>
      </c>
      <c r="AR651" s="116" t="s">
        <v>320</v>
      </c>
      <c r="AS651" s="116" t="s">
        <v>248</v>
      </c>
      <c r="AT651" s="116" t="s">
        <v>268</v>
      </c>
      <c r="AV651" s="116">
        <v>192.932631042689</v>
      </c>
      <c r="AW651" s="116">
        <v>1.0996939598</v>
      </c>
    </row>
    <row r="652" spans="1:49" x14ac:dyDescent="0.25">
      <c r="A652" s="127">
        <v>220000</v>
      </c>
      <c r="B652" s="127">
        <v>840000</v>
      </c>
      <c r="C652" s="127">
        <v>850000</v>
      </c>
      <c r="D652" s="116" t="s">
        <v>314</v>
      </c>
      <c r="E652" s="116" t="s">
        <v>315</v>
      </c>
      <c r="F652" s="116" t="s">
        <v>316</v>
      </c>
      <c r="G652" s="116" t="s">
        <v>317</v>
      </c>
      <c r="H652" s="116">
        <v>0.36</v>
      </c>
      <c r="I652" s="116">
        <v>0.57999999999999996</v>
      </c>
      <c r="J652" s="116" t="s">
        <v>268</v>
      </c>
      <c r="K652" s="116">
        <v>5.783336588113E-2</v>
      </c>
      <c r="L652" s="116">
        <v>3984.0229350551099</v>
      </c>
      <c r="M652" s="116">
        <v>10.550688597829399</v>
      </c>
      <c r="N652" s="116">
        <v>1.7779188579335199</v>
      </c>
      <c r="O652" s="116">
        <v>0.61018183397615999</v>
      </c>
      <c r="P652" s="116">
        <v>0.10282303181782999</v>
      </c>
      <c r="Q652" s="116">
        <v>230.409456081863</v>
      </c>
      <c r="R652" s="116">
        <v>1310</v>
      </c>
      <c r="S652" s="116" t="s">
        <v>318</v>
      </c>
      <c r="T652" s="116">
        <v>1310</v>
      </c>
      <c r="U652" s="116" t="s">
        <v>268</v>
      </c>
      <c r="V652" s="116" t="s">
        <v>268</v>
      </c>
      <c r="Z652" s="116">
        <v>0</v>
      </c>
      <c r="AA652" s="116">
        <v>1</v>
      </c>
      <c r="AB652" s="116">
        <v>0.61018183397615999</v>
      </c>
      <c r="AC652" s="116">
        <v>0.10282303181782999</v>
      </c>
      <c r="AD652" s="116">
        <v>230.40945608186399</v>
      </c>
      <c r="AF652" s="116">
        <v>-1</v>
      </c>
      <c r="AG652" s="116">
        <v>-1</v>
      </c>
      <c r="AH652" s="116">
        <v>-1</v>
      </c>
      <c r="AI652" s="116">
        <v>-1</v>
      </c>
      <c r="AJ652" s="116">
        <v>0</v>
      </c>
      <c r="AM652" s="116" t="s">
        <v>319</v>
      </c>
      <c r="AN652" s="116">
        <v>-1</v>
      </c>
      <c r="AQ652" s="116">
        <v>779</v>
      </c>
      <c r="AR652" s="116" t="s">
        <v>320</v>
      </c>
      <c r="AS652" s="116" t="s">
        <v>248</v>
      </c>
      <c r="AT652" s="116" t="s">
        <v>268</v>
      </c>
      <c r="AV652" s="116">
        <v>74.702450321863495</v>
      </c>
      <c r="AW652" s="116">
        <v>0.18686898299999999</v>
      </c>
    </row>
    <row r="653" spans="1:49" x14ac:dyDescent="0.25">
      <c r="A653" s="127">
        <v>220000</v>
      </c>
      <c r="B653" s="127">
        <v>840000</v>
      </c>
      <c r="C653" s="127">
        <v>850000</v>
      </c>
      <c r="D653" s="116" t="s">
        <v>314</v>
      </c>
      <c r="E653" s="116" t="s">
        <v>315</v>
      </c>
      <c r="F653" s="116" t="s">
        <v>316</v>
      </c>
      <c r="G653" s="116" t="s">
        <v>317</v>
      </c>
      <c r="H653" s="116">
        <v>0.36</v>
      </c>
      <c r="I653" s="116">
        <v>0.57999999999999996</v>
      </c>
      <c r="J653" s="116" t="s">
        <v>268</v>
      </c>
      <c r="K653" s="127">
        <v>7.8238017850000004E-6</v>
      </c>
      <c r="L653" s="116">
        <v>3984.0229350551099</v>
      </c>
      <c r="M653" s="116">
        <v>10.550688597829399</v>
      </c>
      <c r="N653" s="116">
        <v>1.7779188579335199</v>
      </c>
      <c r="O653" s="116">
        <v>8.2546496279999997E-5</v>
      </c>
      <c r="P653" s="116">
        <v>1.3910084729999999E-5</v>
      </c>
      <c r="Q653" s="116">
        <v>3.1170205750759999E-2</v>
      </c>
      <c r="R653" s="116">
        <v>1310</v>
      </c>
      <c r="S653" s="116" t="s">
        <v>318</v>
      </c>
      <c r="T653" s="116">
        <v>1310</v>
      </c>
      <c r="U653" s="116" t="s">
        <v>268</v>
      </c>
      <c r="V653" s="116" t="s">
        <v>268</v>
      </c>
      <c r="Z653" s="116">
        <v>0</v>
      </c>
      <c r="AA653" s="116">
        <v>1</v>
      </c>
      <c r="AB653" s="116">
        <v>8.2546496279999997E-5</v>
      </c>
      <c r="AC653" s="116">
        <v>1.3910084729999999E-5</v>
      </c>
      <c r="AD653" s="116">
        <v>3.1170205752169999E-2</v>
      </c>
      <c r="AF653" s="116">
        <v>-1</v>
      </c>
      <c r="AG653" s="116">
        <v>-1</v>
      </c>
      <c r="AH653" s="116">
        <v>-1</v>
      </c>
      <c r="AI653" s="116">
        <v>-1</v>
      </c>
      <c r="AJ653" s="116">
        <v>0</v>
      </c>
      <c r="AM653" s="116" t="s">
        <v>319</v>
      </c>
      <c r="AN653" s="116">
        <v>-1</v>
      </c>
      <c r="AQ653" s="116">
        <v>779</v>
      </c>
      <c r="AR653" s="116" t="s">
        <v>320</v>
      </c>
      <c r="AS653" s="116" t="s">
        <v>248</v>
      </c>
      <c r="AT653" s="116" t="s">
        <v>268</v>
      </c>
      <c r="AV653" s="116">
        <v>0.84906377758616003</v>
      </c>
      <c r="AW653" s="116">
        <v>2.5279999999999999E-5</v>
      </c>
    </row>
    <row r="654" spans="1:49" x14ac:dyDescent="0.25">
      <c r="A654" s="127">
        <v>220000</v>
      </c>
      <c r="B654" s="127">
        <v>850000</v>
      </c>
      <c r="C654" s="127">
        <v>850000</v>
      </c>
      <c r="D654" s="116" t="s">
        <v>314</v>
      </c>
      <c r="E654" s="116" t="s">
        <v>315</v>
      </c>
      <c r="F654" s="116" t="s">
        <v>316</v>
      </c>
      <c r="G654" s="116" t="s">
        <v>317</v>
      </c>
      <c r="H654" s="116">
        <v>0.36</v>
      </c>
      <c r="I654" s="116">
        <v>0.57999999999999996</v>
      </c>
      <c r="J654" s="116" t="s">
        <v>268</v>
      </c>
      <c r="K654" s="116">
        <v>0.13486774150735001</v>
      </c>
      <c r="L654" s="116">
        <v>3992.1423257926299</v>
      </c>
      <c r="M654" s="116">
        <v>9.6684291452177096</v>
      </c>
      <c r="N654" s="116">
        <v>1.4058705015476101</v>
      </c>
      <c r="O654" s="116">
        <v>1.30395920273937</v>
      </c>
      <c r="P654" s="116">
        <v>0.18960657939552999</v>
      </c>
      <c r="Q654" s="116">
        <v>538.41121925556001</v>
      </c>
      <c r="R654" s="116">
        <v>1210</v>
      </c>
      <c r="S654" s="116" t="s">
        <v>318</v>
      </c>
      <c r="T654" s="116">
        <v>1210</v>
      </c>
      <c r="U654" s="116" t="s">
        <v>268</v>
      </c>
      <c r="V654" s="116" t="s">
        <v>268</v>
      </c>
      <c r="Z654" s="116">
        <v>0</v>
      </c>
      <c r="AA654" s="116">
        <v>1</v>
      </c>
      <c r="AB654" s="116">
        <v>1.30395920273937</v>
      </c>
      <c r="AC654" s="116">
        <v>0.18960657939552999</v>
      </c>
      <c r="AD654" s="116">
        <v>1624.15676197282</v>
      </c>
      <c r="AF654" s="116">
        <v>-1</v>
      </c>
      <c r="AG654" s="116">
        <v>-1</v>
      </c>
      <c r="AH654" s="116">
        <v>-1</v>
      </c>
      <c r="AI654" s="116">
        <v>-1</v>
      </c>
      <c r="AJ654" s="116">
        <v>0</v>
      </c>
      <c r="AM654" s="116" t="s">
        <v>319</v>
      </c>
      <c r="AN654" s="116">
        <v>-1</v>
      </c>
      <c r="AQ654" s="116">
        <v>779</v>
      </c>
      <c r="AR654" s="116" t="s">
        <v>320</v>
      </c>
      <c r="AS654" s="116" t="s">
        <v>248</v>
      </c>
      <c r="AT654" s="116" t="s">
        <v>268</v>
      </c>
      <c r="AV654" s="116">
        <v>138.97601851734501</v>
      </c>
      <c r="AW654" s="116">
        <v>1.3172398718</v>
      </c>
    </row>
    <row r="655" spans="1:49" x14ac:dyDescent="0.25">
      <c r="A655" s="127">
        <v>220000</v>
      </c>
      <c r="B655" s="127">
        <v>850000</v>
      </c>
      <c r="C655" s="127">
        <v>850000</v>
      </c>
      <c r="D655" s="116" t="s">
        <v>314</v>
      </c>
      <c r="E655" s="116" t="s">
        <v>315</v>
      </c>
      <c r="F655" s="116" t="s">
        <v>316</v>
      </c>
      <c r="G655" s="116" t="s">
        <v>317</v>
      </c>
      <c r="H655" s="116">
        <v>0.36</v>
      </c>
      <c r="I655" s="116">
        <v>0.57999999999999996</v>
      </c>
      <c r="J655" s="116" t="s">
        <v>268</v>
      </c>
      <c r="K655" s="116">
        <v>9.3454939623100003E-2</v>
      </c>
      <c r="L655" s="116">
        <v>3992.1423257926299</v>
      </c>
      <c r="M655" s="116">
        <v>9.6684291452177096</v>
      </c>
      <c r="N655" s="116">
        <v>1.4058705015476101</v>
      </c>
      <c r="O655" s="116">
        <v>0.90356246201654</v>
      </c>
      <c r="P655" s="116">
        <v>0.13138554284003001</v>
      </c>
      <c r="Q655" s="116">
        <v>373.08542002377197</v>
      </c>
      <c r="R655" s="116">
        <v>1750</v>
      </c>
      <c r="S655" s="116" t="s">
        <v>321</v>
      </c>
      <c r="T655" s="116">
        <v>1750</v>
      </c>
      <c r="U655" s="116" t="s">
        <v>268</v>
      </c>
      <c r="V655" s="116" t="s">
        <v>268</v>
      </c>
      <c r="Z655" s="116">
        <v>0</v>
      </c>
      <c r="AA655" s="116">
        <v>1</v>
      </c>
      <c r="AB655" s="116">
        <v>0.90356246201654</v>
      </c>
      <c r="AC655" s="116">
        <v>0.13138554284003001</v>
      </c>
      <c r="AD655" s="116">
        <v>373.085420023773</v>
      </c>
      <c r="AF655" s="116">
        <v>-1</v>
      </c>
      <c r="AG655" s="116">
        <v>-1</v>
      </c>
      <c r="AH655" s="116">
        <v>-1</v>
      </c>
      <c r="AI655" s="116">
        <v>-1</v>
      </c>
      <c r="AJ655" s="116">
        <v>0</v>
      </c>
      <c r="AM655" s="116" t="s">
        <v>319</v>
      </c>
      <c r="AN655" s="116">
        <v>-1</v>
      </c>
      <c r="AQ655" s="116">
        <v>779</v>
      </c>
      <c r="AR655" s="116" t="s">
        <v>320</v>
      </c>
      <c r="AS655" s="116" t="s">
        <v>248</v>
      </c>
      <c r="AT655" s="116" t="s">
        <v>268</v>
      </c>
      <c r="AV655" s="116">
        <v>88.640120708372194</v>
      </c>
      <c r="AW655" s="116">
        <v>0.30258347120000001</v>
      </c>
    </row>
    <row r="656" spans="1:49" x14ac:dyDescent="0.25">
      <c r="A656" s="127">
        <v>220000</v>
      </c>
      <c r="B656" s="127">
        <v>850000</v>
      </c>
      <c r="C656" s="127">
        <v>850000</v>
      </c>
      <c r="D656" s="116" t="s">
        <v>314</v>
      </c>
      <c r="E656" s="116" t="s">
        <v>315</v>
      </c>
      <c r="F656" s="116" t="s">
        <v>316</v>
      </c>
      <c r="G656" s="116" t="s">
        <v>317</v>
      </c>
      <c r="H656" s="116">
        <v>0.36</v>
      </c>
      <c r="I656" s="116">
        <v>0.57999999999999996</v>
      </c>
      <c r="J656" s="116" t="s">
        <v>268</v>
      </c>
      <c r="K656" s="116">
        <v>0.30177299854835998</v>
      </c>
      <c r="L656" s="116">
        <v>3994.67001602447</v>
      </c>
      <c r="M656" s="116">
        <v>10.1734012588515</v>
      </c>
      <c r="N656" s="116">
        <v>1.5857739393871699</v>
      </c>
      <c r="O656" s="116">
        <v>3.0700578033193802</v>
      </c>
      <c r="P656" s="116">
        <v>0.47854375670872001</v>
      </c>
      <c r="Q656" s="116">
        <v>1205.4835489469599</v>
      </c>
      <c r="R656" s="116">
        <v>1210</v>
      </c>
      <c r="S656" s="116" t="s">
        <v>318</v>
      </c>
      <c r="T656" s="116">
        <v>1210</v>
      </c>
      <c r="U656" s="116" t="s">
        <v>268</v>
      </c>
      <c r="V656" s="116" t="s">
        <v>268</v>
      </c>
      <c r="Z656" s="116">
        <v>0</v>
      </c>
      <c r="AA656" s="116">
        <v>1</v>
      </c>
      <c r="AB656" s="116">
        <v>3.0700578033193802</v>
      </c>
      <c r="AC656" s="116">
        <v>0.47854375670872001</v>
      </c>
      <c r="AD656" s="116">
        <v>1205.4835489469599</v>
      </c>
      <c r="AF656" s="116">
        <v>-1</v>
      </c>
      <c r="AG656" s="116">
        <v>-1</v>
      </c>
      <c r="AH656" s="116">
        <v>-1</v>
      </c>
      <c r="AI656" s="116">
        <v>-1</v>
      </c>
      <c r="AJ656" s="116">
        <v>0</v>
      </c>
      <c r="AM656" s="116" t="s">
        <v>319</v>
      </c>
      <c r="AN656" s="116">
        <v>-1</v>
      </c>
      <c r="AQ656" s="116">
        <v>779</v>
      </c>
      <c r="AR656" s="116" t="s">
        <v>320</v>
      </c>
      <c r="AS656" s="116" t="s">
        <v>248</v>
      </c>
      <c r="AT656" s="116" t="s">
        <v>268</v>
      </c>
      <c r="AV656" s="116">
        <v>148.99294904888399</v>
      </c>
      <c r="AW656" s="116">
        <v>0.97768333249999995</v>
      </c>
    </row>
    <row r="657" spans="1:49" x14ac:dyDescent="0.25">
      <c r="A657" s="127">
        <v>220000</v>
      </c>
      <c r="B657" s="127">
        <v>850000</v>
      </c>
      <c r="C657" s="127">
        <v>850000</v>
      </c>
      <c r="D657" s="116" t="s">
        <v>314</v>
      </c>
      <c r="E657" s="116" t="s">
        <v>315</v>
      </c>
      <c r="F657" s="116" t="s">
        <v>316</v>
      </c>
      <c r="G657" s="116" t="s">
        <v>317</v>
      </c>
      <c r="H657" s="116">
        <v>0.36</v>
      </c>
      <c r="I657" s="116">
        <v>0.57999999999999996</v>
      </c>
      <c r="J657" s="116" t="s">
        <v>268</v>
      </c>
      <c r="K657" s="116">
        <v>7.4993836246999999E-4</v>
      </c>
      <c r="L657" s="116">
        <v>3994.67001602447</v>
      </c>
      <c r="M657" s="116">
        <v>10.1734012588515</v>
      </c>
      <c r="N657" s="116">
        <v>1.5857739393871699</v>
      </c>
      <c r="O657" s="116">
        <v>7.6294238808299998E-3</v>
      </c>
      <c r="P657" s="116">
        <v>1.1892327113500001E-3</v>
      </c>
      <c r="Q657" s="116">
        <v>2.9957562904333899</v>
      </c>
      <c r="R657" s="116">
        <v>1310</v>
      </c>
      <c r="S657" s="116" t="s">
        <v>318</v>
      </c>
      <c r="T657" s="116">
        <v>1310</v>
      </c>
      <c r="U657" s="116" t="s">
        <v>268</v>
      </c>
      <c r="V657" s="116" t="s">
        <v>268</v>
      </c>
      <c r="Z657" s="116">
        <v>0</v>
      </c>
      <c r="AA657" s="116">
        <v>1</v>
      </c>
      <c r="AB657" s="116">
        <v>7.6294238808299998E-3</v>
      </c>
      <c r="AC657" s="116">
        <v>1.1892327113500001E-3</v>
      </c>
      <c r="AD657" s="116">
        <v>2.99575629043377</v>
      </c>
      <c r="AF657" s="116">
        <v>-1</v>
      </c>
      <c r="AG657" s="116">
        <v>-1</v>
      </c>
      <c r="AH657" s="116">
        <v>-1</v>
      </c>
      <c r="AI657" s="116">
        <v>-1</v>
      </c>
      <c r="AJ657" s="116">
        <v>0</v>
      </c>
      <c r="AM657" s="116" t="s">
        <v>319</v>
      </c>
      <c r="AN657" s="116">
        <v>-1</v>
      </c>
      <c r="AQ657" s="116">
        <v>779</v>
      </c>
      <c r="AR657" s="116" t="s">
        <v>320</v>
      </c>
      <c r="AS657" s="116" t="s">
        <v>248</v>
      </c>
      <c r="AT657" s="116" t="s">
        <v>268</v>
      </c>
      <c r="AV657" s="116">
        <v>34.672807260956397</v>
      </c>
      <c r="AW657" s="116">
        <v>2.4296482E-3</v>
      </c>
    </row>
    <row r="658" spans="1:49" x14ac:dyDescent="0.25">
      <c r="A658" s="127">
        <v>220000</v>
      </c>
      <c r="B658" s="127">
        <v>850000</v>
      </c>
      <c r="C658" s="127">
        <v>850000</v>
      </c>
      <c r="D658" s="116" t="s">
        <v>314</v>
      </c>
      <c r="E658" s="116" t="s">
        <v>315</v>
      </c>
      <c r="F658" s="116" t="s">
        <v>316</v>
      </c>
      <c r="G658" s="116" t="s">
        <v>317</v>
      </c>
      <c r="H658" s="116">
        <v>0.36</v>
      </c>
      <c r="I658" s="116">
        <v>0.57999999999999996</v>
      </c>
      <c r="J658" s="116" t="s">
        <v>268</v>
      </c>
      <c r="K658" s="116">
        <v>0.45431994108190998</v>
      </c>
      <c r="L658" s="116">
        <v>3959.2946113338598</v>
      </c>
      <c r="M658" s="116">
        <v>10.2209658221621</v>
      </c>
      <c r="N658" s="116">
        <v>1.6373072651152101</v>
      </c>
      <c r="O658" s="116">
        <v>4.6435885901250096</v>
      </c>
      <c r="P658" s="116">
        <v>0.74386134022012995</v>
      </c>
      <c r="Q658" s="116">
        <v>1798.7864945471499</v>
      </c>
      <c r="R658" s="116">
        <v>1210</v>
      </c>
      <c r="S658" s="116" t="s">
        <v>318</v>
      </c>
      <c r="T658" s="116">
        <v>1210</v>
      </c>
      <c r="U658" s="116" t="s">
        <v>268</v>
      </c>
      <c r="V658" s="116" t="s">
        <v>268</v>
      </c>
      <c r="Z658" s="116">
        <v>0</v>
      </c>
      <c r="AA658" s="116">
        <v>1</v>
      </c>
      <c r="AB658" s="116">
        <v>4.6435885901250096</v>
      </c>
      <c r="AC658" s="116">
        <v>0.74386134022012995</v>
      </c>
      <c r="AD658" s="116">
        <v>1798.7864945471499</v>
      </c>
      <c r="AF658" s="116">
        <v>-1</v>
      </c>
      <c r="AG658" s="116">
        <v>-1</v>
      </c>
      <c r="AH658" s="116">
        <v>-1</v>
      </c>
      <c r="AI658" s="116">
        <v>-1</v>
      </c>
      <c r="AJ658" s="116">
        <v>0</v>
      </c>
      <c r="AM658" s="116" t="s">
        <v>319</v>
      </c>
      <c r="AN658" s="116">
        <v>-1</v>
      </c>
      <c r="AQ658" s="116">
        <v>779</v>
      </c>
      <c r="AR658" s="116" t="s">
        <v>320</v>
      </c>
      <c r="AS658" s="116" t="s">
        <v>248</v>
      </c>
      <c r="AT658" s="116" t="s">
        <v>268</v>
      </c>
      <c r="AV658" s="116">
        <v>173.55947573948501</v>
      </c>
      <c r="AW658" s="116">
        <v>1.4588698253000001</v>
      </c>
    </row>
    <row r="659" spans="1:49" x14ac:dyDescent="0.25">
      <c r="A659" s="127">
        <v>220000</v>
      </c>
      <c r="B659" s="127">
        <v>850000</v>
      </c>
      <c r="C659" s="127">
        <v>850000</v>
      </c>
      <c r="D659" s="116" t="s">
        <v>314</v>
      </c>
      <c r="E659" s="116" t="s">
        <v>315</v>
      </c>
      <c r="F659" s="116" t="s">
        <v>316</v>
      </c>
      <c r="G659" s="116" t="s">
        <v>317</v>
      </c>
      <c r="H659" s="116">
        <v>0.36</v>
      </c>
      <c r="I659" s="116">
        <v>0.57999999999999996</v>
      </c>
      <c r="J659" s="116" t="s">
        <v>268</v>
      </c>
      <c r="K659" s="116">
        <v>7.4010369429000004E-4</v>
      </c>
      <c r="L659" s="116">
        <v>3959.2946113338598</v>
      </c>
      <c r="M659" s="116">
        <v>10.2209658221621</v>
      </c>
      <c r="N659" s="116">
        <v>1.6373072651152101</v>
      </c>
      <c r="O659" s="116">
        <v>7.56457456421E-3</v>
      </c>
      <c r="P659" s="116">
        <v>1.2117771555999999E-3</v>
      </c>
      <c r="Q659" s="116">
        <v>2.9302885686386002</v>
      </c>
      <c r="R659" s="116">
        <v>1310</v>
      </c>
      <c r="S659" s="116" t="s">
        <v>318</v>
      </c>
      <c r="T659" s="116">
        <v>1310</v>
      </c>
      <c r="U659" s="116" t="s">
        <v>268</v>
      </c>
      <c r="V659" s="116" t="s">
        <v>268</v>
      </c>
      <c r="Z659" s="116">
        <v>0</v>
      </c>
      <c r="AA659" s="116">
        <v>1</v>
      </c>
      <c r="AB659" s="116">
        <v>7.56457456421E-3</v>
      </c>
      <c r="AC659" s="116">
        <v>1.2117771555999999E-3</v>
      </c>
      <c r="AD659" s="116">
        <v>2.9302885686385598</v>
      </c>
      <c r="AF659" s="116">
        <v>-1</v>
      </c>
      <c r="AG659" s="116">
        <v>-1</v>
      </c>
      <c r="AH659" s="116">
        <v>-1</v>
      </c>
      <c r="AI659" s="116">
        <v>-1</v>
      </c>
      <c r="AJ659" s="116">
        <v>0</v>
      </c>
      <c r="AM659" s="116" t="s">
        <v>319</v>
      </c>
      <c r="AN659" s="116">
        <v>-1</v>
      </c>
      <c r="AQ659" s="116">
        <v>779</v>
      </c>
      <c r="AR659" s="116" t="s">
        <v>320</v>
      </c>
      <c r="AS659" s="116" t="s">
        <v>248</v>
      </c>
      <c r="AT659" s="116" t="s">
        <v>268</v>
      </c>
      <c r="AV659" s="116">
        <v>34.3410811015276</v>
      </c>
      <c r="AW659" s="116">
        <v>2.3765520000000001E-3</v>
      </c>
    </row>
    <row r="660" spans="1:49" x14ac:dyDescent="0.25">
      <c r="A660" s="127">
        <v>220000</v>
      </c>
      <c r="B660" s="127">
        <v>850000</v>
      </c>
      <c r="C660" s="127">
        <v>850000</v>
      </c>
      <c r="D660" s="116" t="s">
        <v>314</v>
      </c>
      <c r="E660" s="116" t="s">
        <v>315</v>
      </c>
      <c r="F660" s="116" t="s">
        <v>316</v>
      </c>
      <c r="G660" s="116" t="s">
        <v>317</v>
      </c>
      <c r="H660" s="116">
        <v>0.36</v>
      </c>
      <c r="I660" s="116">
        <v>0.57999999999999996</v>
      </c>
      <c r="J660" s="116" t="s">
        <v>268</v>
      </c>
      <c r="K660" s="116">
        <v>1.4381721055500001E-3</v>
      </c>
      <c r="L660" s="116">
        <v>3959.2946113338598</v>
      </c>
      <c r="M660" s="116">
        <v>10.2209658221621</v>
      </c>
      <c r="N660" s="116">
        <v>1.6373072651152101</v>
      </c>
      <c r="O660" s="116">
        <v>1.4699507937209999E-2</v>
      </c>
      <c r="P660" s="116">
        <v>2.3547296369E-3</v>
      </c>
      <c r="Q660" s="116">
        <v>5.6941470676747903</v>
      </c>
      <c r="R660" s="116">
        <v>1310</v>
      </c>
      <c r="S660" s="116" t="s">
        <v>318</v>
      </c>
      <c r="T660" s="116">
        <v>1310</v>
      </c>
      <c r="U660" s="116" t="s">
        <v>268</v>
      </c>
      <c r="V660" s="116" t="s">
        <v>268</v>
      </c>
      <c r="Z660" s="116">
        <v>0</v>
      </c>
      <c r="AA660" s="116">
        <v>1</v>
      </c>
      <c r="AB660" s="116">
        <v>1.4699507937209999E-2</v>
      </c>
      <c r="AC660" s="116">
        <v>2.3547296369E-3</v>
      </c>
      <c r="AD660" s="116">
        <v>5.6941470676761803</v>
      </c>
      <c r="AF660" s="116">
        <v>-1</v>
      </c>
      <c r="AG660" s="116">
        <v>-1</v>
      </c>
      <c r="AH660" s="116">
        <v>-1</v>
      </c>
      <c r="AI660" s="116">
        <v>-1</v>
      </c>
      <c r="AJ660" s="116">
        <v>0</v>
      </c>
      <c r="AM660" s="116" t="s">
        <v>319</v>
      </c>
      <c r="AN660" s="116">
        <v>-1</v>
      </c>
      <c r="AQ660" s="116">
        <v>779</v>
      </c>
      <c r="AR660" s="116" t="s">
        <v>320</v>
      </c>
      <c r="AS660" s="116" t="s">
        <v>248</v>
      </c>
      <c r="AT660" s="116" t="s">
        <v>268</v>
      </c>
      <c r="AV660" s="116">
        <v>66.397567911334093</v>
      </c>
      <c r="AW660" s="116">
        <v>4.6181241E-3</v>
      </c>
    </row>
    <row r="661" spans="1:49" x14ac:dyDescent="0.25">
      <c r="A661" s="127">
        <v>220000</v>
      </c>
      <c r="B661" s="127">
        <v>850000</v>
      </c>
      <c r="C661" s="127">
        <v>850000</v>
      </c>
      <c r="D661" s="116" t="s">
        <v>314</v>
      </c>
      <c r="E661" s="116" t="s">
        <v>315</v>
      </c>
      <c r="F661" s="116" t="s">
        <v>316</v>
      </c>
      <c r="G661" s="116" t="s">
        <v>317</v>
      </c>
      <c r="H661" s="116">
        <v>0.36</v>
      </c>
      <c r="I661" s="116">
        <v>0.57999999999999996</v>
      </c>
      <c r="J661" s="116" t="s">
        <v>268</v>
      </c>
      <c r="K661" s="116">
        <v>0.14376881450755999</v>
      </c>
      <c r="L661" s="116">
        <v>4003.7790592520801</v>
      </c>
      <c r="M661" s="116">
        <v>11.169739674623701</v>
      </c>
      <c r="N661" s="116">
        <v>2.04916388783785</v>
      </c>
      <c r="O661" s="116">
        <v>1.60586023137877</v>
      </c>
      <c r="P661" s="116">
        <v>0.29460586288615997</v>
      </c>
      <c r="Q661" s="116">
        <v>575.618568898886</v>
      </c>
      <c r="R661" s="116">
        <v>1210</v>
      </c>
      <c r="S661" s="116" t="s">
        <v>318</v>
      </c>
      <c r="T661" s="116">
        <v>1210</v>
      </c>
      <c r="U661" s="116" t="s">
        <v>268</v>
      </c>
      <c r="V661" s="116" t="s">
        <v>268</v>
      </c>
      <c r="Z661" s="116">
        <v>0</v>
      </c>
      <c r="AA661" s="116">
        <v>1</v>
      </c>
      <c r="AB661" s="116">
        <v>1.60586023137877</v>
      </c>
      <c r="AC661" s="116">
        <v>0.29460586288615997</v>
      </c>
      <c r="AD661" s="116">
        <v>575.618568898886</v>
      </c>
      <c r="AF661" s="116">
        <v>-1</v>
      </c>
      <c r="AG661" s="116">
        <v>-1</v>
      </c>
      <c r="AH661" s="116">
        <v>-1</v>
      </c>
      <c r="AI661" s="116">
        <v>-1</v>
      </c>
      <c r="AJ661" s="116">
        <v>0</v>
      </c>
      <c r="AM661" s="116" t="s">
        <v>319</v>
      </c>
      <c r="AN661" s="116">
        <v>-1</v>
      </c>
      <c r="AQ661" s="116">
        <v>779</v>
      </c>
      <c r="AR661" s="116" t="s">
        <v>320</v>
      </c>
      <c r="AS661" s="116" t="s">
        <v>248</v>
      </c>
      <c r="AT661" s="116" t="s">
        <v>268</v>
      </c>
      <c r="AV661" s="116">
        <v>199.49440601754799</v>
      </c>
      <c r="AW661" s="116">
        <v>0.46684393260000001</v>
      </c>
    </row>
    <row r="662" spans="1:49" x14ac:dyDescent="0.25">
      <c r="A662" s="127">
        <v>220000</v>
      </c>
      <c r="B662" s="127">
        <v>850000</v>
      </c>
      <c r="C662" s="127">
        <v>850000</v>
      </c>
      <c r="D662" s="116" t="s">
        <v>314</v>
      </c>
      <c r="E662" s="116" t="s">
        <v>315</v>
      </c>
      <c r="F662" s="116" t="s">
        <v>316</v>
      </c>
      <c r="G662" s="116" t="s">
        <v>317</v>
      </c>
      <c r="H662" s="116">
        <v>0.36</v>
      </c>
      <c r="I662" s="116">
        <v>0.57999999999999996</v>
      </c>
      <c r="J662" s="116" t="s">
        <v>268</v>
      </c>
      <c r="K662" s="116">
        <v>0.33208966008191998</v>
      </c>
      <c r="L662" s="116">
        <v>4003.7790592520801</v>
      </c>
      <c r="M662" s="116">
        <v>11.169739674623701</v>
      </c>
      <c r="N662" s="116">
        <v>2.04916388783785</v>
      </c>
      <c r="O662" s="116">
        <v>3.70935505174941</v>
      </c>
      <c r="P662" s="116">
        <v>0.68050613896422996</v>
      </c>
      <c r="Q662" s="116">
        <v>1329.61362683016</v>
      </c>
      <c r="R662" s="116">
        <v>1310</v>
      </c>
      <c r="S662" s="116" t="s">
        <v>318</v>
      </c>
      <c r="T662" s="116">
        <v>1310</v>
      </c>
      <c r="U662" s="116" t="s">
        <v>268</v>
      </c>
      <c r="V662" s="116" t="s">
        <v>268</v>
      </c>
      <c r="Z662" s="116">
        <v>0</v>
      </c>
      <c r="AA662" s="116">
        <v>1</v>
      </c>
      <c r="AB662" s="116">
        <v>3.70935505174941</v>
      </c>
      <c r="AC662" s="116">
        <v>0.68050613896422996</v>
      </c>
      <c r="AD662" s="116">
        <v>1329.61362683016</v>
      </c>
      <c r="AF662" s="116">
        <v>-1</v>
      </c>
      <c r="AG662" s="116">
        <v>-1</v>
      </c>
      <c r="AH662" s="116">
        <v>-1</v>
      </c>
      <c r="AI662" s="116">
        <v>-1</v>
      </c>
      <c r="AJ662" s="116">
        <v>0</v>
      </c>
      <c r="AM662" s="116" t="s">
        <v>319</v>
      </c>
      <c r="AN662" s="116">
        <v>-1</v>
      </c>
      <c r="AQ662" s="116">
        <v>779</v>
      </c>
      <c r="AR662" s="116" t="s">
        <v>320</v>
      </c>
      <c r="AS662" s="116" t="s">
        <v>248</v>
      </c>
      <c r="AT662" s="116" t="s">
        <v>268</v>
      </c>
      <c r="AV662" s="116">
        <v>147.60824576853099</v>
      </c>
      <c r="AW662" s="116">
        <v>1.0783565505999999</v>
      </c>
    </row>
    <row r="663" spans="1:49" x14ac:dyDescent="0.25">
      <c r="A663" s="127">
        <v>220000</v>
      </c>
      <c r="B663" s="127">
        <v>850000</v>
      </c>
      <c r="C663" s="127">
        <v>850000</v>
      </c>
      <c r="D663" s="116" t="s">
        <v>314</v>
      </c>
      <c r="E663" s="116" t="s">
        <v>315</v>
      </c>
      <c r="F663" s="116" t="s">
        <v>316</v>
      </c>
      <c r="G663" s="116" t="s">
        <v>317</v>
      </c>
      <c r="H663" s="116">
        <v>0.36</v>
      </c>
      <c r="I663" s="116">
        <v>0.57999999999999996</v>
      </c>
      <c r="J663" s="116" t="s">
        <v>268</v>
      </c>
      <c r="K663" s="116">
        <v>0.12763571157490999</v>
      </c>
      <c r="L663" s="116">
        <v>4003.7790592520801</v>
      </c>
      <c r="M663" s="116">
        <v>11.169739674623701</v>
      </c>
      <c r="N663" s="116">
        <v>2.04916388783785</v>
      </c>
      <c r="O663" s="116">
        <v>1.42565767147718</v>
      </c>
      <c r="P663" s="116">
        <v>0.26154649095780003</v>
      </c>
      <c r="Q663" s="116">
        <v>511.02518921639199</v>
      </c>
      <c r="R663" s="116">
        <v>1310</v>
      </c>
      <c r="S663" s="116" t="s">
        <v>318</v>
      </c>
      <c r="T663" s="116">
        <v>1310</v>
      </c>
      <c r="U663" s="116" t="s">
        <v>268</v>
      </c>
      <c r="V663" s="116" t="s">
        <v>268</v>
      </c>
      <c r="Z663" s="116">
        <v>0</v>
      </c>
      <c r="AA663" s="116">
        <v>1</v>
      </c>
      <c r="AB663" s="116">
        <v>1.42565767147718</v>
      </c>
      <c r="AC663" s="116">
        <v>0.26154649095780003</v>
      </c>
      <c r="AD663" s="116">
        <v>511.02518921639199</v>
      </c>
      <c r="AF663" s="116">
        <v>-1</v>
      </c>
      <c r="AG663" s="116">
        <v>-1</v>
      </c>
      <c r="AH663" s="116">
        <v>-1</v>
      </c>
      <c r="AI663" s="116">
        <v>-1</v>
      </c>
      <c r="AJ663" s="116">
        <v>0</v>
      </c>
      <c r="AM663" s="116" t="s">
        <v>319</v>
      </c>
      <c r="AN663" s="116">
        <v>-1</v>
      </c>
      <c r="AQ663" s="116">
        <v>779</v>
      </c>
      <c r="AR663" s="116" t="s">
        <v>320</v>
      </c>
      <c r="AS663" s="116" t="s">
        <v>248</v>
      </c>
      <c r="AT663" s="116" t="s">
        <v>268</v>
      </c>
      <c r="AV663" s="116">
        <v>101.22478444121001</v>
      </c>
      <c r="AW663" s="116">
        <v>0.41445676339999998</v>
      </c>
    </row>
    <row r="664" spans="1:49" x14ac:dyDescent="0.25">
      <c r="A664" s="127">
        <v>220000</v>
      </c>
      <c r="B664" s="127">
        <v>850000</v>
      </c>
      <c r="C664" s="127">
        <v>850000</v>
      </c>
      <c r="D664" s="116" t="s">
        <v>314</v>
      </c>
      <c r="E664" s="116" t="s">
        <v>315</v>
      </c>
      <c r="F664" s="116" t="s">
        <v>316</v>
      </c>
      <c r="G664" s="116" t="s">
        <v>317</v>
      </c>
      <c r="H664" s="116">
        <v>0.36</v>
      </c>
      <c r="I664" s="116">
        <v>0.57999999999999996</v>
      </c>
      <c r="J664" s="116" t="s">
        <v>268</v>
      </c>
      <c r="K664" s="116">
        <v>1.7408060397799999E-3</v>
      </c>
      <c r="L664" s="116">
        <v>4003.7790592520801</v>
      </c>
      <c r="M664" s="116">
        <v>11.169739674623701</v>
      </c>
      <c r="N664" s="116">
        <v>2.04916388783785</v>
      </c>
      <c r="O664" s="116">
        <v>1.944435028841E-2</v>
      </c>
      <c r="P664" s="116">
        <v>3.5671968724500002E-3</v>
      </c>
      <c r="Q664" s="116">
        <v>6.96980276831074</v>
      </c>
      <c r="R664" s="116">
        <v>1310</v>
      </c>
      <c r="S664" s="116" t="s">
        <v>318</v>
      </c>
      <c r="T664" s="116">
        <v>1310</v>
      </c>
      <c r="U664" s="116" t="s">
        <v>268</v>
      </c>
      <c r="V664" s="116" t="s">
        <v>268</v>
      </c>
      <c r="Z664" s="116">
        <v>0</v>
      </c>
      <c r="AA664" s="116">
        <v>1</v>
      </c>
      <c r="AB664" s="116">
        <v>1.944435028841E-2</v>
      </c>
      <c r="AC664" s="116">
        <v>3.5671968724500002E-3</v>
      </c>
      <c r="AD664" s="116">
        <v>6.9698027683096599</v>
      </c>
      <c r="AF664" s="116">
        <v>-1</v>
      </c>
      <c r="AG664" s="116">
        <v>-1</v>
      </c>
      <c r="AH664" s="116">
        <v>-1</v>
      </c>
      <c r="AI664" s="116">
        <v>-1</v>
      </c>
      <c r="AJ664" s="116">
        <v>0</v>
      </c>
      <c r="AM664" s="116" t="s">
        <v>319</v>
      </c>
      <c r="AN664" s="116">
        <v>-1</v>
      </c>
      <c r="AQ664" s="116">
        <v>779</v>
      </c>
      <c r="AR664" s="116" t="s">
        <v>320</v>
      </c>
      <c r="AS664" s="116" t="s">
        <v>248</v>
      </c>
      <c r="AT664" s="116" t="s">
        <v>268</v>
      </c>
      <c r="AV664" s="116">
        <v>37.9530904571237</v>
      </c>
      <c r="AW664" s="116">
        <v>5.6527191999999997E-3</v>
      </c>
    </row>
    <row r="665" spans="1:49" x14ac:dyDescent="0.25">
      <c r="A665" s="127">
        <v>220000</v>
      </c>
      <c r="B665" s="127">
        <v>850000</v>
      </c>
      <c r="C665" s="127">
        <v>850000</v>
      </c>
      <c r="D665" s="116" t="s">
        <v>314</v>
      </c>
      <c r="E665" s="116" t="s">
        <v>315</v>
      </c>
      <c r="F665" s="116" t="s">
        <v>316</v>
      </c>
      <c r="G665" s="116" t="s">
        <v>317</v>
      </c>
      <c r="H665" s="116">
        <v>0.36</v>
      </c>
      <c r="I665" s="116">
        <v>0.57999999999999996</v>
      </c>
      <c r="J665" s="116" t="s">
        <v>268</v>
      </c>
      <c r="K665" s="116">
        <v>0.33953084431084002</v>
      </c>
      <c r="L665" s="116">
        <v>3988.7326079450499</v>
      </c>
      <c r="M665" s="116">
        <v>10.4335521764609</v>
      </c>
      <c r="N665" s="116">
        <v>1.71715650277447</v>
      </c>
      <c r="O665" s="116">
        <v>3.5425127796350901</v>
      </c>
      <c r="P665" s="116">
        <v>0.58302759720088004</v>
      </c>
      <c r="Q665" s="116">
        <v>1354.2977501057901</v>
      </c>
      <c r="R665" s="116">
        <v>1210</v>
      </c>
      <c r="S665" s="116" t="s">
        <v>318</v>
      </c>
      <c r="T665" s="116">
        <v>1210</v>
      </c>
      <c r="U665" s="116" t="s">
        <v>268</v>
      </c>
      <c r="V665" s="116" t="s">
        <v>268</v>
      </c>
      <c r="Z665" s="116">
        <v>0</v>
      </c>
      <c r="AA665" s="116">
        <v>1</v>
      </c>
      <c r="AB665" s="116">
        <v>3.5425127796350901</v>
      </c>
      <c r="AC665" s="116">
        <v>0.58302759720088004</v>
      </c>
      <c r="AD665" s="116">
        <v>1354.2977501057901</v>
      </c>
      <c r="AF665" s="116">
        <v>-1</v>
      </c>
      <c r="AG665" s="116">
        <v>-1</v>
      </c>
      <c r="AH665" s="116">
        <v>-1</v>
      </c>
      <c r="AI665" s="116">
        <v>-1</v>
      </c>
      <c r="AJ665" s="116">
        <v>0</v>
      </c>
      <c r="AM665" s="116" t="s">
        <v>319</v>
      </c>
      <c r="AN665" s="116">
        <v>-1</v>
      </c>
      <c r="AQ665" s="116">
        <v>779</v>
      </c>
      <c r="AR665" s="116" t="s">
        <v>320</v>
      </c>
      <c r="AS665" s="116" t="s">
        <v>248</v>
      </c>
      <c r="AT665" s="116" t="s">
        <v>268</v>
      </c>
      <c r="AV665" s="116">
        <v>167.22870562774199</v>
      </c>
      <c r="AW665" s="116">
        <v>1.0983761153</v>
      </c>
    </row>
    <row r="666" spans="1:49" x14ac:dyDescent="0.25">
      <c r="A666" s="127">
        <v>220000</v>
      </c>
      <c r="B666" s="127">
        <v>850000</v>
      </c>
      <c r="C666" s="127">
        <v>850000</v>
      </c>
      <c r="D666" s="116" t="s">
        <v>314</v>
      </c>
      <c r="E666" s="116" t="s">
        <v>315</v>
      </c>
      <c r="F666" s="116" t="s">
        <v>316</v>
      </c>
      <c r="G666" s="116" t="s">
        <v>317</v>
      </c>
      <c r="H666" s="116">
        <v>0.36</v>
      </c>
      <c r="I666" s="116">
        <v>0.57999999999999996</v>
      </c>
      <c r="J666" s="116" t="s">
        <v>268</v>
      </c>
      <c r="K666" s="116">
        <v>1.5444073730299999E-3</v>
      </c>
      <c r="L666" s="116">
        <v>3988.7326079450499</v>
      </c>
      <c r="M666" s="116">
        <v>10.4335521764609</v>
      </c>
      <c r="N666" s="116">
        <v>1.71715650277447</v>
      </c>
      <c r="O666" s="116">
        <v>1.611365490829E-2</v>
      </c>
      <c r="P666" s="116">
        <v>2.6519891635400001E-3</v>
      </c>
      <c r="Q666" s="116">
        <v>6.1602280487834404</v>
      </c>
      <c r="R666" s="116">
        <v>1310</v>
      </c>
      <c r="S666" s="116" t="s">
        <v>318</v>
      </c>
      <c r="T666" s="116">
        <v>1310</v>
      </c>
      <c r="U666" s="116" t="s">
        <v>268</v>
      </c>
      <c r="V666" s="116" t="s">
        <v>268</v>
      </c>
      <c r="Z666" s="116">
        <v>0</v>
      </c>
      <c r="AA666" s="116">
        <v>1</v>
      </c>
      <c r="AB666" s="116">
        <v>1.611365490829E-2</v>
      </c>
      <c r="AC666" s="116">
        <v>2.6519891635400001E-3</v>
      </c>
      <c r="AD666" s="116">
        <v>6.1602280487838001</v>
      </c>
      <c r="AF666" s="116">
        <v>-1</v>
      </c>
      <c r="AG666" s="116">
        <v>-1</v>
      </c>
      <c r="AH666" s="116">
        <v>-1</v>
      </c>
      <c r="AI666" s="116">
        <v>-1</v>
      </c>
      <c r="AJ666" s="116">
        <v>0</v>
      </c>
      <c r="AM666" s="116" t="s">
        <v>319</v>
      </c>
      <c r="AN666" s="116">
        <v>-1</v>
      </c>
      <c r="AQ666" s="116">
        <v>779</v>
      </c>
      <c r="AR666" s="116" t="s">
        <v>320</v>
      </c>
      <c r="AS666" s="116" t="s">
        <v>248</v>
      </c>
      <c r="AT666" s="116" t="s">
        <v>268</v>
      </c>
      <c r="AV666" s="116">
        <v>71.706326315464594</v>
      </c>
      <c r="AW666" s="116">
        <v>4.9961297999999996E-3</v>
      </c>
    </row>
    <row r="667" spans="1:49" x14ac:dyDescent="0.25">
      <c r="A667" s="127">
        <v>220000</v>
      </c>
      <c r="B667" s="127">
        <v>850000</v>
      </c>
      <c r="C667" s="127">
        <v>850000</v>
      </c>
      <c r="D667" s="116" t="s">
        <v>314</v>
      </c>
      <c r="E667" s="116" t="s">
        <v>315</v>
      </c>
      <c r="F667" s="116" t="s">
        <v>316</v>
      </c>
      <c r="G667" s="116" t="s">
        <v>317</v>
      </c>
      <c r="H667" s="116">
        <v>0.36</v>
      </c>
      <c r="I667" s="116">
        <v>0.57999999999999996</v>
      </c>
      <c r="J667" s="116" t="s">
        <v>268</v>
      </c>
      <c r="K667" s="116">
        <v>1.8401241610000001E-5</v>
      </c>
      <c r="L667" s="116">
        <v>3988.7326079450499</v>
      </c>
      <c r="M667" s="116">
        <v>10.4335521764609</v>
      </c>
      <c r="N667" s="116">
        <v>1.71715650277447</v>
      </c>
      <c r="O667" s="116">
        <v>1.9199031453000001E-4</v>
      </c>
      <c r="P667" s="116">
        <v>3.1597811700000002E-5</v>
      </c>
      <c r="Q667" s="116">
        <v>7.3397632468389998E-2</v>
      </c>
      <c r="R667" s="116">
        <v>1310</v>
      </c>
      <c r="S667" s="116" t="s">
        <v>318</v>
      </c>
      <c r="T667" s="116">
        <v>1310</v>
      </c>
      <c r="U667" s="116" t="s">
        <v>268</v>
      </c>
      <c r="V667" s="116" t="s">
        <v>268</v>
      </c>
      <c r="Z667" s="116">
        <v>0</v>
      </c>
      <c r="AA667" s="116">
        <v>1</v>
      </c>
      <c r="AB667" s="116">
        <v>1.9199031453000001E-4</v>
      </c>
      <c r="AC667" s="116">
        <v>3.1597811700000002E-5</v>
      </c>
      <c r="AD667" s="116">
        <v>7.3397632466910001E-2</v>
      </c>
      <c r="AF667" s="116">
        <v>-1</v>
      </c>
      <c r="AG667" s="116">
        <v>-1</v>
      </c>
      <c r="AH667" s="116">
        <v>-1</v>
      </c>
      <c r="AI667" s="116">
        <v>-1</v>
      </c>
      <c r="AJ667" s="116">
        <v>0</v>
      </c>
      <c r="AM667" s="116" t="s">
        <v>319</v>
      </c>
      <c r="AN667" s="116">
        <v>-1</v>
      </c>
      <c r="AQ667" s="116">
        <v>779</v>
      </c>
      <c r="AR667" s="116" t="s">
        <v>320</v>
      </c>
      <c r="AS667" s="116" t="s">
        <v>248</v>
      </c>
      <c r="AT667" s="116" t="s">
        <v>268</v>
      </c>
      <c r="AV667" s="116">
        <v>1.2029679659488901</v>
      </c>
      <c r="AW667" s="116">
        <v>5.9527700000000003E-5</v>
      </c>
    </row>
    <row r="668" spans="1:49" x14ac:dyDescent="0.25">
      <c r="A668" s="127">
        <v>220000</v>
      </c>
      <c r="B668" s="127">
        <v>850000</v>
      </c>
      <c r="C668" s="127">
        <v>850000</v>
      </c>
      <c r="D668" s="116" t="s">
        <v>314</v>
      </c>
      <c r="E668" s="116" t="s">
        <v>315</v>
      </c>
      <c r="F668" s="116" t="s">
        <v>316</v>
      </c>
      <c r="G668" s="116" t="s">
        <v>317</v>
      </c>
      <c r="H668" s="116">
        <v>0.36</v>
      </c>
      <c r="I668" s="116">
        <v>0.57999999999999996</v>
      </c>
      <c r="J668" s="116" t="s">
        <v>268</v>
      </c>
      <c r="K668" s="116">
        <v>0.14680514104067999</v>
      </c>
      <c r="L668" s="116">
        <v>3996.6040694111598</v>
      </c>
      <c r="M668" s="116">
        <v>10.2800839221338</v>
      </c>
      <c r="N668" s="116">
        <v>1.6329024944880299</v>
      </c>
      <c r="O668" s="116">
        <v>1.50916917009895</v>
      </c>
      <c r="P668" s="116">
        <v>0.23971848100900001</v>
      </c>
      <c r="Q668" s="116">
        <v>586.72202409368901</v>
      </c>
      <c r="R668" s="116">
        <v>1210</v>
      </c>
      <c r="S668" s="116" t="s">
        <v>318</v>
      </c>
      <c r="T668" s="116">
        <v>1210</v>
      </c>
      <c r="U668" s="116" t="s">
        <v>268</v>
      </c>
      <c r="V668" s="116" t="s">
        <v>268</v>
      </c>
      <c r="Z668" s="116">
        <v>0</v>
      </c>
      <c r="AA668" s="116">
        <v>1</v>
      </c>
      <c r="AB668" s="116">
        <v>1.50916917009895</v>
      </c>
      <c r="AC668" s="116">
        <v>0.23971848100900001</v>
      </c>
      <c r="AD668" s="116">
        <v>1679.7790910593001</v>
      </c>
      <c r="AF668" s="116">
        <v>-1</v>
      </c>
      <c r="AG668" s="116">
        <v>-1</v>
      </c>
      <c r="AH668" s="116">
        <v>-1</v>
      </c>
      <c r="AI668" s="116">
        <v>-1</v>
      </c>
      <c r="AJ668" s="116">
        <v>0</v>
      </c>
      <c r="AM668" s="116" t="s">
        <v>319</v>
      </c>
      <c r="AN668" s="116">
        <v>-1</v>
      </c>
      <c r="AQ668" s="116">
        <v>779</v>
      </c>
      <c r="AR668" s="116" t="s">
        <v>320</v>
      </c>
      <c r="AS668" s="116" t="s">
        <v>248</v>
      </c>
      <c r="AT668" s="116" t="s">
        <v>268</v>
      </c>
      <c r="AV668" s="116">
        <v>144.776225340628</v>
      </c>
      <c r="AW668" s="116">
        <v>1.3623512498000001</v>
      </c>
    </row>
    <row r="669" spans="1:49" x14ac:dyDescent="0.25">
      <c r="A669" s="127">
        <v>220000</v>
      </c>
      <c r="B669" s="127">
        <v>850000</v>
      </c>
      <c r="C669" s="127">
        <v>850000</v>
      </c>
      <c r="D669" s="116" t="s">
        <v>314</v>
      </c>
      <c r="E669" s="116" t="s">
        <v>315</v>
      </c>
      <c r="F669" s="116" t="s">
        <v>316</v>
      </c>
      <c r="G669" s="116" t="s">
        <v>317</v>
      </c>
      <c r="H669" s="116">
        <v>0.36</v>
      </c>
      <c r="I669" s="116">
        <v>0.57999999999999996</v>
      </c>
      <c r="J669" s="116" t="s">
        <v>268</v>
      </c>
      <c r="K669" s="116">
        <v>1.7292114624100001E-3</v>
      </c>
      <c r="L669" s="116">
        <v>3996.6040694111598</v>
      </c>
      <c r="M669" s="116">
        <v>10.2800839221338</v>
      </c>
      <c r="N669" s="116">
        <v>1.6329024944880299</v>
      </c>
      <c r="O669" s="116">
        <v>1.7776438952749999E-2</v>
      </c>
      <c r="P669" s="116">
        <v>2.82363371047E-3</v>
      </c>
      <c r="Q669" s="116">
        <v>6.9109735675642101</v>
      </c>
      <c r="R669" s="116">
        <v>1310</v>
      </c>
      <c r="S669" s="116" t="s">
        <v>318</v>
      </c>
      <c r="T669" s="116">
        <v>1310</v>
      </c>
      <c r="U669" s="116" t="s">
        <v>268</v>
      </c>
      <c r="V669" s="116" t="s">
        <v>268</v>
      </c>
      <c r="Z669" s="116">
        <v>0</v>
      </c>
      <c r="AA669" s="116">
        <v>1</v>
      </c>
      <c r="AB669" s="116">
        <v>1.7776438952749999E-2</v>
      </c>
      <c r="AC669" s="116">
        <v>2.82363371047E-3</v>
      </c>
      <c r="AD669" s="116">
        <v>6.9109735675624204</v>
      </c>
      <c r="AF669" s="116">
        <v>-1</v>
      </c>
      <c r="AG669" s="116">
        <v>-1</v>
      </c>
      <c r="AH669" s="116">
        <v>-1</v>
      </c>
      <c r="AI669" s="116">
        <v>-1</v>
      </c>
      <c r="AJ669" s="116">
        <v>0</v>
      </c>
      <c r="AM669" s="116" t="s">
        <v>319</v>
      </c>
      <c r="AN669" s="116">
        <v>-1</v>
      </c>
      <c r="AQ669" s="116">
        <v>779</v>
      </c>
      <c r="AR669" s="116" t="s">
        <v>320</v>
      </c>
      <c r="AS669" s="116" t="s">
        <v>248</v>
      </c>
      <c r="AT669" s="116" t="s">
        <v>268</v>
      </c>
      <c r="AV669" s="116">
        <v>33.054534719263998</v>
      </c>
      <c r="AW669" s="116">
        <v>5.6050068999999999E-3</v>
      </c>
    </row>
    <row r="670" spans="1:49" x14ac:dyDescent="0.25">
      <c r="A670" s="127">
        <v>220000</v>
      </c>
      <c r="B670" s="127">
        <v>850000</v>
      </c>
      <c r="C670" s="127">
        <v>850000</v>
      </c>
      <c r="D670" s="116" t="s">
        <v>314</v>
      </c>
      <c r="E670" s="116" t="s">
        <v>315</v>
      </c>
      <c r="F670" s="116" t="s">
        <v>316</v>
      </c>
      <c r="G670" s="116" t="s">
        <v>317</v>
      </c>
      <c r="H670" s="116">
        <v>0.36</v>
      </c>
      <c r="I670" s="116">
        <v>0.57999999999999996</v>
      </c>
      <c r="J670" s="116" t="s">
        <v>268</v>
      </c>
      <c r="K670" s="116">
        <v>0.19503977763027999</v>
      </c>
      <c r="L670" s="116">
        <v>4001.3849859675702</v>
      </c>
      <c r="M670" s="116">
        <v>10.067420290708601</v>
      </c>
      <c r="N670" s="116">
        <v>1.5809199542103101</v>
      </c>
      <c r="O670" s="116">
        <v>1.9635474148104699</v>
      </c>
      <c r="P670" s="116">
        <v>0.30834227632046002</v>
      </c>
      <c r="Q670" s="116">
        <v>780.42923787629297</v>
      </c>
      <c r="R670" s="116">
        <v>1210</v>
      </c>
      <c r="S670" s="116" t="s">
        <v>318</v>
      </c>
      <c r="T670" s="116">
        <v>1210</v>
      </c>
      <c r="U670" s="116" t="s">
        <v>268</v>
      </c>
      <c r="V670" s="116" t="s">
        <v>268</v>
      </c>
      <c r="Z670" s="116">
        <v>0</v>
      </c>
      <c r="AA670" s="116">
        <v>1</v>
      </c>
      <c r="AB670" s="116">
        <v>1.9635474148104699</v>
      </c>
      <c r="AC670" s="116">
        <v>0.30834227632046002</v>
      </c>
      <c r="AD670" s="116">
        <v>780.42923787629297</v>
      </c>
      <c r="AF670" s="116">
        <v>-1</v>
      </c>
      <c r="AG670" s="116">
        <v>-1</v>
      </c>
      <c r="AH670" s="116">
        <v>-1</v>
      </c>
      <c r="AI670" s="116">
        <v>-1</v>
      </c>
      <c r="AJ670" s="116">
        <v>0</v>
      </c>
      <c r="AM670" s="116" t="s">
        <v>319</v>
      </c>
      <c r="AN670" s="116">
        <v>-1</v>
      </c>
      <c r="AQ670" s="116">
        <v>779</v>
      </c>
      <c r="AR670" s="116" t="s">
        <v>320</v>
      </c>
      <c r="AS670" s="116" t="s">
        <v>248</v>
      </c>
      <c r="AT670" s="116" t="s">
        <v>268</v>
      </c>
      <c r="AV670" s="116">
        <v>185.804166729348</v>
      </c>
      <c r="AW670" s="116">
        <v>0.63295153110000002</v>
      </c>
    </row>
    <row r="671" spans="1:49" x14ac:dyDescent="0.25">
      <c r="A671" s="127">
        <v>220000</v>
      </c>
      <c r="B671" s="127">
        <v>850000</v>
      </c>
      <c r="C671" s="127">
        <v>850000</v>
      </c>
      <c r="D671" s="116" t="s">
        <v>314</v>
      </c>
      <c r="E671" s="116" t="s">
        <v>315</v>
      </c>
      <c r="F671" s="116" t="s">
        <v>316</v>
      </c>
      <c r="G671" s="116" t="s">
        <v>317</v>
      </c>
      <c r="H671" s="116">
        <v>0.36</v>
      </c>
      <c r="I671" s="116">
        <v>0.57999999999999996</v>
      </c>
      <c r="J671" s="116" t="s">
        <v>268</v>
      </c>
      <c r="K671" s="116">
        <v>8.9615107342860004E-2</v>
      </c>
      <c r="L671" s="116">
        <v>4001.3849859675702</v>
      </c>
      <c r="M671" s="116">
        <v>10.067420290708601</v>
      </c>
      <c r="N671" s="116">
        <v>1.5809199542103101</v>
      </c>
      <c r="O671" s="116">
        <v>0.90219295001762001</v>
      </c>
      <c r="P671" s="116">
        <v>0.14167431139702999</v>
      </c>
      <c r="Q671" s="116">
        <v>358.58454503762403</v>
      </c>
      <c r="R671" s="116">
        <v>1750</v>
      </c>
      <c r="S671" s="116" t="s">
        <v>321</v>
      </c>
      <c r="T671" s="116">
        <v>1750</v>
      </c>
      <c r="U671" s="116" t="s">
        <v>268</v>
      </c>
      <c r="V671" s="116" t="s">
        <v>268</v>
      </c>
      <c r="Z671" s="116">
        <v>0</v>
      </c>
      <c r="AA671" s="116">
        <v>1</v>
      </c>
      <c r="AB671" s="116">
        <v>0.90219295001762001</v>
      </c>
      <c r="AC671" s="116">
        <v>0.14167431139702999</v>
      </c>
      <c r="AD671" s="116">
        <v>358.58454503762198</v>
      </c>
      <c r="AF671" s="116">
        <v>-1</v>
      </c>
      <c r="AG671" s="116">
        <v>-1</v>
      </c>
      <c r="AH671" s="116">
        <v>-1</v>
      </c>
      <c r="AI671" s="116">
        <v>-1</v>
      </c>
      <c r="AJ671" s="116">
        <v>0</v>
      </c>
      <c r="AM671" s="116" t="s">
        <v>319</v>
      </c>
      <c r="AN671" s="116">
        <v>-1</v>
      </c>
      <c r="AQ671" s="116">
        <v>779</v>
      </c>
      <c r="AR671" s="116" t="s">
        <v>320</v>
      </c>
      <c r="AS671" s="116" t="s">
        <v>248</v>
      </c>
      <c r="AT671" s="116" t="s">
        <v>268</v>
      </c>
      <c r="AV671" s="116">
        <v>76.226606077405904</v>
      </c>
      <c r="AW671" s="116">
        <v>0.29082282650000002</v>
      </c>
    </row>
    <row r="672" spans="1:49" x14ac:dyDescent="0.25">
      <c r="A672" s="127">
        <v>220000</v>
      </c>
      <c r="B672" s="127">
        <v>850000</v>
      </c>
      <c r="C672" s="127">
        <v>850000</v>
      </c>
      <c r="D672" s="116" t="s">
        <v>314</v>
      </c>
      <c r="E672" s="116" t="s">
        <v>315</v>
      </c>
      <c r="F672" s="116" t="s">
        <v>316</v>
      </c>
      <c r="G672" s="116" t="s">
        <v>317</v>
      </c>
      <c r="H672" s="116">
        <v>0.36</v>
      </c>
      <c r="I672" s="116">
        <v>0.57999999999999996</v>
      </c>
      <c r="J672" s="116" t="s">
        <v>268</v>
      </c>
      <c r="K672" s="116">
        <v>9.1347639060000002E-4</v>
      </c>
      <c r="L672" s="116">
        <v>4001.3849859675702</v>
      </c>
      <c r="M672" s="116">
        <v>10.067420290708601</v>
      </c>
      <c r="N672" s="116">
        <v>1.5809199542103101</v>
      </c>
      <c r="O672" s="116">
        <v>9.1963507498599995E-3</v>
      </c>
      <c r="P672" s="116">
        <v>1.4441330536000001E-3</v>
      </c>
      <c r="Q672" s="116">
        <v>3.6551707144027001</v>
      </c>
      <c r="R672" s="116">
        <v>1310</v>
      </c>
      <c r="S672" s="116" t="s">
        <v>318</v>
      </c>
      <c r="T672" s="116">
        <v>1310</v>
      </c>
      <c r="U672" s="116" t="s">
        <v>268</v>
      </c>
      <c r="V672" s="116" t="s">
        <v>268</v>
      </c>
      <c r="Z672" s="116">
        <v>0</v>
      </c>
      <c r="AA672" s="116">
        <v>1</v>
      </c>
      <c r="AB672" s="116">
        <v>9.1963507498599995E-3</v>
      </c>
      <c r="AC672" s="116">
        <v>1.4441330536000001E-3</v>
      </c>
      <c r="AD672" s="116">
        <v>3.65517071440321</v>
      </c>
      <c r="AF672" s="116">
        <v>-1</v>
      </c>
      <c r="AG672" s="116">
        <v>-1</v>
      </c>
      <c r="AH672" s="116">
        <v>-1</v>
      </c>
      <c r="AI672" s="116">
        <v>-1</v>
      </c>
      <c r="AJ672" s="116">
        <v>0</v>
      </c>
      <c r="AM672" s="116" t="s">
        <v>319</v>
      </c>
      <c r="AN672" s="116">
        <v>-1</v>
      </c>
      <c r="AQ672" s="116">
        <v>779</v>
      </c>
      <c r="AR672" s="116" t="s">
        <v>320</v>
      </c>
      <c r="AS672" s="116" t="s">
        <v>248</v>
      </c>
      <c r="AT672" s="116" t="s">
        <v>268</v>
      </c>
      <c r="AV672" s="116">
        <v>42.168740988678799</v>
      </c>
      <c r="AW672" s="116">
        <v>2.9644531000000002E-3</v>
      </c>
    </row>
    <row r="673" spans="1:49" x14ac:dyDescent="0.25">
      <c r="A673" s="127">
        <v>220000</v>
      </c>
      <c r="B673" s="127">
        <v>850000</v>
      </c>
      <c r="C673" s="127">
        <v>850000</v>
      </c>
      <c r="D673" s="116" t="s">
        <v>314</v>
      </c>
      <c r="E673" s="116" t="s">
        <v>315</v>
      </c>
      <c r="F673" s="116" t="s">
        <v>316</v>
      </c>
      <c r="G673" s="116" t="s">
        <v>317</v>
      </c>
      <c r="H673" s="116">
        <v>0.36</v>
      </c>
      <c r="I673" s="116">
        <v>0.57999999999999996</v>
      </c>
      <c r="J673" s="116" t="s">
        <v>268</v>
      </c>
      <c r="K673" s="116">
        <v>0.15958635229599999</v>
      </c>
      <c r="L673" s="116">
        <v>4001.8572080635599</v>
      </c>
      <c r="M673" s="116">
        <v>10.5218876774506</v>
      </c>
      <c r="N673" s="116">
        <v>1.7465228977996901</v>
      </c>
      <c r="O673" s="116">
        <v>1.6791496737126601</v>
      </c>
      <c r="P673" s="116">
        <v>0.27872121846129999</v>
      </c>
      <c r="Q673" s="116">
        <v>638.64179424435099</v>
      </c>
      <c r="R673" s="116">
        <v>1210</v>
      </c>
      <c r="S673" s="116" t="s">
        <v>318</v>
      </c>
      <c r="T673" s="116">
        <v>1210</v>
      </c>
      <c r="U673" s="116" t="s">
        <v>268</v>
      </c>
      <c r="V673" s="116" t="s">
        <v>268</v>
      </c>
      <c r="Z673" s="116">
        <v>0</v>
      </c>
      <c r="AA673" s="116">
        <v>1</v>
      </c>
      <c r="AB673" s="116">
        <v>1.6791496737126601</v>
      </c>
      <c r="AC673" s="116">
        <v>0.27872121846129999</v>
      </c>
      <c r="AD673" s="116">
        <v>638.64179424435099</v>
      </c>
      <c r="AF673" s="116">
        <v>-1</v>
      </c>
      <c r="AG673" s="116">
        <v>-1</v>
      </c>
      <c r="AH673" s="116">
        <v>-1</v>
      </c>
      <c r="AI673" s="116">
        <v>-1</v>
      </c>
      <c r="AJ673" s="116">
        <v>0</v>
      </c>
      <c r="AM673" s="116" t="s">
        <v>319</v>
      </c>
      <c r="AN673" s="116">
        <v>-1</v>
      </c>
      <c r="AQ673" s="116">
        <v>779</v>
      </c>
      <c r="AR673" s="116" t="s">
        <v>320</v>
      </c>
      <c r="AS673" s="116" t="s">
        <v>248</v>
      </c>
      <c r="AT673" s="116" t="s">
        <v>268</v>
      </c>
      <c r="AV673" s="116">
        <v>116.44132083272901</v>
      </c>
      <c r="AW673" s="116">
        <v>0.51795765959999995</v>
      </c>
    </row>
    <row r="674" spans="1:49" x14ac:dyDescent="0.25">
      <c r="A674" s="127">
        <v>220000</v>
      </c>
      <c r="B674" s="127">
        <v>850000</v>
      </c>
      <c r="C674" s="127">
        <v>850000</v>
      </c>
      <c r="D674" s="116" t="s">
        <v>314</v>
      </c>
      <c r="E674" s="116" t="s">
        <v>315</v>
      </c>
      <c r="F674" s="116" t="s">
        <v>316</v>
      </c>
      <c r="G674" s="116" t="s">
        <v>317</v>
      </c>
      <c r="H674" s="116">
        <v>0.36</v>
      </c>
      <c r="I674" s="116">
        <v>0.57999999999999996</v>
      </c>
      <c r="J674" s="116" t="s">
        <v>268</v>
      </c>
      <c r="K674" s="116">
        <v>9.505725306776E-2</v>
      </c>
      <c r="L674" s="116">
        <v>3938.3144718851599</v>
      </c>
      <c r="M674" s="116">
        <v>8.4588495172679092</v>
      </c>
      <c r="N674" s="116">
        <v>1.13257626364175</v>
      </c>
      <c r="O674" s="116">
        <v>0.80407499922504</v>
      </c>
      <c r="P674" s="116">
        <v>0.10765958851153</v>
      </c>
      <c r="Q674" s="116">
        <v>374.36535541441299</v>
      </c>
      <c r="R674" s="116">
        <v>1700</v>
      </c>
      <c r="S674" s="116" t="s">
        <v>322</v>
      </c>
      <c r="T674" s="116">
        <v>1700</v>
      </c>
      <c r="U674" s="116" t="s">
        <v>268</v>
      </c>
      <c r="V674" s="116" t="s">
        <v>268</v>
      </c>
      <c r="Z674" s="116">
        <v>0</v>
      </c>
      <c r="AA674" s="116">
        <v>1</v>
      </c>
      <c r="AB674" s="116">
        <v>0.80407499922504</v>
      </c>
      <c r="AC674" s="116">
        <v>0.10765958851153</v>
      </c>
      <c r="AD674" s="116">
        <v>374.36535539608502</v>
      </c>
      <c r="AF674" s="116">
        <v>-1</v>
      </c>
      <c r="AG674" s="116">
        <v>-1</v>
      </c>
      <c r="AH674" s="116">
        <v>-1</v>
      </c>
      <c r="AI674" s="116">
        <v>-1</v>
      </c>
      <c r="AJ674" s="116">
        <v>0</v>
      </c>
      <c r="AM674" s="116" t="s">
        <v>319</v>
      </c>
      <c r="AN674" s="116">
        <v>-1</v>
      </c>
      <c r="AQ674" s="116">
        <v>779</v>
      </c>
      <c r="AR674" s="116" t="s">
        <v>320</v>
      </c>
      <c r="AS674" s="116" t="s">
        <v>248</v>
      </c>
      <c r="AT674" s="116" t="s">
        <v>268</v>
      </c>
      <c r="AV674" s="116">
        <v>94.679500496078205</v>
      </c>
      <c r="AW674" s="116">
        <v>0.30362153720000001</v>
      </c>
    </row>
    <row r="675" spans="1:49" x14ac:dyDescent="0.25">
      <c r="A675" s="127">
        <v>220000</v>
      </c>
      <c r="B675" s="127">
        <v>850000</v>
      </c>
      <c r="C675" s="127">
        <v>850000</v>
      </c>
      <c r="D675" s="116" t="s">
        <v>314</v>
      </c>
      <c r="E675" s="116" t="s">
        <v>315</v>
      </c>
      <c r="F675" s="116" t="s">
        <v>316</v>
      </c>
      <c r="G675" s="116" t="s">
        <v>317</v>
      </c>
      <c r="H675" s="116">
        <v>0.36</v>
      </c>
      <c r="I675" s="116">
        <v>0.57999999999999996</v>
      </c>
      <c r="J675" s="116" t="s">
        <v>268</v>
      </c>
      <c r="K675" s="116">
        <v>1.4941204491660001E-2</v>
      </c>
      <c r="L675" s="116">
        <v>3938.3144718851599</v>
      </c>
      <c r="M675" s="116">
        <v>8.4588495172679092</v>
      </c>
      <c r="N675" s="116">
        <v>1.13257626364175</v>
      </c>
      <c r="O675" s="116">
        <v>0.12638540040172999</v>
      </c>
      <c r="P675" s="116">
        <v>1.692205355747E-2</v>
      </c>
      <c r="Q675" s="116">
        <v>58.843161876923801</v>
      </c>
      <c r="R675" s="116">
        <v>1210</v>
      </c>
      <c r="S675" s="116" t="s">
        <v>318</v>
      </c>
      <c r="T675" s="116">
        <v>1210</v>
      </c>
      <c r="U675" s="116" t="s">
        <v>268</v>
      </c>
      <c r="V675" s="116" t="s">
        <v>268</v>
      </c>
      <c r="Z675" s="116">
        <v>0</v>
      </c>
      <c r="AA675" s="116">
        <v>1</v>
      </c>
      <c r="AB675" s="116">
        <v>0.12638540040172999</v>
      </c>
      <c r="AC675" s="116">
        <v>1.692205355747E-2</v>
      </c>
      <c r="AD675" s="116">
        <v>58.843161876925798</v>
      </c>
      <c r="AF675" s="116">
        <v>-1</v>
      </c>
      <c r="AG675" s="116">
        <v>-1</v>
      </c>
      <c r="AH675" s="116">
        <v>-1</v>
      </c>
      <c r="AI675" s="116">
        <v>-1</v>
      </c>
      <c r="AJ675" s="116">
        <v>0</v>
      </c>
      <c r="AM675" s="116" t="s">
        <v>319</v>
      </c>
      <c r="AN675" s="116">
        <v>-1</v>
      </c>
      <c r="AQ675" s="116">
        <v>779</v>
      </c>
      <c r="AR675" s="116" t="s">
        <v>320</v>
      </c>
      <c r="AS675" s="116" t="s">
        <v>248</v>
      </c>
      <c r="AT675" s="116" t="s">
        <v>268</v>
      </c>
      <c r="AV675" s="116">
        <v>53.640357286403201</v>
      </c>
      <c r="AW675" s="116">
        <v>4.7723570100000001E-2</v>
      </c>
    </row>
    <row r="676" spans="1:49" x14ac:dyDescent="0.25">
      <c r="A676" s="127">
        <v>220000</v>
      </c>
      <c r="B676" s="127">
        <v>850000</v>
      </c>
      <c r="C676" s="127">
        <v>850000</v>
      </c>
      <c r="D676" s="116" t="s">
        <v>314</v>
      </c>
      <c r="E676" s="116" t="s">
        <v>315</v>
      </c>
      <c r="F676" s="116" t="s">
        <v>316</v>
      </c>
      <c r="G676" s="116" t="s">
        <v>317</v>
      </c>
      <c r="H676" s="116">
        <v>0.36</v>
      </c>
      <c r="I676" s="116">
        <v>0.57999999999999996</v>
      </c>
      <c r="J676" s="116" t="s">
        <v>268</v>
      </c>
      <c r="K676" s="116">
        <v>3.0755890070000003E-5</v>
      </c>
      <c r="L676" s="116">
        <v>3938.3144718851599</v>
      </c>
      <c r="M676" s="116">
        <v>8.4588495172679092</v>
      </c>
      <c r="N676" s="116">
        <v>1.13257626364175</v>
      </c>
      <c r="O676" s="116">
        <v>2.6015944586999998E-4</v>
      </c>
      <c r="P676" s="116">
        <v>3.4833391059999999E-5</v>
      </c>
      <c r="Q676" s="116">
        <v>0.12112636695839001</v>
      </c>
      <c r="R676" s="116">
        <v>1750</v>
      </c>
      <c r="S676" s="116" t="s">
        <v>321</v>
      </c>
      <c r="T676" s="116">
        <v>1750</v>
      </c>
      <c r="U676" s="116" t="s">
        <v>268</v>
      </c>
      <c r="V676" s="116" t="s">
        <v>268</v>
      </c>
      <c r="Z676" s="116">
        <v>0</v>
      </c>
      <c r="AA676" s="116">
        <v>1</v>
      </c>
      <c r="AB676" s="116">
        <v>2.6015944586999998E-4</v>
      </c>
      <c r="AC676" s="116">
        <v>3.4833391059999999E-5</v>
      </c>
      <c r="AD676" s="116">
        <v>0.1211263653588</v>
      </c>
      <c r="AF676" s="116">
        <v>-1</v>
      </c>
      <c r="AG676" s="116">
        <v>-1</v>
      </c>
      <c r="AH676" s="116">
        <v>-1</v>
      </c>
      <c r="AI676" s="116">
        <v>-1</v>
      </c>
      <c r="AJ676" s="116">
        <v>0</v>
      </c>
      <c r="AM676" s="116" t="s">
        <v>319</v>
      </c>
      <c r="AN676" s="116">
        <v>-1</v>
      </c>
      <c r="AQ676" s="116">
        <v>779</v>
      </c>
      <c r="AR676" s="116" t="s">
        <v>320</v>
      </c>
      <c r="AS676" s="116" t="s">
        <v>248</v>
      </c>
      <c r="AT676" s="116" t="s">
        <v>268</v>
      </c>
      <c r="AV676" s="116">
        <v>22.434158294138001</v>
      </c>
      <c r="AW676" s="116">
        <v>9.8237099999999995E-5</v>
      </c>
    </row>
    <row r="677" spans="1:49" x14ac:dyDescent="0.25">
      <c r="A677" s="127">
        <v>220000</v>
      </c>
      <c r="B677" s="127">
        <v>850000</v>
      </c>
      <c r="C677" s="127">
        <v>850000</v>
      </c>
      <c r="D677" s="116" t="s">
        <v>314</v>
      </c>
      <c r="E677" s="116" t="s">
        <v>315</v>
      </c>
      <c r="F677" s="116" t="s">
        <v>316</v>
      </c>
      <c r="G677" s="116" t="s">
        <v>317</v>
      </c>
      <c r="H677" s="116">
        <v>0.36</v>
      </c>
      <c r="I677" s="116">
        <v>0.57999999999999996</v>
      </c>
      <c r="J677" s="116" t="s">
        <v>268</v>
      </c>
      <c r="K677" s="116">
        <v>0.4402889585343</v>
      </c>
      <c r="L677" s="116">
        <v>3998.93185221969</v>
      </c>
      <c r="M677" s="116">
        <v>10.108455626632001</v>
      </c>
      <c r="N677" s="116">
        <v>1.5506066532487399</v>
      </c>
      <c r="O677" s="116">
        <v>4.4506414002400403</v>
      </c>
      <c r="P677" s="116">
        <v>0.68271498845525003</v>
      </c>
      <c r="Q677" s="116">
        <v>1760.68554046345</v>
      </c>
      <c r="R677" s="116">
        <v>1210</v>
      </c>
      <c r="S677" s="116" t="s">
        <v>318</v>
      </c>
      <c r="T677" s="116">
        <v>1210</v>
      </c>
      <c r="U677" s="116" t="s">
        <v>268</v>
      </c>
      <c r="V677" s="116" t="s">
        <v>268</v>
      </c>
      <c r="Z677" s="116">
        <v>0</v>
      </c>
      <c r="AA677" s="116">
        <v>1</v>
      </c>
      <c r="AB677" s="116">
        <v>4.4506414002400403</v>
      </c>
      <c r="AC677" s="116">
        <v>0.68271498845525003</v>
      </c>
      <c r="AD677" s="116">
        <v>1760.68554046345</v>
      </c>
      <c r="AF677" s="116">
        <v>-1</v>
      </c>
      <c r="AG677" s="116">
        <v>-1</v>
      </c>
      <c r="AH677" s="116">
        <v>-1</v>
      </c>
      <c r="AI677" s="116">
        <v>-1</v>
      </c>
      <c r="AJ677" s="116">
        <v>0</v>
      </c>
      <c r="AM677" s="116" t="s">
        <v>319</v>
      </c>
      <c r="AN677" s="116">
        <v>-1</v>
      </c>
      <c r="AQ677" s="116">
        <v>779</v>
      </c>
      <c r="AR677" s="116" t="s">
        <v>320</v>
      </c>
      <c r="AS677" s="116" t="s">
        <v>248</v>
      </c>
      <c r="AT677" s="116" t="s">
        <v>268</v>
      </c>
      <c r="AV677" s="116">
        <v>171.290309144124</v>
      </c>
      <c r="AW677" s="116">
        <v>1.4279688081999999</v>
      </c>
    </row>
    <row r="678" spans="1:49" x14ac:dyDescent="0.25">
      <c r="A678" s="127">
        <v>220000</v>
      </c>
      <c r="B678" s="127">
        <v>850000</v>
      </c>
      <c r="C678" s="127">
        <v>860000</v>
      </c>
      <c r="D678" s="116" t="s">
        <v>314</v>
      </c>
      <c r="E678" s="116" t="s">
        <v>315</v>
      </c>
      <c r="F678" s="116" t="s">
        <v>316</v>
      </c>
      <c r="G678" s="116" t="s">
        <v>317</v>
      </c>
      <c r="H678" s="116">
        <v>0.36</v>
      </c>
      <c r="I678" s="116">
        <v>0.57999999999999996</v>
      </c>
      <c r="J678" s="116" t="s">
        <v>268</v>
      </c>
      <c r="K678" s="116">
        <v>7.7992264075189999E-2</v>
      </c>
      <c r="L678" s="116">
        <v>4004.0766667501298</v>
      </c>
      <c r="M678" s="116">
        <v>10.592558613132899</v>
      </c>
      <c r="N678" s="116">
        <v>1.7820740079597901</v>
      </c>
      <c r="O678" s="116">
        <v>0.82613762858746997</v>
      </c>
      <c r="P678" s="116">
        <v>0.13898798663034001</v>
      </c>
      <c r="Q678" s="116">
        <v>312.28700477051098</v>
      </c>
      <c r="R678" s="116">
        <v>1210</v>
      </c>
      <c r="S678" s="116" t="s">
        <v>318</v>
      </c>
      <c r="T678" s="116">
        <v>1210</v>
      </c>
      <c r="U678" s="116" t="s">
        <v>268</v>
      </c>
      <c r="V678" s="116" t="s">
        <v>268</v>
      </c>
      <c r="Z678" s="116">
        <v>0</v>
      </c>
      <c r="AA678" s="116">
        <v>1</v>
      </c>
      <c r="AB678" s="116">
        <v>0.82613762858746997</v>
      </c>
      <c r="AC678" s="116">
        <v>0.13898798663034001</v>
      </c>
      <c r="AD678" s="116">
        <v>312.28700477051001</v>
      </c>
      <c r="AF678" s="116">
        <v>-1</v>
      </c>
      <c r="AG678" s="116">
        <v>-1</v>
      </c>
      <c r="AH678" s="116">
        <v>-1</v>
      </c>
      <c r="AI678" s="116">
        <v>-1</v>
      </c>
      <c r="AJ678" s="116">
        <v>0</v>
      </c>
      <c r="AM678" s="116" t="s">
        <v>319</v>
      </c>
      <c r="AN678" s="116">
        <v>-1</v>
      </c>
      <c r="AQ678" s="116">
        <v>779</v>
      </c>
      <c r="AR678" s="116" t="s">
        <v>320</v>
      </c>
      <c r="AS678" s="116" t="s">
        <v>248</v>
      </c>
      <c r="AT678" s="116" t="s">
        <v>268</v>
      </c>
      <c r="AV678" s="116">
        <v>82.623996061136395</v>
      </c>
      <c r="AW678" s="116">
        <v>0.25327413199999999</v>
      </c>
    </row>
    <row r="679" spans="1:49" x14ac:dyDescent="0.25">
      <c r="A679" s="127">
        <v>220000</v>
      </c>
      <c r="B679" s="127">
        <v>850000</v>
      </c>
      <c r="C679" s="127">
        <v>860000</v>
      </c>
      <c r="D679" s="116" t="s">
        <v>314</v>
      </c>
      <c r="E679" s="116" t="s">
        <v>315</v>
      </c>
      <c r="F679" s="116" t="s">
        <v>316</v>
      </c>
      <c r="G679" s="116" t="s">
        <v>317</v>
      </c>
      <c r="H679" s="116">
        <v>0.36</v>
      </c>
      <c r="I679" s="116">
        <v>0.57999999999999996</v>
      </c>
      <c r="J679" s="116" t="s">
        <v>323</v>
      </c>
      <c r="K679" s="116">
        <v>0.10549173557633</v>
      </c>
      <c r="L679" s="116">
        <v>3955.9014213171199</v>
      </c>
      <c r="M679" s="116">
        <v>9.0446207847053195</v>
      </c>
      <c r="N679" s="116">
        <v>1.2616081854855601</v>
      </c>
      <c r="O679" s="116">
        <v>0.95413274420837002</v>
      </c>
      <c r="P679" s="116">
        <v>0.13308923710418</v>
      </c>
      <c r="Q679" s="116">
        <v>417.31490670364201</v>
      </c>
      <c r="R679" s="116">
        <v>1210</v>
      </c>
      <c r="S679" s="116" t="s">
        <v>318</v>
      </c>
      <c r="T679" s="116">
        <v>1210</v>
      </c>
      <c r="U679" s="116" t="s">
        <v>324</v>
      </c>
      <c r="V679" s="116" t="s">
        <v>323</v>
      </c>
      <c r="Z679" s="116">
        <v>0</v>
      </c>
      <c r="AA679" s="116">
        <v>1</v>
      </c>
      <c r="AB679" s="116">
        <v>0.95413274420837002</v>
      </c>
      <c r="AC679" s="116">
        <v>0.13308923710418</v>
      </c>
      <c r="AD679" s="116">
        <v>982.40539073682305</v>
      </c>
      <c r="AF679" s="116">
        <v>-1</v>
      </c>
      <c r="AG679" s="116">
        <v>-1</v>
      </c>
      <c r="AH679" s="116">
        <v>-1</v>
      </c>
      <c r="AI679" s="116">
        <v>-1</v>
      </c>
      <c r="AJ679" s="116">
        <v>0</v>
      </c>
      <c r="AM679" s="116" t="s">
        <v>319</v>
      </c>
      <c r="AN679" s="116">
        <v>-1</v>
      </c>
      <c r="AQ679" s="116">
        <v>779</v>
      </c>
      <c r="AR679" s="116" t="s">
        <v>320</v>
      </c>
      <c r="AS679" s="116" t="s">
        <v>248</v>
      </c>
      <c r="AT679" s="116" t="s">
        <v>268</v>
      </c>
      <c r="AV679" s="116">
        <v>119.573085689679</v>
      </c>
      <c r="AW679" s="116">
        <v>0.796760252</v>
      </c>
    </row>
    <row r="680" spans="1:49" x14ac:dyDescent="0.25">
      <c r="A680" s="127">
        <v>220000</v>
      </c>
      <c r="B680" s="127">
        <v>850000</v>
      </c>
      <c r="C680" s="127">
        <v>860000</v>
      </c>
      <c r="D680" s="116" t="s">
        <v>314</v>
      </c>
      <c r="E680" s="116" t="s">
        <v>315</v>
      </c>
      <c r="F680" s="116" t="s">
        <v>316</v>
      </c>
      <c r="G680" s="116" t="s">
        <v>317</v>
      </c>
      <c r="H680" s="116">
        <v>0.36</v>
      </c>
      <c r="I680" s="116">
        <v>0.57999999999999996</v>
      </c>
      <c r="J680" s="116" t="s">
        <v>323</v>
      </c>
      <c r="K680" s="116">
        <v>0.35799275437040001</v>
      </c>
      <c r="L680" s="116">
        <v>3955.9014213171199</v>
      </c>
      <c r="M680" s="116">
        <v>9.0446207847053195</v>
      </c>
      <c r="N680" s="116">
        <v>1.2616081854855601</v>
      </c>
      <c r="O680" s="116">
        <v>3.2379087069524699</v>
      </c>
      <c r="P680" s="116">
        <v>0.45164658925821999</v>
      </c>
      <c r="Q680" s="116">
        <v>1416.1840458351101</v>
      </c>
      <c r="R680" s="116">
        <v>1750</v>
      </c>
      <c r="S680" s="116" t="s">
        <v>321</v>
      </c>
      <c r="T680" s="116">
        <v>1750</v>
      </c>
      <c r="U680" s="116" t="s">
        <v>324</v>
      </c>
      <c r="V680" s="116" t="s">
        <v>323</v>
      </c>
      <c r="Z680" s="116">
        <v>0</v>
      </c>
      <c r="AA680" s="116">
        <v>1</v>
      </c>
      <c r="AB680" s="116">
        <v>3.2379087069524699</v>
      </c>
      <c r="AC680" s="116">
        <v>0.45164658925821999</v>
      </c>
      <c r="AD680" s="116">
        <v>1416.1840458351101</v>
      </c>
      <c r="AF680" s="116">
        <v>-1</v>
      </c>
      <c r="AG680" s="116">
        <v>-1</v>
      </c>
      <c r="AH680" s="116">
        <v>-1</v>
      </c>
      <c r="AI680" s="116">
        <v>-1</v>
      </c>
      <c r="AJ680" s="116">
        <v>0</v>
      </c>
      <c r="AM680" s="116" t="s">
        <v>319</v>
      </c>
      <c r="AN680" s="116">
        <v>-1</v>
      </c>
      <c r="AQ680" s="116">
        <v>779</v>
      </c>
      <c r="AR680" s="116" t="s">
        <v>320</v>
      </c>
      <c r="AS680" s="116" t="s">
        <v>248</v>
      </c>
      <c r="AT680" s="116" t="s">
        <v>268</v>
      </c>
      <c r="AV680" s="116">
        <v>156.91221641027099</v>
      </c>
      <c r="AW680" s="116">
        <v>1.1485677582</v>
      </c>
    </row>
    <row r="681" spans="1:49" x14ac:dyDescent="0.25">
      <c r="A681" s="127">
        <v>220000</v>
      </c>
      <c r="B681" s="127">
        <v>860000</v>
      </c>
      <c r="C681" s="127">
        <v>860000</v>
      </c>
      <c r="D681" s="116" t="s">
        <v>314</v>
      </c>
      <c r="E681" s="116" t="s">
        <v>315</v>
      </c>
      <c r="F681" s="116" t="s">
        <v>316</v>
      </c>
      <c r="G681" s="116" t="s">
        <v>317</v>
      </c>
      <c r="H681" s="116">
        <v>0.36</v>
      </c>
      <c r="I681" s="116">
        <v>0.57999999999999996</v>
      </c>
      <c r="J681" s="116" t="s">
        <v>268</v>
      </c>
      <c r="K681" s="116">
        <v>5.0131866566840003E-2</v>
      </c>
      <c r="L681" s="116">
        <v>3972.8446310796899</v>
      </c>
      <c r="M681" s="116">
        <v>10.6722352256102</v>
      </c>
      <c r="N681" s="116">
        <v>1.84627191393878</v>
      </c>
      <c r="O681" s="116">
        <v>0.53501907230024004</v>
      </c>
      <c r="P681" s="116">
        <v>9.2557057235680001E-2</v>
      </c>
      <c r="Q681" s="116">
        <v>199.16611693608101</v>
      </c>
      <c r="R681" s="116">
        <v>1310</v>
      </c>
      <c r="S681" s="116" t="s">
        <v>318</v>
      </c>
      <c r="T681" s="116">
        <v>1310</v>
      </c>
      <c r="U681" s="116" t="s">
        <v>268</v>
      </c>
      <c r="V681" s="116" t="s">
        <v>268</v>
      </c>
      <c r="Z681" s="116">
        <v>0</v>
      </c>
      <c r="AA681" s="116">
        <v>1</v>
      </c>
      <c r="AB681" s="116">
        <v>0.53501907230024004</v>
      </c>
      <c r="AC681" s="116">
        <v>9.2557057235680001E-2</v>
      </c>
      <c r="AD681" s="116">
        <v>199.16611693607999</v>
      </c>
      <c r="AF681" s="116">
        <v>-1</v>
      </c>
      <c r="AG681" s="116">
        <v>-1</v>
      </c>
      <c r="AH681" s="116">
        <v>-1</v>
      </c>
      <c r="AI681" s="116">
        <v>-1</v>
      </c>
      <c r="AJ681" s="116">
        <v>0</v>
      </c>
      <c r="AM681" s="116" t="s">
        <v>319</v>
      </c>
      <c r="AN681" s="116">
        <v>-1</v>
      </c>
      <c r="AQ681" s="116">
        <v>779</v>
      </c>
      <c r="AR681" s="116" t="s">
        <v>320</v>
      </c>
      <c r="AS681" s="116" t="s">
        <v>248</v>
      </c>
      <c r="AT681" s="116" t="s">
        <v>268</v>
      </c>
      <c r="AV681" s="116">
        <v>57.906999575752302</v>
      </c>
      <c r="AW681" s="116">
        <v>0.16152969740000001</v>
      </c>
    </row>
    <row r="682" spans="1:49" x14ac:dyDescent="0.25">
      <c r="A682" s="127">
        <v>220000</v>
      </c>
      <c r="B682" s="127">
        <v>860000</v>
      </c>
      <c r="C682" s="127">
        <v>860000</v>
      </c>
      <c r="D682" s="116" t="s">
        <v>314</v>
      </c>
      <c r="E682" s="116" t="s">
        <v>315</v>
      </c>
      <c r="F682" s="116" t="s">
        <v>316</v>
      </c>
      <c r="G682" s="116" t="s">
        <v>317</v>
      </c>
      <c r="H682" s="116">
        <v>0.36</v>
      </c>
      <c r="I682" s="116">
        <v>0.57999999999999996</v>
      </c>
      <c r="J682" s="116" t="s">
        <v>268</v>
      </c>
      <c r="K682" s="116">
        <v>1.3007256165099999E-3</v>
      </c>
      <c r="L682" s="116">
        <v>3972.8446310796899</v>
      </c>
      <c r="M682" s="116">
        <v>10.6722352256102</v>
      </c>
      <c r="N682" s="116">
        <v>1.84627191393878</v>
      </c>
      <c r="O682" s="116">
        <v>1.388164974346E-2</v>
      </c>
      <c r="P682" s="116">
        <v>2.4014931735199998E-3</v>
      </c>
      <c r="Q682" s="116">
        <v>5.1675807820953299</v>
      </c>
      <c r="R682" s="116">
        <v>1310</v>
      </c>
      <c r="S682" s="116" t="s">
        <v>318</v>
      </c>
      <c r="T682" s="116">
        <v>1310</v>
      </c>
      <c r="U682" s="116" t="s">
        <v>268</v>
      </c>
      <c r="V682" s="116" t="s">
        <v>268</v>
      </c>
      <c r="Z682" s="116">
        <v>0</v>
      </c>
      <c r="AA682" s="116">
        <v>1</v>
      </c>
      <c r="AB682" s="116">
        <v>1.388164974346E-2</v>
      </c>
      <c r="AC682" s="116">
        <v>2.4014931735199998E-3</v>
      </c>
      <c r="AD682" s="116">
        <v>5.1675807820966799</v>
      </c>
      <c r="AF682" s="116">
        <v>-1</v>
      </c>
      <c r="AG682" s="116">
        <v>-1</v>
      </c>
      <c r="AH682" s="116">
        <v>-1</v>
      </c>
      <c r="AI682" s="116">
        <v>-1</v>
      </c>
      <c r="AJ682" s="116">
        <v>0</v>
      </c>
      <c r="AM682" s="116" t="s">
        <v>319</v>
      </c>
      <c r="AN682" s="116">
        <v>-1</v>
      </c>
      <c r="AQ682" s="116">
        <v>779</v>
      </c>
      <c r="AR682" s="116" t="s">
        <v>320</v>
      </c>
      <c r="AS682" s="116" t="s">
        <v>248</v>
      </c>
      <c r="AT682" s="116" t="s">
        <v>268</v>
      </c>
      <c r="AV682" s="116">
        <v>24.9854769521842</v>
      </c>
      <c r="AW682" s="116">
        <v>4.1910630999999997E-3</v>
      </c>
    </row>
    <row r="683" spans="1:49" x14ac:dyDescent="0.25">
      <c r="A683" s="127">
        <v>220000</v>
      </c>
      <c r="B683" s="127">
        <v>860000</v>
      </c>
      <c r="C683" s="127">
        <v>860000</v>
      </c>
      <c r="D683" s="116" t="s">
        <v>314</v>
      </c>
      <c r="E683" s="116" t="s">
        <v>315</v>
      </c>
      <c r="F683" s="116" t="s">
        <v>316</v>
      </c>
      <c r="G683" s="116" t="s">
        <v>317</v>
      </c>
      <c r="H683" s="116">
        <v>0.36</v>
      </c>
      <c r="I683" s="116">
        <v>0.57999999999999996</v>
      </c>
      <c r="J683" s="116" t="s">
        <v>268</v>
      </c>
      <c r="K683" s="116">
        <v>0.41761865235499002</v>
      </c>
      <c r="L683" s="116">
        <v>4004.6830633907798</v>
      </c>
      <c r="M683" s="116">
        <v>9.9285946409138592</v>
      </c>
      <c r="N683" s="116">
        <v>1.4583985805836499</v>
      </c>
      <c r="O683" s="116">
        <v>4.14636631371744</v>
      </c>
      <c r="P683" s="116">
        <v>0.60905444981977996</v>
      </c>
      <c r="Q683" s="116">
        <v>1672.4303440421099</v>
      </c>
      <c r="R683" s="116">
        <v>1210</v>
      </c>
      <c r="S683" s="116" t="s">
        <v>318</v>
      </c>
      <c r="T683" s="116">
        <v>1210</v>
      </c>
      <c r="U683" s="116" t="s">
        <v>268</v>
      </c>
      <c r="V683" s="116" t="s">
        <v>268</v>
      </c>
      <c r="Z683" s="116">
        <v>0</v>
      </c>
      <c r="AA683" s="116">
        <v>1</v>
      </c>
      <c r="AB683" s="116">
        <v>4.14636631371744</v>
      </c>
      <c r="AC683" s="116">
        <v>0.60905444981977996</v>
      </c>
      <c r="AD683" s="116">
        <v>1672.4303440421099</v>
      </c>
      <c r="AF683" s="116">
        <v>-1</v>
      </c>
      <c r="AG683" s="116">
        <v>-1</v>
      </c>
      <c r="AH683" s="116">
        <v>-1</v>
      </c>
      <c r="AI683" s="116">
        <v>-1</v>
      </c>
      <c r="AJ683" s="116">
        <v>0</v>
      </c>
      <c r="AM683" s="116" t="s">
        <v>319</v>
      </c>
      <c r="AN683" s="116">
        <v>-1</v>
      </c>
      <c r="AQ683" s="116">
        <v>779</v>
      </c>
      <c r="AR683" s="116" t="s">
        <v>320</v>
      </c>
      <c r="AS683" s="116" t="s">
        <v>248</v>
      </c>
      <c r="AT683" s="116" t="s">
        <v>268</v>
      </c>
      <c r="AV683" s="116">
        <v>167.614793230326</v>
      </c>
      <c r="AW683" s="116">
        <v>1.3563911955000001</v>
      </c>
    </row>
    <row r="684" spans="1:49" x14ac:dyDescent="0.25">
      <c r="A684" s="127">
        <v>220000</v>
      </c>
      <c r="B684" s="127">
        <v>860000</v>
      </c>
      <c r="C684" s="127">
        <v>860000</v>
      </c>
      <c r="D684" s="116" t="s">
        <v>314</v>
      </c>
      <c r="E684" s="116" t="s">
        <v>315</v>
      </c>
      <c r="F684" s="116" t="s">
        <v>316</v>
      </c>
      <c r="G684" s="116" t="s">
        <v>317</v>
      </c>
      <c r="H684" s="116">
        <v>0.36</v>
      </c>
      <c r="I684" s="116">
        <v>0.57999999999999996</v>
      </c>
      <c r="J684" s="116" t="s">
        <v>268</v>
      </c>
      <c r="K684" s="116">
        <v>0.51098545756814995</v>
      </c>
      <c r="L684" s="116">
        <v>3971.4552715655</v>
      </c>
      <c r="M684" s="116">
        <v>9.8505552530548908</v>
      </c>
      <c r="N684" s="116">
        <v>1.44708375519915</v>
      </c>
      <c r="O684" s="116">
        <v>5.03349048328261</v>
      </c>
      <c r="P684" s="116">
        <v>0.73943875478986998</v>
      </c>
      <c r="Q684" s="116">
        <v>2029.3558891523401</v>
      </c>
      <c r="R684" s="116">
        <v>1210</v>
      </c>
      <c r="S684" s="116" t="s">
        <v>318</v>
      </c>
      <c r="T684" s="116">
        <v>1210</v>
      </c>
      <c r="U684" s="116" t="s">
        <v>268</v>
      </c>
      <c r="V684" s="116" t="s">
        <v>268</v>
      </c>
      <c r="Z684" s="116">
        <v>0</v>
      </c>
      <c r="AA684" s="116">
        <v>1</v>
      </c>
      <c r="AB684" s="116">
        <v>5.03349048328261</v>
      </c>
      <c r="AC684" s="116">
        <v>0.73943875478986998</v>
      </c>
      <c r="AD684" s="116">
        <v>2453.4199252897301</v>
      </c>
      <c r="AF684" s="116">
        <v>-1</v>
      </c>
      <c r="AG684" s="116">
        <v>-1</v>
      </c>
      <c r="AH684" s="116">
        <v>-1</v>
      </c>
      <c r="AI684" s="116">
        <v>-1</v>
      </c>
      <c r="AJ684" s="116">
        <v>0</v>
      </c>
      <c r="AM684" s="116" t="s">
        <v>319</v>
      </c>
      <c r="AN684" s="116">
        <v>-1</v>
      </c>
      <c r="AQ684" s="116">
        <v>779</v>
      </c>
      <c r="AR684" s="116" t="s">
        <v>320</v>
      </c>
      <c r="AS684" s="116" t="s">
        <v>248</v>
      </c>
      <c r="AT684" s="116" t="s">
        <v>268</v>
      </c>
      <c r="AV684" s="116">
        <v>184.72191597358901</v>
      </c>
      <c r="AW684" s="116">
        <v>1.9897971819</v>
      </c>
    </row>
    <row r="685" spans="1:49" x14ac:dyDescent="0.25">
      <c r="A685" s="127">
        <v>220000</v>
      </c>
      <c r="B685" s="127">
        <v>860000</v>
      </c>
      <c r="C685" s="127">
        <v>860000</v>
      </c>
      <c r="D685" s="116" t="s">
        <v>314</v>
      </c>
      <c r="E685" s="116" t="s">
        <v>315</v>
      </c>
      <c r="F685" s="116" t="s">
        <v>316</v>
      </c>
      <c r="G685" s="116" t="s">
        <v>317</v>
      </c>
      <c r="H685" s="116">
        <v>0.36</v>
      </c>
      <c r="I685" s="116">
        <v>0.57999999999999996</v>
      </c>
      <c r="J685" s="116" t="s">
        <v>268</v>
      </c>
      <c r="K685" s="116">
        <v>0.33729148209461002</v>
      </c>
      <c r="L685" s="116">
        <v>3946.9674108230802</v>
      </c>
      <c r="M685" s="116">
        <v>9.9495421339929297</v>
      </c>
      <c r="N685" s="116">
        <v>1.5149961302418899</v>
      </c>
      <c r="O685" s="116">
        <v>3.35589581253724</v>
      </c>
      <c r="P685" s="116">
        <v>0.51099529013688005</v>
      </c>
      <c r="Q685" s="116">
        <v>1331.2784877756401</v>
      </c>
      <c r="R685" s="116">
        <v>1210</v>
      </c>
      <c r="S685" s="116" t="s">
        <v>318</v>
      </c>
      <c r="T685" s="116">
        <v>1210</v>
      </c>
      <c r="U685" s="116" t="s">
        <v>268</v>
      </c>
      <c r="V685" s="116" t="s">
        <v>268</v>
      </c>
      <c r="Z685" s="116">
        <v>0</v>
      </c>
      <c r="AA685" s="116">
        <v>1</v>
      </c>
      <c r="AB685" s="116">
        <v>3.35589581253724</v>
      </c>
      <c r="AC685" s="116">
        <v>0.51099529013688005</v>
      </c>
      <c r="AD685" s="116">
        <v>2184.9332368064802</v>
      </c>
      <c r="AF685" s="116">
        <v>-1</v>
      </c>
      <c r="AG685" s="116">
        <v>-1</v>
      </c>
      <c r="AH685" s="116">
        <v>-1</v>
      </c>
      <c r="AI685" s="116">
        <v>-1</v>
      </c>
      <c r="AJ685" s="116">
        <v>0</v>
      </c>
      <c r="AM685" s="116" t="s">
        <v>319</v>
      </c>
      <c r="AN685" s="116">
        <v>-1</v>
      </c>
      <c r="AQ685" s="116">
        <v>779</v>
      </c>
      <c r="AR685" s="116" t="s">
        <v>320</v>
      </c>
      <c r="AS685" s="116" t="s">
        <v>248</v>
      </c>
      <c r="AT685" s="116" t="s">
        <v>268</v>
      </c>
      <c r="AV685" s="116">
        <v>165.213029933</v>
      </c>
      <c r="AW685" s="116">
        <v>1.7720464208</v>
      </c>
    </row>
    <row r="686" spans="1:49" x14ac:dyDescent="0.25">
      <c r="A686" s="127">
        <v>220000</v>
      </c>
      <c r="B686" s="127">
        <v>860000</v>
      </c>
      <c r="C686" s="127">
        <v>860000</v>
      </c>
      <c r="D686" s="116" t="s">
        <v>314</v>
      </c>
      <c r="E686" s="116" t="s">
        <v>315</v>
      </c>
      <c r="F686" s="116" t="s">
        <v>316</v>
      </c>
      <c r="G686" s="116" t="s">
        <v>317</v>
      </c>
      <c r="H686" s="116">
        <v>0.36</v>
      </c>
      <c r="I686" s="116">
        <v>0.57999999999999996</v>
      </c>
      <c r="J686" s="116" t="s">
        <v>268</v>
      </c>
      <c r="K686" s="116">
        <v>3.26613158833E-3</v>
      </c>
      <c r="L686" s="116">
        <v>3946.9674108230802</v>
      </c>
      <c r="M686" s="116">
        <v>9.9495421339929297</v>
      </c>
      <c r="N686" s="116">
        <v>1.5149961302418899</v>
      </c>
      <c r="O686" s="116">
        <v>3.2496513853340001E-2</v>
      </c>
      <c r="P686" s="116">
        <v>4.9481767171900004E-3</v>
      </c>
      <c r="Q686" s="116">
        <v>12.8913149386338</v>
      </c>
      <c r="R686" s="116">
        <v>1310</v>
      </c>
      <c r="S686" s="116" t="s">
        <v>318</v>
      </c>
      <c r="T686" s="116">
        <v>1310</v>
      </c>
      <c r="U686" s="116" t="s">
        <v>268</v>
      </c>
      <c r="V686" s="116" t="s">
        <v>268</v>
      </c>
      <c r="Z686" s="116">
        <v>0</v>
      </c>
      <c r="AA686" s="116">
        <v>1</v>
      </c>
      <c r="AB686" s="116">
        <v>3.2496513853340001E-2</v>
      </c>
      <c r="AC686" s="116">
        <v>4.9481767171900004E-3</v>
      </c>
      <c r="AD686" s="116">
        <v>12.8913149386327</v>
      </c>
      <c r="AF686" s="116">
        <v>-1</v>
      </c>
      <c r="AG686" s="116">
        <v>-1</v>
      </c>
      <c r="AH686" s="116">
        <v>-1</v>
      </c>
      <c r="AI686" s="116">
        <v>-1</v>
      </c>
      <c r="AJ686" s="116">
        <v>0</v>
      </c>
      <c r="AM686" s="116" t="s">
        <v>319</v>
      </c>
      <c r="AN686" s="116">
        <v>-1</v>
      </c>
      <c r="AQ686" s="116">
        <v>779</v>
      </c>
      <c r="AR686" s="116" t="s">
        <v>320</v>
      </c>
      <c r="AS686" s="116" t="s">
        <v>248</v>
      </c>
      <c r="AT686" s="116" t="s">
        <v>268</v>
      </c>
      <c r="AV686" s="116">
        <v>72.656674172326802</v>
      </c>
      <c r="AW686" s="116">
        <v>1.04552433E-2</v>
      </c>
    </row>
    <row r="687" spans="1:49" x14ac:dyDescent="0.25">
      <c r="A687" s="127">
        <v>220000</v>
      </c>
      <c r="B687" s="127">
        <v>860000</v>
      </c>
      <c r="C687" s="127">
        <v>860000</v>
      </c>
      <c r="D687" s="116" t="s">
        <v>314</v>
      </c>
      <c r="E687" s="116" t="s">
        <v>315</v>
      </c>
      <c r="F687" s="116" t="s">
        <v>316</v>
      </c>
      <c r="G687" s="116" t="s">
        <v>317</v>
      </c>
      <c r="H687" s="116">
        <v>0.36</v>
      </c>
      <c r="I687" s="116">
        <v>0.57999999999999996</v>
      </c>
      <c r="J687" s="116" t="s">
        <v>268</v>
      </c>
      <c r="K687" s="116">
        <v>0.30220586868919003</v>
      </c>
      <c r="L687" s="116">
        <v>4006.77495719432</v>
      </c>
      <c r="M687" s="116">
        <v>10.359907013858599</v>
      </c>
      <c r="N687" s="116">
        <v>1.69940672202528</v>
      </c>
      <c r="O687" s="116">
        <v>3.1308246986624502</v>
      </c>
      <c r="P687" s="116">
        <v>0.51357068468591005</v>
      </c>
      <c r="Q687" s="116">
        <v>1210.8709065810301</v>
      </c>
      <c r="R687" s="116">
        <v>1210</v>
      </c>
      <c r="S687" s="116" t="s">
        <v>318</v>
      </c>
      <c r="T687" s="116">
        <v>1210</v>
      </c>
      <c r="U687" s="116" t="s">
        <v>268</v>
      </c>
      <c r="V687" s="116" t="s">
        <v>268</v>
      </c>
      <c r="Z687" s="116">
        <v>0</v>
      </c>
      <c r="AA687" s="116">
        <v>1</v>
      </c>
      <c r="AB687" s="116">
        <v>3.1308246986624502</v>
      </c>
      <c r="AC687" s="116">
        <v>0.51357068468591005</v>
      </c>
      <c r="AD687" s="116">
        <v>1210.8709065477799</v>
      </c>
      <c r="AF687" s="116">
        <v>-1</v>
      </c>
      <c r="AG687" s="116">
        <v>-1</v>
      </c>
      <c r="AH687" s="116">
        <v>-1</v>
      </c>
      <c r="AI687" s="116">
        <v>-1</v>
      </c>
      <c r="AJ687" s="116">
        <v>0</v>
      </c>
      <c r="AM687" s="116" t="s">
        <v>319</v>
      </c>
      <c r="AN687" s="116">
        <v>-1</v>
      </c>
      <c r="AQ687" s="116">
        <v>779</v>
      </c>
      <c r="AR687" s="116" t="s">
        <v>320</v>
      </c>
      <c r="AS687" s="116" t="s">
        <v>248</v>
      </c>
      <c r="AT687" s="116" t="s">
        <v>268</v>
      </c>
      <c r="AV687" s="116">
        <v>198.63365782350701</v>
      </c>
      <c r="AW687" s="116">
        <v>0.98205264120000002</v>
      </c>
    </row>
    <row r="688" spans="1:49" x14ac:dyDescent="0.25">
      <c r="A688" s="127">
        <v>220000</v>
      </c>
      <c r="B688" s="127">
        <v>860000</v>
      </c>
      <c r="C688" s="127">
        <v>860000</v>
      </c>
      <c r="D688" s="116" t="s">
        <v>314</v>
      </c>
      <c r="E688" s="116" t="s">
        <v>315</v>
      </c>
      <c r="F688" s="116" t="s">
        <v>316</v>
      </c>
      <c r="G688" s="116" t="s">
        <v>317</v>
      </c>
      <c r="H688" s="116">
        <v>0.36</v>
      </c>
      <c r="I688" s="116">
        <v>0.57999999999999996</v>
      </c>
      <c r="J688" s="116" t="s">
        <v>268</v>
      </c>
      <c r="K688" s="116">
        <v>4.0646346394300004E-3</v>
      </c>
      <c r="L688" s="116">
        <v>4006.77495719432</v>
      </c>
      <c r="M688" s="116">
        <v>10.359907013858599</v>
      </c>
      <c r="N688" s="116">
        <v>1.69940672202528</v>
      </c>
      <c r="O688" s="116">
        <v>4.2109236909889998E-2</v>
      </c>
      <c r="P688" s="116">
        <v>6.9074674288299998E-3</v>
      </c>
      <c r="Q688" s="116">
        <v>16.286076283448701</v>
      </c>
      <c r="R688" s="116">
        <v>1310</v>
      </c>
      <c r="S688" s="116" t="s">
        <v>318</v>
      </c>
      <c r="T688" s="116">
        <v>1310</v>
      </c>
      <c r="U688" s="116" t="s">
        <v>268</v>
      </c>
      <c r="V688" s="116" t="s">
        <v>268</v>
      </c>
      <c r="Z688" s="116">
        <v>0</v>
      </c>
      <c r="AA688" s="116">
        <v>1</v>
      </c>
      <c r="AB688" s="116">
        <v>4.2109236909889998E-2</v>
      </c>
      <c r="AC688" s="116">
        <v>6.9074674288299998E-3</v>
      </c>
      <c r="AD688" s="116">
        <v>16.286076283450601</v>
      </c>
      <c r="AF688" s="116">
        <v>-1</v>
      </c>
      <c r="AG688" s="116">
        <v>-1</v>
      </c>
      <c r="AH688" s="116">
        <v>-1</v>
      </c>
      <c r="AI688" s="116">
        <v>-1</v>
      </c>
      <c r="AJ688" s="116">
        <v>0</v>
      </c>
      <c r="AM688" s="116" t="s">
        <v>319</v>
      </c>
      <c r="AN688" s="116">
        <v>-1</v>
      </c>
      <c r="AQ688" s="116">
        <v>779</v>
      </c>
      <c r="AR688" s="116" t="s">
        <v>320</v>
      </c>
      <c r="AS688" s="116" t="s">
        <v>248</v>
      </c>
      <c r="AT688" s="116" t="s">
        <v>268</v>
      </c>
      <c r="AV688" s="116">
        <v>123.700080290625</v>
      </c>
      <c r="AW688" s="116">
        <v>1.3208496599999999E-2</v>
      </c>
    </row>
    <row r="689" spans="1:49" x14ac:dyDescent="0.25">
      <c r="A689" s="127">
        <v>220000</v>
      </c>
      <c r="B689" s="127">
        <v>860000</v>
      </c>
      <c r="C689" s="127">
        <v>860000</v>
      </c>
      <c r="D689" s="116" t="s">
        <v>314</v>
      </c>
      <c r="E689" s="116" t="s">
        <v>315</v>
      </c>
      <c r="F689" s="116" t="s">
        <v>316</v>
      </c>
      <c r="G689" s="116" t="s">
        <v>317</v>
      </c>
      <c r="H689" s="116">
        <v>0.36</v>
      </c>
      <c r="I689" s="116">
        <v>0.57999999999999996</v>
      </c>
      <c r="J689" s="116" t="s">
        <v>268</v>
      </c>
      <c r="K689" s="116">
        <v>6.4783574225509996E-2</v>
      </c>
      <c r="L689" s="116">
        <v>4006.77495719432</v>
      </c>
      <c r="M689" s="116">
        <v>10.359907013858599</v>
      </c>
      <c r="N689" s="116">
        <v>1.69940672202528</v>
      </c>
      <c r="O689" s="116">
        <v>0.67115180500175997</v>
      </c>
      <c r="P689" s="116">
        <v>0.11009364151566001</v>
      </c>
      <c r="Q689" s="116">
        <v>259.57320284434098</v>
      </c>
      <c r="R689" s="116">
        <v>1750</v>
      </c>
      <c r="S689" s="116" t="s">
        <v>321</v>
      </c>
      <c r="T689" s="116">
        <v>1750</v>
      </c>
      <c r="U689" s="116" t="s">
        <v>268</v>
      </c>
      <c r="V689" s="116" t="s">
        <v>268</v>
      </c>
      <c r="Z689" s="116">
        <v>0</v>
      </c>
      <c r="AA689" s="116">
        <v>1</v>
      </c>
      <c r="AB689" s="116">
        <v>0.67115180500175997</v>
      </c>
      <c r="AC689" s="116">
        <v>0.11009364151566001</v>
      </c>
      <c r="AD689" s="116">
        <v>259.573202952315</v>
      </c>
      <c r="AF689" s="116">
        <v>-1</v>
      </c>
      <c r="AG689" s="116">
        <v>-1</v>
      </c>
      <c r="AH689" s="116">
        <v>-1</v>
      </c>
      <c r="AI689" s="116">
        <v>-1</v>
      </c>
      <c r="AJ689" s="116">
        <v>0</v>
      </c>
      <c r="AM689" s="116" t="s">
        <v>319</v>
      </c>
      <c r="AN689" s="116">
        <v>-1</v>
      </c>
      <c r="AQ689" s="116">
        <v>779</v>
      </c>
      <c r="AR689" s="116" t="s">
        <v>320</v>
      </c>
      <c r="AS689" s="116" t="s">
        <v>248</v>
      </c>
      <c r="AT689" s="116" t="s">
        <v>268</v>
      </c>
      <c r="AV689" s="116">
        <v>66.3801277129743</v>
      </c>
      <c r="AW689" s="116">
        <v>0.21052165689999999</v>
      </c>
    </row>
    <row r="690" spans="1:49" x14ac:dyDescent="0.25">
      <c r="A690" s="127">
        <v>220000</v>
      </c>
      <c r="B690" s="127">
        <v>860000</v>
      </c>
      <c r="C690" s="127">
        <v>860000</v>
      </c>
      <c r="D690" s="116" t="s">
        <v>314</v>
      </c>
      <c r="E690" s="116" t="s">
        <v>315</v>
      </c>
      <c r="F690" s="116" t="s">
        <v>316</v>
      </c>
      <c r="G690" s="116" t="s">
        <v>317</v>
      </c>
      <c r="H690" s="116">
        <v>0.36</v>
      </c>
      <c r="I690" s="116">
        <v>0.57999999999999996</v>
      </c>
      <c r="J690" s="116" t="s">
        <v>268</v>
      </c>
      <c r="K690" s="116">
        <v>0.17488587606302</v>
      </c>
      <c r="L690" s="116">
        <v>3984.4815038749002</v>
      </c>
      <c r="M690" s="116">
        <v>10.7915898091236</v>
      </c>
      <c r="N690" s="116">
        <v>1.8842966685867</v>
      </c>
      <c r="O690" s="116">
        <v>1.8872966378814</v>
      </c>
      <c r="P690" s="116">
        <v>0.32953687364841999</v>
      </c>
      <c r="Q690" s="116">
        <v>696.829538462085</v>
      </c>
      <c r="R690" s="116">
        <v>1210</v>
      </c>
      <c r="S690" s="116" t="s">
        <v>318</v>
      </c>
      <c r="T690" s="116">
        <v>1210</v>
      </c>
      <c r="U690" s="116" t="s">
        <v>268</v>
      </c>
      <c r="V690" s="116" t="s">
        <v>268</v>
      </c>
      <c r="Z690" s="116">
        <v>0</v>
      </c>
      <c r="AA690" s="116">
        <v>1</v>
      </c>
      <c r="AB690" s="116">
        <v>1.8872966378814</v>
      </c>
      <c r="AC690" s="116">
        <v>0.32953687364841999</v>
      </c>
      <c r="AD690" s="116">
        <v>696.829538462085</v>
      </c>
      <c r="AF690" s="116">
        <v>-1</v>
      </c>
      <c r="AG690" s="116">
        <v>-1</v>
      </c>
      <c r="AH690" s="116">
        <v>-1</v>
      </c>
      <c r="AI690" s="116">
        <v>-1</v>
      </c>
      <c r="AJ690" s="116">
        <v>0</v>
      </c>
      <c r="AM690" s="116" t="s">
        <v>319</v>
      </c>
      <c r="AN690" s="116">
        <v>-1</v>
      </c>
      <c r="AQ690" s="116">
        <v>779</v>
      </c>
      <c r="AR690" s="116" t="s">
        <v>320</v>
      </c>
      <c r="AS690" s="116" t="s">
        <v>248</v>
      </c>
      <c r="AT690" s="116" t="s">
        <v>268</v>
      </c>
      <c r="AV690" s="116">
        <v>129.53932117036899</v>
      </c>
      <c r="AW690" s="116">
        <v>0.56514966619999996</v>
      </c>
    </row>
    <row r="691" spans="1:49" x14ac:dyDescent="0.25">
      <c r="A691" s="127">
        <v>220000</v>
      </c>
      <c r="B691" s="127">
        <v>860000</v>
      </c>
      <c r="C691" s="127">
        <v>860000</v>
      </c>
      <c r="D691" s="116" t="s">
        <v>314</v>
      </c>
      <c r="E691" s="116" t="s">
        <v>315</v>
      </c>
      <c r="F691" s="116" t="s">
        <v>316</v>
      </c>
      <c r="G691" s="116" t="s">
        <v>317</v>
      </c>
      <c r="H691" s="116">
        <v>0.36</v>
      </c>
      <c r="I691" s="116">
        <v>0.57999999999999996</v>
      </c>
      <c r="J691" s="116" t="s">
        <v>268</v>
      </c>
      <c r="K691" s="116">
        <v>8.55079171321E-3</v>
      </c>
      <c r="L691" s="116">
        <v>3984.4815038749002</v>
      </c>
      <c r="M691" s="116">
        <v>10.7915898091236</v>
      </c>
      <c r="N691" s="116">
        <v>1.8842966685867</v>
      </c>
      <c r="O691" s="116">
        <v>9.2276636712309998E-2</v>
      </c>
      <c r="P691" s="116">
        <v>1.6112228338989999E-2</v>
      </c>
      <c r="Q691" s="116">
        <v>34.070471424807799</v>
      </c>
      <c r="R691" s="116">
        <v>1310</v>
      </c>
      <c r="S691" s="116" t="s">
        <v>318</v>
      </c>
      <c r="T691" s="116">
        <v>1310</v>
      </c>
      <c r="U691" s="116" t="s">
        <v>268</v>
      </c>
      <c r="V691" s="116" t="s">
        <v>268</v>
      </c>
      <c r="Z691" s="116">
        <v>0</v>
      </c>
      <c r="AA691" s="116">
        <v>1</v>
      </c>
      <c r="AB691" s="116">
        <v>9.2276636712309998E-2</v>
      </c>
      <c r="AC691" s="116">
        <v>1.6112228338989999E-2</v>
      </c>
      <c r="AD691" s="116">
        <v>34.070471424809</v>
      </c>
      <c r="AF691" s="116">
        <v>-1</v>
      </c>
      <c r="AG691" s="116">
        <v>-1</v>
      </c>
      <c r="AH691" s="116">
        <v>-1</v>
      </c>
      <c r="AI691" s="116">
        <v>-1</v>
      </c>
      <c r="AJ691" s="116">
        <v>0</v>
      </c>
      <c r="AM691" s="116" t="s">
        <v>319</v>
      </c>
      <c r="AN691" s="116">
        <v>-1</v>
      </c>
      <c r="AQ691" s="116">
        <v>779</v>
      </c>
      <c r="AR691" s="116" t="s">
        <v>320</v>
      </c>
      <c r="AS691" s="116" t="s">
        <v>248</v>
      </c>
      <c r="AT691" s="116" t="s">
        <v>268</v>
      </c>
      <c r="AV691" s="116">
        <v>28.778444706444301</v>
      </c>
      <c r="AW691" s="116">
        <v>2.7632174700000001E-2</v>
      </c>
    </row>
    <row r="692" spans="1:49" x14ac:dyDescent="0.25">
      <c r="A692" s="127">
        <v>220000</v>
      </c>
      <c r="B692" s="127">
        <v>860000</v>
      </c>
      <c r="C692" s="127">
        <v>860000</v>
      </c>
      <c r="D692" s="116" t="s">
        <v>314</v>
      </c>
      <c r="E692" s="116" t="s">
        <v>315</v>
      </c>
      <c r="F692" s="116" t="s">
        <v>316</v>
      </c>
      <c r="G692" s="116" t="s">
        <v>317</v>
      </c>
      <c r="H692" s="116">
        <v>0.36</v>
      </c>
      <c r="I692" s="116">
        <v>0.57999999999999996</v>
      </c>
      <c r="J692" s="116" t="s">
        <v>268</v>
      </c>
      <c r="K692" s="116">
        <v>1.070410204275E-2</v>
      </c>
      <c r="L692" s="116">
        <v>4010.3879234125902</v>
      </c>
      <c r="M692" s="116">
        <v>11.462981902291499</v>
      </c>
      <c r="N692" s="116">
        <v>2.1835505371822301</v>
      </c>
      <c r="O692" s="116">
        <v>0.12270092799640001</v>
      </c>
      <c r="P692" s="116">
        <v>2.3372947765510001E-2</v>
      </c>
      <c r="Q692" s="116">
        <v>42.9276015632487</v>
      </c>
      <c r="R692" s="116">
        <v>1210</v>
      </c>
      <c r="S692" s="116" t="s">
        <v>318</v>
      </c>
      <c r="T692" s="116">
        <v>1210</v>
      </c>
      <c r="U692" s="116" t="s">
        <v>268</v>
      </c>
      <c r="V692" s="116" t="s">
        <v>268</v>
      </c>
      <c r="Z692" s="116">
        <v>0</v>
      </c>
      <c r="AA692" s="116">
        <v>1</v>
      </c>
      <c r="AB692" s="116">
        <v>0.12270092799640001</v>
      </c>
      <c r="AC692" s="116">
        <v>2.3372947765510001E-2</v>
      </c>
      <c r="AD692" s="116">
        <v>42.927601563248302</v>
      </c>
      <c r="AF692" s="116">
        <v>-1</v>
      </c>
      <c r="AG692" s="116">
        <v>-1</v>
      </c>
      <c r="AH692" s="116">
        <v>-1</v>
      </c>
      <c r="AI692" s="116">
        <v>-1</v>
      </c>
      <c r="AJ692" s="116">
        <v>0</v>
      </c>
      <c r="AM692" s="116" t="s">
        <v>319</v>
      </c>
      <c r="AN692" s="116">
        <v>-1</v>
      </c>
      <c r="AQ692" s="116">
        <v>779</v>
      </c>
      <c r="AR692" s="116" t="s">
        <v>320</v>
      </c>
      <c r="AS692" s="116" t="s">
        <v>248</v>
      </c>
      <c r="AT692" s="116" t="s">
        <v>268</v>
      </c>
      <c r="AV692" s="116">
        <v>34.501549430756299</v>
      </c>
      <c r="AW692" s="116">
        <v>3.4815573000000002E-2</v>
      </c>
    </row>
    <row r="693" spans="1:49" x14ac:dyDescent="0.25">
      <c r="A693" s="127">
        <v>220000</v>
      </c>
      <c r="B693" s="127">
        <v>860000</v>
      </c>
      <c r="C693" s="127">
        <v>860000</v>
      </c>
      <c r="D693" s="116" t="s">
        <v>314</v>
      </c>
      <c r="E693" s="116" t="s">
        <v>315</v>
      </c>
      <c r="F693" s="116" t="s">
        <v>316</v>
      </c>
      <c r="G693" s="116" t="s">
        <v>317</v>
      </c>
      <c r="H693" s="116">
        <v>0.36</v>
      </c>
      <c r="I693" s="116">
        <v>0.57999999999999996</v>
      </c>
      <c r="J693" s="116" t="s">
        <v>268</v>
      </c>
      <c r="K693" s="116">
        <v>3.4015763846899998E-3</v>
      </c>
      <c r="L693" s="116">
        <v>4010.3879234125902</v>
      </c>
      <c r="M693" s="116">
        <v>11.462981902291499</v>
      </c>
      <c r="N693" s="116">
        <v>2.1835505371822301</v>
      </c>
      <c r="O693" s="116">
        <v>3.8992208536980003E-2</v>
      </c>
      <c r="P693" s="116">
        <v>7.4275139420599996E-3</v>
      </c>
      <c r="Q693" s="116">
        <v>13.6416408537342</v>
      </c>
      <c r="R693" s="116">
        <v>1310</v>
      </c>
      <c r="S693" s="116" t="s">
        <v>318</v>
      </c>
      <c r="T693" s="116">
        <v>1310</v>
      </c>
      <c r="U693" s="116" t="s">
        <v>268</v>
      </c>
      <c r="V693" s="116" t="s">
        <v>268</v>
      </c>
      <c r="Z693" s="116">
        <v>0</v>
      </c>
      <c r="AA693" s="116">
        <v>1</v>
      </c>
      <c r="AB693" s="116">
        <v>3.8992208536980003E-2</v>
      </c>
      <c r="AC693" s="116">
        <v>7.4275139420599996E-3</v>
      </c>
      <c r="AD693" s="116">
        <v>13.641640853734501</v>
      </c>
      <c r="AF693" s="116">
        <v>-1</v>
      </c>
      <c r="AG693" s="116">
        <v>-1</v>
      </c>
      <c r="AH693" s="116">
        <v>-1</v>
      </c>
      <c r="AI693" s="116">
        <v>-1</v>
      </c>
      <c r="AJ693" s="116">
        <v>0</v>
      </c>
      <c r="AM693" s="116" t="s">
        <v>319</v>
      </c>
      <c r="AN693" s="116">
        <v>-1</v>
      </c>
      <c r="AQ693" s="116">
        <v>779</v>
      </c>
      <c r="AR693" s="116" t="s">
        <v>320</v>
      </c>
      <c r="AS693" s="116" t="s">
        <v>248</v>
      </c>
      <c r="AT693" s="116" t="s">
        <v>268</v>
      </c>
      <c r="AV693" s="116">
        <v>64.234485729334097</v>
      </c>
      <c r="AW693" s="116">
        <v>1.10637801E-2</v>
      </c>
    </row>
    <row r="694" spans="1:49" x14ac:dyDescent="0.25">
      <c r="A694" s="127">
        <v>220000</v>
      </c>
      <c r="B694" s="127">
        <v>860000</v>
      </c>
      <c r="C694" s="127">
        <v>860000</v>
      </c>
      <c r="D694" s="116" t="s">
        <v>314</v>
      </c>
      <c r="E694" s="116" t="s">
        <v>315</v>
      </c>
      <c r="F694" s="116" t="s">
        <v>316</v>
      </c>
      <c r="G694" s="116" t="s">
        <v>317</v>
      </c>
      <c r="H694" s="116">
        <v>0.36</v>
      </c>
      <c r="I694" s="116">
        <v>0.57999999999999996</v>
      </c>
      <c r="J694" s="116" t="s">
        <v>268</v>
      </c>
      <c r="K694" s="116">
        <v>0.10324688219496</v>
      </c>
      <c r="L694" s="116">
        <v>4010.3879234125902</v>
      </c>
      <c r="M694" s="116">
        <v>11.462981902291499</v>
      </c>
      <c r="N694" s="116">
        <v>2.1835505371822301</v>
      </c>
      <c r="O694" s="116">
        <v>1.1835171420689199</v>
      </c>
      <c r="P694" s="116">
        <v>0.22544478507919999</v>
      </c>
      <c r="Q694" s="116">
        <v>414.06004948469399</v>
      </c>
      <c r="R694" s="116">
        <v>1310</v>
      </c>
      <c r="S694" s="116" t="s">
        <v>318</v>
      </c>
      <c r="T694" s="116">
        <v>1310</v>
      </c>
      <c r="U694" s="116" t="s">
        <v>268</v>
      </c>
      <c r="V694" s="116" t="s">
        <v>268</v>
      </c>
      <c r="Z694" s="116">
        <v>0</v>
      </c>
      <c r="AA694" s="116">
        <v>1</v>
      </c>
      <c r="AB694" s="116">
        <v>1.1835171420689199</v>
      </c>
      <c r="AC694" s="116">
        <v>0.22544478507919999</v>
      </c>
      <c r="AD694" s="116">
        <v>414.06004948469399</v>
      </c>
      <c r="AF694" s="116">
        <v>-1</v>
      </c>
      <c r="AG694" s="116">
        <v>-1</v>
      </c>
      <c r="AH694" s="116">
        <v>-1</v>
      </c>
      <c r="AI694" s="116">
        <v>-1</v>
      </c>
      <c r="AJ694" s="116">
        <v>0</v>
      </c>
      <c r="AM694" s="116" t="s">
        <v>319</v>
      </c>
      <c r="AN694" s="116">
        <v>-1</v>
      </c>
      <c r="AQ694" s="116">
        <v>779</v>
      </c>
      <c r="AR694" s="116" t="s">
        <v>320</v>
      </c>
      <c r="AS694" s="116" t="s">
        <v>248</v>
      </c>
      <c r="AT694" s="116" t="s">
        <v>268</v>
      </c>
      <c r="AV694" s="116">
        <v>89.988648307995106</v>
      </c>
      <c r="AW694" s="116">
        <v>0.33581512530000002</v>
      </c>
    </row>
    <row r="695" spans="1:49" x14ac:dyDescent="0.25">
      <c r="A695" s="127">
        <v>220000</v>
      </c>
      <c r="B695" s="127">
        <v>860000</v>
      </c>
      <c r="C695" s="127">
        <v>860000</v>
      </c>
      <c r="D695" s="116" t="s">
        <v>314</v>
      </c>
      <c r="E695" s="116" t="s">
        <v>315</v>
      </c>
      <c r="F695" s="116" t="s">
        <v>316</v>
      </c>
      <c r="G695" s="116" t="s">
        <v>317</v>
      </c>
      <c r="H695" s="116">
        <v>0.36</v>
      </c>
      <c r="I695" s="116">
        <v>0.57999999999999996</v>
      </c>
      <c r="J695" s="116" t="s">
        <v>268</v>
      </c>
      <c r="K695" s="116">
        <v>6.3424304626E-4</v>
      </c>
      <c r="L695" s="116">
        <v>4010.3879234125902</v>
      </c>
      <c r="M695" s="116">
        <v>11.462981902291499</v>
      </c>
      <c r="N695" s="116">
        <v>2.1835505371822301</v>
      </c>
      <c r="O695" s="116">
        <v>7.2703165610100004E-3</v>
      </c>
      <c r="P695" s="116">
        <v>1.3849017443799999E-3</v>
      </c>
      <c r="Q695" s="116">
        <v>2.5435606532575901</v>
      </c>
      <c r="R695" s="116">
        <v>1310</v>
      </c>
      <c r="S695" s="116" t="s">
        <v>318</v>
      </c>
      <c r="T695" s="116">
        <v>1310</v>
      </c>
      <c r="U695" s="116" t="s">
        <v>268</v>
      </c>
      <c r="V695" s="116" t="s">
        <v>268</v>
      </c>
      <c r="Z695" s="116">
        <v>0</v>
      </c>
      <c r="AA695" s="116">
        <v>1</v>
      </c>
      <c r="AB695" s="116">
        <v>7.2703165610100004E-3</v>
      </c>
      <c r="AC695" s="116">
        <v>1.3849017443799999E-3</v>
      </c>
      <c r="AD695" s="116">
        <v>2.5435606532573498</v>
      </c>
      <c r="AF695" s="116">
        <v>-1</v>
      </c>
      <c r="AG695" s="116">
        <v>-1</v>
      </c>
      <c r="AH695" s="116">
        <v>-1</v>
      </c>
      <c r="AI695" s="116">
        <v>-1</v>
      </c>
      <c r="AJ695" s="116">
        <v>0</v>
      </c>
      <c r="AM695" s="116" t="s">
        <v>319</v>
      </c>
      <c r="AN695" s="116">
        <v>-1</v>
      </c>
      <c r="AQ695" s="116">
        <v>779</v>
      </c>
      <c r="AR695" s="116" t="s">
        <v>320</v>
      </c>
      <c r="AS695" s="116" t="s">
        <v>248</v>
      </c>
      <c r="AT695" s="116" t="s">
        <v>268</v>
      </c>
      <c r="AV695" s="116">
        <v>29.1100192683848</v>
      </c>
      <c r="AW695" s="116">
        <v>2.062904E-3</v>
      </c>
    </row>
    <row r="696" spans="1:49" x14ac:dyDescent="0.25">
      <c r="A696" s="127">
        <v>220000</v>
      </c>
      <c r="B696" s="127">
        <v>860000</v>
      </c>
      <c r="C696" s="127">
        <v>860000</v>
      </c>
      <c r="D696" s="116" t="s">
        <v>314</v>
      </c>
      <c r="E696" s="116" t="s">
        <v>315</v>
      </c>
      <c r="F696" s="116" t="s">
        <v>316</v>
      </c>
      <c r="G696" s="116" t="s">
        <v>317</v>
      </c>
      <c r="H696" s="116">
        <v>0.36</v>
      </c>
      <c r="I696" s="116">
        <v>0.57999999999999996</v>
      </c>
      <c r="J696" s="116" t="s">
        <v>268</v>
      </c>
      <c r="K696" s="116">
        <v>4.12974337838E-3</v>
      </c>
      <c r="L696" s="116">
        <v>4015.8369861384099</v>
      </c>
      <c r="M696" s="116">
        <v>11.1716211602114</v>
      </c>
      <c r="N696" s="116">
        <v>2.05453895844302</v>
      </c>
      <c r="O696" s="116">
        <v>4.6135928512189998E-2</v>
      </c>
      <c r="P696" s="116">
        <v>8.4847186592599995E-3</v>
      </c>
      <c r="Q696" s="116">
        <v>16.5843762021746</v>
      </c>
      <c r="R696" s="116">
        <v>1210</v>
      </c>
      <c r="S696" s="116" t="s">
        <v>318</v>
      </c>
      <c r="T696" s="116">
        <v>1210</v>
      </c>
      <c r="U696" s="116" t="s">
        <v>268</v>
      </c>
      <c r="V696" s="116" t="s">
        <v>268</v>
      </c>
      <c r="Z696" s="116">
        <v>0</v>
      </c>
      <c r="AA696" s="116">
        <v>1</v>
      </c>
      <c r="AB696" s="116">
        <v>4.6135928512189998E-2</v>
      </c>
      <c r="AC696" s="116">
        <v>8.4847186592599995E-3</v>
      </c>
      <c r="AD696" s="116">
        <v>16.584376203662501</v>
      </c>
      <c r="AF696" s="116">
        <v>-1</v>
      </c>
      <c r="AG696" s="116">
        <v>-1</v>
      </c>
      <c r="AH696" s="116">
        <v>-1</v>
      </c>
      <c r="AI696" s="116">
        <v>-1</v>
      </c>
      <c r="AJ696" s="116">
        <v>0</v>
      </c>
      <c r="AM696" s="116" t="s">
        <v>319</v>
      </c>
      <c r="AN696" s="116">
        <v>-1</v>
      </c>
      <c r="AQ696" s="116">
        <v>779</v>
      </c>
      <c r="AR696" s="116" t="s">
        <v>320</v>
      </c>
      <c r="AS696" s="116" t="s">
        <v>248</v>
      </c>
      <c r="AT696" s="116" t="s">
        <v>268</v>
      </c>
      <c r="AV696" s="116">
        <v>41.965441889218297</v>
      </c>
      <c r="AW696" s="116">
        <v>1.34504268E-2</v>
      </c>
    </row>
    <row r="697" spans="1:49" x14ac:dyDescent="0.25">
      <c r="A697" s="127">
        <v>220000</v>
      </c>
      <c r="B697" s="127">
        <v>860000</v>
      </c>
      <c r="C697" s="127">
        <v>860000</v>
      </c>
      <c r="D697" s="116" t="s">
        <v>314</v>
      </c>
      <c r="E697" s="116" t="s">
        <v>315</v>
      </c>
      <c r="F697" s="116" t="s">
        <v>316</v>
      </c>
      <c r="G697" s="116" t="s">
        <v>317</v>
      </c>
      <c r="H697" s="116">
        <v>0.36</v>
      </c>
      <c r="I697" s="116">
        <v>0.57999999999999996</v>
      </c>
      <c r="J697" s="116" t="s">
        <v>268</v>
      </c>
      <c r="K697" s="116">
        <v>0.26739016749928002</v>
      </c>
      <c r="L697" s="116">
        <v>4015.8369861384099</v>
      </c>
      <c r="M697" s="116">
        <v>11.1716211602114</v>
      </c>
      <c r="N697" s="116">
        <v>2.05453895844302</v>
      </c>
      <c r="O697" s="116">
        <v>2.9871816532675401</v>
      </c>
      <c r="P697" s="116">
        <v>0.54936351623188995</v>
      </c>
      <c r="Q697" s="116">
        <v>1073.79532437339</v>
      </c>
      <c r="R697" s="116">
        <v>1310</v>
      </c>
      <c r="S697" s="116" t="s">
        <v>318</v>
      </c>
      <c r="T697" s="116">
        <v>1310</v>
      </c>
      <c r="U697" s="116" t="s">
        <v>268</v>
      </c>
      <c r="V697" s="116" t="s">
        <v>268</v>
      </c>
      <c r="Z697" s="116">
        <v>0</v>
      </c>
      <c r="AA697" s="116">
        <v>1</v>
      </c>
      <c r="AB697" s="116">
        <v>2.9871816532675401</v>
      </c>
      <c r="AC697" s="116">
        <v>0.54936351623188995</v>
      </c>
      <c r="AD697" s="116">
        <v>1073.7953242143401</v>
      </c>
      <c r="AF697" s="116">
        <v>-1</v>
      </c>
      <c r="AG697" s="116">
        <v>-1</v>
      </c>
      <c r="AH697" s="116">
        <v>-1</v>
      </c>
      <c r="AI697" s="116">
        <v>-1</v>
      </c>
      <c r="AJ697" s="116">
        <v>0</v>
      </c>
      <c r="AM697" s="116" t="s">
        <v>319</v>
      </c>
      <c r="AN697" s="116">
        <v>-1</v>
      </c>
      <c r="AQ697" s="116">
        <v>779</v>
      </c>
      <c r="AR697" s="116" t="s">
        <v>320</v>
      </c>
      <c r="AS697" s="116" t="s">
        <v>248</v>
      </c>
      <c r="AT697" s="116" t="s">
        <v>268</v>
      </c>
      <c r="AV697" s="116">
        <v>132.591872101619</v>
      </c>
      <c r="AW697" s="116">
        <v>0.87088023049999996</v>
      </c>
    </row>
    <row r="698" spans="1:49" x14ac:dyDescent="0.25">
      <c r="A698" s="127">
        <v>220000</v>
      </c>
      <c r="B698" s="127">
        <v>860000</v>
      </c>
      <c r="C698" s="127">
        <v>860000</v>
      </c>
      <c r="D698" s="116" t="s">
        <v>314</v>
      </c>
      <c r="E698" s="116" t="s">
        <v>315</v>
      </c>
      <c r="F698" s="116" t="s">
        <v>316</v>
      </c>
      <c r="G698" s="116" t="s">
        <v>317</v>
      </c>
      <c r="H698" s="116">
        <v>0.36</v>
      </c>
      <c r="I698" s="116">
        <v>0.57999999999999996</v>
      </c>
      <c r="J698" s="116" t="s">
        <v>268</v>
      </c>
      <c r="K698" s="116">
        <v>4.1355999471500001E-3</v>
      </c>
      <c r="L698" s="116">
        <v>4015.8369861384099</v>
      </c>
      <c r="M698" s="116">
        <v>11.1716211602114</v>
      </c>
      <c r="N698" s="116">
        <v>2.05453895844302</v>
      </c>
      <c r="O698" s="116">
        <v>4.6201355879750002E-2</v>
      </c>
      <c r="P698" s="116">
        <v>8.4967512079499995E-3</v>
      </c>
      <c r="Q698" s="116">
        <v>16.607895227637002</v>
      </c>
      <c r="R698" s="116">
        <v>1310</v>
      </c>
      <c r="S698" s="116" t="s">
        <v>318</v>
      </c>
      <c r="T698" s="116">
        <v>1310</v>
      </c>
      <c r="U698" s="116" t="s">
        <v>268</v>
      </c>
      <c r="V698" s="116" t="s">
        <v>268</v>
      </c>
      <c r="Z698" s="116">
        <v>0</v>
      </c>
      <c r="AA698" s="116">
        <v>1</v>
      </c>
      <c r="AB698" s="116">
        <v>4.6201355879750002E-2</v>
      </c>
      <c r="AC698" s="116">
        <v>8.4967512079499995E-3</v>
      </c>
      <c r="AD698" s="116">
        <v>16.6078953905939</v>
      </c>
      <c r="AF698" s="116">
        <v>-1</v>
      </c>
      <c r="AG698" s="116">
        <v>-1</v>
      </c>
      <c r="AH698" s="116">
        <v>-1</v>
      </c>
      <c r="AI698" s="116">
        <v>-1</v>
      </c>
      <c r="AJ698" s="116">
        <v>0</v>
      </c>
      <c r="AM698" s="116" t="s">
        <v>319</v>
      </c>
      <c r="AN698" s="116">
        <v>-1</v>
      </c>
      <c r="AQ698" s="116">
        <v>779</v>
      </c>
      <c r="AR698" s="116" t="s">
        <v>320</v>
      </c>
      <c r="AS698" s="116" t="s">
        <v>248</v>
      </c>
      <c r="AT698" s="116" t="s">
        <v>268</v>
      </c>
      <c r="AV698" s="116">
        <v>60.438089820785599</v>
      </c>
      <c r="AW698" s="116">
        <v>1.34695015E-2</v>
      </c>
    </row>
    <row r="699" spans="1:49" x14ac:dyDescent="0.25">
      <c r="A699" s="127">
        <v>220000</v>
      </c>
      <c r="B699" s="127">
        <v>860000</v>
      </c>
      <c r="C699" s="127">
        <v>860000</v>
      </c>
      <c r="D699" s="116" t="s">
        <v>314</v>
      </c>
      <c r="E699" s="116" t="s">
        <v>315</v>
      </c>
      <c r="F699" s="116" t="s">
        <v>316</v>
      </c>
      <c r="G699" s="116" t="s">
        <v>317</v>
      </c>
      <c r="H699" s="116">
        <v>0.36</v>
      </c>
      <c r="I699" s="116">
        <v>0.57999999999999996</v>
      </c>
      <c r="J699" s="116" t="s">
        <v>268</v>
      </c>
      <c r="K699" s="116">
        <v>0.39809420102616</v>
      </c>
      <c r="L699" s="116">
        <v>3988.37247534883</v>
      </c>
      <c r="M699" s="116">
        <v>10.4192178955677</v>
      </c>
      <c r="N699" s="116">
        <v>1.71046741160342</v>
      </c>
      <c r="O699" s="116">
        <v>4.1478302234535702</v>
      </c>
      <c r="P699" s="116">
        <v>0.68092715760356004</v>
      </c>
      <c r="Q699" s="116">
        <v>1587.7479539687399</v>
      </c>
      <c r="R699" s="116">
        <v>1210</v>
      </c>
      <c r="S699" s="116" t="s">
        <v>318</v>
      </c>
      <c r="T699" s="116">
        <v>1210</v>
      </c>
      <c r="U699" s="116" t="s">
        <v>268</v>
      </c>
      <c r="V699" s="116" t="s">
        <v>268</v>
      </c>
      <c r="Z699" s="116">
        <v>0</v>
      </c>
      <c r="AA699" s="116">
        <v>1</v>
      </c>
      <c r="AB699" s="116">
        <v>4.1478302234535702</v>
      </c>
      <c r="AC699" s="116">
        <v>0.68092715760356004</v>
      </c>
      <c r="AD699" s="116">
        <v>1587.7479539687399</v>
      </c>
      <c r="AF699" s="116">
        <v>-1</v>
      </c>
      <c r="AG699" s="116">
        <v>-1</v>
      </c>
      <c r="AH699" s="116">
        <v>-1</v>
      </c>
      <c r="AI699" s="116">
        <v>-1</v>
      </c>
      <c r="AJ699" s="116">
        <v>0</v>
      </c>
      <c r="AM699" s="116" t="s">
        <v>319</v>
      </c>
      <c r="AN699" s="116">
        <v>-1</v>
      </c>
      <c r="AQ699" s="116">
        <v>779</v>
      </c>
      <c r="AR699" s="116" t="s">
        <v>320</v>
      </c>
      <c r="AS699" s="116" t="s">
        <v>248</v>
      </c>
      <c r="AT699" s="116" t="s">
        <v>268</v>
      </c>
      <c r="AV699" s="116">
        <v>199.39535752276899</v>
      </c>
      <c r="AW699" s="116">
        <v>1.287711236</v>
      </c>
    </row>
    <row r="700" spans="1:49" x14ac:dyDescent="0.25">
      <c r="A700" s="127">
        <v>220000</v>
      </c>
      <c r="B700" s="127">
        <v>860000</v>
      </c>
      <c r="C700" s="127">
        <v>860000</v>
      </c>
      <c r="D700" s="116" t="s">
        <v>314</v>
      </c>
      <c r="E700" s="116" t="s">
        <v>315</v>
      </c>
      <c r="F700" s="116" t="s">
        <v>316</v>
      </c>
      <c r="G700" s="116" t="s">
        <v>317</v>
      </c>
      <c r="H700" s="116">
        <v>0.36</v>
      </c>
      <c r="I700" s="116">
        <v>0.57999999999999996</v>
      </c>
      <c r="J700" s="116" t="s">
        <v>268</v>
      </c>
      <c r="K700" s="116">
        <v>1.9507386364399999E-3</v>
      </c>
      <c r="L700" s="116">
        <v>3988.37247534883</v>
      </c>
      <c r="M700" s="116">
        <v>10.4192178955677</v>
      </c>
      <c r="N700" s="116">
        <v>1.71046741160342</v>
      </c>
      <c r="O700" s="116">
        <v>2.0325170910440001E-2</v>
      </c>
      <c r="P700" s="116">
        <v>3.3366748661899999E-3</v>
      </c>
      <c r="Q700" s="116">
        <v>7.7802722842047203</v>
      </c>
      <c r="R700" s="116">
        <v>1310</v>
      </c>
      <c r="S700" s="116" t="s">
        <v>318</v>
      </c>
      <c r="T700" s="116">
        <v>1310</v>
      </c>
      <c r="U700" s="116" t="s">
        <v>268</v>
      </c>
      <c r="V700" s="116" t="s">
        <v>268</v>
      </c>
      <c r="Z700" s="116">
        <v>0</v>
      </c>
      <c r="AA700" s="116">
        <v>1</v>
      </c>
      <c r="AB700" s="116">
        <v>2.0325170910440001E-2</v>
      </c>
      <c r="AC700" s="116">
        <v>3.3366748661899999E-3</v>
      </c>
      <c r="AD700" s="116">
        <v>7.7802722842047602</v>
      </c>
      <c r="AF700" s="116">
        <v>-1</v>
      </c>
      <c r="AG700" s="116">
        <v>-1</v>
      </c>
      <c r="AH700" s="116">
        <v>-1</v>
      </c>
      <c r="AI700" s="116">
        <v>-1</v>
      </c>
      <c r="AJ700" s="116">
        <v>0</v>
      </c>
      <c r="AM700" s="116" t="s">
        <v>319</v>
      </c>
      <c r="AN700" s="116">
        <v>-1</v>
      </c>
      <c r="AQ700" s="116">
        <v>779</v>
      </c>
      <c r="AR700" s="116" t="s">
        <v>320</v>
      </c>
      <c r="AS700" s="116" t="s">
        <v>248</v>
      </c>
      <c r="AT700" s="116" t="s">
        <v>268</v>
      </c>
      <c r="AV700" s="116">
        <v>39.722801219519297</v>
      </c>
      <c r="AW700" s="116">
        <v>6.3100342999999996E-3</v>
      </c>
    </row>
    <row r="701" spans="1:49" x14ac:dyDescent="0.25">
      <c r="A701" s="127">
        <v>220000</v>
      </c>
      <c r="B701" s="127">
        <v>860000</v>
      </c>
      <c r="C701" s="127">
        <v>860000</v>
      </c>
      <c r="D701" s="116" t="s">
        <v>314</v>
      </c>
      <c r="E701" s="116" t="s">
        <v>315</v>
      </c>
      <c r="F701" s="116" t="s">
        <v>316</v>
      </c>
      <c r="G701" s="116" t="s">
        <v>317</v>
      </c>
      <c r="H701" s="116">
        <v>0.36</v>
      </c>
      <c r="I701" s="116">
        <v>0.57999999999999996</v>
      </c>
      <c r="J701" s="116" t="s">
        <v>268</v>
      </c>
      <c r="K701" s="116">
        <v>0.48544680795187001</v>
      </c>
      <c r="L701" s="116">
        <v>3952.7774520642902</v>
      </c>
      <c r="M701" s="116">
        <v>9.8970806918015306</v>
      </c>
      <c r="N701" s="116">
        <v>1.4849543019476901</v>
      </c>
      <c r="O701" s="116">
        <v>4.8045062298771599</v>
      </c>
      <c r="P701" s="116">
        <v>0.72086632583489996</v>
      </c>
      <c r="Q701" s="116">
        <v>1918.8631966487401</v>
      </c>
      <c r="R701" s="116">
        <v>1210</v>
      </c>
      <c r="S701" s="116" t="s">
        <v>318</v>
      </c>
      <c r="T701" s="116">
        <v>1210</v>
      </c>
      <c r="U701" s="116" t="s">
        <v>268</v>
      </c>
      <c r="V701" s="116" t="s">
        <v>268</v>
      </c>
      <c r="Z701" s="116">
        <v>0</v>
      </c>
      <c r="AA701" s="116">
        <v>1</v>
      </c>
      <c r="AB701" s="116">
        <v>4.8045062298771599</v>
      </c>
      <c r="AC701" s="116">
        <v>0.72086632583489996</v>
      </c>
      <c r="AD701" s="116">
        <v>2105.25508821008</v>
      </c>
      <c r="AF701" s="116">
        <v>-1</v>
      </c>
      <c r="AG701" s="116">
        <v>-1</v>
      </c>
      <c r="AH701" s="116">
        <v>-1</v>
      </c>
      <c r="AI701" s="116">
        <v>-1</v>
      </c>
      <c r="AJ701" s="116">
        <v>0</v>
      </c>
      <c r="AM701" s="116" t="s">
        <v>319</v>
      </c>
      <c r="AN701" s="116">
        <v>-1</v>
      </c>
      <c r="AQ701" s="116">
        <v>779</v>
      </c>
      <c r="AR701" s="116" t="s">
        <v>320</v>
      </c>
      <c r="AS701" s="116" t="s">
        <v>248</v>
      </c>
      <c r="AT701" s="116" t="s">
        <v>268</v>
      </c>
      <c r="AV701" s="116">
        <v>187.44418257771099</v>
      </c>
      <c r="AW701" s="116">
        <v>1.7074250513</v>
      </c>
    </row>
    <row r="702" spans="1:49" x14ac:dyDescent="0.25">
      <c r="A702" s="127">
        <v>220000</v>
      </c>
      <c r="B702" s="127">
        <v>860000</v>
      </c>
      <c r="C702" s="127">
        <v>860000</v>
      </c>
      <c r="D702" s="116" t="s">
        <v>314</v>
      </c>
      <c r="E702" s="116" t="s">
        <v>315</v>
      </c>
      <c r="F702" s="116" t="s">
        <v>316</v>
      </c>
      <c r="G702" s="116" t="s">
        <v>317</v>
      </c>
      <c r="H702" s="116">
        <v>0.36</v>
      </c>
      <c r="I702" s="116">
        <v>0.57999999999999996</v>
      </c>
      <c r="J702" s="116" t="s">
        <v>268</v>
      </c>
      <c r="K702" s="116">
        <v>6.1765044207999996E-4</v>
      </c>
      <c r="L702" s="116">
        <v>3952.7774520642902</v>
      </c>
      <c r="M702" s="116">
        <v>9.8970806918015306</v>
      </c>
      <c r="N702" s="116">
        <v>1.4849543019476901</v>
      </c>
      <c r="O702" s="116">
        <v>6.1129362646299996E-3</v>
      </c>
      <c r="P702" s="116">
        <v>9.1718268106999999E-4</v>
      </c>
      <c r="Q702" s="116">
        <v>2.4414347407271699</v>
      </c>
      <c r="R702" s="116">
        <v>1310</v>
      </c>
      <c r="S702" s="116" t="s">
        <v>318</v>
      </c>
      <c r="T702" s="116">
        <v>1310</v>
      </c>
      <c r="U702" s="116" t="s">
        <v>268</v>
      </c>
      <c r="V702" s="116" t="s">
        <v>268</v>
      </c>
      <c r="Z702" s="116">
        <v>0</v>
      </c>
      <c r="AA702" s="116">
        <v>1</v>
      </c>
      <c r="AB702" s="116">
        <v>6.1129362646299996E-3</v>
      </c>
      <c r="AC702" s="116">
        <v>9.1718268106999999E-4</v>
      </c>
      <c r="AD702" s="116">
        <v>2.4414347416279698</v>
      </c>
      <c r="AF702" s="116">
        <v>-1</v>
      </c>
      <c r="AG702" s="116">
        <v>-1</v>
      </c>
      <c r="AH702" s="116">
        <v>-1</v>
      </c>
      <c r="AI702" s="116">
        <v>-1</v>
      </c>
      <c r="AJ702" s="116">
        <v>0</v>
      </c>
      <c r="AM702" s="116" t="s">
        <v>319</v>
      </c>
      <c r="AN702" s="116">
        <v>-1</v>
      </c>
      <c r="AQ702" s="116">
        <v>779</v>
      </c>
      <c r="AR702" s="116" t="s">
        <v>320</v>
      </c>
      <c r="AS702" s="116" t="s">
        <v>248</v>
      </c>
      <c r="AT702" s="116" t="s">
        <v>268</v>
      </c>
      <c r="AV702" s="116">
        <v>41.835617960054101</v>
      </c>
      <c r="AW702" s="116">
        <v>1.9800768000000002E-3</v>
      </c>
    </row>
    <row r="703" spans="1:49" x14ac:dyDescent="0.25">
      <c r="A703" s="127">
        <v>220000</v>
      </c>
      <c r="B703" s="127">
        <v>860000</v>
      </c>
      <c r="C703" s="127">
        <v>860000</v>
      </c>
      <c r="D703" s="116" t="s">
        <v>314</v>
      </c>
      <c r="E703" s="116" t="s">
        <v>315</v>
      </c>
      <c r="F703" s="116" t="s">
        <v>316</v>
      </c>
      <c r="G703" s="116" t="s">
        <v>317</v>
      </c>
      <c r="H703" s="116">
        <v>0.36</v>
      </c>
      <c r="I703" s="116">
        <v>0.57999999999999996</v>
      </c>
      <c r="J703" s="116" t="s">
        <v>268</v>
      </c>
      <c r="K703" s="116">
        <v>0.21407774841721999</v>
      </c>
      <c r="L703" s="116">
        <v>3958.77458193861</v>
      </c>
      <c r="M703" s="116">
        <v>10.546880696608399</v>
      </c>
      <c r="N703" s="116">
        <v>1.79652391323884</v>
      </c>
      <c r="O703" s="116">
        <v>2.2578524723550202</v>
      </c>
      <c r="P703" s="116">
        <v>0.38459579432386998</v>
      </c>
      <c r="Q703" s="116">
        <v>847.48554899275905</v>
      </c>
      <c r="R703" s="116">
        <v>1210</v>
      </c>
      <c r="S703" s="116" t="s">
        <v>318</v>
      </c>
      <c r="T703" s="116">
        <v>1210</v>
      </c>
      <c r="U703" s="116" t="s">
        <v>268</v>
      </c>
      <c r="V703" s="116" t="s">
        <v>268</v>
      </c>
      <c r="Z703" s="116">
        <v>0</v>
      </c>
      <c r="AA703" s="116">
        <v>1</v>
      </c>
      <c r="AB703" s="116">
        <v>2.2578524723550202</v>
      </c>
      <c r="AC703" s="116">
        <v>0.38459579432386998</v>
      </c>
      <c r="AD703" s="116">
        <v>847.48554899275905</v>
      </c>
      <c r="AF703" s="116">
        <v>-1</v>
      </c>
      <c r="AG703" s="116">
        <v>-1</v>
      </c>
      <c r="AH703" s="116">
        <v>-1</v>
      </c>
      <c r="AI703" s="116">
        <v>-1</v>
      </c>
      <c r="AJ703" s="116">
        <v>0</v>
      </c>
      <c r="AM703" s="116" t="s">
        <v>319</v>
      </c>
      <c r="AN703" s="116">
        <v>-1</v>
      </c>
      <c r="AQ703" s="116">
        <v>779</v>
      </c>
      <c r="AR703" s="116" t="s">
        <v>320</v>
      </c>
      <c r="AS703" s="116" t="s">
        <v>248</v>
      </c>
      <c r="AT703" s="116" t="s">
        <v>268</v>
      </c>
      <c r="AV703" s="116">
        <v>119.348111003656</v>
      </c>
      <c r="AW703" s="116">
        <v>0.68733621170000003</v>
      </c>
    </row>
    <row r="704" spans="1:49" x14ac:dyDescent="0.25">
      <c r="A704" s="127">
        <v>220000</v>
      </c>
      <c r="B704" s="127">
        <v>860000</v>
      </c>
      <c r="C704" s="127">
        <v>860000</v>
      </c>
      <c r="D704" s="116" t="s">
        <v>314</v>
      </c>
      <c r="E704" s="116" t="s">
        <v>315</v>
      </c>
      <c r="F704" s="116" t="s">
        <v>316</v>
      </c>
      <c r="G704" s="116" t="s">
        <v>317</v>
      </c>
      <c r="H704" s="116">
        <v>0.36</v>
      </c>
      <c r="I704" s="116">
        <v>0.57999999999999996</v>
      </c>
      <c r="J704" s="116" t="s">
        <v>268</v>
      </c>
      <c r="K704" s="116">
        <v>3.5078504462400001E-3</v>
      </c>
      <c r="L704" s="116">
        <v>3958.77458193861</v>
      </c>
      <c r="M704" s="116">
        <v>10.546880696608399</v>
      </c>
      <c r="N704" s="116">
        <v>1.79652391323884</v>
      </c>
      <c r="O704" s="116">
        <v>3.699688015811E-2</v>
      </c>
      <c r="P704" s="116">
        <v>6.3019372107399997E-3</v>
      </c>
      <c r="Q704" s="116">
        <v>13.8867891838446</v>
      </c>
      <c r="R704" s="116">
        <v>1310</v>
      </c>
      <c r="S704" s="116" t="s">
        <v>318</v>
      </c>
      <c r="T704" s="116">
        <v>1310</v>
      </c>
      <c r="U704" s="116" t="s">
        <v>268</v>
      </c>
      <c r="V704" s="116" t="s">
        <v>268</v>
      </c>
      <c r="Z704" s="116">
        <v>0</v>
      </c>
      <c r="AA704" s="116">
        <v>1</v>
      </c>
      <c r="AB704" s="116">
        <v>3.699688015811E-2</v>
      </c>
      <c r="AC704" s="116">
        <v>6.3019372107399997E-3</v>
      </c>
      <c r="AD704" s="116">
        <v>13.8867891838437</v>
      </c>
      <c r="AF704" s="116">
        <v>-1</v>
      </c>
      <c r="AG704" s="116">
        <v>-1</v>
      </c>
      <c r="AH704" s="116">
        <v>-1</v>
      </c>
      <c r="AI704" s="116">
        <v>-1</v>
      </c>
      <c r="AJ704" s="116">
        <v>0</v>
      </c>
      <c r="AM704" s="116" t="s">
        <v>319</v>
      </c>
      <c r="AN704" s="116">
        <v>-1</v>
      </c>
      <c r="AQ704" s="116">
        <v>779</v>
      </c>
      <c r="AR704" s="116" t="s">
        <v>320</v>
      </c>
      <c r="AS704" s="116" t="s">
        <v>248</v>
      </c>
      <c r="AT704" s="116" t="s">
        <v>268</v>
      </c>
      <c r="AV704" s="116">
        <v>65.670164889981805</v>
      </c>
      <c r="AW704" s="116">
        <v>1.1262602700000001E-2</v>
      </c>
    </row>
    <row r="705" spans="1:49" x14ac:dyDescent="0.25">
      <c r="A705" s="127">
        <v>220000</v>
      </c>
      <c r="B705" s="127">
        <v>860000</v>
      </c>
      <c r="C705" s="127">
        <v>860000</v>
      </c>
      <c r="D705" s="116" t="s">
        <v>314</v>
      </c>
      <c r="E705" s="116" t="s">
        <v>315</v>
      </c>
      <c r="F705" s="116" t="s">
        <v>316</v>
      </c>
      <c r="G705" s="116" t="s">
        <v>317</v>
      </c>
      <c r="H705" s="116">
        <v>0.36</v>
      </c>
      <c r="I705" s="116">
        <v>0.57999999999999996</v>
      </c>
      <c r="J705" s="116" t="s">
        <v>268</v>
      </c>
      <c r="K705" s="116">
        <v>0.12050111818448001</v>
      </c>
      <c r="L705" s="116">
        <v>4003.0695973182501</v>
      </c>
      <c r="M705" s="116">
        <v>9.7344390634787601</v>
      </c>
      <c r="N705" s="116">
        <v>1.4139306323848</v>
      </c>
      <c r="O705" s="116">
        <v>1.17301079204793</v>
      </c>
      <c r="P705" s="116">
        <v>0.17038022223766</v>
      </c>
      <c r="Q705" s="116">
        <v>482.37436264716899</v>
      </c>
      <c r="R705" s="116">
        <v>1210</v>
      </c>
      <c r="S705" s="116" t="s">
        <v>318</v>
      </c>
      <c r="T705" s="116">
        <v>1210</v>
      </c>
      <c r="U705" s="116" t="s">
        <v>268</v>
      </c>
      <c r="V705" s="116" t="s">
        <v>268</v>
      </c>
      <c r="Z705" s="116">
        <v>0</v>
      </c>
      <c r="AA705" s="116">
        <v>1</v>
      </c>
      <c r="AB705" s="116">
        <v>1.17301079204793</v>
      </c>
      <c r="AC705" s="116">
        <v>0.17038022223766</v>
      </c>
      <c r="AD705" s="116">
        <v>1484.39713992664</v>
      </c>
      <c r="AF705" s="116">
        <v>-1</v>
      </c>
      <c r="AG705" s="116">
        <v>-1</v>
      </c>
      <c r="AH705" s="116">
        <v>-1</v>
      </c>
      <c r="AI705" s="116">
        <v>-1</v>
      </c>
      <c r="AJ705" s="116">
        <v>0</v>
      </c>
      <c r="AM705" s="116" t="s">
        <v>319</v>
      </c>
      <c r="AN705" s="116">
        <v>-1</v>
      </c>
      <c r="AQ705" s="116">
        <v>779</v>
      </c>
      <c r="AR705" s="116" t="s">
        <v>320</v>
      </c>
      <c r="AS705" s="116" t="s">
        <v>248</v>
      </c>
      <c r="AT705" s="116" t="s">
        <v>268</v>
      </c>
      <c r="AV705" s="116">
        <v>130.068477864324</v>
      </c>
      <c r="AW705" s="116">
        <v>1.2038906244000001</v>
      </c>
    </row>
    <row r="706" spans="1:49" x14ac:dyDescent="0.25">
      <c r="A706" s="127">
        <v>220000</v>
      </c>
      <c r="B706" s="127">
        <v>860000</v>
      </c>
      <c r="C706" s="127">
        <v>860000</v>
      </c>
      <c r="D706" s="116" t="s">
        <v>314</v>
      </c>
      <c r="E706" s="116" t="s">
        <v>315</v>
      </c>
      <c r="F706" s="116" t="s">
        <v>316</v>
      </c>
      <c r="G706" s="116" t="s">
        <v>317</v>
      </c>
      <c r="H706" s="116">
        <v>0.36</v>
      </c>
      <c r="I706" s="116">
        <v>0.57999999999999996</v>
      </c>
      <c r="J706" s="116" t="s">
        <v>268</v>
      </c>
      <c r="K706" s="116">
        <v>3.9691802228000001E-4</v>
      </c>
      <c r="L706" s="116">
        <v>4003.0695973182501</v>
      </c>
      <c r="M706" s="116">
        <v>9.7344390634787601</v>
      </c>
      <c r="N706" s="116">
        <v>1.4139306323848</v>
      </c>
      <c r="O706" s="116">
        <v>3.86377430112E-3</v>
      </c>
      <c r="P706" s="116">
        <v>5.6121455024999995E-4</v>
      </c>
      <c r="Q706" s="116">
        <v>1.58889046763276</v>
      </c>
      <c r="R706" s="116">
        <v>1750</v>
      </c>
      <c r="S706" s="116" t="s">
        <v>321</v>
      </c>
      <c r="T706" s="116">
        <v>1750</v>
      </c>
      <c r="U706" s="116" t="s">
        <v>268</v>
      </c>
      <c r="V706" s="116" t="s">
        <v>268</v>
      </c>
      <c r="Z706" s="116">
        <v>0</v>
      </c>
      <c r="AA706" s="116">
        <v>1</v>
      </c>
      <c r="AB706" s="116">
        <v>3.86377430112E-3</v>
      </c>
      <c r="AC706" s="116">
        <v>5.6121455024999995E-4</v>
      </c>
      <c r="AD706" s="116">
        <v>1.5888904676312201</v>
      </c>
      <c r="AF706" s="116">
        <v>-1</v>
      </c>
      <c r="AG706" s="116">
        <v>-1</v>
      </c>
      <c r="AH706" s="116">
        <v>-1</v>
      </c>
      <c r="AI706" s="116">
        <v>-1</v>
      </c>
      <c r="AJ706" s="116">
        <v>0</v>
      </c>
      <c r="AM706" s="116" t="s">
        <v>319</v>
      </c>
      <c r="AN706" s="116">
        <v>-1</v>
      </c>
      <c r="AQ706" s="116">
        <v>779</v>
      </c>
      <c r="AR706" s="116" t="s">
        <v>320</v>
      </c>
      <c r="AS706" s="116" t="s">
        <v>248</v>
      </c>
      <c r="AT706" s="116" t="s">
        <v>268</v>
      </c>
      <c r="AV706" s="116">
        <v>15.905303967629401</v>
      </c>
      <c r="AW706" s="116">
        <v>1.2886378000000001E-3</v>
      </c>
    </row>
    <row r="707" spans="1:49" x14ac:dyDescent="0.25">
      <c r="A707" s="127">
        <v>220000</v>
      </c>
      <c r="B707" s="127">
        <v>860000</v>
      </c>
      <c r="C707" s="127">
        <v>860000</v>
      </c>
      <c r="D707" s="116" t="s">
        <v>314</v>
      </c>
      <c r="E707" s="116" t="s">
        <v>315</v>
      </c>
      <c r="F707" s="116" t="s">
        <v>316</v>
      </c>
      <c r="G707" s="116" t="s">
        <v>317</v>
      </c>
      <c r="H707" s="116">
        <v>0.36</v>
      </c>
      <c r="I707" s="116">
        <v>0.57999999999999996</v>
      </c>
      <c r="J707" s="116" t="s">
        <v>268</v>
      </c>
      <c r="K707" s="116">
        <v>5.9846929545979997E-2</v>
      </c>
      <c r="L707" s="116">
        <v>4003.0695973182501</v>
      </c>
      <c r="M707" s="116">
        <v>9.7344390634787601</v>
      </c>
      <c r="N707" s="116">
        <v>1.4139306323848</v>
      </c>
      <c r="O707" s="116">
        <v>0.58257628880170997</v>
      </c>
      <c r="P707" s="116">
        <v>8.4619406939239999E-2</v>
      </c>
      <c r="Q707" s="116">
        <v>239.571424158387</v>
      </c>
      <c r="R707" s="116">
        <v>1750</v>
      </c>
      <c r="S707" s="116" t="s">
        <v>321</v>
      </c>
      <c r="T707" s="116">
        <v>1750</v>
      </c>
      <c r="U707" s="116" t="s">
        <v>268</v>
      </c>
      <c r="V707" s="116" t="s">
        <v>268</v>
      </c>
      <c r="Z707" s="116">
        <v>0</v>
      </c>
      <c r="AA707" s="116">
        <v>1</v>
      </c>
      <c r="AB707" s="116">
        <v>0.58257628880170997</v>
      </c>
      <c r="AC707" s="116">
        <v>8.4619406939239999E-2</v>
      </c>
      <c r="AD707" s="116">
        <v>239.57142415838501</v>
      </c>
      <c r="AF707" s="116">
        <v>-1</v>
      </c>
      <c r="AG707" s="116">
        <v>-1</v>
      </c>
      <c r="AH707" s="116">
        <v>-1</v>
      </c>
      <c r="AI707" s="116">
        <v>-1</v>
      </c>
      <c r="AJ707" s="116">
        <v>0</v>
      </c>
      <c r="AM707" s="116" t="s">
        <v>319</v>
      </c>
      <c r="AN707" s="116">
        <v>-1</v>
      </c>
      <c r="AQ707" s="116">
        <v>779</v>
      </c>
      <c r="AR707" s="116" t="s">
        <v>320</v>
      </c>
      <c r="AS707" s="116" t="s">
        <v>248</v>
      </c>
      <c r="AT707" s="116" t="s">
        <v>268</v>
      </c>
      <c r="AV707" s="116">
        <v>83.184268798594204</v>
      </c>
      <c r="AW707" s="116">
        <v>0.19429961409999999</v>
      </c>
    </row>
    <row r="708" spans="1:49" x14ac:dyDescent="0.25">
      <c r="A708" s="127">
        <v>220000</v>
      </c>
      <c r="B708" s="127">
        <v>860000</v>
      </c>
      <c r="C708" s="127">
        <v>860000</v>
      </c>
      <c r="D708" s="116" t="s">
        <v>314</v>
      </c>
      <c r="E708" s="116" t="s">
        <v>315</v>
      </c>
      <c r="F708" s="116" t="s">
        <v>316</v>
      </c>
      <c r="G708" s="116" t="s">
        <v>317</v>
      </c>
      <c r="H708" s="116">
        <v>0.36</v>
      </c>
      <c r="I708" s="116">
        <v>0.57999999999999996</v>
      </c>
      <c r="J708" s="116" t="s">
        <v>268</v>
      </c>
      <c r="K708" s="116">
        <v>0.38988809134969998</v>
      </c>
      <c r="L708" s="116">
        <v>3981.3702505605002</v>
      </c>
      <c r="M708" s="116">
        <v>10.1433499660378</v>
      </c>
      <c r="N708" s="116">
        <v>1.61667346559462</v>
      </c>
      <c r="O708" s="116">
        <v>3.9547713581505901</v>
      </c>
      <c r="P708" s="116">
        <v>0.63032173183639995</v>
      </c>
      <c r="Q708" s="116">
        <v>1552.28884794754</v>
      </c>
      <c r="R708" s="116">
        <v>1210</v>
      </c>
      <c r="S708" s="116" t="s">
        <v>318</v>
      </c>
      <c r="T708" s="116">
        <v>1210</v>
      </c>
      <c r="U708" s="116" t="s">
        <v>268</v>
      </c>
      <c r="V708" s="116" t="s">
        <v>268</v>
      </c>
      <c r="Z708" s="116">
        <v>0</v>
      </c>
      <c r="AA708" s="116">
        <v>1</v>
      </c>
      <c r="AB708" s="116">
        <v>3.9547713581505901</v>
      </c>
      <c r="AC708" s="116">
        <v>0.63032173183639995</v>
      </c>
      <c r="AD708" s="116">
        <v>1552.28884794754</v>
      </c>
      <c r="AF708" s="116">
        <v>-1</v>
      </c>
      <c r="AG708" s="116">
        <v>-1</v>
      </c>
      <c r="AH708" s="116">
        <v>-1</v>
      </c>
      <c r="AI708" s="116">
        <v>-1</v>
      </c>
      <c r="AJ708" s="116">
        <v>0</v>
      </c>
      <c r="AM708" s="116" t="s">
        <v>319</v>
      </c>
      <c r="AN708" s="116">
        <v>-1</v>
      </c>
      <c r="AQ708" s="116">
        <v>779</v>
      </c>
      <c r="AR708" s="116" t="s">
        <v>320</v>
      </c>
      <c r="AS708" s="116" t="s">
        <v>248</v>
      </c>
      <c r="AT708" s="116" t="s">
        <v>268</v>
      </c>
      <c r="AV708" s="116">
        <v>200.047278648814</v>
      </c>
      <c r="AW708" s="116">
        <v>1.2589528369</v>
      </c>
    </row>
    <row r="709" spans="1:49" x14ac:dyDescent="0.25">
      <c r="A709" s="127">
        <v>220000</v>
      </c>
      <c r="B709" s="127">
        <v>860000</v>
      </c>
      <c r="C709" s="127">
        <v>860000</v>
      </c>
      <c r="D709" s="116" t="s">
        <v>314</v>
      </c>
      <c r="E709" s="116" t="s">
        <v>315</v>
      </c>
      <c r="F709" s="116" t="s">
        <v>316</v>
      </c>
      <c r="G709" s="116" t="s">
        <v>317</v>
      </c>
      <c r="H709" s="116">
        <v>0.36</v>
      </c>
      <c r="I709" s="116">
        <v>0.57999999999999996</v>
      </c>
      <c r="J709" s="116" t="s">
        <v>268</v>
      </c>
      <c r="K709" s="116">
        <v>6.2398440178049998E-2</v>
      </c>
      <c r="L709" s="116">
        <v>3981.3702505605002</v>
      </c>
      <c r="M709" s="116">
        <v>10.1433499660378</v>
      </c>
      <c r="N709" s="116">
        <v>1.61667346559462</v>
      </c>
      <c r="O709" s="116">
        <v>0.63292921606088004</v>
      </c>
      <c r="P709" s="116">
        <v>0.10087790253035001</v>
      </c>
      <c r="Q709" s="116">
        <v>248.43129340628701</v>
      </c>
      <c r="R709" s="116">
        <v>1750</v>
      </c>
      <c r="S709" s="116" t="s">
        <v>321</v>
      </c>
      <c r="T709" s="116">
        <v>1750</v>
      </c>
      <c r="U709" s="116" t="s">
        <v>268</v>
      </c>
      <c r="V709" s="116" t="s">
        <v>268</v>
      </c>
      <c r="Z709" s="116">
        <v>0</v>
      </c>
      <c r="AA709" s="116">
        <v>1</v>
      </c>
      <c r="AB709" s="116">
        <v>0.63292921606088004</v>
      </c>
      <c r="AC709" s="116">
        <v>0.10087790253035001</v>
      </c>
      <c r="AD709" s="116">
        <v>248.43129340628801</v>
      </c>
      <c r="AF709" s="116">
        <v>-1</v>
      </c>
      <c r="AG709" s="116">
        <v>-1</v>
      </c>
      <c r="AH709" s="116">
        <v>-1</v>
      </c>
      <c r="AI709" s="116">
        <v>-1</v>
      </c>
      <c r="AJ709" s="116">
        <v>0</v>
      </c>
      <c r="AM709" s="116" t="s">
        <v>319</v>
      </c>
      <c r="AN709" s="116">
        <v>-1</v>
      </c>
      <c r="AQ709" s="116">
        <v>779</v>
      </c>
      <c r="AR709" s="116" t="s">
        <v>320</v>
      </c>
      <c r="AS709" s="116" t="s">
        <v>248</v>
      </c>
      <c r="AT709" s="116" t="s">
        <v>268</v>
      </c>
      <c r="AV709" s="116">
        <v>76.154668884659301</v>
      </c>
      <c r="AW709" s="116">
        <v>0.2014852339</v>
      </c>
    </row>
    <row r="710" spans="1:49" x14ac:dyDescent="0.25">
      <c r="A710" s="127">
        <v>220000</v>
      </c>
      <c r="B710" s="127">
        <v>860000</v>
      </c>
      <c r="C710" s="127">
        <v>860000</v>
      </c>
      <c r="D710" s="116" t="s">
        <v>314</v>
      </c>
      <c r="E710" s="116" t="s">
        <v>315</v>
      </c>
      <c r="F710" s="116" t="s">
        <v>316</v>
      </c>
      <c r="G710" s="116" t="s">
        <v>317</v>
      </c>
      <c r="H710" s="116">
        <v>0.36</v>
      </c>
      <c r="I710" s="116">
        <v>0.57999999999999996</v>
      </c>
      <c r="J710" s="116" t="s">
        <v>268</v>
      </c>
      <c r="K710" s="116">
        <v>0.16547702301882999</v>
      </c>
      <c r="L710" s="116">
        <v>3981.3702505605002</v>
      </c>
      <c r="M710" s="116">
        <v>10.1433499660378</v>
      </c>
      <c r="N710" s="116">
        <v>1.61667346559462</v>
      </c>
      <c r="O710" s="116">
        <v>1.67849135581815</v>
      </c>
      <c r="P710" s="116">
        <v>0.26752231228014001</v>
      </c>
      <c r="Q710" s="116">
        <v>658.825296598514</v>
      </c>
      <c r="R710" s="116">
        <v>1310</v>
      </c>
      <c r="S710" s="116" t="s">
        <v>318</v>
      </c>
      <c r="T710" s="116">
        <v>1310</v>
      </c>
      <c r="U710" s="116" t="s">
        <v>268</v>
      </c>
      <c r="V710" s="116" t="s">
        <v>268</v>
      </c>
      <c r="Z710" s="116">
        <v>0</v>
      </c>
      <c r="AA710" s="116">
        <v>1</v>
      </c>
      <c r="AB710" s="116">
        <v>1.67849135581815</v>
      </c>
      <c r="AC710" s="116">
        <v>0.26752231228014001</v>
      </c>
      <c r="AD710" s="116">
        <v>658.825296598514</v>
      </c>
      <c r="AF710" s="116">
        <v>-1</v>
      </c>
      <c r="AG710" s="116">
        <v>-1</v>
      </c>
      <c r="AH710" s="116">
        <v>-1</v>
      </c>
      <c r="AI710" s="116">
        <v>-1</v>
      </c>
      <c r="AJ710" s="116">
        <v>0</v>
      </c>
      <c r="AM710" s="116" t="s">
        <v>319</v>
      </c>
      <c r="AN710" s="116">
        <v>-1</v>
      </c>
      <c r="AQ710" s="116">
        <v>779</v>
      </c>
      <c r="AR710" s="116" t="s">
        <v>320</v>
      </c>
      <c r="AS710" s="116" t="s">
        <v>248</v>
      </c>
      <c r="AT710" s="116" t="s">
        <v>268</v>
      </c>
      <c r="AV710" s="116">
        <v>104.027330380208</v>
      </c>
      <c r="AW710" s="116">
        <v>0.53432708559999997</v>
      </c>
    </row>
    <row r="711" spans="1:49" x14ac:dyDescent="0.25">
      <c r="A711" s="127">
        <v>220000</v>
      </c>
      <c r="B711" s="127">
        <v>860000</v>
      </c>
      <c r="C711" s="127">
        <v>860000</v>
      </c>
      <c r="D711" s="116" t="s">
        <v>314</v>
      </c>
      <c r="E711" s="116" t="s">
        <v>315</v>
      </c>
      <c r="F711" s="116" t="s">
        <v>316</v>
      </c>
      <c r="G711" s="116" t="s">
        <v>317</v>
      </c>
      <c r="H711" s="116">
        <v>0.36</v>
      </c>
      <c r="I711" s="116">
        <v>0.57999999999999996</v>
      </c>
      <c r="J711" s="116" t="s">
        <v>268</v>
      </c>
      <c r="K711" s="116">
        <v>0.21229464787009</v>
      </c>
      <c r="L711" s="116">
        <v>3990.1154388823602</v>
      </c>
      <c r="M711" s="116">
        <v>10.793503958206101</v>
      </c>
      <c r="N711" s="116">
        <v>1.89123863078862</v>
      </c>
      <c r="O711" s="116">
        <v>2.2914031220918498</v>
      </c>
      <c r="P711" s="116">
        <v>0.40149983916158999</v>
      </c>
      <c r="Q711" s="116">
        <v>847.08015205855997</v>
      </c>
      <c r="R711" s="116">
        <v>1210</v>
      </c>
      <c r="S711" s="116" t="s">
        <v>318</v>
      </c>
      <c r="T711" s="116">
        <v>1210</v>
      </c>
      <c r="U711" s="116" t="s">
        <v>268</v>
      </c>
      <c r="V711" s="116" t="s">
        <v>268</v>
      </c>
      <c r="Z711" s="116">
        <v>0</v>
      </c>
      <c r="AA711" s="116">
        <v>1</v>
      </c>
      <c r="AB711" s="116">
        <v>2.2914031220918498</v>
      </c>
      <c r="AC711" s="116">
        <v>0.40149983916158999</v>
      </c>
      <c r="AD711" s="116">
        <v>847.08015205855997</v>
      </c>
      <c r="AF711" s="116">
        <v>-1</v>
      </c>
      <c r="AG711" s="116">
        <v>-1</v>
      </c>
      <c r="AH711" s="116">
        <v>-1</v>
      </c>
      <c r="AI711" s="116">
        <v>-1</v>
      </c>
      <c r="AJ711" s="116">
        <v>0</v>
      </c>
      <c r="AM711" s="116" t="s">
        <v>319</v>
      </c>
      <c r="AN711" s="116">
        <v>-1</v>
      </c>
      <c r="AQ711" s="116">
        <v>779</v>
      </c>
      <c r="AR711" s="116" t="s">
        <v>320</v>
      </c>
      <c r="AS711" s="116" t="s">
        <v>248</v>
      </c>
      <c r="AT711" s="116" t="s">
        <v>268</v>
      </c>
      <c r="AV711" s="116">
        <v>197.37103809353599</v>
      </c>
      <c r="AW711" s="116">
        <v>0.68700742260000003</v>
      </c>
    </row>
    <row r="712" spans="1:49" x14ac:dyDescent="0.25">
      <c r="A712" s="127">
        <v>220000</v>
      </c>
      <c r="B712" s="127">
        <v>860000</v>
      </c>
      <c r="C712" s="127">
        <v>860000</v>
      </c>
      <c r="D712" s="116" t="s">
        <v>314</v>
      </c>
      <c r="E712" s="116" t="s">
        <v>315</v>
      </c>
      <c r="F712" s="116" t="s">
        <v>316</v>
      </c>
      <c r="G712" s="116" t="s">
        <v>317</v>
      </c>
      <c r="H712" s="116">
        <v>0.36</v>
      </c>
      <c r="I712" s="116">
        <v>0.57999999999999996</v>
      </c>
      <c r="J712" s="116" t="s">
        <v>268</v>
      </c>
      <c r="K712" s="116">
        <v>1.53556358276E-3</v>
      </c>
      <c r="L712" s="116">
        <v>3990.1154388823602</v>
      </c>
      <c r="M712" s="116">
        <v>10.793503958206101</v>
      </c>
      <c r="N712" s="116">
        <v>1.89123863078862</v>
      </c>
      <c r="O712" s="116">
        <v>1.6574111608680001E-2</v>
      </c>
      <c r="P712" s="116">
        <v>2.9041171677599998E-3</v>
      </c>
      <c r="Q712" s="116">
        <v>6.1270759589881099</v>
      </c>
      <c r="R712" s="116">
        <v>1310</v>
      </c>
      <c r="S712" s="116" t="s">
        <v>318</v>
      </c>
      <c r="T712" s="116">
        <v>1310</v>
      </c>
      <c r="U712" s="116" t="s">
        <v>268</v>
      </c>
      <c r="V712" s="116" t="s">
        <v>268</v>
      </c>
      <c r="Z712" s="116">
        <v>0</v>
      </c>
      <c r="AA712" s="116">
        <v>1</v>
      </c>
      <c r="AB712" s="116">
        <v>1.6574111608680001E-2</v>
      </c>
      <c r="AC712" s="116">
        <v>2.9041171677599998E-3</v>
      </c>
      <c r="AD712" s="116">
        <v>6.1270759589871497</v>
      </c>
      <c r="AF712" s="116">
        <v>-1</v>
      </c>
      <c r="AG712" s="116">
        <v>-1</v>
      </c>
      <c r="AH712" s="116">
        <v>-1</v>
      </c>
      <c r="AI712" s="116">
        <v>-1</v>
      </c>
      <c r="AJ712" s="116">
        <v>0</v>
      </c>
      <c r="AM712" s="116" t="s">
        <v>319</v>
      </c>
      <c r="AN712" s="116">
        <v>-1</v>
      </c>
      <c r="AQ712" s="116">
        <v>779</v>
      </c>
      <c r="AR712" s="116" t="s">
        <v>320</v>
      </c>
      <c r="AS712" s="116" t="s">
        <v>248</v>
      </c>
      <c r="AT712" s="116" t="s">
        <v>268</v>
      </c>
      <c r="AV712" s="116">
        <v>69.964882806110495</v>
      </c>
      <c r="AW712" s="116">
        <v>4.9692425000000002E-3</v>
      </c>
    </row>
    <row r="713" spans="1:49" x14ac:dyDescent="0.25">
      <c r="A713" s="127">
        <v>220000</v>
      </c>
      <c r="B713" s="127">
        <v>860000</v>
      </c>
      <c r="C713" s="127">
        <v>860000</v>
      </c>
      <c r="D713" s="116" t="s">
        <v>314</v>
      </c>
      <c r="E713" s="116" t="s">
        <v>315</v>
      </c>
      <c r="F713" s="116" t="s">
        <v>316</v>
      </c>
      <c r="G713" s="116" t="s">
        <v>317</v>
      </c>
      <c r="H713" s="116">
        <v>0.36</v>
      </c>
      <c r="I713" s="116">
        <v>0.57999999999999996</v>
      </c>
      <c r="J713" s="116" t="s">
        <v>268</v>
      </c>
      <c r="K713" s="127">
        <v>5.9149979609999998E-6</v>
      </c>
      <c r="L713" s="116">
        <v>3990.1154388823602</v>
      </c>
      <c r="M713" s="116">
        <v>10.793503958206101</v>
      </c>
      <c r="N713" s="116">
        <v>1.89123863078862</v>
      </c>
      <c r="O713" s="116">
        <v>6.3843553899999996E-5</v>
      </c>
      <c r="P713" s="116">
        <v>1.118667264E-5</v>
      </c>
      <c r="Q713" s="116">
        <v>2.3601524685139999E-2</v>
      </c>
      <c r="R713" s="116">
        <v>1310</v>
      </c>
      <c r="S713" s="116" t="s">
        <v>318</v>
      </c>
      <c r="T713" s="116">
        <v>1310</v>
      </c>
      <c r="U713" s="116" t="s">
        <v>268</v>
      </c>
      <c r="V713" s="116" t="s">
        <v>268</v>
      </c>
      <c r="Z713" s="116">
        <v>0</v>
      </c>
      <c r="AA713" s="116">
        <v>1</v>
      </c>
      <c r="AB713" s="116">
        <v>6.3843553899999996E-5</v>
      </c>
      <c r="AC713" s="116">
        <v>1.118667264E-5</v>
      </c>
      <c r="AD713" s="116">
        <v>2.3601524686689999E-2</v>
      </c>
      <c r="AF713" s="116">
        <v>-1</v>
      </c>
      <c r="AG713" s="116">
        <v>-1</v>
      </c>
      <c r="AH713" s="116">
        <v>-1</v>
      </c>
      <c r="AI713" s="116">
        <v>-1</v>
      </c>
      <c r="AJ713" s="116">
        <v>0</v>
      </c>
      <c r="AM713" s="116" t="s">
        <v>319</v>
      </c>
      <c r="AN713" s="116">
        <v>-1</v>
      </c>
      <c r="AQ713" s="116">
        <v>779</v>
      </c>
      <c r="AR713" s="116" t="s">
        <v>320</v>
      </c>
      <c r="AS713" s="116" t="s">
        <v>248</v>
      </c>
      <c r="AT713" s="116" t="s">
        <v>268</v>
      </c>
      <c r="AV713" s="116">
        <v>0.73825822361454996</v>
      </c>
      <c r="AW713" s="116">
        <v>1.91415E-5</v>
      </c>
    </row>
    <row r="714" spans="1:49" x14ac:dyDescent="0.25">
      <c r="A714" s="127">
        <v>220000</v>
      </c>
      <c r="B714" s="127">
        <v>860000</v>
      </c>
      <c r="C714" s="127">
        <v>860000</v>
      </c>
      <c r="D714" s="116" t="s">
        <v>314</v>
      </c>
      <c r="E714" s="116" t="s">
        <v>315</v>
      </c>
      <c r="F714" s="116" t="s">
        <v>316</v>
      </c>
      <c r="G714" s="116" t="s">
        <v>317</v>
      </c>
      <c r="H714" s="116">
        <v>0.36</v>
      </c>
      <c r="I714" s="116">
        <v>0.57999999999999996</v>
      </c>
      <c r="J714" s="116" t="s">
        <v>268</v>
      </c>
      <c r="K714" s="116">
        <v>0.22279444970459999</v>
      </c>
      <c r="L714" s="116">
        <v>3990.1154388823602</v>
      </c>
      <c r="M714" s="116">
        <v>10.793503958206101</v>
      </c>
      <c r="N714" s="116">
        <v>1.89123863078862</v>
      </c>
      <c r="O714" s="116">
        <v>2.4047327747530298</v>
      </c>
      <c r="P714" s="116">
        <v>0.42135747000663998</v>
      </c>
      <c r="Q714" s="116">
        <v>888.97557346364795</v>
      </c>
      <c r="R714" s="116">
        <v>1310</v>
      </c>
      <c r="S714" s="116" t="s">
        <v>318</v>
      </c>
      <c r="T714" s="116">
        <v>1310</v>
      </c>
      <c r="U714" s="116" t="s">
        <v>268</v>
      </c>
      <c r="V714" s="116" t="s">
        <v>268</v>
      </c>
      <c r="Z714" s="116">
        <v>0</v>
      </c>
      <c r="AA714" s="116">
        <v>1</v>
      </c>
      <c r="AB714" s="116">
        <v>2.4047327747530298</v>
      </c>
      <c r="AC714" s="116">
        <v>0.42135747000663998</v>
      </c>
      <c r="AD714" s="116">
        <v>888.97557346364795</v>
      </c>
      <c r="AF714" s="116">
        <v>-1</v>
      </c>
      <c r="AG714" s="116">
        <v>-1</v>
      </c>
      <c r="AH714" s="116">
        <v>-1</v>
      </c>
      <c r="AI714" s="116">
        <v>-1</v>
      </c>
      <c r="AJ714" s="116">
        <v>0</v>
      </c>
      <c r="AM714" s="116" t="s">
        <v>319</v>
      </c>
      <c r="AN714" s="116">
        <v>-1</v>
      </c>
      <c r="AQ714" s="116">
        <v>779</v>
      </c>
      <c r="AR714" s="116" t="s">
        <v>320</v>
      </c>
      <c r="AS714" s="116" t="s">
        <v>248</v>
      </c>
      <c r="AT714" s="116" t="s">
        <v>268</v>
      </c>
      <c r="AV714" s="116">
        <v>128.85229426492401</v>
      </c>
      <c r="AW714" s="116">
        <v>0.72098586659999997</v>
      </c>
    </row>
    <row r="715" spans="1:49" x14ac:dyDescent="0.25">
      <c r="A715" s="127">
        <v>220000</v>
      </c>
      <c r="B715" s="127">
        <v>860000</v>
      </c>
      <c r="C715" s="127">
        <v>860000</v>
      </c>
      <c r="D715" s="116" t="s">
        <v>314</v>
      </c>
      <c r="E715" s="116" t="s">
        <v>315</v>
      </c>
      <c r="F715" s="116" t="s">
        <v>316</v>
      </c>
      <c r="G715" s="116" t="s">
        <v>317</v>
      </c>
      <c r="H715" s="116">
        <v>0.36</v>
      </c>
      <c r="I715" s="116">
        <v>0.57999999999999996</v>
      </c>
      <c r="J715" s="116" t="s">
        <v>268</v>
      </c>
      <c r="K715" s="116">
        <v>0.14187785562697</v>
      </c>
      <c r="L715" s="116">
        <v>4001.4548267160999</v>
      </c>
      <c r="M715" s="116">
        <v>10.485941343216099</v>
      </c>
      <c r="N715" s="116">
        <v>1.7323552023978801</v>
      </c>
      <c r="O715" s="116">
        <v>1.4877228720057301</v>
      </c>
      <c r="P715" s="116">
        <v>0.24578284130044001</v>
      </c>
      <c r="Q715" s="116">
        <v>567.71783020268504</v>
      </c>
      <c r="R715" s="116">
        <v>1210</v>
      </c>
      <c r="S715" s="116" t="s">
        <v>318</v>
      </c>
      <c r="T715" s="116">
        <v>1210</v>
      </c>
      <c r="U715" s="116" t="s">
        <v>268</v>
      </c>
      <c r="V715" s="116" t="s">
        <v>268</v>
      </c>
      <c r="Z715" s="116">
        <v>0</v>
      </c>
      <c r="AA715" s="116">
        <v>1</v>
      </c>
      <c r="AB715" s="116">
        <v>1.4877228720057301</v>
      </c>
      <c r="AC715" s="116">
        <v>0.24578284130044001</v>
      </c>
      <c r="AD715" s="116">
        <v>567.71783020268504</v>
      </c>
      <c r="AF715" s="116">
        <v>-1</v>
      </c>
      <c r="AG715" s="116">
        <v>-1</v>
      </c>
      <c r="AH715" s="116">
        <v>-1</v>
      </c>
      <c r="AI715" s="116">
        <v>-1</v>
      </c>
      <c r="AJ715" s="116">
        <v>0</v>
      </c>
      <c r="AM715" s="116" t="s">
        <v>319</v>
      </c>
      <c r="AN715" s="116">
        <v>-1</v>
      </c>
      <c r="AQ715" s="116">
        <v>779</v>
      </c>
      <c r="AR715" s="116" t="s">
        <v>320</v>
      </c>
      <c r="AS715" s="116" t="s">
        <v>248</v>
      </c>
      <c r="AT715" s="116" t="s">
        <v>268</v>
      </c>
      <c r="AV715" s="116">
        <v>105.57683990010899</v>
      </c>
      <c r="AW715" s="116">
        <v>0.4604361964</v>
      </c>
    </row>
    <row r="716" spans="1:49" x14ac:dyDescent="0.25">
      <c r="A716" s="127">
        <v>220000</v>
      </c>
      <c r="B716" s="127">
        <v>860000</v>
      </c>
      <c r="C716" s="127">
        <v>860000</v>
      </c>
      <c r="D716" s="116" t="s">
        <v>314</v>
      </c>
      <c r="E716" s="116" t="s">
        <v>315</v>
      </c>
      <c r="F716" s="116" t="s">
        <v>316</v>
      </c>
      <c r="G716" s="116" t="s">
        <v>317</v>
      </c>
      <c r="H716" s="116">
        <v>0.36</v>
      </c>
      <c r="I716" s="116">
        <v>0.57999999999999996</v>
      </c>
      <c r="J716" s="116" t="s">
        <v>268</v>
      </c>
      <c r="K716" s="116">
        <v>0.10453951430112</v>
      </c>
      <c r="L716" s="116">
        <v>4001.4548267160999</v>
      </c>
      <c r="M716" s="116">
        <v>10.485941343216099</v>
      </c>
      <c r="N716" s="116">
        <v>1.7323552023978801</v>
      </c>
      <c r="O716" s="116">
        <v>1.0961952150098699</v>
      </c>
      <c r="P716" s="116">
        <v>0.18109957145569</v>
      </c>
      <c r="Q716" s="116">
        <v>418.31014408278497</v>
      </c>
      <c r="R716" s="116">
        <v>1310</v>
      </c>
      <c r="S716" s="116" t="s">
        <v>318</v>
      </c>
      <c r="T716" s="116">
        <v>1310</v>
      </c>
      <c r="U716" s="116" t="s">
        <v>268</v>
      </c>
      <c r="V716" s="116" t="s">
        <v>268</v>
      </c>
      <c r="Z716" s="116">
        <v>0</v>
      </c>
      <c r="AA716" s="116">
        <v>1</v>
      </c>
      <c r="AB716" s="116">
        <v>1.0961952150098699</v>
      </c>
      <c r="AC716" s="116">
        <v>0.18109957145569</v>
      </c>
      <c r="AD716" s="116">
        <v>418.31014408278497</v>
      </c>
      <c r="AF716" s="116">
        <v>-1</v>
      </c>
      <c r="AG716" s="116">
        <v>-1</v>
      </c>
      <c r="AH716" s="116">
        <v>-1</v>
      </c>
      <c r="AI716" s="116">
        <v>-1</v>
      </c>
      <c r="AJ716" s="116">
        <v>0</v>
      </c>
      <c r="AM716" s="116" t="s">
        <v>319</v>
      </c>
      <c r="AN716" s="116">
        <v>-1</v>
      </c>
      <c r="AQ716" s="116">
        <v>779</v>
      </c>
      <c r="AR716" s="116" t="s">
        <v>320</v>
      </c>
      <c r="AS716" s="116" t="s">
        <v>248</v>
      </c>
      <c r="AT716" s="116" t="s">
        <v>268</v>
      </c>
      <c r="AV716" s="116">
        <v>97.020008266701396</v>
      </c>
      <c r="AW716" s="116">
        <v>0.33926207949999998</v>
      </c>
    </row>
    <row r="717" spans="1:49" x14ac:dyDescent="0.25">
      <c r="A717" s="127">
        <v>220000</v>
      </c>
      <c r="B717" s="127">
        <v>860000</v>
      </c>
      <c r="C717" s="127">
        <v>860000</v>
      </c>
      <c r="D717" s="116" t="s">
        <v>314</v>
      </c>
      <c r="E717" s="116" t="s">
        <v>315</v>
      </c>
      <c r="F717" s="116" t="s">
        <v>316</v>
      </c>
      <c r="G717" s="116" t="s">
        <v>317</v>
      </c>
      <c r="H717" s="116">
        <v>0.36</v>
      </c>
      <c r="I717" s="116">
        <v>0.57999999999999996</v>
      </c>
      <c r="J717" s="116" t="s">
        <v>268</v>
      </c>
      <c r="K717" s="116">
        <v>1.15941775075E-3</v>
      </c>
      <c r="L717" s="116">
        <v>4001.4548267160999</v>
      </c>
      <c r="M717" s="116">
        <v>10.485941343216099</v>
      </c>
      <c r="N717" s="116">
        <v>1.7323552023978801</v>
      </c>
      <c r="O717" s="116">
        <v>1.2157586526720001E-2</v>
      </c>
      <c r="P717" s="116">
        <v>2.0085233722699999E-3</v>
      </c>
      <c r="Q717" s="116">
        <v>4.6393577549469196</v>
      </c>
      <c r="R717" s="116">
        <v>1310</v>
      </c>
      <c r="S717" s="116" t="s">
        <v>318</v>
      </c>
      <c r="T717" s="116">
        <v>1310</v>
      </c>
      <c r="U717" s="116" t="s">
        <v>268</v>
      </c>
      <c r="V717" s="116" t="s">
        <v>268</v>
      </c>
      <c r="Z717" s="116">
        <v>0</v>
      </c>
      <c r="AA717" s="116">
        <v>1</v>
      </c>
      <c r="AB717" s="116">
        <v>1.2157586526720001E-2</v>
      </c>
      <c r="AC717" s="116">
        <v>2.0085233722699999E-3</v>
      </c>
      <c r="AD717" s="116">
        <v>4.6393577549489198</v>
      </c>
      <c r="AF717" s="116">
        <v>-1</v>
      </c>
      <c r="AG717" s="116">
        <v>-1</v>
      </c>
      <c r="AH717" s="116">
        <v>-1</v>
      </c>
      <c r="AI717" s="116">
        <v>-1</v>
      </c>
      <c r="AJ717" s="116">
        <v>0</v>
      </c>
      <c r="AM717" s="116" t="s">
        <v>319</v>
      </c>
      <c r="AN717" s="116">
        <v>-1</v>
      </c>
      <c r="AQ717" s="116">
        <v>779</v>
      </c>
      <c r="AR717" s="116" t="s">
        <v>320</v>
      </c>
      <c r="AS717" s="116" t="s">
        <v>248</v>
      </c>
      <c r="AT717" s="116" t="s">
        <v>268</v>
      </c>
      <c r="AV717" s="116">
        <v>22.631131628727701</v>
      </c>
      <c r="AW717" s="116">
        <v>3.7626584E-3</v>
      </c>
    </row>
    <row r="718" spans="1:49" x14ac:dyDescent="0.25">
      <c r="A718" s="127">
        <v>220000</v>
      </c>
      <c r="B718" s="127">
        <v>860000</v>
      </c>
      <c r="C718" s="127">
        <v>860000</v>
      </c>
      <c r="D718" s="116" t="s">
        <v>314</v>
      </c>
      <c r="E718" s="116" t="s">
        <v>315</v>
      </c>
      <c r="F718" s="116" t="s">
        <v>316</v>
      </c>
      <c r="G718" s="116" t="s">
        <v>317</v>
      </c>
      <c r="H718" s="116">
        <v>0.36</v>
      </c>
      <c r="I718" s="116">
        <v>0.57999999999999996</v>
      </c>
      <c r="J718" s="116" t="s">
        <v>268</v>
      </c>
      <c r="K718" s="116">
        <v>6.5209368654999998E-4</v>
      </c>
      <c r="L718" s="116">
        <v>4001.4548267160999</v>
      </c>
      <c r="M718" s="116">
        <v>10.485941343216099</v>
      </c>
      <c r="N718" s="116">
        <v>1.7323552023978801</v>
      </c>
      <c r="O718" s="116">
        <v>6.8378161475000001E-3</v>
      </c>
      <c r="P718" s="116">
        <v>1.1296578903499999E-3</v>
      </c>
      <c r="Q718" s="116">
        <v>2.6093234295405998</v>
      </c>
      <c r="R718" s="116">
        <v>1310</v>
      </c>
      <c r="S718" s="116" t="s">
        <v>318</v>
      </c>
      <c r="T718" s="116">
        <v>1310</v>
      </c>
      <c r="U718" s="116" t="s">
        <v>268</v>
      </c>
      <c r="V718" s="116" t="s">
        <v>268</v>
      </c>
      <c r="Z718" s="116">
        <v>0</v>
      </c>
      <c r="AA718" s="116">
        <v>1</v>
      </c>
      <c r="AB718" s="116">
        <v>6.8378161475000001E-3</v>
      </c>
      <c r="AC718" s="116">
        <v>1.1296578903499999E-3</v>
      </c>
      <c r="AD718" s="116">
        <v>2.6093234295403702</v>
      </c>
      <c r="AF718" s="116">
        <v>-1</v>
      </c>
      <c r="AG718" s="116">
        <v>-1</v>
      </c>
      <c r="AH718" s="116">
        <v>-1</v>
      </c>
      <c r="AI718" s="116">
        <v>-1</v>
      </c>
      <c r="AJ718" s="116">
        <v>0</v>
      </c>
      <c r="AM718" s="116" t="s">
        <v>319</v>
      </c>
      <c r="AN718" s="116">
        <v>-1</v>
      </c>
      <c r="AQ718" s="116">
        <v>779</v>
      </c>
      <c r="AR718" s="116" t="s">
        <v>320</v>
      </c>
      <c r="AS718" s="116" t="s">
        <v>248</v>
      </c>
      <c r="AT718" s="116" t="s">
        <v>268</v>
      </c>
      <c r="AV718" s="116">
        <v>30.234792236215402</v>
      </c>
      <c r="AW718" s="116">
        <v>2.1162396E-3</v>
      </c>
    </row>
    <row r="719" spans="1:49" x14ac:dyDescent="0.25">
      <c r="A719" s="127">
        <v>220000</v>
      </c>
      <c r="B719" s="127">
        <v>860000</v>
      </c>
      <c r="C719" s="127">
        <v>860000</v>
      </c>
      <c r="D719" s="116" t="s">
        <v>314</v>
      </c>
      <c r="E719" s="116" t="s">
        <v>315</v>
      </c>
      <c r="F719" s="116" t="s">
        <v>316</v>
      </c>
      <c r="G719" s="116" t="s">
        <v>317</v>
      </c>
      <c r="H719" s="116">
        <v>0.36</v>
      </c>
      <c r="I719" s="116">
        <v>0.57999999999999996</v>
      </c>
      <c r="J719" s="116" t="s">
        <v>268</v>
      </c>
      <c r="K719" s="116">
        <v>5.8776470371830002E-2</v>
      </c>
      <c r="L719" s="116">
        <v>4006.5552692322299</v>
      </c>
      <c r="M719" s="116">
        <v>10.733976896701201</v>
      </c>
      <c r="N719" s="116">
        <v>1.8428108267987799</v>
      </c>
      <c r="O719" s="116">
        <v>0.63090527504090999</v>
      </c>
      <c r="P719" s="116">
        <v>0.10831391596223</v>
      </c>
      <c r="Q719" s="116">
        <v>235.49117707514301</v>
      </c>
      <c r="R719" s="116">
        <v>1210</v>
      </c>
      <c r="S719" s="116" t="s">
        <v>318</v>
      </c>
      <c r="T719" s="116">
        <v>1210</v>
      </c>
      <c r="U719" s="116" t="s">
        <v>268</v>
      </c>
      <c r="V719" s="116" t="s">
        <v>268</v>
      </c>
      <c r="Z719" s="116">
        <v>0</v>
      </c>
      <c r="AA719" s="116">
        <v>1</v>
      </c>
      <c r="AB719" s="116">
        <v>0.63090527504090999</v>
      </c>
      <c r="AC719" s="116">
        <v>0.10831391596223</v>
      </c>
      <c r="AD719" s="116">
        <v>235.49117709320799</v>
      </c>
      <c r="AF719" s="116">
        <v>-1</v>
      </c>
      <c r="AG719" s="116">
        <v>-1</v>
      </c>
      <c r="AH719" s="116">
        <v>-1</v>
      </c>
      <c r="AI719" s="116">
        <v>-1</v>
      </c>
      <c r="AJ719" s="116">
        <v>0</v>
      </c>
      <c r="AM719" s="116" t="s">
        <v>319</v>
      </c>
      <c r="AN719" s="116">
        <v>-1</v>
      </c>
      <c r="AQ719" s="116">
        <v>779</v>
      </c>
      <c r="AR719" s="116" t="s">
        <v>320</v>
      </c>
      <c r="AS719" s="116" t="s">
        <v>248</v>
      </c>
      <c r="AT719" s="116" t="s">
        <v>268</v>
      </c>
      <c r="AV719" s="116">
        <v>68.444331779880997</v>
      </c>
      <c r="AW719" s="116">
        <v>0.1909904113</v>
      </c>
    </row>
    <row r="720" spans="1:49" x14ac:dyDescent="0.25">
      <c r="A720" s="127">
        <v>220000</v>
      </c>
      <c r="B720" s="127">
        <v>860000</v>
      </c>
      <c r="C720" s="127">
        <v>860000</v>
      </c>
      <c r="D720" s="116" t="s">
        <v>314</v>
      </c>
      <c r="E720" s="116" t="s">
        <v>315</v>
      </c>
      <c r="F720" s="116" t="s">
        <v>316</v>
      </c>
      <c r="G720" s="116" t="s">
        <v>317</v>
      </c>
      <c r="H720" s="116">
        <v>0.36</v>
      </c>
      <c r="I720" s="116">
        <v>0.57999999999999996</v>
      </c>
      <c r="J720" s="116" t="s">
        <v>268</v>
      </c>
      <c r="K720" s="116">
        <v>9.277764891734E-2</v>
      </c>
      <c r="L720" s="116">
        <v>4006.5552692322299</v>
      </c>
      <c r="M720" s="116">
        <v>10.733976896701201</v>
      </c>
      <c r="N720" s="116">
        <v>1.8428108267987799</v>
      </c>
      <c r="O720" s="116">
        <v>0.99587314000900995</v>
      </c>
      <c r="P720" s="116">
        <v>0.17097165590981001</v>
      </c>
      <c r="Q720" s="116">
        <v>371.71877813675798</v>
      </c>
      <c r="R720" s="116">
        <v>1310</v>
      </c>
      <c r="S720" s="116" t="s">
        <v>318</v>
      </c>
      <c r="T720" s="116">
        <v>1310</v>
      </c>
      <c r="U720" s="116" t="s">
        <v>268</v>
      </c>
      <c r="V720" s="116" t="s">
        <v>268</v>
      </c>
      <c r="Z720" s="116">
        <v>0</v>
      </c>
      <c r="AA720" s="116">
        <v>1</v>
      </c>
      <c r="AB720" s="116">
        <v>0.99587314000900995</v>
      </c>
      <c r="AC720" s="116">
        <v>0.17097165590981001</v>
      </c>
      <c r="AD720" s="116">
        <v>371.71877813675701</v>
      </c>
      <c r="AF720" s="116">
        <v>-1</v>
      </c>
      <c r="AG720" s="116">
        <v>-1</v>
      </c>
      <c r="AH720" s="116">
        <v>-1</v>
      </c>
      <c r="AI720" s="116">
        <v>-1</v>
      </c>
      <c r="AJ720" s="116">
        <v>0</v>
      </c>
      <c r="AM720" s="116" t="s">
        <v>319</v>
      </c>
      <c r="AN720" s="116">
        <v>-1</v>
      </c>
      <c r="AQ720" s="116">
        <v>779</v>
      </c>
      <c r="AR720" s="116" t="s">
        <v>320</v>
      </c>
      <c r="AS720" s="116" t="s">
        <v>248</v>
      </c>
      <c r="AT720" s="116" t="s">
        <v>268</v>
      </c>
      <c r="AV720" s="116">
        <v>79.964929324067299</v>
      </c>
      <c r="AW720" s="116">
        <v>0.30147508360000003</v>
      </c>
    </row>
    <row r="721" spans="1:49" x14ac:dyDescent="0.25">
      <c r="A721" s="127">
        <v>220000</v>
      </c>
      <c r="B721" s="127">
        <v>860000</v>
      </c>
      <c r="C721" s="127">
        <v>860000</v>
      </c>
      <c r="D721" s="116" t="s">
        <v>314</v>
      </c>
      <c r="E721" s="116" t="s">
        <v>315</v>
      </c>
      <c r="F721" s="116" t="s">
        <v>316</v>
      </c>
      <c r="G721" s="116" t="s">
        <v>317</v>
      </c>
      <c r="H721" s="116">
        <v>0.36</v>
      </c>
      <c r="I721" s="116">
        <v>0.57999999999999996</v>
      </c>
      <c r="J721" s="116" t="s">
        <v>268</v>
      </c>
      <c r="K721" s="116">
        <v>3.1118604679399998E-3</v>
      </c>
      <c r="L721" s="116">
        <v>4006.5552692322299</v>
      </c>
      <c r="M721" s="116">
        <v>10.733976896701201</v>
      </c>
      <c r="N721" s="116">
        <v>1.8428108267987799</v>
      </c>
      <c r="O721" s="116">
        <v>3.3402638368699999E-2</v>
      </c>
      <c r="P721" s="116">
        <v>5.7345701618199997E-3</v>
      </c>
      <c r="Q721" s="116">
        <v>12.4678409549685</v>
      </c>
      <c r="R721" s="116">
        <v>1310</v>
      </c>
      <c r="S721" s="116" t="s">
        <v>318</v>
      </c>
      <c r="T721" s="116">
        <v>1310</v>
      </c>
      <c r="U721" s="116" t="s">
        <v>268</v>
      </c>
      <c r="V721" s="116" t="s">
        <v>268</v>
      </c>
      <c r="Z721" s="116">
        <v>0</v>
      </c>
      <c r="AA721" s="116">
        <v>1</v>
      </c>
      <c r="AB721" s="116">
        <v>3.3402638368699999E-2</v>
      </c>
      <c r="AC721" s="116">
        <v>5.7345701618199997E-3</v>
      </c>
      <c r="AD721" s="116">
        <v>12.4678409378935</v>
      </c>
      <c r="AF721" s="116">
        <v>-1</v>
      </c>
      <c r="AG721" s="116">
        <v>-1</v>
      </c>
      <c r="AH721" s="116">
        <v>-1</v>
      </c>
      <c r="AI721" s="116">
        <v>-1</v>
      </c>
      <c r="AJ721" s="116">
        <v>0</v>
      </c>
      <c r="AM721" s="116" t="s">
        <v>319</v>
      </c>
      <c r="AN721" s="116">
        <v>-1</v>
      </c>
      <c r="AQ721" s="116">
        <v>779</v>
      </c>
      <c r="AR721" s="116" t="s">
        <v>320</v>
      </c>
      <c r="AS721" s="116" t="s">
        <v>248</v>
      </c>
      <c r="AT721" s="116" t="s">
        <v>268</v>
      </c>
      <c r="AV721" s="116">
        <v>69.935257613954406</v>
      </c>
      <c r="AW721" s="116">
        <v>1.01117931E-2</v>
      </c>
    </row>
    <row r="722" spans="1:49" x14ac:dyDescent="0.25">
      <c r="A722" s="127">
        <v>220000</v>
      </c>
      <c r="B722" s="127">
        <v>860000</v>
      </c>
      <c r="C722" s="127">
        <v>860000</v>
      </c>
      <c r="D722" s="116" t="s">
        <v>314</v>
      </c>
      <c r="E722" s="116" t="s">
        <v>315</v>
      </c>
      <c r="F722" s="116" t="s">
        <v>316</v>
      </c>
      <c r="G722" s="116" t="s">
        <v>317</v>
      </c>
      <c r="H722" s="116">
        <v>0.36</v>
      </c>
      <c r="I722" s="116">
        <v>0.57999999999999996</v>
      </c>
      <c r="J722" s="116" t="s">
        <v>268</v>
      </c>
      <c r="K722" s="116">
        <v>0.1581767946574</v>
      </c>
      <c r="L722" s="116">
        <v>3493.1154591907998</v>
      </c>
      <c r="M722" s="116">
        <v>8.6859510311161294</v>
      </c>
      <c r="N722" s="116">
        <v>1.2767447948581001</v>
      </c>
      <c r="O722" s="116">
        <v>1.3739158926531001</v>
      </c>
      <c r="P722" s="116">
        <v>0.20195139924617</v>
      </c>
      <c r="Q722" s="116">
        <v>552.52980670302099</v>
      </c>
      <c r="R722" s="116">
        <v>1210</v>
      </c>
      <c r="S722" s="116" t="s">
        <v>318</v>
      </c>
      <c r="T722" s="116">
        <v>1210</v>
      </c>
      <c r="U722" s="116" t="s">
        <v>268</v>
      </c>
      <c r="V722" s="116" t="s">
        <v>268</v>
      </c>
      <c r="Z722" s="116">
        <v>0</v>
      </c>
      <c r="AA722" s="116">
        <v>1</v>
      </c>
      <c r="AB722" s="116">
        <v>1.3739158926531001</v>
      </c>
      <c r="AC722" s="116">
        <v>0.20195139924617</v>
      </c>
      <c r="AD722" s="116">
        <v>1912.3527183446099</v>
      </c>
      <c r="AF722" s="116">
        <v>-1</v>
      </c>
      <c r="AG722" s="116">
        <v>-1</v>
      </c>
      <c r="AH722" s="116">
        <v>-1</v>
      </c>
      <c r="AI722" s="116">
        <v>-1</v>
      </c>
      <c r="AJ722" s="116">
        <v>0</v>
      </c>
      <c r="AM722" s="116" t="s">
        <v>319</v>
      </c>
      <c r="AN722" s="116">
        <v>-1</v>
      </c>
      <c r="AQ722" s="116">
        <v>779</v>
      </c>
      <c r="AR722" s="116" t="s">
        <v>320</v>
      </c>
      <c r="AS722" s="116" t="s">
        <v>248</v>
      </c>
      <c r="AT722" s="116" t="s">
        <v>268</v>
      </c>
      <c r="AV722" s="116">
        <v>129.96752978294899</v>
      </c>
      <c r="AW722" s="116">
        <v>1.5509754407</v>
      </c>
    </row>
    <row r="723" spans="1:49" x14ac:dyDescent="0.25">
      <c r="A723" s="127">
        <v>220000</v>
      </c>
      <c r="B723" s="127">
        <v>860000</v>
      </c>
      <c r="C723" s="127">
        <v>860000</v>
      </c>
      <c r="D723" s="116" t="s">
        <v>314</v>
      </c>
      <c r="E723" s="116" t="s">
        <v>315</v>
      </c>
      <c r="F723" s="116" t="s">
        <v>316</v>
      </c>
      <c r="G723" s="116" t="s">
        <v>317</v>
      </c>
      <c r="H723" s="116">
        <v>0.36</v>
      </c>
      <c r="I723" s="116">
        <v>0.57999999999999996</v>
      </c>
      <c r="J723" s="116" t="s">
        <v>268</v>
      </c>
      <c r="K723" s="116">
        <v>0.61775592370140997</v>
      </c>
      <c r="L723" s="116">
        <v>3977.20413182534</v>
      </c>
      <c r="M723" s="116">
        <v>9.86612265209369</v>
      </c>
      <c r="N723" s="116">
        <v>1.44942116965575</v>
      </c>
      <c r="O723" s="116">
        <v>6.0948557122956002</v>
      </c>
      <c r="P723" s="116">
        <v>0.89538851349307003</v>
      </c>
      <c r="Q723" s="116">
        <v>2456.9414122048502</v>
      </c>
      <c r="R723" s="116">
        <v>1210</v>
      </c>
      <c r="S723" s="116" t="s">
        <v>318</v>
      </c>
      <c r="T723" s="116">
        <v>1210</v>
      </c>
      <c r="U723" s="116" t="s">
        <v>268</v>
      </c>
      <c r="V723" s="116" t="s">
        <v>268</v>
      </c>
      <c r="Z723" s="116">
        <v>0</v>
      </c>
      <c r="AA723" s="116">
        <v>1</v>
      </c>
      <c r="AB723" s="116">
        <v>6.0948557122956002</v>
      </c>
      <c r="AC723" s="116">
        <v>0.89538851349307003</v>
      </c>
      <c r="AD723" s="116">
        <v>2456.9414122048502</v>
      </c>
      <c r="AF723" s="116">
        <v>-1</v>
      </c>
      <c r="AG723" s="116">
        <v>-1</v>
      </c>
      <c r="AH723" s="116">
        <v>-1</v>
      </c>
      <c r="AI723" s="116">
        <v>-1</v>
      </c>
      <c r="AJ723" s="116">
        <v>0</v>
      </c>
      <c r="AM723" s="116" t="s">
        <v>319</v>
      </c>
      <c r="AN723" s="116">
        <v>-1</v>
      </c>
      <c r="AQ723" s="116">
        <v>779</v>
      </c>
      <c r="AR723" s="116" t="s">
        <v>320</v>
      </c>
      <c r="AS723" s="116" t="s">
        <v>248</v>
      </c>
      <c r="AT723" s="116" t="s">
        <v>268</v>
      </c>
      <c r="AV723" s="116">
        <v>200.03046430504699</v>
      </c>
      <c r="AW723" s="116">
        <v>1.9926532134999999</v>
      </c>
    </row>
    <row r="724" spans="1:49" x14ac:dyDescent="0.25">
      <c r="A724" s="127">
        <v>220000</v>
      </c>
      <c r="B724" s="127">
        <v>860000</v>
      </c>
      <c r="C724" s="127">
        <v>860000</v>
      </c>
      <c r="D724" s="116" t="s">
        <v>314</v>
      </c>
      <c r="E724" s="116" t="s">
        <v>315</v>
      </c>
      <c r="F724" s="116" t="s">
        <v>316</v>
      </c>
      <c r="G724" s="116" t="s">
        <v>317</v>
      </c>
      <c r="H724" s="116">
        <v>0.36</v>
      </c>
      <c r="I724" s="116">
        <v>0.57999999999999996</v>
      </c>
      <c r="J724" s="116" t="s">
        <v>268</v>
      </c>
      <c r="K724" s="127">
        <v>7.5301275920000003E-6</v>
      </c>
      <c r="L724" s="116">
        <v>3977.20413182534</v>
      </c>
      <c r="M724" s="116">
        <v>9.86612265209369</v>
      </c>
      <c r="N724" s="116">
        <v>1.44942116965575</v>
      </c>
      <c r="O724" s="116">
        <v>7.4293162399999998E-5</v>
      </c>
      <c r="P724" s="116">
        <v>1.091432634E-5</v>
      </c>
      <c r="Q724" s="116">
        <v>2.9948854572069999E-2</v>
      </c>
      <c r="R724" s="116">
        <v>1310</v>
      </c>
      <c r="S724" s="116" t="s">
        <v>318</v>
      </c>
      <c r="T724" s="116">
        <v>1310</v>
      </c>
      <c r="U724" s="116" t="s">
        <v>268</v>
      </c>
      <c r="V724" s="116" t="s">
        <v>268</v>
      </c>
      <c r="Z724" s="116">
        <v>0</v>
      </c>
      <c r="AA724" s="116">
        <v>1</v>
      </c>
      <c r="AB724" s="116">
        <v>7.4293162399999998E-5</v>
      </c>
      <c r="AC724" s="116">
        <v>1.091432634E-5</v>
      </c>
      <c r="AD724" s="116">
        <v>2.994885457032E-2</v>
      </c>
      <c r="AF724" s="116">
        <v>-1</v>
      </c>
      <c r="AG724" s="116">
        <v>-1</v>
      </c>
      <c r="AH724" s="116">
        <v>-1</v>
      </c>
      <c r="AI724" s="116">
        <v>-1</v>
      </c>
      <c r="AJ724" s="116">
        <v>0</v>
      </c>
      <c r="AM724" s="116" t="s">
        <v>319</v>
      </c>
      <c r="AN724" s="116">
        <v>-1</v>
      </c>
      <c r="AQ724" s="116">
        <v>779</v>
      </c>
      <c r="AR724" s="116" t="s">
        <v>320</v>
      </c>
      <c r="AS724" s="116" t="s">
        <v>248</v>
      </c>
      <c r="AT724" s="116" t="s">
        <v>268</v>
      </c>
      <c r="AV724" s="116">
        <v>3.9921629526357498</v>
      </c>
      <c r="AW724" s="116">
        <v>2.4289400000000002E-5</v>
      </c>
    </row>
    <row r="725" spans="1:49" x14ac:dyDescent="0.25">
      <c r="A725" s="127">
        <v>220000</v>
      </c>
      <c r="B725" s="127">
        <v>860000</v>
      </c>
      <c r="C725" s="127">
        <v>860000</v>
      </c>
      <c r="D725" s="116" t="s">
        <v>314</v>
      </c>
      <c r="E725" s="116" t="s">
        <v>315</v>
      </c>
      <c r="F725" s="116" t="s">
        <v>316</v>
      </c>
      <c r="G725" s="116" t="s">
        <v>317</v>
      </c>
      <c r="H725" s="116">
        <v>0.36</v>
      </c>
      <c r="I725" s="116">
        <v>0.57999999999999996</v>
      </c>
      <c r="J725" s="116" t="s">
        <v>268</v>
      </c>
      <c r="K725" s="116">
        <v>8.680808457684E-2</v>
      </c>
      <c r="L725" s="116">
        <v>3996.07257092178</v>
      </c>
      <c r="M725" s="116">
        <v>10.386172638882799</v>
      </c>
      <c r="N725" s="116">
        <v>1.6882545481198099</v>
      </c>
      <c r="O725" s="116">
        <v>0.90160375286580996</v>
      </c>
      <c r="P725" s="116">
        <v>0.14655414360041999</v>
      </c>
      <c r="Q725" s="116">
        <v>346.89140571177199</v>
      </c>
      <c r="R725" s="116">
        <v>1210</v>
      </c>
      <c r="S725" s="116" t="s">
        <v>318</v>
      </c>
      <c r="T725" s="116">
        <v>1210</v>
      </c>
      <c r="U725" s="116" t="s">
        <v>268</v>
      </c>
      <c r="V725" s="116" t="s">
        <v>268</v>
      </c>
      <c r="Z725" s="116">
        <v>0</v>
      </c>
      <c r="AA725" s="116">
        <v>1</v>
      </c>
      <c r="AB725" s="116">
        <v>0.90160375286580996</v>
      </c>
      <c r="AC725" s="116">
        <v>0.14655414360041999</v>
      </c>
      <c r="AD725" s="116">
        <v>346.89140571096499</v>
      </c>
      <c r="AF725" s="116">
        <v>-1</v>
      </c>
      <c r="AG725" s="116">
        <v>-1</v>
      </c>
      <c r="AH725" s="116">
        <v>-1</v>
      </c>
      <c r="AI725" s="116">
        <v>-1</v>
      </c>
      <c r="AJ725" s="116">
        <v>0</v>
      </c>
      <c r="AM725" s="116" t="s">
        <v>319</v>
      </c>
      <c r="AN725" s="116">
        <v>-1</v>
      </c>
      <c r="AQ725" s="116">
        <v>779</v>
      </c>
      <c r="AR725" s="116" t="s">
        <v>320</v>
      </c>
      <c r="AS725" s="116" t="s">
        <v>248</v>
      </c>
      <c r="AT725" s="116" t="s">
        <v>268</v>
      </c>
      <c r="AV725" s="116">
        <v>127.73109919853</v>
      </c>
      <c r="AW725" s="116">
        <v>0.28133933960000002</v>
      </c>
    </row>
    <row r="726" spans="1:49" x14ac:dyDescent="0.25">
      <c r="A726" s="127">
        <v>220000</v>
      </c>
      <c r="B726" s="127">
        <v>860000</v>
      </c>
      <c r="C726" s="127">
        <v>860000</v>
      </c>
      <c r="D726" s="116" t="s">
        <v>314</v>
      </c>
      <c r="E726" s="116" t="s">
        <v>315</v>
      </c>
      <c r="F726" s="116" t="s">
        <v>316</v>
      </c>
      <c r="G726" s="116" t="s">
        <v>317</v>
      </c>
      <c r="H726" s="116">
        <v>0.36</v>
      </c>
      <c r="I726" s="116">
        <v>0.57999999999999996</v>
      </c>
      <c r="J726" s="116" t="s">
        <v>268</v>
      </c>
      <c r="K726" s="116">
        <v>2.4770964401799999E-3</v>
      </c>
      <c r="L726" s="116">
        <v>3996.07257092178</v>
      </c>
      <c r="M726" s="116">
        <v>10.386172638882799</v>
      </c>
      <c r="N726" s="116">
        <v>1.6882545481198099</v>
      </c>
      <c r="O726" s="116">
        <v>2.572755127088E-2</v>
      </c>
      <c r="P726" s="116">
        <v>4.1819693312600001E-3</v>
      </c>
      <c r="Q726" s="116">
        <v>9.8986571401352794</v>
      </c>
      <c r="R726" s="116">
        <v>1310</v>
      </c>
      <c r="S726" s="116" t="s">
        <v>318</v>
      </c>
      <c r="T726" s="116">
        <v>1310</v>
      </c>
      <c r="U726" s="116" t="s">
        <v>268</v>
      </c>
      <c r="V726" s="116" t="s">
        <v>268</v>
      </c>
      <c r="Z726" s="116">
        <v>0</v>
      </c>
      <c r="AA726" s="116">
        <v>1</v>
      </c>
      <c r="AB726" s="116">
        <v>2.572755127088E-2</v>
      </c>
      <c r="AC726" s="116">
        <v>4.1819693312600001E-3</v>
      </c>
      <c r="AD726" s="116">
        <v>9.8986571400542793</v>
      </c>
      <c r="AF726" s="116">
        <v>-1</v>
      </c>
      <c r="AG726" s="116">
        <v>-1</v>
      </c>
      <c r="AH726" s="116">
        <v>-1</v>
      </c>
      <c r="AI726" s="116">
        <v>-1</v>
      </c>
      <c r="AJ726" s="116">
        <v>0</v>
      </c>
      <c r="AM726" s="116" t="s">
        <v>319</v>
      </c>
      <c r="AN726" s="116">
        <v>-1</v>
      </c>
      <c r="AQ726" s="116">
        <v>779</v>
      </c>
      <c r="AR726" s="116" t="s">
        <v>320</v>
      </c>
      <c r="AS726" s="116" t="s">
        <v>248</v>
      </c>
      <c r="AT726" s="116" t="s">
        <v>268</v>
      </c>
      <c r="AV726" s="116">
        <v>46.890397710006901</v>
      </c>
      <c r="AW726" s="116">
        <v>8.0281080000000008E-3</v>
      </c>
    </row>
    <row r="727" spans="1:49" x14ac:dyDescent="0.25">
      <c r="A727" s="127">
        <v>220000</v>
      </c>
      <c r="B727" s="127">
        <v>860000</v>
      </c>
      <c r="C727" s="127">
        <v>860000</v>
      </c>
      <c r="D727" s="116" t="s">
        <v>314</v>
      </c>
      <c r="E727" s="116" t="s">
        <v>315</v>
      </c>
      <c r="F727" s="116" t="s">
        <v>316</v>
      </c>
      <c r="G727" s="116" t="s">
        <v>317</v>
      </c>
      <c r="H727" s="116">
        <v>0.36</v>
      </c>
      <c r="I727" s="116">
        <v>0.57999999999999996</v>
      </c>
      <c r="J727" s="116" t="s">
        <v>268</v>
      </c>
      <c r="K727" s="116">
        <v>0.14569707647006999</v>
      </c>
      <c r="L727" s="116">
        <v>3965.7878604946</v>
      </c>
      <c r="M727" s="116">
        <v>10.818736507255201</v>
      </c>
      <c r="N727" s="116">
        <v>1.92326406480233</v>
      </c>
      <c r="O727" s="116">
        <v>1.5762582802071301</v>
      </c>
      <c r="P727" s="116">
        <v>0.28021395152164003</v>
      </c>
      <c r="Q727" s="116">
        <v>577.80369717456495</v>
      </c>
      <c r="R727" s="116">
        <v>1210</v>
      </c>
      <c r="S727" s="116" t="s">
        <v>318</v>
      </c>
      <c r="T727" s="116">
        <v>1210</v>
      </c>
      <c r="U727" s="116" t="s">
        <v>268</v>
      </c>
      <c r="V727" s="116" t="s">
        <v>268</v>
      </c>
      <c r="Z727" s="116">
        <v>0</v>
      </c>
      <c r="AA727" s="116">
        <v>1</v>
      </c>
      <c r="AB727" s="116">
        <v>1.5762582802071301</v>
      </c>
      <c r="AC727" s="116">
        <v>0.28021395152164003</v>
      </c>
      <c r="AD727" s="116">
        <v>686.33808924892196</v>
      </c>
      <c r="AF727" s="116">
        <v>-1</v>
      </c>
      <c r="AG727" s="116">
        <v>-1</v>
      </c>
      <c r="AH727" s="116">
        <v>-1</v>
      </c>
      <c r="AI727" s="116">
        <v>-1</v>
      </c>
      <c r="AJ727" s="116">
        <v>0</v>
      </c>
      <c r="AM727" s="116" t="s">
        <v>319</v>
      </c>
      <c r="AN727" s="116">
        <v>-1</v>
      </c>
      <c r="AQ727" s="116">
        <v>779</v>
      </c>
      <c r="AR727" s="116" t="s">
        <v>320</v>
      </c>
      <c r="AS727" s="116" t="s">
        <v>248</v>
      </c>
      <c r="AT727" s="116" t="s">
        <v>268</v>
      </c>
      <c r="AV727" s="116">
        <v>173.079505675539</v>
      </c>
      <c r="AW727" s="116">
        <v>0.55664078610000001</v>
      </c>
    </row>
    <row r="728" spans="1:49" x14ac:dyDescent="0.25">
      <c r="A728" s="127">
        <v>220000</v>
      </c>
      <c r="B728" s="127">
        <v>860000</v>
      </c>
      <c r="C728" s="127">
        <v>860000</v>
      </c>
      <c r="D728" s="116" t="s">
        <v>314</v>
      </c>
      <c r="E728" s="116" t="s">
        <v>315</v>
      </c>
      <c r="F728" s="116" t="s">
        <v>316</v>
      </c>
      <c r="G728" s="116" t="s">
        <v>317</v>
      </c>
      <c r="H728" s="116">
        <v>0.36</v>
      </c>
      <c r="I728" s="116">
        <v>0.57999999999999996</v>
      </c>
      <c r="J728" s="116" t="s">
        <v>268</v>
      </c>
      <c r="K728" s="116">
        <v>2.8868699127200001E-3</v>
      </c>
      <c r="L728" s="116">
        <v>3965.7878604946</v>
      </c>
      <c r="M728" s="116">
        <v>10.818736507255201</v>
      </c>
      <c r="N728" s="116">
        <v>1.92326406480233</v>
      </c>
      <c r="O728" s="116">
        <v>3.12322849165E-2</v>
      </c>
      <c r="P728" s="116">
        <v>5.5522131629000002E-3</v>
      </c>
      <c r="Q728" s="116">
        <v>11.448713654715799</v>
      </c>
      <c r="R728" s="116">
        <v>1310</v>
      </c>
      <c r="S728" s="116" t="s">
        <v>318</v>
      </c>
      <c r="T728" s="116">
        <v>1310</v>
      </c>
      <c r="U728" s="116" t="s">
        <v>268</v>
      </c>
      <c r="V728" s="116" t="s">
        <v>268</v>
      </c>
      <c r="Z728" s="116">
        <v>0</v>
      </c>
      <c r="AA728" s="116">
        <v>1</v>
      </c>
      <c r="AB728" s="116">
        <v>3.12322849165E-2</v>
      </c>
      <c r="AC728" s="116">
        <v>5.5522131629000002E-3</v>
      </c>
      <c r="AD728" s="116">
        <v>11.4487136547154</v>
      </c>
      <c r="AF728" s="116">
        <v>-1</v>
      </c>
      <c r="AG728" s="116">
        <v>-1</v>
      </c>
      <c r="AH728" s="116">
        <v>-1</v>
      </c>
      <c r="AI728" s="116">
        <v>-1</v>
      </c>
      <c r="AJ728" s="116">
        <v>0</v>
      </c>
      <c r="AM728" s="116" t="s">
        <v>319</v>
      </c>
      <c r="AN728" s="116">
        <v>-1</v>
      </c>
      <c r="AQ728" s="116">
        <v>779</v>
      </c>
      <c r="AR728" s="116" t="s">
        <v>320</v>
      </c>
      <c r="AS728" s="116" t="s">
        <v>248</v>
      </c>
      <c r="AT728" s="116" t="s">
        <v>268</v>
      </c>
      <c r="AV728" s="116">
        <v>54.743335652368799</v>
      </c>
      <c r="AW728" s="116">
        <v>9.2852503000000006E-3</v>
      </c>
    </row>
    <row r="729" spans="1:49" x14ac:dyDescent="0.25">
      <c r="A729" s="127">
        <v>220000</v>
      </c>
      <c r="B729" s="127">
        <v>860000</v>
      </c>
      <c r="C729" s="127">
        <v>860000</v>
      </c>
      <c r="D729" s="116" t="s">
        <v>314</v>
      </c>
      <c r="E729" s="116" t="s">
        <v>315</v>
      </c>
      <c r="F729" s="116" t="s">
        <v>316</v>
      </c>
      <c r="G729" s="116" t="s">
        <v>317</v>
      </c>
      <c r="H729" s="116">
        <v>0.36</v>
      </c>
      <c r="I729" s="116">
        <v>0.57999999999999996</v>
      </c>
      <c r="J729" s="116" t="s">
        <v>268</v>
      </c>
      <c r="K729" s="116">
        <v>6.4413228289739999E-2</v>
      </c>
      <c r="L729" s="116">
        <v>3965.7878604946</v>
      </c>
      <c r="M729" s="116">
        <v>10.818736507255201</v>
      </c>
      <c r="N729" s="116">
        <v>1.92326406480233</v>
      </c>
      <c r="O729" s="116">
        <v>0.69686974444847005</v>
      </c>
      <c r="P729" s="116">
        <v>0.12388364726758</v>
      </c>
      <c r="Q729" s="116">
        <v>255.449198806753</v>
      </c>
      <c r="R729" s="116">
        <v>1310</v>
      </c>
      <c r="S729" s="116" t="s">
        <v>318</v>
      </c>
      <c r="T729" s="116">
        <v>1310</v>
      </c>
      <c r="U729" s="116" t="s">
        <v>268</v>
      </c>
      <c r="V729" s="116" t="s">
        <v>268</v>
      </c>
      <c r="Z729" s="116">
        <v>0</v>
      </c>
      <c r="AA729" s="116">
        <v>1</v>
      </c>
      <c r="AB729" s="116">
        <v>0.69686974444847005</v>
      </c>
      <c r="AC729" s="116">
        <v>0.12388364726758</v>
      </c>
      <c r="AD729" s="116">
        <v>255.44919880675201</v>
      </c>
      <c r="AF729" s="116">
        <v>-1</v>
      </c>
      <c r="AG729" s="116">
        <v>-1</v>
      </c>
      <c r="AH729" s="116">
        <v>-1</v>
      </c>
      <c r="AI729" s="116">
        <v>-1</v>
      </c>
      <c r="AJ729" s="116">
        <v>0</v>
      </c>
      <c r="AM729" s="116" t="s">
        <v>319</v>
      </c>
      <c r="AN729" s="116">
        <v>-1</v>
      </c>
      <c r="AQ729" s="116">
        <v>779</v>
      </c>
      <c r="AR729" s="116" t="s">
        <v>320</v>
      </c>
      <c r="AS729" s="116" t="s">
        <v>248</v>
      </c>
      <c r="AT729" s="116" t="s">
        <v>268</v>
      </c>
      <c r="AV729" s="116">
        <v>79.931636532698107</v>
      </c>
      <c r="AW729" s="116">
        <v>0.2071769658</v>
      </c>
    </row>
    <row r="730" spans="1:49" x14ac:dyDescent="0.25">
      <c r="A730" s="127">
        <v>220000</v>
      </c>
      <c r="B730" s="127">
        <v>860000</v>
      </c>
      <c r="C730" s="127">
        <v>860000</v>
      </c>
      <c r="D730" s="116" t="s">
        <v>314</v>
      </c>
      <c r="E730" s="116" t="s">
        <v>315</v>
      </c>
      <c r="F730" s="116" t="s">
        <v>316</v>
      </c>
      <c r="G730" s="116" t="s">
        <v>317</v>
      </c>
      <c r="H730" s="116">
        <v>0.36</v>
      </c>
      <c r="I730" s="116">
        <v>0.57999999999999996</v>
      </c>
      <c r="J730" s="116" t="s">
        <v>268</v>
      </c>
      <c r="K730" s="116">
        <v>9.2854171007000004E-4</v>
      </c>
      <c r="L730" s="116">
        <v>3965.7878604946</v>
      </c>
      <c r="M730" s="116">
        <v>10.818736507255201</v>
      </c>
      <c r="N730" s="116">
        <v>1.92326406480233</v>
      </c>
      <c r="O730" s="116">
        <v>1.004564809727E-2</v>
      </c>
      <c r="P730" s="116">
        <v>1.7858309036500001E-3</v>
      </c>
      <c r="Q730" s="116">
        <v>3.6823994417704</v>
      </c>
      <c r="R730" s="116">
        <v>1310</v>
      </c>
      <c r="S730" s="116" t="s">
        <v>318</v>
      </c>
      <c r="T730" s="116">
        <v>1310</v>
      </c>
      <c r="U730" s="116" t="s">
        <v>268</v>
      </c>
      <c r="V730" s="116" t="s">
        <v>268</v>
      </c>
      <c r="Z730" s="116">
        <v>0</v>
      </c>
      <c r="AA730" s="116">
        <v>1</v>
      </c>
      <c r="AB730" s="116">
        <v>1.004564809727E-2</v>
      </c>
      <c r="AC730" s="116">
        <v>1.7858309036500001E-3</v>
      </c>
      <c r="AD730" s="116">
        <v>3.68239944096478</v>
      </c>
      <c r="AF730" s="116">
        <v>-1</v>
      </c>
      <c r="AG730" s="116">
        <v>-1</v>
      </c>
      <c r="AH730" s="116">
        <v>-1</v>
      </c>
      <c r="AI730" s="116">
        <v>-1</v>
      </c>
      <c r="AJ730" s="116">
        <v>0</v>
      </c>
      <c r="AM730" s="116" t="s">
        <v>319</v>
      </c>
      <c r="AN730" s="116">
        <v>-1</v>
      </c>
      <c r="AQ730" s="116">
        <v>779</v>
      </c>
      <c r="AR730" s="116" t="s">
        <v>320</v>
      </c>
      <c r="AS730" s="116" t="s">
        <v>248</v>
      </c>
      <c r="AT730" s="116" t="s">
        <v>268</v>
      </c>
      <c r="AV730" s="116">
        <v>18.038137841089501</v>
      </c>
      <c r="AW730" s="116">
        <v>2.9865363999999998E-3</v>
      </c>
    </row>
    <row r="731" spans="1:49" x14ac:dyDescent="0.25">
      <c r="A731" s="127">
        <v>220000</v>
      </c>
      <c r="B731" s="127">
        <v>860000</v>
      </c>
      <c r="C731" s="127">
        <v>860000</v>
      </c>
      <c r="D731" s="116" t="s">
        <v>314</v>
      </c>
      <c r="E731" s="116" t="s">
        <v>315</v>
      </c>
      <c r="F731" s="116" t="s">
        <v>316</v>
      </c>
      <c r="G731" s="116" t="s">
        <v>317</v>
      </c>
      <c r="H731" s="116">
        <v>0.36</v>
      </c>
      <c r="I731" s="116">
        <v>0.57999999999999996</v>
      </c>
      <c r="J731" s="116" t="s">
        <v>268</v>
      </c>
      <c r="K731" s="116">
        <v>8.0579297567000003E-4</v>
      </c>
      <c r="L731" s="116">
        <v>3988.4697846880399</v>
      </c>
      <c r="M731" s="116">
        <v>10.963065878393101</v>
      </c>
      <c r="N731" s="116">
        <v>1.9627995532379401</v>
      </c>
      <c r="O731" s="116">
        <v>8.8339614766300006E-3</v>
      </c>
      <c r="P731" s="116">
        <v>1.5816100926500001E-3</v>
      </c>
      <c r="Q731" s="116">
        <v>3.2138809361816398</v>
      </c>
      <c r="R731" s="116">
        <v>1210</v>
      </c>
      <c r="S731" s="116" t="s">
        <v>318</v>
      </c>
      <c r="T731" s="116">
        <v>1210</v>
      </c>
      <c r="U731" s="116" t="s">
        <v>268</v>
      </c>
      <c r="V731" s="116" t="s">
        <v>268</v>
      </c>
      <c r="Z731" s="116">
        <v>0</v>
      </c>
      <c r="AA731" s="116">
        <v>1</v>
      </c>
      <c r="AB731" s="116">
        <v>8.8339614766300006E-3</v>
      </c>
      <c r="AC731" s="116">
        <v>1.5816100926500001E-3</v>
      </c>
      <c r="AD731" s="116">
        <v>3.2138809361828402</v>
      </c>
      <c r="AF731" s="116">
        <v>-1</v>
      </c>
      <c r="AG731" s="116">
        <v>-1</v>
      </c>
      <c r="AH731" s="116">
        <v>-1</v>
      </c>
      <c r="AI731" s="116">
        <v>-1</v>
      </c>
      <c r="AJ731" s="116">
        <v>0</v>
      </c>
      <c r="AM731" s="116" t="s">
        <v>319</v>
      </c>
      <c r="AN731" s="116">
        <v>-1</v>
      </c>
      <c r="AQ731" s="116">
        <v>779</v>
      </c>
      <c r="AR731" s="116" t="s">
        <v>320</v>
      </c>
      <c r="AS731" s="116" t="s">
        <v>248</v>
      </c>
      <c r="AT731" s="116" t="s">
        <v>268</v>
      </c>
      <c r="AV731" s="116">
        <v>37.1339510043438</v>
      </c>
      <c r="AW731" s="116">
        <v>2.6065539E-3</v>
      </c>
    </row>
    <row r="732" spans="1:49" x14ac:dyDescent="0.25">
      <c r="A732" s="127">
        <v>220000</v>
      </c>
      <c r="B732" s="127">
        <v>860000</v>
      </c>
      <c r="C732" s="127">
        <v>860000</v>
      </c>
      <c r="D732" s="116" t="s">
        <v>314</v>
      </c>
      <c r="E732" s="116" t="s">
        <v>315</v>
      </c>
      <c r="F732" s="116" t="s">
        <v>316</v>
      </c>
      <c r="G732" s="116" t="s">
        <v>317</v>
      </c>
      <c r="H732" s="116">
        <v>0.36</v>
      </c>
      <c r="I732" s="116">
        <v>0.57999999999999996</v>
      </c>
      <c r="J732" s="116" t="s">
        <v>268</v>
      </c>
      <c r="K732" s="116">
        <v>0.13192697620435001</v>
      </c>
      <c r="L732" s="116">
        <v>3988.4697846880399</v>
      </c>
      <c r="M732" s="116">
        <v>10.963065878393101</v>
      </c>
      <c r="N732" s="116">
        <v>1.9627995532379401</v>
      </c>
      <c r="O732" s="116">
        <v>1.44632413126551</v>
      </c>
      <c r="P732" s="116">
        <v>0.25894620995392997</v>
      </c>
      <c r="Q732" s="116">
        <v>526.18675837631599</v>
      </c>
      <c r="R732" s="116">
        <v>1310</v>
      </c>
      <c r="S732" s="116" t="s">
        <v>318</v>
      </c>
      <c r="T732" s="116">
        <v>1310</v>
      </c>
      <c r="U732" s="116" t="s">
        <v>268</v>
      </c>
      <c r="V732" s="116" t="s">
        <v>268</v>
      </c>
      <c r="Z732" s="116">
        <v>0</v>
      </c>
      <c r="AA732" s="116">
        <v>1</v>
      </c>
      <c r="AB732" s="116">
        <v>1.44632413126551</v>
      </c>
      <c r="AC732" s="116">
        <v>0.25894620995392997</v>
      </c>
      <c r="AD732" s="116">
        <v>526.18675837631599</v>
      </c>
      <c r="AF732" s="116">
        <v>-1</v>
      </c>
      <c r="AG732" s="116">
        <v>-1</v>
      </c>
      <c r="AH732" s="116">
        <v>-1</v>
      </c>
      <c r="AI732" s="116">
        <v>-1</v>
      </c>
      <c r="AJ732" s="116">
        <v>0</v>
      </c>
      <c r="AM732" s="116" t="s">
        <v>319</v>
      </c>
      <c r="AN732" s="116">
        <v>-1</v>
      </c>
      <c r="AQ732" s="116">
        <v>779</v>
      </c>
      <c r="AR732" s="116" t="s">
        <v>320</v>
      </c>
      <c r="AS732" s="116" t="s">
        <v>248</v>
      </c>
      <c r="AT732" s="116" t="s">
        <v>268</v>
      </c>
      <c r="AV732" s="116">
        <v>94.364863917973395</v>
      </c>
      <c r="AW732" s="116">
        <v>0.42675325089999999</v>
      </c>
    </row>
    <row r="733" spans="1:49" x14ac:dyDescent="0.25">
      <c r="A733" s="127">
        <v>220000</v>
      </c>
      <c r="B733" s="127">
        <v>860000</v>
      </c>
      <c r="C733" s="127">
        <v>860000</v>
      </c>
      <c r="D733" s="116" t="s">
        <v>314</v>
      </c>
      <c r="E733" s="116" t="s">
        <v>315</v>
      </c>
      <c r="F733" s="116" t="s">
        <v>316</v>
      </c>
      <c r="G733" s="116" t="s">
        <v>317</v>
      </c>
      <c r="H733" s="116">
        <v>0.36</v>
      </c>
      <c r="I733" s="116">
        <v>0.57999999999999996</v>
      </c>
      <c r="J733" s="116" t="s">
        <v>268</v>
      </c>
      <c r="K733" s="116">
        <v>0.30657752317998999</v>
      </c>
      <c r="L733" s="116">
        <v>3993.1024692452902</v>
      </c>
      <c r="M733" s="116">
        <v>10.7037531358857</v>
      </c>
      <c r="N733" s="116">
        <v>1.83572656559486</v>
      </c>
      <c r="O733" s="116">
        <v>3.2815301251298901</v>
      </c>
      <c r="P733" s="116">
        <v>0.56279250371578005</v>
      </c>
      <c r="Q733" s="116">
        <v>1224.1954648251201</v>
      </c>
      <c r="R733" s="116">
        <v>1210</v>
      </c>
      <c r="S733" s="116" t="s">
        <v>318</v>
      </c>
      <c r="T733" s="116">
        <v>1210</v>
      </c>
      <c r="U733" s="116" t="s">
        <v>268</v>
      </c>
      <c r="V733" s="116" t="s">
        <v>268</v>
      </c>
      <c r="Z733" s="116">
        <v>0</v>
      </c>
      <c r="AA733" s="116">
        <v>1</v>
      </c>
      <c r="AB733" s="116">
        <v>3.2815301251298901</v>
      </c>
      <c r="AC733" s="116">
        <v>0.56279250371578005</v>
      </c>
      <c r="AD733" s="116">
        <v>1224.1954648251201</v>
      </c>
      <c r="AF733" s="116">
        <v>-1</v>
      </c>
      <c r="AG733" s="116">
        <v>-1</v>
      </c>
      <c r="AH733" s="116">
        <v>-1</v>
      </c>
      <c r="AI733" s="116">
        <v>-1</v>
      </c>
      <c r="AJ733" s="116">
        <v>0</v>
      </c>
      <c r="AM733" s="116" t="s">
        <v>319</v>
      </c>
      <c r="AN733" s="116">
        <v>-1</v>
      </c>
      <c r="AQ733" s="116">
        <v>779</v>
      </c>
      <c r="AR733" s="116" t="s">
        <v>320</v>
      </c>
      <c r="AS733" s="116" t="s">
        <v>248</v>
      </c>
      <c r="AT733" s="116" t="s">
        <v>268</v>
      </c>
      <c r="AV733" s="116">
        <v>197.14097294785401</v>
      </c>
      <c r="AW733" s="116">
        <v>0.99285925779999995</v>
      </c>
    </row>
    <row r="734" spans="1:49" x14ac:dyDescent="0.25">
      <c r="A734" s="127">
        <v>220000</v>
      </c>
      <c r="B734" s="127">
        <v>860000</v>
      </c>
      <c r="C734" s="127">
        <v>860000</v>
      </c>
      <c r="D734" s="116" t="s">
        <v>314</v>
      </c>
      <c r="E734" s="116" t="s">
        <v>315</v>
      </c>
      <c r="F734" s="116" t="s">
        <v>316</v>
      </c>
      <c r="G734" s="116" t="s">
        <v>317</v>
      </c>
      <c r="H734" s="116">
        <v>0.36</v>
      </c>
      <c r="I734" s="116">
        <v>0.57999999999999996</v>
      </c>
      <c r="J734" s="116" t="s">
        <v>268</v>
      </c>
      <c r="K734" s="116">
        <v>0.24559679074230001</v>
      </c>
      <c r="L734" s="116">
        <v>3993.1024692452902</v>
      </c>
      <c r="M734" s="116">
        <v>10.7037531358857</v>
      </c>
      <c r="N734" s="116">
        <v>1.83572656559486</v>
      </c>
      <c r="O734" s="116">
        <v>2.6288074190714301</v>
      </c>
      <c r="P734" s="116">
        <v>0.45084855319049</v>
      </c>
      <c r="Q734" s="116">
        <v>980.69315155182505</v>
      </c>
      <c r="R734" s="116">
        <v>1310</v>
      </c>
      <c r="S734" s="116" t="s">
        <v>318</v>
      </c>
      <c r="T734" s="116">
        <v>1310</v>
      </c>
      <c r="U734" s="116" t="s">
        <v>268</v>
      </c>
      <c r="V734" s="116" t="s">
        <v>268</v>
      </c>
      <c r="Z734" s="116">
        <v>0</v>
      </c>
      <c r="AA734" s="116">
        <v>1</v>
      </c>
      <c r="AB734" s="116">
        <v>2.6288074190714301</v>
      </c>
      <c r="AC734" s="116">
        <v>0.45084855319049</v>
      </c>
      <c r="AD734" s="116">
        <v>980.69315155182505</v>
      </c>
      <c r="AF734" s="116">
        <v>-1</v>
      </c>
      <c r="AG734" s="116">
        <v>-1</v>
      </c>
      <c r="AH734" s="116">
        <v>-1</v>
      </c>
      <c r="AI734" s="116">
        <v>-1</v>
      </c>
      <c r="AJ734" s="116">
        <v>0</v>
      </c>
      <c r="AM734" s="116" t="s">
        <v>319</v>
      </c>
      <c r="AN734" s="116">
        <v>-1</v>
      </c>
      <c r="AQ734" s="116">
        <v>779</v>
      </c>
      <c r="AR734" s="116" t="s">
        <v>320</v>
      </c>
      <c r="AS734" s="116" t="s">
        <v>248</v>
      </c>
      <c r="AT734" s="116" t="s">
        <v>268</v>
      </c>
      <c r="AV734" s="116">
        <v>127.611263461744</v>
      </c>
      <c r="AW734" s="116">
        <v>0.79537157469999997</v>
      </c>
    </row>
    <row r="735" spans="1:49" x14ac:dyDescent="0.25">
      <c r="A735" s="127">
        <v>220000</v>
      </c>
      <c r="B735" s="127">
        <v>860000</v>
      </c>
      <c r="C735" s="127">
        <v>860000</v>
      </c>
      <c r="D735" s="116" t="s">
        <v>314</v>
      </c>
      <c r="E735" s="116" t="s">
        <v>315</v>
      </c>
      <c r="F735" s="116" t="s">
        <v>316</v>
      </c>
      <c r="G735" s="116" t="s">
        <v>317</v>
      </c>
      <c r="H735" s="116">
        <v>0.36</v>
      </c>
      <c r="I735" s="116">
        <v>0.57999999999999996</v>
      </c>
      <c r="J735" s="116" t="s">
        <v>268</v>
      </c>
      <c r="K735" s="116">
        <v>1.6822137656599999E-3</v>
      </c>
      <c r="L735" s="116">
        <v>3993.1024692452902</v>
      </c>
      <c r="M735" s="116">
        <v>10.7037531358857</v>
      </c>
      <c r="N735" s="116">
        <v>1.83572656559486</v>
      </c>
      <c r="O735" s="116">
        <v>1.8006000869489999E-2</v>
      </c>
      <c r="P735" s="116">
        <v>3.08808449864E-3</v>
      </c>
      <c r="Q735" s="116">
        <v>6.7172519414872998</v>
      </c>
      <c r="R735" s="116">
        <v>1310</v>
      </c>
      <c r="S735" s="116" t="s">
        <v>318</v>
      </c>
      <c r="T735" s="116">
        <v>1310</v>
      </c>
      <c r="U735" s="116" t="s">
        <v>268</v>
      </c>
      <c r="V735" s="116" t="s">
        <v>268</v>
      </c>
      <c r="Z735" s="116">
        <v>0</v>
      </c>
      <c r="AA735" s="116">
        <v>1</v>
      </c>
      <c r="AB735" s="116">
        <v>1.8006000869489999E-2</v>
      </c>
      <c r="AC735" s="116">
        <v>3.08808449864E-3</v>
      </c>
      <c r="AD735" s="116">
        <v>6.7172519414892999</v>
      </c>
      <c r="AF735" s="116">
        <v>-1</v>
      </c>
      <c r="AG735" s="116">
        <v>-1</v>
      </c>
      <c r="AH735" s="116">
        <v>-1</v>
      </c>
      <c r="AI735" s="116">
        <v>-1</v>
      </c>
      <c r="AJ735" s="116">
        <v>0</v>
      </c>
      <c r="AM735" s="116" t="s">
        <v>319</v>
      </c>
      <c r="AN735" s="116">
        <v>-1</v>
      </c>
      <c r="AQ735" s="116">
        <v>779</v>
      </c>
      <c r="AR735" s="116" t="s">
        <v>320</v>
      </c>
      <c r="AS735" s="116" t="s">
        <v>248</v>
      </c>
      <c r="AT735" s="116" t="s">
        <v>268</v>
      </c>
      <c r="AV735" s="116">
        <v>54.739342128046999</v>
      </c>
      <c r="AW735" s="116">
        <v>5.4478929000000001E-3</v>
      </c>
    </row>
    <row r="736" spans="1:49" x14ac:dyDescent="0.25">
      <c r="A736" s="127">
        <v>220000</v>
      </c>
      <c r="B736" s="127">
        <v>860000</v>
      </c>
      <c r="C736" s="127">
        <v>860000</v>
      </c>
      <c r="D736" s="116" t="s">
        <v>314</v>
      </c>
      <c r="E736" s="116" t="s">
        <v>315</v>
      </c>
      <c r="F736" s="116" t="s">
        <v>316</v>
      </c>
      <c r="G736" s="116" t="s">
        <v>317</v>
      </c>
      <c r="H736" s="116">
        <v>0.36</v>
      </c>
      <c r="I736" s="116">
        <v>0.57999999999999996</v>
      </c>
      <c r="J736" s="116" t="s">
        <v>268</v>
      </c>
      <c r="K736" s="116">
        <v>2.8255749930800001E-3</v>
      </c>
      <c r="L736" s="116">
        <v>3993.1024692452902</v>
      </c>
      <c r="M736" s="116">
        <v>10.7037531358857</v>
      </c>
      <c r="N736" s="116">
        <v>1.83572656559486</v>
      </c>
      <c r="O736" s="116">
        <v>3.024425719288E-2</v>
      </c>
      <c r="P736" s="116">
        <v>5.1869830778800002E-3</v>
      </c>
      <c r="Q736" s="116">
        <v>11.282810481913399</v>
      </c>
      <c r="R736" s="116">
        <v>1310</v>
      </c>
      <c r="S736" s="116" t="s">
        <v>318</v>
      </c>
      <c r="T736" s="116">
        <v>1310</v>
      </c>
      <c r="U736" s="116" t="s">
        <v>268</v>
      </c>
      <c r="V736" s="116" t="s">
        <v>268</v>
      </c>
      <c r="Z736" s="116">
        <v>0</v>
      </c>
      <c r="AA736" s="116">
        <v>1</v>
      </c>
      <c r="AB736" s="116">
        <v>3.024425719288E-2</v>
      </c>
      <c r="AC736" s="116">
        <v>5.1869830778800002E-3</v>
      </c>
      <c r="AD736" s="116">
        <v>11.282810481914201</v>
      </c>
      <c r="AF736" s="116">
        <v>-1</v>
      </c>
      <c r="AG736" s="116">
        <v>-1</v>
      </c>
      <c r="AH736" s="116">
        <v>-1</v>
      </c>
      <c r="AI736" s="116">
        <v>-1</v>
      </c>
      <c r="AJ736" s="116">
        <v>0</v>
      </c>
      <c r="AM736" s="116" t="s">
        <v>319</v>
      </c>
      <c r="AN736" s="116">
        <v>-1</v>
      </c>
      <c r="AQ736" s="116">
        <v>779</v>
      </c>
      <c r="AR736" s="116" t="s">
        <v>320</v>
      </c>
      <c r="AS736" s="116" t="s">
        <v>248</v>
      </c>
      <c r="AT736" s="116" t="s">
        <v>268</v>
      </c>
      <c r="AV736" s="116">
        <v>53.8452939953293</v>
      </c>
      <c r="AW736" s="116">
        <v>9.1506978999999992E-3</v>
      </c>
    </row>
    <row r="737" spans="1:49" x14ac:dyDescent="0.25">
      <c r="A737" s="127">
        <v>220000</v>
      </c>
      <c r="B737" s="127">
        <v>860000</v>
      </c>
      <c r="C737" s="127">
        <v>860000</v>
      </c>
      <c r="D737" s="116" t="s">
        <v>314</v>
      </c>
      <c r="E737" s="116" t="s">
        <v>315</v>
      </c>
      <c r="F737" s="116" t="s">
        <v>316</v>
      </c>
      <c r="G737" s="116" t="s">
        <v>317</v>
      </c>
      <c r="H737" s="116">
        <v>0.36</v>
      </c>
      <c r="I737" s="116">
        <v>0.57999999999999996</v>
      </c>
      <c r="J737" s="116" t="s">
        <v>268</v>
      </c>
      <c r="K737" s="116">
        <v>0.19100165816889</v>
      </c>
      <c r="L737" s="116">
        <v>3979.7517128197601</v>
      </c>
      <c r="M737" s="116">
        <v>10.5298459130347</v>
      </c>
      <c r="N737" s="116">
        <v>1.7698111258264699</v>
      </c>
      <c r="O737" s="116">
        <v>2.0112180296525399</v>
      </c>
      <c r="P737" s="116">
        <v>0.33803685967859998</v>
      </c>
      <c r="Q737" s="116">
        <v>760.139176249054</v>
      </c>
      <c r="R737" s="116">
        <v>1210</v>
      </c>
      <c r="S737" s="116" t="s">
        <v>318</v>
      </c>
      <c r="T737" s="116">
        <v>1210</v>
      </c>
      <c r="U737" s="116" t="s">
        <v>268</v>
      </c>
      <c r="V737" s="116" t="s">
        <v>268</v>
      </c>
      <c r="Z737" s="116">
        <v>0</v>
      </c>
      <c r="AA737" s="116">
        <v>1</v>
      </c>
      <c r="AB737" s="116">
        <v>2.0112180296525399</v>
      </c>
      <c r="AC737" s="116">
        <v>0.33803685967859998</v>
      </c>
      <c r="AD737" s="116">
        <v>760.139176249054</v>
      </c>
      <c r="AF737" s="116">
        <v>-1</v>
      </c>
      <c r="AG737" s="116">
        <v>-1</v>
      </c>
      <c r="AH737" s="116">
        <v>-1</v>
      </c>
      <c r="AI737" s="116">
        <v>-1</v>
      </c>
      <c r="AJ737" s="116">
        <v>0</v>
      </c>
      <c r="AM737" s="116" t="s">
        <v>319</v>
      </c>
      <c r="AN737" s="116">
        <v>-1</v>
      </c>
      <c r="AQ737" s="116">
        <v>779</v>
      </c>
      <c r="AR737" s="116" t="s">
        <v>320</v>
      </c>
      <c r="AS737" s="116" t="s">
        <v>248</v>
      </c>
      <c r="AT737" s="116" t="s">
        <v>268</v>
      </c>
      <c r="AV737" s="116">
        <v>157.46729442010999</v>
      </c>
      <c r="AW737" s="116">
        <v>0.61649568229999996</v>
      </c>
    </row>
    <row r="738" spans="1:49" x14ac:dyDescent="0.25">
      <c r="A738" s="127">
        <v>220000</v>
      </c>
      <c r="B738" s="127">
        <v>860000</v>
      </c>
      <c r="C738" s="127">
        <v>860000</v>
      </c>
      <c r="D738" s="116" t="s">
        <v>314</v>
      </c>
      <c r="E738" s="116" t="s">
        <v>315</v>
      </c>
      <c r="F738" s="116" t="s">
        <v>316</v>
      </c>
      <c r="G738" s="116" t="s">
        <v>317</v>
      </c>
      <c r="H738" s="116">
        <v>0.36</v>
      </c>
      <c r="I738" s="116">
        <v>0.57999999999999996</v>
      </c>
      <c r="J738" s="116" t="s">
        <v>268</v>
      </c>
      <c r="K738" s="116">
        <v>2.0248463865100001E-3</v>
      </c>
      <c r="L738" s="116">
        <v>3979.7517128197601</v>
      </c>
      <c r="M738" s="116">
        <v>10.5298459130347</v>
      </c>
      <c r="N738" s="116">
        <v>1.7698111258264699</v>
      </c>
      <c r="O738" s="116">
        <v>2.1321320447509999E-2</v>
      </c>
      <c r="P738" s="116">
        <v>3.5835956629300001E-3</v>
      </c>
      <c r="Q738" s="116">
        <v>8.0583858749100692</v>
      </c>
      <c r="R738" s="116">
        <v>1310</v>
      </c>
      <c r="S738" s="116" t="s">
        <v>318</v>
      </c>
      <c r="T738" s="116">
        <v>1310</v>
      </c>
      <c r="U738" s="116" t="s">
        <v>268</v>
      </c>
      <c r="V738" s="116" t="s">
        <v>268</v>
      </c>
      <c r="Z738" s="116">
        <v>0</v>
      </c>
      <c r="AA738" s="116">
        <v>1</v>
      </c>
      <c r="AB738" s="116">
        <v>2.1321320447509999E-2</v>
      </c>
      <c r="AC738" s="116">
        <v>3.5835956629300001E-3</v>
      </c>
      <c r="AD738" s="116">
        <v>8.0583858749107904</v>
      </c>
      <c r="AF738" s="116">
        <v>-1</v>
      </c>
      <c r="AG738" s="116">
        <v>-1</v>
      </c>
      <c r="AH738" s="116">
        <v>-1</v>
      </c>
      <c r="AI738" s="116">
        <v>-1</v>
      </c>
      <c r="AJ738" s="116">
        <v>0</v>
      </c>
      <c r="AM738" s="116" t="s">
        <v>319</v>
      </c>
      <c r="AN738" s="116">
        <v>-1</v>
      </c>
      <c r="AQ738" s="116">
        <v>779</v>
      </c>
      <c r="AR738" s="116" t="s">
        <v>320</v>
      </c>
      <c r="AS738" s="116" t="s">
        <v>248</v>
      </c>
      <c r="AT738" s="116" t="s">
        <v>268</v>
      </c>
      <c r="AV738" s="116">
        <v>38.469155876534899</v>
      </c>
      <c r="AW738" s="116">
        <v>6.5355928000000001E-3</v>
      </c>
    </row>
    <row r="739" spans="1:49" x14ac:dyDescent="0.25">
      <c r="A739" s="127">
        <v>220000</v>
      </c>
      <c r="B739" s="127">
        <v>860000</v>
      </c>
      <c r="C739" s="127">
        <v>860000</v>
      </c>
      <c r="D739" s="116" t="s">
        <v>314</v>
      </c>
      <c r="E739" s="116" t="s">
        <v>315</v>
      </c>
      <c r="F739" s="116" t="s">
        <v>316</v>
      </c>
      <c r="G739" s="116" t="s">
        <v>317</v>
      </c>
      <c r="H739" s="116">
        <v>0.36</v>
      </c>
      <c r="I739" s="116">
        <v>0.57999999999999996</v>
      </c>
      <c r="J739" s="116" t="s">
        <v>268</v>
      </c>
      <c r="K739" s="116">
        <v>0.35910019272858001</v>
      </c>
      <c r="L739" s="116">
        <v>3997.98320474094</v>
      </c>
      <c r="M739" s="116">
        <v>10.0236995340544</v>
      </c>
      <c r="N739" s="116">
        <v>1.57377720652718</v>
      </c>
      <c r="O739" s="116">
        <v>3.5995124345323899</v>
      </c>
      <c r="P739" s="116">
        <v>0.56514369817576005</v>
      </c>
      <c r="Q739" s="116">
        <v>1435.6765393481201</v>
      </c>
      <c r="R739" s="116">
        <v>1210</v>
      </c>
      <c r="S739" s="116" t="s">
        <v>318</v>
      </c>
      <c r="T739" s="116">
        <v>1210</v>
      </c>
      <c r="U739" s="116" t="s">
        <v>268</v>
      </c>
      <c r="V739" s="116" t="s">
        <v>268</v>
      </c>
      <c r="Z739" s="116">
        <v>0</v>
      </c>
      <c r="AA739" s="116">
        <v>1</v>
      </c>
      <c r="AB739" s="116">
        <v>3.5995124345323899</v>
      </c>
      <c r="AC739" s="116">
        <v>0.56514369817576005</v>
      </c>
      <c r="AD739" s="116">
        <v>1435.6765393481201</v>
      </c>
      <c r="AF739" s="116">
        <v>-1</v>
      </c>
      <c r="AG739" s="116">
        <v>-1</v>
      </c>
      <c r="AH739" s="116">
        <v>-1</v>
      </c>
      <c r="AI739" s="116">
        <v>-1</v>
      </c>
      <c r="AJ739" s="116">
        <v>0</v>
      </c>
      <c r="AM739" s="116" t="s">
        <v>319</v>
      </c>
      <c r="AN739" s="116">
        <v>-1</v>
      </c>
      <c r="AQ739" s="116">
        <v>779</v>
      </c>
      <c r="AR739" s="116" t="s">
        <v>320</v>
      </c>
      <c r="AS739" s="116" t="s">
        <v>248</v>
      </c>
      <c r="AT739" s="116" t="s">
        <v>268</v>
      </c>
      <c r="AV739" s="116">
        <v>243.73270171629301</v>
      </c>
      <c r="AW739" s="116">
        <v>1.1643767554</v>
      </c>
    </row>
    <row r="740" spans="1:49" x14ac:dyDescent="0.25">
      <c r="A740" s="127">
        <v>220000</v>
      </c>
      <c r="B740" s="127">
        <v>860000</v>
      </c>
      <c r="C740" s="127">
        <v>860000</v>
      </c>
      <c r="D740" s="116" t="s">
        <v>314</v>
      </c>
      <c r="E740" s="116" t="s">
        <v>315</v>
      </c>
      <c r="F740" s="116" t="s">
        <v>316</v>
      </c>
      <c r="G740" s="116" t="s">
        <v>317</v>
      </c>
      <c r="H740" s="116">
        <v>0.36</v>
      </c>
      <c r="I740" s="116">
        <v>0.57999999999999996</v>
      </c>
      <c r="J740" s="116" t="s">
        <v>268</v>
      </c>
      <c r="K740" s="116">
        <v>0.11443866999341</v>
      </c>
      <c r="L740" s="116">
        <v>3997.98320474094</v>
      </c>
      <c r="M740" s="116">
        <v>10.0236995340544</v>
      </c>
      <c r="N740" s="116">
        <v>1.57377720652718</v>
      </c>
      <c r="O740" s="116">
        <v>1.1470988430908</v>
      </c>
      <c r="P740" s="116">
        <v>0.18010097038091999</v>
      </c>
      <c r="Q740" s="116">
        <v>457.52388060656398</v>
      </c>
      <c r="R740" s="116">
        <v>1750</v>
      </c>
      <c r="S740" s="116" t="s">
        <v>321</v>
      </c>
      <c r="T740" s="116">
        <v>1750</v>
      </c>
      <c r="U740" s="116" t="s">
        <v>268</v>
      </c>
      <c r="V740" s="116" t="s">
        <v>268</v>
      </c>
      <c r="Z740" s="116">
        <v>0</v>
      </c>
      <c r="AA740" s="116">
        <v>1</v>
      </c>
      <c r="AB740" s="116">
        <v>1.1470988430908</v>
      </c>
      <c r="AC740" s="116">
        <v>0.18010097038091999</v>
      </c>
      <c r="AD740" s="116">
        <v>457.52388060656398</v>
      </c>
      <c r="AF740" s="116">
        <v>-1</v>
      </c>
      <c r="AG740" s="116">
        <v>-1</v>
      </c>
      <c r="AH740" s="116">
        <v>-1</v>
      </c>
      <c r="AI740" s="116">
        <v>-1</v>
      </c>
      <c r="AJ740" s="116">
        <v>0</v>
      </c>
      <c r="AM740" s="116" t="s">
        <v>319</v>
      </c>
      <c r="AN740" s="116">
        <v>-1</v>
      </c>
      <c r="AQ740" s="116">
        <v>779</v>
      </c>
      <c r="AR740" s="116" t="s">
        <v>320</v>
      </c>
      <c r="AS740" s="116" t="s">
        <v>248</v>
      </c>
      <c r="AT740" s="116" t="s">
        <v>268</v>
      </c>
      <c r="AV740" s="116">
        <v>86.181385871863597</v>
      </c>
      <c r="AW740" s="116">
        <v>0.37106559659999999</v>
      </c>
    </row>
    <row r="741" spans="1:49" x14ac:dyDescent="0.25">
      <c r="A741" s="127">
        <v>220000</v>
      </c>
      <c r="B741" s="127">
        <v>860000</v>
      </c>
      <c r="C741" s="127">
        <v>860000</v>
      </c>
      <c r="D741" s="116" t="s">
        <v>314</v>
      </c>
      <c r="E741" s="116" t="s">
        <v>315</v>
      </c>
      <c r="F741" s="116" t="s">
        <v>316</v>
      </c>
      <c r="G741" s="116" t="s">
        <v>317</v>
      </c>
      <c r="H741" s="116">
        <v>0.36</v>
      </c>
      <c r="I741" s="116">
        <v>0.57999999999999996</v>
      </c>
      <c r="J741" s="116" t="s">
        <v>268</v>
      </c>
      <c r="K741" s="116">
        <v>0.17958023220981001</v>
      </c>
      <c r="L741" s="116">
        <v>3963.3755489106902</v>
      </c>
      <c r="M741" s="116">
        <v>9.3451276942880899</v>
      </c>
      <c r="N741" s="116">
        <v>1.36164993399435</v>
      </c>
      <c r="O741" s="116">
        <v>1.6782002013706601</v>
      </c>
      <c r="P741" s="116">
        <v>0.24452541133519001</v>
      </c>
      <c r="Q741" s="116">
        <v>711.74390140810101</v>
      </c>
      <c r="R741" s="116">
        <v>1700</v>
      </c>
      <c r="S741" s="116" t="s">
        <v>322</v>
      </c>
      <c r="T741" s="116">
        <v>1700</v>
      </c>
      <c r="U741" s="116" t="s">
        <v>268</v>
      </c>
      <c r="V741" s="116" t="s">
        <v>268</v>
      </c>
      <c r="Z741" s="116">
        <v>0</v>
      </c>
      <c r="AA741" s="116">
        <v>1</v>
      </c>
      <c r="AB741" s="116">
        <v>1.6782002013706601</v>
      </c>
      <c r="AC741" s="116">
        <v>0.24452541133519001</v>
      </c>
      <c r="AD741" s="116">
        <v>711.74390140810101</v>
      </c>
      <c r="AF741" s="116">
        <v>-1</v>
      </c>
      <c r="AG741" s="116">
        <v>-1</v>
      </c>
      <c r="AH741" s="116">
        <v>-1</v>
      </c>
      <c r="AI741" s="116">
        <v>-1</v>
      </c>
      <c r="AJ741" s="116">
        <v>0</v>
      </c>
      <c r="AM741" s="116" t="s">
        <v>319</v>
      </c>
      <c r="AN741" s="116">
        <v>-1</v>
      </c>
      <c r="AQ741" s="116">
        <v>779</v>
      </c>
      <c r="AR741" s="116" t="s">
        <v>320</v>
      </c>
      <c r="AS741" s="116" t="s">
        <v>248</v>
      </c>
      <c r="AT741" s="116" t="s">
        <v>268</v>
      </c>
      <c r="AV741" s="116">
        <v>165.458967505657</v>
      </c>
      <c r="AW741" s="116">
        <v>0.57724566209999995</v>
      </c>
    </row>
    <row r="742" spans="1:49" x14ac:dyDescent="0.25">
      <c r="A742" s="127">
        <v>220000</v>
      </c>
      <c r="B742" s="127">
        <v>860000</v>
      </c>
      <c r="C742" s="127">
        <v>860000</v>
      </c>
      <c r="D742" s="116" t="s">
        <v>314</v>
      </c>
      <c r="E742" s="116" t="s">
        <v>315</v>
      </c>
      <c r="F742" s="116" t="s">
        <v>316</v>
      </c>
      <c r="G742" s="116" t="s">
        <v>317</v>
      </c>
      <c r="H742" s="116">
        <v>0.36</v>
      </c>
      <c r="I742" s="116">
        <v>0.57999999999999996</v>
      </c>
      <c r="J742" s="116" t="s">
        <v>268</v>
      </c>
      <c r="K742" s="116">
        <v>0.29534331121133001</v>
      </c>
      <c r="L742" s="116">
        <v>3963.3755489106902</v>
      </c>
      <c r="M742" s="116">
        <v>9.3451276942880899</v>
      </c>
      <c r="N742" s="116">
        <v>1.36164993399435</v>
      </c>
      <c r="O742" s="116">
        <v>2.7600209569238099</v>
      </c>
      <c r="P742" s="116">
        <v>0.40215420021658999</v>
      </c>
      <c r="Q742" s="116">
        <v>1170.55645818933</v>
      </c>
      <c r="R742" s="116">
        <v>1210</v>
      </c>
      <c r="S742" s="116" t="s">
        <v>318</v>
      </c>
      <c r="T742" s="116">
        <v>1210</v>
      </c>
      <c r="U742" s="116" t="s">
        <v>268</v>
      </c>
      <c r="V742" s="116" t="s">
        <v>268</v>
      </c>
      <c r="Z742" s="116">
        <v>0</v>
      </c>
      <c r="AA742" s="116">
        <v>1</v>
      </c>
      <c r="AB742" s="116">
        <v>2.7600209569238099</v>
      </c>
      <c r="AC742" s="116">
        <v>0.40215420021658999</v>
      </c>
      <c r="AD742" s="116">
        <v>1170.55645818933</v>
      </c>
      <c r="AF742" s="116">
        <v>-1</v>
      </c>
      <c r="AG742" s="116">
        <v>-1</v>
      </c>
      <c r="AH742" s="116">
        <v>-1</v>
      </c>
      <c r="AI742" s="116">
        <v>-1</v>
      </c>
      <c r="AJ742" s="116">
        <v>0</v>
      </c>
      <c r="AM742" s="116" t="s">
        <v>319</v>
      </c>
      <c r="AN742" s="116">
        <v>-1</v>
      </c>
      <c r="AQ742" s="116">
        <v>779</v>
      </c>
      <c r="AR742" s="116" t="s">
        <v>320</v>
      </c>
      <c r="AS742" s="116" t="s">
        <v>248</v>
      </c>
      <c r="AT742" s="116" t="s">
        <v>268</v>
      </c>
      <c r="AV742" s="116">
        <v>234.30995397176301</v>
      </c>
      <c r="AW742" s="116">
        <v>0.94935641380000002</v>
      </c>
    </row>
    <row r="743" spans="1:49" x14ac:dyDescent="0.25">
      <c r="A743" s="127">
        <v>220000</v>
      </c>
      <c r="B743" s="127">
        <v>860000</v>
      </c>
      <c r="C743" s="127">
        <v>860000</v>
      </c>
      <c r="D743" s="116" t="s">
        <v>314</v>
      </c>
      <c r="E743" s="116" t="s">
        <v>315</v>
      </c>
      <c r="F743" s="116" t="s">
        <v>316</v>
      </c>
      <c r="G743" s="116" t="s">
        <v>317</v>
      </c>
      <c r="H743" s="116">
        <v>0.36</v>
      </c>
      <c r="I743" s="116">
        <v>0.57999999999999996</v>
      </c>
      <c r="J743" s="116" t="s">
        <v>268</v>
      </c>
      <c r="K743" s="116">
        <v>1.367006848043E-2</v>
      </c>
      <c r="L743" s="116">
        <v>3963.3755489106902</v>
      </c>
      <c r="M743" s="116">
        <v>9.3451276942880899</v>
      </c>
      <c r="N743" s="116">
        <v>1.36164993399435</v>
      </c>
      <c r="O743" s="116">
        <v>0.12774853553931001</v>
      </c>
      <c r="P743" s="116">
        <v>1.861384784408E-2</v>
      </c>
      <c r="Q743" s="116">
        <v>54.179615167286897</v>
      </c>
      <c r="R743" s="116">
        <v>1310</v>
      </c>
      <c r="S743" s="116" t="s">
        <v>318</v>
      </c>
      <c r="T743" s="116">
        <v>1310</v>
      </c>
      <c r="U743" s="116" t="s">
        <v>268</v>
      </c>
      <c r="V743" s="116" t="s">
        <v>268</v>
      </c>
      <c r="Z743" s="116">
        <v>0</v>
      </c>
      <c r="AA743" s="116">
        <v>1</v>
      </c>
      <c r="AB743" s="116">
        <v>0.12774853553931001</v>
      </c>
      <c r="AC743" s="116">
        <v>1.861384784408E-2</v>
      </c>
      <c r="AD743" s="116">
        <v>54.179615167288397</v>
      </c>
      <c r="AF743" s="116">
        <v>-1</v>
      </c>
      <c r="AG743" s="116">
        <v>-1</v>
      </c>
      <c r="AH743" s="116">
        <v>-1</v>
      </c>
      <c r="AI743" s="116">
        <v>-1</v>
      </c>
      <c r="AJ743" s="116">
        <v>0</v>
      </c>
      <c r="AM743" s="116" t="s">
        <v>319</v>
      </c>
      <c r="AN743" s="116">
        <v>-1</v>
      </c>
      <c r="AQ743" s="116">
        <v>779</v>
      </c>
      <c r="AR743" s="116" t="s">
        <v>320</v>
      </c>
      <c r="AS743" s="116" t="s">
        <v>248</v>
      </c>
      <c r="AT743" s="116" t="s">
        <v>268</v>
      </c>
      <c r="AV743" s="116">
        <v>35.302027030494401</v>
      </c>
      <c r="AW743" s="116">
        <v>4.3941293700000002E-2</v>
      </c>
    </row>
    <row r="744" spans="1:49" x14ac:dyDescent="0.25">
      <c r="A744" s="127">
        <v>220000</v>
      </c>
      <c r="B744" s="127">
        <v>860000</v>
      </c>
      <c r="C744" s="127">
        <v>860000</v>
      </c>
      <c r="D744" s="116" t="s">
        <v>314</v>
      </c>
      <c r="E744" s="116" t="s">
        <v>315</v>
      </c>
      <c r="F744" s="116" t="s">
        <v>316</v>
      </c>
      <c r="G744" s="116" t="s">
        <v>317</v>
      </c>
      <c r="H744" s="116">
        <v>0.36</v>
      </c>
      <c r="I744" s="116">
        <v>0.57999999999999996</v>
      </c>
      <c r="J744" s="116" t="s">
        <v>268</v>
      </c>
      <c r="K744" s="116">
        <v>1.1213919019499999E-3</v>
      </c>
      <c r="L744" s="116">
        <v>3963.3755489106902</v>
      </c>
      <c r="M744" s="116">
        <v>9.3451276942880899</v>
      </c>
      <c r="N744" s="116">
        <v>1.36164993399435</v>
      </c>
      <c r="O744" s="116">
        <v>1.0479550519090001E-2</v>
      </c>
      <c r="P744" s="116">
        <v>1.52694320927E-3</v>
      </c>
      <c r="Q744" s="116">
        <v>4.4444972449469802</v>
      </c>
      <c r="R744" s="116">
        <v>1750</v>
      </c>
      <c r="S744" s="116" t="s">
        <v>321</v>
      </c>
      <c r="T744" s="116">
        <v>1750</v>
      </c>
      <c r="U744" s="116" t="s">
        <v>268</v>
      </c>
      <c r="V744" s="116" t="s">
        <v>268</v>
      </c>
      <c r="Z744" s="116">
        <v>0</v>
      </c>
      <c r="AA744" s="116">
        <v>1</v>
      </c>
      <c r="AB744" s="116">
        <v>1.0479550519090001E-2</v>
      </c>
      <c r="AC744" s="116">
        <v>1.52694320927E-3</v>
      </c>
      <c r="AD744" s="116">
        <v>4.4444972449480096</v>
      </c>
      <c r="AF744" s="116">
        <v>-1</v>
      </c>
      <c r="AG744" s="116">
        <v>-1</v>
      </c>
      <c r="AH744" s="116">
        <v>-1</v>
      </c>
      <c r="AI744" s="116">
        <v>-1</v>
      </c>
      <c r="AJ744" s="116">
        <v>0</v>
      </c>
      <c r="AM744" s="116" t="s">
        <v>319</v>
      </c>
      <c r="AN744" s="116">
        <v>-1</v>
      </c>
      <c r="AQ744" s="116">
        <v>779</v>
      </c>
      <c r="AR744" s="116" t="s">
        <v>320</v>
      </c>
      <c r="AS744" s="116" t="s">
        <v>248</v>
      </c>
      <c r="AT744" s="116" t="s">
        <v>268</v>
      </c>
      <c r="AV744" s="116">
        <v>62.498283390005902</v>
      </c>
      <c r="AW744" s="116">
        <v>3.6046206E-3</v>
      </c>
    </row>
    <row r="745" spans="1:49" x14ac:dyDescent="0.25">
      <c r="A745" s="127">
        <v>220000</v>
      </c>
      <c r="B745" s="127">
        <v>860000</v>
      </c>
      <c r="C745" s="127">
        <v>860000</v>
      </c>
      <c r="D745" s="116" t="s">
        <v>314</v>
      </c>
      <c r="E745" s="116" t="s">
        <v>315</v>
      </c>
      <c r="F745" s="116" t="s">
        <v>316</v>
      </c>
      <c r="G745" s="116" t="s">
        <v>317</v>
      </c>
      <c r="H745" s="116">
        <v>0.36</v>
      </c>
      <c r="I745" s="116">
        <v>0.57999999999999996</v>
      </c>
      <c r="J745" s="116" t="s">
        <v>268</v>
      </c>
      <c r="K745" s="116">
        <v>3.3432482304069998E-2</v>
      </c>
      <c r="L745" s="116">
        <v>3963.3755489106902</v>
      </c>
      <c r="M745" s="116">
        <v>9.3451276942880899</v>
      </c>
      <c r="N745" s="116">
        <v>1.36164993399435</v>
      </c>
      <c r="O745" s="116">
        <v>0.31243081626857999</v>
      </c>
      <c r="P745" s="116">
        <v>4.5523337322599999E-2</v>
      </c>
      <c r="Q745" s="116">
        <v>132.505482903352</v>
      </c>
      <c r="R745" s="116">
        <v>1310</v>
      </c>
      <c r="S745" s="116" t="s">
        <v>318</v>
      </c>
      <c r="T745" s="116">
        <v>1310</v>
      </c>
      <c r="U745" s="116" t="s">
        <v>268</v>
      </c>
      <c r="V745" s="116" t="s">
        <v>268</v>
      </c>
      <c r="Z745" s="116">
        <v>0</v>
      </c>
      <c r="AA745" s="116">
        <v>1</v>
      </c>
      <c r="AB745" s="116">
        <v>0.31243081626857999</v>
      </c>
      <c r="AC745" s="116">
        <v>4.5523337322599999E-2</v>
      </c>
      <c r="AD745" s="116">
        <v>132.505482903352</v>
      </c>
      <c r="AF745" s="116">
        <v>-1</v>
      </c>
      <c r="AG745" s="116">
        <v>-1</v>
      </c>
      <c r="AH745" s="116">
        <v>-1</v>
      </c>
      <c r="AI745" s="116">
        <v>-1</v>
      </c>
      <c r="AJ745" s="116">
        <v>0</v>
      </c>
      <c r="AM745" s="116" t="s">
        <v>319</v>
      </c>
      <c r="AN745" s="116">
        <v>-1</v>
      </c>
      <c r="AQ745" s="116">
        <v>779</v>
      </c>
      <c r="AR745" s="116" t="s">
        <v>320</v>
      </c>
      <c r="AS745" s="116" t="s">
        <v>248</v>
      </c>
      <c r="AT745" s="116" t="s">
        <v>268</v>
      </c>
      <c r="AV745" s="116">
        <v>52.297685185862598</v>
      </c>
      <c r="AW745" s="116">
        <v>0.1074659229</v>
      </c>
    </row>
    <row r="746" spans="1:49" x14ac:dyDescent="0.25">
      <c r="A746" s="127">
        <v>220000</v>
      </c>
      <c r="B746" s="127">
        <v>860000</v>
      </c>
      <c r="C746" s="127">
        <v>870000</v>
      </c>
      <c r="D746" s="116" t="s">
        <v>314</v>
      </c>
      <c r="E746" s="116" t="s">
        <v>315</v>
      </c>
      <c r="F746" s="116" t="s">
        <v>316</v>
      </c>
      <c r="G746" s="116" t="s">
        <v>317</v>
      </c>
      <c r="H746" s="116">
        <v>0.36</v>
      </c>
      <c r="I746" s="116">
        <v>0.57999999999999996</v>
      </c>
      <c r="J746" s="116" t="s">
        <v>268</v>
      </c>
      <c r="K746" s="116">
        <v>9.1494021537329995E-2</v>
      </c>
      <c r="L746" s="116">
        <v>3990.6476323266202</v>
      </c>
      <c r="M746" s="116">
        <v>9.5381963705805504</v>
      </c>
      <c r="N746" s="116">
        <v>1.3711592498793399</v>
      </c>
      <c r="O746" s="116">
        <v>0.87268794415725004</v>
      </c>
      <c r="P746" s="116">
        <v>0.12545287393957999</v>
      </c>
      <c r="Q746" s="116">
        <v>365.120400420019</v>
      </c>
      <c r="R746" s="116">
        <v>1210</v>
      </c>
      <c r="S746" s="116" t="s">
        <v>318</v>
      </c>
      <c r="T746" s="116">
        <v>1210</v>
      </c>
      <c r="U746" s="116" t="s">
        <v>268</v>
      </c>
      <c r="V746" s="116" t="s">
        <v>268</v>
      </c>
      <c r="Z746" s="116">
        <v>0</v>
      </c>
      <c r="AA746" s="116">
        <v>1</v>
      </c>
      <c r="AB746" s="116">
        <v>0.87268794415725004</v>
      </c>
      <c r="AC746" s="116">
        <v>0.12545287393957999</v>
      </c>
      <c r="AD746" s="116">
        <v>1464.24110614044</v>
      </c>
      <c r="AF746" s="116">
        <v>-1</v>
      </c>
      <c r="AG746" s="116">
        <v>-1</v>
      </c>
      <c r="AH746" s="116">
        <v>-1</v>
      </c>
      <c r="AI746" s="116">
        <v>-1</v>
      </c>
      <c r="AJ746" s="116">
        <v>0</v>
      </c>
      <c r="AM746" s="116" t="s">
        <v>319</v>
      </c>
      <c r="AN746" s="116">
        <v>-1</v>
      </c>
      <c r="AQ746" s="116">
        <v>779</v>
      </c>
      <c r="AR746" s="116" t="s">
        <v>320</v>
      </c>
      <c r="AS746" s="116" t="s">
        <v>248</v>
      </c>
      <c r="AT746" s="116" t="s">
        <v>268</v>
      </c>
      <c r="AV746" s="116">
        <v>114.836033994174</v>
      </c>
      <c r="AW746" s="116">
        <v>1.1875434761999999</v>
      </c>
    </row>
    <row r="747" spans="1:49" x14ac:dyDescent="0.25">
      <c r="A747" s="127">
        <v>220000</v>
      </c>
      <c r="B747" s="127">
        <v>860000</v>
      </c>
      <c r="C747" s="127">
        <v>870000</v>
      </c>
      <c r="D747" s="116" t="s">
        <v>314</v>
      </c>
      <c r="E747" s="116" t="s">
        <v>315</v>
      </c>
      <c r="F747" s="116" t="s">
        <v>316</v>
      </c>
      <c r="G747" s="116" t="s">
        <v>317</v>
      </c>
      <c r="H747" s="116">
        <v>0.36</v>
      </c>
      <c r="I747" s="116">
        <v>0.57999999999999996</v>
      </c>
      <c r="J747" s="116" t="s">
        <v>268</v>
      </c>
      <c r="K747" s="116">
        <v>0.13090807042725999</v>
      </c>
      <c r="L747" s="116">
        <v>3990.6476323266202</v>
      </c>
      <c r="M747" s="116">
        <v>9.5381963705805504</v>
      </c>
      <c r="N747" s="116">
        <v>1.3711592498793399</v>
      </c>
      <c r="O747" s="116">
        <v>1.2486268822290301</v>
      </c>
      <c r="P747" s="116">
        <v>0.17949581165020001</v>
      </c>
      <c r="Q747" s="116">
        <v>522.407981303008</v>
      </c>
      <c r="R747" s="116">
        <v>1750</v>
      </c>
      <c r="S747" s="116" t="s">
        <v>321</v>
      </c>
      <c r="T747" s="116">
        <v>1750</v>
      </c>
      <c r="U747" s="116" t="s">
        <v>268</v>
      </c>
      <c r="V747" s="116" t="s">
        <v>268</v>
      </c>
      <c r="Z747" s="116">
        <v>0</v>
      </c>
      <c r="AA747" s="116">
        <v>1</v>
      </c>
      <c r="AB747" s="116">
        <v>1.2486268822290301</v>
      </c>
      <c r="AC747" s="116">
        <v>0.17949581165020001</v>
      </c>
      <c r="AD747" s="116">
        <v>522.407981303008</v>
      </c>
      <c r="AF747" s="116">
        <v>-1</v>
      </c>
      <c r="AG747" s="116">
        <v>-1</v>
      </c>
      <c r="AH747" s="116">
        <v>-1</v>
      </c>
      <c r="AI747" s="116">
        <v>-1</v>
      </c>
      <c r="AJ747" s="116">
        <v>0</v>
      </c>
      <c r="AM747" s="116" t="s">
        <v>319</v>
      </c>
      <c r="AN747" s="116">
        <v>-1</v>
      </c>
      <c r="AQ747" s="116">
        <v>779</v>
      </c>
      <c r="AR747" s="116" t="s">
        <v>320</v>
      </c>
      <c r="AS747" s="116" t="s">
        <v>248</v>
      </c>
      <c r="AT747" s="116" t="s">
        <v>268</v>
      </c>
      <c r="AV747" s="116">
        <v>121.203717897446</v>
      </c>
      <c r="AW747" s="116">
        <v>0.42368854929999999</v>
      </c>
    </row>
    <row r="748" spans="1:49" x14ac:dyDescent="0.25">
      <c r="A748" s="127">
        <v>220000</v>
      </c>
      <c r="B748" s="127">
        <v>870000</v>
      </c>
      <c r="C748" s="127">
        <v>870000</v>
      </c>
      <c r="D748" s="116" t="s">
        <v>314</v>
      </c>
      <c r="E748" s="116" t="s">
        <v>315</v>
      </c>
      <c r="F748" s="116" t="s">
        <v>316</v>
      </c>
      <c r="G748" s="116" t="s">
        <v>317</v>
      </c>
      <c r="H748" s="116">
        <v>0.36</v>
      </c>
      <c r="I748" s="116">
        <v>0.57999999999999996</v>
      </c>
      <c r="J748" s="116" t="s">
        <v>268</v>
      </c>
      <c r="K748" s="116">
        <v>9.821523559499E-2</v>
      </c>
      <c r="L748" s="116">
        <v>4005.6310216135898</v>
      </c>
      <c r="M748" s="116">
        <v>11.116073767647899</v>
      </c>
      <c r="N748" s="116">
        <v>2.03582354505604</v>
      </c>
      <c r="O748" s="116">
        <v>1.09176780398091</v>
      </c>
      <c r="P748" s="116">
        <v>0.19994888910752001</v>
      </c>
      <c r="Q748" s="116">
        <v>393.41399449440797</v>
      </c>
      <c r="R748" s="116">
        <v>1210</v>
      </c>
      <c r="S748" s="116" t="s">
        <v>318</v>
      </c>
      <c r="T748" s="116">
        <v>1210</v>
      </c>
      <c r="U748" s="116" t="s">
        <v>268</v>
      </c>
      <c r="V748" s="116" t="s">
        <v>268</v>
      </c>
      <c r="Z748" s="116">
        <v>0</v>
      </c>
      <c r="AA748" s="116">
        <v>1</v>
      </c>
      <c r="AB748" s="116">
        <v>1.09176780398091</v>
      </c>
      <c r="AC748" s="116">
        <v>0.19994888910752001</v>
      </c>
      <c r="AD748" s="116">
        <v>393.41399449440797</v>
      </c>
      <c r="AF748" s="116">
        <v>-1</v>
      </c>
      <c r="AG748" s="116">
        <v>-1</v>
      </c>
      <c r="AH748" s="116">
        <v>-1</v>
      </c>
      <c r="AI748" s="116">
        <v>-1</v>
      </c>
      <c r="AJ748" s="116">
        <v>0</v>
      </c>
      <c r="AM748" s="116" t="s">
        <v>319</v>
      </c>
      <c r="AN748" s="116">
        <v>-1</v>
      </c>
      <c r="AQ748" s="116">
        <v>779</v>
      </c>
      <c r="AR748" s="116" t="s">
        <v>320</v>
      </c>
      <c r="AS748" s="116" t="s">
        <v>248</v>
      </c>
      <c r="AT748" s="116" t="s">
        <v>268</v>
      </c>
      <c r="AV748" s="116">
        <v>115.90922237395699</v>
      </c>
      <c r="AW748" s="116">
        <v>0.31907055509999999</v>
      </c>
    </row>
    <row r="749" spans="1:49" x14ac:dyDescent="0.25">
      <c r="A749" s="127">
        <v>220000</v>
      </c>
      <c r="B749" s="127">
        <v>870000</v>
      </c>
      <c r="C749" s="127">
        <v>870000</v>
      </c>
      <c r="D749" s="116" t="s">
        <v>314</v>
      </c>
      <c r="E749" s="116" t="s">
        <v>315</v>
      </c>
      <c r="F749" s="116" t="s">
        <v>316</v>
      </c>
      <c r="G749" s="116" t="s">
        <v>317</v>
      </c>
      <c r="H749" s="116">
        <v>0.36</v>
      </c>
      <c r="I749" s="116">
        <v>0.57999999999999996</v>
      </c>
      <c r="J749" s="116" t="s">
        <v>268</v>
      </c>
      <c r="K749" s="116">
        <v>0.11469331431708001</v>
      </c>
      <c r="L749" s="116">
        <v>3981.2095366349299</v>
      </c>
      <c r="M749" s="116">
        <v>11.0026586256957</v>
      </c>
      <c r="N749" s="116">
        <v>2.00041775402841</v>
      </c>
      <c r="O749" s="116">
        <v>1.2619313840805</v>
      </c>
      <c r="P749" s="116">
        <v>0.22943454222824999</v>
      </c>
      <c r="Q749" s="116">
        <v>456.61811674744598</v>
      </c>
      <c r="R749" s="116">
        <v>1210</v>
      </c>
      <c r="S749" s="116" t="s">
        <v>318</v>
      </c>
      <c r="T749" s="116">
        <v>1210</v>
      </c>
      <c r="U749" s="116" t="s">
        <v>268</v>
      </c>
      <c r="V749" s="116" t="s">
        <v>268</v>
      </c>
      <c r="Z749" s="116">
        <v>0</v>
      </c>
      <c r="AA749" s="116">
        <v>1</v>
      </c>
      <c r="AB749" s="116">
        <v>1.2619313840805</v>
      </c>
      <c r="AC749" s="116">
        <v>0.22943454222824999</v>
      </c>
      <c r="AD749" s="116">
        <v>456.61811674744598</v>
      </c>
      <c r="AF749" s="116">
        <v>-1</v>
      </c>
      <c r="AG749" s="116">
        <v>-1</v>
      </c>
      <c r="AH749" s="116">
        <v>-1</v>
      </c>
      <c r="AI749" s="116">
        <v>-1</v>
      </c>
      <c r="AJ749" s="116">
        <v>0</v>
      </c>
      <c r="AM749" s="116" t="s">
        <v>319</v>
      </c>
      <c r="AN749" s="116">
        <v>-1</v>
      </c>
      <c r="AQ749" s="116">
        <v>779</v>
      </c>
      <c r="AR749" s="116" t="s">
        <v>320</v>
      </c>
      <c r="AS749" s="116" t="s">
        <v>248</v>
      </c>
      <c r="AT749" s="116" t="s">
        <v>268</v>
      </c>
      <c r="AV749" s="116">
        <v>94.131828071216702</v>
      </c>
      <c r="AW749" s="116">
        <v>0.37033099489999999</v>
      </c>
    </row>
    <row r="750" spans="1:49" x14ac:dyDescent="0.25">
      <c r="A750" s="127">
        <v>230000</v>
      </c>
      <c r="B750" s="127">
        <v>870000</v>
      </c>
      <c r="C750" s="127">
        <v>870000</v>
      </c>
      <c r="D750" s="116" t="s">
        <v>314</v>
      </c>
      <c r="E750" s="116" t="s">
        <v>315</v>
      </c>
      <c r="F750" s="116" t="s">
        <v>316</v>
      </c>
      <c r="G750" s="116" t="s">
        <v>317</v>
      </c>
      <c r="H750" s="116">
        <v>0.36</v>
      </c>
      <c r="I750" s="116">
        <v>0.57999999999999996</v>
      </c>
      <c r="J750" s="116" t="s">
        <v>268</v>
      </c>
      <c r="K750" s="116">
        <v>0.38481393864896002</v>
      </c>
      <c r="L750" s="116">
        <v>3973.2514189117701</v>
      </c>
      <c r="M750" s="116">
        <v>9.8584928885908898</v>
      </c>
      <c r="N750" s="116">
        <v>1.44932132707646</v>
      </c>
      <c r="O750" s="116">
        <v>3.7936854776014699</v>
      </c>
      <c r="P750" s="116">
        <v>0.55771904824023999</v>
      </c>
      <c r="Q750" s="116">
        <v>1528.9625277540199</v>
      </c>
      <c r="R750" s="116">
        <v>1210</v>
      </c>
      <c r="S750" s="116" t="s">
        <v>318</v>
      </c>
      <c r="T750" s="116">
        <v>1210</v>
      </c>
      <c r="U750" s="116" t="s">
        <v>268</v>
      </c>
      <c r="V750" s="116" t="s">
        <v>268</v>
      </c>
      <c r="Z750" s="116">
        <v>0</v>
      </c>
      <c r="AA750" s="116">
        <v>1</v>
      </c>
      <c r="AB750" s="116">
        <v>3.7936854776014699</v>
      </c>
      <c r="AC750" s="116">
        <v>0.55771904824023999</v>
      </c>
      <c r="AD750" s="116">
        <v>2437.7781243695899</v>
      </c>
      <c r="AF750" s="116">
        <v>-1</v>
      </c>
      <c r="AG750" s="116">
        <v>-1</v>
      </c>
      <c r="AH750" s="116">
        <v>-1</v>
      </c>
      <c r="AI750" s="116">
        <v>-1</v>
      </c>
      <c r="AJ750" s="116">
        <v>0</v>
      </c>
      <c r="AM750" s="116" t="s">
        <v>319</v>
      </c>
      <c r="AN750" s="116">
        <v>-1</v>
      </c>
      <c r="AQ750" s="116">
        <v>779</v>
      </c>
      <c r="AR750" s="116" t="s">
        <v>320</v>
      </c>
      <c r="AS750" s="116" t="s">
        <v>248</v>
      </c>
      <c r="AT750" s="116" t="s">
        <v>268</v>
      </c>
      <c r="AV750" s="116">
        <v>163.30482171122901</v>
      </c>
      <c r="AW750" s="116">
        <v>1.9771112120000001</v>
      </c>
    </row>
    <row r="751" spans="1:49" x14ac:dyDescent="0.25">
      <c r="A751" s="127">
        <v>260000</v>
      </c>
      <c r="B751" s="127">
        <v>2500000</v>
      </c>
      <c r="C751" s="127">
        <v>290000</v>
      </c>
      <c r="D751" s="116" t="s">
        <v>314</v>
      </c>
      <c r="E751" s="116" t="s">
        <v>315</v>
      </c>
      <c r="F751" s="116" t="s">
        <v>316</v>
      </c>
      <c r="G751" s="116" t="s">
        <v>317</v>
      </c>
      <c r="H751" s="116">
        <v>0.36</v>
      </c>
      <c r="I751" s="116">
        <v>0.57999999999999996</v>
      </c>
      <c r="J751" s="116" t="s">
        <v>326</v>
      </c>
      <c r="K751" s="116">
        <v>7.1914651888850004E-2</v>
      </c>
      <c r="L751" s="116">
        <v>3975.4590245445002</v>
      </c>
      <c r="M751" s="116">
        <v>10.6079653261783</v>
      </c>
      <c r="N751" s="116">
        <v>1.8125167927339101</v>
      </c>
      <c r="O751" s="116">
        <v>0.76286813368112005</v>
      </c>
      <c r="P751" s="116">
        <v>0.13034651419214999</v>
      </c>
      <c r="Q751" s="116">
        <v>285.89375184850797</v>
      </c>
      <c r="R751" s="116">
        <v>1210</v>
      </c>
      <c r="S751" s="116" t="s">
        <v>318</v>
      </c>
      <c r="T751" s="116">
        <v>1210</v>
      </c>
      <c r="U751" s="116" t="s">
        <v>327</v>
      </c>
      <c r="V751" s="116" t="s">
        <v>326</v>
      </c>
      <c r="Z751" s="116">
        <v>0</v>
      </c>
      <c r="AA751" s="116">
        <v>1</v>
      </c>
      <c r="AB751" s="116">
        <v>0.76286813368112005</v>
      </c>
      <c r="AC751" s="116">
        <v>0.13034651419214999</v>
      </c>
      <c r="AD751" s="116">
        <v>285.89375184850599</v>
      </c>
      <c r="AF751" s="116">
        <v>-1</v>
      </c>
      <c r="AG751" s="116">
        <v>-1</v>
      </c>
      <c r="AH751" s="116">
        <v>-1</v>
      </c>
      <c r="AI751" s="116">
        <v>-1</v>
      </c>
      <c r="AJ751" s="116">
        <v>0</v>
      </c>
      <c r="AM751" s="116" t="s">
        <v>319</v>
      </c>
      <c r="AN751" s="116">
        <v>27</v>
      </c>
      <c r="AQ751" s="116">
        <v>779</v>
      </c>
      <c r="AR751" s="116" t="s">
        <v>320</v>
      </c>
      <c r="AS751" s="116" t="s">
        <v>248</v>
      </c>
      <c r="AT751" s="116" t="s">
        <v>268</v>
      </c>
      <c r="AV751" s="116">
        <v>200.49293412288699</v>
      </c>
      <c r="AW751" s="116">
        <v>0.23186841189999999</v>
      </c>
    </row>
    <row r="752" spans="1:49" x14ac:dyDescent="0.25">
      <c r="A752" s="127">
        <v>260000</v>
      </c>
      <c r="B752" s="127">
        <v>2500000</v>
      </c>
      <c r="C752" s="127">
        <v>290000</v>
      </c>
      <c r="D752" s="116" t="s">
        <v>314</v>
      </c>
      <c r="E752" s="116" t="s">
        <v>315</v>
      </c>
      <c r="F752" s="116" t="s">
        <v>316</v>
      </c>
      <c r="G752" s="116" t="s">
        <v>317</v>
      </c>
      <c r="H752" s="116">
        <v>0.36</v>
      </c>
      <c r="I752" s="116">
        <v>0.57999999999999996</v>
      </c>
      <c r="J752" s="116" t="s">
        <v>326</v>
      </c>
      <c r="K752" s="116">
        <v>0.14905306120705999</v>
      </c>
      <c r="L752" s="116">
        <v>3975.4590245445002</v>
      </c>
      <c r="M752" s="116">
        <v>10.6079653261783</v>
      </c>
      <c r="N752" s="116">
        <v>1.8125167927339101</v>
      </c>
      <c r="O752" s="116">
        <v>1.58114970504533</v>
      </c>
      <c r="P752" s="116">
        <v>0.27016117644620002</v>
      </c>
      <c r="Q752" s="116">
        <v>592.554337311626</v>
      </c>
      <c r="R752" s="116">
        <v>1310</v>
      </c>
      <c r="S752" s="116" t="s">
        <v>318</v>
      </c>
      <c r="T752" s="116">
        <v>1310</v>
      </c>
      <c r="U752" s="116" t="s">
        <v>327</v>
      </c>
      <c r="V752" s="116" t="s">
        <v>326</v>
      </c>
      <c r="Z752" s="116">
        <v>0</v>
      </c>
      <c r="AA752" s="116">
        <v>1</v>
      </c>
      <c r="AB752" s="116">
        <v>1.58114970504533</v>
      </c>
      <c r="AC752" s="116">
        <v>0.27016117644620002</v>
      </c>
      <c r="AD752" s="116">
        <v>592.554337311626</v>
      </c>
      <c r="AF752" s="116">
        <v>-1</v>
      </c>
      <c r="AG752" s="116">
        <v>-1</v>
      </c>
      <c r="AH752" s="116">
        <v>-1</v>
      </c>
      <c r="AI752" s="116">
        <v>-1</v>
      </c>
      <c r="AJ752" s="116">
        <v>0</v>
      </c>
      <c r="AM752" s="116" t="s">
        <v>319</v>
      </c>
      <c r="AN752" s="116">
        <v>28</v>
      </c>
      <c r="AQ752" s="116">
        <v>779</v>
      </c>
      <c r="AR752" s="116" t="s">
        <v>320</v>
      </c>
      <c r="AS752" s="116" t="s">
        <v>248</v>
      </c>
      <c r="AT752" s="116" t="s">
        <v>268</v>
      </c>
      <c r="AV752" s="116">
        <v>101.92311660118401</v>
      </c>
      <c r="AW752" s="116">
        <v>0.48057934899999999</v>
      </c>
    </row>
    <row r="753" spans="1:49" x14ac:dyDescent="0.25">
      <c r="A753" s="127">
        <v>260000</v>
      </c>
      <c r="B753" s="127">
        <v>2500000</v>
      </c>
      <c r="C753" s="127">
        <v>290000</v>
      </c>
      <c r="D753" s="116" t="s">
        <v>314</v>
      </c>
      <c r="E753" s="116" t="s">
        <v>315</v>
      </c>
      <c r="F753" s="116" t="s">
        <v>316</v>
      </c>
      <c r="G753" s="116" t="s">
        <v>317</v>
      </c>
      <c r="H753" s="116">
        <v>0.36</v>
      </c>
      <c r="I753" s="116">
        <v>0.57999999999999996</v>
      </c>
      <c r="J753" s="116" t="s">
        <v>326</v>
      </c>
      <c r="K753" s="116">
        <v>0.13600256101006</v>
      </c>
      <c r="L753" s="116">
        <v>3975.4590245445002</v>
      </c>
      <c r="M753" s="116">
        <v>10.6079653261783</v>
      </c>
      <c r="N753" s="116">
        <v>1.8125167927339101</v>
      </c>
      <c r="O753" s="116">
        <v>1.4427104514661899</v>
      </c>
      <c r="P753" s="116">
        <v>0.24650692568554999</v>
      </c>
      <c r="Q753" s="116">
        <v>540.672608528615</v>
      </c>
      <c r="R753" s="116">
        <v>1310</v>
      </c>
      <c r="S753" s="116" t="s">
        <v>318</v>
      </c>
      <c r="T753" s="116">
        <v>1310</v>
      </c>
      <c r="U753" s="116" t="s">
        <v>327</v>
      </c>
      <c r="V753" s="116" t="s">
        <v>326</v>
      </c>
      <c r="Z753" s="116">
        <v>0</v>
      </c>
      <c r="AA753" s="116">
        <v>1</v>
      </c>
      <c r="AB753" s="116">
        <v>1.4427104514661899</v>
      </c>
      <c r="AC753" s="116">
        <v>0.24650692568554999</v>
      </c>
      <c r="AD753" s="116">
        <v>540.672608528615</v>
      </c>
      <c r="AF753" s="116">
        <v>-1</v>
      </c>
      <c r="AG753" s="116">
        <v>-1</v>
      </c>
      <c r="AH753" s="116">
        <v>-1</v>
      </c>
      <c r="AI753" s="116">
        <v>-1</v>
      </c>
      <c r="AJ753" s="116">
        <v>0</v>
      </c>
      <c r="AM753" s="116" t="s">
        <v>319</v>
      </c>
      <c r="AN753" s="116">
        <v>29</v>
      </c>
      <c r="AQ753" s="116">
        <v>779</v>
      </c>
      <c r="AR753" s="116" t="s">
        <v>320</v>
      </c>
      <c r="AS753" s="116" t="s">
        <v>248</v>
      </c>
      <c r="AT753" s="116" t="s">
        <v>268</v>
      </c>
      <c r="AV753" s="116">
        <v>103.586492945195</v>
      </c>
      <c r="AW753" s="116">
        <v>0.4385017101</v>
      </c>
    </row>
    <row r="754" spans="1:49" x14ac:dyDescent="0.25">
      <c r="A754" s="127">
        <v>260000</v>
      </c>
      <c r="B754" s="127">
        <v>2500000</v>
      </c>
      <c r="C754" s="127">
        <v>290000</v>
      </c>
      <c r="D754" s="116" t="s">
        <v>314</v>
      </c>
      <c r="E754" s="116" t="s">
        <v>315</v>
      </c>
      <c r="F754" s="116" t="s">
        <v>316</v>
      </c>
      <c r="G754" s="116" t="s">
        <v>317</v>
      </c>
      <c r="H754" s="116">
        <v>0.36</v>
      </c>
      <c r="I754" s="116">
        <v>0.57999999999999996</v>
      </c>
      <c r="J754" s="116" t="s">
        <v>326</v>
      </c>
      <c r="K754" s="116">
        <v>1.6767180743860001E-2</v>
      </c>
      <c r="L754" s="116">
        <v>3975.4590245445002</v>
      </c>
      <c r="M754" s="116">
        <v>10.6079653261783</v>
      </c>
      <c r="N754" s="116">
        <v>1.8125167927339101</v>
      </c>
      <c r="O754" s="116">
        <v>0.17786567194868999</v>
      </c>
      <c r="P754" s="116">
        <v>3.0390796665060001E-2</v>
      </c>
      <c r="Q754" s="116">
        <v>66.657240004370806</v>
      </c>
      <c r="R754" s="116">
        <v>1310</v>
      </c>
      <c r="S754" s="116" t="s">
        <v>318</v>
      </c>
      <c r="T754" s="116">
        <v>1310</v>
      </c>
      <c r="U754" s="116" t="s">
        <v>327</v>
      </c>
      <c r="V754" s="116" t="s">
        <v>326</v>
      </c>
      <c r="Z754" s="116">
        <v>0</v>
      </c>
      <c r="AA754" s="116">
        <v>1</v>
      </c>
      <c r="AB754" s="116">
        <v>0.17786567194868999</v>
      </c>
      <c r="AC754" s="116">
        <v>3.0390796665060001E-2</v>
      </c>
      <c r="AD754" s="116">
        <v>66.657240004372397</v>
      </c>
      <c r="AF754" s="116">
        <v>-1</v>
      </c>
      <c r="AG754" s="116">
        <v>-1</v>
      </c>
      <c r="AH754" s="116">
        <v>-1</v>
      </c>
      <c r="AI754" s="116">
        <v>-1</v>
      </c>
      <c r="AJ754" s="116">
        <v>0</v>
      </c>
      <c r="AM754" s="116" t="s">
        <v>319</v>
      </c>
      <c r="AN754" s="116">
        <v>30</v>
      </c>
      <c r="AQ754" s="116">
        <v>779</v>
      </c>
      <c r="AR754" s="116" t="s">
        <v>320</v>
      </c>
      <c r="AS754" s="116" t="s">
        <v>248</v>
      </c>
      <c r="AT754" s="116" t="s">
        <v>268</v>
      </c>
      <c r="AV754" s="116">
        <v>38.191166299377898</v>
      </c>
      <c r="AW754" s="116">
        <v>5.4061021899999999E-2</v>
      </c>
    </row>
    <row r="755" spans="1:49" x14ac:dyDescent="0.25">
      <c r="A755" s="127">
        <v>260000</v>
      </c>
      <c r="B755" s="127">
        <v>2500000</v>
      </c>
      <c r="C755" s="127">
        <v>360000</v>
      </c>
      <c r="D755" s="116" t="s">
        <v>314</v>
      </c>
      <c r="E755" s="116" t="s">
        <v>315</v>
      </c>
      <c r="F755" s="116" t="s">
        <v>316</v>
      </c>
      <c r="G755" s="116" t="s">
        <v>317</v>
      </c>
      <c r="H755" s="116">
        <v>0.36</v>
      </c>
      <c r="I755" s="116">
        <v>0.57999999999999996</v>
      </c>
      <c r="J755" s="116" t="s">
        <v>326</v>
      </c>
      <c r="K755" s="116">
        <v>3.2696857135099998E-3</v>
      </c>
      <c r="L755" s="116">
        <v>3998.27679832063</v>
      </c>
      <c r="M755" s="116">
        <v>10.4578539358843</v>
      </c>
      <c r="N755" s="116">
        <v>1.77165764335021</v>
      </c>
      <c r="O755" s="116">
        <v>3.4193895608170002E-2</v>
      </c>
      <c r="P755" s="116">
        <v>5.7927636856999996E-3</v>
      </c>
      <c r="Q755" s="116">
        <v>13.0731085261434</v>
      </c>
      <c r="R755" s="116">
        <v>1210</v>
      </c>
      <c r="S755" s="116" t="s">
        <v>318</v>
      </c>
      <c r="T755" s="116">
        <v>1210</v>
      </c>
      <c r="U755" s="116" t="s">
        <v>327</v>
      </c>
      <c r="V755" s="116" t="s">
        <v>326</v>
      </c>
      <c r="Z755" s="116">
        <v>0</v>
      </c>
      <c r="AA755" s="116">
        <v>1</v>
      </c>
      <c r="AB755" s="116">
        <v>3.4193895608170002E-2</v>
      </c>
      <c r="AC755" s="116">
        <v>5.7927636856999996E-3</v>
      </c>
      <c r="AD755" s="116">
        <v>13.0731085261444</v>
      </c>
      <c r="AF755" s="116">
        <v>-1</v>
      </c>
      <c r="AG755" s="116">
        <v>-1</v>
      </c>
      <c r="AH755" s="116">
        <v>-1</v>
      </c>
      <c r="AI755" s="116">
        <v>-1</v>
      </c>
      <c r="AJ755" s="116">
        <v>0</v>
      </c>
      <c r="AM755" s="116" t="s">
        <v>319</v>
      </c>
      <c r="AN755" s="116">
        <v>10</v>
      </c>
      <c r="AQ755" s="116">
        <v>779</v>
      </c>
      <c r="AR755" s="116" t="s">
        <v>320</v>
      </c>
      <c r="AS755" s="116" t="s">
        <v>248</v>
      </c>
      <c r="AT755" s="116" t="s">
        <v>268</v>
      </c>
      <c r="AV755" s="116">
        <v>61.503025206704997</v>
      </c>
      <c r="AW755" s="116">
        <v>1.06026833E-2</v>
      </c>
    </row>
    <row r="756" spans="1:49" x14ac:dyDescent="0.25">
      <c r="A756" s="127">
        <v>260000</v>
      </c>
      <c r="B756" s="127">
        <v>2500000</v>
      </c>
      <c r="C756" s="127">
        <v>360000</v>
      </c>
      <c r="D756" s="116" t="s">
        <v>314</v>
      </c>
      <c r="E756" s="116" t="s">
        <v>315</v>
      </c>
      <c r="F756" s="116" t="s">
        <v>316</v>
      </c>
      <c r="G756" s="116" t="s">
        <v>317</v>
      </c>
      <c r="H756" s="116">
        <v>0.36</v>
      </c>
      <c r="I756" s="116">
        <v>0.57999999999999996</v>
      </c>
      <c r="J756" s="116" t="s">
        <v>326</v>
      </c>
      <c r="K756" s="116">
        <v>5.8471594765000003E-3</v>
      </c>
      <c r="L756" s="116">
        <v>3998.27679832063</v>
      </c>
      <c r="M756" s="116">
        <v>10.4578539358843</v>
      </c>
      <c r="N756" s="116">
        <v>1.77165764335021</v>
      </c>
      <c r="O756" s="116">
        <v>6.1148739745120001E-2</v>
      </c>
      <c r="P756" s="116">
        <v>1.035916477843E-2</v>
      </c>
      <c r="Q756" s="116">
        <v>23.378562070994501</v>
      </c>
      <c r="R756" s="116">
        <v>1310</v>
      </c>
      <c r="S756" s="116" t="s">
        <v>318</v>
      </c>
      <c r="T756" s="116">
        <v>1310</v>
      </c>
      <c r="U756" s="116" t="s">
        <v>327</v>
      </c>
      <c r="V756" s="116" t="s">
        <v>326</v>
      </c>
      <c r="Z756" s="116">
        <v>0</v>
      </c>
      <c r="AA756" s="116">
        <v>1</v>
      </c>
      <c r="AB756" s="116">
        <v>6.1148739745120001E-2</v>
      </c>
      <c r="AC756" s="116">
        <v>1.035916477843E-2</v>
      </c>
      <c r="AD756" s="116">
        <v>23.378562070995901</v>
      </c>
      <c r="AF756" s="116">
        <v>-1</v>
      </c>
      <c r="AG756" s="116">
        <v>-1</v>
      </c>
      <c r="AH756" s="116">
        <v>-1</v>
      </c>
      <c r="AI756" s="116">
        <v>-1</v>
      </c>
      <c r="AJ756" s="116">
        <v>0</v>
      </c>
      <c r="AM756" s="116" t="s">
        <v>319</v>
      </c>
      <c r="AN756" s="116">
        <v>11</v>
      </c>
      <c r="AQ756" s="116">
        <v>779</v>
      </c>
      <c r="AR756" s="116" t="s">
        <v>320</v>
      </c>
      <c r="AS756" s="116" t="s">
        <v>248</v>
      </c>
      <c r="AT756" s="116" t="s">
        <v>268</v>
      </c>
      <c r="AV756" s="116">
        <v>63.217357406295697</v>
      </c>
      <c r="AW756" s="116">
        <v>1.8960715400000001E-2</v>
      </c>
    </row>
    <row r="757" spans="1:49" x14ac:dyDescent="0.25">
      <c r="A757" s="127">
        <v>260000</v>
      </c>
      <c r="B757" s="127">
        <v>2500000</v>
      </c>
      <c r="C757" s="127">
        <v>360000</v>
      </c>
      <c r="D757" s="116" t="s">
        <v>314</v>
      </c>
      <c r="E757" s="116" t="s">
        <v>315</v>
      </c>
      <c r="F757" s="116" t="s">
        <v>316</v>
      </c>
      <c r="G757" s="116" t="s">
        <v>317</v>
      </c>
      <c r="H757" s="116">
        <v>0.36</v>
      </c>
      <c r="I757" s="116">
        <v>0.57999999999999996</v>
      </c>
      <c r="J757" s="116" t="s">
        <v>326</v>
      </c>
      <c r="K757" s="116">
        <v>0.1329906432655</v>
      </c>
      <c r="L757" s="116">
        <v>3998.27679832063</v>
      </c>
      <c r="M757" s="116">
        <v>10.4578539358843</v>
      </c>
      <c r="N757" s="116">
        <v>1.77165764335021</v>
      </c>
      <c r="O757" s="116">
        <v>1.39079672210994</v>
      </c>
      <c r="P757" s="116">
        <v>0.23561388963539001</v>
      </c>
      <c r="Q757" s="116">
        <v>531.73340336219997</v>
      </c>
      <c r="R757" s="116">
        <v>1310</v>
      </c>
      <c r="S757" s="116" t="s">
        <v>318</v>
      </c>
      <c r="T757" s="116">
        <v>1310</v>
      </c>
      <c r="U757" s="116" t="s">
        <v>327</v>
      </c>
      <c r="V757" s="116" t="s">
        <v>326</v>
      </c>
      <c r="Z757" s="116">
        <v>0</v>
      </c>
      <c r="AA757" s="116">
        <v>1</v>
      </c>
      <c r="AB757" s="116">
        <v>1.39079672210994</v>
      </c>
      <c r="AC757" s="116">
        <v>0.23561388963539001</v>
      </c>
      <c r="AD757" s="116">
        <v>531.73340336219997</v>
      </c>
      <c r="AF757" s="116">
        <v>-1</v>
      </c>
      <c r="AG757" s="116">
        <v>-1</v>
      </c>
      <c r="AH757" s="116">
        <v>-1</v>
      </c>
      <c r="AI757" s="116">
        <v>-1</v>
      </c>
      <c r="AJ757" s="116">
        <v>0</v>
      </c>
      <c r="AM757" s="116" t="s">
        <v>319</v>
      </c>
      <c r="AN757" s="116">
        <v>12</v>
      </c>
      <c r="AQ757" s="116">
        <v>779</v>
      </c>
      <c r="AR757" s="116" t="s">
        <v>320</v>
      </c>
      <c r="AS757" s="116" t="s">
        <v>248</v>
      </c>
      <c r="AT757" s="116" t="s">
        <v>268</v>
      </c>
      <c r="AV757" s="116">
        <v>95.931438752559501</v>
      </c>
      <c r="AW757" s="116">
        <v>0.43125174640000002</v>
      </c>
    </row>
    <row r="758" spans="1:49" x14ac:dyDescent="0.25">
      <c r="A758" s="127">
        <v>260000</v>
      </c>
      <c r="B758" s="127">
        <v>2500000</v>
      </c>
      <c r="C758" s="127">
        <v>400000</v>
      </c>
      <c r="D758" s="116" t="s">
        <v>314</v>
      </c>
      <c r="E758" s="116" t="s">
        <v>315</v>
      </c>
      <c r="F758" s="116" t="s">
        <v>316</v>
      </c>
      <c r="G758" s="116" t="s">
        <v>317</v>
      </c>
      <c r="H758" s="116">
        <v>0.36</v>
      </c>
      <c r="I758" s="116">
        <v>0.57999999999999996</v>
      </c>
      <c r="J758" s="116" t="s">
        <v>326</v>
      </c>
      <c r="K758" s="116">
        <v>0.42069386568061001</v>
      </c>
      <c r="L758" s="116">
        <v>4006.0178393945298</v>
      </c>
      <c r="M758" s="116">
        <v>9.8619117076942207</v>
      </c>
      <c r="N758" s="116">
        <v>1.46991551553071</v>
      </c>
      <c r="O758" s="116">
        <v>4.1488457593108299</v>
      </c>
      <c r="P758" s="116">
        <v>0.61838444045253005</v>
      </c>
      <c r="Q758" s="116">
        <v>1685.3071308404001</v>
      </c>
      <c r="R758" s="116">
        <v>1210</v>
      </c>
      <c r="S758" s="116" t="s">
        <v>318</v>
      </c>
      <c r="T758" s="116">
        <v>1210</v>
      </c>
      <c r="U758" s="116" t="s">
        <v>327</v>
      </c>
      <c r="V758" s="116" t="s">
        <v>326</v>
      </c>
      <c r="Z758" s="116">
        <v>0</v>
      </c>
      <c r="AA758" s="116">
        <v>1</v>
      </c>
      <c r="AB758" s="116">
        <v>4.1488457593108299</v>
      </c>
      <c r="AC758" s="116">
        <v>0.61838444045253005</v>
      </c>
      <c r="AD758" s="116">
        <v>1685.3071308404001</v>
      </c>
      <c r="AF758" s="116">
        <v>-1</v>
      </c>
      <c r="AG758" s="116">
        <v>-1</v>
      </c>
      <c r="AH758" s="116">
        <v>-1</v>
      </c>
      <c r="AI758" s="116">
        <v>-1</v>
      </c>
      <c r="AJ758" s="116">
        <v>0</v>
      </c>
      <c r="AM758" s="116" t="s">
        <v>319</v>
      </c>
      <c r="AN758" s="116">
        <v>4</v>
      </c>
      <c r="AQ758" s="116">
        <v>779</v>
      </c>
      <c r="AR758" s="116" t="s">
        <v>320</v>
      </c>
      <c r="AS758" s="116" t="s">
        <v>248</v>
      </c>
      <c r="AT758" s="116" t="s">
        <v>268</v>
      </c>
      <c r="AV758" s="116">
        <v>176.32606791369301</v>
      </c>
      <c r="AW758" s="116">
        <v>1.366834656</v>
      </c>
    </row>
    <row r="759" spans="1:49" x14ac:dyDescent="0.25">
      <c r="A759" s="127">
        <v>260000</v>
      </c>
      <c r="B759" s="127">
        <v>2500000</v>
      </c>
      <c r="C759" s="127">
        <v>400000</v>
      </c>
      <c r="D759" s="116" t="s">
        <v>314</v>
      </c>
      <c r="E759" s="116" t="s">
        <v>315</v>
      </c>
      <c r="F759" s="116" t="s">
        <v>316</v>
      </c>
      <c r="G759" s="116" t="s">
        <v>317</v>
      </c>
      <c r="H759" s="116">
        <v>0.36</v>
      </c>
      <c r="I759" s="116">
        <v>0.57999999999999996</v>
      </c>
      <c r="J759" s="116" t="s">
        <v>326</v>
      </c>
      <c r="K759" s="116">
        <v>4.2281944952029998E-2</v>
      </c>
      <c r="L759" s="116">
        <v>4006.0178393945298</v>
      </c>
      <c r="M759" s="116">
        <v>9.8619117076942207</v>
      </c>
      <c r="N759" s="116">
        <v>1.46991551553071</v>
      </c>
      <c r="O759" s="116">
        <v>0.41698080794657</v>
      </c>
      <c r="P759" s="116">
        <v>6.2150886911809998E-2</v>
      </c>
      <c r="Q759" s="116">
        <v>169.38222576215699</v>
      </c>
      <c r="R759" s="116">
        <v>1310</v>
      </c>
      <c r="S759" s="116" t="s">
        <v>318</v>
      </c>
      <c r="T759" s="116">
        <v>1310</v>
      </c>
      <c r="U759" s="116" t="s">
        <v>327</v>
      </c>
      <c r="V759" s="116" t="s">
        <v>326</v>
      </c>
      <c r="Z759" s="116">
        <v>0</v>
      </c>
      <c r="AA759" s="116">
        <v>1</v>
      </c>
      <c r="AB759" s="116">
        <v>0.41698080794657</v>
      </c>
      <c r="AC759" s="116">
        <v>6.2150886911809998E-2</v>
      </c>
      <c r="AD759" s="116">
        <v>169.382225762155</v>
      </c>
      <c r="AF759" s="116">
        <v>-1</v>
      </c>
      <c r="AG759" s="116">
        <v>-1</v>
      </c>
      <c r="AH759" s="116">
        <v>-1</v>
      </c>
      <c r="AI759" s="116">
        <v>-1</v>
      </c>
      <c r="AJ759" s="116">
        <v>0</v>
      </c>
      <c r="AM759" s="116" t="s">
        <v>319</v>
      </c>
      <c r="AN759" s="116">
        <v>5</v>
      </c>
      <c r="AQ759" s="116">
        <v>779</v>
      </c>
      <c r="AR759" s="116" t="s">
        <v>320</v>
      </c>
      <c r="AS759" s="116" t="s">
        <v>248</v>
      </c>
      <c r="AT759" s="116" t="s">
        <v>268</v>
      </c>
      <c r="AV759" s="116">
        <v>70.535589152220098</v>
      </c>
      <c r="AW759" s="116">
        <v>0.13737406790000001</v>
      </c>
    </row>
    <row r="760" spans="1:49" x14ac:dyDescent="0.25">
      <c r="A760" s="127">
        <v>260000</v>
      </c>
      <c r="B760" s="127">
        <v>2500000</v>
      </c>
      <c r="C760" s="127">
        <v>440000</v>
      </c>
      <c r="D760" s="116" t="s">
        <v>314</v>
      </c>
      <c r="E760" s="116" t="s">
        <v>315</v>
      </c>
      <c r="F760" s="116" t="s">
        <v>316</v>
      </c>
      <c r="G760" s="116" t="s">
        <v>317</v>
      </c>
      <c r="H760" s="116">
        <v>0.36</v>
      </c>
      <c r="I760" s="116">
        <v>0.57999999999999996</v>
      </c>
      <c r="J760" s="116" t="s">
        <v>326</v>
      </c>
      <c r="K760" s="116">
        <v>2.2830071965800002E-3</v>
      </c>
      <c r="L760" s="116">
        <v>3975.2251944262898</v>
      </c>
      <c r="M760" s="116">
        <v>10.2042516399143</v>
      </c>
      <c r="N760" s="116">
        <v>1.6163109449447199</v>
      </c>
      <c r="O760" s="116">
        <v>2.329637992973E-2</v>
      </c>
      <c r="P760" s="116">
        <v>3.6900495192300001E-3</v>
      </c>
      <c r="Q760" s="116">
        <v>9.0754677269371307</v>
      </c>
      <c r="R760" s="116">
        <v>1210</v>
      </c>
      <c r="S760" s="116" t="s">
        <v>318</v>
      </c>
      <c r="T760" s="116">
        <v>1210</v>
      </c>
      <c r="U760" s="116" t="s">
        <v>327</v>
      </c>
      <c r="V760" s="116" t="s">
        <v>326</v>
      </c>
      <c r="Z760" s="116">
        <v>0</v>
      </c>
      <c r="AA760" s="116">
        <v>1</v>
      </c>
      <c r="AB760" s="116">
        <v>2.329637992973E-2</v>
      </c>
      <c r="AC760" s="116">
        <v>3.6900495192300001E-3</v>
      </c>
      <c r="AD760" s="116">
        <v>9.0754677269358499</v>
      </c>
      <c r="AF760" s="116">
        <v>-1</v>
      </c>
      <c r="AG760" s="116">
        <v>-1</v>
      </c>
      <c r="AH760" s="116">
        <v>-1</v>
      </c>
      <c r="AI760" s="116">
        <v>-1</v>
      </c>
      <c r="AJ760" s="116">
        <v>0</v>
      </c>
      <c r="AM760" s="116" t="s">
        <v>319</v>
      </c>
      <c r="AN760" s="116" t="s">
        <v>328</v>
      </c>
      <c r="AQ760" s="116">
        <v>779</v>
      </c>
      <c r="AR760" s="116" t="s">
        <v>320</v>
      </c>
      <c r="AS760" s="116" t="s">
        <v>248</v>
      </c>
      <c r="AT760" s="116" t="s">
        <v>268</v>
      </c>
      <c r="AV760" s="116">
        <v>42.943724040198099</v>
      </c>
      <c r="AW760" s="116">
        <v>7.3604767000000001E-3</v>
      </c>
    </row>
    <row r="761" spans="1:49" x14ac:dyDescent="0.25">
      <c r="A761" s="127">
        <v>260000</v>
      </c>
      <c r="B761" s="127">
        <v>2500000</v>
      </c>
      <c r="C761" s="127">
        <v>440000</v>
      </c>
      <c r="D761" s="116" t="s">
        <v>314</v>
      </c>
      <c r="E761" s="116" t="s">
        <v>315</v>
      </c>
      <c r="F761" s="116" t="s">
        <v>316</v>
      </c>
      <c r="G761" s="116" t="s">
        <v>317</v>
      </c>
      <c r="H761" s="116">
        <v>0.36</v>
      </c>
      <c r="I761" s="116">
        <v>0.57999999999999996</v>
      </c>
      <c r="J761" s="116" t="s">
        <v>326</v>
      </c>
      <c r="K761" s="116">
        <v>0.13733941682597001</v>
      </c>
      <c r="L761" s="116">
        <v>3975.2251944262898</v>
      </c>
      <c r="M761" s="116">
        <v>10.2042516399143</v>
      </c>
      <c r="N761" s="116">
        <v>1.6163109449447199</v>
      </c>
      <c r="O761" s="116">
        <v>1.40144596937128</v>
      </c>
      <c r="P761" s="116">
        <v>0.22198320258814</v>
      </c>
      <c r="Q761" s="116">
        <v>545.95510995440998</v>
      </c>
      <c r="R761" s="116">
        <v>1310</v>
      </c>
      <c r="S761" s="116" t="s">
        <v>318</v>
      </c>
      <c r="T761" s="116">
        <v>1310</v>
      </c>
      <c r="U761" s="116" t="s">
        <v>327</v>
      </c>
      <c r="V761" s="116" t="s">
        <v>326</v>
      </c>
      <c r="Z761" s="116">
        <v>0</v>
      </c>
      <c r="AA761" s="116">
        <v>1</v>
      </c>
      <c r="AB761" s="116">
        <v>1.40144596937128</v>
      </c>
      <c r="AC761" s="116">
        <v>0.22198320258814</v>
      </c>
      <c r="AD761" s="116">
        <v>545.95510995440998</v>
      </c>
      <c r="AF761" s="116">
        <v>-1</v>
      </c>
      <c r="AG761" s="116">
        <v>-1</v>
      </c>
      <c r="AH761" s="116">
        <v>-1</v>
      </c>
      <c r="AI761" s="116">
        <v>-1</v>
      </c>
      <c r="AJ761" s="116">
        <v>0</v>
      </c>
      <c r="AM761" s="116" t="s">
        <v>319</v>
      </c>
      <c r="AN761" s="116" t="s">
        <v>328</v>
      </c>
      <c r="AQ761" s="116">
        <v>779</v>
      </c>
      <c r="AR761" s="116" t="s">
        <v>320</v>
      </c>
      <c r="AS761" s="116" t="s">
        <v>248</v>
      </c>
      <c r="AT761" s="116" t="s">
        <v>268</v>
      </c>
      <c r="AV761" s="116">
        <v>95.046215579554101</v>
      </c>
      <c r="AW761" s="116">
        <v>0.44278597730000002</v>
      </c>
    </row>
    <row r="762" spans="1:49" x14ac:dyDescent="0.25">
      <c r="A762" s="127">
        <v>260000</v>
      </c>
      <c r="B762" s="127">
        <v>2500000</v>
      </c>
      <c r="C762" s="127">
        <v>450000</v>
      </c>
      <c r="D762" s="116" t="s">
        <v>314</v>
      </c>
      <c r="E762" s="116" t="s">
        <v>315</v>
      </c>
      <c r="F762" s="116" t="s">
        <v>316</v>
      </c>
      <c r="G762" s="116" t="s">
        <v>317</v>
      </c>
      <c r="H762" s="116">
        <v>0.36</v>
      </c>
      <c r="I762" s="116">
        <v>0.57999999999999996</v>
      </c>
      <c r="J762" s="116" t="s">
        <v>326</v>
      </c>
      <c r="K762" s="116">
        <v>0.13280420884581001</v>
      </c>
      <c r="L762" s="116">
        <v>3996.7034446074299</v>
      </c>
      <c r="M762" s="116">
        <v>10.4554181490888</v>
      </c>
      <c r="N762" s="116">
        <v>1.71468243981198</v>
      </c>
      <c r="O762" s="116">
        <v>1.3885235354418699</v>
      </c>
      <c r="P762" s="116">
        <v>0.22771704484103</v>
      </c>
      <c r="Q762" s="116">
        <v>530.77903895241695</v>
      </c>
      <c r="R762" s="116">
        <v>1210</v>
      </c>
      <c r="S762" s="116" t="s">
        <v>318</v>
      </c>
      <c r="T762" s="116">
        <v>1210</v>
      </c>
      <c r="U762" s="116" t="s">
        <v>327</v>
      </c>
      <c r="V762" s="116" t="s">
        <v>326</v>
      </c>
      <c r="Z762" s="116">
        <v>0</v>
      </c>
      <c r="AA762" s="116">
        <v>1</v>
      </c>
      <c r="AB762" s="116">
        <v>1.3885235354418699</v>
      </c>
      <c r="AC762" s="116">
        <v>0.22771704484103</v>
      </c>
      <c r="AD762" s="116">
        <v>530.77903895241695</v>
      </c>
      <c r="AF762" s="116">
        <v>-1</v>
      </c>
      <c r="AG762" s="116">
        <v>-1</v>
      </c>
      <c r="AH762" s="116">
        <v>-1</v>
      </c>
      <c r="AI762" s="116">
        <v>-1</v>
      </c>
      <c r="AJ762" s="116">
        <v>0</v>
      </c>
      <c r="AM762" s="116" t="s">
        <v>319</v>
      </c>
      <c r="AN762" s="116" t="s">
        <v>328</v>
      </c>
      <c r="AQ762" s="116">
        <v>779</v>
      </c>
      <c r="AR762" s="116" t="s">
        <v>320</v>
      </c>
      <c r="AS762" s="116" t="s">
        <v>248</v>
      </c>
      <c r="AT762" s="116" t="s">
        <v>268</v>
      </c>
      <c r="AV762" s="116">
        <v>123.65505622753599</v>
      </c>
      <c r="AW762" s="116">
        <v>0.43047772829999997</v>
      </c>
    </row>
    <row r="763" spans="1:49" x14ac:dyDescent="0.25">
      <c r="A763" s="127">
        <v>260000</v>
      </c>
      <c r="B763" s="127">
        <v>2500000</v>
      </c>
      <c r="C763" s="127">
        <v>450000</v>
      </c>
      <c r="D763" s="116" t="s">
        <v>314</v>
      </c>
      <c r="E763" s="116" t="s">
        <v>315</v>
      </c>
      <c r="F763" s="116" t="s">
        <v>316</v>
      </c>
      <c r="G763" s="116" t="s">
        <v>317</v>
      </c>
      <c r="H763" s="116">
        <v>0.36</v>
      </c>
      <c r="I763" s="116">
        <v>0.57999999999999996</v>
      </c>
      <c r="J763" s="116" t="s">
        <v>326</v>
      </c>
      <c r="K763" s="116">
        <v>9.3119147375999994E-2</v>
      </c>
      <c r="L763" s="116">
        <v>3996.7034446074299</v>
      </c>
      <c r="M763" s="116">
        <v>10.4554181490888</v>
      </c>
      <c r="N763" s="116">
        <v>1.71468243981198</v>
      </c>
      <c r="O763" s="116">
        <v>0.97359962350280005</v>
      </c>
      <c r="P763" s="116">
        <v>0.1596697668159</v>
      </c>
      <c r="Q763" s="116">
        <v>372.16961707660198</v>
      </c>
      <c r="R763" s="116">
        <v>1310</v>
      </c>
      <c r="S763" s="116" t="s">
        <v>318</v>
      </c>
      <c r="T763" s="116">
        <v>1310</v>
      </c>
      <c r="U763" s="116" t="s">
        <v>327</v>
      </c>
      <c r="V763" s="116" t="s">
        <v>326</v>
      </c>
      <c r="Z763" s="116">
        <v>0</v>
      </c>
      <c r="AA763" s="116">
        <v>1</v>
      </c>
      <c r="AB763" s="116">
        <v>0.97359962350280005</v>
      </c>
      <c r="AC763" s="116">
        <v>0.1596697668159</v>
      </c>
      <c r="AD763" s="116">
        <v>372.16961707660198</v>
      </c>
      <c r="AF763" s="116">
        <v>-1</v>
      </c>
      <c r="AG763" s="116">
        <v>-1</v>
      </c>
      <c r="AH763" s="116">
        <v>-1</v>
      </c>
      <c r="AI763" s="116">
        <v>-1</v>
      </c>
      <c r="AJ763" s="116">
        <v>0</v>
      </c>
      <c r="AM763" s="116" t="s">
        <v>319</v>
      </c>
      <c r="AN763" s="116" t="s">
        <v>328</v>
      </c>
      <c r="AQ763" s="116">
        <v>779</v>
      </c>
      <c r="AR763" s="116" t="s">
        <v>320</v>
      </c>
      <c r="AS763" s="116" t="s">
        <v>248</v>
      </c>
      <c r="AT763" s="116" t="s">
        <v>268</v>
      </c>
      <c r="AV763" s="116">
        <v>77.704490771212306</v>
      </c>
      <c r="AW763" s="116">
        <v>0.30184072760000002</v>
      </c>
    </row>
    <row r="764" spans="1:49" x14ac:dyDescent="0.25">
      <c r="A764" s="127">
        <v>260000</v>
      </c>
      <c r="B764" s="127">
        <v>2500000</v>
      </c>
      <c r="C764" s="127">
        <v>450000</v>
      </c>
      <c r="D764" s="116" t="s">
        <v>314</v>
      </c>
      <c r="E764" s="116" t="s">
        <v>315</v>
      </c>
      <c r="F764" s="116" t="s">
        <v>316</v>
      </c>
      <c r="G764" s="116" t="s">
        <v>317</v>
      </c>
      <c r="H764" s="116">
        <v>0.36</v>
      </c>
      <c r="I764" s="116">
        <v>0.57999999999999996</v>
      </c>
      <c r="J764" s="116" t="s">
        <v>326</v>
      </c>
      <c r="K764" s="116">
        <v>6.0826764425869997E-2</v>
      </c>
      <c r="L764" s="116">
        <v>3996.7034446074299</v>
      </c>
      <c r="M764" s="116">
        <v>10.4554181490888</v>
      </c>
      <c r="N764" s="116">
        <v>1.71468243981198</v>
      </c>
      <c r="O764" s="116">
        <v>0.63596925672864002</v>
      </c>
      <c r="P764" s="116">
        <v>0.10429858483161999</v>
      </c>
      <c r="Q764" s="116">
        <v>243.106538905219</v>
      </c>
      <c r="R764" s="116">
        <v>1310</v>
      </c>
      <c r="S764" s="116" t="s">
        <v>318</v>
      </c>
      <c r="T764" s="116">
        <v>1310</v>
      </c>
      <c r="U764" s="116" t="s">
        <v>327</v>
      </c>
      <c r="V764" s="116" t="s">
        <v>326</v>
      </c>
      <c r="Z764" s="116">
        <v>0</v>
      </c>
      <c r="AA764" s="116">
        <v>1</v>
      </c>
      <c r="AB764" s="116">
        <v>0.63596925672864002</v>
      </c>
      <c r="AC764" s="116">
        <v>0.10429858483161999</v>
      </c>
      <c r="AD764" s="116">
        <v>243.106538905219</v>
      </c>
      <c r="AF764" s="116">
        <v>-1</v>
      </c>
      <c r="AG764" s="116">
        <v>-1</v>
      </c>
      <c r="AH764" s="116">
        <v>-1</v>
      </c>
      <c r="AI764" s="116">
        <v>-1</v>
      </c>
      <c r="AJ764" s="116">
        <v>0</v>
      </c>
      <c r="AM764" s="116" t="s">
        <v>319</v>
      </c>
      <c r="AN764" s="116" t="s">
        <v>328</v>
      </c>
      <c r="AQ764" s="116">
        <v>779</v>
      </c>
      <c r="AR764" s="116" t="s">
        <v>320</v>
      </c>
      <c r="AS764" s="116" t="s">
        <v>248</v>
      </c>
      <c r="AT764" s="116" t="s">
        <v>268</v>
      </c>
      <c r="AV764" s="116">
        <v>63.243947014549001</v>
      </c>
      <c r="AW764" s="116">
        <v>0.19716669819999999</v>
      </c>
    </row>
    <row r="765" spans="1:49" x14ac:dyDescent="0.25">
      <c r="A765" s="127">
        <v>260000</v>
      </c>
      <c r="B765" s="127">
        <v>2500000</v>
      </c>
      <c r="C765" s="127">
        <v>450000</v>
      </c>
      <c r="D765" s="116" t="s">
        <v>314</v>
      </c>
      <c r="E765" s="116" t="s">
        <v>315</v>
      </c>
      <c r="F765" s="116" t="s">
        <v>316</v>
      </c>
      <c r="G765" s="116" t="s">
        <v>317</v>
      </c>
      <c r="H765" s="116">
        <v>0.36</v>
      </c>
      <c r="I765" s="116">
        <v>0.57999999999999996</v>
      </c>
      <c r="J765" s="116" t="s">
        <v>326</v>
      </c>
      <c r="K765" s="116">
        <v>4.8721266538220002E-2</v>
      </c>
      <c r="L765" s="116">
        <v>3996.7034446074299</v>
      </c>
      <c r="M765" s="116">
        <v>10.4554181490888</v>
      </c>
      <c r="N765" s="116">
        <v>1.71468243981198</v>
      </c>
      <c r="O765" s="116">
        <v>0.50940121441038</v>
      </c>
      <c r="P765" s="116">
        <v>8.3541500178490005E-2</v>
      </c>
      <c r="Q765" s="116">
        <v>194.72445379897201</v>
      </c>
      <c r="R765" s="116">
        <v>1310</v>
      </c>
      <c r="S765" s="116" t="s">
        <v>318</v>
      </c>
      <c r="T765" s="116">
        <v>1310</v>
      </c>
      <c r="U765" s="116" t="s">
        <v>327</v>
      </c>
      <c r="V765" s="116" t="s">
        <v>326</v>
      </c>
      <c r="Z765" s="116">
        <v>0</v>
      </c>
      <c r="AA765" s="116">
        <v>1</v>
      </c>
      <c r="AB765" s="116">
        <v>0.50940121441038</v>
      </c>
      <c r="AC765" s="116">
        <v>8.3541500178490005E-2</v>
      </c>
      <c r="AD765" s="116">
        <v>194.72445379897201</v>
      </c>
      <c r="AF765" s="116">
        <v>-1</v>
      </c>
      <c r="AG765" s="116">
        <v>-1</v>
      </c>
      <c r="AH765" s="116">
        <v>-1</v>
      </c>
      <c r="AI765" s="116">
        <v>-1</v>
      </c>
      <c r="AJ765" s="116">
        <v>0</v>
      </c>
      <c r="AM765" s="116" t="s">
        <v>319</v>
      </c>
      <c r="AN765" s="116" t="s">
        <v>328</v>
      </c>
      <c r="AQ765" s="116">
        <v>779</v>
      </c>
      <c r="AR765" s="116" t="s">
        <v>320</v>
      </c>
      <c r="AS765" s="116" t="s">
        <v>248</v>
      </c>
      <c r="AT765" s="116" t="s">
        <v>268</v>
      </c>
      <c r="AV765" s="116">
        <v>56.216267922873001</v>
      </c>
      <c r="AW765" s="116">
        <v>0.15792737530000001</v>
      </c>
    </row>
    <row r="766" spans="1:49" x14ac:dyDescent="0.25">
      <c r="A766" s="127">
        <v>260000</v>
      </c>
      <c r="B766" s="127">
        <v>2500000</v>
      </c>
      <c r="C766" s="127">
        <v>490000</v>
      </c>
      <c r="D766" s="116" t="s">
        <v>314</v>
      </c>
      <c r="E766" s="116" t="s">
        <v>315</v>
      </c>
      <c r="F766" s="116" t="s">
        <v>316</v>
      </c>
      <c r="G766" s="116" t="s">
        <v>317</v>
      </c>
      <c r="H766" s="116">
        <v>0.36</v>
      </c>
      <c r="I766" s="116">
        <v>0.57999999999999996</v>
      </c>
      <c r="J766" s="116" t="s">
        <v>326</v>
      </c>
      <c r="K766" s="116">
        <v>0.18995187089894999</v>
      </c>
      <c r="L766" s="116">
        <v>3987.0541536527498</v>
      </c>
      <c r="M766" s="116">
        <v>10.8095522867018</v>
      </c>
      <c r="N766" s="116">
        <v>1.90163196640512</v>
      </c>
      <c r="O766" s="116">
        <v>2.0532946804390901</v>
      </c>
      <c r="P766" s="116">
        <v>0.36121854977991003</v>
      </c>
      <c r="Q766" s="116">
        <v>757.34839586179396</v>
      </c>
      <c r="R766" s="116">
        <v>1210</v>
      </c>
      <c r="S766" s="116" t="s">
        <v>318</v>
      </c>
      <c r="T766" s="116">
        <v>1210</v>
      </c>
      <c r="U766" s="116" t="s">
        <v>327</v>
      </c>
      <c r="V766" s="116" t="s">
        <v>326</v>
      </c>
      <c r="Z766" s="116">
        <v>0</v>
      </c>
      <c r="AA766" s="116">
        <v>1</v>
      </c>
      <c r="AB766" s="116">
        <v>2.0532946804390901</v>
      </c>
      <c r="AC766" s="116">
        <v>0.36121854977991003</v>
      </c>
      <c r="AD766" s="116">
        <v>757.34839586098803</v>
      </c>
      <c r="AF766" s="116">
        <v>-1</v>
      </c>
      <c r="AG766" s="116">
        <v>-1</v>
      </c>
      <c r="AH766" s="116">
        <v>-1</v>
      </c>
      <c r="AI766" s="116">
        <v>-1</v>
      </c>
      <c r="AJ766" s="116">
        <v>0</v>
      </c>
      <c r="AM766" s="116" t="s">
        <v>319</v>
      </c>
      <c r="AN766" s="116" t="s">
        <v>328</v>
      </c>
      <c r="AQ766" s="116">
        <v>779</v>
      </c>
      <c r="AR766" s="116" t="s">
        <v>320</v>
      </c>
      <c r="AS766" s="116" t="s">
        <v>248</v>
      </c>
      <c r="AT766" s="116" t="s">
        <v>268</v>
      </c>
      <c r="AV766" s="116">
        <v>153.27226732895801</v>
      </c>
      <c r="AW766" s="116">
        <v>0.61423227560000004</v>
      </c>
    </row>
    <row r="767" spans="1:49" x14ac:dyDescent="0.25">
      <c r="A767" s="127">
        <v>260000</v>
      </c>
      <c r="B767" s="127">
        <v>2500000</v>
      </c>
      <c r="C767" s="127">
        <v>490000</v>
      </c>
      <c r="D767" s="116" t="s">
        <v>314</v>
      </c>
      <c r="E767" s="116" t="s">
        <v>315</v>
      </c>
      <c r="F767" s="116" t="s">
        <v>316</v>
      </c>
      <c r="G767" s="116" t="s">
        <v>317</v>
      </c>
      <c r="H767" s="116">
        <v>0.36</v>
      </c>
      <c r="I767" s="116">
        <v>0.57999999999999996</v>
      </c>
      <c r="J767" s="116" t="s">
        <v>326</v>
      </c>
      <c r="K767" s="116">
        <v>4.4248486544999997E-3</v>
      </c>
      <c r="L767" s="116">
        <v>3987.0541536527498</v>
      </c>
      <c r="M767" s="116">
        <v>10.8095522867018</v>
      </c>
      <c r="N767" s="116">
        <v>1.90163196640512</v>
      </c>
      <c r="O767" s="116">
        <v>4.7830632891629997E-2</v>
      </c>
      <c r="P767" s="116">
        <v>8.4144336479100006E-3</v>
      </c>
      <c r="Q767" s="116">
        <v>17.642111207236901</v>
      </c>
      <c r="R767" s="116">
        <v>1310</v>
      </c>
      <c r="S767" s="116" t="s">
        <v>318</v>
      </c>
      <c r="T767" s="116">
        <v>1310</v>
      </c>
      <c r="U767" s="116" t="s">
        <v>327</v>
      </c>
      <c r="V767" s="116" t="s">
        <v>326</v>
      </c>
      <c r="Z767" s="116">
        <v>0</v>
      </c>
      <c r="AA767" s="116">
        <v>1</v>
      </c>
      <c r="AB767" s="116">
        <v>4.7830632891629997E-2</v>
      </c>
      <c r="AC767" s="116">
        <v>8.4144336479100006E-3</v>
      </c>
      <c r="AD767" s="116">
        <v>17.642111207236201</v>
      </c>
      <c r="AF767" s="116">
        <v>-1</v>
      </c>
      <c r="AG767" s="116">
        <v>-1</v>
      </c>
      <c r="AH767" s="116">
        <v>-1</v>
      </c>
      <c r="AI767" s="116">
        <v>-1</v>
      </c>
      <c r="AJ767" s="116">
        <v>0</v>
      </c>
      <c r="AM767" s="116" t="s">
        <v>319</v>
      </c>
      <c r="AN767" s="116" t="s">
        <v>328</v>
      </c>
      <c r="AQ767" s="116">
        <v>779</v>
      </c>
      <c r="AR767" s="116" t="s">
        <v>320</v>
      </c>
      <c r="AS767" s="116" t="s">
        <v>248</v>
      </c>
      <c r="AT767" s="116" t="s">
        <v>268</v>
      </c>
      <c r="AV767" s="116">
        <v>25.531399028921701</v>
      </c>
      <c r="AW767" s="116">
        <v>1.43082816E-2</v>
      </c>
    </row>
    <row r="768" spans="1:49" x14ac:dyDescent="0.25">
      <c r="A768" s="127">
        <v>260000</v>
      </c>
      <c r="B768" s="127">
        <v>2500000</v>
      </c>
      <c r="C768" s="127">
        <v>490000</v>
      </c>
      <c r="D768" s="116" t="s">
        <v>314</v>
      </c>
      <c r="E768" s="116" t="s">
        <v>315</v>
      </c>
      <c r="F768" s="116" t="s">
        <v>316</v>
      </c>
      <c r="G768" s="116" t="s">
        <v>317</v>
      </c>
      <c r="H768" s="116">
        <v>0.36</v>
      </c>
      <c r="I768" s="116">
        <v>0.57999999999999996</v>
      </c>
      <c r="J768" s="116" t="s">
        <v>326</v>
      </c>
      <c r="K768" s="116">
        <v>5.1480274246670003E-2</v>
      </c>
      <c r="L768" s="116">
        <v>3987.0541536527498</v>
      </c>
      <c r="M768" s="116">
        <v>10.8095522867018</v>
      </c>
      <c r="N768" s="116">
        <v>1.90163196640512</v>
      </c>
      <c r="O768" s="116">
        <v>0.55647871620315004</v>
      </c>
      <c r="P768" s="116">
        <v>9.7896535146770006E-2</v>
      </c>
      <c r="Q768" s="116">
        <v>205.25464126637601</v>
      </c>
      <c r="R768" s="116">
        <v>1310</v>
      </c>
      <c r="S768" s="116" t="s">
        <v>318</v>
      </c>
      <c r="T768" s="116">
        <v>1310</v>
      </c>
      <c r="U768" s="116" t="s">
        <v>327</v>
      </c>
      <c r="V768" s="116" t="s">
        <v>326</v>
      </c>
      <c r="Z768" s="116">
        <v>0</v>
      </c>
      <c r="AA768" s="116">
        <v>1</v>
      </c>
      <c r="AB768" s="116">
        <v>0.55647871620315004</v>
      </c>
      <c r="AC768" s="116">
        <v>9.7896535146770006E-2</v>
      </c>
      <c r="AD768" s="116">
        <v>205.25464126637499</v>
      </c>
      <c r="AF768" s="116">
        <v>-1</v>
      </c>
      <c r="AG768" s="116">
        <v>-1</v>
      </c>
      <c r="AH768" s="116">
        <v>-1</v>
      </c>
      <c r="AI768" s="116">
        <v>-1</v>
      </c>
      <c r="AJ768" s="116">
        <v>0</v>
      </c>
      <c r="AM768" s="116" t="s">
        <v>319</v>
      </c>
      <c r="AN768" s="116" t="s">
        <v>328</v>
      </c>
      <c r="AQ768" s="116">
        <v>779</v>
      </c>
      <c r="AR768" s="116" t="s">
        <v>320</v>
      </c>
      <c r="AS768" s="116" t="s">
        <v>248</v>
      </c>
      <c r="AT768" s="116" t="s">
        <v>268</v>
      </c>
      <c r="AV768" s="116">
        <v>59.884187883777201</v>
      </c>
      <c r="AW768" s="116">
        <v>0.16646767339999999</v>
      </c>
    </row>
    <row r="769" spans="1:49" x14ac:dyDescent="0.25">
      <c r="A769" s="127">
        <v>260000</v>
      </c>
      <c r="B769" s="127">
        <v>2500000</v>
      </c>
      <c r="C769" s="127">
        <v>490000</v>
      </c>
      <c r="D769" s="116" t="s">
        <v>314</v>
      </c>
      <c r="E769" s="116" t="s">
        <v>315</v>
      </c>
      <c r="F769" s="116" t="s">
        <v>316</v>
      </c>
      <c r="G769" s="116" t="s">
        <v>317</v>
      </c>
      <c r="H769" s="116">
        <v>0.36</v>
      </c>
      <c r="I769" s="116">
        <v>0.57999999999999996</v>
      </c>
      <c r="J769" s="116" t="s">
        <v>326</v>
      </c>
      <c r="K769" s="116">
        <v>3.4018344390540002E-2</v>
      </c>
      <c r="L769" s="116">
        <v>3987.0541536527498</v>
      </c>
      <c r="M769" s="116">
        <v>10.8095522867018</v>
      </c>
      <c r="N769" s="116">
        <v>1.90163196640512</v>
      </c>
      <c r="O769" s="116">
        <v>0.36772307239662</v>
      </c>
      <c r="P769" s="116">
        <v>6.4690371137230002E-2</v>
      </c>
      <c r="Q769" s="116">
        <v>135.63298130271201</v>
      </c>
      <c r="R769" s="116">
        <v>1310</v>
      </c>
      <c r="S769" s="116" t="s">
        <v>318</v>
      </c>
      <c r="T769" s="116">
        <v>1310</v>
      </c>
      <c r="U769" s="116" t="s">
        <v>327</v>
      </c>
      <c r="V769" s="116" t="s">
        <v>326</v>
      </c>
      <c r="Z769" s="116">
        <v>0</v>
      </c>
      <c r="AA769" s="116">
        <v>1</v>
      </c>
      <c r="AB769" s="116">
        <v>0.36772307239662</v>
      </c>
      <c r="AC769" s="116">
        <v>6.4690371137230002E-2</v>
      </c>
      <c r="AD769" s="116">
        <v>135.63298130270999</v>
      </c>
      <c r="AF769" s="116">
        <v>-1</v>
      </c>
      <c r="AG769" s="116">
        <v>-1</v>
      </c>
      <c r="AH769" s="116">
        <v>-1</v>
      </c>
      <c r="AI769" s="116">
        <v>-1</v>
      </c>
      <c r="AJ769" s="116">
        <v>0</v>
      </c>
      <c r="AM769" s="116" t="s">
        <v>319</v>
      </c>
      <c r="AN769" s="116" t="s">
        <v>328</v>
      </c>
      <c r="AQ769" s="116">
        <v>779</v>
      </c>
      <c r="AR769" s="116" t="s">
        <v>320</v>
      </c>
      <c r="AS769" s="116" t="s">
        <v>248</v>
      </c>
      <c r="AT769" s="116" t="s">
        <v>268</v>
      </c>
      <c r="AV769" s="116">
        <v>46.943001832473598</v>
      </c>
      <c r="AW769" s="116">
        <v>0.1100024179</v>
      </c>
    </row>
    <row r="770" spans="1:49" x14ac:dyDescent="0.25">
      <c r="A770" s="127">
        <v>260000</v>
      </c>
      <c r="B770" s="127">
        <v>2500000</v>
      </c>
      <c r="C770" s="127">
        <v>490000</v>
      </c>
      <c r="D770" s="116" t="s">
        <v>314</v>
      </c>
      <c r="E770" s="116" t="s">
        <v>315</v>
      </c>
      <c r="F770" s="116" t="s">
        <v>316</v>
      </c>
      <c r="G770" s="116" t="s">
        <v>317</v>
      </c>
      <c r="H770" s="116">
        <v>0.36</v>
      </c>
      <c r="I770" s="116">
        <v>0.57999999999999996</v>
      </c>
      <c r="J770" s="116" t="s">
        <v>326</v>
      </c>
      <c r="K770" s="116">
        <v>0.10587541249705</v>
      </c>
      <c r="L770" s="116">
        <v>3987.0541536527498</v>
      </c>
      <c r="M770" s="116">
        <v>10.8095522867018</v>
      </c>
      <c r="N770" s="116">
        <v>1.90163196640512</v>
      </c>
      <c r="O770" s="116">
        <v>1.14446580726303</v>
      </c>
      <c r="P770" s="116">
        <v>0.20133606886072</v>
      </c>
      <c r="Q770" s="116">
        <v>422.13100316608097</v>
      </c>
      <c r="R770" s="116">
        <v>1310</v>
      </c>
      <c r="S770" s="116" t="s">
        <v>318</v>
      </c>
      <c r="T770" s="116">
        <v>1310</v>
      </c>
      <c r="U770" s="116" t="s">
        <v>327</v>
      </c>
      <c r="V770" s="116" t="s">
        <v>326</v>
      </c>
      <c r="Z770" s="116">
        <v>0</v>
      </c>
      <c r="AA770" s="116">
        <v>1</v>
      </c>
      <c r="AB770" s="116">
        <v>1.14446580726303</v>
      </c>
      <c r="AC770" s="116">
        <v>0.20133606886072</v>
      </c>
      <c r="AD770" s="116">
        <v>422.13100316608097</v>
      </c>
      <c r="AF770" s="116">
        <v>-1</v>
      </c>
      <c r="AG770" s="116">
        <v>-1</v>
      </c>
      <c r="AH770" s="116">
        <v>-1</v>
      </c>
      <c r="AI770" s="116">
        <v>-1</v>
      </c>
      <c r="AJ770" s="116">
        <v>0</v>
      </c>
      <c r="AM770" s="116" t="s">
        <v>319</v>
      </c>
      <c r="AN770" s="116" t="s">
        <v>328</v>
      </c>
      <c r="AQ770" s="116">
        <v>779</v>
      </c>
      <c r="AR770" s="116" t="s">
        <v>320</v>
      </c>
      <c r="AS770" s="116" t="s">
        <v>248</v>
      </c>
      <c r="AT770" s="116" t="s">
        <v>268</v>
      </c>
      <c r="AV770" s="116">
        <v>83.199996928312103</v>
      </c>
      <c r="AW770" s="116">
        <v>0.34236091089999998</v>
      </c>
    </row>
    <row r="771" spans="1:49" x14ac:dyDescent="0.25">
      <c r="A771" s="127">
        <v>260000</v>
      </c>
      <c r="B771" s="127">
        <v>2500000</v>
      </c>
      <c r="C771" s="127">
        <v>490000</v>
      </c>
      <c r="D771" s="116" t="s">
        <v>314</v>
      </c>
      <c r="E771" s="116" t="s">
        <v>315</v>
      </c>
      <c r="F771" s="116" t="s">
        <v>316</v>
      </c>
      <c r="G771" s="116" t="s">
        <v>317</v>
      </c>
      <c r="H771" s="116">
        <v>0.36</v>
      </c>
      <c r="I771" s="116">
        <v>0.57999999999999996</v>
      </c>
      <c r="J771" s="116" t="s">
        <v>326</v>
      </c>
      <c r="K771" s="116">
        <v>2.5304272600199999E-3</v>
      </c>
      <c r="L771" s="116">
        <v>3987.0541536527498</v>
      </c>
      <c r="M771" s="116">
        <v>10.8095522867018</v>
      </c>
      <c r="N771" s="116">
        <v>1.90163196640512</v>
      </c>
      <c r="O771" s="116">
        <v>2.7352785774909998E-2</v>
      </c>
      <c r="P771" s="116">
        <v>4.8119413663199996E-3</v>
      </c>
      <c r="Q771" s="116">
        <v>10.088950517590799</v>
      </c>
      <c r="R771" s="116">
        <v>1310</v>
      </c>
      <c r="S771" s="116" t="s">
        <v>318</v>
      </c>
      <c r="T771" s="116">
        <v>1310</v>
      </c>
      <c r="U771" s="116" t="s">
        <v>327</v>
      </c>
      <c r="V771" s="116" t="s">
        <v>326</v>
      </c>
      <c r="Z771" s="116">
        <v>0</v>
      </c>
      <c r="AA771" s="116">
        <v>1</v>
      </c>
      <c r="AB771" s="116">
        <v>2.7352785774909998E-2</v>
      </c>
      <c r="AC771" s="116">
        <v>4.8119413663199996E-3</v>
      </c>
      <c r="AD771" s="116">
        <v>10.0889505179931</v>
      </c>
      <c r="AF771" s="116">
        <v>-1</v>
      </c>
      <c r="AG771" s="116">
        <v>-1</v>
      </c>
      <c r="AH771" s="116">
        <v>-1</v>
      </c>
      <c r="AI771" s="116">
        <v>-1</v>
      </c>
      <c r="AJ771" s="116">
        <v>0</v>
      </c>
      <c r="AM771" s="116" t="s">
        <v>319</v>
      </c>
      <c r="AN771" s="116" t="s">
        <v>328</v>
      </c>
      <c r="AQ771" s="116">
        <v>779</v>
      </c>
      <c r="AR771" s="116" t="s">
        <v>320</v>
      </c>
      <c r="AS771" s="116" t="s">
        <v>248</v>
      </c>
      <c r="AT771" s="116" t="s">
        <v>268</v>
      </c>
      <c r="AV771" s="116">
        <v>47.556211643430103</v>
      </c>
      <c r="AW771" s="116">
        <v>8.1824415999999997E-3</v>
      </c>
    </row>
    <row r="772" spans="1:49" x14ac:dyDescent="0.25">
      <c r="A772" s="127">
        <v>260000</v>
      </c>
      <c r="B772" s="127">
        <v>2500000</v>
      </c>
      <c r="C772" s="127">
        <v>490000</v>
      </c>
      <c r="D772" s="116" t="s">
        <v>314</v>
      </c>
      <c r="E772" s="116" t="s">
        <v>315</v>
      </c>
      <c r="F772" s="116" t="s">
        <v>316</v>
      </c>
      <c r="G772" s="116" t="s">
        <v>317</v>
      </c>
      <c r="H772" s="116">
        <v>0.36</v>
      </c>
      <c r="I772" s="116">
        <v>0.57999999999999996</v>
      </c>
      <c r="J772" s="116" t="s">
        <v>326</v>
      </c>
      <c r="K772" s="116">
        <v>7.3427977094029998E-2</v>
      </c>
      <c r="L772" s="116">
        <v>3987.0541536527498</v>
      </c>
      <c r="M772" s="116">
        <v>10.8095522867018</v>
      </c>
      <c r="N772" s="116">
        <v>1.90163196640512</v>
      </c>
      <c r="O772" s="116">
        <v>0.79372355770474001</v>
      </c>
      <c r="P772" s="116">
        <v>0.13963298847048</v>
      </c>
      <c r="Q772" s="116">
        <v>292.76132106710298</v>
      </c>
      <c r="R772" s="116">
        <v>1310</v>
      </c>
      <c r="S772" s="116" t="s">
        <v>318</v>
      </c>
      <c r="T772" s="116">
        <v>1310</v>
      </c>
      <c r="U772" s="116" t="s">
        <v>327</v>
      </c>
      <c r="V772" s="116" t="s">
        <v>326</v>
      </c>
      <c r="Z772" s="116">
        <v>0</v>
      </c>
      <c r="AA772" s="116">
        <v>1</v>
      </c>
      <c r="AB772" s="116">
        <v>0.79372355770474001</v>
      </c>
      <c r="AC772" s="116">
        <v>0.13963298847048</v>
      </c>
      <c r="AD772" s="116">
        <v>292.76132106710202</v>
      </c>
      <c r="AF772" s="116">
        <v>-1</v>
      </c>
      <c r="AG772" s="116">
        <v>-1</v>
      </c>
      <c r="AH772" s="116">
        <v>-1</v>
      </c>
      <c r="AI772" s="116">
        <v>-1</v>
      </c>
      <c r="AJ772" s="116">
        <v>0</v>
      </c>
      <c r="AM772" s="116" t="s">
        <v>319</v>
      </c>
      <c r="AN772" s="116" t="s">
        <v>328</v>
      </c>
      <c r="AQ772" s="116">
        <v>779</v>
      </c>
      <c r="AR772" s="116" t="s">
        <v>320</v>
      </c>
      <c r="AS772" s="116" t="s">
        <v>248</v>
      </c>
      <c r="AT772" s="116" t="s">
        <v>268</v>
      </c>
      <c r="AV772" s="116">
        <v>72.2549839457849</v>
      </c>
      <c r="AW772" s="116">
        <v>0.2374382166</v>
      </c>
    </row>
    <row r="773" spans="1:49" x14ac:dyDescent="0.25">
      <c r="A773" s="127">
        <v>260000</v>
      </c>
      <c r="B773" s="127">
        <v>2500000</v>
      </c>
      <c r="C773" s="127">
        <v>500000</v>
      </c>
      <c r="D773" s="116" t="s">
        <v>314</v>
      </c>
      <c r="E773" s="116" t="s">
        <v>315</v>
      </c>
      <c r="F773" s="116" t="s">
        <v>316</v>
      </c>
      <c r="G773" s="116" t="s">
        <v>317</v>
      </c>
      <c r="H773" s="116">
        <v>0.36</v>
      </c>
      <c r="I773" s="116">
        <v>0.57999999999999996</v>
      </c>
      <c r="J773" s="116" t="s">
        <v>326</v>
      </c>
      <c r="K773" s="116">
        <v>3.7291541037389998E-2</v>
      </c>
      <c r="L773" s="116">
        <v>4027.4294615375402</v>
      </c>
      <c r="M773" s="116">
        <v>11.340399690659099</v>
      </c>
      <c r="N773" s="116">
        <v>2.1185062936400301</v>
      </c>
      <c r="O773" s="116">
        <v>0.42290098044465002</v>
      </c>
      <c r="P773" s="116">
        <v>7.9002364387250001E-2</v>
      </c>
      <c r="Q773" s="116">
        <v>150.18905104013299</v>
      </c>
      <c r="R773" s="116">
        <v>1210</v>
      </c>
      <c r="S773" s="116" t="s">
        <v>318</v>
      </c>
      <c r="T773" s="116">
        <v>1210</v>
      </c>
      <c r="U773" s="116" t="s">
        <v>327</v>
      </c>
      <c r="V773" s="116" t="s">
        <v>326</v>
      </c>
      <c r="Z773" s="116">
        <v>0</v>
      </c>
      <c r="AA773" s="116">
        <v>1</v>
      </c>
      <c r="AB773" s="116">
        <v>0.42290098044465002</v>
      </c>
      <c r="AC773" s="116">
        <v>7.9002364387250001E-2</v>
      </c>
      <c r="AD773" s="116">
        <v>150.18905096702099</v>
      </c>
      <c r="AF773" s="116">
        <v>-1</v>
      </c>
      <c r="AG773" s="116">
        <v>-1</v>
      </c>
      <c r="AH773" s="116">
        <v>-1</v>
      </c>
      <c r="AI773" s="116">
        <v>-1</v>
      </c>
      <c r="AJ773" s="116">
        <v>0</v>
      </c>
      <c r="AM773" s="116" t="s">
        <v>319</v>
      </c>
      <c r="AN773" s="116">
        <v>13</v>
      </c>
      <c r="AQ773" s="116">
        <v>779</v>
      </c>
      <c r="AR773" s="116" t="s">
        <v>320</v>
      </c>
      <c r="AS773" s="116" t="s">
        <v>248</v>
      </c>
      <c r="AT773" s="116" t="s">
        <v>268</v>
      </c>
      <c r="AV773" s="116">
        <v>106.150917138358</v>
      </c>
      <c r="AW773" s="116">
        <v>0.1218078272</v>
      </c>
    </row>
    <row r="774" spans="1:49" x14ac:dyDescent="0.25">
      <c r="A774" s="127">
        <v>260000</v>
      </c>
      <c r="B774" s="127">
        <v>2500000</v>
      </c>
      <c r="C774" s="127">
        <v>500000</v>
      </c>
      <c r="D774" s="116" t="s">
        <v>314</v>
      </c>
      <c r="E774" s="116" t="s">
        <v>315</v>
      </c>
      <c r="F774" s="116" t="s">
        <v>316</v>
      </c>
      <c r="G774" s="116" t="s">
        <v>317</v>
      </c>
      <c r="H774" s="116">
        <v>0.36</v>
      </c>
      <c r="I774" s="116">
        <v>0.57999999999999996</v>
      </c>
      <c r="J774" s="116" t="s">
        <v>326</v>
      </c>
      <c r="K774" s="116">
        <v>0.18765500504381999</v>
      </c>
      <c r="L774" s="116">
        <v>4027.4294615375402</v>
      </c>
      <c r="M774" s="116">
        <v>11.340399690659099</v>
      </c>
      <c r="N774" s="116">
        <v>2.1185062936400301</v>
      </c>
      <c r="O774" s="116">
        <v>2.12808276114963</v>
      </c>
      <c r="P774" s="116">
        <v>0.39754830921839002</v>
      </c>
      <c r="Q774" s="116">
        <v>755.76729591848095</v>
      </c>
      <c r="R774" s="116">
        <v>1310</v>
      </c>
      <c r="S774" s="116" t="s">
        <v>318</v>
      </c>
      <c r="T774" s="116">
        <v>1310</v>
      </c>
      <c r="U774" s="116" t="s">
        <v>327</v>
      </c>
      <c r="V774" s="116" t="s">
        <v>326</v>
      </c>
      <c r="Z774" s="116">
        <v>0</v>
      </c>
      <c r="AA774" s="116">
        <v>1</v>
      </c>
      <c r="AB774" s="116">
        <v>2.12808276114963</v>
      </c>
      <c r="AC774" s="116">
        <v>0.39754830921839002</v>
      </c>
      <c r="AD774" s="116">
        <v>755.76729599158705</v>
      </c>
      <c r="AF774" s="116">
        <v>-1</v>
      </c>
      <c r="AG774" s="116">
        <v>-1</v>
      </c>
      <c r="AH774" s="116">
        <v>-1</v>
      </c>
      <c r="AI774" s="116">
        <v>-1</v>
      </c>
      <c r="AJ774" s="116">
        <v>0</v>
      </c>
      <c r="AM774" s="116" t="s">
        <v>319</v>
      </c>
      <c r="AN774" s="116">
        <v>14</v>
      </c>
      <c r="AQ774" s="116">
        <v>779</v>
      </c>
      <c r="AR774" s="116" t="s">
        <v>320</v>
      </c>
      <c r="AS774" s="116" t="s">
        <v>248</v>
      </c>
      <c r="AT774" s="116" t="s">
        <v>268</v>
      </c>
      <c r="AV774" s="116">
        <v>117.51686731358799</v>
      </c>
      <c r="AW774" s="116">
        <v>0.61294995620000003</v>
      </c>
    </row>
    <row r="775" spans="1:49" x14ac:dyDescent="0.25">
      <c r="A775" s="127">
        <v>260000</v>
      </c>
      <c r="B775" s="127">
        <v>2500000</v>
      </c>
      <c r="C775" s="127">
        <v>500000</v>
      </c>
      <c r="D775" s="116" t="s">
        <v>314</v>
      </c>
      <c r="E775" s="116" t="s">
        <v>315</v>
      </c>
      <c r="F775" s="116" t="s">
        <v>316</v>
      </c>
      <c r="G775" s="116" t="s">
        <v>317</v>
      </c>
      <c r="H775" s="116">
        <v>0.36</v>
      </c>
      <c r="I775" s="116">
        <v>0.57999999999999996</v>
      </c>
      <c r="J775" s="116" t="s">
        <v>326</v>
      </c>
      <c r="K775" s="116">
        <v>0.27089316524047002</v>
      </c>
      <c r="L775" s="116">
        <v>4027.4294615375402</v>
      </c>
      <c r="M775" s="116">
        <v>11.340399690659099</v>
      </c>
      <c r="N775" s="116">
        <v>2.1185062936400301</v>
      </c>
      <c r="O775" s="116">
        <v>3.0720367672947302</v>
      </c>
      <c r="P775" s="116">
        <v>0.57388887546600997</v>
      </c>
      <c r="Q775" s="116">
        <v>1091.00311461864</v>
      </c>
      <c r="R775" s="116">
        <v>1310</v>
      </c>
      <c r="S775" s="116" t="s">
        <v>318</v>
      </c>
      <c r="T775" s="116">
        <v>1310</v>
      </c>
      <c r="U775" s="116" t="s">
        <v>327</v>
      </c>
      <c r="V775" s="116" t="s">
        <v>326</v>
      </c>
      <c r="Z775" s="116">
        <v>0</v>
      </c>
      <c r="AA775" s="116">
        <v>1</v>
      </c>
      <c r="AB775" s="116">
        <v>3.0720367672947302</v>
      </c>
      <c r="AC775" s="116">
        <v>0.57388887546600997</v>
      </c>
      <c r="AD775" s="116">
        <v>1091.00311461864</v>
      </c>
      <c r="AF775" s="116">
        <v>-1</v>
      </c>
      <c r="AG775" s="116">
        <v>-1</v>
      </c>
      <c r="AH775" s="116">
        <v>-1</v>
      </c>
      <c r="AI775" s="116">
        <v>-1</v>
      </c>
      <c r="AJ775" s="116">
        <v>0</v>
      </c>
      <c r="AM775" s="116" t="s">
        <v>319</v>
      </c>
      <c r="AN775" s="116">
        <v>15</v>
      </c>
      <c r="AQ775" s="116">
        <v>779</v>
      </c>
      <c r="AR775" s="116" t="s">
        <v>320</v>
      </c>
      <c r="AS775" s="116" t="s">
        <v>248</v>
      </c>
      <c r="AT775" s="116" t="s">
        <v>268</v>
      </c>
      <c r="AV775" s="116">
        <v>134.53224530186299</v>
      </c>
      <c r="AW775" s="116">
        <v>0.8848362649</v>
      </c>
    </row>
    <row r="776" spans="1:49" x14ac:dyDescent="0.25">
      <c r="A776" s="127">
        <v>260000</v>
      </c>
      <c r="B776" s="127">
        <v>2500000</v>
      </c>
      <c r="C776" s="127">
        <v>500000</v>
      </c>
      <c r="D776" s="116" t="s">
        <v>314</v>
      </c>
      <c r="E776" s="116" t="s">
        <v>315</v>
      </c>
      <c r="F776" s="116" t="s">
        <v>316</v>
      </c>
      <c r="G776" s="116" t="s">
        <v>317</v>
      </c>
      <c r="H776" s="116">
        <v>0.36</v>
      </c>
      <c r="I776" s="116">
        <v>0.57999999999999996</v>
      </c>
      <c r="J776" s="116" t="s">
        <v>326</v>
      </c>
      <c r="K776" s="116">
        <v>7.0114851523960006E-2</v>
      </c>
      <c r="L776" s="116">
        <v>4027.4294615375402</v>
      </c>
      <c r="M776" s="116">
        <v>11.340399690659099</v>
      </c>
      <c r="N776" s="116">
        <v>2.1185062936400301</v>
      </c>
      <c r="O776" s="116">
        <v>0.79513044053292004</v>
      </c>
      <c r="P776" s="116">
        <v>0.14853875423113999</v>
      </c>
      <c r="Q776" s="116">
        <v>282.38261871892701</v>
      </c>
      <c r="R776" s="116">
        <v>1310</v>
      </c>
      <c r="S776" s="116" t="s">
        <v>318</v>
      </c>
      <c r="T776" s="116">
        <v>1310</v>
      </c>
      <c r="U776" s="116" t="s">
        <v>327</v>
      </c>
      <c r="V776" s="116" t="s">
        <v>326</v>
      </c>
      <c r="Z776" s="116">
        <v>0</v>
      </c>
      <c r="AA776" s="116">
        <v>1</v>
      </c>
      <c r="AB776" s="116">
        <v>0.79513044053292004</v>
      </c>
      <c r="AC776" s="116">
        <v>0.14853875423113999</v>
      </c>
      <c r="AD776" s="116">
        <v>282.38261871892598</v>
      </c>
      <c r="AF776" s="116">
        <v>-1</v>
      </c>
      <c r="AG776" s="116">
        <v>-1</v>
      </c>
      <c r="AH776" s="116">
        <v>-1</v>
      </c>
      <c r="AI776" s="116">
        <v>-1</v>
      </c>
      <c r="AJ776" s="116">
        <v>0</v>
      </c>
      <c r="AM776" s="116" t="s">
        <v>319</v>
      </c>
      <c r="AN776" s="116">
        <v>16</v>
      </c>
      <c r="AQ776" s="116">
        <v>779</v>
      </c>
      <c r="AR776" s="116" t="s">
        <v>320</v>
      </c>
      <c r="AS776" s="116" t="s">
        <v>248</v>
      </c>
      <c r="AT776" s="116" t="s">
        <v>268</v>
      </c>
      <c r="AV776" s="116">
        <v>75.095165458010996</v>
      </c>
      <c r="AW776" s="116">
        <v>0.22902077749999999</v>
      </c>
    </row>
    <row r="777" spans="1:49" x14ac:dyDescent="0.25">
      <c r="A777" s="127">
        <v>260000</v>
      </c>
      <c r="B777" s="127">
        <v>2500000</v>
      </c>
      <c r="C777" s="127">
        <v>500000</v>
      </c>
      <c r="D777" s="116" t="s">
        <v>314</v>
      </c>
      <c r="E777" s="116" t="s">
        <v>315</v>
      </c>
      <c r="F777" s="116" t="s">
        <v>316</v>
      </c>
      <c r="G777" s="116" t="s">
        <v>317</v>
      </c>
      <c r="H777" s="116">
        <v>0.36</v>
      </c>
      <c r="I777" s="116">
        <v>0.57999999999999996</v>
      </c>
      <c r="J777" s="116" t="s">
        <v>326</v>
      </c>
      <c r="K777" s="116">
        <v>4.3434201605479998E-2</v>
      </c>
      <c r="L777" s="116">
        <v>3930.84292255132</v>
      </c>
      <c r="M777" s="116">
        <v>11.228136421022301</v>
      </c>
      <c r="N777" s="116">
        <v>1.9501309492454799</v>
      </c>
      <c r="O777" s="116">
        <v>0.48768514096452997</v>
      </c>
      <c r="P777" s="116">
        <v>8.4702380806609995E-2</v>
      </c>
      <c r="Q777" s="116">
        <v>170.733023977572</v>
      </c>
      <c r="R777" s="116">
        <v>1310</v>
      </c>
      <c r="S777" s="116" t="s">
        <v>318</v>
      </c>
      <c r="T777" s="116">
        <v>1310</v>
      </c>
      <c r="U777" s="116" t="s">
        <v>327</v>
      </c>
      <c r="V777" s="116" t="s">
        <v>326</v>
      </c>
      <c r="Z777" s="116">
        <v>0</v>
      </c>
      <c r="AA777" s="116">
        <v>1</v>
      </c>
      <c r="AB777" s="116">
        <v>0.48768514096452997</v>
      </c>
      <c r="AC777" s="116">
        <v>8.4702380806609995E-2</v>
      </c>
      <c r="AD777" s="116">
        <v>170.733023977573</v>
      </c>
      <c r="AF777" s="116">
        <v>-1</v>
      </c>
      <c r="AG777" s="116">
        <v>-1</v>
      </c>
      <c r="AH777" s="116">
        <v>-1</v>
      </c>
      <c r="AI777" s="116">
        <v>-1</v>
      </c>
      <c r="AJ777" s="116">
        <v>0</v>
      </c>
      <c r="AM777" s="116" t="s">
        <v>319</v>
      </c>
      <c r="AN777" s="116">
        <v>31</v>
      </c>
      <c r="AQ777" s="116">
        <v>779</v>
      </c>
      <c r="AR777" s="116" t="s">
        <v>320</v>
      </c>
      <c r="AS777" s="116" t="s">
        <v>248</v>
      </c>
      <c r="AT777" s="116" t="s">
        <v>268</v>
      </c>
      <c r="AV777" s="116">
        <v>59.148790957874503</v>
      </c>
      <c r="AW777" s="116">
        <v>0.13846960580000001</v>
      </c>
    </row>
    <row r="778" spans="1:49" x14ac:dyDescent="0.25">
      <c r="A778" s="127">
        <v>260000</v>
      </c>
      <c r="B778" s="127">
        <v>2500000</v>
      </c>
      <c r="C778" s="127">
        <v>500000</v>
      </c>
      <c r="D778" s="116" t="s">
        <v>314</v>
      </c>
      <c r="E778" s="116" t="s">
        <v>315</v>
      </c>
      <c r="F778" s="116" t="s">
        <v>316</v>
      </c>
      <c r="G778" s="116" t="s">
        <v>317</v>
      </c>
      <c r="H778" s="116">
        <v>0.36</v>
      </c>
      <c r="I778" s="116">
        <v>0.57999999999999996</v>
      </c>
      <c r="J778" s="116" t="s">
        <v>326</v>
      </c>
      <c r="K778" s="116">
        <v>0.14358621145825001</v>
      </c>
      <c r="L778" s="116">
        <v>3930.84292255132</v>
      </c>
      <c r="M778" s="116">
        <v>11.228136421022301</v>
      </c>
      <c r="N778" s="116">
        <v>1.9501309492454799</v>
      </c>
      <c r="O778" s="116">
        <v>1.6122055704310201</v>
      </c>
      <c r="P778" s="116">
        <v>0.28001191484964</v>
      </c>
      <c r="Q778" s="116">
        <v>564.414843086627</v>
      </c>
      <c r="R778" s="116">
        <v>1310</v>
      </c>
      <c r="S778" s="116" t="s">
        <v>318</v>
      </c>
      <c r="T778" s="116">
        <v>1310</v>
      </c>
      <c r="U778" s="116" t="s">
        <v>327</v>
      </c>
      <c r="V778" s="116" t="s">
        <v>326</v>
      </c>
      <c r="Z778" s="116">
        <v>0</v>
      </c>
      <c r="AA778" s="116">
        <v>1</v>
      </c>
      <c r="AB778" s="116">
        <v>1.6122055704310201</v>
      </c>
      <c r="AC778" s="116">
        <v>0.28001191484964</v>
      </c>
      <c r="AD778" s="116">
        <v>564.414843086627</v>
      </c>
      <c r="AF778" s="116">
        <v>-1</v>
      </c>
      <c r="AG778" s="116">
        <v>-1</v>
      </c>
      <c r="AH778" s="116">
        <v>-1</v>
      </c>
      <c r="AI778" s="116">
        <v>-1</v>
      </c>
      <c r="AJ778" s="116">
        <v>0</v>
      </c>
      <c r="AM778" s="116" t="s">
        <v>319</v>
      </c>
      <c r="AN778" s="116">
        <v>32</v>
      </c>
      <c r="AQ778" s="116">
        <v>779</v>
      </c>
      <c r="AR778" s="116" t="s">
        <v>320</v>
      </c>
      <c r="AS778" s="116" t="s">
        <v>248</v>
      </c>
      <c r="AT778" s="116" t="s">
        <v>268</v>
      </c>
      <c r="AV778" s="116">
        <v>97.520889075957797</v>
      </c>
      <c r="AW778" s="116">
        <v>0.45775737480000001</v>
      </c>
    </row>
    <row r="779" spans="1:49" x14ac:dyDescent="0.25">
      <c r="A779" s="127">
        <v>260000</v>
      </c>
      <c r="B779" s="127">
        <v>2500000</v>
      </c>
      <c r="C779" s="127">
        <v>500000</v>
      </c>
      <c r="D779" s="116" t="s">
        <v>314</v>
      </c>
      <c r="E779" s="116" t="s">
        <v>315</v>
      </c>
      <c r="F779" s="116" t="s">
        <v>316</v>
      </c>
      <c r="G779" s="116" t="s">
        <v>317</v>
      </c>
      <c r="H779" s="116">
        <v>0.36</v>
      </c>
      <c r="I779" s="116">
        <v>0.57999999999999996</v>
      </c>
      <c r="J779" s="116" t="s">
        <v>326</v>
      </c>
      <c r="K779" s="116">
        <v>6.8170465449970005E-2</v>
      </c>
      <c r="L779" s="116">
        <v>3930.84292255132</v>
      </c>
      <c r="M779" s="116">
        <v>11.228136421022301</v>
      </c>
      <c r="N779" s="116">
        <v>1.9501309492454799</v>
      </c>
      <c r="O779" s="116">
        <v>0.76542728595686005</v>
      </c>
      <c r="P779" s="116">
        <v>0.13294133449845</v>
      </c>
      <c r="Q779" s="116">
        <v>267.96739164104798</v>
      </c>
      <c r="R779" s="116">
        <v>1310</v>
      </c>
      <c r="S779" s="116" t="s">
        <v>318</v>
      </c>
      <c r="T779" s="116">
        <v>1310</v>
      </c>
      <c r="U779" s="116" t="s">
        <v>327</v>
      </c>
      <c r="V779" s="116" t="s">
        <v>326</v>
      </c>
      <c r="Z779" s="116">
        <v>0</v>
      </c>
      <c r="AA779" s="116">
        <v>1</v>
      </c>
      <c r="AB779" s="116">
        <v>0.76542728595686005</v>
      </c>
      <c r="AC779" s="116">
        <v>0.13294133449845</v>
      </c>
      <c r="AD779" s="116">
        <v>267.96739164104901</v>
      </c>
      <c r="AF779" s="116">
        <v>-1</v>
      </c>
      <c r="AG779" s="116">
        <v>-1</v>
      </c>
      <c r="AH779" s="116">
        <v>-1</v>
      </c>
      <c r="AI779" s="116">
        <v>-1</v>
      </c>
      <c r="AJ779" s="116">
        <v>0</v>
      </c>
      <c r="AM779" s="116" t="s">
        <v>319</v>
      </c>
      <c r="AN779" s="116">
        <v>33</v>
      </c>
      <c r="AQ779" s="116">
        <v>779</v>
      </c>
      <c r="AR779" s="116" t="s">
        <v>320</v>
      </c>
      <c r="AS779" s="116" t="s">
        <v>248</v>
      </c>
      <c r="AT779" s="116" t="s">
        <v>268</v>
      </c>
      <c r="AV779" s="116">
        <v>67.632453538782698</v>
      </c>
      <c r="AW779" s="116">
        <v>0.2173295958</v>
      </c>
    </row>
    <row r="780" spans="1:49" x14ac:dyDescent="0.25">
      <c r="A780" s="127">
        <v>260000</v>
      </c>
      <c r="B780" s="127">
        <v>2500000</v>
      </c>
      <c r="C780" s="127">
        <v>510000</v>
      </c>
      <c r="D780" s="116" t="s">
        <v>314</v>
      </c>
      <c r="E780" s="116" t="s">
        <v>315</v>
      </c>
      <c r="F780" s="116" t="s">
        <v>316</v>
      </c>
      <c r="G780" s="116" t="s">
        <v>317</v>
      </c>
      <c r="H780" s="116">
        <v>0.36</v>
      </c>
      <c r="I780" s="116">
        <v>0.57999999999999996</v>
      </c>
      <c r="J780" s="116" t="s">
        <v>326</v>
      </c>
      <c r="K780" s="116">
        <v>7.076747727412E-2</v>
      </c>
      <c r="L780" s="116">
        <v>3978.24202310892</v>
      </c>
      <c r="M780" s="116">
        <v>10.3225103292624</v>
      </c>
      <c r="N780" s="116">
        <v>1.6714677103103399</v>
      </c>
      <c r="O780" s="116">
        <v>0.73049801513802004</v>
      </c>
      <c r="P780" s="116">
        <v>0.11828555320382</v>
      </c>
      <c r="Q780" s="116">
        <v>281.53015196133703</v>
      </c>
      <c r="R780" s="116">
        <v>1210</v>
      </c>
      <c r="S780" s="116" t="s">
        <v>318</v>
      </c>
      <c r="T780" s="116">
        <v>1210</v>
      </c>
      <c r="U780" s="116" t="s">
        <v>327</v>
      </c>
      <c r="V780" s="116" t="s">
        <v>326</v>
      </c>
      <c r="Z780" s="116">
        <v>0</v>
      </c>
      <c r="AA780" s="116">
        <v>1</v>
      </c>
      <c r="AB780" s="116">
        <v>0.73049801513802004</v>
      </c>
      <c r="AC780" s="116">
        <v>0.11828555320382</v>
      </c>
      <c r="AD780" s="116">
        <v>281.530151961336</v>
      </c>
      <c r="AF780" s="116">
        <v>-1</v>
      </c>
      <c r="AG780" s="116">
        <v>-1</v>
      </c>
      <c r="AH780" s="116">
        <v>-1</v>
      </c>
      <c r="AI780" s="116">
        <v>-1</v>
      </c>
      <c r="AJ780" s="116">
        <v>0</v>
      </c>
      <c r="AM780" s="116" t="s">
        <v>319</v>
      </c>
      <c r="AN780" s="116" t="s">
        <v>328</v>
      </c>
      <c r="AQ780" s="116">
        <v>779</v>
      </c>
      <c r="AR780" s="116" t="s">
        <v>320</v>
      </c>
      <c r="AS780" s="116" t="s">
        <v>248</v>
      </c>
      <c r="AT780" s="116" t="s">
        <v>268</v>
      </c>
      <c r="AV780" s="116">
        <v>68.644134596004605</v>
      </c>
      <c r="AW780" s="116">
        <v>0.22832940139999999</v>
      </c>
    </row>
    <row r="781" spans="1:49" x14ac:dyDescent="0.25">
      <c r="A781" s="127">
        <v>260000</v>
      </c>
      <c r="B781" s="127">
        <v>2500000</v>
      </c>
      <c r="C781" s="127">
        <v>510000</v>
      </c>
      <c r="D781" s="116" t="s">
        <v>314</v>
      </c>
      <c r="E781" s="116" t="s">
        <v>315</v>
      </c>
      <c r="F781" s="116" t="s">
        <v>316</v>
      </c>
      <c r="G781" s="116" t="s">
        <v>317</v>
      </c>
      <c r="H781" s="116">
        <v>0.36</v>
      </c>
      <c r="I781" s="116">
        <v>0.57999999999999996</v>
      </c>
      <c r="J781" s="116" t="s">
        <v>326</v>
      </c>
      <c r="K781" s="116">
        <v>1.6449630421999999E-3</v>
      </c>
      <c r="L781" s="116">
        <v>3978.24202310892</v>
      </c>
      <c r="M781" s="116">
        <v>10.3225103292624</v>
      </c>
      <c r="N781" s="116">
        <v>1.6714677103103399</v>
      </c>
      <c r="O781" s="116">
        <v>1.6980147994379999E-2</v>
      </c>
      <c r="P781" s="116">
        <v>2.7495026096899999E-3</v>
      </c>
      <c r="Q781" s="116">
        <v>6.5440611009490901</v>
      </c>
      <c r="R781" s="116">
        <v>1310</v>
      </c>
      <c r="S781" s="116" t="s">
        <v>318</v>
      </c>
      <c r="T781" s="116">
        <v>1310</v>
      </c>
      <c r="U781" s="116" t="s">
        <v>327</v>
      </c>
      <c r="V781" s="116" t="s">
        <v>326</v>
      </c>
      <c r="Z781" s="116">
        <v>0</v>
      </c>
      <c r="AA781" s="116">
        <v>1</v>
      </c>
      <c r="AB781" s="116">
        <v>1.6980147994379999E-2</v>
      </c>
      <c r="AC781" s="116">
        <v>2.7495026096899999E-3</v>
      </c>
      <c r="AD781" s="116">
        <v>6.5440611009488503</v>
      </c>
      <c r="AF781" s="116">
        <v>-1</v>
      </c>
      <c r="AG781" s="116">
        <v>-1</v>
      </c>
      <c r="AH781" s="116">
        <v>-1</v>
      </c>
      <c r="AI781" s="116">
        <v>-1</v>
      </c>
      <c r="AJ781" s="116">
        <v>0</v>
      </c>
      <c r="AM781" s="116" t="s">
        <v>319</v>
      </c>
      <c r="AN781" s="116" t="s">
        <v>328</v>
      </c>
      <c r="AQ781" s="116">
        <v>779</v>
      </c>
      <c r="AR781" s="116" t="s">
        <v>320</v>
      </c>
      <c r="AS781" s="116" t="s">
        <v>248</v>
      </c>
      <c r="AT781" s="116" t="s">
        <v>268</v>
      </c>
      <c r="AV781" s="116">
        <v>31.242438244492</v>
      </c>
      <c r="AW781" s="116">
        <v>5.3074298999999997E-3</v>
      </c>
    </row>
    <row r="782" spans="1:49" x14ac:dyDescent="0.25">
      <c r="A782" s="127">
        <v>260000</v>
      </c>
      <c r="B782" s="127">
        <v>2500000</v>
      </c>
      <c r="C782" s="127">
        <v>510000</v>
      </c>
      <c r="D782" s="116" t="s">
        <v>314</v>
      </c>
      <c r="E782" s="116" t="s">
        <v>315</v>
      </c>
      <c r="F782" s="116" t="s">
        <v>316</v>
      </c>
      <c r="G782" s="116" t="s">
        <v>317</v>
      </c>
      <c r="H782" s="116">
        <v>0.36</v>
      </c>
      <c r="I782" s="116">
        <v>0.57999999999999996</v>
      </c>
      <c r="J782" s="116" t="s">
        <v>326</v>
      </c>
      <c r="K782" s="116">
        <v>6.8221035315489995E-2</v>
      </c>
      <c r="L782" s="116">
        <v>3978.24202310892</v>
      </c>
      <c r="M782" s="116">
        <v>10.3225103292624</v>
      </c>
      <c r="N782" s="116">
        <v>1.6714677103103399</v>
      </c>
      <c r="O782" s="116">
        <v>0.70421234171715996</v>
      </c>
      <c r="P782" s="116">
        <v>0.11402925769379001</v>
      </c>
      <c r="Q782" s="116">
        <v>271.39978955209602</v>
      </c>
      <c r="R782" s="116">
        <v>1310</v>
      </c>
      <c r="S782" s="116" t="s">
        <v>318</v>
      </c>
      <c r="T782" s="116">
        <v>1310</v>
      </c>
      <c r="U782" s="116" t="s">
        <v>327</v>
      </c>
      <c r="V782" s="116" t="s">
        <v>326</v>
      </c>
      <c r="Z782" s="116">
        <v>0</v>
      </c>
      <c r="AA782" s="116">
        <v>1</v>
      </c>
      <c r="AB782" s="116">
        <v>0.70421234171715996</v>
      </c>
      <c r="AC782" s="116">
        <v>0.11402925769379001</v>
      </c>
      <c r="AD782" s="116">
        <v>271.39978955209602</v>
      </c>
      <c r="AF782" s="116">
        <v>-1</v>
      </c>
      <c r="AG782" s="116">
        <v>-1</v>
      </c>
      <c r="AH782" s="116">
        <v>-1</v>
      </c>
      <c r="AI782" s="116">
        <v>-1</v>
      </c>
      <c r="AJ782" s="116">
        <v>0</v>
      </c>
      <c r="AM782" s="116" t="s">
        <v>319</v>
      </c>
      <c r="AN782" s="116" t="s">
        <v>328</v>
      </c>
      <c r="AQ782" s="116">
        <v>779</v>
      </c>
      <c r="AR782" s="116" t="s">
        <v>320</v>
      </c>
      <c r="AS782" s="116" t="s">
        <v>248</v>
      </c>
      <c r="AT782" s="116" t="s">
        <v>268</v>
      </c>
      <c r="AV782" s="116">
        <v>67.691604583268401</v>
      </c>
      <c r="AW782" s="116">
        <v>0.22011337349999999</v>
      </c>
    </row>
    <row r="783" spans="1:49" x14ac:dyDescent="0.25">
      <c r="A783" s="127">
        <v>260000</v>
      </c>
      <c r="B783" s="127">
        <v>2500000</v>
      </c>
      <c r="C783" s="127">
        <v>510000</v>
      </c>
      <c r="D783" s="116" t="s">
        <v>314</v>
      </c>
      <c r="E783" s="116" t="s">
        <v>315</v>
      </c>
      <c r="F783" s="116" t="s">
        <v>316</v>
      </c>
      <c r="G783" s="116" t="s">
        <v>317</v>
      </c>
      <c r="H783" s="116">
        <v>0.36</v>
      </c>
      <c r="I783" s="116">
        <v>0.57999999999999996</v>
      </c>
      <c r="J783" s="116" t="s">
        <v>326</v>
      </c>
      <c r="K783" s="116">
        <v>0.10463878021389</v>
      </c>
      <c r="L783" s="116">
        <v>3984.19512012018</v>
      </c>
      <c r="M783" s="116">
        <v>10.5192594639752</v>
      </c>
      <c r="N783" s="116">
        <v>1.76257252495604</v>
      </c>
      <c r="O783" s="116">
        <v>1.1007224790638399</v>
      </c>
      <c r="P783" s="116">
        <v>0.18443343904991999</v>
      </c>
      <c r="Q783" s="116">
        <v>416.90131750353299</v>
      </c>
      <c r="R783" s="116">
        <v>1210</v>
      </c>
      <c r="S783" s="116" t="s">
        <v>318</v>
      </c>
      <c r="T783" s="116">
        <v>1210</v>
      </c>
      <c r="U783" s="116" t="s">
        <v>327</v>
      </c>
      <c r="V783" s="116" t="s">
        <v>326</v>
      </c>
      <c r="Z783" s="116">
        <v>0</v>
      </c>
      <c r="AA783" s="116">
        <v>1</v>
      </c>
      <c r="AB783" s="116">
        <v>1.1007224790638399</v>
      </c>
      <c r="AC783" s="116">
        <v>0.18443343904991999</v>
      </c>
      <c r="AD783" s="116">
        <v>416.90131757259098</v>
      </c>
      <c r="AF783" s="116">
        <v>-1</v>
      </c>
      <c r="AG783" s="116">
        <v>-1</v>
      </c>
      <c r="AH783" s="116">
        <v>-1</v>
      </c>
      <c r="AI783" s="116">
        <v>-1</v>
      </c>
      <c r="AJ783" s="116">
        <v>0</v>
      </c>
      <c r="AM783" s="116" t="s">
        <v>319</v>
      </c>
      <c r="AN783" s="116">
        <v>17</v>
      </c>
      <c r="AQ783" s="116">
        <v>779</v>
      </c>
      <c r="AR783" s="116" t="s">
        <v>320</v>
      </c>
      <c r="AS783" s="116" t="s">
        <v>248</v>
      </c>
      <c r="AT783" s="116" t="s">
        <v>268</v>
      </c>
      <c r="AV783" s="116">
        <v>207.26700513488299</v>
      </c>
      <c r="AW783" s="116">
        <v>0.338119479</v>
      </c>
    </row>
    <row r="784" spans="1:49" x14ac:dyDescent="0.25">
      <c r="A784" s="127">
        <v>260000</v>
      </c>
      <c r="B784" s="127">
        <v>2500000</v>
      </c>
      <c r="C784" s="127">
        <v>510000</v>
      </c>
      <c r="D784" s="116" t="s">
        <v>314</v>
      </c>
      <c r="E784" s="116" t="s">
        <v>315</v>
      </c>
      <c r="F784" s="116" t="s">
        <v>316</v>
      </c>
      <c r="G784" s="116" t="s">
        <v>317</v>
      </c>
      <c r="H784" s="116">
        <v>0.36</v>
      </c>
      <c r="I784" s="116">
        <v>0.57999999999999996</v>
      </c>
      <c r="J784" s="116" t="s">
        <v>326</v>
      </c>
      <c r="K784" s="116">
        <v>0.11344580916138</v>
      </c>
      <c r="L784" s="116">
        <v>3984.19512012018</v>
      </c>
      <c r="M784" s="116">
        <v>10.5192594639752</v>
      </c>
      <c r="N784" s="116">
        <v>1.76257252495604</v>
      </c>
      <c r="O784" s="116">
        <v>1.19336590166918</v>
      </c>
      <c r="P784" s="116">
        <v>0.19995646629925001</v>
      </c>
      <c r="Q784" s="116">
        <v>451.99023925886002</v>
      </c>
      <c r="R784" s="116">
        <v>1310</v>
      </c>
      <c r="S784" s="116" t="s">
        <v>318</v>
      </c>
      <c r="T784" s="116">
        <v>1310</v>
      </c>
      <c r="U784" s="116" t="s">
        <v>327</v>
      </c>
      <c r="V784" s="116" t="s">
        <v>326</v>
      </c>
      <c r="Z784" s="116">
        <v>0</v>
      </c>
      <c r="AA784" s="116">
        <v>1</v>
      </c>
      <c r="AB784" s="116">
        <v>1.19336590166918</v>
      </c>
      <c r="AC784" s="116">
        <v>0.19995646629925001</v>
      </c>
      <c r="AD784" s="116">
        <v>451.99023925886002</v>
      </c>
      <c r="AF784" s="116">
        <v>-1</v>
      </c>
      <c r="AG784" s="116">
        <v>-1</v>
      </c>
      <c r="AH784" s="116">
        <v>-1</v>
      </c>
      <c r="AI784" s="116">
        <v>-1</v>
      </c>
      <c r="AJ784" s="116">
        <v>0</v>
      </c>
      <c r="AM784" s="116" t="s">
        <v>319</v>
      </c>
      <c r="AN784" s="116">
        <v>18</v>
      </c>
      <c r="AQ784" s="116">
        <v>779</v>
      </c>
      <c r="AR784" s="116" t="s">
        <v>320</v>
      </c>
      <c r="AS784" s="116" t="s">
        <v>248</v>
      </c>
      <c r="AT784" s="116" t="s">
        <v>268</v>
      </c>
      <c r="AV784" s="116">
        <v>86.667054332232098</v>
      </c>
      <c r="AW784" s="116">
        <v>0.36657764739999998</v>
      </c>
    </row>
    <row r="785" spans="1:49" x14ac:dyDescent="0.25">
      <c r="A785" s="127">
        <v>260000</v>
      </c>
      <c r="B785" s="127">
        <v>2500000</v>
      </c>
      <c r="C785" s="127">
        <v>510000</v>
      </c>
      <c r="D785" s="116" t="s">
        <v>314</v>
      </c>
      <c r="E785" s="116" t="s">
        <v>315</v>
      </c>
      <c r="F785" s="116" t="s">
        <v>316</v>
      </c>
      <c r="G785" s="116" t="s">
        <v>317</v>
      </c>
      <c r="H785" s="116">
        <v>0.36</v>
      </c>
      <c r="I785" s="116">
        <v>0.57999999999999996</v>
      </c>
      <c r="J785" s="116" t="s">
        <v>326</v>
      </c>
      <c r="K785" s="116">
        <v>9.8856189555269994E-2</v>
      </c>
      <c r="L785" s="116">
        <v>3984.19512012018</v>
      </c>
      <c r="M785" s="116">
        <v>10.5192594639752</v>
      </c>
      <c r="N785" s="116">
        <v>1.76257252495604</v>
      </c>
      <c r="O785" s="116">
        <v>1.0398939075518401</v>
      </c>
      <c r="P785" s="116">
        <v>0.17424120363196999</v>
      </c>
      <c r="Q785" s="116">
        <v>393.86234801979901</v>
      </c>
      <c r="R785" s="116">
        <v>1310</v>
      </c>
      <c r="S785" s="116" t="s">
        <v>318</v>
      </c>
      <c r="T785" s="116">
        <v>1310</v>
      </c>
      <c r="U785" s="116" t="s">
        <v>327</v>
      </c>
      <c r="V785" s="116" t="s">
        <v>326</v>
      </c>
      <c r="Z785" s="116">
        <v>0</v>
      </c>
      <c r="AA785" s="116">
        <v>1</v>
      </c>
      <c r="AB785" s="116">
        <v>1.0398939075518401</v>
      </c>
      <c r="AC785" s="116">
        <v>0.17424120363196999</v>
      </c>
      <c r="AD785" s="116">
        <v>393.86234783006302</v>
      </c>
      <c r="AF785" s="116">
        <v>-1</v>
      </c>
      <c r="AG785" s="116">
        <v>-1</v>
      </c>
      <c r="AH785" s="116">
        <v>-1</v>
      </c>
      <c r="AI785" s="116">
        <v>-1</v>
      </c>
      <c r="AJ785" s="116">
        <v>0</v>
      </c>
      <c r="AM785" s="116" t="s">
        <v>319</v>
      </c>
      <c r="AN785" s="116">
        <v>19</v>
      </c>
      <c r="AQ785" s="116">
        <v>779</v>
      </c>
      <c r="AR785" s="116" t="s">
        <v>320</v>
      </c>
      <c r="AS785" s="116" t="s">
        <v>248</v>
      </c>
      <c r="AT785" s="116" t="s">
        <v>268</v>
      </c>
      <c r="AV785" s="116">
        <v>80.468292645508797</v>
      </c>
      <c r="AW785" s="116">
        <v>0.3194341832</v>
      </c>
    </row>
    <row r="786" spans="1:49" x14ac:dyDescent="0.25">
      <c r="A786" s="127">
        <v>260000</v>
      </c>
      <c r="B786" s="127">
        <v>2500000</v>
      </c>
      <c r="C786" s="127">
        <v>510000</v>
      </c>
      <c r="D786" s="116" t="s">
        <v>314</v>
      </c>
      <c r="E786" s="116" t="s">
        <v>315</v>
      </c>
      <c r="F786" s="116" t="s">
        <v>316</v>
      </c>
      <c r="G786" s="116" t="s">
        <v>317</v>
      </c>
      <c r="H786" s="116">
        <v>0.36</v>
      </c>
      <c r="I786" s="116">
        <v>0.57999999999999996</v>
      </c>
      <c r="J786" s="116" t="s">
        <v>326</v>
      </c>
      <c r="K786" s="116">
        <v>4.3003088611850003E-2</v>
      </c>
      <c r="L786" s="116">
        <v>3984.19512012018</v>
      </c>
      <c r="M786" s="116">
        <v>10.5192594639752</v>
      </c>
      <c r="N786" s="116">
        <v>1.76257252495604</v>
      </c>
      <c r="O786" s="116">
        <v>0.45236064686046001</v>
      </c>
      <c r="P786" s="116">
        <v>7.5796062475510004E-2</v>
      </c>
      <c r="Q786" s="116">
        <v>171.332695797464</v>
      </c>
      <c r="R786" s="116">
        <v>1310</v>
      </c>
      <c r="S786" s="116" t="s">
        <v>318</v>
      </c>
      <c r="T786" s="116">
        <v>1310</v>
      </c>
      <c r="U786" s="116" t="s">
        <v>327</v>
      </c>
      <c r="V786" s="116" t="s">
        <v>326</v>
      </c>
      <c r="Z786" s="116">
        <v>0</v>
      </c>
      <c r="AA786" s="116">
        <v>1</v>
      </c>
      <c r="AB786" s="116">
        <v>0.45236064686046001</v>
      </c>
      <c r="AC786" s="116">
        <v>7.5796062475510004E-2</v>
      </c>
      <c r="AD786" s="116">
        <v>171.33269592003401</v>
      </c>
      <c r="AF786" s="116">
        <v>-1</v>
      </c>
      <c r="AG786" s="116">
        <v>-1</v>
      </c>
      <c r="AH786" s="116">
        <v>-1</v>
      </c>
      <c r="AI786" s="116">
        <v>-1</v>
      </c>
      <c r="AJ786" s="116">
        <v>0</v>
      </c>
      <c r="AM786" s="116" t="s">
        <v>319</v>
      </c>
      <c r="AN786" s="116">
        <v>20</v>
      </c>
      <c r="AQ786" s="116">
        <v>779</v>
      </c>
      <c r="AR786" s="116" t="s">
        <v>320</v>
      </c>
      <c r="AS786" s="116" t="s">
        <v>248</v>
      </c>
      <c r="AT786" s="116" t="s">
        <v>268</v>
      </c>
      <c r="AV786" s="116">
        <v>60.398537345610897</v>
      </c>
      <c r="AW786" s="116">
        <v>0.1389559578</v>
      </c>
    </row>
    <row r="787" spans="1:49" x14ac:dyDescent="0.25">
      <c r="A787" s="127">
        <v>260000</v>
      </c>
      <c r="B787" s="127">
        <v>2500000</v>
      </c>
      <c r="C787" s="127">
        <v>520000</v>
      </c>
      <c r="D787" s="116" t="s">
        <v>314</v>
      </c>
      <c r="E787" s="116" t="s">
        <v>315</v>
      </c>
      <c r="F787" s="116" t="s">
        <v>316</v>
      </c>
      <c r="G787" s="116" t="s">
        <v>317</v>
      </c>
      <c r="H787" s="116">
        <v>0.36</v>
      </c>
      <c r="I787" s="116">
        <v>0.57999999999999996</v>
      </c>
      <c r="J787" s="116" t="s">
        <v>326</v>
      </c>
      <c r="K787" s="116">
        <v>3.3928696746500001E-3</v>
      </c>
      <c r="L787" s="116">
        <v>3947.4544753857899</v>
      </c>
      <c r="M787" s="116">
        <v>10.116409637226401</v>
      </c>
      <c r="N787" s="116">
        <v>1.5955631040867799</v>
      </c>
      <c r="O787" s="116">
        <v>3.4323659474490002E-2</v>
      </c>
      <c r="P787" s="116">
        <v>5.4135376698399998E-3</v>
      </c>
      <c r="Q787" s="116">
        <v>13.3931985816018</v>
      </c>
      <c r="R787" s="116">
        <v>1210</v>
      </c>
      <c r="S787" s="116" t="s">
        <v>318</v>
      </c>
      <c r="T787" s="116">
        <v>1210</v>
      </c>
      <c r="U787" s="116" t="s">
        <v>327</v>
      </c>
      <c r="V787" s="116" t="s">
        <v>326</v>
      </c>
      <c r="Z787" s="116">
        <v>0</v>
      </c>
      <c r="AA787" s="116">
        <v>1</v>
      </c>
      <c r="AB787" s="116">
        <v>3.4323659474490002E-2</v>
      </c>
      <c r="AC787" s="116">
        <v>5.4135376698399998E-3</v>
      </c>
      <c r="AD787" s="116">
        <v>46.681204875272499</v>
      </c>
      <c r="AF787" s="116">
        <v>-1</v>
      </c>
      <c r="AG787" s="116">
        <v>-1</v>
      </c>
      <c r="AH787" s="116">
        <v>-1</v>
      </c>
      <c r="AI787" s="116">
        <v>-1</v>
      </c>
      <c r="AJ787" s="116">
        <v>0</v>
      </c>
      <c r="AM787" s="116" t="s">
        <v>319</v>
      </c>
      <c r="AN787" s="116" t="s">
        <v>328</v>
      </c>
      <c r="AQ787" s="116">
        <v>779</v>
      </c>
      <c r="AR787" s="116" t="s">
        <v>320</v>
      </c>
      <c r="AS787" s="116" t="s">
        <v>248</v>
      </c>
      <c r="AT787" s="116" t="s">
        <v>268</v>
      </c>
      <c r="AV787" s="116">
        <v>39.969355588786001</v>
      </c>
      <c r="AW787" s="116">
        <v>3.7859858000000003E-2</v>
      </c>
    </row>
    <row r="788" spans="1:49" x14ac:dyDescent="0.25">
      <c r="A788" s="127">
        <v>260000</v>
      </c>
      <c r="B788" s="127">
        <v>2500000</v>
      </c>
      <c r="C788" s="127">
        <v>520000</v>
      </c>
      <c r="D788" s="116" t="s">
        <v>314</v>
      </c>
      <c r="E788" s="116" t="s">
        <v>315</v>
      </c>
      <c r="F788" s="116" t="s">
        <v>316</v>
      </c>
      <c r="G788" s="116" t="s">
        <v>317</v>
      </c>
      <c r="H788" s="116">
        <v>0.36</v>
      </c>
      <c r="I788" s="116">
        <v>0.57999999999999996</v>
      </c>
      <c r="J788" s="116" t="s">
        <v>326</v>
      </c>
      <c r="K788" s="116">
        <v>4.6883433042200001E-3</v>
      </c>
      <c r="L788" s="116">
        <v>3947.4544753857899</v>
      </c>
      <c r="M788" s="116">
        <v>10.116409637226401</v>
      </c>
      <c r="N788" s="116">
        <v>1.5955631040867799</v>
      </c>
      <c r="O788" s="116">
        <v>4.7429201385429998E-2</v>
      </c>
      <c r="P788" s="116">
        <v>7.4805475954999997E-3</v>
      </c>
      <c r="Q788" s="116">
        <v>18.507021758388198</v>
      </c>
      <c r="R788" s="116">
        <v>1310</v>
      </c>
      <c r="S788" s="116" t="s">
        <v>318</v>
      </c>
      <c r="T788" s="116">
        <v>1310</v>
      </c>
      <c r="U788" s="116" t="s">
        <v>327</v>
      </c>
      <c r="V788" s="116" t="s">
        <v>326</v>
      </c>
      <c r="Z788" s="116">
        <v>0</v>
      </c>
      <c r="AA788" s="116">
        <v>1</v>
      </c>
      <c r="AB788" s="116">
        <v>4.7429201385429998E-2</v>
      </c>
      <c r="AC788" s="116">
        <v>7.4805475954999997E-3</v>
      </c>
      <c r="AD788" s="116">
        <v>18.5070217583879</v>
      </c>
      <c r="AF788" s="116">
        <v>-1</v>
      </c>
      <c r="AG788" s="116">
        <v>-1</v>
      </c>
      <c r="AH788" s="116">
        <v>-1</v>
      </c>
      <c r="AI788" s="116">
        <v>-1</v>
      </c>
      <c r="AJ788" s="116">
        <v>0</v>
      </c>
      <c r="AM788" s="116" t="s">
        <v>319</v>
      </c>
      <c r="AN788" s="116" t="s">
        <v>328</v>
      </c>
      <c r="AQ788" s="116">
        <v>779</v>
      </c>
      <c r="AR788" s="116" t="s">
        <v>320</v>
      </c>
      <c r="AS788" s="116" t="s">
        <v>248</v>
      </c>
      <c r="AT788" s="116" t="s">
        <v>268</v>
      </c>
      <c r="AV788" s="116">
        <v>33.2149279982496</v>
      </c>
      <c r="AW788" s="116">
        <v>1.5009750000000001E-2</v>
      </c>
    </row>
    <row r="789" spans="1:49" x14ac:dyDescent="0.25">
      <c r="A789" s="127">
        <v>260000</v>
      </c>
      <c r="B789" s="127">
        <v>2500000</v>
      </c>
      <c r="C789" s="127">
        <v>530000</v>
      </c>
      <c r="D789" s="116" t="s">
        <v>314</v>
      </c>
      <c r="E789" s="116" t="s">
        <v>315</v>
      </c>
      <c r="F789" s="116" t="s">
        <v>316</v>
      </c>
      <c r="G789" s="116" t="s">
        <v>317</v>
      </c>
      <c r="H789" s="116">
        <v>0.36</v>
      </c>
      <c r="I789" s="116">
        <v>0.57999999999999996</v>
      </c>
      <c r="J789" s="116" t="s">
        <v>326</v>
      </c>
      <c r="K789" s="116">
        <v>0.16631180729539</v>
      </c>
      <c r="L789" s="116">
        <v>3998.1642529710498</v>
      </c>
      <c r="M789" s="116">
        <v>10.8120207850315</v>
      </c>
      <c r="N789" s="116">
        <v>1.89382085495306</v>
      </c>
      <c r="O789" s="116">
        <v>1.79816671727392</v>
      </c>
      <c r="P789" s="116">
        <v>0.31496476908094001</v>
      </c>
      <c r="Q789" s="116">
        <v>664.941922775443</v>
      </c>
      <c r="R789" s="116">
        <v>1210</v>
      </c>
      <c r="S789" s="116" t="s">
        <v>318</v>
      </c>
      <c r="T789" s="116">
        <v>1210</v>
      </c>
      <c r="U789" s="116" t="s">
        <v>327</v>
      </c>
      <c r="V789" s="116" t="s">
        <v>326</v>
      </c>
      <c r="Z789" s="116">
        <v>0</v>
      </c>
      <c r="AA789" s="116">
        <v>1</v>
      </c>
      <c r="AB789" s="116">
        <v>1.79816671727392</v>
      </c>
      <c r="AC789" s="116">
        <v>0.31496476908094001</v>
      </c>
      <c r="AD789" s="116">
        <v>664.941922775443</v>
      </c>
      <c r="AF789" s="116">
        <v>-1</v>
      </c>
      <c r="AG789" s="116">
        <v>-1</v>
      </c>
      <c r="AH789" s="116">
        <v>-1</v>
      </c>
      <c r="AI789" s="116">
        <v>-1</v>
      </c>
      <c r="AJ789" s="116">
        <v>0</v>
      </c>
      <c r="AM789" s="116" t="s">
        <v>319</v>
      </c>
      <c r="AN789" s="116" t="s">
        <v>328</v>
      </c>
      <c r="AQ789" s="116">
        <v>779</v>
      </c>
      <c r="AR789" s="116" t="s">
        <v>320</v>
      </c>
      <c r="AS789" s="116" t="s">
        <v>248</v>
      </c>
      <c r="AT789" s="116" t="s">
        <v>268</v>
      </c>
      <c r="AV789" s="116">
        <v>186.17773722993601</v>
      </c>
      <c r="AW789" s="116">
        <v>0.53928785300000004</v>
      </c>
    </row>
    <row r="790" spans="1:49" x14ac:dyDescent="0.25">
      <c r="A790" s="127">
        <v>260000</v>
      </c>
      <c r="B790" s="127">
        <v>2500000</v>
      </c>
      <c r="C790" s="127">
        <v>530000</v>
      </c>
      <c r="D790" s="116" t="s">
        <v>314</v>
      </c>
      <c r="E790" s="116" t="s">
        <v>315</v>
      </c>
      <c r="F790" s="116" t="s">
        <v>316</v>
      </c>
      <c r="G790" s="116" t="s">
        <v>317</v>
      </c>
      <c r="H790" s="116">
        <v>0.36</v>
      </c>
      <c r="I790" s="116">
        <v>0.57999999999999996</v>
      </c>
      <c r="J790" s="116" t="s">
        <v>326</v>
      </c>
      <c r="K790" s="116">
        <v>0.17308362467092001</v>
      </c>
      <c r="L790" s="116">
        <v>3998.1642529710498</v>
      </c>
      <c r="M790" s="116">
        <v>10.8120207850315</v>
      </c>
      <c r="N790" s="116">
        <v>1.89382085495306</v>
      </c>
      <c r="O790" s="116">
        <v>1.8713837474906501</v>
      </c>
      <c r="P790" s="116">
        <v>0.32778937805267</v>
      </c>
      <c r="Q790" s="116">
        <v>692.01676093395895</v>
      </c>
      <c r="R790" s="116">
        <v>1310</v>
      </c>
      <c r="S790" s="116" t="s">
        <v>318</v>
      </c>
      <c r="T790" s="116">
        <v>1310</v>
      </c>
      <c r="U790" s="116" t="s">
        <v>327</v>
      </c>
      <c r="V790" s="116" t="s">
        <v>326</v>
      </c>
      <c r="Z790" s="116">
        <v>0</v>
      </c>
      <c r="AA790" s="116">
        <v>1</v>
      </c>
      <c r="AB790" s="116">
        <v>1.8713837474906501</v>
      </c>
      <c r="AC790" s="116">
        <v>0.32778937805267</v>
      </c>
      <c r="AD790" s="116">
        <v>692.01676093395895</v>
      </c>
      <c r="AF790" s="116">
        <v>-1</v>
      </c>
      <c r="AG790" s="116">
        <v>-1</v>
      </c>
      <c r="AH790" s="116">
        <v>-1</v>
      </c>
      <c r="AI790" s="116">
        <v>-1</v>
      </c>
      <c r="AJ790" s="116">
        <v>0</v>
      </c>
      <c r="AM790" s="116" t="s">
        <v>319</v>
      </c>
      <c r="AN790" s="116" t="s">
        <v>328</v>
      </c>
      <c r="AQ790" s="116">
        <v>779</v>
      </c>
      <c r="AR790" s="116" t="s">
        <v>320</v>
      </c>
      <c r="AS790" s="116" t="s">
        <v>248</v>
      </c>
      <c r="AT790" s="116" t="s">
        <v>268</v>
      </c>
      <c r="AV790" s="116">
        <v>117.731754446238</v>
      </c>
      <c r="AW790" s="116">
        <v>0.56124635919999999</v>
      </c>
    </row>
    <row r="791" spans="1:49" x14ac:dyDescent="0.25">
      <c r="A791" s="127">
        <v>260000</v>
      </c>
      <c r="B791" s="127">
        <v>2500000</v>
      </c>
      <c r="C791" s="127">
        <v>530000</v>
      </c>
      <c r="D791" s="116" t="s">
        <v>314</v>
      </c>
      <c r="E791" s="116" t="s">
        <v>315</v>
      </c>
      <c r="F791" s="116" t="s">
        <v>316</v>
      </c>
      <c r="G791" s="116" t="s">
        <v>317</v>
      </c>
      <c r="H791" s="116">
        <v>0.36</v>
      </c>
      <c r="I791" s="116">
        <v>0.57999999999999996</v>
      </c>
      <c r="J791" s="116" t="s">
        <v>326</v>
      </c>
      <c r="K791" s="116">
        <v>1.230354487127E-2</v>
      </c>
      <c r="L791" s="116">
        <v>3998.1642529710498</v>
      </c>
      <c r="M791" s="116">
        <v>10.8120207850315</v>
      </c>
      <c r="N791" s="116">
        <v>1.89382085495306</v>
      </c>
      <c r="O791" s="116">
        <v>0.13302618287775</v>
      </c>
      <c r="P791" s="116">
        <v>2.3300709867059999E-2</v>
      </c>
      <c r="Q791" s="116">
        <v>49.191593289141103</v>
      </c>
      <c r="R791" s="116">
        <v>1310</v>
      </c>
      <c r="S791" s="116" t="s">
        <v>318</v>
      </c>
      <c r="T791" s="116">
        <v>1310</v>
      </c>
      <c r="U791" s="116" t="s">
        <v>327</v>
      </c>
      <c r="V791" s="116" t="s">
        <v>326</v>
      </c>
      <c r="Z791" s="116">
        <v>0</v>
      </c>
      <c r="AA791" s="116">
        <v>1</v>
      </c>
      <c r="AB791" s="116">
        <v>0.13302618287775</v>
      </c>
      <c r="AC791" s="116">
        <v>2.3300709867059999E-2</v>
      </c>
      <c r="AD791" s="116">
        <v>49.191593289142297</v>
      </c>
      <c r="AF791" s="116">
        <v>-1</v>
      </c>
      <c r="AG791" s="116">
        <v>-1</v>
      </c>
      <c r="AH791" s="116">
        <v>-1</v>
      </c>
      <c r="AI791" s="116">
        <v>-1</v>
      </c>
      <c r="AJ791" s="116">
        <v>0</v>
      </c>
      <c r="AM791" s="116" t="s">
        <v>319</v>
      </c>
      <c r="AN791" s="116" t="s">
        <v>328</v>
      </c>
      <c r="AQ791" s="116">
        <v>779</v>
      </c>
      <c r="AR791" s="116" t="s">
        <v>320</v>
      </c>
      <c r="AS791" s="116" t="s">
        <v>248</v>
      </c>
      <c r="AT791" s="116" t="s">
        <v>268</v>
      </c>
      <c r="AV791" s="116">
        <v>41.184266028940698</v>
      </c>
      <c r="AW791" s="116">
        <v>3.9895858300000003E-2</v>
      </c>
    </row>
    <row r="792" spans="1:49" x14ac:dyDescent="0.25">
      <c r="A792" s="127">
        <v>260000</v>
      </c>
      <c r="B792" s="127">
        <v>2500000</v>
      </c>
      <c r="C792" s="127">
        <v>530000</v>
      </c>
      <c r="D792" s="116" t="s">
        <v>314</v>
      </c>
      <c r="E792" s="116" t="s">
        <v>315</v>
      </c>
      <c r="F792" s="116" t="s">
        <v>316</v>
      </c>
      <c r="G792" s="116" t="s">
        <v>317</v>
      </c>
      <c r="H792" s="116">
        <v>0.36</v>
      </c>
      <c r="I792" s="116">
        <v>0.57999999999999996</v>
      </c>
      <c r="J792" s="116" t="s">
        <v>326</v>
      </c>
      <c r="K792" s="116">
        <v>8.0924172178960002E-2</v>
      </c>
      <c r="L792" s="116">
        <v>3998.1642529710498</v>
      </c>
      <c r="M792" s="116">
        <v>10.8120207850315</v>
      </c>
      <c r="N792" s="116">
        <v>1.89382085495306</v>
      </c>
      <c r="O792" s="116">
        <v>0.87495383161037998</v>
      </c>
      <c r="P792" s="116">
        <v>0.15325588494232001</v>
      </c>
      <c r="Q792" s="116">
        <v>323.54813240719199</v>
      </c>
      <c r="R792" s="116">
        <v>1310</v>
      </c>
      <c r="S792" s="116" t="s">
        <v>318</v>
      </c>
      <c r="T792" s="116">
        <v>1310</v>
      </c>
      <c r="U792" s="116" t="s">
        <v>327</v>
      </c>
      <c r="V792" s="116" t="s">
        <v>326</v>
      </c>
      <c r="Z792" s="116">
        <v>0</v>
      </c>
      <c r="AA792" s="116">
        <v>1</v>
      </c>
      <c r="AB792" s="116">
        <v>0.87495383161037998</v>
      </c>
      <c r="AC792" s="116">
        <v>0.15325588494232001</v>
      </c>
      <c r="AD792" s="116">
        <v>323.54813240719398</v>
      </c>
      <c r="AF792" s="116">
        <v>-1</v>
      </c>
      <c r="AG792" s="116">
        <v>-1</v>
      </c>
      <c r="AH792" s="116">
        <v>-1</v>
      </c>
      <c r="AI792" s="116">
        <v>-1</v>
      </c>
      <c r="AJ792" s="116">
        <v>0</v>
      </c>
      <c r="AM792" s="116" t="s">
        <v>319</v>
      </c>
      <c r="AN792" s="116" t="s">
        <v>328</v>
      </c>
      <c r="AQ792" s="116">
        <v>779</v>
      </c>
      <c r="AR792" s="116" t="s">
        <v>320</v>
      </c>
      <c r="AS792" s="116" t="s">
        <v>248</v>
      </c>
      <c r="AT792" s="116" t="s">
        <v>268</v>
      </c>
      <c r="AV792" s="116">
        <v>72.392867171210398</v>
      </c>
      <c r="AW792" s="116">
        <v>0.26240724450000003</v>
      </c>
    </row>
    <row r="793" spans="1:49" x14ac:dyDescent="0.25">
      <c r="A793" s="127">
        <v>260000</v>
      </c>
      <c r="B793" s="127">
        <v>2500000</v>
      </c>
      <c r="C793" s="127">
        <v>530000</v>
      </c>
      <c r="D793" s="116" t="s">
        <v>314</v>
      </c>
      <c r="E793" s="116" t="s">
        <v>315</v>
      </c>
      <c r="F793" s="116" t="s">
        <v>316</v>
      </c>
      <c r="G793" s="116" t="s">
        <v>317</v>
      </c>
      <c r="H793" s="116">
        <v>0.36</v>
      </c>
      <c r="I793" s="116">
        <v>0.57999999999999996</v>
      </c>
      <c r="J793" s="116" t="s">
        <v>326</v>
      </c>
      <c r="K793" s="116">
        <v>9.9817376258180004E-2</v>
      </c>
      <c r="L793" s="116">
        <v>3998.1642529710498</v>
      </c>
      <c r="M793" s="116">
        <v>10.8120207850315</v>
      </c>
      <c r="N793" s="116">
        <v>1.89382085495306</v>
      </c>
      <c r="O793" s="116">
        <v>1.0792275468108401</v>
      </c>
      <c r="P793" s="116">
        <v>0.18903622884445001</v>
      </c>
      <c r="Q793" s="116">
        <v>399.08626558084899</v>
      </c>
      <c r="R793" s="116">
        <v>1310</v>
      </c>
      <c r="S793" s="116" t="s">
        <v>318</v>
      </c>
      <c r="T793" s="116">
        <v>1310</v>
      </c>
      <c r="U793" s="116" t="s">
        <v>327</v>
      </c>
      <c r="V793" s="116" t="s">
        <v>326</v>
      </c>
      <c r="Z793" s="116">
        <v>0</v>
      </c>
      <c r="AA793" s="116">
        <v>1</v>
      </c>
      <c r="AB793" s="116">
        <v>1.0792275468108401</v>
      </c>
      <c r="AC793" s="116">
        <v>0.18903622884445001</v>
      </c>
      <c r="AD793" s="116">
        <v>399.08626558084802</v>
      </c>
      <c r="AF793" s="116">
        <v>-1</v>
      </c>
      <c r="AG793" s="116">
        <v>-1</v>
      </c>
      <c r="AH793" s="116">
        <v>-1</v>
      </c>
      <c r="AI793" s="116">
        <v>-1</v>
      </c>
      <c r="AJ793" s="116">
        <v>0</v>
      </c>
      <c r="AM793" s="116" t="s">
        <v>319</v>
      </c>
      <c r="AN793" s="116" t="s">
        <v>328</v>
      </c>
      <c r="AQ793" s="116">
        <v>779</v>
      </c>
      <c r="AR793" s="116" t="s">
        <v>320</v>
      </c>
      <c r="AS793" s="116" t="s">
        <v>248</v>
      </c>
      <c r="AT793" s="116" t="s">
        <v>268</v>
      </c>
      <c r="AV793" s="116">
        <v>80.722517397926495</v>
      </c>
      <c r="AW793" s="116">
        <v>0.32367093720000001</v>
      </c>
    </row>
    <row r="794" spans="1:49" x14ac:dyDescent="0.25">
      <c r="A794" s="127">
        <v>260000</v>
      </c>
      <c r="B794" s="127">
        <v>2500000</v>
      </c>
      <c r="C794" s="127">
        <v>540000</v>
      </c>
      <c r="D794" s="116" t="s">
        <v>314</v>
      </c>
      <c r="E794" s="116" t="s">
        <v>315</v>
      </c>
      <c r="F794" s="116" t="s">
        <v>316</v>
      </c>
      <c r="G794" s="116" t="s">
        <v>317</v>
      </c>
      <c r="H794" s="116">
        <v>0.36</v>
      </c>
      <c r="I794" s="116">
        <v>0.57999999999999996</v>
      </c>
      <c r="J794" s="116" t="s">
        <v>326</v>
      </c>
      <c r="K794" s="116">
        <v>6.1714254335790003E-2</v>
      </c>
      <c r="L794" s="116">
        <v>4009.4450053883502</v>
      </c>
      <c r="M794" s="116">
        <v>10.9289803974678</v>
      </c>
      <c r="N794" s="116">
        <v>1.9417207905712299</v>
      </c>
      <c r="O794" s="116">
        <v>0.67447387588020002</v>
      </c>
      <c r="P794" s="116">
        <v>0.1198318507184</v>
      </c>
      <c r="Q794" s="116">
        <v>247.43990880790301</v>
      </c>
      <c r="R794" s="116">
        <v>1210</v>
      </c>
      <c r="S794" s="116" t="s">
        <v>318</v>
      </c>
      <c r="T794" s="116">
        <v>1210</v>
      </c>
      <c r="U794" s="116" t="s">
        <v>327</v>
      </c>
      <c r="V794" s="116" t="s">
        <v>326</v>
      </c>
      <c r="Z794" s="116">
        <v>0</v>
      </c>
      <c r="AA794" s="116">
        <v>1</v>
      </c>
      <c r="AB794" s="116">
        <v>0.67447387588020002</v>
      </c>
      <c r="AC794" s="116">
        <v>0.1198318507184</v>
      </c>
      <c r="AD794" s="116">
        <v>247.43990889247499</v>
      </c>
      <c r="AF794" s="116">
        <v>-1</v>
      </c>
      <c r="AG794" s="116">
        <v>-1</v>
      </c>
      <c r="AH794" s="116">
        <v>-1</v>
      </c>
      <c r="AI794" s="116">
        <v>-1</v>
      </c>
      <c r="AJ794" s="116">
        <v>0</v>
      </c>
      <c r="AM794" s="116" t="s">
        <v>319</v>
      </c>
      <c r="AN794" s="116">
        <v>48</v>
      </c>
      <c r="AQ794" s="116">
        <v>779</v>
      </c>
      <c r="AR794" s="116" t="s">
        <v>320</v>
      </c>
      <c r="AS794" s="116" t="s">
        <v>248</v>
      </c>
      <c r="AT794" s="116" t="s">
        <v>268</v>
      </c>
      <c r="AV794" s="116">
        <v>200.57089852747501</v>
      </c>
      <c r="AW794" s="116">
        <v>0.20068119130000001</v>
      </c>
    </row>
    <row r="795" spans="1:49" x14ac:dyDescent="0.25">
      <c r="A795" s="127">
        <v>260000</v>
      </c>
      <c r="B795" s="127">
        <v>2500000</v>
      </c>
      <c r="C795" s="127">
        <v>540000</v>
      </c>
      <c r="D795" s="116" t="s">
        <v>314</v>
      </c>
      <c r="E795" s="116" t="s">
        <v>315</v>
      </c>
      <c r="F795" s="116" t="s">
        <v>316</v>
      </c>
      <c r="G795" s="116" t="s">
        <v>317</v>
      </c>
      <c r="H795" s="116">
        <v>0.36</v>
      </c>
      <c r="I795" s="116">
        <v>0.57999999999999996</v>
      </c>
      <c r="J795" s="116" t="s">
        <v>326</v>
      </c>
      <c r="K795" s="116">
        <v>0.14540878240096</v>
      </c>
      <c r="L795" s="116">
        <v>4009.4450053883502</v>
      </c>
      <c r="M795" s="116">
        <v>10.9289803974678</v>
      </c>
      <c r="N795" s="116">
        <v>1.9417207905712299</v>
      </c>
      <c r="O795" s="116">
        <v>1.58916973247981</v>
      </c>
      <c r="P795" s="116">
        <v>0.28234325591960002</v>
      </c>
      <c r="Q795" s="116">
        <v>583.00851633715104</v>
      </c>
      <c r="R795" s="116">
        <v>1310</v>
      </c>
      <c r="S795" s="116" t="s">
        <v>318</v>
      </c>
      <c r="T795" s="116">
        <v>1310</v>
      </c>
      <c r="U795" s="116" t="s">
        <v>327</v>
      </c>
      <c r="V795" s="116" t="s">
        <v>326</v>
      </c>
      <c r="Z795" s="116">
        <v>0</v>
      </c>
      <c r="AA795" s="116">
        <v>1</v>
      </c>
      <c r="AB795" s="116">
        <v>1.58916973247981</v>
      </c>
      <c r="AC795" s="116">
        <v>0.28234325591960002</v>
      </c>
      <c r="AD795" s="116">
        <v>583.00851633715104</v>
      </c>
      <c r="AF795" s="116">
        <v>-1</v>
      </c>
      <c r="AG795" s="116">
        <v>-1</v>
      </c>
      <c r="AH795" s="116">
        <v>-1</v>
      </c>
      <c r="AI795" s="116">
        <v>-1</v>
      </c>
      <c r="AJ795" s="116">
        <v>0</v>
      </c>
      <c r="AM795" s="116" t="s">
        <v>319</v>
      </c>
      <c r="AN795" s="116">
        <v>49</v>
      </c>
      <c r="AQ795" s="116">
        <v>779</v>
      </c>
      <c r="AR795" s="116" t="s">
        <v>320</v>
      </c>
      <c r="AS795" s="116" t="s">
        <v>248</v>
      </c>
      <c r="AT795" s="116" t="s">
        <v>268</v>
      </c>
      <c r="AV795" s="116">
        <v>97.049937703875003</v>
      </c>
      <c r="AW795" s="116">
        <v>0.47283740169999999</v>
      </c>
    </row>
    <row r="796" spans="1:49" x14ac:dyDescent="0.25">
      <c r="A796" s="127">
        <v>260000</v>
      </c>
      <c r="B796" s="127">
        <v>2500000</v>
      </c>
      <c r="C796" s="127">
        <v>540000</v>
      </c>
      <c r="D796" s="116" t="s">
        <v>314</v>
      </c>
      <c r="E796" s="116" t="s">
        <v>315</v>
      </c>
      <c r="F796" s="116" t="s">
        <v>316</v>
      </c>
      <c r="G796" s="116" t="s">
        <v>317</v>
      </c>
      <c r="H796" s="116">
        <v>0.36</v>
      </c>
      <c r="I796" s="116">
        <v>0.57999999999999996</v>
      </c>
      <c r="J796" s="116" t="s">
        <v>326</v>
      </c>
      <c r="K796" s="116">
        <v>0.25691151837836002</v>
      </c>
      <c r="L796" s="116">
        <v>4009.4450053883502</v>
      </c>
      <c r="M796" s="116">
        <v>10.9289803974678</v>
      </c>
      <c r="N796" s="116">
        <v>1.9417207905712299</v>
      </c>
      <c r="O796" s="116">
        <v>2.80778094824087</v>
      </c>
      <c r="P796" s="116">
        <v>0.49885043657249001</v>
      </c>
      <c r="Q796" s="116">
        <v>1030.07260418888</v>
      </c>
      <c r="R796" s="116">
        <v>1310</v>
      </c>
      <c r="S796" s="116" t="s">
        <v>318</v>
      </c>
      <c r="T796" s="116">
        <v>1310</v>
      </c>
      <c r="U796" s="116" t="s">
        <v>327</v>
      </c>
      <c r="V796" s="116" t="s">
        <v>326</v>
      </c>
      <c r="Z796" s="116">
        <v>0</v>
      </c>
      <c r="AA796" s="116">
        <v>1</v>
      </c>
      <c r="AB796" s="116">
        <v>2.80778094824087</v>
      </c>
      <c r="AC796" s="116">
        <v>0.49885043657249001</v>
      </c>
      <c r="AD796" s="116">
        <v>1030.0726041043099</v>
      </c>
      <c r="AF796" s="116">
        <v>-1</v>
      </c>
      <c r="AG796" s="116">
        <v>-1</v>
      </c>
      <c r="AH796" s="116">
        <v>-1</v>
      </c>
      <c r="AI796" s="116">
        <v>-1</v>
      </c>
      <c r="AJ796" s="116">
        <v>0</v>
      </c>
      <c r="AM796" s="116" t="s">
        <v>319</v>
      </c>
      <c r="AN796" s="116">
        <v>50</v>
      </c>
      <c r="AQ796" s="116">
        <v>779</v>
      </c>
      <c r="AR796" s="116" t="s">
        <v>320</v>
      </c>
      <c r="AS796" s="116" t="s">
        <v>248</v>
      </c>
      <c r="AT796" s="116" t="s">
        <v>268</v>
      </c>
      <c r="AV796" s="116">
        <v>137.281851381</v>
      </c>
      <c r="AW796" s="116">
        <v>0.83541979249999998</v>
      </c>
    </row>
    <row r="797" spans="1:49" x14ac:dyDescent="0.25">
      <c r="A797" s="127">
        <v>260000</v>
      </c>
      <c r="B797" s="127">
        <v>2500000</v>
      </c>
      <c r="C797" s="127">
        <v>540000</v>
      </c>
      <c r="D797" s="116" t="s">
        <v>314</v>
      </c>
      <c r="E797" s="116" t="s">
        <v>315</v>
      </c>
      <c r="F797" s="116" t="s">
        <v>316</v>
      </c>
      <c r="G797" s="116" t="s">
        <v>317</v>
      </c>
      <c r="H797" s="116">
        <v>0.36</v>
      </c>
      <c r="I797" s="116">
        <v>0.57999999999999996</v>
      </c>
      <c r="J797" s="116" t="s">
        <v>326</v>
      </c>
      <c r="K797" s="116">
        <v>0.16500556642979</v>
      </c>
      <c r="L797" s="116">
        <v>3939.2560214308401</v>
      </c>
      <c r="M797" s="116">
        <v>8.5433217607201506</v>
      </c>
      <c r="N797" s="116">
        <v>1.1518842959771101</v>
      </c>
      <c r="O797" s="116">
        <v>1.4096956463196</v>
      </c>
      <c r="P797" s="116">
        <v>0.19006732071928001</v>
      </c>
      <c r="Q797" s="116">
        <v>649.999171128169</v>
      </c>
      <c r="R797" s="116">
        <v>1700</v>
      </c>
      <c r="S797" s="116" t="s">
        <v>322</v>
      </c>
      <c r="T797" s="116">
        <v>1700</v>
      </c>
      <c r="U797" s="116" t="s">
        <v>327</v>
      </c>
      <c r="V797" s="116" t="s">
        <v>326</v>
      </c>
      <c r="Z797" s="116">
        <v>0</v>
      </c>
      <c r="AA797" s="116">
        <v>1</v>
      </c>
      <c r="AB797" s="116">
        <v>1.4096956463196</v>
      </c>
      <c r="AC797" s="116">
        <v>0.19006732071928001</v>
      </c>
      <c r="AD797" s="116">
        <v>649.99917115052403</v>
      </c>
      <c r="AF797" s="116">
        <v>-1</v>
      </c>
      <c r="AG797" s="116">
        <v>-1</v>
      </c>
      <c r="AH797" s="116">
        <v>-1</v>
      </c>
      <c r="AI797" s="116">
        <v>-1</v>
      </c>
      <c r="AJ797" s="116">
        <v>0</v>
      </c>
      <c r="AM797" s="116" t="s">
        <v>319</v>
      </c>
      <c r="AN797" s="116">
        <v>23</v>
      </c>
      <c r="AQ797" s="116">
        <v>779</v>
      </c>
      <c r="AR797" s="116" t="s">
        <v>320</v>
      </c>
      <c r="AS797" s="116" t="s">
        <v>248</v>
      </c>
      <c r="AT797" s="116" t="s">
        <v>268</v>
      </c>
      <c r="AV797" s="116">
        <v>122.208384513468</v>
      </c>
      <c r="AW797" s="116">
        <v>0.52716883299999995</v>
      </c>
    </row>
    <row r="798" spans="1:49" x14ac:dyDescent="0.25">
      <c r="A798" s="127">
        <v>260000</v>
      </c>
      <c r="B798" s="127">
        <v>2500000</v>
      </c>
      <c r="C798" s="127">
        <v>540000</v>
      </c>
      <c r="D798" s="116" t="s">
        <v>314</v>
      </c>
      <c r="E798" s="116" t="s">
        <v>315</v>
      </c>
      <c r="F798" s="116" t="s">
        <v>316</v>
      </c>
      <c r="G798" s="116" t="s">
        <v>317</v>
      </c>
      <c r="H798" s="116">
        <v>0.36</v>
      </c>
      <c r="I798" s="116">
        <v>0.57999999999999996</v>
      </c>
      <c r="J798" s="116" t="s">
        <v>326</v>
      </c>
      <c r="K798" s="116">
        <v>0.20316767610771</v>
      </c>
      <c r="L798" s="116">
        <v>3939.2560214308401</v>
      </c>
      <c r="M798" s="116">
        <v>8.5433217607201506</v>
      </c>
      <c r="N798" s="116">
        <v>1.1518842959771101</v>
      </c>
      <c r="O798" s="116">
        <v>1.7357268283659999</v>
      </c>
      <c r="P798" s="116">
        <v>0.23402565555863999</v>
      </c>
      <c r="Q798" s="116">
        <v>800.32949146743499</v>
      </c>
      <c r="R798" s="116">
        <v>1720</v>
      </c>
      <c r="S798" s="116" t="s">
        <v>325</v>
      </c>
      <c r="T798" s="116">
        <v>1720</v>
      </c>
      <c r="U798" s="116" t="s">
        <v>327</v>
      </c>
      <c r="V798" s="116" t="s">
        <v>326</v>
      </c>
      <c r="Z798" s="116">
        <v>0</v>
      </c>
      <c r="AA798" s="116">
        <v>1</v>
      </c>
      <c r="AB798" s="116">
        <v>1.7357268283659999</v>
      </c>
      <c r="AC798" s="116">
        <v>0.23402565555863999</v>
      </c>
      <c r="AD798" s="116">
        <v>800.32949153573395</v>
      </c>
      <c r="AF798" s="116">
        <v>-1</v>
      </c>
      <c r="AG798" s="116">
        <v>-1</v>
      </c>
      <c r="AH798" s="116">
        <v>-1</v>
      </c>
      <c r="AI798" s="116">
        <v>-1</v>
      </c>
      <c r="AJ798" s="116">
        <v>0</v>
      </c>
      <c r="AM798" s="116" t="s">
        <v>319</v>
      </c>
      <c r="AN798" s="116">
        <v>24</v>
      </c>
      <c r="AQ798" s="116">
        <v>779</v>
      </c>
      <c r="AR798" s="116" t="s">
        <v>320</v>
      </c>
      <c r="AS798" s="116" t="s">
        <v>248</v>
      </c>
      <c r="AT798" s="116" t="s">
        <v>268</v>
      </c>
      <c r="AV798" s="116">
        <v>118.974039384419</v>
      </c>
      <c r="AW798" s="116">
        <v>0.64909123400000002</v>
      </c>
    </row>
    <row r="799" spans="1:49" x14ac:dyDescent="0.25">
      <c r="A799" s="127">
        <v>260000</v>
      </c>
      <c r="B799" s="127">
        <v>2500000</v>
      </c>
      <c r="C799" s="127">
        <v>540000</v>
      </c>
      <c r="D799" s="116" t="s">
        <v>314</v>
      </c>
      <c r="E799" s="116" t="s">
        <v>315</v>
      </c>
      <c r="F799" s="116" t="s">
        <v>316</v>
      </c>
      <c r="G799" s="116" t="s">
        <v>317</v>
      </c>
      <c r="H799" s="116">
        <v>0.36</v>
      </c>
      <c r="I799" s="116">
        <v>0.57999999999999996</v>
      </c>
      <c r="J799" s="116" t="s">
        <v>326</v>
      </c>
      <c r="K799" s="116">
        <v>6.8784722237279994E-2</v>
      </c>
      <c r="L799" s="116">
        <v>3939.2560214308401</v>
      </c>
      <c r="M799" s="116">
        <v>8.5433217607201506</v>
      </c>
      <c r="N799" s="116">
        <v>1.1518842959771101</v>
      </c>
      <c r="O799" s="116">
        <v>0.58765001429486996</v>
      </c>
      <c r="P799" s="116">
        <v>7.9232041348269999E-2</v>
      </c>
      <c r="Q799" s="116">
        <v>270.96063125566502</v>
      </c>
      <c r="R799" s="116">
        <v>1720</v>
      </c>
      <c r="S799" s="116" t="s">
        <v>325</v>
      </c>
      <c r="T799" s="116">
        <v>1720</v>
      </c>
      <c r="U799" s="116" t="s">
        <v>327</v>
      </c>
      <c r="V799" s="116" t="s">
        <v>326</v>
      </c>
      <c r="Z799" s="116">
        <v>0</v>
      </c>
      <c r="AA799" s="116">
        <v>1</v>
      </c>
      <c r="AB799" s="116">
        <v>0.58765001429486996</v>
      </c>
      <c r="AC799" s="116">
        <v>7.9232041348269999E-2</v>
      </c>
      <c r="AD799" s="116">
        <v>270.96063125566599</v>
      </c>
      <c r="AF799" s="116">
        <v>-1</v>
      </c>
      <c r="AG799" s="116">
        <v>-1</v>
      </c>
      <c r="AH799" s="116">
        <v>-1</v>
      </c>
      <c r="AI799" s="116">
        <v>-1</v>
      </c>
      <c r="AJ799" s="116">
        <v>0</v>
      </c>
      <c r="AM799" s="116" t="s">
        <v>319</v>
      </c>
      <c r="AN799" s="116">
        <v>25</v>
      </c>
      <c r="AQ799" s="116">
        <v>779</v>
      </c>
      <c r="AR799" s="116" t="s">
        <v>320</v>
      </c>
      <c r="AS799" s="116" t="s">
        <v>248</v>
      </c>
      <c r="AT799" s="116" t="s">
        <v>268</v>
      </c>
      <c r="AV799" s="116">
        <v>69.753703539264706</v>
      </c>
      <c r="AW799" s="116">
        <v>0.21975720300000001</v>
      </c>
    </row>
    <row r="800" spans="1:49" x14ac:dyDescent="0.25">
      <c r="A800" s="127">
        <v>260000</v>
      </c>
      <c r="B800" s="127">
        <v>2500000</v>
      </c>
      <c r="C800" s="127">
        <v>540000</v>
      </c>
      <c r="D800" s="116" t="s">
        <v>314</v>
      </c>
      <c r="E800" s="116" t="s">
        <v>315</v>
      </c>
      <c r="F800" s="116" t="s">
        <v>316</v>
      </c>
      <c r="G800" s="116" t="s">
        <v>317</v>
      </c>
      <c r="H800" s="116">
        <v>0.36</v>
      </c>
      <c r="I800" s="116">
        <v>0.57999999999999996</v>
      </c>
      <c r="J800" s="116" t="s">
        <v>326</v>
      </c>
      <c r="K800" s="116">
        <v>9.4341959527599994E-2</v>
      </c>
      <c r="L800" s="116">
        <v>3939.2560214308401</v>
      </c>
      <c r="M800" s="116">
        <v>8.5433217607201506</v>
      </c>
      <c r="N800" s="116">
        <v>1.1518842959771101</v>
      </c>
      <c r="O800" s="116">
        <v>0.80599371578115997</v>
      </c>
      <c r="P800" s="116">
        <v>0.10867102163155</v>
      </c>
      <c r="Q800" s="116">
        <v>371.637132142702</v>
      </c>
      <c r="R800" s="116">
        <v>1750</v>
      </c>
      <c r="S800" s="116" t="s">
        <v>321</v>
      </c>
      <c r="T800" s="116">
        <v>1750</v>
      </c>
      <c r="U800" s="116" t="s">
        <v>327</v>
      </c>
      <c r="V800" s="116" t="s">
        <v>326</v>
      </c>
      <c r="Z800" s="116">
        <v>0</v>
      </c>
      <c r="AA800" s="116">
        <v>1</v>
      </c>
      <c r="AB800" s="116">
        <v>0.80599371578115997</v>
      </c>
      <c r="AC800" s="116">
        <v>0.10867102163155</v>
      </c>
      <c r="AD800" s="116">
        <v>371.63713210169601</v>
      </c>
      <c r="AF800" s="116">
        <v>-1</v>
      </c>
      <c r="AG800" s="116">
        <v>-1</v>
      </c>
      <c r="AH800" s="116">
        <v>-1</v>
      </c>
      <c r="AI800" s="116">
        <v>-1</v>
      </c>
      <c r="AJ800" s="116">
        <v>0</v>
      </c>
      <c r="AM800" s="116" t="s">
        <v>319</v>
      </c>
      <c r="AN800" s="116">
        <v>26</v>
      </c>
      <c r="AQ800" s="116">
        <v>779</v>
      </c>
      <c r="AR800" s="116" t="s">
        <v>320</v>
      </c>
      <c r="AS800" s="116" t="s">
        <v>248</v>
      </c>
      <c r="AT800" s="116" t="s">
        <v>268</v>
      </c>
      <c r="AV800" s="116">
        <v>90.184526500117599</v>
      </c>
      <c r="AW800" s="116">
        <v>0.30140886630000002</v>
      </c>
    </row>
    <row r="801" spans="1:49" x14ac:dyDescent="0.25">
      <c r="A801" s="127">
        <v>260000</v>
      </c>
      <c r="B801" s="127">
        <v>2500000</v>
      </c>
      <c r="C801" s="127">
        <v>550000</v>
      </c>
      <c r="D801" s="116" t="s">
        <v>314</v>
      </c>
      <c r="E801" s="116" t="s">
        <v>315</v>
      </c>
      <c r="F801" s="116" t="s">
        <v>316</v>
      </c>
      <c r="G801" s="116" t="s">
        <v>317</v>
      </c>
      <c r="H801" s="116">
        <v>0.36</v>
      </c>
      <c r="I801" s="116">
        <v>0.57999999999999996</v>
      </c>
      <c r="J801" s="116" t="s">
        <v>326</v>
      </c>
      <c r="K801" s="116">
        <v>0.54381158426188003</v>
      </c>
      <c r="L801" s="116">
        <v>4001.5240167298002</v>
      </c>
      <c r="M801" s="116">
        <v>9.8063798505376294</v>
      </c>
      <c r="N801" s="116">
        <v>1.43083582874278</v>
      </c>
      <c r="O801" s="116">
        <v>5.3328229623947196</v>
      </c>
      <c r="P801" s="116">
        <v>0.77810509884727996</v>
      </c>
      <c r="Q801" s="116">
        <v>2176.07511499982</v>
      </c>
      <c r="R801" s="116">
        <v>1210</v>
      </c>
      <c r="S801" s="116" t="s">
        <v>318</v>
      </c>
      <c r="T801" s="116">
        <v>1210</v>
      </c>
      <c r="U801" s="116" t="s">
        <v>327</v>
      </c>
      <c r="V801" s="116" t="s">
        <v>326</v>
      </c>
      <c r="Z801" s="116">
        <v>0</v>
      </c>
      <c r="AA801" s="116">
        <v>1</v>
      </c>
      <c r="AB801" s="116">
        <v>5.3328229623947196</v>
      </c>
      <c r="AC801" s="116">
        <v>0.77810509884727996</v>
      </c>
      <c r="AD801" s="116">
        <v>2176.0751150074698</v>
      </c>
      <c r="AF801" s="116">
        <v>-1</v>
      </c>
      <c r="AG801" s="116">
        <v>-1</v>
      </c>
      <c r="AH801" s="116">
        <v>-1</v>
      </c>
      <c r="AI801" s="116">
        <v>-1</v>
      </c>
      <c r="AJ801" s="116">
        <v>0</v>
      </c>
      <c r="AM801" s="116" t="s">
        <v>319</v>
      </c>
      <c r="AN801" s="116">
        <v>0</v>
      </c>
      <c r="AQ801" s="116">
        <v>779</v>
      </c>
      <c r="AR801" s="116" t="s">
        <v>320</v>
      </c>
      <c r="AS801" s="116" t="s">
        <v>248</v>
      </c>
      <c r="AT801" s="116" t="s">
        <v>268</v>
      </c>
      <c r="AV801" s="116">
        <v>199.08616928407201</v>
      </c>
      <c r="AW801" s="116">
        <v>1.7648622182</v>
      </c>
    </row>
    <row r="802" spans="1:49" x14ac:dyDescent="0.25">
      <c r="A802" s="127">
        <v>260000</v>
      </c>
      <c r="B802" s="127">
        <v>2500000</v>
      </c>
      <c r="C802" s="127">
        <v>560000</v>
      </c>
      <c r="D802" s="116" t="s">
        <v>314</v>
      </c>
      <c r="E802" s="116" t="s">
        <v>315</v>
      </c>
      <c r="F802" s="116" t="s">
        <v>316</v>
      </c>
      <c r="G802" s="116" t="s">
        <v>317</v>
      </c>
      <c r="H802" s="116">
        <v>0.36</v>
      </c>
      <c r="I802" s="116">
        <v>0.57999999999999996</v>
      </c>
      <c r="J802" s="116" t="s">
        <v>326</v>
      </c>
      <c r="K802" s="116">
        <v>0.23252817229799999</v>
      </c>
      <c r="L802" s="116">
        <v>3970.8756018651602</v>
      </c>
      <c r="M802" s="116">
        <v>10.5951163039686</v>
      </c>
      <c r="N802" s="116">
        <v>1.8103064528468999</v>
      </c>
      <c r="O802" s="116">
        <v>2.4636630294466202</v>
      </c>
      <c r="P802" s="116">
        <v>0.42094725077977002</v>
      </c>
      <c r="Q802" s="116">
        <v>923.34044612444404</v>
      </c>
      <c r="R802" s="116">
        <v>1210</v>
      </c>
      <c r="S802" s="116" t="s">
        <v>318</v>
      </c>
      <c r="T802" s="116">
        <v>1210</v>
      </c>
      <c r="U802" s="116" t="s">
        <v>327</v>
      </c>
      <c r="V802" s="116" t="s">
        <v>326</v>
      </c>
      <c r="Z802" s="116">
        <v>0</v>
      </c>
      <c r="AA802" s="116">
        <v>1</v>
      </c>
      <c r="AB802" s="116">
        <v>2.4636630294466202</v>
      </c>
      <c r="AC802" s="116">
        <v>0.42094725077977002</v>
      </c>
      <c r="AD802" s="116">
        <v>923.34044612444404</v>
      </c>
      <c r="AF802" s="116">
        <v>-1</v>
      </c>
      <c r="AG802" s="116">
        <v>-1</v>
      </c>
      <c r="AH802" s="116">
        <v>-1</v>
      </c>
      <c r="AI802" s="116">
        <v>-1</v>
      </c>
      <c r="AJ802" s="116">
        <v>0</v>
      </c>
      <c r="AM802" s="116" t="s">
        <v>319</v>
      </c>
      <c r="AN802" s="116">
        <v>1</v>
      </c>
      <c r="AQ802" s="116">
        <v>779</v>
      </c>
      <c r="AR802" s="116" t="s">
        <v>320</v>
      </c>
      <c r="AS802" s="116" t="s">
        <v>248</v>
      </c>
      <c r="AT802" s="116" t="s">
        <v>268</v>
      </c>
      <c r="AV802" s="116">
        <v>199.41432635537399</v>
      </c>
      <c r="AW802" s="116">
        <v>0.7488568095</v>
      </c>
    </row>
    <row r="803" spans="1:49" x14ac:dyDescent="0.25">
      <c r="A803" s="127">
        <v>260000</v>
      </c>
      <c r="B803" s="127">
        <v>2500000</v>
      </c>
      <c r="C803" s="127">
        <v>560000</v>
      </c>
      <c r="D803" s="116" t="s">
        <v>314</v>
      </c>
      <c r="E803" s="116" t="s">
        <v>315</v>
      </c>
      <c r="F803" s="116" t="s">
        <v>316</v>
      </c>
      <c r="G803" s="116" t="s">
        <v>317</v>
      </c>
      <c r="H803" s="116">
        <v>0.36</v>
      </c>
      <c r="I803" s="116">
        <v>0.57999999999999996</v>
      </c>
      <c r="J803" s="116" t="s">
        <v>326</v>
      </c>
      <c r="K803" s="116">
        <v>0.24339691818282999</v>
      </c>
      <c r="L803" s="116">
        <v>3970.8756018651602</v>
      </c>
      <c r="M803" s="116">
        <v>10.5951163039686</v>
      </c>
      <c r="N803" s="116">
        <v>1.8103064528468999</v>
      </c>
      <c r="O803" s="116">
        <v>2.5788186561747102</v>
      </c>
      <c r="P803" s="116">
        <v>0.44062301158944001</v>
      </c>
      <c r="Q803" s="116">
        <v>966.49888398140399</v>
      </c>
      <c r="R803" s="116">
        <v>1310</v>
      </c>
      <c r="S803" s="116" t="s">
        <v>318</v>
      </c>
      <c r="T803" s="116">
        <v>1310</v>
      </c>
      <c r="U803" s="116" t="s">
        <v>327</v>
      </c>
      <c r="V803" s="116" t="s">
        <v>326</v>
      </c>
      <c r="Z803" s="116">
        <v>0</v>
      </c>
      <c r="AA803" s="116">
        <v>1</v>
      </c>
      <c r="AB803" s="116">
        <v>2.5788186561747102</v>
      </c>
      <c r="AC803" s="116">
        <v>0.44062301158944001</v>
      </c>
      <c r="AD803" s="116">
        <v>966.49888398140399</v>
      </c>
      <c r="AF803" s="116">
        <v>-1</v>
      </c>
      <c r="AG803" s="116">
        <v>-1</v>
      </c>
      <c r="AH803" s="116">
        <v>-1</v>
      </c>
      <c r="AI803" s="116">
        <v>-1</v>
      </c>
      <c r="AJ803" s="116">
        <v>0</v>
      </c>
      <c r="AM803" s="116" t="s">
        <v>319</v>
      </c>
      <c r="AN803" s="116">
        <v>2</v>
      </c>
      <c r="AQ803" s="116">
        <v>779</v>
      </c>
      <c r="AR803" s="116" t="s">
        <v>320</v>
      </c>
      <c r="AS803" s="116" t="s">
        <v>248</v>
      </c>
      <c r="AT803" s="116" t="s">
        <v>268</v>
      </c>
      <c r="AV803" s="116">
        <v>126.605592824089</v>
      </c>
      <c r="AW803" s="116">
        <v>0.78385959770000002</v>
      </c>
    </row>
    <row r="804" spans="1:49" x14ac:dyDescent="0.25">
      <c r="A804" s="127">
        <v>260000</v>
      </c>
      <c r="B804" s="127">
        <v>2500000</v>
      </c>
      <c r="C804" s="127">
        <v>560000</v>
      </c>
      <c r="D804" s="116" t="s">
        <v>314</v>
      </c>
      <c r="E804" s="116" t="s">
        <v>315</v>
      </c>
      <c r="F804" s="116" t="s">
        <v>316</v>
      </c>
      <c r="G804" s="116" t="s">
        <v>317</v>
      </c>
      <c r="H804" s="116">
        <v>0.36</v>
      </c>
      <c r="I804" s="116">
        <v>0.57999999999999996</v>
      </c>
      <c r="J804" s="116" t="s">
        <v>326</v>
      </c>
      <c r="K804" s="116">
        <v>6.2150424315229998E-2</v>
      </c>
      <c r="L804" s="116">
        <v>3970.8756018651602</v>
      </c>
      <c r="M804" s="116">
        <v>10.5951163039686</v>
      </c>
      <c r="N804" s="116">
        <v>1.8103064528468999</v>
      </c>
      <c r="O804" s="116">
        <v>0.65849097396096001</v>
      </c>
      <c r="P804" s="116">
        <v>0.11251131418505</v>
      </c>
      <c r="Q804" s="116">
        <v>246.79160355894999</v>
      </c>
      <c r="R804" s="116">
        <v>1310</v>
      </c>
      <c r="S804" s="116" t="s">
        <v>318</v>
      </c>
      <c r="T804" s="116">
        <v>1310</v>
      </c>
      <c r="U804" s="116" t="s">
        <v>327</v>
      </c>
      <c r="V804" s="116" t="s">
        <v>326</v>
      </c>
      <c r="Z804" s="116">
        <v>0</v>
      </c>
      <c r="AA804" s="116">
        <v>1</v>
      </c>
      <c r="AB804" s="116">
        <v>0.65849097396096001</v>
      </c>
      <c r="AC804" s="116">
        <v>0.11251131418505</v>
      </c>
      <c r="AD804" s="116">
        <v>246.79160355895101</v>
      </c>
      <c r="AF804" s="116">
        <v>-1</v>
      </c>
      <c r="AG804" s="116">
        <v>-1</v>
      </c>
      <c r="AH804" s="116">
        <v>-1</v>
      </c>
      <c r="AI804" s="116">
        <v>-1</v>
      </c>
      <c r="AJ804" s="116">
        <v>0</v>
      </c>
      <c r="AM804" s="116" t="s">
        <v>319</v>
      </c>
      <c r="AN804" s="116">
        <v>3</v>
      </c>
      <c r="AQ804" s="116">
        <v>779</v>
      </c>
      <c r="AR804" s="116" t="s">
        <v>320</v>
      </c>
      <c r="AS804" s="116" t="s">
        <v>248</v>
      </c>
      <c r="AT804" s="116" t="s">
        <v>268</v>
      </c>
      <c r="AV804" s="116">
        <v>84.662110877109598</v>
      </c>
      <c r="AW804" s="116">
        <v>0.2001553962</v>
      </c>
    </row>
    <row r="805" spans="1:49" x14ac:dyDescent="0.25">
      <c r="A805" s="127">
        <v>260000</v>
      </c>
      <c r="B805" s="127">
        <v>2500000</v>
      </c>
      <c r="C805" s="127">
        <v>560000</v>
      </c>
      <c r="D805" s="116" t="s">
        <v>314</v>
      </c>
      <c r="E805" s="116" t="s">
        <v>315</v>
      </c>
      <c r="F805" s="116" t="s">
        <v>316</v>
      </c>
      <c r="G805" s="116" t="s">
        <v>317</v>
      </c>
      <c r="H805" s="116">
        <v>0.36</v>
      </c>
      <c r="I805" s="116">
        <v>0.57999999999999996</v>
      </c>
      <c r="J805" s="116" t="s">
        <v>326</v>
      </c>
      <c r="K805" s="116">
        <v>3.9304565228170003E-2</v>
      </c>
      <c r="L805" s="116">
        <v>3998.82070247404</v>
      </c>
      <c r="M805" s="116">
        <v>10.838589708250501</v>
      </c>
      <c r="N805" s="116">
        <v>1.9062267185250601</v>
      </c>
      <c r="O805" s="116">
        <v>0.42600605616939002</v>
      </c>
      <c r="P805" s="116">
        <v>7.4923412397959993E-2</v>
      </c>
      <c r="Q805" s="116">
        <v>157.17190913617901</v>
      </c>
      <c r="R805" s="116">
        <v>1210</v>
      </c>
      <c r="S805" s="116" t="s">
        <v>318</v>
      </c>
      <c r="T805" s="116">
        <v>1210</v>
      </c>
      <c r="U805" s="116" t="s">
        <v>327</v>
      </c>
      <c r="V805" s="116" t="s">
        <v>326</v>
      </c>
      <c r="Z805" s="116">
        <v>0</v>
      </c>
      <c r="AA805" s="116">
        <v>1</v>
      </c>
      <c r="AB805" s="116">
        <v>0.42600605616939002</v>
      </c>
      <c r="AC805" s="116">
        <v>7.4923412397959993E-2</v>
      </c>
      <c r="AD805" s="116">
        <v>157.17190913617699</v>
      </c>
      <c r="AF805" s="116">
        <v>-1</v>
      </c>
      <c r="AG805" s="116">
        <v>-1</v>
      </c>
      <c r="AH805" s="116">
        <v>-1</v>
      </c>
      <c r="AI805" s="116">
        <v>-1</v>
      </c>
      <c r="AJ805" s="116">
        <v>0</v>
      </c>
      <c r="AM805" s="116" t="s">
        <v>319</v>
      </c>
      <c r="AN805" s="116" t="s">
        <v>328</v>
      </c>
      <c r="AQ805" s="116">
        <v>779</v>
      </c>
      <c r="AR805" s="116" t="s">
        <v>320</v>
      </c>
      <c r="AS805" s="116" t="s">
        <v>248</v>
      </c>
      <c r="AT805" s="116" t="s">
        <v>268</v>
      </c>
      <c r="AV805" s="116">
        <v>188.622307384473</v>
      </c>
      <c r="AW805" s="116">
        <v>0.12747113469999999</v>
      </c>
    </row>
    <row r="806" spans="1:49" x14ac:dyDescent="0.25">
      <c r="A806" s="127">
        <v>260000</v>
      </c>
      <c r="B806" s="127">
        <v>2500000</v>
      </c>
      <c r="C806" s="127">
        <v>560000</v>
      </c>
      <c r="D806" s="116" t="s">
        <v>314</v>
      </c>
      <c r="E806" s="116" t="s">
        <v>315</v>
      </c>
      <c r="F806" s="116" t="s">
        <v>316</v>
      </c>
      <c r="G806" s="116" t="s">
        <v>317</v>
      </c>
      <c r="H806" s="116">
        <v>0.36</v>
      </c>
      <c r="I806" s="116">
        <v>0.57999999999999996</v>
      </c>
      <c r="J806" s="116" t="s">
        <v>326</v>
      </c>
      <c r="K806" s="116">
        <v>1.9068585330570001E-2</v>
      </c>
      <c r="L806" s="116">
        <v>3998.82070247404</v>
      </c>
      <c r="M806" s="116">
        <v>10.838589708250501</v>
      </c>
      <c r="N806" s="116">
        <v>1.9062267185250601</v>
      </c>
      <c r="O806" s="116">
        <v>0.2066765727149</v>
      </c>
      <c r="P806" s="116">
        <v>3.6349046841619999E-2</v>
      </c>
      <c r="Q806" s="116">
        <v>76.251853786808098</v>
      </c>
      <c r="R806" s="116">
        <v>1310</v>
      </c>
      <c r="S806" s="116" t="s">
        <v>318</v>
      </c>
      <c r="T806" s="116">
        <v>1310</v>
      </c>
      <c r="U806" s="116" t="s">
        <v>327</v>
      </c>
      <c r="V806" s="116" t="s">
        <v>326</v>
      </c>
      <c r="Z806" s="116">
        <v>0</v>
      </c>
      <c r="AA806" s="116">
        <v>1</v>
      </c>
      <c r="AB806" s="116">
        <v>0.2066765727149</v>
      </c>
      <c r="AC806" s="116">
        <v>3.6349046841619999E-2</v>
      </c>
      <c r="AD806" s="116">
        <v>76.251853786806095</v>
      </c>
      <c r="AF806" s="116">
        <v>-1</v>
      </c>
      <c r="AG806" s="116">
        <v>-1</v>
      </c>
      <c r="AH806" s="116">
        <v>-1</v>
      </c>
      <c r="AI806" s="116">
        <v>-1</v>
      </c>
      <c r="AJ806" s="116">
        <v>0</v>
      </c>
      <c r="AM806" s="116" t="s">
        <v>319</v>
      </c>
      <c r="AN806" s="116" t="s">
        <v>328</v>
      </c>
      <c r="AQ806" s="116">
        <v>779</v>
      </c>
      <c r="AR806" s="116" t="s">
        <v>320</v>
      </c>
      <c r="AS806" s="116" t="s">
        <v>248</v>
      </c>
      <c r="AT806" s="116" t="s">
        <v>268</v>
      </c>
      <c r="AV806" s="116">
        <v>53.281606156956101</v>
      </c>
      <c r="AW806" s="116">
        <v>6.1842541600000002E-2</v>
      </c>
    </row>
    <row r="807" spans="1:49" x14ac:dyDescent="0.25">
      <c r="A807" s="127">
        <v>260000</v>
      </c>
      <c r="B807" s="127">
        <v>2500000</v>
      </c>
      <c r="C807" s="127">
        <v>560000</v>
      </c>
      <c r="D807" s="116" t="s">
        <v>314</v>
      </c>
      <c r="E807" s="116" t="s">
        <v>315</v>
      </c>
      <c r="F807" s="116" t="s">
        <v>316</v>
      </c>
      <c r="G807" s="116" t="s">
        <v>317</v>
      </c>
      <c r="H807" s="116">
        <v>0.36</v>
      </c>
      <c r="I807" s="116">
        <v>0.57999999999999996</v>
      </c>
      <c r="J807" s="116" t="s">
        <v>326</v>
      </c>
      <c r="K807" s="116">
        <v>0.10372569376043</v>
      </c>
      <c r="L807" s="116">
        <v>3998.82070247404</v>
      </c>
      <c r="M807" s="116">
        <v>10.838589708250501</v>
      </c>
      <c r="N807" s="116">
        <v>1.9062267185250601</v>
      </c>
      <c r="O807" s="116">
        <v>1.12424023687297</v>
      </c>
      <c r="P807" s="116">
        <v>0.19772468884368</v>
      </c>
      <c r="Q807" s="116">
        <v>414.78045158770198</v>
      </c>
      <c r="R807" s="116">
        <v>1310</v>
      </c>
      <c r="S807" s="116" t="s">
        <v>318</v>
      </c>
      <c r="T807" s="116">
        <v>1310</v>
      </c>
      <c r="U807" s="116" t="s">
        <v>327</v>
      </c>
      <c r="V807" s="116" t="s">
        <v>326</v>
      </c>
      <c r="Z807" s="116">
        <v>0</v>
      </c>
      <c r="AA807" s="116">
        <v>1</v>
      </c>
      <c r="AB807" s="116">
        <v>1.12424023687297</v>
      </c>
      <c r="AC807" s="116">
        <v>0.19772468884368</v>
      </c>
      <c r="AD807" s="116">
        <v>414.78045158770198</v>
      </c>
      <c r="AF807" s="116">
        <v>-1</v>
      </c>
      <c r="AG807" s="116">
        <v>-1</v>
      </c>
      <c r="AH807" s="116">
        <v>-1</v>
      </c>
      <c r="AI807" s="116">
        <v>-1</v>
      </c>
      <c r="AJ807" s="116">
        <v>0</v>
      </c>
      <c r="AM807" s="116" t="s">
        <v>319</v>
      </c>
      <c r="AN807" s="116" t="s">
        <v>328</v>
      </c>
      <c r="AQ807" s="116">
        <v>779</v>
      </c>
      <c r="AR807" s="116" t="s">
        <v>320</v>
      </c>
      <c r="AS807" s="116" t="s">
        <v>248</v>
      </c>
      <c r="AT807" s="116" t="s">
        <v>268</v>
      </c>
      <c r="AV807" s="116">
        <v>82.566859515374006</v>
      </c>
      <c r="AW807" s="116">
        <v>0.33639939299999999</v>
      </c>
    </row>
    <row r="808" spans="1:49" x14ac:dyDescent="0.25">
      <c r="A808" s="127">
        <v>260000</v>
      </c>
      <c r="B808" s="127">
        <v>2500000</v>
      </c>
      <c r="C808" s="127">
        <v>560000</v>
      </c>
      <c r="D808" s="116" t="s">
        <v>314</v>
      </c>
      <c r="E808" s="116" t="s">
        <v>315</v>
      </c>
      <c r="F808" s="116" t="s">
        <v>316</v>
      </c>
      <c r="G808" s="116" t="s">
        <v>317</v>
      </c>
      <c r="H808" s="116">
        <v>0.36</v>
      </c>
      <c r="I808" s="116">
        <v>0.57999999999999996</v>
      </c>
      <c r="J808" s="116" t="s">
        <v>326</v>
      </c>
      <c r="K808" s="116">
        <v>0.12369268334668</v>
      </c>
      <c r="L808" s="116">
        <v>3998.82070247404</v>
      </c>
      <c r="M808" s="116">
        <v>10.838589708250501</v>
      </c>
      <c r="N808" s="116">
        <v>1.9062267185250601</v>
      </c>
      <c r="O808" s="116">
        <v>1.34065424470725</v>
      </c>
      <c r="P808" s="116">
        <v>0.23578629788149999</v>
      </c>
      <c r="Q808" s="116">
        <v>494.62486291128198</v>
      </c>
      <c r="R808" s="116">
        <v>1310</v>
      </c>
      <c r="S808" s="116" t="s">
        <v>318</v>
      </c>
      <c r="T808" s="116">
        <v>1310</v>
      </c>
      <c r="U808" s="116" t="s">
        <v>327</v>
      </c>
      <c r="V808" s="116" t="s">
        <v>326</v>
      </c>
      <c r="Z808" s="116">
        <v>0</v>
      </c>
      <c r="AA808" s="116">
        <v>1</v>
      </c>
      <c r="AB808" s="116">
        <v>1.34065424470725</v>
      </c>
      <c r="AC808" s="116">
        <v>0.23578629788149999</v>
      </c>
      <c r="AD808" s="116">
        <v>494.62486291128198</v>
      </c>
      <c r="AF808" s="116">
        <v>-1</v>
      </c>
      <c r="AG808" s="116">
        <v>-1</v>
      </c>
      <c r="AH808" s="116">
        <v>-1</v>
      </c>
      <c r="AI808" s="116">
        <v>-1</v>
      </c>
      <c r="AJ808" s="116">
        <v>0</v>
      </c>
      <c r="AM808" s="116" t="s">
        <v>319</v>
      </c>
      <c r="AN808" s="116" t="s">
        <v>328</v>
      </c>
      <c r="AQ808" s="116">
        <v>779</v>
      </c>
      <c r="AR808" s="116" t="s">
        <v>320</v>
      </c>
      <c r="AS808" s="116" t="s">
        <v>248</v>
      </c>
      <c r="AT808" s="116" t="s">
        <v>268</v>
      </c>
      <c r="AV808" s="116">
        <v>89.513440272461395</v>
      </c>
      <c r="AW808" s="116">
        <v>0.40115560659999999</v>
      </c>
    </row>
    <row r="809" spans="1:49" x14ac:dyDescent="0.25">
      <c r="A809" s="127">
        <v>260000</v>
      </c>
      <c r="B809" s="127">
        <v>2500000</v>
      </c>
      <c r="C809" s="127">
        <v>560000</v>
      </c>
      <c r="D809" s="116" t="s">
        <v>314</v>
      </c>
      <c r="E809" s="116" t="s">
        <v>315</v>
      </c>
      <c r="F809" s="116" t="s">
        <v>316</v>
      </c>
      <c r="G809" s="116" t="s">
        <v>317</v>
      </c>
      <c r="H809" s="116">
        <v>0.36</v>
      </c>
      <c r="I809" s="116">
        <v>0.57999999999999996</v>
      </c>
      <c r="J809" s="116" t="s">
        <v>326</v>
      </c>
      <c r="K809" s="116">
        <v>0.12726164448085001</v>
      </c>
      <c r="L809" s="116">
        <v>3998.82070247404</v>
      </c>
      <c r="M809" s="116">
        <v>10.838589708250501</v>
      </c>
      <c r="N809" s="116">
        <v>1.9062267185250601</v>
      </c>
      <c r="O809" s="116">
        <v>1.37933675012525</v>
      </c>
      <c r="P809" s="116">
        <v>0.24258954695283999</v>
      </c>
      <c r="Q809" s="116">
        <v>508.89649858094202</v>
      </c>
      <c r="R809" s="116">
        <v>1310</v>
      </c>
      <c r="S809" s="116" t="s">
        <v>318</v>
      </c>
      <c r="T809" s="116">
        <v>1310</v>
      </c>
      <c r="U809" s="116" t="s">
        <v>327</v>
      </c>
      <c r="V809" s="116" t="s">
        <v>326</v>
      </c>
      <c r="Z809" s="116">
        <v>0</v>
      </c>
      <c r="AA809" s="116">
        <v>1</v>
      </c>
      <c r="AB809" s="116">
        <v>1.37933675012525</v>
      </c>
      <c r="AC809" s="116">
        <v>0.24258954695283999</v>
      </c>
      <c r="AD809" s="116">
        <v>508.89649858094202</v>
      </c>
      <c r="AF809" s="116">
        <v>-1</v>
      </c>
      <c r="AG809" s="116">
        <v>-1</v>
      </c>
      <c r="AH809" s="116">
        <v>-1</v>
      </c>
      <c r="AI809" s="116">
        <v>-1</v>
      </c>
      <c r="AJ809" s="116">
        <v>0</v>
      </c>
      <c r="AM809" s="116" t="s">
        <v>319</v>
      </c>
      <c r="AN809" s="116" t="s">
        <v>328</v>
      </c>
      <c r="AQ809" s="116">
        <v>779</v>
      </c>
      <c r="AR809" s="116" t="s">
        <v>320</v>
      </c>
      <c r="AS809" s="116" t="s">
        <v>248</v>
      </c>
      <c r="AT809" s="116" t="s">
        <v>268</v>
      </c>
      <c r="AV809" s="116">
        <v>91.828280467030197</v>
      </c>
      <c r="AW809" s="116">
        <v>0.41273033139999998</v>
      </c>
    </row>
    <row r="810" spans="1:49" x14ac:dyDescent="0.25">
      <c r="A810" s="127">
        <v>260000</v>
      </c>
      <c r="B810" s="127">
        <v>2500000</v>
      </c>
      <c r="C810" s="127">
        <v>570000</v>
      </c>
      <c r="D810" s="116" t="s">
        <v>314</v>
      </c>
      <c r="E810" s="116" t="s">
        <v>315</v>
      </c>
      <c r="F810" s="116" t="s">
        <v>316</v>
      </c>
      <c r="G810" s="116" t="s">
        <v>317</v>
      </c>
      <c r="H810" s="116">
        <v>0.36</v>
      </c>
      <c r="I810" s="116">
        <v>0.57999999999999996</v>
      </c>
      <c r="J810" s="116" t="s">
        <v>326</v>
      </c>
      <c r="K810" s="116">
        <v>5.2249192104940001E-2</v>
      </c>
      <c r="L810" s="116">
        <v>3980.5589291342799</v>
      </c>
      <c r="M810" s="116">
        <v>10.344666217516901</v>
      </c>
      <c r="N810" s="116">
        <v>1.6746012936995001</v>
      </c>
      <c r="O810" s="116">
        <v>0.54050045246055001</v>
      </c>
      <c r="P810" s="116">
        <v>8.7496564693689993E-2</v>
      </c>
      <c r="Q810" s="116">
        <v>207.980988173383</v>
      </c>
      <c r="R810" s="116">
        <v>1210</v>
      </c>
      <c r="S810" s="116" t="s">
        <v>318</v>
      </c>
      <c r="T810" s="116">
        <v>1210</v>
      </c>
      <c r="U810" s="116" t="s">
        <v>327</v>
      </c>
      <c r="V810" s="116" t="s">
        <v>326</v>
      </c>
      <c r="Z810" s="116">
        <v>0</v>
      </c>
      <c r="AA810" s="116">
        <v>1</v>
      </c>
      <c r="AB810" s="116">
        <v>0.54050045246055001</v>
      </c>
      <c r="AC810" s="116">
        <v>8.7496564693689993E-2</v>
      </c>
      <c r="AD810" s="116">
        <v>207.98098814906899</v>
      </c>
      <c r="AF810" s="116">
        <v>-1</v>
      </c>
      <c r="AG810" s="116">
        <v>-1</v>
      </c>
      <c r="AH810" s="116">
        <v>-1</v>
      </c>
      <c r="AI810" s="116">
        <v>-1</v>
      </c>
      <c r="AJ810" s="116">
        <v>0</v>
      </c>
      <c r="AM810" s="116" t="s">
        <v>319</v>
      </c>
      <c r="AN810" s="116" t="s">
        <v>328</v>
      </c>
      <c r="AQ810" s="116">
        <v>779</v>
      </c>
      <c r="AR810" s="116" t="s">
        <v>320</v>
      </c>
      <c r="AS810" s="116" t="s">
        <v>248</v>
      </c>
      <c r="AT810" s="116" t="s">
        <v>268</v>
      </c>
      <c r="AV810" s="116">
        <v>149.87859082182601</v>
      </c>
      <c r="AW810" s="116">
        <v>0.16867882249999999</v>
      </c>
    </row>
    <row r="811" spans="1:49" x14ac:dyDescent="0.25">
      <c r="A811" s="127">
        <v>260000</v>
      </c>
      <c r="B811" s="127">
        <v>2500000</v>
      </c>
      <c r="C811" s="127">
        <v>570000</v>
      </c>
      <c r="D811" s="116" t="s">
        <v>314</v>
      </c>
      <c r="E811" s="116" t="s">
        <v>315</v>
      </c>
      <c r="F811" s="116" t="s">
        <v>316</v>
      </c>
      <c r="G811" s="116" t="s">
        <v>317</v>
      </c>
      <c r="H811" s="116">
        <v>0.36</v>
      </c>
      <c r="I811" s="116">
        <v>0.57999999999999996</v>
      </c>
      <c r="J811" s="116" t="s">
        <v>326</v>
      </c>
      <c r="K811" s="116">
        <v>9.2092823787060005E-2</v>
      </c>
      <c r="L811" s="116">
        <v>3980.5589291342799</v>
      </c>
      <c r="M811" s="116">
        <v>10.344666217516901</v>
      </c>
      <c r="N811" s="116">
        <v>1.6746012936995001</v>
      </c>
      <c r="O811" s="116">
        <v>0.95266952310577002</v>
      </c>
      <c r="P811" s="116">
        <v>0.15421876185425001</v>
      </c>
      <c r="Q811" s="116">
        <v>366.58091203478398</v>
      </c>
      <c r="R811" s="116">
        <v>1310</v>
      </c>
      <c r="S811" s="116" t="s">
        <v>318</v>
      </c>
      <c r="T811" s="116">
        <v>1310</v>
      </c>
      <c r="U811" s="116" t="s">
        <v>327</v>
      </c>
      <c r="V811" s="116" t="s">
        <v>326</v>
      </c>
      <c r="Z811" s="116">
        <v>0</v>
      </c>
      <c r="AA811" s="116">
        <v>1</v>
      </c>
      <c r="AB811" s="116">
        <v>0.95266952310577002</v>
      </c>
      <c r="AC811" s="116">
        <v>0.15421876185425001</v>
      </c>
      <c r="AD811" s="116">
        <v>366.58091205909801</v>
      </c>
      <c r="AF811" s="116">
        <v>-1</v>
      </c>
      <c r="AG811" s="116">
        <v>-1</v>
      </c>
      <c r="AH811" s="116">
        <v>-1</v>
      </c>
      <c r="AI811" s="116">
        <v>-1</v>
      </c>
      <c r="AJ811" s="116">
        <v>0</v>
      </c>
      <c r="AM811" s="116" t="s">
        <v>319</v>
      </c>
      <c r="AN811" s="116" t="s">
        <v>328</v>
      </c>
      <c r="AQ811" s="116">
        <v>779</v>
      </c>
      <c r="AR811" s="116" t="s">
        <v>320</v>
      </c>
      <c r="AS811" s="116" t="s">
        <v>248</v>
      </c>
      <c r="AT811" s="116" t="s">
        <v>268</v>
      </c>
      <c r="AV811" s="116">
        <v>81.261590935505495</v>
      </c>
      <c r="AW811" s="116">
        <v>0.29730812010000002</v>
      </c>
    </row>
    <row r="812" spans="1:49" x14ac:dyDescent="0.25">
      <c r="A812" s="127">
        <v>260000</v>
      </c>
      <c r="B812" s="127">
        <v>2500000</v>
      </c>
      <c r="C812" s="127">
        <v>580000</v>
      </c>
      <c r="D812" s="116" t="s">
        <v>314</v>
      </c>
      <c r="E812" s="116" t="s">
        <v>315</v>
      </c>
      <c r="F812" s="116" t="s">
        <v>316</v>
      </c>
      <c r="G812" s="116" t="s">
        <v>317</v>
      </c>
      <c r="H812" s="116">
        <v>0.36</v>
      </c>
      <c r="I812" s="116">
        <v>0.57999999999999996</v>
      </c>
      <c r="J812" s="116" t="s">
        <v>326</v>
      </c>
      <c r="K812" s="116">
        <v>1.880089845964E-2</v>
      </c>
      <c r="L812" s="116">
        <v>4010.57096055083</v>
      </c>
      <c r="M812" s="116">
        <v>10.8572711349666</v>
      </c>
      <c r="N812" s="116">
        <v>1.90578306291455</v>
      </c>
      <c r="O812" s="116">
        <v>0.20412645215729999</v>
      </c>
      <c r="P812" s="116">
        <v>3.5830433851959997E-2</v>
      </c>
      <c r="Q812" s="116">
        <v>75.402337394504997</v>
      </c>
      <c r="R812" s="116">
        <v>1210</v>
      </c>
      <c r="S812" s="116" t="s">
        <v>318</v>
      </c>
      <c r="T812" s="116">
        <v>1210</v>
      </c>
      <c r="U812" s="116" t="s">
        <v>327</v>
      </c>
      <c r="V812" s="116" t="s">
        <v>326</v>
      </c>
      <c r="Z812" s="116">
        <v>0</v>
      </c>
      <c r="AA812" s="116">
        <v>1</v>
      </c>
      <c r="AB812" s="116">
        <v>0.20412645215729999</v>
      </c>
      <c r="AC812" s="116">
        <v>3.5830433851959997E-2</v>
      </c>
      <c r="AD812" s="116">
        <v>178.75243611746799</v>
      </c>
      <c r="AF812" s="116">
        <v>-1</v>
      </c>
      <c r="AG812" s="116">
        <v>-1</v>
      </c>
      <c r="AH812" s="116">
        <v>-1</v>
      </c>
      <c r="AI812" s="116">
        <v>-1</v>
      </c>
      <c r="AJ812" s="116">
        <v>0</v>
      </c>
      <c r="AM812" s="116" t="s">
        <v>319</v>
      </c>
      <c r="AN812" s="116" t="s">
        <v>328</v>
      </c>
      <c r="AQ812" s="116">
        <v>779</v>
      </c>
      <c r="AR812" s="116" t="s">
        <v>320</v>
      </c>
      <c r="AS812" s="116" t="s">
        <v>248</v>
      </c>
      <c r="AT812" s="116" t="s">
        <v>268</v>
      </c>
      <c r="AV812" s="116">
        <v>49.9540452482304</v>
      </c>
      <c r="AW812" s="116">
        <v>0.14497358969999999</v>
      </c>
    </row>
    <row r="813" spans="1:49" x14ac:dyDescent="0.25">
      <c r="A813" s="127">
        <v>260000</v>
      </c>
      <c r="B813" s="127">
        <v>2500000</v>
      </c>
      <c r="C813" s="127">
        <v>580000</v>
      </c>
      <c r="D813" s="116" t="s">
        <v>314</v>
      </c>
      <c r="E813" s="116" t="s">
        <v>315</v>
      </c>
      <c r="F813" s="116" t="s">
        <v>316</v>
      </c>
      <c r="G813" s="116" t="s">
        <v>317</v>
      </c>
      <c r="H813" s="116">
        <v>0.36</v>
      </c>
      <c r="I813" s="116">
        <v>0.57999999999999996</v>
      </c>
      <c r="J813" s="116" t="s">
        <v>326</v>
      </c>
      <c r="K813" s="116">
        <v>2.381715272509E-2</v>
      </c>
      <c r="L813" s="116">
        <v>4010.57096055083</v>
      </c>
      <c r="M813" s="116">
        <v>10.8572711349666</v>
      </c>
      <c r="N813" s="116">
        <v>1.90578306291455</v>
      </c>
      <c r="O813" s="116">
        <v>0.25858928479928001</v>
      </c>
      <c r="P813" s="116">
        <v>4.5390326270330003E-2</v>
      </c>
      <c r="Q813" s="116">
        <v>95.520381082278107</v>
      </c>
      <c r="R813" s="116">
        <v>1310</v>
      </c>
      <c r="S813" s="116" t="s">
        <v>318</v>
      </c>
      <c r="T813" s="116">
        <v>1310</v>
      </c>
      <c r="U813" s="116" t="s">
        <v>327</v>
      </c>
      <c r="V813" s="116" t="s">
        <v>326</v>
      </c>
      <c r="Z813" s="116">
        <v>0</v>
      </c>
      <c r="AA813" s="116">
        <v>1</v>
      </c>
      <c r="AB813" s="116">
        <v>0.25858928479928001</v>
      </c>
      <c r="AC813" s="116">
        <v>4.5390326270330003E-2</v>
      </c>
      <c r="AD813" s="116">
        <v>95.520381082280096</v>
      </c>
      <c r="AF813" s="116">
        <v>-1</v>
      </c>
      <c r="AG813" s="116">
        <v>-1</v>
      </c>
      <c r="AH813" s="116">
        <v>-1</v>
      </c>
      <c r="AI813" s="116">
        <v>-1</v>
      </c>
      <c r="AJ813" s="116">
        <v>0</v>
      </c>
      <c r="AM813" s="116" t="s">
        <v>319</v>
      </c>
      <c r="AN813" s="116" t="s">
        <v>328</v>
      </c>
      <c r="AQ813" s="116">
        <v>779</v>
      </c>
      <c r="AR813" s="116" t="s">
        <v>320</v>
      </c>
      <c r="AS813" s="116" t="s">
        <v>248</v>
      </c>
      <c r="AT813" s="116" t="s">
        <v>268</v>
      </c>
      <c r="AV813" s="116">
        <v>64.2568024057598</v>
      </c>
      <c r="AW813" s="116">
        <v>7.7469895400000002E-2</v>
      </c>
    </row>
    <row r="814" spans="1:49" x14ac:dyDescent="0.25">
      <c r="A814" s="127">
        <v>260000</v>
      </c>
      <c r="B814" s="127">
        <v>2500000</v>
      </c>
      <c r="C814" s="127">
        <v>580000</v>
      </c>
      <c r="D814" s="116" t="s">
        <v>314</v>
      </c>
      <c r="E814" s="116" t="s">
        <v>315</v>
      </c>
      <c r="F814" s="116" t="s">
        <v>316</v>
      </c>
      <c r="G814" s="116" t="s">
        <v>317</v>
      </c>
      <c r="H814" s="116">
        <v>0.36</v>
      </c>
      <c r="I814" s="116">
        <v>0.57999999999999996</v>
      </c>
      <c r="J814" s="116" t="s">
        <v>326</v>
      </c>
      <c r="K814" s="116">
        <v>0.1173345311764</v>
      </c>
      <c r="L814" s="116">
        <v>4010.57096055083</v>
      </c>
      <c r="M814" s="116">
        <v>10.8572711349666</v>
      </c>
      <c r="N814" s="116">
        <v>1.90578306291455</v>
      </c>
      <c r="O814" s="116">
        <v>1.27393281847643</v>
      </c>
      <c r="P814" s="116">
        <v>0.22361416221100999</v>
      </c>
      <c r="Q814" s="116">
        <v>470.57846340594</v>
      </c>
      <c r="R814" s="116">
        <v>1310</v>
      </c>
      <c r="S814" s="116" t="s">
        <v>318</v>
      </c>
      <c r="T814" s="116">
        <v>1310</v>
      </c>
      <c r="U814" s="116" t="s">
        <v>327</v>
      </c>
      <c r="V814" s="116" t="s">
        <v>326</v>
      </c>
      <c r="Z814" s="116">
        <v>0</v>
      </c>
      <c r="AA814" s="116">
        <v>1</v>
      </c>
      <c r="AB814" s="116">
        <v>1.27393281847643</v>
      </c>
      <c r="AC814" s="116">
        <v>0.22361416221100999</v>
      </c>
      <c r="AD814" s="116">
        <v>470.57846340594</v>
      </c>
      <c r="AF814" s="116">
        <v>-1</v>
      </c>
      <c r="AG814" s="116">
        <v>-1</v>
      </c>
      <c r="AH814" s="116">
        <v>-1</v>
      </c>
      <c r="AI814" s="116">
        <v>-1</v>
      </c>
      <c r="AJ814" s="116">
        <v>0</v>
      </c>
      <c r="AM814" s="116" t="s">
        <v>319</v>
      </c>
      <c r="AN814" s="116" t="s">
        <v>328</v>
      </c>
      <c r="AQ814" s="116">
        <v>779</v>
      </c>
      <c r="AR814" s="116" t="s">
        <v>320</v>
      </c>
      <c r="AS814" s="116" t="s">
        <v>248</v>
      </c>
      <c r="AT814" s="116" t="s">
        <v>268</v>
      </c>
      <c r="AV814" s="116">
        <v>91.441939784578096</v>
      </c>
      <c r="AW814" s="116">
        <v>0.38165325500000002</v>
      </c>
    </row>
    <row r="815" spans="1:49" x14ac:dyDescent="0.25">
      <c r="A815" s="127">
        <v>260000</v>
      </c>
      <c r="B815" s="127">
        <v>2500000</v>
      </c>
      <c r="C815" s="127">
        <v>580000</v>
      </c>
      <c r="D815" s="116" t="s">
        <v>314</v>
      </c>
      <c r="E815" s="116" t="s">
        <v>315</v>
      </c>
      <c r="F815" s="116" t="s">
        <v>316</v>
      </c>
      <c r="G815" s="116" t="s">
        <v>317</v>
      </c>
      <c r="H815" s="116">
        <v>0.36</v>
      </c>
      <c r="I815" s="116">
        <v>0.57999999999999996</v>
      </c>
      <c r="J815" s="116" t="s">
        <v>326</v>
      </c>
      <c r="K815" s="116">
        <v>0.21974394882924</v>
      </c>
      <c r="L815" s="116">
        <v>4010.57096055083</v>
      </c>
      <c r="M815" s="116">
        <v>10.8572711349666</v>
      </c>
      <c r="N815" s="116">
        <v>1.90578306291455</v>
      </c>
      <c r="O815" s="116">
        <v>2.3858196327073702</v>
      </c>
      <c r="P815" s="116">
        <v>0.41878429585673999</v>
      </c>
      <c r="Q815" s="116">
        <v>881.29869993135003</v>
      </c>
      <c r="R815" s="116">
        <v>1310</v>
      </c>
      <c r="S815" s="116" t="s">
        <v>318</v>
      </c>
      <c r="T815" s="116">
        <v>1310</v>
      </c>
      <c r="U815" s="116" t="s">
        <v>327</v>
      </c>
      <c r="V815" s="116" t="s">
        <v>326</v>
      </c>
      <c r="Z815" s="116">
        <v>0</v>
      </c>
      <c r="AA815" s="116">
        <v>1</v>
      </c>
      <c r="AB815" s="116">
        <v>2.3858196327073702</v>
      </c>
      <c r="AC815" s="116">
        <v>0.41878429585673999</v>
      </c>
      <c r="AD815" s="116">
        <v>881.29869993135003</v>
      </c>
      <c r="AF815" s="116">
        <v>-1</v>
      </c>
      <c r="AG815" s="116">
        <v>-1</v>
      </c>
      <c r="AH815" s="116">
        <v>-1</v>
      </c>
      <c r="AI815" s="116">
        <v>-1</v>
      </c>
      <c r="AJ815" s="116">
        <v>0</v>
      </c>
      <c r="AM815" s="116" t="s">
        <v>319</v>
      </c>
      <c r="AN815" s="116" t="s">
        <v>328</v>
      </c>
      <c r="AQ815" s="116">
        <v>779</v>
      </c>
      <c r="AR815" s="116" t="s">
        <v>320</v>
      </c>
      <c r="AS815" s="116" t="s">
        <v>248</v>
      </c>
      <c r="AT815" s="116" t="s">
        <v>268</v>
      </c>
      <c r="AV815" s="116">
        <v>119.680482127926</v>
      </c>
      <c r="AW815" s="116">
        <v>0.71475969179999999</v>
      </c>
    </row>
    <row r="816" spans="1:49" x14ac:dyDescent="0.25">
      <c r="A816" s="127">
        <v>260000</v>
      </c>
      <c r="B816" s="127">
        <v>2500000</v>
      </c>
      <c r="C816" s="127">
        <v>590000</v>
      </c>
      <c r="D816" s="116" t="s">
        <v>314</v>
      </c>
      <c r="E816" s="116" t="s">
        <v>315</v>
      </c>
      <c r="F816" s="116" t="s">
        <v>316</v>
      </c>
      <c r="G816" s="116" t="s">
        <v>317</v>
      </c>
      <c r="H816" s="116">
        <v>0.36</v>
      </c>
      <c r="I816" s="116">
        <v>0.57999999999999996</v>
      </c>
      <c r="J816" s="116" t="s">
        <v>326</v>
      </c>
      <c r="K816" s="116">
        <v>2.1290097548709998E-2</v>
      </c>
      <c r="L816" s="116">
        <v>4001.5596836616801</v>
      </c>
      <c r="M816" s="116">
        <v>9.1549595170076099</v>
      </c>
      <c r="N816" s="116">
        <v>1.33542194442323</v>
      </c>
      <c r="O816" s="116">
        <v>0.19490998117162001</v>
      </c>
      <c r="P816" s="116">
        <v>2.8431263465459999E-2</v>
      </c>
      <c r="Q816" s="116">
        <v>85.193596012158395</v>
      </c>
      <c r="R816" s="116">
        <v>1210</v>
      </c>
      <c r="S816" s="116" t="s">
        <v>318</v>
      </c>
      <c r="T816" s="116">
        <v>1210</v>
      </c>
      <c r="U816" s="116" t="s">
        <v>327</v>
      </c>
      <c r="V816" s="116" t="s">
        <v>326</v>
      </c>
      <c r="Z816" s="116">
        <v>0</v>
      </c>
      <c r="AA816" s="116">
        <v>1</v>
      </c>
      <c r="AB816" s="116">
        <v>0.19490998117162001</v>
      </c>
      <c r="AC816" s="116">
        <v>2.8431263465459999E-2</v>
      </c>
      <c r="AD816" s="116">
        <v>200.295512304829</v>
      </c>
      <c r="AF816" s="116">
        <v>-1</v>
      </c>
      <c r="AG816" s="116">
        <v>-1</v>
      </c>
      <c r="AH816" s="116">
        <v>-1</v>
      </c>
      <c r="AI816" s="116">
        <v>-1</v>
      </c>
      <c r="AJ816" s="116">
        <v>0</v>
      </c>
      <c r="AM816" s="116" t="s">
        <v>319</v>
      </c>
      <c r="AN816" s="116" t="s">
        <v>328</v>
      </c>
      <c r="AQ816" s="116">
        <v>779</v>
      </c>
      <c r="AR816" s="116" t="s">
        <v>320</v>
      </c>
      <c r="AS816" s="116" t="s">
        <v>248</v>
      </c>
      <c r="AT816" s="116" t="s">
        <v>268</v>
      </c>
      <c r="AV816" s="116">
        <v>122.97730568683799</v>
      </c>
      <c r="AW816" s="116">
        <v>0.16244567100000001</v>
      </c>
    </row>
    <row r="817" spans="1:49" x14ac:dyDescent="0.25">
      <c r="A817" s="127">
        <v>260000</v>
      </c>
      <c r="B817" s="127">
        <v>2500000</v>
      </c>
      <c r="C817" s="127">
        <v>590000</v>
      </c>
      <c r="D817" s="116" t="s">
        <v>314</v>
      </c>
      <c r="E817" s="116" t="s">
        <v>315</v>
      </c>
      <c r="F817" s="116" t="s">
        <v>316</v>
      </c>
      <c r="G817" s="116" t="s">
        <v>317</v>
      </c>
      <c r="H817" s="116">
        <v>0.36</v>
      </c>
      <c r="I817" s="116">
        <v>0.57999999999999996</v>
      </c>
      <c r="J817" s="116" t="s">
        <v>326</v>
      </c>
      <c r="K817" s="116">
        <v>7.7791959436540006E-2</v>
      </c>
      <c r="L817" s="116">
        <v>4001.5596836616801</v>
      </c>
      <c r="M817" s="116">
        <v>9.1549595170076099</v>
      </c>
      <c r="N817" s="116">
        <v>1.33542194442323</v>
      </c>
      <c r="O817" s="116">
        <v>0.71218223939027003</v>
      </c>
      <c r="P817" s="116">
        <v>0.10388508973124</v>
      </c>
      <c r="Q817" s="116">
        <v>311.28916859432701</v>
      </c>
      <c r="R817" s="116">
        <v>1310</v>
      </c>
      <c r="S817" s="116" t="s">
        <v>318</v>
      </c>
      <c r="T817" s="116">
        <v>1310</v>
      </c>
      <c r="U817" s="116" t="s">
        <v>327</v>
      </c>
      <c r="V817" s="116" t="s">
        <v>326</v>
      </c>
      <c r="Z817" s="116">
        <v>0</v>
      </c>
      <c r="AA817" s="116">
        <v>1</v>
      </c>
      <c r="AB817" s="116">
        <v>0.71218223939027003</v>
      </c>
      <c r="AC817" s="116">
        <v>0.10388508973124</v>
      </c>
      <c r="AD817" s="116">
        <v>347.43115259651802</v>
      </c>
      <c r="AF817" s="116">
        <v>-1</v>
      </c>
      <c r="AG817" s="116">
        <v>-1</v>
      </c>
      <c r="AH817" s="116">
        <v>-1</v>
      </c>
      <c r="AI817" s="116">
        <v>-1</v>
      </c>
      <c r="AJ817" s="116">
        <v>0</v>
      </c>
      <c r="AM817" s="116" t="s">
        <v>319</v>
      </c>
      <c r="AN817" s="116" t="s">
        <v>328</v>
      </c>
      <c r="AQ817" s="116">
        <v>779</v>
      </c>
      <c r="AR817" s="116" t="s">
        <v>320</v>
      </c>
      <c r="AS817" s="116" t="s">
        <v>248</v>
      </c>
      <c r="AT817" s="116" t="s">
        <v>268</v>
      </c>
      <c r="AV817" s="116">
        <v>86.014671002942407</v>
      </c>
      <c r="AW817" s="116">
        <v>0.28177709049999999</v>
      </c>
    </row>
    <row r="818" spans="1:49" x14ac:dyDescent="0.25">
      <c r="A818" s="127">
        <v>260000</v>
      </c>
      <c r="B818" s="127">
        <v>2500000</v>
      </c>
      <c r="C818" s="127">
        <v>590000</v>
      </c>
      <c r="D818" s="116" t="s">
        <v>314</v>
      </c>
      <c r="E818" s="116" t="s">
        <v>315</v>
      </c>
      <c r="F818" s="116" t="s">
        <v>316</v>
      </c>
      <c r="G818" s="116" t="s">
        <v>317</v>
      </c>
      <c r="H818" s="116">
        <v>0.36</v>
      </c>
      <c r="I818" s="116">
        <v>0.57999999999999996</v>
      </c>
      <c r="J818" s="116" t="s">
        <v>326</v>
      </c>
      <c r="K818" s="116">
        <v>0.16383937475502999</v>
      </c>
      <c r="L818" s="116">
        <v>3955.0004383857699</v>
      </c>
      <c r="M818" s="116">
        <v>10.4495673417637</v>
      </c>
      <c r="N818" s="116">
        <v>1.73655965923709</v>
      </c>
      <c r="O818" s="116">
        <v>1.7120505797352401</v>
      </c>
      <c r="P818" s="116">
        <v>0.28451684879422001</v>
      </c>
      <c r="Q818" s="116">
        <v>647.98479898102505</v>
      </c>
      <c r="R818" s="116">
        <v>1210</v>
      </c>
      <c r="S818" s="116" t="s">
        <v>318</v>
      </c>
      <c r="T818" s="116">
        <v>1210</v>
      </c>
      <c r="U818" s="116" t="s">
        <v>327</v>
      </c>
      <c r="V818" s="116" t="s">
        <v>326</v>
      </c>
      <c r="Z818" s="116">
        <v>0</v>
      </c>
      <c r="AA818" s="116">
        <v>1</v>
      </c>
      <c r="AB818" s="116">
        <v>1.7120505797352401</v>
      </c>
      <c r="AC818" s="116">
        <v>0.28451684879422001</v>
      </c>
      <c r="AD818" s="116">
        <v>647.98479898102505</v>
      </c>
      <c r="AF818" s="116">
        <v>-1</v>
      </c>
      <c r="AG818" s="116">
        <v>-1</v>
      </c>
      <c r="AH818" s="116">
        <v>-1</v>
      </c>
      <c r="AI818" s="116">
        <v>-1</v>
      </c>
      <c r="AJ818" s="116">
        <v>0</v>
      </c>
      <c r="AM818" s="116" t="s">
        <v>319</v>
      </c>
      <c r="AN818" s="116" t="s">
        <v>328</v>
      </c>
      <c r="AQ818" s="116">
        <v>779</v>
      </c>
      <c r="AR818" s="116" t="s">
        <v>320</v>
      </c>
      <c r="AS818" s="116" t="s">
        <v>248</v>
      </c>
      <c r="AT818" s="116" t="s">
        <v>268</v>
      </c>
      <c r="AV818" s="116">
        <v>191.33274742059899</v>
      </c>
      <c r="AW818" s="116">
        <v>0.52553511679999998</v>
      </c>
    </row>
    <row r="819" spans="1:49" x14ac:dyDescent="0.25">
      <c r="A819" s="127">
        <v>260000</v>
      </c>
      <c r="B819" s="127">
        <v>2500000</v>
      </c>
      <c r="C819" s="127">
        <v>590000</v>
      </c>
      <c r="D819" s="116" t="s">
        <v>314</v>
      </c>
      <c r="E819" s="116" t="s">
        <v>315</v>
      </c>
      <c r="F819" s="116" t="s">
        <v>316</v>
      </c>
      <c r="G819" s="116" t="s">
        <v>317</v>
      </c>
      <c r="H819" s="116">
        <v>0.36</v>
      </c>
      <c r="I819" s="116">
        <v>0.57999999999999996</v>
      </c>
      <c r="J819" s="116" t="s">
        <v>326</v>
      </c>
      <c r="K819" s="116">
        <v>0.16801486679154001</v>
      </c>
      <c r="L819" s="116">
        <v>3955.0004383857699</v>
      </c>
      <c r="M819" s="116">
        <v>10.4495673417637</v>
      </c>
      <c r="N819" s="116">
        <v>1.73655965923709</v>
      </c>
      <c r="O819" s="116">
        <v>1.75568266495574</v>
      </c>
      <c r="P819" s="116">
        <v>0.29176783982228999</v>
      </c>
      <c r="Q819" s="116">
        <v>664.49887181589497</v>
      </c>
      <c r="R819" s="116">
        <v>1310</v>
      </c>
      <c r="S819" s="116" t="s">
        <v>318</v>
      </c>
      <c r="T819" s="116">
        <v>1310</v>
      </c>
      <c r="U819" s="116" t="s">
        <v>327</v>
      </c>
      <c r="V819" s="116" t="s">
        <v>326</v>
      </c>
      <c r="Z819" s="116">
        <v>0</v>
      </c>
      <c r="AA819" s="116">
        <v>1</v>
      </c>
      <c r="AB819" s="116">
        <v>1.75568266495574</v>
      </c>
      <c r="AC819" s="116">
        <v>0.29176783982228999</v>
      </c>
      <c r="AD819" s="116">
        <v>664.49887181589497</v>
      </c>
      <c r="AF819" s="116">
        <v>-1</v>
      </c>
      <c r="AG819" s="116">
        <v>-1</v>
      </c>
      <c r="AH819" s="116">
        <v>-1</v>
      </c>
      <c r="AI819" s="116">
        <v>-1</v>
      </c>
      <c r="AJ819" s="116">
        <v>0</v>
      </c>
      <c r="AM819" s="116" t="s">
        <v>319</v>
      </c>
      <c r="AN819" s="116" t="s">
        <v>328</v>
      </c>
      <c r="AQ819" s="116">
        <v>779</v>
      </c>
      <c r="AR819" s="116" t="s">
        <v>320</v>
      </c>
      <c r="AS819" s="116" t="s">
        <v>248</v>
      </c>
      <c r="AT819" s="116" t="s">
        <v>268</v>
      </c>
      <c r="AV819" s="116">
        <v>105.170009136524</v>
      </c>
      <c r="AW819" s="116">
        <v>0.53892852540000002</v>
      </c>
    </row>
    <row r="820" spans="1:49" x14ac:dyDescent="0.25">
      <c r="A820" s="127">
        <v>260000</v>
      </c>
      <c r="B820" s="127">
        <v>2500000</v>
      </c>
      <c r="C820" s="127">
        <v>590000</v>
      </c>
      <c r="D820" s="116" t="s">
        <v>314</v>
      </c>
      <c r="E820" s="116" t="s">
        <v>315</v>
      </c>
      <c r="F820" s="116" t="s">
        <v>316</v>
      </c>
      <c r="G820" s="116" t="s">
        <v>317</v>
      </c>
      <c r="H820" s="116">
        <v>0.36</v>
      </c>
      <c r="I820" s="116">
        <v>0.57999999999999996</v>
      </c>
      <c r="J820" s="116" t="s">
        <v>326</v>
      </c>
      <c r="K820" s="116">
        <v>5.5424985995689999E-2</v>
      </c>
      <c r="L820" s="116">
        <v>3955.0004383857699</v>
      </c>
      <c r="M820" s="116">
        <v>10.4495673417637</v>
      </c>
      <c r="N820" s="116">
        <v>1.73655965923709</v>
      </c>
      <c r="O820" s="116">
        <v>0.57916712357833</v>
      </c>
      <c r="P820" s="116">
        <v>9.62487947939E-2</v>
      </c>
      <c r="Q820" s="116">
        <v>219.205843910498</v>
      </c>
      <c r="R820" s="116">
        <v>1310</v>
      </c>
      <c r="S820" s="116" t="s">
        <v>318</v>
      </c>
      <c r="T820" s="116">
        <v>1310</v>
      </c>
      <c r="U820" s="116" t="s">
        <v>327</v>
      </c>
      <c r="V820" s="116" t="s">
        <v>326</v>
      </c>
      <c r="Z820" s="116">
        <v>0</v>
      </c>
      <c r="AA820" s="116">
        <v>1</v>
      </c>
      <c r="AB820" s="116">
        <v>0.57916712357833</v>
      </c>
      <c r="AC820" s="116">
        <v>9.62487947939E-2</v>
      </c>
      <c r="AD820" s="116">
        <v>219.205843910499</v>
      </c>
      <c r="AF820" s="116">
        <v>-1</v>
      </c>
      <c r="AG820" s="116">
        <v>-1</v>
      </c>
      <c r="AH820" s="116">
        <v>-1</v>
      </c>
      <c r="AI820" s="116">
        <v>-1</v>
      </c>
      <c r="AJ820" s="116">
        <v>0</v>
      </c>
      <c r="AM820" s="116" t="s">
        <v>319</v>
      </c>
      <c r="AN820" s="116" t="s">
        <v>328</v>
      </c>
      <c r="AQ820" s="116">
        <v>779</v>
      </c>
      <c r="AR820" s="116" t="s">
        <v>320</v>
      </c>
      <c r="AS820" s="116" t="s">
        <v>248</v>
      </c>
      <c r="AT820" s="116" t="s">
        <v>268</v>
      </c>
      <c r="AV820" s="116">
        <v>62.325849419425701</v>
      </c>
      <c r="AW820" s="116">
        <v>0.17778251740000001</v>
      </c>
    </row>
    <row r="821" spans="1:49" x14ac:dyDescent="0.25">
      <c r="A821" s="127">
        <v>260000</v>
      </c>
      <c r="B821" s="127">
        <v>2500000</v>
      </c>
      <c r="C821" s="127">
        <v>590000</v>
      </c>
      <c r="D821" s="116" t="s">
        <v>314</v>
      </c>
      <c r="E821" s="116" t="s">
        <v>315</v>
      </c>
      <c r="F821" s="116" t="s">
        <v>316</v>
      </c>
      <c r="G821" s="116" t="s">
        <v>317</v>
      </c>
      <c r="H821" s="116">
        <v>0.36</v>
      </c>
      <c r="I821" s="116">
        <v>0.57999999999999996</v>
      </c>
      <c r="J821" s="116" t="s">
        <v>326</v>
      </c>
      <c r="K821" s="116">
        <v>1.329520498931E-2</v>
      </c>
      <c r="L821" s="116">
        <v>3955.0004383857699</v>
      </c>
      <c r="M821" s="116">
        <v>10.4495673417637</v>
      </c>
      <c r="N821" s="116">
        <v>1.73655965923709</v>
      </c>
      <c r="O821" s="116">
        <v>0.13892913985836999</v>
      </c>
      <c r="P821" s="116">
        <v>2.3087916645719998E-2</v>
      </c>
      <c r="Q821" s="116">
        <v>52.582541561157598</v>
      </c>
      <c r="R821" s="116">
        <v>1310</v>
      </c>
      <c r="S821" s="116" t="s">
        <v>318</v>
      </c>
      <c r="T821" s="116">
        <v>1310</v>
      </c>
      <c r="U821" s="116" t="s">
        <v>327</v>
      </c>
      <c r="V821" s="116" t="s">
        <v>326</v>
      </c>
      <c r="Z821" s="116">
        <v>0</v>
      </c>
      <c r="AA821" s="116">
        <v>1</v>
      </c>
      <c r="AB821" s="116">
        <v>0.13892913985836999</v>
      </c>
      <c r="AC821" s="116">
        <v>2.3087916645719998E-2</v>
      </c>
      <c r="AD821" s="116">
        <v>52.582541561158799</v>
      </c>
      <c r="AF821" s="116">
        <v>-1</v>
      </c>
      <c r="AG821" s="116">
        <v>-1</v>
      </c>
      <c r="AH821" s="116">
        <v>-1</v>
      </c>
      <c r="AI821" s="116">
        <v>-1</v>
      </c>
      <c r="AJ821" s="116">
        <v>0</v>
      </c>
      <c r="AM821" s="116" t="s">
        <v>319</v>
      </c>
      <c r="AN821" s="116" t="s">
        <v>328</v>
      </c>
      <c r="AQ821" s="116">
        <v>779</v>
      </c>
      <c r="AR821" s="116" t="s">
        <v>320</v>
      </c>
      <c r="AS821" s="116" t="s">
        <v>248</v>
      </c>
      <c r="AT821" s="116" t="s">
        <v>268</v>
      </c>
      <c r="AV821" s="116">
        <v>33.416436951212702</v>
      </c>
      <c r="AW821" s="116">
        <v>4.2646019100000002E-2</v>
      </c>
    </row>
    <row r="822" spans="1:49" x14ac:dyDescent="0.25">
      <c r="A822" s="127">
        <v>260000</v>
      </c>
      <c r="B822" s="127">
        <v>2500000</v>
      </c>
      <c r="C822" s="127">
        <v>600000</v>
      </c>
      <c r="D822" s="116" t="s">
        <v>314</v>
      </c>
      <c r="E822" s="116" t="s">
        <v>315</v>
      </c>
      <c r="F822" s="116" t="s">
        <v>316</v>
      </c>
      <c r="G822" s="116" t="s">
        <v>317</v>
      </c>
      <c r="H822" s="116">
        <v>0.36</v>
      </c>
      <c r="I822" s="116">
        <v>0.57999999999999996</v>
      </c>
      <c r="J822" s="116" t="s">
        <v>326</v>
      </c>
      <c r="K822" s="116">
        <v>7.8801437025600007E-3</v>
      </c>
      <c r="L822" s="116">
        <v>3944.0400527684801</v>
      </c>
      <c r="M822" s="116">
        <v>9.3270839578969191</v>
      </c>
      <c r="N822" s="116">
        <v>1.3357078635649999</v>
      </c>
      <c r="O822" s="116">
        <v>7.3498761914089994E-2</v>
      </c>
      <c r="P822" s="116">
        <v>1.052556990953E-2</v>
      </c>
      <c r="Q822" s="116">
        <v>31.079602384479699</v>
      </c>
      <c r="R822" s="116">
        <v>1210</v>
      </c>
      <c r="S822" s="116" t="s">
        <v>318</v>
      </c>
      <c r="T822" s="116">
        <v>1210</v>
      </c>
      <c r="U822" s="116" t="s">
        <v>327</v>
      </c>
      <c r="V822" s="116" t="s">
        <v>326</v>
      </c>
      <c r="Z822" s="116">
        <v>0</v>
      </c>
      <c r="AA822" s="116">
        <v>1</v>
      </c>
      <c r="AB822" s="116">
        <v>7.3498761914089994E-2</v>
      </c>
      <c r="AC822" s="116">
        <v>1.052556990953E-2</v>
      </c>
      <c r="AD822" s="116">
        <v>31.079602384480499</v>
      </c>
      <c r="AF822" s="116">
        <v>-1</v>
      </c>
      <c r="AG822" s="116">
        <v>-1</v>
      </c>
      <c r="AH822" s="116">
        <v>-1</v>
      </c>
      <c r="AI822" s="116">
        <v>-1</v>
      </c>
      <c r="AJ822" s="116">
        <v>0</v>
      </c>
      <c r="AM822" s="116" t="s">
        <v>319</v>
      </c>
      <c r="AN822" s="116">
        <v>70</v>
      </c>
      <c r="AQ822" s="116">
        <v>779</v>
      </c>
      <c r="AR822" s="116" t="s">
        <v>320</v>
      </c>
      <c r="AS822" s="116" t="s">
        <v>248</v>
      </c>
      <c r="AT822" s="116" t="s">
        <v>268</v>
      </c>
      <c r="AV822" s="116">
        <v>131.491337674222</v>
      </c>
      <c r="AW822" s="116">
        <v>2.5206490200000001E-2</v>
      </c>
    </row>
    <row r="823" spans="1:49" x14ac:dyDescent="0.25">
      <c r="A823" s="127">
        <v>260000</v>
      </c>
      <c r="B823" s="127">
        <v>2500000</v>
      </c>
      <c r="C823" s="127">
        <v>600000</v>
      </c>
      <c r="D823" s="116" t="s">
        <v>314</v>
      </c>
      <c r="E823" s="116" t="s">
        <v>315</v>
      </c>
      <c r="F823" s="116" t="s">
        <v>316</v>
      </c>
      <c r="G823" s="116" t="s">
        <v>317</v>
      </c>
      <c r="H823" s="116">
        <v>0.36</v>
      </c>
      <c r="I823" s="116">
        <v>0.57999999999999996</v>
      </c>
      <c r="J823" s="116" t="s">
        <v>326</v>
      </c>
      <c r="K823" s="116">
        <v>0.21764032549543</v>
      </c>
      <c r="L823" s="116">
        <v>3944.0400527684801</v>
      </c>
      <c r="M823" s="116">
        <v>9.3270839578969191</v>
      </c>
      <c r="N823" s="116">
        <v>1.3357078635649999</v>
      </c>
      <c r="O823" s="116">
        <v>2.0299495885199699</v>
      </c>
      <c r="P823" s="116">
        <v>0.2907038941931</v>
      </c>
      <c r="Q823" s="116">
        <v>858.38216085158001</v>
      </c>
      <c r="R823" s="116">
        <v>1750</v>
      </c>
      <c r="S823" s="116" t="s">
        <v>321</v>
      </c>
      <c r="T823" s="116">
        <v>1750</v>
      </c>
      <c r="U823" s="116" t="s">
        <v>327</v>
      </c>
      <c r="V823" s="116" t="s">
        <v>326</v>
      </c>
      <c r="Z823" s="116">
        <v>0</v>
      </c>
      <c r="AA823" s="116">
        <v>1</v>
      </c>
      <c r="AB823" s="116">
        <v>2.0299495885199699</v>
      </c>
      <c r="AC823" s="116">
        <v>0.2907038941931</v>
      </c>
      <c r="AD823" s="116">
        <v>858.38216085158001</v>
      </c>
      <c r="AF823" s="116">
        <v>-1</v>
      </c>
      <c r="AG823" s="116">
        <v>-1</v>
      </c>
      <c r="AH823" s="116">
        <v>-1</v>
      </c>
      <c r="AI823" s="116">
        <v>-1</v>
      </c>
      <c r="AJ823" s="116">
        <v>0</v>
      </c>
      <c r="AM823" s="116" t="s">
        <v>319</v>
      </c>
      <c r="AN823" s="116">
        <v>71</v>
      </c>
      <c r="AQ823" s="116">
        <v>779</v>
      </c>
      <c r="AR823" s="116" t="s">
        <v>320</v>
      </c>
      <c r="AS823" s="116" t="s">
        <v>248</v>
      </c>
      <c r="AT823" s="116" t="s">
        <v>268</v>
      </c>
      <c r="AV823" s="116">
        <v>135.02810751418701</v>
      </c>
      <c r="AW823" s="116">
        <v>0.69617369090000003</v>
      </c>
    </row>
    <row r="824" spans="1:49" x14ac:dyDescent="0.25">
      <c r="A824" s="127">
        <v>260000</v>
      </c>
      <c r="B824" s="127">
        <v>2500000</v>
      </c>
      <c r="C824" s="127">
        <v>600000</v>
      </c>
      <c r="D824" s="116" t="s">
        <v>314</v>
      </c>
      <c r="E824" s="116" t="s">
        <v>315</v>
      </c>
      <c r="F824" s="116" t="s">
        <v>316</v>
      </c>
      <c r="G824" s="116" t="s">
        <v>317</v>
      </c>
      <c r="H824" s="116">
        <v>0.36</v>
      </c>
      <c r="I824" s="116">
        <v>0.57999999999999996</v>
      </c>
      <c r="J824" s="116" t="s">
        <v>326</v>
      </c>
      <c r="K824" s="116">
        <v>4.3093563759899998E-3</v>
      </c>
      <c r="L824" s="116">
        <v>3944.0400527684801</v>
      </c>
      <c r="M824" s="116">
        <v>9.3270839578969191</v>
      </c>
      <c r="N824" s="116">
        <v>1.3357078635649999</v>
      </c>
      <c r="O824" s="116">
        <v>4.0193728723360002E-2</v>
      </c>
      <c r="P824" s="116">
        <v>5.7560411983100003E-3</v>
      </c>
      <c r="Q824" s="116">
        <v>16.996274148561699</v>
      </c>
      <c r="R824" s="116">
        <v>1310</v>
      </c>
      <c r="S824" s="116" t="s">
        <v>318</v>
      </c>
      <c r="T824" s="116">
        <v>1310</v>
      </c>
      <c r="U824" s="116" t="s">
        <v>327</v>
      </c>
      <c r="V824" s="116" t="s">
        <v>326</v>
      </c>
      <c r="Z824" s="116">
        <v>0</v>
      </c>
      <c r="AA824" s="116">
        <v>1</v>
      </c>
      <c r="AB824" s="116">
        <v>4.0193728723360002E-2</v>
      </c>
      <c r="AC824" s="116">
        <v>5.7560411983100003E-3</v>
      </c>
      <c r="AD824" s="116">
        <v>16.9962741485623</v>
      </c>
      <c r="AF824" s="116">
        <v>-1</v>
      </c>
      <c r="AG824" s="116">
        <v>-1</v>
      </c>
      <c r="AH824" s="116">
        <v>-1</v>
      </c>
      <c r="AI824" s="116">
        <v>-1</v>
      </c>
      <c r="AJ824" s="116">
        <v>0</v>
      </c>
      <c r="AM824" s="116" t="s">
        <v>319</v>
      </c>
      <c r="AN824" s="116">
        <v>72</v>
      </c>
      <c r="AQ824" s="116">
        <v>779</v>
      </c>
      <c r="AR824" s="116" t="s">
        <v>320</v>
      </c>
      <c r="AS824" s="116" t="s">
        <v>248</v>
      </c>
      <c r="AT824" s="116" t="s">
        <v>268</v>
      </c>
      <c r="AV824" s="116">
        <v>37.443345228001903</v>
      </c>
      <c r="AW824" s="116">
        <v>1.3784488399999999E-2</v>
      </c>
    </row>
    <row r="825" spans="1:49" x14ac:dyDescent="0.25">
      <c r="A825" s="127">
        <v>260000</v>
      </c>
      <c r="B825" s="127">
        <v>2500000</v>
      </c>
      <c r="C825" s="127">
        <v>600000</v>
      </c>
      <c r="D825" s="116" t="s">
        <v>314</v>
      </c>
      <c r="E825" s="116" t="s">
        <v>315</v>
      </c>
      <c r="F825" s="116" t="s">
        <v>316</v>
      </c>
      <c r="G825" s="116" t="s">
        <v>317</v>
      </c>
      <c r="H825" s="116">
        <v>0.36</v>
      </c>
      <c r="I825" s="116">
        <v>0.57999999999999996</v>
      </c>
      <c r="J825" s="116" t="s">
        <v>326</v>
      </c>
      <c r="K825" s="116">
        <v>1.34881178913E-3</v>
      </c>
      <c r="L825" s="116">
        <v>3994.2009584471298</v>
      </c>
      <c r="M825" s="116">
        <v>10.5388966147581</v>
      </c>
      <c r="N825" s="116">
        <v>1.76350103624014</v>
      </c>
      <c r="O825" s="116">
        <v>1.42149879985E-2</v>
      </c>
      <c r="P825" s="116">
        <v>2.37863098784E-3</v>
      </c>
      <c r="Q825" s="116">
        <v>5.3874253409437802</v>
      </c>
      <c r="R825" s="116">
        <v>1210</v>
      </c>
      <c r="S825" s="116" t="s">
        <v>318</v>
      </c>
      <c r="T825" s="116">
        <v>1210</v>
      </c>
      <c r="U825" s="116" t="s">
        <v>327</v>
      </c>
      <c r="V825" s="116" t="s">
        <v>326</v>
      </c>
      <c r="Z825" s="116">
        <v>0</v>
      </c>
      <c r="AA825" s="116">
        <v>1</v>
      </c>
      <c r="AB825" s="116">
        <v>1.42149879985E-2</v>
      </c>
      <c r="AC825" s="116">
        <v>2.37863098784E-3</v>
      </c>
      <c r="AD825" s="116">
        <v>5.3874253409427801</v>
      </c>
      <c r="AF825" s="116">
        <v>-1</v>
      </c>
      <c r="AG825" s="116">
        <v>-1</v>
      </c>
      <c r="AH825" s="116">
        <v>-1</v>
      </c>
      <c r="AI825" s="116">
        <v>-1</v>
      </c>
      <c r="AJ825" s="116">
        <v>0</v>
      </c>
      <c r="AM825" s="116" t="s">
        <v>319</v>
      </c>
      <c r="AN825" s="116">
        <v>40</v>
      </c>
      <c r="AQ825" s="116">
        <v>779</v>
      </c>
      <c r="AR825" s="116" t="s">
        <v>320</v>
      </c>
      <c r="AS825" s="116" t="s">
        <v>248</v>
      </c>
      <c r="AT825" s="116" t="s">
        <v>268</v>
      </c>
      <c r="AV825" s="116">
        <v>63.4896365881416</v>
      </c>
      <c r="AW825" s="116">
        <v>4.3693635999999996E-3</v>
      </c>
    </row>
    <row r="826" spans="1:49" x14ac:dyDescent="0.25">
      <c r="A826" s="127">
        <v>260000</v>
      </c>
      <c r="B826" s="127">
        <v>2500000</v>
      </c>
      <c r="C826" s="127">
        <v>600000</v>
      </c>
      <c r="D826" s="116" t="s">
        <v>314</v>
      </c>
      <c r="E826" s="116" t="s">
        <v>315</v>
      </c>
      <c r="F826" s="116" t="s">
        <v>316</v>
      </c>
      <c r="G826" s="116" t="s">
        <v>317</v>
      </c>
      <c r="H826" s="116">
        <v>0.36</v>
      </c>
      <c r="I826" s="116">
        <v>0.57999999999999996</v>
      </c>
      <c r="J826" s="116" t="s">
        <v>326</v>
      </c>
      <c r="K826" s="116">
        <v>8.3213495064170001E-2</v>
      </c>
      <c r="L826" s="116">
        <v>3994.2009584471298</v>
      </c>
      <c r="M826" s="116">
        <v>10.5388966147581</v>
      </c>
      <c r="N826" s="116">
        <v>1.76350103624014</v>
      </c>
      <c r="O826" s="116">
        <v>0.87697842143404003</v>
      </c>
      <c r="P826" s="116">
        <v>0.14674708477484</v>
      </c>
      <c r="Q826" s="116">
        <v>332.371421741071</v>
      </c>
      <c r="R826" s="116">
        <v>1310</v>
      </c>
      <c r="S826" s="116" t="s">
        <v>318</v>
      </c>
      <c r="T826" s="116">
        <v>1310</v>
      </c>
      <c r="U826" s="116" t="s">
        <v>327</v>
      </c>
      <c r="V826" s="116" t="s">
        <v>326</v>
      </c>
      <c r="Z826" s="116">
        <v>0</v>
      </c>
      <c r="AA826" s="116">
        <v>1</v>
      </c>
      <c r="AB826" s="116">
        <v>0.87697842143404003</v>
      </c>
      <c r="AC826" s="116">
        <v>0.14674708477484</v>
      </c>
      <c r="AD826" s="116">
        <v>332.37142174106998</v>
      </c>
      <c r="AF826" s="116">
        <v>-1</v>
      </c>
      <c r="AG826" s="116">
        <v>-1</v>
      </c>
      <c r="AH826" s="116">
        <v>-1</v>
      </c>
      <c r="AI826" s="116">
        <v>-1</v>
      </c>
      <c r="AJ826" s="116">
        <v>0</v>
      </c>
      <c r="AM826" s="116" t="s">
        <v>319</v>
      </c>
      <c r="AN826" s="116">
        <v>41</v>
      </c>
      <c r="AQ826" s="116">
        <v>779</v>
      </c>
      <c r="AR826" s="116" t="s">
        <v>320</v>
      </c>
      <c r="AS826" s="116" t="s">
        <v>248</v>
      </c>
      <c r="AT826" s="116" t="s">
        <v>268</v>
      </c>
      <c r="AV826" s="116">
        <v>79.099577233334003</v>
      </c>
      <c r="AW826" s="116">
        <v>0.26956319690000002</v>
      </c>
    </row>
    <row r="827" spans="1:49" x14ac:dyDescent="0.25">
      <c r="A827" s="127">
        <v>260000</v>
      </c>
      <c r="B827" s="127">
        <v>2500000</v>
      </c>
      <c r="C827" s="127">
        <v>600000</v>
      </c>
      <c r="D827" s="116" t="s">
        <v>314</v>
      </c>
      <c r="E827" s="116" t="s">
        <v>315</v>
      </c>
      <c r="F827" s="116" t="s">
        <v>316</v>
      </c>
      <c r="G827" s="116" t="s">
        <v>317</v>
      </c>
      <c r="H827" s="116">
        <v>0.36</v>
      </c>
      <c r="I827" s="116">
        <v>0.57999999999999996</v>
      </c>
      <c r="J827" s="116" t="s">
        <v>326</v>
      </c>
      <c r="K827" s="116">
        <v>0.12833422477095999</v>
      </c>
      <c r="L827" s="116">
        <v>3994.2009584471298</v>
      </c>
      <c r="M827" s="116">
        <v>10.5388966147581</v>
      </c>
      <c r="N827" s="116">
        <v>1.76350103624014</v>
      </c>
      <c r="O827" s="116">
        <v>1.3525011269963301</v>
      </c>
      <c r="P827" s="116">
        <v>0.22631753836867</v>
      </c>
      <c r="Q827" s="116">
        <v>512.59268358175802</v>
      </c>
      <c r="R827" s="116">
        <v>1310</v>
      </c>
      <c r="S827" s="116" t="s">
        <v>318</v>
      </c>
      <c r="T827" s="116">
        <v>1310</v>
      </c>
      <c r="U827" s="116" t="s">
        <v>327</v>
      </c>
      <c r="V827" s="116" t="s">
        <v>326</v>
      </c>
      <c r="Z827" s="116">
        <v>0</v>
      </c>
      <c r="AA827" s="116">
        <v>1</v>
      </c>
      <c r="AB827" s="116">
        <v>1.3525011269963301</v>
      </c>
      <c r="AC827" s="116">
        <v>0.22631753836867</v>
      </c>
      <c r="AD827" s="116">
        <v>512.59268358175802</v>
      </c>
      <c r="AF827" s="116">
        <v>-1</v>
      </c>
      <c r="AG827" s="116">
        <v>-1</v>
      </c>
      <c r="AH827" s="116">
        <v>-1</v>
      </c>
      <c r="AI827" s="116">
        <v>-1</v>
      </c>
      <c r="AJ827" s="116">
        <v>0</v>
      </c>
      <c r="AM827" s="116" t="s">
        <v>319</v>
      </c>
      <c r="AN827" s="116">
        <v>42</v>
      </c>
      <c r="AQ827" s="116">
        <v>779</v>
      </c>
      <c r="AR827" s="116" t="s">
        <v>320</v>
      </c>
      <c r="AS827" s="116" t="s">
        <v>248</v>
      </c>
      <c r="AT827" s="116" t="s">
        <v>268</v>
      </c>
      <c r="AV827" s="116">
        <v>92.393422548595794</v>
      </c>
      <c r="AW827" s="116">
        <v>0.41572804829999999</v>
      </c>
    </row>
    <row r="828" spans="1:49" x14ac:dyDescent="0.25">
      <c r="A828" s="127">
        <v>260000</v>
      </c>
      <c r="B828" s="127">
        <v>2500000</v>
      </c>
      <c r="C828" s="127">
        <v>600000</v>
      </c>
      <c r="D828" s="116" t="s">
        <v>314</v>
      </c>
      <c r="E828" s="116" t="s">
        <v>315</v>
      </c>
      <c r="F828" s="116" t="s">
        <v>316</v>
      </c>
      <c r="G828" s="116" t="s">
        <v>317</v>
      </c>
      <c r="H828" s="116">
        <v>0.36</v>
      </c>
      <c r="I828" s="116">
        <v>0.57999999999999996</v>
      </c>
      <c r="J828" s="116" t="s">
        <v>326</v>
      </c>
      <c r="K828" s="116">
        <v>0.18682182516755999</v>
      </c>
      <c r="L828" s="116">
        <v>3978.6086766940798</v>
      </c>
      <c r="M828" s="116">
        <v>10.4746197759032</v>
      </c>
      <c r="N828" s="116">
        <v>1.7453583934800001</v>
      </c>
      <c r="O828" s="116">
        <v>1.95688758447053</v>
      </c>
      <c r="P828" s="116">
        <v>0.32607104064145997</v>
      </c>
      <c r="Q828" s="116">
        <v>743.29093460750596</v>
      </c>
      <c r="R828" s="116">
        <v>1210</v>
      </c>
      <c r="S828" s="116" t="s">
        <v>318</v>
      </c>
      <c r="T828" s="116">
        <v>1210</v>
      </c>
      <c r="U828" s="116" t="s">
        <v>327</v>
      </c>
      <c r="V828" s="116" t="s">
        <v>326</v>
      </c>
      <c r="Z828" s="116">
        <v>0</v>
      </c>
      <c r="AA828" s="116">
        <v>1</v>
      </c>
      <c r="AB828" s="116">
        <v>1.95688758447053</v>
      </c>
      <c r="AC828" s="116">
        <v>0.32607104064145997</v>
      </c>
      <c r="AD828" s="116">
        <v>743.29093456878195</v>
      </c>
      <c r="AF828" s="116">
        <v>-1</v>
      </c>
      <c r="AG828" s="116">
        <v>-1</v>
      </c>
      <c r="AH828" s="116">
        <v>-1</v>
      </c>
      <c r="AI828" s="116">
        <v>-1</v>
      </c>
      <c r="AJ828" s="116">
        <v>0</v>
      </c>
      <c r="AM828" s="116" t="s">
        <v>319</v>
      </c>
      <c r="AN828" s="116">
        <v>55</v>
      </c>
      <c r="AQ828" s="116">
        <v>779</v>
      </c>
      <c r="AR828" s="116" t="s">
        <v>320</v>
      </c>
      <c r="AS828" s="116" t="s">
        <v>248</v>
      </c>
      <c r="AT828" s="116" t="s">
        <v>268</v>
      </c>
      <c r="AV828" s="116">
        <v>228.166367772824</v>
      </c>
      <c r="AW828" s="116">
        <v>0.60283125270000004</v>
      </c>
    </row>
    <row r="829" spans="1:49" x14ac:dyDescent="0.25">
      <c r="A829" s="127">
        <v>260000</v>
      </c>
      <c r="B829" s="127">
        <v>2500000</v>
      </c>
      <c r="C829" s="127">
        <v>600000</v>
      </c>
      <c r="D829" s="116" t="s">
        <v>314</v>
      </c>
      <c r="E829" s="116" t="s">
        <v>315</v>
      </c>
      <c r="F829" s="116" t="s">
        <v>316</v>
      </c>
      <c r="G829" s="116" t="s">
        <v>317</v>
      </c>
      <c r="H829" s="116">
        <v>0.36</v>
      </c>
      <c r="I829" s="116">
        <v>0.57999999999999996</v>
      </c>
      <c r="J829" s="116" t="s">
        <v>326</v>
      </c>
      <c r="K829" s="116">
        <v>9.3334069392820004E-2</v>
      </c>
      <c r="L829" s="116">
        <v>3978.6086766940798</v>
      </c>
      <c r="M829" s="116">
        <v>10.4746197759032</v>
      </c>
      <c r="N829" s="116">
        <v>1.7453583934800001</v>
      </c>
      <c r="O829" s="116">
        <v>0.97763888902759</v>
      </c>
      <c r="P829" s="116">
        <v>0.16290140141241</v>
      </c>
      <c r="Q829" s="116">
        <v>371.33973831745698</v>
      </c>
      <c r="R829" s="116">
        <v>1310</v>
      </c>
      <c r="S829" s="116" t="s">
        <v>318</v>
      </c>
      <c r="T829" s="116">
        <v>1310</v>
      </c>
      <c r="U829" s="116" t="s">
        <v>327</v>
      </c>
      <c r="V829" s="116" t="s">
        <v>326</v>
      </c>
      <c r="Z829" s="116">
        <v>0</v>
      </c>
      <c r="AA829" s="116">
        <v>1</v>
      </c>
      <c r="AB829" s="116">
        <v>0.97763888902759</v>
      </c>
      <c r="AC829" s="116">
        <v>0.16290140141241</v>
      </c>
      <c r="AD829" s="116">
        <v>371.33973831745499</v>
      </c>
      <c r="AF829" s="116">
        <v>-1</v>
      </c>
      <c r="AG829" s="116">
        <v>-1</v>
      </c>
      <c r="AH829" s="116">
        <v>-1</v>
      </c>
      <c r="AI829" s="116">
        <v>-1</v>
      </c>
      <c r="AJ829" s="116">
        <v>0</v>
      </c>
      <c r="AM829" s="116" t="s">
        <v>319</v>
      </c>
      <c r="AN829" s="116">
        <v>56</v>
      </c>
      <c r="AQ829" s="116">
        <v>779</v>
      </c>
      <c r="AR829" s="116" t="s">
        <v>320</v>
      </c>
      <c r="AS829" s="116" t="s">
        <v>248</v>
      </c>
      <c r="AT829" s="116" t="s">
        <v>268</v>
      </c>
      <c r="AV829" s="116">
        <v>77.975832632864396</v>
      </c>
      <c r="AW829" s="116">
        <v>0.30116767100000003</v>
      </c>
    </row>
    <row r="830" spans="1:49" x14ac:dyDescent="0.25">
      <c r="A830" s="127">
        <v>260000</v>
      </c>
      <c r="B830" s="127">
        <v>2500000</v>
      </c>
      <c r="C830" s="127">
        <v>600000</v>
      </c>
      <c r="D830" s="116" t="s">
        <v>314</v>
      </c>
      <c r="E830" s="116" t="s">
        <v>315</v>
      </c>
      <c r="F830" s="116" t="s">
        <v>316</v>
      </c>
      <c r="G830" s="116" t="s">
        <v>317</v>
      </c>
      <c r="H830" s="116">
        <v>0.36</v>
      </c>
      <c r="I830" s="116">
        <v>0.57999999999999996</v>
      </c>
      <c r="J830" s="116" t="s">
        <v>326</v>
      </c>
      <c r="K830" s="116">
        <v>0.11259131184969</v>
      </c>
      <c r="L830" s="116">
        <v>3978.6086766940798</v>
      </c>
      <c r="M830" s="116">
        <v>10.4746197759032</v>
      </c>
      <c r="N830" s="116">
        <v>1.7453583934800001</v>
      </c>
      <c r="O830" s="116">
        <v>1.1793511816956801</v>
      </c>
      <c r="P830" s="116">
        <v>0.19651219116978</v>
      </c>
      <c r="Q830" s="116">
        <v>447.95677024555698</v>
      </c>
      <c r="R830" s="116">
        <v>1310</v>
      </c>
      <c r="S830" s="116" t="s">
        <v>318</v>
      </c>
      <c r="T830" s="116">
        <v>1310</v>
      </c>
      <c r="U830" s="116" t="s">
        <v>327</v>
      </c>
      <c r="V830" s="116" t="s">
        <v>326</v>
      </c>
      <c r="Z830" s="116">
        <v>0</v>
      </c>
      <c r="AA830" s="116">
        <v>1</v>
      </c>
      <c r="AB830" s="116">
        <v>1.1793511816956801</v>
      </c>
      <c r="AC830" s="116">
        <v>0.19651219116978</v>
      </c>
      <c r="AD830" s="116">
        <v>447.95677028428099</v>
      </c>
      <c r="AF830" s="116">
        <v>-1</v>
      </c>
      <c r="AG830" s="116">
        <v>-1</v>
      </c>
      <c r="AH830" s="116">
        <v>-1</v>
      </c>
      <c r="AI830" s="116">
        <v>-1</v>
      </c>
      <c r="AJ830" s="116">
        <v>0</v>
      </c>
      <c r="AM830" s="116" t="s">
        <v>319</v>
      </c>
      <c r="AN830" s="116">
        <v>57</v>
      </c>
      <c r="AQ830" s="116">
        <v>779</v>
      </c>
      <c r="AR830" s="116" t="s">
        <v>320</v>
      </c>
      <c r="AS830" s="116" t="s">
        <v>248</v>
      </c>
      <c r="AT830" s="116" t="s">
        <v>268</v>
      </c>
      <c r="AV830" s="116">
        <v>85.397713120784204</v>
      </c>
      <c r="AW830" s="116">
        <v>0.36330638300000001</v>
      </c>
    </row>
    <row r="831" spans="1:49" x14ac:dyDescent="0.25">
      <c r="A831" s="127">
        <v>260000</v>
      </c>
      <c r="B831" s="127">
        <v>2500000</v>
      </c>
      <c r="C831" s="127">
        <v>600000</v>
      </c>
      <c r="D831" s="116" t="s">
        <v>314</v>
      </c>
      <c r="E831" s="116" t="s">
        <v>315</v>
      </c>
      <c r="F831" s="116" t="s">
        <v>316</v>
      </c>
      <c r="G831" s="116" t="s">
        <v>317</v>
      </c>
      <c r="H831" s="116">
        <v>0.36</v>
      </c>
      <c r="I831" s="116">
        <v>0.57999999999999996</v>
      </c>
      <c r="J831" s="116" t="s">
        <v>326</v>
      </c>
      <c r="K831" s="116">
        <v>2.2041942979899999E-3</v>
      </c>
      <c r="L831" s="116">
        <v>3978.6086766940798</v>
      </c>
      <c r="M831" s="116">
        <v>10.4746197759032</v>
      </c>
      <c r="N831" s="116">
        <v>1.7453583934800001</v>
      </c>
      <c r="O831" s="116">
        <v>2.3088097183670001E-2</v>
      </c>
      <c r="P831" s="116">
        <v>3.8471090188500002E-3</v>
      </c>
      <c r="Q831" s="116">
        <v>8.7696265591066105</v>
      </c>
      <c r="R831" s="116">
        <v>1310</v>
      </c>
      <c r="S831" s="116" t="s">
        <v>318</v>
      </c>
      <c r="T831" s="116">
        <v>1310</v>
      </c>
      <c r="U831" s="116" t="s">
        <v>327</v>
      </c>
      <c r="V831" s="116" t="s">
        <v>326</v>
      </c>
      <c r="Z831" s="116">
        <v>0</v>
      </c>
      <c r="AA831" s="116">
        <v>1</v>
      </c>
      <c r="AB831" s="116">
        <v>2.3088097183670001E-2</v>
      </c>
      <c r="AC831" s="116">
        <v>3.8471090188500002E-3</v>
      </c>
      <c r="AD831" s="116">
        <v>8.7696265591066105</v>
      </c>
      <c r="AF831" s="116">
        <v>-1</v>
      </c>
      <c r="AG831" s="116">
        <v>-1</v>
      </c>
      <c r="AH831" s="116">
        <v>-1</v>
      </c>
      <c r="AI831" s="116">
        <v>-1</v>
      </c>
      <c r="AJ831" s="116">
        <v>0</v>
      </c>
      <c r="AM831" s="116" t="s">
        <v>319</v>
      </c>
      <c r="AN831" s="116">
        <v>58</v>
      </c>
      <c r="AQ831" s="116">
        <v>779</v>
      </c>
      <c r="AR831" s="116" t="s">
        <v>320</v>
      </c>
      <c r="AS831" s="116" t="s">
        <v>248</v>
      </c>
      <c r="AT831" s="116" t="s">
        <v>268</v>
      </c>
      <c r="AV831" s="116">
        <v>29.923649069005201</v>
      </c>
      <c r="AW831" s="116">
        <v>7.1124303E-3</v>
      </c>
    </row>
    <row r="832" spans="1:49" x14ac:dyDescent="0.25">
      <c r="A832" s="127">
        <v>260000</v>
      </c>
      <c r="B832" s="127">
        <v>2500000</v>
      </c>
      <c r="C832" s="127">
        <v>600000</v>
      </c>
      <c r="D832" s="116" t="s">
        <v>314</v>
      </c>
      <c r="E832" s="116" t="s">
        <v>315</v>
      </c>
      <c r="F832" s="116" t="s">
        <v>316</v>
      </c>
      <c r="G832" s="116" t="s">
        <v>317</v>
      </c>
      <c r="H832" s="116">
        <v>0.36</v>
      </c>
      <c r="I832" s="116">
        <v>0.57999999999999996</v>
      </c>
      <c r="J832" s="116" t="s">
        <v>326</v>
      </c>
      <c r="K832" s="116">
        <v>3.9471793863270002E-2</v>
      </c>
      <c r="L832" s="116">
        <v>3978.6086766940798</v>
      </c>
      <c r="M832" s="116">
        <v>10.4746197759032</v>
      </c>
      <c r="N832" s="116">
        <v>1.7453583934800001</v>
      </c>
      <c r="O832" s="116">
        <v>0.41345203259059998</v>
      </c>
      <c r="P832" s="116">
        <v>6.8892426724969993E-2</v>
      </c>
      <c r="Q832" s="116">
        <v>157.04282154909399</v>
      </c>
      <c r="R832" s="116">
        <v>1310</v>
      </c>
      <c r="S832" s="116" t="s">
        <v>318</v>
      </c>
      <c r="T832" s="116">
        <v>1310</v>
      </c>
      <c r="U832" s="116" t="s">
        <v>327</v>
      </c>
      <c r="V832" s="116" t="s">
        <v>326</v>
      </c>
      <c r="Z832" s="116">
        <v>0</v>
      </c>
      <c r="AA832" s="116">
        <v>1</v>
      </c>
      <c r="AB832" s="116">
        <v>0.41345203259059998</v>
      </c>
      <c r="AC832" s="116">
        <v>6.8892426724969993E-2</v>
      </c>
      <c r="AD832" s="116">
        <v>157.04282154909299</v>
      </c>
      <c r="AF832" s="116">
        <v>-1</v>
      </c>
      <c r="AG832" s="116">
        <v>-1</v>
      </c>
      <c r="AH832" s="116">
        <v>-1</v>
      </c>
      <c r="AI832" s="116">
        <v>-1</v>
      </c>
      <c r="AJ832" s="116">
        <v>0</v>
      </c>
      <c r="AM832" s="116" t="s">
        <v>319</v>
      </c>
      <c r="AN832" s="116">
        <v>59</v>
      </c>
      <c r="AQ832" s="116">
        <v>779</v>
      </c>
      <c r="AR832" s="116" t="s">
        <v>320</v>
      </c>
      <c r="AS832" s="116" t="s">
        <v>248</v>
      </c>
      <c r="AT832" s="116" t="s">
        <v>268</v>
      </c>
      <c r="AV832" s="116">
        <v>50.563917298476802</v>
      </c>
      <c r="AW832" s="116">
        <v>0.12736644080000001</v>
      </c>
    </row>
    <row r="833" spans="1:49" x14ac:dyDescent="0.25">
      <c r="A833" s="127">
        <v>260000</v>
      </c>
      <c r="B833" s="127">
        <v>2500000</v>
      </c>
      <c r="C833" s="127">
        <v>610000</v>
      </c>
      <c r="D833" s="116" t="s">
        <v>314</v>
      </c>
      <c r="E833" s="116" t="s">
        <v>315</v>
      </c>
      <c r="F833" s="116" t="s">
        <v>316</v>
      </c>
      <c r="G833" s="116" t="s">
        <v>317</v>
      </c>
      <c r="H833" s="116">
        <v>0.36</v>
      </c>
      <c r="I833" s="116">
        <v>0.57999999999999996</v>
      </c>
      <c r="J833" s="116" t="s">
        <v>326</v>
      </c>
      <c r="K833" s="116">
        <v>3.8434911480799999E-2</v>
      </c>
      <c r="L833" s="116">
        <v>4005.8720287054098</v>
      </c>
      <c r="M833" s="116">
        <v>11.125956793647401</v>
      </c>
      <c r="N833" s="116">
        <v>2.0404403869897298</v>
      </c>
      <c r="O833" s="116">
        <v>0.42762516450304999</v>
      </c>
      <c r="P833" s="116">
        <v>7.8424145655799998E-2</v>
      </c>
      <c r="Q833" s="116">
        <v>153.96533682670901</v>
      </c>
      <c r="R833" s="116">
        <v>1210</v>
      </c>
      <c r="S833" s="116" t="s">
        <v>318</v>
      </c>
      <c r="T833" s="116">
        <v>1210</v>
      </c>
      <c r="U833" s="116" t="s">
        <v>327</v>
      </c>
      <c r="V833" s="116" t="s">
        <v>326</v>
      </c>
      <c r="Z833" s="116">
        <v>0</v>
      </c>
      <c r="AA833" s="116">
        <v>1</v>
      </c>
      <c r="AB833" s="116">
        <v>0.42762516450304999</v>
      </c>
      <c r="AC833" s="116">
        <v>7.8424145655799998E-2</v>
      </c>
      <c r="AD833" s="116">
        <v>153.96533688958399</v>
      </c>
      <c r="AF833" s="116">
        <v>-1</v>
      </c>
      <c r="AG833" s="116">
        <v>-1</v>
      </c>
      <c r="AH833" s="116">
        <v>-1</v>
      </c>
      <c r="AI833" s="116">
        <v>-1</v>
      </c>
      <c r="AJ833" s="116">
        <v>0</v>
      </c>
      <c r="AM833" s="116" t="s">
        <v>319</v>
      </c>
      <c r="AN833" s="116" t="s">
        <v>328</v>
      </c>
      <c r="AQ833" s="116">
        <v>779</v>
      </c>
      <c r="AR833" s="116" t="s">
        <v>320</v>
      </c>
      <c r="AS833" s="116" t="s">
        <v>248</v>
      </c>
      <c r="AT833" s="116" t="s">
        <v>268</v>
      </c>
      <c r="AV833" s="116">
        <v>106.484400020577</v>
      </c>
      <c r="AW833" s="116">
        <v>0.1248705084</v>
      </c>
    </row>
    <row r="834" spans="1:49" x14ac:dyDescent="0.25">
      <c r="A834" s="127">
        <v>260000</v>
      </c>
      <c r="B834" s="127">
        <v>2500000</v>
      </c>
      <c r="C834" s="127">
        <v>610000</v>
      </c>
      <c r="D834" s="116" t="s">
        <v>314</v>
      </c>
      <c r="E834" s="116" t="s">
        <v>315</v>
      </c>
      <c r="F834" s="116" t="s">
        <v>316</v>
      </c>
      <c r="G834" s="116" t="s">
        <v>317</v>
      </c>
      <c r="H834" s="116">
        <v>0.36</v>
      </c>
      <c r="I834" s="116">
        <v>0.57999999999999996</v>
      </c>
      <c r="J834" s="116" t="s">
        <v>326</v>
      </c>
      <c r="K834" s="116">
        <v>0.1999885482938</v>
      </c>
      <c r="L834" s="116">
        <v>4005.8720287054098</v>
      </c>
      <c r="M834" s="116">
        <v>11.125956793647401</v>
      </c>
      <c r="N834" s="116">
        <v>2.0404403869897298</v>
      </c>
      <c r="O834" s="116">
        <v>2.2250639475411802</v>
      </c>
      <c r="P834" s="116">
        <v>0.40806471087412999</v>
      </c>
      <c r="Q834" s="116">
        <v>801.12853167156698</v>
      </c>
      <c r="R834" s="116">
        <v>1310</v>
      </c>
      <c r="S834" s="116" t="s">
        <v>318</v>
      </c>
      <c r="T834" s="116">
        <v>1310</v>
      </c>
      <c r="U834" s="116" t="s">
        <v>327</v>
      </c>
      <c r="V834" s="116" t="s">
        <v>326</v>
      </c>
      <c r="Z834" s="116">
        <v>0</v>
      </c>
      <c r="AA834" s="116">
        <v>1</v>
      </c>
      <c r="AB834" s="116">
        <v>2.2250639475411802</v>
      </c>
      <c r="AC834" s="116">
        <v>0.40806471087412999</v>
      </c>
      <c r="AD834" s="116">
        <v>801.12853167156698</v>
      </c>
      <c r="AF834" s="116">
        <v>-1</v>
      </c>
      <c r="AG834" s="116">
        <v>-1</v>
      </c>
      <c r="AH834" s="116">
        <v>-1</v>
      </c>
      <c r="AI834" s="116">
        <v>-1</v>
      </c>
      <c r="AJ834" s="116">
        <v>0</v>
      </c>
      <c r="AM834" s="116" t="s">
        <v>319</v>
      </c>
      <c r="AN834" s="116" t="s">
        <v>328</v>
      </c>
      <c r="AQ834" s="116">
        <v>779</v>
      </c>
      <c r="AR834" s="116" t="s">
        <v>320</v>
      </c>
      <c r="AS834" s="116" t="s">
        <v>248</v>
      </c>
      <c r="AT834" s="116" t="s">
        <v>268</v>
      </c>
      <c r="AV834" s="116">
        <v>116.433988030401</v>
      </c>
      <c r="AW834" s="116">
        <v>0.64973927949999999</v>
      </c>
    </row>
    <row r="835" spans="1:49" x14ac:dyDescent="0.25">
      <c r="A835" s="127">
        <v>260000</v>
      </c>
      <c r="B835" s="127">
        <v>2500000</v>
      </c>
      <c r="C835" s="127">
        <v>610000</v>
      </c>
      <c r="D835" s="116" t="s">
        <v>314</v>
      </c>
      <c r="E835" s="116" t="s">
        <v>315</v>
      </c>
      <c r="F835" s="116" t="s">
        <v>316</v>
      </c>
      <c r="G835" s="116" t="s">
        <v>317</v>
      </c>
      <c r="H835" s="116">
        <v>0.36</v>
      </c>
      <c r="I835" s="116">
        <v>0.57999999999999996</v>
      </c>
      <c r="J835" s="116" t="s">
        <v>326</v>
      </c>
      <c r="K835" s="116">
        <v>8.1639858707270002E-2</v>
      </c>
      <c r="L835" s="116">
        <v>4005.8720287054098</v>
      </c>
      <c r="M835" s="116">
        <v>11.125956793647401</v>
      </c>
      <c r="N835" s="116">
        <v>2.0404403869897298</v>
      </c>
      <c r="O835" s="116">
        <v>0.90832154061667003</v>
      </c>
      <c r="P835" s="116">
        <v>0.16658126489446001</v>
      </c>
      <c r="Q835" s="116">
        <v>327.03882642295099</v>
      </c>
      <c r="R835" s="116">
        <v>1310</v>
      </c>
      <c r="S835" s="116" t="s">
        <v>318</v>
      </c>
      <c r="T835" s="116">
        <v>1310</v>
      </c>
      <c r="U835" s="116" t="s">
        <v>327</v>
      </c>
      <c r="V835" s="116" t="s">
        <v>326</v>
      </c>
      <c r="Z835" s="116">
        <v>0</v>
      </c>
      <c r="AA835" s="116">
        <v>1</v>
      </c>
      <c r="AB835" s="116">
        <v>0.90832154061667003</v>
      </c>
      <c r="AC835" s="116">
        <v>0.16658126489446001</v>
      </c>
      <c r="AD835" s="116">
        <v>327.03882642295201</v>
      </c>
      <c r="AF835" s="116">
        <v>-1</v>
      </c>
      <c r="AG835" s="116">
        <v>-1</v>
      </c>
      <c r="AH835" s="116">
        <v>-1</v>
      </c>
      <c r="AI835" s="116">
        <v>-1</v>
      </c>
      <c r="AJ835" s="116">
        <v>0</v>
      </c>
      <c r="AM835" s="116" t="s">
        <v>319</v>
      </c>
      <c r="AN835" s="116" t="s">
        <v>328</v>
      </c>
      <c r="AQ835" s="116">
        <v>779</v>
      </c>
      <c r="AR835" s="116" t="s">
        <v>320</v>
      </c>
      <c r="AS835" s="116" t="s">
        <v>248</v>
      </c>
      <c r="AT835" s="116" t="s">
        <v>268</v>
      </c>
      <c r="AV835" s="116">
        <v>74.307867401723698</v>
      </c>
      <c r="AW835" s="116">
        <v>0.26523830199999998</v>
      </c>
    </row>
    <row r="836" spans="1:49" x14ac:dyDescent="0.25">
      <c r="A836" s="127">
        <v>260000</v>
      </c>
      <c r="B836" s="127">
        <v>2500000</v>
      </c>
      <c r="C836" s="127">
        <v>610000</v>
      </c>
      <c r="D836" s="116" t="s">
        <v>314</v>
      </c>
      <c r="E836" s="116" t="s">
        <v>315</v>
      </c>
      <c r="F836" s="116" t="s">
        <v>316</v>
      </c>
      <c r="G836" s="116" t="s">
        <v>317</v>
      </c>
      <c r="H836" s="116">
        <v>0.36</v>
      </c>
      <c r="I836" s="116">
        <v>0.57999999999999996</v>
      </c>
      <c r="J836" s="116" t="s">
        <v>326</v>
      </c>
      <c r="K836" s="116">
        <v>0.20235092398891</v>
      </c>
      <c r="L836" s="116">
        <v>4005.8720287054098</v>
      </c>
      <c r="M836" s="116">
        <v>11.125956793647401</v>
      </c>
      <c r="N836" s="116">
        <v>2.0404403869897298</v>
      </c>
      <c r="O836" s="116">
        <v>2.2513476374553298</v>
      </c>
      <c r="P836" s="116">
        <v>0.41288499765167003</v>
      </c>
      <c r="Q836" s="116">
        <v>810.59190638989799</v>
      </c>
      <c r="R836" s="116">
        <v>1310</v>
      </c>
      <c r="S836" s="116" t="s">
        <v>318</v>
      </c>
      <c r="T836" s="116">
        <v>1310</v>
      </c>
      <c r="U836" s="116" t="s">
        <v>327</v>
      </c>
      <c r="V836" s="116" t="s">
        <v>326</v>
      </c>
      <c r="Z836" s="116">
        <v>0</v>
      </c>
      <c r="AA836" s="116">
        <v>1</v>
      </c>
      <c r="AB836" s="116">
        <v>2.2513476374553298</v>
      </c>
      <c r="AC836" s="116">
        <v>0.41288499765167003</v>
      </c>
      <c r="AD836" s="116">
        <v>810.591906327022</v>
      </c>
      <c r="AF836" s="116">
        <v>-1</v>
      </c>
      <c r="AG836" s="116">
        <v>-1</v>
      </c>
      <c r="AH836" s="116">
        <v>-1</v>
      </c>
      <c r="AI836" s="116">
        <v>-1</v>
      </c>
      <c r="AJ836" s="116">
        <v>0</v>
      </c>
      <c r="AM836" s="116" t="s">
        <v>319</v>
      </c>
      <c r="AN836" s="116" t="s">
        <v>328</v>
      </c>
      <c r="AQ836" s="116">
        <v>779</v>
      </c>
      <c r="AR836" s="116" t="s">
        <v>320</v>
      </c>
      <c r="AS836" s="116" t="s">
        <v>248</v>
      </c>
      <c r="AT836" s="116" t="s">
        <v>268</v>
      </c>
      <c r="AV836" s="116">
        <v>116.8538830801</v>
      </c>
      <c r="AW836" s="116">
        <v>0.65741436040000001</v>
      </c>
    </row>
    <row r="837" spans="1:49" x14ac:dyDescent="0.25">
      <c r="A837" s="127">
        <v>260000</v>
      </c>
      <c r="B837" s="127">
        <v>2500000</v>
      </c>
      <c r="C837" s="127">
        <v>610000</v>
      </c>
      <c r="D837" s="116" t="s">
        <v>314</v>
      </c>
      <c r="E837" s="116" t="s">
        <v>315</v>
      </c>
      <c r="F837" s="116" t="s">
        <v>316</v>
      </c>
      <c r="G837" s="116" t="s">
        <v>317</v>
      </c>
      <c r="H837" s="116">
        <v>0.36</v>
      </c>
      <c r="I837" s="116">
        <v>0.57999999999999996</v>
      </c>
      <c r="J837" s="116" t="s">
        <v>326</v>
      </c>
      <c r="K837" s="116">
        <v>0.19205221296177</v>
      </c>
      <c r="L837" s="116">
        <v>4017.64888701872</v>
      </c>
      <c r="M837" s="116">
        <v>10.8537750438194</v>
      </c>
      <c r="N837" s="116">
        <v>1.89124624413613</v>
      </c>
      <c r="O837" s="116">
        <v>2.0844915161547899</v>
      </c>
      <c r="P837" s="116">
        <v>0.36321802644197998</v>
      </c>
      <c r="Q837" s="116">
        <v>771.59835965535399</v>
      </c>
      <c r="R837" s="116">
        <v>1210</v>
      </c>
      <c r="S837" s="116" t="s">
        <v>318</v>
      </c>
      <c r="T837" s="116">
        <v>1210</v>
      </c>
      <c r="U837" s="116" t="s">
        <v>327</v>
      </c>
      <c r="V837" s="116" t="s">
        <v>326</v>
      </c>
      <c r="Z837" s="116">
        <v>0</v>
      </c>
      <c r="AA837" s="116">
        <v>1</v>
      </c>
      <c r="AB837" s="116">
        <v>2.0844915161547899</v>
      </c>
      <c r="AC837" s="116">
        <v>0.36321802644197998</v>
      </c>
      <c r="AD837" s="116">
        <v>771.59835965535399</v>
      </c>
      <c r="AF837" s="116">
        <v>-1</v>
      </c>
      <c r="AG837" s="116">
        <v>-1</v>
      </c>
      <c r="AH837" s="116">
        <v>-1</v>
      </c>
      <c r="AI837" s="116">
        <v>-1</v>
      </c>
      <c r="AJ837" s="116">
        <v>0</v>
      </c>
      <c r="AM837" s="116" t="s">
        <v>319</v>
      </c>
      <c r="AN837" s="116">
        <v>62</v>
      </c>
      <c r="AQ837" s="116">
        <v>779</v>
      </c>
      <c r="AR837" s="116" t="s">
        <v>320</v>
      </c>
      <c r="AS837" s="116" t="s">
        <v>248</v>
      </c>
      <c r="AT837" s="116" t="s">
        <v>268</v>
      </c>
      <c r="AV837" s="116">
        <v>182.36592734623301</v>
      </c>
      <c r="AW837" s="116">
        <v>0.62578942390000003</v>
      </c>
    </row>
    <row r="838" spans="1:49" x14ac:dyDescent="0.25">
      <c r="A838" s="127">
        <v>260000</v>
      </c>
      <c r="B838" s="127">
        <v>2500000</v>
      </c>
      <c r="C838" s="127">
        <v>610000</v>
      </c>
      <c r="D838" s="116" t="s">
        <v>314</v>
      </c>
      <c r="E838" s="116" t="s">
        <v>315</v>
      </c>
      <c r="F838" s="116" t="s">
        <v>316</v>
      </c>
      <c r="G838" s="116" t="s">
        <v>317</v>
      </c>
      <c r="H838" s="116">
        <v>0.36</v>
      </c>
      <c r="I838" s="116">
        <v>0.57999999999999996</v>
      </c>
      <c r="J838" s="116" t="s">
        <v>326</v>
      </c>
      <c r="K838" s="116">
        <v>6.0074428489300001E-3</v>
      </c>
      <c r="L838" s="116">
        <v>4017.64888701872</v>
      </c>
      <c r="M838" s="116">
        <v>10.8537750438194</v>
      </c>
      <c r="N838" s="116">
        <v>1.89124624413613</v>
      </c>
      <c r="O838" s="116">
        <v>6.5203433270979994E-2</v>
      </c>
      <c r="P838" s="116">
        <v>1.136155372491E-2</v>
      </c>
      <c r="Q838" s="116">
        <v>24.135796075868299</v>
      </c>
      <c r="R838" s="116">
        <v>1310</v>
      </c>
      <c r="S838" s="116" t="s">
        <v>318</v>
      </c>
      <c r="T838" s="116">
        <v>1310</v>
      </c>
      <c r="U838" s="116" t="s">
        <v>327</v>
      </c>
      <c r="V838" s="116" t="s">
        <v>326</v>
      </c>
      <c r="Z838" s="116">
        <v>0</v>
      </c>
      <c r="AA838" s="116">
        <v>1</v>
      </c>
      <c r="AB838" s="116">
        <v>6.5203433270979994E-2</v>
      </c>
      <c r="AC838" s="116">
        <v>1.136155372491E-2</v>
      </c>
      <c r="AD838" s="116">
        <v>24.135796075867599</v>
      </c>
      <c r="AF838" s="116">
        <v>-1</v>
      </c>
      <c r="AG838" s="116">
        <v>-1</v>
      </c>
      <c r="AH838" s="116">
        <v>-1</v>
      </c>
      <c r="AI838" s="116">
        <v>-1</v>
      </c>
      <c r="AJ838" s="116">
        <v>0</v>
      </c>
      <c r="AM838" s="116" t="s">
        <v>319</v>
      </c>
      <c r="AN838" s="116">
        <v>63</v>
      </c>
      <c r="AQ838" s="116">
        <v>779</v>
      </c>
      <c r="AR838" s="116" t="s">
        <v>320</v>
      </c>
      <c r="AS838" s="116" t="s">
        <v>248</v>
      </c>
      <c r="AT838" s="116" t="s">
        <v>268</v>
      </c>
      <c r="AV838" s="116">
        <v>24.222982749539899</v>
      </c>
      <c r="AW838" s="116">
        <v>1.9574854900000001E-2</v>
      </c>
    </row>
    <row r="839" spans="1:49" x14ac:dyDescent="0.25">
      <c r="A839" s="127">
        <v>260000</v>
      </c>
      <c r="B839" s="127">
        <v>2500000</v>
      </c>
      <c r="C839" s="127">
        <v>610000</v>
      </c>
      <c r="D839" s="116" t="s">
        <v>314</v>
      </c>
      <c r="E839" s="116" t="s">
        <v>315</v>
      </c>
      <c r="F839" s="116" t="s">
        <v>316</v>
      </c>
      <c r="G839" s="116" t="s">
        <v>317</v>
      </c>
      <c r="H839" s="116">
        <v>0.36</v>
      </c>
      <c r="I839" s="116">
        <v>0.57999999999999996</v>
      </c>
      <c r="J839" s="116" t="s">
        <v>326</v>
      </c>
      <c r="K839" s="116">
        <v>6.9163881251370005E-2</v>
      </c>
      <c r="L839" s="116">
        <v>4017.64888701872</v>
      </c>
      <c r="M839" s="116">
        <v>10.8537750438194</v>
      </c>
      <c r="N839" s="116">
        <v>1.89124624413613</v>
      </c>
      <c r="O839" s="116">
        <v>0.75068920825982999</v>
      </c>
      <c r="P839" s="116">
        <v>0.13080593064653001</v>
      </c>
      <c r="Q839" s="116">
        <v>277.87619053146898</v>
      </c>
      <c r="R839" s="116">
        <v>1310</v>
      </c>
      <c r="S839" s="116" t="s">
        <v>318</v>
      </c>
      <c r="T839" s="116">
        <v>1310</v>
      </c>
      <c r="U839" s="116" t="s">
        <v>327</v>
      </c>
      <c r="V839" s="116" t="s">
        <v>326</v>
      </c>
      <c r="Z839" s="116">
        <v>0</v>
      </c>
      <c r="AA839" s="116">
        <v>1</v>
      </c>
      <c r="AB839" s="116">
        <v>0.75068920825982999</v>
      </c>
      <c r="AC839" s="116">
        <v>0.13080593064653001</v>
      </c>
      <c r="AD839" s="116">
        <v>277.87619053147102</v>
      </c>
      <c r="AF839" s="116">
        <v>-1</v>
      </c>
      <c r="AG839" s="116">
        <v>-1</v>
      </c>
      <c r="AH839" s="116">
        <v>-1</v>
      </c>
      <c r="AI839" s="116">
        <v>-1</v>
      </c>
      <c r="AJ839" s="116">
        <v>0</v>
      </c>
      <c r="AM839" s="116" t="s">
        <v>319</v>
      </c>
      <c r="AN839" s="116">
        <v>64</v>
      </c>
      <c r="AQ839" s="116">
        <v>779</v>
      </c>
      <c r="AR839" s="116" t="s">
        <v>320</v>
      </c>
      <c r="AS839" s="116" t="s">
        <v>248</v>
      </c>
      <c r="AT839" s="116" t="s">
        <v>268</v>
      </c>
      <c r="AV839" s="116">
        <v>79.273418475659</v>
      </c>
      <c r="AW839" s="116">
        <v>0.2253659291</v>
      </c>
    </row>
    <row r="840" spans="1:49" x14ac:dyDescent="0.25">
      <c r="A840" s="127">
        <v>260000</v>
      </c>
      <c r="B840" s="127">
        <v>2500000</v>
      </c>
      <c r="C840" s="127">
        <v>610000</v>
      </c>
      <c r="D840" s="116" t="s">
        <v>314</v>
      </c>
      <c r="E840" s="116" t="s">
        <v>315</v>
      </c>
      <c r="F840" s="116" t="s">
        <v>316</v>
      </c>
      <c r="G840" s="116" t="s">
        <v>317</v>
      </c>
      <c r="H840" s="116">
        <v>0.36</v>
      </c>
      <c r="I840" s="116">
        <v>0.57999999999999996</v>
      </c>
      <c r="J840" s="116" t="s">
        <v>326</v>
      </c>
      <c r="K840" s="116">
        <v>3.6405552171199999E-2</v>
      </c>
      <c r="L840" s="116">
        <v>4017.64888701872</v>
      </c>
      <c r="M840" s="116">
        <v>10.8537750438194</v>
      </c>
      <c r="N840" s="116">
        <v>1.89124624413613</v>
      </c>
      <c r="O840" s="116">
        <v>0.39513767361231</v>
      </c>
      <c r="P840" s="116">
        <v>6.8851863809490002E-2</v>
      </c>
      <c r="Q840" s="116">
        <v>146.26472616195099</v>
      </c>
      <c r="R840" s="116">
        <v>1310</v>
      </c>
      <c r="S840" s="116" t="s">
        <v>318</v>
      </c>
      <c r="T840" s="116">
        <v>1310</v>
      </c>
      <c r="U840" s="116" t="s">
        <v>327</v>
      </c>
      <c r="V840" s="116" t="s">
        <v>326</v>
      </c>
      <c r="Z840" s="116">
        <v>0</v>
      </c>
      <c r="AA840" s="116">
        <v>1</v>
      </c>
      <c r="AB840" s="116">
        <v>0.39513767361231</v>
      </c>
      <c r="AC840" s="116">
        <v>6.8851863809490002E-2</v>
      </c>
      <c r="AD840" s="116">
        <v>146.26472616195099</v>
      </c>
      <c r="AF840" s="116">
        <v>-1</v>
      </c>
      <c r="AG840" s="116">
        <v>-1</v>
      </c>
      <c r="AH840" s="116">
        <v>-1</v>
      </c>
      <c r="AI840" s="116">
        <v>-1</v>
      </c>
      <c r="AJ840" s="116">
        <v>0</v>
      </c>
      <c r="AM840" s="116" t="s">
        <v>319</v>
      </c>
      <c r="AN840" s="116">
        <v>65</v>
      </c>
      <c r="AQ840" s="116">
        <v>779</v>
      </c>
      <c r="AR840" s="116" t="s">
        <v>320</v>
      </c>
      <c r="AS840" s="116" t="s">
        <v>248</v>
      </c>
      <c r="AT840" s="116" t="s">
        <v>268</v>
      </c>
      <c r="AV840" s="116">
        <v>51.358628351046697</v>
      </c>
      <c r="AW840" s="116">
        <v>0.11862508200000001</v>
      </c>
    </row>
    <row r="841" spans="1:49" x14ac:dyDescent="0.25">
      <c r="A841" s="127">
        <v>260000</v>
      </c>
      <c r="B841" s="127">
        <v>2500000</v>
      </c>
      <c r="C841" s="127">
        <v>610000</v>
      </c>
      <c r="D841" s="116" t="s">
        <v>314</v>
      </c>
      <c r="E841" s="116" t="s">
        <v>315</v>
      </c>
      <c r="F841" s="116" t="s">
        <v>316</v>
      </c>
      <c r="G841" s="116" t="s">
        <v>317</v>
      </c>
      <c r="H841" s="116">
        <v>0.36</v>
      </c>
      <c r="I841" s="116">
        <v>0.57999999999999996</v>
      </c>
      <c r="J841" s="116" t="s">
        <v>326</v>
      </c>
      <c r="K841" s="116">
        <v>3.6121263934299999E-2</v>
      </c>
      <c r="L841" s="116">
        <v>4017.64888701872</v>
      </c>
      <c r="M841" s="116">
        <v>10.8537750438194</v>
      </c>
      <c r="N841" s="116">
        <v>1.89124624413613</v>
      </c>
      <c r="O841" s="116">
        <v>0.3920520730414</v>
      </c>
      <c r="P841" s="116">
        <v>6.8314204749210003E-2</v>
      </c>
      <c r="Q841" s="116">
        <v>145.122555843382</v>
      </c>
      <c r="R841" s="116">
        <v>1310</v>
      </c>
      <c r="S841" s="116" t="s">
        <v>318</v>
      </c>
      <c r="T841" s="116">
        <v>1310</v>
      </c>
      <c r="U841" s="116" t="s">
        <v>327</v>
      </c>
      <c r="V841" s="116" t="s">
        <v>326</v>
      </c>
      <c r="Z841" s="116">
        <v>0</v>
      </c>
      <c r="AA841" s="116">
        <v>1</v>
      </c>
      <c r="AB841" s="116">
        <v>0.3920520730414</v>
      </c>
      <c r="AC841" s="116">
        <v>6.8314204749210003E-2</v>
      </c>
      <c r="AD841" s="116">
        <v>145.122555843382</v>
      </c>
      <c r="AF841" s="116">
        <v>-1</v>
      </c>
      <c r="AG841" s="116">
        <v>-1</v>
      </c>
      <c r="AH841" s="116">
        <v>-1</v>
      </c>
      <c r="AI841" s="116">
        <v>-1</v>
      </c>
      <c r="AJ841" s="116">
        <v>0</v>
      </c>
      <c r="AM841" s="116" t="s">
        <v>319</v>
      </c>
      <c r="AN841" s="116">
        <v>66</v>
      </c>
      <c r="AQ841" s="116">
        <v>779</v>
      </c>
      <c r="AR841" s="116" t="s">
        <v>320</v>
      </c>
      <c r="AS841" s="116" t="s">
        <v>248</v>
      </c>
      <c r="AT841" s="116" t="s">
        <v>268</v>
      </c>
      <c r="AV841" s="116">
        <v>61.986099938500303</v>
      </c>
      <c r="AW841" s="116">
        <v>0.1176987476</v>
      </c>
    </row>
    <row r="842" spans="1:49" x14ac:dyDescent="0.25">
      <c r="A842" s="127">
        <v>260000</v>
      </c>
      <c r="B842" s="127">
        <v>2500000</v>
      </c>
      <c r="C842" s="127">
        <v>610000</v>
      </c>
      <c r="D842" s="116" t="s">
        <v>314</v>
      </c>
      <c r="E842" s="116" t="s">
        <v>315</v>
      </c>
      <c r="F842" s="116" t="s">
        <v>316</v>
      </c>
      <c r="G842" s="116" t="s">
        <v>317</v>
      </c>
      <c r="H842" s="116">
        <v>0.36</v>
      </c>
      <c r="I842" s="116">
        <v>0.57999999999999996</v>
      </c>
      <c r="J842" s="116" t="s">
        <v>326</v>
      </c>
      <c r="K842" s="116">
        <v>0.17519195398272</v>
      </c>
      <c r="L842" s="116">
        <v>4017.64888701872</v>
      </c>
      <c r="M842" s="116">
        <v>10.8537750438194</v>
      </c>
      <c r="N842" s="116">
        <v>1.89124624413613</v>
      </c>
      <c r="O842" s="116">
        <v>1.9014940580155999</v>
      </c>
      <c r="P842" s="116">
        <v>0.33133112497269002</v>
      </c>
      <c r="Q842" s="116">
        <v>703.85975893330999</v>
      </c>
      <c r="R842" s="116">
        <v>1310</v>
      </c>
      <c r="S842" s="116" t="s">
        <v>318</v>
      </c>
      <c r="T842" s="116">
        <v>1310</v>
      </c>
      <c r="U842" s="116" t="s">
        <v>327</v>
      </c>
      <c r="V842" s="116" t="s">
        <v>326</v>
      </c>
      <c r="Z842" s="116">
        <v>0</v>
      </c>
      <c r="AA842" s="116">
        <v>1</v>
      </c>
      <c r="AB842" s="116">
        <v>1.9014940580155999</v>
      </c>
      <c r="AC842" s="116">
        <v>0.33133112497269002</v>
      </c>
      <c r="AD842" s="116">
        <v>703.85975893330999</v>
      </c>
      <c r="AF842" s="116">
        <v>-1</v>
      </c>
      <c r="AG842" s="116">
        <v>-1</v>
      </c>
      <c r="AH842" s="116">
        <v>-1</v>
      </c>
      <c r="AI842" s="116">
        <v>-1</v>
      </c>
      <c r="AJ842" s="116">
        <v>0</v>
      </c>
      <c r="AM842" s="116" t="s">
        <v>319</v>
      </c>
      <c r="AN842" s="116">
        <v>67</v>
      </c>
      <c r="AQ842" s="116">
        <v>779</v>
      </c>
      <c r="AR842" s="116" t="s">
        <v>320</v>
      </c>
      <c r="AS842" s="116" t="s">
        <v>248</v>
      </c>
      <c r="AT842" s="116" t="s">
        <v>268</v>
      </c>
      <c r="AV842" s="116">
        <v>106.601045820824</v>
      </c>
      <c r="AW842" s="116">
        <v>0.57085138599999996</v>
      </c>
    </row>
    <row r="843" spans="1:49" x14ac:dyDescent="0.25">
      <c r="A843" s="127">
        <v>260000</v>
      </c>
      <c r="B843" s="127">
        <v>2500000</v>
      </c>
      <c r="C843" s="127">
        <v>610000</v>
      </c>
      <c r="D843" s="116" t="s">
        <v>314</v>
      </c>
      <c r="E843" s="116" t="s">
        <v>315</v>
      </c>
      <c r="F843" s="116" t="s">
        <v>316</v>
      </c>
      <c r="G843" s="116" t="s">
        <v>317</v>
      </c>
      <c r="H843" s="116">
        <v>0.36</v>
      </c>
      <c r="I843" s="116">
        <v>0.57999999999999996</v>
      </c>
      <c r="J843" s="116" t="s">
        <v>326</v>
      </c>
      <c r="K843" s="116">
        <v>2.1082986008130002E-2</v>
      </c>
      <c r="L843" s="116">
        <v>4017.64888701872</v>
      </c>
      <c r="M843" s="116">
        <v>10.8537750438194</v>
      </c>
      <c r="N843" s="116">
        <v>1.89124624413613</v>
      </c>
      <c r="O843" s="116">
        <v>0.22882998738429</v>
      </c>
      <c r="P843" s="116">
        <v>3.9873118103059997E-2</v>
      </c>
      <c r="Q843" s="116">
        <v>84.704035270614895</v>
      </c>
      <c r="R843" s="116">
        <v>1310</v>
      </c>
      <c r="S843" s="116" t="s">
        <v>318</v>
      </c>
      <c r="T843" s="116">
        <v>1310</v>
      </c>
      <c r="U843" s="116" t="s">
        <v>327</v>
      </c>
      <c r="V843" s="116" t="s">
        <v>326</v>
      </c>
      <c r="Z843" s="116">
        <v>0</v>
      </c>
      <c r="AA843" s="116">
        <v>1</v>
      </c>
      <c r="AB843" s="116">
        <v>0.22882998738429</v>
      </c>
      <c r="AC843" s="116">
        <v>3.9873118103059997E-2</v>
      </c>
      <c r="AD843" s="116">
        <v>84.704035270613204</v>
      </c>
      <c r="AF843" s="116">
        <v>-1</v>
      </c>
      <c r="AG843" s="116">
        <v>-1</v>
      </c>
      <c r="AH843" s="116">
        <v>-1</v>
      </c>
      <c r="AI843" s="116">
        <v>-1</v>
      </c>
      <c r="AJ843" s="116">
        <v>0</v>
      </c>
      <c r="AM843" s="116" t="s">
        <v>319</v>
      </c>
      <c r="AN843" s="116">
        <v>68</v>
      </c>
      <c r="AQ843" s="116">
        <v>779</v>
      </c>
      <c r="AR843" s="116" t="s">
        <v>320</v>
      </c>
      <c r="AS843" s="116" t="s">
        <v>248</v>
      </c>
      <c r="AT843" s="116" t="s">
        <v>268</v>
      </c>
      <c r="AV843" s="116">
        <v>59.824040478940802</v>
      </c>
      <c r="AW843" s="116">
        <v>6.8697514400000007E-2</v>
      </c>
    </row>
    <row r="844" spans="1:49" x14ac:dyDescent="0.25">
      <c r="A844" s="127">
        <v>260000</v>
      </c>
      <c r="B844" s="127">
        <v>2500000</v>
      </c>
      <c r="C844" s="127">
        <v>620000</v>
      </c>
      <c r="D844" s="116" t="s">
        <v>314</v>
      </c>
      <c r="E844" s="116" t="s">
        <v>315</v>
      </c>
      <c r="F844" s="116" t="s">
        <v>316</v>
      </c>
      <c r="G844" s="116" t="s">
        <v>317</v>
      </c>
      <c r="H844" s="116">
        <v>0.36</v>
      </c>
      <c r="I844" s="116">
        <v>0.57999999999999996</v>
      </c>
      <c r="J844" s="116" t="s">
        <v>326</v>
      </c>
      <c r="K844" s="116">
        <v>1.4727353874199999E-3</v>
      </c>
      <c r="L844" s="116">
        <v>3989.7061975044498</v>
      </c>
      <c r="M844" s="116">
        <v>10.3922906722061</v>
      </c>
      <c r="N844" s="116">
        <v>1.6909518885308801</v>
      </c>
      <c r="O844" s="116">
        <v>1.5305094229329999E-2</v>
      </c>
      <c r="P844" s="116">
        <v>2.4903246846600001E-3</v>
      </c>
      <c r="Q844" s="116">
        <v>5.8757815024816802</v>
      </c>
      <c r="R844" s="116">
        <v>1210</v>
      </c>
      <c r="S844" s="116" t="s">
        <v>318</v>
      </c>
      <c r="T844" s="116">
        <v>1210</v>
      </c>
      <c r="U844" s="116" t="s">
        <v>327</v>
      </c>
      <c r="V844" s="116" t="s">
        <v>326</v>
      </c>
      <c r="Z844" s="116">
        <v>0</v>
      </c>
      <c r="AA844" s="116">
        <v>1</v>
      </c>
      <c r="AB844" s="116">
        <v>1.5305094229329999E-2</v>
      </c>
      <c r="AC844" s="116">
        <v>2.4903246846600001E-3</v>
      </c>
      <c r="AD844" s="116">
        <v>5.8757814392287901</v>
      </c>
      <c r="AF844" s="116">
        <v>-1</v>
      </c>
      <c r="AG844" s="116">
        <v>-1</v>
      </c>
      <c r="AH844" s="116">
        <v>-1</v>
      </c>
      <c r="AI844" s="116">
        <v>-1</v>
      </c>
      <c r="AJ844" s="116">
        <v>0</v>
      </c>
      <c r="AM844" s="116" t="s">
        <v>319</v>
      </c>
      <c r="AN844" s="116" t="s">
        <v>328</v>
      </c>
      <c r="AQ844" s="116">
        <v>779</v>
      </c>
      <c r="AR844" s="116" t="s">
        <v>320</v>
      </c>
      <c r="AS844" s="116" t="s">
        <v>248</v>
      </c>
      <c r="AT844" s="116" t="s">
        <v>268</v>
      </c>
      <c r="AV844" s="116">
        <v>69.250186754329107</v>
      </c>
      <c r="AW844" s="116">
        <v>4.7654350999999998E-3</v>
      </c>
    </row>
    <row r="845" spans="1:49" x14ac:dyDescent="0.25">
      <c r="A845" s="127">
        <v>260000</v>
      </c>
      <c r="B845" s="127">
        <v>2500000</v>
      </c>
      <c r="C845" s="127">
        <v>620000</v>
      </c>
      <c r="D845" s="116" t="s">
        <v>314</v>
      </c>
      <c r="E845" s="116" t="s">
        <v>315</v>
      </c>
      <c r="F845" s="116" t="s">
        <v>316</v>
      </c>
      <c r="G845" s="116" t="s">
        <v>317</v>
      </c>
      <c r="H845" s="116">
        <v>0.36</v>
      </c>
      <c r="I845" s="116">
        <v>0.57999999999999996</v>
      </c>
      <c r="J845" s="116" t="s">
        <v>326</v>
      </c>
      <c r="K845" s="116">
        <v>0.18860767611693999</v>
      </c>
      <c r="L845" s="116">
        <v>3989.7061975044498</v>
      </c>
      <c r="M845" s="116">
        <v>10.3922906722061</v>
      </c>
      <c r="N845" s="116">
        <v>1.6909518885308801</v>
      </c>
      <c r="O845" s="116">
        <v>1.9600657932165799</v>
      </c>
      <c r="P845" s="116">
        <v>0.31892650612135998</v>
      </c>
      <c r="Q845" s="116">
        <v>752.48921430068401</v>
      </c>
      <c r="R845" s="116">
        <v>1310</v>
      </c>
      <c r="S845" s="116" t="s">
        <v>318</v>
      </c>
      <c r="T845" s="116">
        <v>1310</v>
      </c>
      <c r="U845" s="116" t="s">
        <v>327</v>
      </c>
      <c r="V845" s="116" t="s">
        <v>326</v>
      </c>
      <c r="Z845" s="116">
        <v>0</v>
      </c>
      <c r="AA845" s="116">
        <v>1</v>
      </c>
      <c r="AB845" s="116">
        <v>1.9600657932165799</v>
      </c>
      <c r="AC845" s="116">
        <v>0.31892650612135998</v>
      </c>
      <c r="AD845" s="116">
        <v>752.48921436493902</v>
      </c>
      <c r="AF845" s="116">
        <v>-1</v>
      </c>
      <c r="AG845" s="116">
        <v>-1</v>
      </c>
      <c r="AH845" s="116">
        <v>-1</v>
      </c>
      <c r="AI845" s="116">
        <v>-1</v>
      </c>
      <c r="AJ845" s="116">
        <v>0</v>
      </c>
      <c r="AM845" s="116" t="s">
        <v>319</v>
      </c>
      <c r="AN845" s="116" t="s">
        <v>328</v>
      </c>
      <c r="AQ845" s="116">
        <v>779</v>
      </c>
      <c r="AR845" s="116" t="s">
        <v>320</v>
      </c>
      <c r="AS845" s="116" t="s">
        <v>248</v>
      </c>
      <c r="AT845" s="116" t="s">
        <v>268</v>
      </c>
      <c r="AV845" s="116">
        <v>113.413938646185</v>
      </c>
      <c r="AW845" s="116">
        <v>0.61029133359999999</v>
      </c>
    </row>
    <row r="846" spans="1:49" x14ac:dyDescent="0.25">
      <c r="A846" s="127">
        <v>260000</v>
      </c>
      <c r="B846" s="127">
        <v>2500000</v>
      </c>
      <c r="C846" s="127">
        <v>620000</v>
      </c>
      <c r="D846" s="116" t="s">
        <v>314</v>
      </c>
      <c r="E846" s="116" t="s">
        <v>315</v>
      </c>
      <c r="F846" s="116" t="s">
        <v>316</v>
      </c>
      <c r="G846" s="116" t="s">
        <v>317</v>
      </c>
      <c r="H846" s="116">
        <v>0.36</v>
      </c>
      <c r="I846" s="116">
        <v>0.57999999999999996</v>
      </c>
      <c r="J846" s="116" t="s">
        <v>326</v>
      </c>
      <c r="K846" s="116">
        <v>1.1471349961E-4</v>
      </c>
      <c r="L846" s="116">
        <v>3925.6404028493398</v>
      </c>
      <c r="M846" s="116">
        <v>9.4415509253788592</v>
      </c>
      <c r="N846" s="116">
        <v>1.36180064297393</v>
      </c>
      <c r="O846" s="116">
        <v>1.0830733484E-3</v>
      </c>
      <c r="P846" s="116">
        <v>1.5621691752000001E-4</v>
      </c>
      <c r="Q846" s="116">
        <v>0.45032394882518001</v>
      </c>
      <c r="R846" s="116">
        <v>1210</v>
      </c>
      <c r="S846" s="116" t="s">
        <v>318</v>
      </c>
      <c r="T846" s="116">
        <v>1210</v>
      </c>
      <c r="U846" s="116" t="s">
        <v>327</v>
      </c>
      <c r="V846" s="116" t="s">
        <v>326</v>
      </c>
      <c r="Z846" s="116">
        <v>0</v>
      </c>
      <c r="AA846" s="116">
        <v>1</v>
      </c>
      <c r="AB846" s="116">
        <v>1.0830733484E-3</v>
      </c>
      <c r="AC846" s="116">
        <v>1.5621691752000001E-4</v>
      </c>
      <c r="AD846" s="116">
        <v>0.45032394882340998</v>
      </c>
      <c r="AF846" s="116">
        <v>-1</v>
      </c>
      <c r="AG846" s="116">
        <v>-1</v>
      </c>
      <c r="AH846" s="116">
        <v>-1</v>
      </c>
      <c r="AI846" s="116">
        <v>-1</v>
      </c>
      <c r="AJ846" s="116">
        <v>0</v>
      </c>
      <c r="AM846" s="116" t="s">
        <v>319</v>
      </c>
      <c r="AN846" s="116" t="s">
        <v>328</v>
      </c>
      <c r="AQ846" s="116">
        <v>779</v>
      </c>
      <c r="AR846" s="116" t="s">
        <v>320</v>
      </c>
      <c r="AS846" s="116" t="s">
        <v>248</v>
      </c>
      <c r="AT846" s="116" t="s">
        <v>268</v>
      </c>
      <c r="AV846" s="116">
        <v>5.6420848641947998</v>
      </c>
      <c r="AW846" s="116">
        <v>3.6522619999999998E-4</v>
      </c>
    </row>
    <row r="847" spans="1:49" x14ac:dyDescent="0.25">
      <c r="A847" s="127">
        <v>260000</v>
      </c>
      <c r="B847" s="127">
        <v>2500000</v>
      </c>
      <c r="C847" s="127">
        <v>620000</v>
      </c>
      <c r="D847" s="116" t="s">
        <v>314</v>
      </c>
      <c r="E847" s="116" t="s">
        <v>315</v>
      </c>
      <c r="F847" s="116" t="s">
        <v>316</v>
      </c>
      <c r="G847" s="116" t="s">
        <v>317</v>
      </c>
      <c r="H847" s="116">
        <v>0.36</v>
      </c>
      <c r="I847" s="116">
        <v>0.57999999999999996</v>
      </c>
      <c r="J847" s="116" t="s">
        <v>326</v>
      </c>
      <c r="K847" s="116">
        <v>1.906550938808E-2</v>
      </c>
      <c r="L847" s="116">
        <v>3925.6404028493398</v>
      </c>
      <c r="M847" s="116">
        <v>9.4415509253788592</v>
      </c>
      <c r="N847" s="116">
        <v>1.36180064297393</v>
      </c>
      <c r="O847" s="116">
        <v>0.1800079778059</v>
      </c>
      <c r="P847" s="116">
        <v>2.5963422943319998E-2</v>
      </c>
      <c r="Q847" s="116">
        <v>74.844333954773901</v>
      </c>
      <c r="R847" s="116">
        <v>1310</v>
      </c>
      <c r="S847" s="116" t="s">
        <v>318</v>
      </c>
      <c r="T847" s="116">
        <v>1310</v>
      </c>
      <c r="U847" s="116" t="s">
        <v>327</v>
      </c>
      <c r="V847" s="116" t="s">
        <v>326</v>
      </c>
      <c r="Z847" s="116">
        <v>0</v>
      </c>
      <c r="AA847" s="116">
        <v>1</v>
      </c>
      <c r="AB847" s="116">
        <v>0.1800079778059</v>
      </c>
      <c r="AC847" s="116">
        <v>2.5963422943319998E-2</v>
      </c>
      <c r="AD847" s="116">
        <v>74.844333954773106</v>
      </c>
      <c r="AF847" s="116">
        <v>-1</v>
      </c>
      <c r="AG847" s="116">
        <v>-1</v>
      </c>
      <c r="AH847" s="116">
        <v>-1</v>
      </c>
      <c r="AI847" s="116">
        <v>-1</v>
      </c>
      <c r="AJ847" s="116">
        <v>0</v>
      </c>
      <c r="AM847" s="116" t="s">
        <v>319</v>
      </c>
      <c r="AN847" s="116" t="s">
        <v>328</v>
      </c>
      <c r="AQ847" s="116">
        <v>779</v>
      </c>
      <c r="AR847" s="116" t="s">
        <v>320</v>
      </c>
      <c r="AS847" s="116" t="s">
        <v>248</v>
      </c>
      <c r="AT847" s="116" t="s">
        <v>268</v>
      </c>
      <c r="AV847" s="116">
        <v>57.3760825550251</v>
      </c>
      <c r="AW847" s="116">
        <v>6.0701000800000002E-2</v>
      </c>
    </row>
    <row r="848" spans="1:49" x14ac:dyDescent="0.25">
      <c r="A848" s="127">
        <v>260000</v>
      </c>
      <c r="B848" s="127">
        <v>2500000</v>
      </c>
      <c r="C848" s="127">
        <v>620000</v>
      </c>
      <c r="D848" s="116" t="s">
        <v>314</v>
      </c>
      <c r="E848" s="116" t="s">
        <v>315</v>
      </c>
      <c r="F848" s="116" t="s">
        <v>316</v>
      </c>
      <c r="G848" s="116" t="s">
        <v>317</v>
      </c>
      <c r="H848" s="116">
        <v>0.36</v>
      </c>
      <c r="I848" s="116">
        <v>0.57999999999999996</v>
      </c>
      <c r="J848" s="116" t="s">
        <v>326</v>
      </c>
      <c r="K848" s="116">
        <v>0.20561757075456</v>
      </c>
      <c r="L848" s="116">
        <v>4005.9300341405001</v>
      </c>
      <c r="M848" s="116">
        <v>10.9444119539944</v>
      </c>
      <c r="N848" s="116">
        <v>1.95198614159998</v>
      </c>
      <c r="O848" s="116">
        <v>2.25036339931758</v>
      </c>
      <c r="P848" s="116">
        <v>0.40136264858236997</v>
      </c>
      <c r="Q848" s="116">
        <v>823.68960223273405</v>
      </c>
      <c r="R848" s="116">
        <v>1210</v>
      </c>
      <c r="S848" s="116" t="s">
        <v>318</v>
      </c>
      <c r="T848" s="116">
        <v>1210</v>
      </c>
      <c r="U848" s="116" t="s">
        <v>327</v>
      </c>
      <c r="V848" s="116" t="s">
        <v>326</v>
      </c>
      <c r="Z848" s="116">
        <v>0</v>
      </c>
      <c r="AA848" s="116">
        <v>1</v>
      </c>
      <c r="AB848" s="116">
        <v>2.25036339931758</v>
      </c>
      <c r="AC848" s="116">
        <v>0.40136264858236997</v>
      </c>
      <c r="AD848" s="116">
        <v>823.68960223273405</v>
      </c>
      <c r="AF848" s="116">
        <v>-1</v>
      </c>
      <c r="AG848" s="116">
        <v>-1</v>
      </c>
      <c r="AH848" s="116">
        <v>-1</v>
      </c>
      <c r="AI848" s="116">
        <v>-1</v>
      </c>
      <c r="AJ848" s="116">
        <v>0</v>
      </c>
      <c r="AM848" s="116" t="s">
        <v>319</v>
      </c>
      <c r="AN848" s="116" t="s">
        <v>328</v>
      </c>
      <c r="AQ848" s="116">
        <v>779</v>
      </c>
      <c r="AR848" s="116" t="s">
        <v>320</v>
      </c>
      <c r="AS848" s="116" t="s">
        <v>248</v>
      </c>
      <c r="AT848" s="116" t="s">
        <v>268</v>
      </c>
      <c r="AV848" s="116">
        <v>174.72441041395501</v>
      </c>
      <c r="AW848" s="116">
        <v>0.66803698479999996</v>
      </c>
    </row>
    <row r="849" spans="1:49" x14ac:dyDescent="0.25">
      <c r="A849" s="127">
        <v>260000</v>
      </c>
      <c r="B849" s="127">
        <v>2500000</v>
      </c>
      <c r="C849" s="127">
        <v>620000</v>
      </c>
      <c r="D849" s="116" t="s">
        <v>314</v>
      </c>
      <c r="E849" s="116" t="s">
        <v>315</v>
      </c>
      <c r="F849" s="116" t="s">
        <v>316</v>
      </c>
      <c r="G849" s="116" t="s">
        <v>317</v>
      </c>
      <c r="H849" s="116">
        <v>0.36</v>
      </c>
      <c r="I849" s="116">
        <v>0.57999999999999996</v>
      </c>
      <c r="J849" s="116" t="s">
        <v>326</v>
      </c>
      <c r="K849" s="116">
        <v>7.6608627948159994E-2</v>
      </c>
      <c r="L849" s="116">
        <v>4005.9300341405001</v>
      </c>
      <c r="M849" s="116">
        <v>10.9444119539944</v>
      </c>
      <c r="N849" s="116">
        <v>1.95198614159998</v>
      </c>
      <c r="O849" s="116">
        <v>0.83843638349497995</v>
      </c>
      <c r="P849" s="116">
        <v>0.1495389800818</v>
      </c>
      <c r="Q849" s="116">
        <v>306.88880357184098</v>
      </c>
      <c r="R849" s="116">
        <v>1310</v>
      </c>
      <c r="S849" s="116" t="s">
        <v>318</v>
      </c>
      <c r="T849" s="116">
        <v>1310</v>
      </c>
      <c r="U849" s="116" t="s">
        <v>327</v>
      </c>
      <c r="V849" s="116" t="s">
        <v>326</v>
      </c>
      <c r="Z849" s="116">
        <v>0</v>
      </c>
      <c r="AA849" s="116">
        <v>1</v>
      </c>
      <c r="AB849" s="116">
        <v>0.83843638349497995</v>
      </c>
      <c r="AC849" s="116">
        <v>0.1495389800818</v>
      </c>
      <c r="AD849" s="116">
        <v>306.888803571842</v>
      </c>
      <c r="AF849" s="116">
        <v>-1</v>
      </c>
      <c r="AG849" s="116">
        <v>-1</v>
      </c>
      <c r="AH849" s="116">
        <v>-1</v>
      </c>
      <c r="AI849" s="116">
        <v>-1</v>
      </c>
      <c r="AJ849" s="116">
        <v>0</v>
      </c>
      <c r="AM849" s="116" t="s">
        <v>319</v>
      </c>
      <c r="AN849" s="116" t="s">
        <v>328</v>
      </c>
      <c r="AQ849" s="116">
        <v>779</v>
      </c>
      <c r="AR849" s="116" t="s">
        <v>320</v>
      </c>
      <c r="AS849" s="116" t="s">
        <v>248</v>
      </c>
      <c r="AT849" s="116" t="s">
        <v>268</v>
      </c>
      <c r="AV849" s="116">
        <v>73.203332768875697</v>
      </c>
      <c r="AW849" s="116">
        <v>0.2488960288</v>
      </c>
    </row>
    <row r="850" spans="1:49" x14ac:dyDescent="0.25">
      <c r="A850" s="127">
        <v>260000</v>
      </c>
      <c r="B850" s="127">
        <v>2500000</v>
      </c>
      <c r="C850" s="127">
        <v>620000</v>
      </c>
      <c r="D850" s="116" t="s">
        <v>314</v>
      </c>
      <c r="E850" s="116" t="s">
        <v>315</v>
      </c>
      <c r="F850" s="116" t="s">
        <v>316</v>
      </c>
      <c r="G850" s="116" t="s">
        <v>317</v>
      </c>
      <c r="H850" s="116">
        <v>0.36</v>
      </c>
      <c r="I850" s="116">
        <v>0.57999999999999996</v>
      </c>
      <c r="J850" s="116" t="s">
        <v>326</v>
      </c>
      <c r="K850" s="116">
        <v>8.3373879262809994E-2</v>
      </c>
      <c r="L850" s="116">
        <v>4005.9300341405001</v>
      </c>
      <c r="M850" s="116">
        <v>10.9444119539944</v>
      </c>
      <c r="N850" s="116">
        <v>1.95198614159998</v>
      </c>
      <c r="O850" s="116">
        <v>0.91247808085481996</v>
      </c>
      <c r="P850" s="116">
        <v>0.16274465689244</v>
      </c>
      <c r="Q850" s="116">
        <v>333.98992700170999</v>
      </c>
      <c r="R850" s="116">
        <v>1310</v>
      </c>
      <c r="S850" s="116" t="s">
        <v>318</v>
      </c>
      <c r="T850" s="116">
        <v>1310</v>
      </c>
      <c r="U850" s="116" t="s">
        <v>327</v>
      </c>
      <c r="V850" s="116" t="s">
        <v>326</v>
      </c>
      <c r="Z850" s="116">
        <v>0</v>
      </c>
      <c r="AA850" s="116">
        <v>1</v>
      </c>
      <c r="AB850" s="116">
        <v>0.91247808085481996</v>
      </c>
      <c r="AC850" s="116">
        <v>0.16274465689244</v>
      </c>
      <c r="AD850" s="116">
        <v>333.98992700171101</v>
      </c>
      <c r="AF850" s="116">
        <v>-1</v>
      </c>
      <c r="AG850" s="116">
        <v>-1</v>
      </c>
      <c r="AH850" s="116">
        <v>-1</v>
      </c>
      <c r="AI850" s="116">
        <v>-1</v>
      </c>
      <c r="AJ850" s="116">
        <v>0</v>
      </c>
      <c r="AM850" s="116" t="s">
        <v>319</v>
      </c>
      <c r="AN850" s="116" t="s">
        <v>328</v>
      </c>
      <c r="AQ850" s="116">
        <v>779</v>
      </c>
      <c r="AR850" s="116" t="s">
        <v>320</v>
      </c>
      <c r="AS850" s="116" t="s">
        <v>248</v>
      </c>
      <c r="AT850" s="116" t="s">
        <v>268</v>
      </c>
      <c r="AV850" s="116">
        <v>78.704818705207899</v>
      </c>
      <c r="AW850" s="116">
        <v>0.27087585320000002</v>
      </c>
    </row>
    <row r="851" spans="1:49" x14ac:dyDescent="0.25">
      <c r="A851" s="127">
        <v>260000</v>
      </c>
      <c r="B851" s="127">
        <v>2500000</v>
      </c>
      <c r="C851" s="127">
        <v>620000</v>
      </c>
      <c r="D851" s="116" t="s">
        <v>314</v>
      </c>
      <c r="E851" s="116" t="s">
        <v>315</v>
      </c>
      <c r="F851" s="116" t="s">
        <v>316</v>
      </c>
      <c r="G851" s="116" t="s">
        <v>317</v>
      </c>
      <c r="H851" s="116">
        <v>0.36</v>
      </c>
      <c r="I851" s="116">
        <v>0.57999999999999996</v>
      </c>
      <c r="J851" s="116" t="s">
        <v>326</v>
      </c>
      <c r="K851" s="116">
        <v>0.19780718339214001</v>
      </c>
      <c r="L851" s="116">
        <v>4005.9300341405001</v>
      </c>
      <c r="M851" s="116">
        <v>10.9444119539944</v>
      </c>
      <c r="N851" s="116">
        <v>1.95198614159998</v>
      </c>
      <c r="O851" s="116">
        <v>2.1648833025029299</v>
      </c>
      <c r="P851" s="116">
        <v>0.38611688069039002</v>
      </c>
      <c r="Q851" s="116">
        <v>792.40173691932398</v>
      </c>
      <c r="R851" s="116">
        <v>1310</v>
      </c>
      <c r="S851" s="116" t="s">
        <v>318</v>
      </c>
      <c r="T851" s="116">
        <v>1310</v>
      </c>
      <c r="U851" s="116" t="s">
        <v>327</v>
      </c>
      <c r="V851" s="116" t="s">
        <v>326</v>
      </c>
      <c r="Z851" s="116">
        <v>0</v>
      </c>
      <c r="AA851" s="116">
        <v>1</v>
      </c>
      <c r="AB851" s="116">
        <v>2.1648833025029299</v>
      </c>
      <c r="AC851" s="116">
        <v>0.38611688069039002</v>
      </c>
      <c r="AD851" s="116">
        <v>792.40173691932398</v>
      </c>
      <c r="AF851" s="116">
        <v>-1</v>
      </c>
      <c r="AG851" s="116">
        <v>-1</v>
      </c>
      <c r="AH851" s="116">
        <v>-1</v>
      </c>
      <c r="AI851" s="116">
        <v>-1</v>
      </c>
      <c r="AJ851" s="116">
        <v>0</v>
      </c>
      <c r="AM851" s="116" t="s">
        <v>319</v>
      </c>
      <c r="AN851" s="116" t="s">
        <v>328</v>
      </c>
      <c r="AQ851" s="116">
        <v>779</v>
      </c>
      <c r="AR851" s="116" t="s">
        <v>320</v>
      </c>
      <c r="AS851" s="116" t="s">
        <v>248</v>
      </c>
      <c r="AT851" s="116" t="s">
        <v>268</v>
      </c>
      <c r="AV851" s="116">
        <v>116.952932635634</v>
      </c>
      <c r="AW851" s="116">
        <v>0.64266158709999999</v>
      </c>
    </row>
    <row r="852" spans="1:49" x14ac:dyDescent="0.25">
      <c r="A852" s="127">
        <v>260000</v>
      </c>
      <c r="B852" s="127">
        <v>2500000</v>
      </c>
      <c r="C852" s="127">
        <v>620000</v>
      </c>
      <c r="D852" s="116" t="s">
        <v>314</v>
      </c>
      <c r="E852" s="116" t="s">
        <v>315</v>
      </c>
      <c r="F852" s="116" t="s">
        <v>316</v>
      </c>
      <c r="G852" s="116" t="s">
        <v>317</v>
      </c>
      <c r="H852" s="116">
        <v>0.36</v>
      </c>
      <c r="I852" s="116">
        <v>0.57999999999999996</v>
      </c>
      <c r="J852" s="116" t="s">
        <v>326</v>
      </c>
      <c r="K852" s="116">
        <v>5.43561926094E-2</v>
      </c>
      <c r="L852" s="116">
        <v>4005.9300341405001</v>
      </c>
      <c r="M852" s="116">
        <v>10.9444119539944</v>
      </c>
      <c r="N852" s="116">
        <v>1.95198614159998</v>
      </c>
      <c r="O852" s="116">
        <v>0.59489656416794001</v>
      </c>
      <c r="P852" s="116">
        <v>0.10610253468368</v>
      </c>
      <c r="Q852" s="116">
        <v>217.74710451552099</v>
      </c>
      <c r="R852" s="116">
        <v>1310</v>
      </c>
      <c r="S852" s="116" t="s">
        <v>318</v>
      </c>
      <c r="T852" s="116">
        <v>1310</v>
      </c>
      <c r="U852" s="116" t="s">
        <v>327</v>
      </c>
      <c r="V852" s="116" t="s">
        <v>326</v>
      </c>
      <c r="Z852" s="116">
        <v>0</v>
      </c>
      <c r="AA852" s="116">
        <v>1</v>
      </c>
      <c r="AB852" s="116">
        <v>0.59489656416794001</v>
      </c>
      <c r="AC852" s="116">
        <v>0.10610253468368</v>
      </c>
      <c r="AD852" s="116">
        <v>217.74710451552099</v>
      </c>
      <c r="AF852" s="116">
        <v>-1</v>
      </c>
      <c r="AG852" s="116">
        <v>-1</v>
      </c>
      <c r="AH852" s="116">
        <v>-1</v>
      </c>
      <c r="AI852" s="116">
        <v>-1</v>
      </c>
      <c r="AJ852" s="116">
        <v>0</v>
      </c>
      <c r="AM852" s="116" t="s">
        <v>319</v>
      </c>
      <c r="AN852" s="116" t="s">
        <v>328</v>
      </c>
      <c r="AQ852" s="116">
        <v>779</v>
      </c>
      <c r="AR852" s="116" t="s">
        <v>320</v>
      </c>
      <c r="AS852" s="116" t="s">
        <v>248</v>
      </c>
      <c r="AT852" s="116" t="s">
        <v>268</v>
      </c>
      <c r="AV852" s="116">
        <v>63.180781775358703</v>
      </c>
      <c r="AW852" s="116">
        <v>0.17659943589999999</v>
      </c>
    </row>
    <row r="853" spans="1:49" x14ac:dyDescent="0.25">
      <c r="A853" s="127">
        <v>260000</v>
      </c>
      <c r="B853" s="127">
        <v>2500000</v>
      </c>
      <c r="C853" s="127">
        <v>620000</v>
      </c>
      <c r="D853" s="116" t="s">
        <v>314</v>
      </c>
      <c r="E853" s="116" t="s">
        <v>315</v>
      </c>
      <c r="F853" s="116" t="s">
        <v>316</v>
      </c>
      <c r="G853" s="116" t="s">
        <v>317</v>
      </c>
      <c r="H853" s="116">
        <v>0.36</v>
      </c>
      <c r="I853" s="116">
        <v>0.57999999999999996</v>
      </c>
      <c r="J853" s="116" t="s">
        <v>326</v>
      </c>
      <c r="K853" s="116">
        <v>0.21603344072733</v>
      </c>
      <c r="L853" s="116">
        <v>3993.6743222086202</v>
      </c>
      <c r="M853" s="116">
        <v>10.683585978486599</v>
      </c>
      <c r="N853" s="116">
        <v>1.8505270573514301</v>
      </c>
      <c r="O853" s="116">
        <v>2.30801183823873</v>
      </c>
      <c r="P853" s="116">
        <v>0.39977572735865002</v>
      </c>
      <c r="Q853" s="116">
        <v>862.76720497111705</v>
      </c>
      <c r="R853" s="116">
        <v>1310</v>
      </c>
      <c r="S853" s="116" t="s">
        <v>318</v>
      </c>
      <c r="T853" s="116">
        <v>1310</v>
      </c>
      <c r="U853" s="116" t="s">
        <v>327</v>
      </c>
      <c r="V853" s="116" t="s">
        <v>326</v>
      </c>
      <c r="Z853" s="116">
        <v>0</v>
      </c>
      <c r="AA853" s="116">
        <v>1</v>
      </c>
      <c r="AB853" s="116">
        <v>2.30801183823873</v>
      </c>
      <c r="AC853" s="116">
        <v>0.39977572735865002</v>
      </c>
      <c r="AD853" s="116">
        <v>862.76720497111705</v>
      </c>
      <c r="AF853" s="116">
        <v>-1</v>
      </c>
      <c r="AG853" s="116">
        <v>-1</v>
      </c>
      <c r="AH853" s="116">
        <v>-1</v>
      </c>
      <c r="AI853" s="116">
        <v>-1</v>
      </c>
      <c r="AJ853" s="116">
        <v>0</v>
      </c>
      <c r="AM853" s="116" t="s">
        <v>319</v>
      </c>
      <c r="AN853" s="116">
        <v>60</v>
      </c>
      <c r="AQ853" s="116">
        <v>779</v>
      </c>
      <c r="AR853" s="116" t="s">
        <v>320</v>
      </c>
      <c r="AS853" s="116" t="s">
        <v>248</v>
      </c>
      <c r="AT853" s="116" t="s">
        <v>268</v>
      </c>
      <c r="AV853" s="116">
        <v>125.33436916395399</v>
      </c>
      <c r="AW853" s="116">
        <v>0.69973009320000001</v>
      </c>
    </row>
    <row r="854" spans="1:49" x14ac:dyDescent="0.25">
      <c r="A854" s="127">
        <v>260000</v>
      </c>
      <c r="B854" s="127">
        <v>2500000</v>
      </c>
      <c r="C854" s="127">
        <v>620000</v>
      </c>
      <c r="D854" s="116" t="s">
        <v>314</v>
      </c>
      <c r="E854" s="116" t="s">
        <v>315</v>
      </c>
      <c r="F854" s="116" t="s">
        <v>316</v>
      </c>
      <c r="G854" s="116" t="s">
        <v>317</v>
      </c>
      <c r="H854" s="116">
        <v>0.36</v>
      </c>
      <c r="I854" s="116">
        <v>0.57999999999999996</v>
      </c>
      <c r="J854" s="116" t="s">
        <v>326</v>
      </c>
      <c r="K854" s="116">
        <v>4.4742550245129999E-2</v>
      </c>
      <c r="L854" s="116">
        <v>3993.6743222086202</v>
      </c>
      <c r="M854" s="116">
        <v>10.683585978486599</v>
      </c>
      <c r="N854" s="116">
        <v>1.8505270573514301</v>
      </c>
      <c r="O854" s="116">
        <v>0.47801088244069001</v>
      </c>
      <c r="P854" s="116">
        <v>8.2797299843530001E-2</v>
      </c>
      <c r="Q854" s="116">
        <v>178.687174024136</v>
      </c>
      <c r="R854" s="116">
        <v>1310</v>
      </c>
      <c r="S854" s="116" t="s">
        <v>318</v>
      </c>
      <c r="T854" s="116">
        <v>1310</v>
      </c>
      <c r="U854" s="116" t="s">
        <v>327</v>
      </c>
      <c r="V854" s="116" t="s">
        <v>326</v>
      </c>
      <c r="Z854" s="116">
        <v>0</v>
      </c>
      <c r="AA854" s="116">
        <v>1</v>
      </c>
      <c r="AB854" s="116">
        <v>0.47801088244069001</v>
      </c>
      <c r="AC854" s="116">
        <v>8.2797299843530001E-2</v>
      </c>
      <c r="AD854" s="116">
        <v>178.687174024135</v>
      </c>
      <c r="AF854" s="116">
        <v>-1</v>
      </c>
      <c r="AG854" s="116">
        <v>-1</v>
      </c>
      <c r="AH854" s="116">
        <v>-1</v>
      </c>
      <c r="AI854" s="116">
        <v>-1</v>
      </c>
      <c r="AJ854" s="116">
        <v>0</v>
      </c>
      <c r="AM854" s="116" t="s">
        <v>319</v>
      </c>
      <c r="AN854" s="116">
        <v>61</v>
      </c>
      <c r="AQ854" s="116">
        <v>779</v>
      </c>
      <c r="AR854" s="116" t="s">
        <v>320</v>
      </c>
      <c r="AS854" s="116" t="s">
        <v>248</v>
      </c>
      <c r="AT854" s="116" t="s">
        <v>268</v>
      </c>
      <c r="AV854" s="116">
        <v>60.163650656965999</v>
      </c>
      <c r="AW854" s="116">
        <v>0.1449206602</v>
      </c>
    </row>
    <row r="855" spans="1:49" x14ac:dyDescent="0.25">
      <c r="A855" s="127">
        <v>260000</v>
      </c>
      <c r="B855" s="127">
        <v>2500000</v>
      </c>
      <c r="C855" s="127">
        <v>620000</v>
      </c>
      <c r="D855" s="116" t="s">
        <v>314</v>
      </c>
      <c r="E855" s="116" t="s">
        <v>315</v>
      </c>
      <c r="F855" s="116" t="s">
        <v>316</v>
      </c>
      <c r="G855" s="116" t="s">
        <v>317</v>
      </c>
      <c r="H855" s="116">
        <v>0.36</v>
      </c>
      <c r="I855" s="116">
        <v>0.57999999999999996</v>
      </c>
      <c r="J855" s="116" t="s">
        <v>326</v>
      </c>
      <c r="K855" s="116">
        <v>1.39403223499E-3</v>
      </c>
      <c r="L855" s="116">
        <v>4029.6427331455602</v>
      </c>
      <c r="M855" s="116">
        <v>10.955320689565299</v>
      </c>
      <c r="N855" s="116">
        <v>1.9381377822003401</v>
      </c>
      <c r="O855" s="116">
        <v>1.527207018591E-2</v>
      </c>
      <c r="P855" s="116">
        <v>2.7018265442399999E-3</v>
      </c>
      <c r="Q855" s="116">
        <v>5.6174518655021499</v>
      </c>
      <c r="R855" s="116">
        <v>1210</v>
      </c>
      <c r="S855" s="116" t="s">
        <v>318</v>
      </c>
      <c r="T855" s="116">
        <v>1210</v>
      </c>
      <c r="U855" s="116" t="s">
        <v>327</v>
      </c>
      <c r="V855" s="116" t="s">
        <v>326</v>
      </c>
      <c r="Z855" s="116">
        <v>0</v>
      </c>
      <c r="AA855" s="116">
        <v>1</v>
      </c>
      <c r="AB855" s="116">
        <v>1.527207018591E-2</v>
      </c>
      <c r="AC855" s="116">
        <v>2.7018265442399999E-3</v>
      </c>
      <c r="AD855" s="116">
        <v>155.69203201625899</v>
      </c>
      <c r="AF855" s="116">
        <v>-1</v>
      </c>
      <c r="AG855" s="116">
        <v>-1</v>
      </c>
      <c r="AH855" s="116">
        <v>-1</v>
      </c>
      <c r="AI855" s="116">
        <v>-1</v>
      </c>
      <c r="AJ855" s="116">
        <v>0</v>
      </c>
      <c r="AM855" s="116" t="s">
        <v>319</v>
      </c>
      <c r="AN855" s="116" t="s">
        <v>328</v>
      </c>
      <c r="AQ855" s="116">
        <v>779</v>
      </c>
      <c r="AR855" s="116" t="s">
        <v>320</v>
      </c>
      <c r="AS855" s="116" t="s">
        <v>248</v>
      </c>
      <c r="AT855" s="116" t="s">
        <v>268</v>
      </c>
      <c r="AV855" s="116">
        <v>9.9527084789789999</v>
      </c>
      <c r="AW855" s="116">
        <v>0.12627090999999999</v>
      </c>
    </row>
    <row r="856" spans="1:49" x14ac:dyDescent="0.25">
      <c r="A856" s="127">
        <v>260000</v>
      </c>
      <c r="B856" s="127">
        <v>2500000</v>
      </c>
      <c r="C856" s="127">
        <v>620000</v>
      </c>
      <c r="D856" s="116" t="s">
        <v>314</v>
      </c>
      <c r="E856" s="116" t="s">
        <v>315</v>
      </c>
      <c r="F856" s="116" t="s">
        <v>316</v>
      </c>
      <c r="G856" s="116" t="s">
        <v>317</v>
      </c>
      <c r="H856" s="116">
        <v>0.36</v>
      </c>
      <c r="I856" s="116">
        <v>0.57999999999999996</v>
      </c>
      <c r="J856" s="116" t="s">
        <v>326</v>
      </c>
      <c r="K856" s="116">
        <v>4.3864751569700003E-3</v>
      </c>
      <c r="L856" s="116">
        <v>4029.6427331455602</v>
      </c>
      <c r="M856" s="116">
        <v>10.955320689565299</v>
      </c>
      <c r="N856" s="116">
        <v>1.9381377822003401</v>
      </c>
      <c r="O856" s="116">
        <v>4.8055242041440002E-2</v>
      </c>
      <c r="P856" s="116">
        <v>8.5015932324099992E-3</v>
      </c>
      <c r="Q856" s="116">
        <v>17.675927740415698</v>
      </c>
      <c r="R856" s="116">
        <v>1310</v>
      </c>
      <c r="S856" s="116" t="s">
        <v>318</v>
      </c>
      <c r="T856" s="116">
        <v>1310</v>
      </c>
      <c r="U856" s="116" t="s">
        <v>327</v>
      </c>
      <c r="V856" s="116" t="s">
        <v>326</v>
      </c>
      <c r="Z856" s="116">
        <v>0</v>
      </c>
      <c r="AA856" s="116">
        <v>1</v>
      </c>
      <c r="AB856" s="116">
        <v>4.8055242041440002E-2</v>
      </c>
      <c r="AC856" s="116">
        <v>8.5015932324099992E-3</v>
      </c>
      <c r="AD856" s="116">
        <v>532.307978737555</v>
      </c>
      <c r="AF856" s="116">
        <v>-1</v>
      </c>
      <c r="AG856" s="116">
        <v>-1</v>
      </c>
      <c r="AH856" s="116">
        <v>-1</v>
      </c>
      <c r="AI856" s="116">
        <v>-1</v>
      </c>
      <c r="AJ856" s="116">
        <v>0</v>
      </c>
      <c r="AM856" s="116" t="s">
        <v>319</v>
      </c>
      <c r="AN856" s="116" t="s">
        <v>328</v>
      </c>
      <c r="AQ856" s="116">
        <v>779</v>
      </c>
      <c r="AR856" s="116" t="s">
        <v>320</v>
      </c>
      <c r="AS856" s="116" t="s">
        <v>248</v>
      </c>
      <c r="AT856" s="116" t="s">
        <v>268</v>
      </c>
      <c r="AV856" s="116">
        <v>25.644340851036599</v>
      </c>
      <c r="AW856" s="116">
        <v>0.43171774429999998</v>
      </c>
    </row>
    <row r="857" spans="1:49" x14ac:dyDescent="0.25">
      <c r="A857" s="127">
        <v>260000</v>
      </c>
      <c r="B857" s="127">
        <v>2500000</v>
      </c>
      <c r="C857" s="127">
        <v>620000</v>
      </c>
      <c r="D857" s="116" t="s">
        <v>314</v>
      </c>
      <c r="E857" s="116" t="s">
        <v>315</v>
      </c>
      <c r="F857" s="116" t="s">
        <v>316</v>
      </c>
      <c r="G857" s="116" t="s">
        <v>317</v>
      </c>
      <c r="H857" s="116">
        <v>0.36</v>
      </c>
      <c r="I857" s="116">
        <v>0.57999999999999996</v>
      </c>
      <c r="J857" s="116" t="s">
        <v>326</v>
      </c>
      <c r="K857" s="116">
        <v>0.1364920240885</v>
      </c>
      <c r="L857" s="116">
        <v>3981.0903308250899</v>
      </c>
      <c r="M857" s="116">
        <v>10.5068037850506</v>
      </c>
      <c r="N857" s="116">
        <v>1.80058309838438</v>
      </c>
      <c r="O857" s="116">
        <v>1.4340949153223601</v>
      </c>
      <c r="P857" s="116">
        <v>0.24576523163804001</v>
      </c>
      <c r="Q857" s="116">
        <v>543.38707733350498</v>
      </c>
      <c r="R857" s="116">
        <v>1210</v>
      </c>
      <c r="S857" s="116" t="s">
        <v>318</v>
      </c>
      <c r="T857" s="116">
        <v>1210</v>
      </c>
      <c r="U857" s="116" t="s">
        <v>327</v>
      </c>
      <c r="V857" s="116" t="s">
        <v>326</v>
      </c>
      <c r="Z857" s="116">
        <v>0</v>
      </c>
      <c r="AA857" s="116">
        <v>1</v>
      </c>
      <c r="AB857" s="116">
        <v>1.4340949153223601</v>
      </c>
      <c r="AC857" s="116">
        <v>0.24576523163804001</v>
      </c>
      <c r="AD857" s="116">
        <v>543.38707733350498</v>
      </c>
      <c r="AF857" s="116">
        <v>-1</v>
      </c>
      <c r="AG857" s="116">
        <v>-1</v>
      </c>
      <c r="AH857" s="116">
        <v>-1</v>
      </c>
      <c r="AI857" s="116">
        <v>-1</v>
      </c>
      <c r="AJ857" s="116">
        <v>0</v>
      </c>
      <c r="AM857" s="116" t="s">
        <v>319</v>
      </c>
      <c r="AN857" s="116">
        <v>43</v>
      </c>
      <c r="AQ857" s="116">
        <v>779</v>
      </c>
      <c r="AR857" s="116" t="s">
        <v>320</v>
      </c>
      <c r="AS857" s="116" t="s">
        <v>248</v>
      </c>
      <c r="AT857" s="116" t="s">
        <v>268</v>
      </c>
      <c r="AV857" s="116">
        <v>102.884375696981</v>
      </c>
      <c r="AW857" s="116">
        <v>0.44070322569999998</v>
      </c>
    </row>
    <row r="858" spans="1:49" x14ac:dyDescent="0.25">
      <c r="A858" s="127">
        <v>260000</v>
      </c>
      <c r="B858" s="127">
        <v>2500000</v>
      </c>
      <c r="C858" s="127">
        <v>620000</v>
      </c>
      <c r="D858" s="116" t="s">
        <v>314</v>
      </c>
      <c r="E858" s="116" t="s">
        <v>315</v>
      </c>
      <c r="F858" s="116" t="s">
        <v>316</v>
      </c>
      <c r="G858" s="116" t="s">
        <v>317</v>
      </c>
      <c r="H858" s="116">
        <v>0.36</v>
      </c>
      <c r="I858" s="116">
        <v>0.57999999999999996</v>
      </c>
      <c r="J858" s="116" t="s">
        <v>326</v>
      </c>
      <c r="K858" s="116">
        <v>2.0257460980469998E-2</v>
      </c>
      <c r="L858" s="116">
        <v>3981.0903308250899</v>
      </c>
      <c r="M858" s="116">
        <v>10.5068037850506</v>
      </c>
      <c r="N858" s="116">
        <v>1.80058309838438</v>
      </c>
      <c r="O858" s="116">
        <v>0.21284116770511999</v>
      </c>
      <c r="P858" s="116">
        <v>3.6475241857610002E-2</v>
      </c>
      <c r="Q858" s="116">
        <v>80.646782036419694</v>
      </c>
      <c r="R858" s="116">
        <v>1310</v>
      </c>
      <c r="S858" s="116" t="s">
        <v>318</v>
      </c>
      <c r="T858" s="116">
        <v>1310</v>
      </c>
      <c r="U858" s="116" t="s">
        <v>327</v>
      </c>
      <c r="V858" s="116" t="s">
        <v>326</v>
      </c>
      <c r="Z858" s="116">
        <v>0</v>
      </c>
      <c r="AA858" s="116">
        <v>1</v>
      </c>
      <c r="AB858" s="116">
        <v>0.21284116770511999</v>
      </c>
      <c r="AC858" s="116">
        <v>3.6475241857610002E-2</v>
      </c>
      <c r="AD858" s="116">
        <v>80.646782036419694</v>
      </c>
      <c r="AF858" s="116">
        <v>-1</v>
      </c>
      <c r="AG858" s="116">
        <v>-1</v>
      </c>
      <c r="AH858" s="116">
        <v>-1</v>
      </c>
      <c r="AI858" s="116">
        <v>-1</v>
      </c>
      <c r="AJ858" s="116">
        <v>0</v>
      </c>
      <c r="AM858" s="116" t="s">
        <v>319</v>
      </c>
      <c r="AN858" s="116">
        <v>44</v>
      </c>
      <c r="AQ858" s="116">
        <v>779</v>
      </c>
      <c r="AR858" s="116" t="s">
        <v>320</v>
      </c>
      <c r="AS858" s="116" t="s">
        <v>248</v>
      </c>
      <c r="AT858" s="116" t="s">
        <v>268</v>
      </c>
      <c r="AV858" s="116">
        <v>41.181131867159898</v>
      </c>
      <c r="AW858" s="116">
        <v>6.5406960299999997E-2</v>
      </c>
    </row>
    <row r="859" spans="1:49" x14ac:dyDescent="0.25">
      <c r="A859" s="127">
        <v>260000</v>
      </c>
      <c r="B859" s="127">
        <v>2500000</v>
      </c>
      <c r="C859" s="127">
        <v>620000</v>
      </c>
      <c r="D859" s="116" t="s">
        <v>314</v>
      </c>
      <c r="E859" s="116" t="s">
        <v>315</v>
      </c>
      <c r="F859" s="116" t="s">
        <v>316</v>
      </c>
      <c r="G859" s="116" t="s">
        <v>317</v>
      </c>
      <c r="H859" s="116">
        <v>0.36</v>
      </c>
      <c r="I859" s="116">
        <v>0.57999999999999996</v>
      </c>
      <c r="J859" s="116" t="s">
        <v>326</v>
      </c>
      <c r="K859" s="116">
        <v>2.5213675737409999E-2</v>
      </c>
      <c r="L859" s="116">
        <v>3981.0903308250899</v>
      </c>
      <c r="M859" s="116">
        <v>10.5068037850506</v>
      </c>
      <c r="N859" s="116">
        <v>1.80058309838438</v>
      </c>
      <c r="O859" s="116">
        <v>0.26491514367294</v>
      </c>
      <c r="P859" s="116">
        <v>4.5399318380929997E-2</v>
      </c>
      <c r="Q859" s="116">
        <v>100.377920682794</v>
      </c>
      <c r="R859" s="116">
        <v>1310</v>
      </c>
      <c r="S859" s="116" t="s">
        <v>318</v>
      </c>
      <c r="T859" s="116">
        <v>1310</v>
      </c>
      <c r="U859" s="116" t="s">
        <v>327</v>
      </c>
      <c r="V859" s="116" t="s">
        <v>326</v>
      </c>
      <c r="Z859" s="116">
        <v>0</v>
      </c>
      <c r="AA859" s="116">
        <v>1</v>
      </c>
      <c r="AB859" s="116">
        <v>0.26491514367294</v>
      </c>
      <c r="AC859" s="116">
        <v>4.5399318380929997E-2</v>
      </c>
      <c r="AD859" s="116">
        <v>100.377920682794</v>
      </c>
      <c r="AF859" s="116">
        <v>-1</v>
      </c>
      <c r="AG859" s="116">
        <v>-1</v>
      </c>
      <c r="AH859" s="116">
        <v>-1</v>
      </c>
      <c r="AI859" s="116">
        <v>-1</v>
      </c>
      <c r="AJ859" s="116">
        <v>0</v>
      </c>
      <c r="AM859" s="116" t="s">
        <v>319</v>
      </c>
      <c r="AN859" s="116">
        <v>45</v>
      </c>
      <c r="AQ859" s="116">
        <v>779</v>
      </c>
      <c r="AR859" s="116" t="s">
        <v>320</v>
      </c>
      <c r="AS859" s="116" t="s">
        <v>248</v>
      </c>
      <c r="AT859" s="116" t="s">
        <v>268</v>
      </c>
      <c r="AV859" s="116">
        <v>51.375890495186503</v>
      </c>
      <c r="AW859" s="116">
        <v>8.1409505800000004E-2</v>
      </c>
    </row>
    <row r="860" spans="1:49" x14ac:dyDescent="0.25">
      <c r="A860" s="127">
        <v>260000</v>
      </c>
      <c r="B860" s="127">
        <v>2500000</v>
      </c>
      <c r="C860" s="127">
        <v>620000</v>
      </c>
      <c r="D860" s="116" t="s">
        <v>314</v>
      </c>
      <c r="E860" s="116" t="s">
        <v>315</v>
      </c>
      <c r="F860" s="116" t="s">
        <v>316</v>
      </c>
      <c r="G860" s="116" t="s">
        <v>317</v>
      </c>
      <c r="H860" s="116">
        <v>0.36</v>
      </c>
      <c r="I860" s="116">
        <v>0.57999999999999996</v>
      </c>
      <c r="J860" s="116" t="s">
        <v>326</v>
      </c>
      <c r="K860" s="116">
        <v>0.11609513738464</v>
      </c>
      <c r="L860" s="116">
        <v>3981.0903308250899</v>
      </c>
      <c r="M860" s="116">
        <v>10.5068037850506</v>
      </c>
      <c r="N860" s="116">
        <v>1.80058309838438</v>
      </c>
      <c r="O860" s="116">
        <v>1.21978882889898</v>
      </c>
      <c r="P860" s="116">
        <v>0.2090389421794</v>
      </c>
      <c r="Q860" s="116">
        <v>462.18522889782901</v>
      </c>
      <c r="R860" s="116">
        <v>1310</v>
      </c>
      <c r="S860" s="116" t="s">
        <v>318</v>
      </c>
      <c r="T860" s="116">
        <v>1310</v>
      </c>
      <c r="U860" s="116" t="s">
        <v>327</v>
      </c>
      <c r="V860" s="116" t="s">
        <v>326</v>
      </c>
      <c r="Z860" s="116">
        <v>0</v>
      </c>
      <c r="AA860" s="116">
        <v>1</v>
      </c>
      <c r="AB860" s="116">
        <v>1.21978882889898</v>
      </c>
      <c r="AC860" s="116">
        <v>0.2090389421794</v>
      </c>
      <c r="AD860" s="116">
        <v>462.18522889782901</v>
      </c>
      <c r="AF860" s="116">
        <v>-1</v>
      </c>
      <c r="AG860" s="116">
        <v>-1</v>
      </c>
      <c r="AH860" s="116">
        <v>-1</v>
      </c>
      <c r="AI860" s="116">
        <v>-1</v>
      </c>
      <c r="AJ860" s="116">
        <v>0</v>
      </c>
      <c r="AM860" s="116" t="s">
        <v>319</v>
      </c>
      <c r="AN860" s="116">
        <v>46</v>
      </c>
      <c r="AQ860" s="116">
        <v>779</v>
      </c>
      <c r="AR860" s="116" t="s">
        <v>320</v>
      </c>
      <c r="AS860" s="116" t="s">
        <v>248</v>
      </c>
      <c r="AT860" s="116" t="s">
        <v>268</v>
      </c>
      <c r="AV860" s="116">
        <v>90.705632822777801</v>
      </c>
      <c r="AW860" s="116">
        <v>0.37484608990000001</v>
      </c>
    </row>
    <row r="861" spans="1:49" x14ac:dyDescent="0.25">
      <c r="A861" s="127">
        <v>260000</v>
      </c>
      <c r="B861" s="127">
        <v>2500000</v>
      </c>
      <c r="C861" s="127">
        <v>620000</v>
      </c>
      <c r="D861" s="116" t="s">
        <v>314</v>
      </c>
      <c r="E861" s="116" t="s">
        <v>315</v>
      </c>
      <c r="F861" s="116" t="s">
        <v>316</v>
      </c>
      <c r="G861" s="116" t="s">
        <v>317</v>
      </c>
      <c r="H861" s="116">
        <v>0.36</v>
      </c>
      <c r="I861" s="116">
        <v>0.57999999999999996</v>
      </c>
      <c r="J861" s="116" t="s">
        <v>326</v>
      </c>
      <c r="K861" s="116">
        <v>0.15164600763125999</v>
      </c>
      <c r="L861" s="116">
        <v>3981.0903308250899</v>
      </c>
      <c r="M861" s="116">
        <v>10.5068037850506</v>
      </c>
      <c r="N861" s="116">
        <v>1.80058309838438</v>
      </c>
      <c r="O861" s="116">
        <v>1.5933148469679901</v>
      </c>
      <c r="P861" s="116">
        <v>0.27305123827832001</v>
      </c>
      <c r="Q861" s="116">
        <v>603.71645468905695</v>
      </c>
      <c r="R861" s="116">
        <v>1310</v>
      </c>
      <c r="S861" s="116" t="s">
        <v>318</v>
      </c>
      <c r="T861" s="116">
        <v>1310</v>
      </c>
      <c r="U861" s="116" t="s">
        <v>327</v>
      </c>
      <c r="V861" s="116" t="s">
        <v>326</v>
      </c>
      <c r="Z861" s="116">
        <v>0</v>
      </c>
      <c r="AA861" s="116">
        <v>1</v>
      </c>
      <c r="AB861" s="116">
        <v>1.5933148469679901</v>
      </c>
      <c r="AC861" s="116">
        <v>0.27305123827832001</v>
      </c>
      <c r="AD861" s="116">
        <v>603.71645468905695</v>
      </c>
      <c r="AF861" s="116">
        <v>-1</v>
      </c>
      <c r="AG861" s="116">
        <v>-1</v>
      </c>
      <c r="AH861" s="116">
        <v>-1</v>
      </c>
      <c r="AI861" s="116">
        <v>-1</v>
      </c>
      <c r="AJ861" s="116">
        <v>0</v>
      </c>
      <c r="AM861" s="116" t="s">
        <v>319</v>
      </c>
      <c r="AN861" s="116">
        <v>47</v>
      </c>
      <c r="AQ861" s="116">
        <v>779</v>
      </c>
      <c r="AR861" s="116" t="s">
        <v>320</v>
      </c>
      <c r="AS861" s="116" t="s">
        <v>248</v>
      </c>
      <c r="AT861" s="116" t="s">
        <v>268</v>
      </c>
      <c r="AV861" s="116">
        <v>100.807890348168</v>
      </c>
      <c r="AW861" s="116">
        <v>0.48963216110000002</v>
      </c>
    </row>
    <row r="862" spans="1:49" x14ac:dyDescent="0.25">
      <c r="A862" s="127">
        <v>260000</v>
      </c>
      <c r="B862" s="127">
        <v>2500000</v>
      </c>
      <c r="C862" s="127">
        <v>630000</v>
      </c>
      <c r="D862" s="116" t="s">
        <v>314</v>
      </c>
      <c r="E862" s="116" t="s">
        <v>315</v>
      </c>
      <c r="F862" s="116" t="s">
        <v>316</v>
      </c>
      <c r="G862" s="116" t="s">
        <v>317</v>
      </c>
      <c r="H862" s="116">
        <v>0.36</v>
      </c>
      <c r="I862" s="116">
        <v>0.57999999999999996</v>
      </c>
      <c r="J862" s="116" t="s">
        <v>326</v>
      </c>
      <c r="K862" s="116">
        <v>0.12883531396649001</v>
      </c>
      <c r="L862" s="116">
        <v>4021.77578621768</v>
      </c>
      <c r="M862" s="116">
        <v>10.626796213016201</v>
      </c>
      <c r="N862" s="116">
        <v>1.7845727995535401</v>
      </c>
      <c r="O862" s="116">
        <v>1.3691066265618499</v>
      </c>
      <c r="P862" s="116">
        <v>0.22991599692653</v>
      </c>
      <c r="Q862" s="116">
        <v>518.14674612018302</v>
      </c>
      <c r="R862" s="116">
        <v>1210</v>
      </c>
      <c r="S862" s="116" t="s">
        <v>318</v>
      </c>
      <c r="T862" s="116">
        <v>1210</v>
      </c>
      <c r="U862" s="116" t="s">
        <v>327</v>
      </c>
      <c r="V862" s="116" t="s">
        <v>326</v>
      </c>
      <c r="Z862" s="116">
        <v>0</v>
      </c>
      <c r="AA862" s="116">
        <v>1</v>
      </c>
      <c r="AB862" s="116">
        <v>1.3691066265618499</v>
      </c>
      <c r="AC862" s="116">
        <v>0.22991599692653</v>
      </c>
      <c r="AD862" s="116">
        <v>1300.95401807237</v>
      </c>
      <c r="AF862" s="116">
        <v>-1</v>
      </c>
      <c r="AG862" s="116">
        <v>-1</v>
      </c>
      <c r="AH862" s="116">
        <v>-1</v>
      </c>
      <c r="AI862" s="116">
        <v>-1</v>
      </c>
      <c r="AJ862" s="116">
        <v>0</v>
      </c>
      <c r="AM862" s="116" t="s">
        <v>319</v>
      </c>
      <c r="AN862" s="116" t="s">
        <v>328</v>
      </c>
      <c r="AQ862" s="116">
        <v>779</v>
      </c>
      <c r="AR862" s="116" t="s">
        <v>320</v>
      </c>
      <c r="AS862" s="116" t="s">
        <v>248</v>
      </c>
      <c r="AT862" s="116" t="s">
        <v>268</v>
      </c>
      <c r="AV862" s="116">
        <v>157.83415385078999</v>
      </c>
      <c r="AW862" s="116">
        <v>1.0551127478</v>
      </c>
    </row>
    <row r="863" spans="1:49" x14ac:dyDescent="0.25">
      <c r="A863" s="127">
        <v>260000</v>
      </c>
      <c r="B863" s="127">
        <v>2500000</v>
      </c>
      <c r="C863" s="127">
        <v>630000</v>
      </c>
      <c r="D863" s="116" t="s">
        <v>314</v>
      </c>
      <c r="E863" s="116" t="s">
        <v>315</v>
      </c>
      <c r="F863" s="116" t="s">
        <v>316</v>
      </c>
      <c r="G863" s="116" t="s">
        <v>317</v>
      </c>
      <c r="H863" s="116">
        <v>0.36</v>
      </c>
      <c r="I863" s="116">
        <v>0.57999999999999996</v>
      </c>
      <c r="J863" s="116" t="s">
        <v>326</v>
      </c>
      <c r="K863" s="116">
        <v>0.20907415834786999</v>
      </c>
      <c r="L863" s="116">
        <v>4021.77578621768</v>
      </c>
      <c r="M863" s="116">
        <v>10.626796213016201</v>
      </c>
      <c r="N863" s="116">
        <v>1.7845727995535401</v>
      </c>
      <c r="O863" s="116">
        <v>2.2217884741707299</v>
      </c>
      <c r="P863" s="116">
        <v>0.37310805607716002</v>
      </c>
      <c r="Q863" s="116">
        <v>840.84938756731799</v>
      </c>
      <c r="R863" s="116">
        <v>1310</v>
      </c>
      <c r="S863" s="116" t="s">
        <v>318</v>
      </c>
      <c r="T863" s="116">
        <v>1310</v>
      </c>
      <c r="U863" s="116" t="s">
        <v>327</v>
      </c>
      <c r="V863" s="116" t="s">
        <v>326</v>
      </c>
      <c r="Z863" s="116">
        <v>0</v>
      </c>
      <c r="AA863" s="116">
        <v>1</v>
      </c>
      <c r="AB863" s="116">
        <v>2.2217884741707299</v>
      </c>
      <c r="AC863" s="116">
        <v>0.37310805607716002</v>
      </c>
      <c r="AD863" s="116">
        <v>946.76694577953504</v>
      </c>
      <c r="AF863" s="116">
        <v>-1</v>
      </c>
      <c r="AG863" s="116">
        <v>-1</v>
      </c>
      <c r="AH863" s="116">
        <v>-1</v>
      </c>
      <c r="AI863" s="116">
        <v>-1</v>
      </c>
      <c r="AJ863" s="116">
        <v>0</v>
      </c>
      <c r="AM863" s="116" t="s">
        <v>319</v>
      </c>
      <c r="AN863" s="116" t="s">
        <v>328</v>
      </c>
      <c r="AQ863" s="116">
        <v>779</v>
      </c>
      <c r="AR863" s="116" t="s">
        <v>320</v>
      </c>
      <c r="AS863" s="116" t="s">
        <v>248</v>
      </c>
      <c r="AT863" s="116" t="s">
        <v>268</v>
      </c>
      <c r="AV863" s="116">
        <v>116.406455491554</v>
      </c>
      <c r="AW863" s="116">
        <v>0.76785640369999997</v>
      </c>
    </row>
    <row r="864" spans="1:49" x14ac:dyDescent="0.25">
      <c r="A864" s="127">
        <v>260000</v>
      </c>
      <c r="B864" s="127">
        <v>2500000</v>
      </c>
      <c r="C864" s="127">
        <v>630000</v>
      </c>
      <c r="D864" s="116" t="s">
        <v>314</v>
      </c>
      <c r="E864" s="116" t="s">
        <v>315</v>
      </c>
      <c r="F864" s="116" t="s">
        <v>316</v>
      </c>
      <c r="G864" s="116" t="s">
        <v>317</v>
      </c>
      <c r="H864" s="116">
        <v>0.36</v>
      </c>
      <c r="I864" s="116">
        <v>0.57999999999999996</v>
      </c>
      <c r="J864" s="116" t="s">
        <v>326</v>
      </c>
      <c r="K864" s="116">
        <v>4.6530486998090002E-2</v>
      </c>
      <c r="L864" s="116">
        <v>4027.3718346208798</v>
      </c>
      <c r="M864" s="116">
        <v>10.659883518401999</v>
      </c>
      <c r="N864" s="116">
        <v>1.8797932758192299</v>
      </c>
      <c r="O864" s="116">
        <v>0.49600957145425001</v>
      </c>
      <c r="P864" s="116">
        <v>8.7467696579620002E-2</v>
      </c>
      <c r="Q864" s="116">
        <v>187.39557278733699</v>
      </c>
      <c r="R864" s="116">
        <v>1210</v>
      </c>
      <c r="S864" s="116" t="s">
        <v>318</v>
      </c>
      <c r="T864" s="116">
        <v>1210</v>
      </c>
      <c r="U864" s="116" t="s">
        <v>327</v>
      </c>
      <c r="V864" s="116" t="s">
        <v>326</v>
      </c>
      <c r="Z864" s="116">
        <v>0</v>
      </c>
      <c r="AA864" s="116">
        <v>1</v>
      </c>
      <c r="AB864" s="116">
        <v>0.49600957145425001</v>
      </c>
      <c r="AC864" s="116">
        <v>8.7467696579620002E-2</v>
      </c>
      <c r="AD864" s="116">
        <v>187.39557278733801</v>
      </c>
      <c r="AF864" s="116">
        <v>-1</v>
      </c>
      <c r="AG864" s="116">
        <v>-1</v>
      </c>
      <c r="AH864" s="116">
        <v>-1</v>
      </c>
      <c r="AI864" s="116">
        <v>-1</v>
      </c>
      <c r="AJ864" s="116">
        <v>0</v>
      </c>
      <c r="AM864" s="116" t="s">
        <v>319</v>
      </c>
      <c r="AN864" s="116">
        <v>34</v>
      </c>
      <c r="AQ864" s="116">
        <v>779</v>
      </c>
      <c r="AR864" s="116" t="s">
        <v>320</v>
      </c>
      <c r="AS864" s="116" t="s">
        <v>248</v>
      </c>
      <c r="AT864" s="116" t="s">
        <v>268</v>
      </c>
      <c r="AV864" s="116">
        <v>133.87597803902901</v>
      </c>
      <c r="AW864" s="116">
        <v>0.15198343289999999</v>
      </c>
    </row>
    <row r="865" spans="1:49" x14ac:dyDescent="0.25">
      <c r="A865" s="127">
        <v>260000</v>
      </c>
      <c r="B865" s="127">
        <v>2500000</v>
      </c>
      <c r="C865" s="127">
        <v>630000</v>
      </c>
      <c r="D865" s="116" t="s">
        <v>314</v>
      </c>
      <c r="E865" s="116" t="s">
        <v>315</v>
      </c>
      <c r="F865" s="116" t="s">
        <v>316</v>
      </c>
      <c r="G865" s="116" t="s">
        <v>317</v>
      </c>
      <c r="H865" s="116">
        <v>0.36</v>
      </c>
      <c r="I865" s="116">
        <v>0.57999999999999996</v>
      </c>
      <c r="J865" s="116" t="s">
        <v>326</v>
      </c>
      <c r="K865" s="116">
        <v>0.10213050266513</v>
      </c>
      <c r="L865" s="116">
        <v>4027.3718346208798</v>
      </c>
      <c r="M865" s="116">
        <v>10.659883518401999</v>
      </c>
      <c r="N865" s="116">
        <v>1.8797932758192299</v>
      </c>
      <c r="O865" s="116">
        <v>1.0886992620862299</v>
      </c>
      <c r="P865" s="116">
        <v>0.19198423216596</v>
      </c>
      <c r="Q865" s="116">
        <v>411.31750988925398</v>
      </c>
      <c r="R865" s="116">
        <v>1310</v>
      </c>
      <c r="S865" s="116" t="s">
        <v>318</v>
      </c>
      <c r="T865" s="116">
        <v>1310</v>
      </c>
      <c r="U865" s="116" t="s">
        <v>327</v>
      </c>
      <c r="V865" s="116" t="s">
        <v>326</v>
      </c>
      <c r="Z865" s="116">
        <v>0</v>
      </c>
      <c r="AA865" s="116">
        <v>1</v>
      </c>
      <c r="AB865" s="116">
        <v>1.0886992620862299</v>
      </c>
      <c r="AC865" s="116">
        <v>0.19198423216596</v>
      </c>
      <c r="AD865" s="116">
        <v>411.31750988925398</v>
      </c>
      <c r="AF865" s="116">
        <v>-1</v>
      </c>
      <c r="AG865" s="116">
        <v>-1</v>
      </c>
      <c r="AH865" s="116">
        <v>-1</v>
      </c>
      <c r="AI865" s="116">
        <v>-1</v>
      </c>
      <c r="AJ865" s="116">
        <v>0</v>
      </c>
      <c r="AM865" s="116" t="s">
        <v>319</v>
      </c>
      <c r="AN865" s="116">
        <v>35</v>
      </c>
      <c r="AQ865" s="116">
        <v>779</v>
      </c>
      <c r="AR865" s="116" t="s">
        <v>320</v>
      </c>
      <c r="AS865" s="116" t="s">
        <v>248</v>
      </c>
      <c r="AT865" s="116" t="s">
        <v>268</v>
      </c>
      <c r="AV865" s="116">
        <v>86.311457651566798</v>
      </c>
      <c r="AW865" s="116">
        <v>0.3335908434</v>
      </c>
    </row>
    <row r="866" spans="1:49" x14ac:dyDescent="0.25">
      <c r="A866" s="127">
        <v>260000</v>
      </c>
      <c r="B866" s="127">
        <v>2500000</v>
      </c>
      <c r="C866" s="127">
        <v>630000</v>
      </c>
      <c r="D866" s="116" t="s">
        <v>314</v>
      </c>
      <c r="E866" s="116" t="s">
        <v>315</v>
      </c>
      <c r="F866" s="116" t="s">
        <v>316</v>
      </c>
      <c r="G866" s="116" t="s">
        <v>317</v>
      </c>
      <c r="H866" s="116">
        <v>0.36</v>
      </c>
      <c r="I866" s="116">
        <v>0.57999999999999996</v>
      </c>
      <c r="J866" s="116" t="s">
        <v>326</v>
      </c>
      <c r="K866" s="116">
        <v>6.3505184892110003E-2</v>
      </c>
      <c r="L866" s="116">
        <v>4027.3718346208798</v>
      </c>
      <c r="M866" s="116">
        <v>10.659883518401999</v>
      </c>
      <c r="N866" s="116">
        <v>1.8797932758192299</v>
      </c>
      <c r="O866" s="116">
        <v>0.67695787376451</v>
      </c>
      <c r="P866" s="116">
        <v>0.11937661953985</v>
      </c>
      <c r="Q866" s="116">
        <v>255.75899298688699</v>
      </c>
      <c r="R866" s="116">
        <v>1310</v>
      </c>
      <c r="S866" s="116" t="s">
        <v>318</v>
      </c>
      <c r="T866" s="116">
        <v>1310</v>
      </c>
      <c r="U866" s="116" t="s">
        <v>327</v>
      </c>
      <c r="V866" s="116" t="s">
        <v>326</v>
      </c>
      <c r="Z866" s="116">
        <v>0</v>
      </c>
      <c r="AA866" s="116">
        <v>1</v>
      </c>
      <c r="AB866" s="116">
        <v>0.67695787376451</v>
      </c>
      <c r="AC866" s="116">
        <v>0.11937661953985</v>
      </c>
      <c r="AD866" s="116">
        <v>255.75899298688901</v>
      </c>
      <c r="AF866" s="116">
        <v>-1</v>
      </c>
      <c r="AG866" s="116">
        <v>-1</v>
      </c>
      <c r="AH866" s="116">
        <v>-1</v>
      </c>
      <c r="AI866" s="116">
        <v>-1</v>
      </c>
      <c r="AJ866" s="116">
        <v>0</v>
      </c>
      <c r="AM866" s="116" t="s">
        <v>319</v>
      </c>
      <c r="AN866" s="116">
        <v>36</v>
      </c>
      <c r="AQ866" s="116">
        <v>779</v>
      </c>
      <c r="AR866" s="116" t="s">
        <v>320</v>
      </c>
      <c r="AS866" s="116" t="s">
        <v>248</v>
      </c>
      <c r="AT866" s="116" t="s">
        <v>268</v>
      </c>
      <c r="AV866" s="116">
        <v>64.843330435346203</v>
      </c>
      <c r="AW866" s="116">
        <v>0.20742821819999999</v>
      </c>
    </row>
    <row r="867" spans="1:49" x14ac:dyDescent="0.25">
      <c r="A867" s="127">
        <v>260000</v>
      </c>
      <c r="B867" s="127">
        <v>2500000</v>
      </c>
      <c r="C867" s="127">
        <v>630000</v>
      </c>
      <c r="D867" s="116" t="s">
        <v>314</v>
      </c>
      <c r="E867" s="116" t="s">
        <v>315</v>
      </c>
      <c r="F867" s="116" t="s">
        <v>316</v>
      </c>
      <c r="G867" s="116" t="s">
        <v>317</v>
      </c>
      <c r="H867" s="116">
        <v>0.36</v>
      </c>
      <c r="I867" s="116">
        <v>0.57999999999999996</v>
      </c>
      <c r="J867" s="116" t="s">
        <v>326</v>
      </c>
      <c r="K867" s="116">
        <v>9.0989738485159996E-2</v>
      </c>
      <c r="L867" s="116">
        <v>4027.3718346208798</v>
      </c>
      <c r="M867" s="116">
        <v>10.659883518401999</v>
      </c>
      <c r="N867" s="116">
        <v>1.8797932758192299</v>
      </c>
      <c r="O867" s="116">
        <v>0.96994001362172999</v>
      </c>
      <c r="P867" s="116">
        <v>0.17104189857296001</v>
      </c>
      <c r="Q867" s="116">
        <v>366.449510014677</v>
      </c>
      <c r="R867" s="116">
        <v>1310</v>
      </c>
      <c r="S867" s="116" t="s">
        <v>318</v>
      </c>
      <c r="T867" s="116">
        <v>1310</v>
      </c>
      <c r="U867" s="116" t="s">
        <v>327</v>
      </c>
      <c r="V867" s="116" t="s">
        <v>326</v>
      </c>
      <c r="Z867" s="116">
        <v>0</v>
      </c>
      <c r="AA867" s="116">
        <v>1</v>
      </c>
      <c r="AB867" s="116">
        <v>0.96994001362172999</v>
      </c>
      <c r="AC867" s="116">
        <v>0.17104189857296001</v>
      </c>
      <c r="AD867" s="116">
        <v>366.44951001467899</v>
      </c>
      <c r="AF867" s="116">
        <v>-1</v>
      </c>
      <c r="AG867" s="116">
        <v>-1</v>
      </c>
      <c r="AH867" s="116">
        <v>-1</v>
      </c>
      <c r="AI867" s="116">
        <v>-1</v>
      </c>
      <c r="AJ867" s="116">
        <v>0</v>
      </c>
      <c r="AM867" s="116" t="s">
        <v>319</v>
      </c>
      <c r="AN867" s="116">
        <v>37</v>
      </c>
      <c r="AQ867" s="116">
        <v>779</v>
      </c>
      <c r="AR867" s="116" t="s">
        <v>320</v>
      </c>
      <c r="AS867" s="116" t="s">
        <v>248</v>
      </c>
      <c r="AT867" s="116" t="s">
        <v>268</v>
      </c>
      <c r="AV867" s="116">
        <v>87.534111633524006</v>
      </c>
      <c r="AW867" s="116">
        <v>0.29720154910000002</v>
      </c>
    </row>
    <row r="868" spans="1:49" x14ac:dyDescent="0.25">
      <c r="A868" s="127">
        <v>260000</v>
      </c>
      <c r="B868" s="127">
        <v>2500000</v>
      </c>
      <c r="C868" s="127">
        <v>630000</v>
      </c>
      <c r="D868" s="116" t="s">
        <v>314</v>
      </c>
      <c r="E868" s="116" t="s">
        <v>315</v>
      </c>
      <c r="F868" s="116" t="s">
        <v>316</v>
      </c>
      <c r="G868" s="116" t="s">
        <v>317</v>
      </c>
      <c r="H868" s="116">
        <v>0.36</v>
      </c>
      <c r="I868" s="116">
        <v>0.57999999999999996</v>
      </c>
      <c r="J868" s="116" t="s">
        <v>326</v>
      </c>
      <c r="K868" s="116">
        <v>0.14054023357483</v>
      </c>
      <c r="L868" s="116">
        <v>4027.3718346208798</v>
      </c>
      <c r="M868" s="116">
        <v>10.659883518401999</v>
      </c>
      <c r="N868" s="116">
        <v>1.8797932758192299</v>
      </c>
      <c r="O868" s="116">
        <v>1.4981425195567799</v>
      </c>
      <c r="P868" s="116">
        <v>0.26418658605604001</v>
      </c>
      <c r="Q868" s="116">
        <v>566.00777833034294</v>
      </c>
      <c r="R868" s="116">
        <v>1310</v>
      </c>
      <c r="S868" s="116" t="s">
        <v>318</v>
      </c>
      <c r="T868" s="116">
        <v>1310</v>
      </c>
      <c r="U868" s="116" t="s">
        <v>327</v>
      </c>
      <c r="V868" s="116" t="s">
        <v>326</v>
      </c>
      <c r="Z868" s="116">
        <v>0</v>
      </c>
      <c r="AA868" s="116">
        <v>1</v>
      </c>
      <c r="AB868" s="116">
        <v>1.4981425195567799</v>
      </c>
      <c r="AC868" s="116">
        <v>0.26418658605604001</v>
      </c>
      <c r="AD868" s="116">
        <v>566.007778360923</v>
      </c>
      <c r="AF868" s="116">
        <v>-1</v>
      </c>
      <c r="AG868" s="116">
        <v>-1</v>
      </c>
      <c r="AH868" s="116">
        <v>-1</v>
      </c>
      <c r="AI868" s="116">
        <v>-1</v>
      </c>
      <c r="AJ868" s="116">
        <v>0</v>
      </c>
      <c r="AM868" s="116" t="s">
        <v>319</v>
      </c>
      <c r="AN868" s="116">
        <v>38</v>
      </c>
      <c r="AQ868" s="116">
        <v>779</v>
      </c>
      <c r="AR868" s="116" t="s">
        <v>320</v>
      </c>
      <c r="AS868" s="116" t="s">
        <v>248</v>
      </c>
      <c r="AT868" s="116" t="s">
        <v>268</v>
      </c>
      <c r="AV868" s="116">
        <v>100.21756321470301</v>
      </c>
      <c r="AW868" s="116">
        <v>0.45904929309999998</v>
      </c>
    </row>
    <row r="869" spans="1:49" x14ac:dyDescent="0.25">
      <c r="A869" s="127">
        <v>260000</v>
      </c>
      <c r="B869" s="127">
        <v>2500000</v>
      </c>
      <c r="C869" s="127">
        <v>630000</v>
      </c>
      <c r="D869" s="116" t="s">
        <v>314</v>
      </c>
      <c r="E869" s="116" t="s">
        <v>315</v>
      </c>
      <c r="F869" s="116" t="s">
        <v>316</v>
      </c>
      <c r="G869" s="116" t="s">
        <v>317</v>
      </c>
      <c r="H869" s="116">
        <v>0.36</v>
      </c>
      <c r="I869" s="116">
        <v>0.57999999999999996</v>
      </c>
      <c r="J869" s="116" t="s">
        <v>326</v>
      </c>
      <c r="K869" s="116">
        <v>4.3510671821500001E-3</v>
      </c>
      <c r="L869" s="116">
        <v>4027.3718346208798</v>
      </c>
      <c r="M869" s="116">
        <v>10.659883518401999</v>
      </c>
      <c r="N869" s="116">
        <v>1.8797932758192299</v>
      </c>
      <c r="O869" s="116">
        <v>4.6381869342480002E-2</v>
      </c>
      <c r="P869" s="116">
        <v>8.1791068316400001E-3</v>
      </c>
      <c r="Q869" s="116">
        <v>17.523365419942198</v>
      </c>
      <c r="R869" s="116">
        <v>1750</v>
      </c>
      <c r="S869" s="116" t="s">
        <v>321</v>
      </c>
      <c r="T869" s="116">
        <v>1750</v>
      </c>
      <c r="U869" s="116" t="s">
        <v>327</v>
      </c>
      <c r="V869" s="116" t="s">
        <v>326</v>
      </c>
      <c r="Z869" s="116">
        <v>0</v>
      </c>
      <c r="AA869" s="116">
        <v>1</v>
      </c>
      <c r="AB869" s="116">
        <v>4.6381869342480002E-2</v>
      </c>
      <c r="AC869" s="116">
        <v>8.1791068316400001E-3</v>
      </c>
      <c r="AD869" s="116">
        <v>17.523365239856801</v>
      </c>
      <c r="AF869" s="116">
        <v>-1</v>
      </c>
      <c r="AG869" s="116">
        <v>-1</v>
      </c>
      <c r="AH869" s="116">
        <v>-1</v>
      </c>
      <c r="AI869" s="116">
        <v>-1</v>
      </c>
      <c r="AJ869" s="116">
        <v>0</v>
      </c>
      <c r="AM869" s="116" t="s">
        <v>319</v>
      </c>
      <c r="AN869" s="116">
        <v>39</v>
      </c>
      <c r="AQ869" s="116">
        <v>779</v>
      </c>
      <c r="AR869" s="116" t="s">
        <v>320</v>
      </c>
      <c r="AS869" s="116" t="s">
        <v>248</v>
      </c>
      <c r="AT869" s="116" t="s">
        <v>268</v>
      </c>
      <c r="AV869" s="116">
        <v>104.227798238771</v>
      </c>
      <c r="AW869" s="116">
        <v>1.42119751E-2</v>
      </c>
    </row>
    <row r="870" spans="1:49" x14ac:dyDescent="0.25">
      <c r="A870" s="127">
        <v>260000</v>
      </c>
      <c r="B870" s="127">
        <v>2500000</v>
      </c>
      <c r="C870" s="127">
        <v>630000</v>
      </c>
      <c r="D870" s="116" t="s">
        <v>314</v>
      </c>
      <c r="E870" s="116" t="s">
        <v>315</v>
      </c>
      <c r="F870" s="116" t="s">
        <v>316</v>
      </c>
      <c r="G870" s="116" t="s">
        <v>317</v>
      </c>
      <c r="H870" s="116">
        <v>0.36</v>
      </c>
      <c r="I870" s="116">
        <v>0.57999999999999996</v>
      </c>
      <c r="J870" s="116" t="s">
        <v>326</v>
      </c>
      <c r="K870" s="116">
        <v>2.41155192906E-3</v>
      </c>
      <c r="L870" s="116">
        <v>4005.80722723387</v>
      </c>
      <c r="M870" s="116">
        <v>10.4256060127098</v>
      </c>
      <c r="N870" s="116">
        <v>1.69334452508427</v>
      </c>
      <c r="O870" s="116">
        <v>2.5141890291649999E-2</v>
      </c>
      <c r="P870" s="116">
        <v>4.0835882560399999E-3</v>
      </c>
      <c r="Q870" s="116">
        <v>9.6602121463103892</v>
      </c>
      <c r="R870" s="116">
        <v>1210</v>
      </c>
      <c r="S870" s="116" t="s">
        <v>318</v>
      </c>
      <c r="T870" s="116">
        <v>1210</v>
      </c>
      <c r="U870" s="116" t="s">
        <v>327</v>
      </c>
      <c r="V870" s="116" t="s">
        <v>326</v>
      </c>
      <c r="Z870" s="116">
        <v>0</v>
      </c>
      <c r="AA870" s="116">
        <v>1</v>
      </c>
      <c r="AB870" s="116">
        <v>2.5141890291649999E-2</v>
      </c>
      <c r="AC870" s="116">
        <v>4.0835882560399999E-3</v>
      </c>
      <c r="AD870" s="116">
        <v>9.6602121463119897</v>
      </c>
      <c r="AF870" s="116">
        <v>-1</v>
      </c>
      <c r="AG870" s="116">
        <v>-1</v>
      </c>
      <c r="AH870" s="116">
        <v>-1</v>
      </c>
      <c r="AI870" s="116">
        <v>-1</v>
      </c>
      <c r="AJ870" s="116">
        <v>0</v>
      </c>
      <c r="AM870" s="116" t="s">
        <v>319</v>
      </c>
      <c r="AN870" s="116">
        <v>73</v>
      </c>
      <c r="AQ870" s="116">
        <v>779</v>
      </c>
      <c r="AR870" s="116" t="s">
        <v>320</v>
      </c>
      <c r="AS870" s="116" t="s">
        <v>248</v>
      </c>
      <c r="AT870" s="116" t="s">
        <v>268</v>
      </c>
      <c r="AV870" s="116">
        <v>45.738085410232301</v>
      </c>
      <c r="AW870" s="116">
        <v>7.8347218999999992E-3</v>
      </c>
    </row>
    <row r="871" spans="1:49" x14ac:dyDescent="0.25">
      <c r="A871" s="127">
        <v>260000</v>
      </c>
      <c r="B871" s="127">
        <v>2500000</v>
      </c>
      <c r="C871" s="127">
        <v>630000</v>
      </c>
      <c r="D871" s="116" t="s">
        <v>314</v>
      </c>
      <c r="E871" s="116" t="s">
        <v>315</v>
      </c>
      <c r="F871" s="116" t="s">
        <v>316</v>
      </c>
      <c r="G871" s="116" t="s">
        <v>317</v>
      </c>
      <c r="H871" s="116">
        <v>0.36</v>
      </c>
      <c r="I871" s="116">
        <v>0.57999999999999996</v>
      </c>
      <c r="J871" s="116" t="s">
        <v>326</v>
      </c>
      <c r="K871" s="116">
        <v>2.6932219372100001E-3</v>
      </c>
      <c r="L871" s="116">
        <v>4005.80722723387</v>
      </c>
      <c r="M871" s="116">
        <v>10.4256060127098</v>
      </c>
      <c r="N871" s="116">
        <v>1.69334452508427</v>
      </c>
      <c r="O871" s="116">
        <v>2.807847082217E-2</v>
      </c>
      <c r="P871" s="116">
        <v>4.5605526222100004E-3</v>
      </c>
      <c r="Q871" s="116">
        <v>10.7885279006326</v>
      </c>
      <c r="R871" s="116">
        <v>1310</v>
      </c>
      <c r="S871" s="116" t="s">
        <v>318</v>
      </c>
      <c r="T871" s="116">
        <v>1310</v>
      </c>
      <c r="U871" s="116" t="s">
        <v>327</v>
      </c>
      <c r="V871" s="116" t="s">
        <v>326</v>
      </c>
      <c r="Z871" s="116">
        <v>0</v>
      </c>
      <c r="AA871" s="116">
        <v>1</v>
      </c>
      <c r="AB871" s="116">
        <v>2.807847082217E-2</v>
      </c>
      <c r="AC871" s="116">
        <v>4.5605526222100004E-3</v>
      </c>
      <c r="AD871" s="116">
        <v>10.788527900631999</v>
      </c>
      <c r="AF871" s="116">
        <v>-1</v>
      </c>
      <c r="AG871" s="116">
        <v>-1</v>
      </c>
      <c r="AH871" s="116">
        <v>-1</v>
      </c>
      <c r="AI871" s="116">
        <v>-1</v>
      </c>
      <c r="AJ871" s="116">
        <v>0</v>
      </c>
      <c r="AM871" s="116" t="s">
        <v>319</v>
      </c>
      <c r="AN871" s="116">
        <v>74</v>
      </c>
      <c r="AQ871" s="116">
        <v>779</v>
      </c>
      <c r="AR871" s="116" t="s">
        <v>320</v>
      </c>
      <c r="AS871" s="116" t="s">
        <v>248</v>
      </c>
      <c r="AT871" s="116" t="s">
        <v>268</v>
      </c>
      <c r="AV871" s="116">
        <v>45.816187860840003</v>
      </c>
      <c r="AW871" s="116">
        <v>8.7498199000000006E-3</v>
      </c>
    </row>
    <row r="872" spans="1:49" x14ac:dyDescent="0.25">
      <c r="A872" s="127">
        <v>260000</v>
      </c>
      <c r="B872" s="127">
        <v>2500000</v>
      </c>
      <c r="C872" s="127">
        <v>640000</v>
      </c>
      <c r="D872" s="116" t="s">
        <v>314</v>
      </c>
      <c r="E872" s="116" t="s">
        <v>315</v>
      </c>
      <c r="F872" s="116" t="s">
        <v>316</v>
      </c>
      <c r="G872" s="116" t="s">
        <v>317</v>
      </c>
      <c r="H872" s="116">
        <v>0.36</v>
      </c>
      <c r="I872" s="116">
        <v>0.57999999999999996</v>
      </c>
      <c r="J872" s="116" t="s">
        <v>326</v>
      </c>
      <c r="K872" s="116">
        <v>2.06332378249E-3</v>
      </c>
      <c r="L872" s="116">
        <v>4002.9689102358302</v>
      </c>
      <c r="M872" s="116">
        <v>9.5304179090700103</v>
      </c>
      <c r="N872" s="116">
        <v>1.4902300130360799</v>
      </c>
      <c r="O872" s="116">
        <v>1.9664337928850001E-2</v>
      </c>
      <c r="P872" s="116">
        <v>3.0748270272700001E-3</v>
      </c>
      <c r="Q872" s="116">
        <v>8.2594209530576794</v>
      </c>
      <c r="R872" s="116">
        <v>1210</v>
      </c>
      <c r="S872" s="116" t="s">
        <v>318</v>
      </c>
      <c r="T872" s="116">
        <v>1210</v>
      </c>
      <c r="U872" s="116" t="s">
        <v>327</v>
      </c>
      <c r="V872" s="116" t="s">
        <v>326</v>
      </c>
      <c r="Z872" s="116">
        <v>0</v>
      </c>
      <c r="AA872" s="116">
        <v>1</v>
      </c>
      <c r="AB872" s="116">
        <v>1.9664337928850001E-2</v>
      </c>
      <c r="AC872" s="116">
        <v>3.0748270272700001E-3</v>
      </c>
      <c r="AD872" s="116">
        <v>8.2594209530569191</v>
      </c>
      <c r="AF872" s="116">
        <v>-1</v>
      </c>
      <c r="AG872" s="116">
        <v>-1</v>
      </c>
      <c r="AH872" s="116">
        <v>-1</v>
      </c>
      <c r="AI872" s="116">
        <v>-1</v>
      </c>
      <c r="AJ872" s="116">
        <v>0</v>
      </c>
      <c r="AM872" s="116" t="s">
        <v>319</v>
      </c>
      <c r="AN872" s="116" t="s">
        <v>328</v>
      </c>
      <c r="AQ872" s="116">
        <v>779</v>
      </c>
      <c r="AR872" s="116" t="s">
        <v>320</v>
      </c>
      <c r="AS872" s="116" t="s">
        <v>248</v>
      </c>
      <c r="AT872" s="116" t="s">
        <v>268</v>
      </c>
      <c r="AV872" s="116">
        <v>96.306890311259806</v>
      </c>
      <c r="AW872" s="116">
        <v>6.6986381999999999E-3</v>
      </c>
    </row>
    <row r="873" spans="1:49" x14ac:dyDescent="0.25">
      <c r="A873" s="127">
        <v>260000</v>
      </c>
      <c r="B873" s="127">
        <v>2500000</v>
      </c>
      <c r="C873" s="127">
        <v>640000</v>
      </c>
      <c r="D873" s="116" t="s">
        <v>314</v>
      </c>
      <c r="E873" s="116" t="s">
        <v>315</v>
      </c>
      <c r="F873" s="116" t="s">
        <v>316</v>
      </c>
      <c r="G873" s="116" t="s">
        <v>317</v>
      </c>
      <c r="H873" s="116">
        <v>0.36</v>
      </c>
      <c r="I873" s="116">
        <v>0.57999999999999996</v>
      </c>
      <c r="J873" s="116" t="s">
        <v>326</v>
      </c>
      <c r="K873" s="116">
        <v>1.204330405491E-2</v>
      </c>
      <c r="L873" s="116">
        <v>4002.9689102358302</v>
      </c>
      <c r="M873" s="116">
        <v>9.5304179090700103</v>
      </c>
      <c r="N873" s="116">
        <v>1.4902300130360799</v>
      </c>
      <c r="O873" s="116">
        <v>0.11477772064932</v>
      </c>
      <c r="P873" s="116">
        <v>1.7947293158749999E-2</v>
      </c>
      <c r="Q873" s="116">
        <v>48.208971708337899</v>
      </c>
      <c r="R873" s="116">
        <v>1310</v>
      </c>
      <c r="S873" s="116" t="s">
        <v>318</v>
      </c>
      <c r="T873" s="116">
        <v>1310</v>
      </c>
      <c r="U873" s="116" t="s">
        <v>327</v>
      </c>
      <c r="V873" s="116" t="s">
        <v>326</v>
      </c>
      <c r="Z873" s="116">
        <v>0</v>
      </c>
      <c r="AA873" s="116">
        <v>1</v>
      </c>
      <c r="AB873" s="116">
        <v>0.11477772064932</v>
      </c>
      <c r="AC873" s="116">
        <v>1.7947293158749999E-2</v>
      </c>
      <c r="AD873" s="116">
        <v>48.208971708337899</v>
      </c>
      <c r="AF873" s="116">
        <v>-1</v>
      </c>
      <c r="AG873" s="116">
        <v>-1</v>
      </c>
      <c r="AH873" s="116">
        <v>-1</v>
      </c>
      <c r="AI873" s="116">
        <v>-1</v>
      </c>
      <c r="AJ873" s="116">
        <v>0</v>
      </c>
      <c r="AM873" s="116" t="s">
        <v>319</v>
      </c>
      <c r="AN873" s="116" t="s">
        <v>328</v>
      </c>
      <c r="AQ873" s="116">
        <v>779</v>
      </c>
      <c r="AR873" s="116" t="s">
        <v>320</v>
      </c>
      <c r="AS873" s="116" t="s">
        <v>248</v>
      </c>
      <c r="AT873" s="116" t="s">
        <v>268</v>
      </c>
      <c r="AV873" s="116">
        <v>36.386344983525802</v>
      </c>
      <c r="AW873" s="116">
        <v>3.9098922699999997E-2</v>
      </c>
    </row>
    <row r="874" spans="1:49" x14ac:dyDescent="0.25">
      <c r="A874" s="127">
        <v>260000</v>
      </c>
      <c r="B874" s="127">
        <v>2500000</v>
      </c>
      <c r="C874" s="127">
        <v>640000</v>
      </c>
      <c r="D874" s="116" t="s">
        <v>314</v>
      </c>
      <c r="E874" s="116" t="s">
        <v>315</v>
      </c>
      <c r="F874" s="116" t="s">
        <v>316</v>
      </c>
      <c r="G874" s="116" t="s">
        <v>317</v>
      </c>
      <c r="H874" s="116">
        <v>0.36</v>
      </c>
      <c r="I874" s="116">
        <v>0.57999999999999996</v>
      </c>
      <c r="J874" s="116" t="s">
        <v>326</v>
      </c>
      <c r="K874" s="116">
        <v>0.17162496841628999</v>
      </c>
      <c r="L874" s="116">
        <v>4002.9689102358302</v>
      </c>
      <c r="M874" s="116">
        <v>9.5304179090700103</v>
      </c>
      <c r="N874" s="116">
        <v>1.4902300130360799</v>
      </c>
      <c r="O874" s="116">
        <v>1.6356576726382199</v>
      </c>
      <c r="P874" s="116">
        <v>0.25576067892033</v>
      </c>
      <c r="Q874" s="116">
        <v>687.00941279063204</v>
      </c>
      <c r="R874" s="116">
        <v>1310</v>
      </c>
      <c r="S874" s="116" t="s">
        <v>318</v>
      </c>
      <c r="T874" s="116">
        <v>1310</v>
      </c>
      <c r="U874" s="116" t="s">
        <v>327</v>
      </c>
      <c r="V874" s="116" t="s">
        <v>326</v>
      </c>
      <c r="Z874" s="116">
        <v>0</v>
      </c>
      <c r="AA874" s="116">
        <v>1</v>
      </c>
      <c r="AB874" s="116">
        <v>1.6356576726382199</v>
      </c>
      <c r="AC874" s="116">
        <v>0.25576067892033</v>
      </c>
      <c r="AD874" s="116">
        <v>687.00941279063204</v>
      </c>
      <c r="AF874" s="116">
        <v>-1</v>
      </c>
      <c r="AG874" s="116">
        <v>-1</v>
      </c>
      <c r="AH874" s="116">
        <v>-1</v>
      </c>
      <c r="AI874" s="116">
        <v>-1</v>
      </c>
      <c r="AJ874" s="116">
        <v>0</v>
      </c>
      <c r="AM874" s="116" t="s">
        <v>319</v>
      </c>
      <c r="AN874" s="116" t="s">
        <v>328</v>
      </c>
      <c r="AQ874" s="116">
        <v>779</v>
      </c>
      <c r="AR874" s="116" t="s">
        <v>320</v>
      </c>
      <c r="AS874" s="116" t="s">
        <v>248</v>
      </c>
      <c r="AT874" s="116" t="s">
        <v>268</v>
      </c>
      <c r="AV874" s="116">
        <v>120.71825614894701</v>
      </c>
      <c r="AW874" s="116">
        <v>0.55718524960000004</v>
      </c>
    </row>
    <row r="875" spans="1:49" x14ac:dyDescent="0.25">
      <c r="A875" s="127">
        <v>260000</v>
      </c>
      <c r="B875" s="127">
        <v>2500000</v>
      </c>
      <c r="C875" s="127">
        <v>640000</v>
      </c>
      <c r="D875" s="116" t="s">
        <v>314</v>
      </c>
      <c r="E875" s="116" t="s">
        <v>315</v>
      </c>
      <c r="F875" s="116" t="s">
        <v>316</v>
      </c>
      <c r="G875" s="116" t="s">
        <v>317</v>
      </c>
      <c r="H875" s="116">
        <v>0.36</v>
      </c>
      <c r="I875" s="116">
        <v>0.57999999999999996</v>
      </c>
      <c r="J875" s="116" t="s">
        <v>326</v>
      </c>
      <c r="K875" s="116">
        <v>1.3860753659590001E-2</v>
      </c>
      <c r="L875" s="116">
        <v>3973.05420656968</v>
      </c>
      <c r="M875" s="116">
        <v>10.4935142487085</v>
      </c>
      <c r="N875" s="116">
        <v>1.8052435526497601</v>
      </c>
      <c r="O875" s="116">
        <v>0.14544801602484</v>
      </c>
      <c r="P875" s="116">
        <v>2.5022036178849998E-2</v>
      </c>
      <c r="Q875" s="116">
        <v>55.0695256334959</v>
      </c>
      <c r="R875" s="116">
        <v>1210</v>
      </c>
      <c r="S875" s="116" t="s">
        <v>318</v>
      </c>
      <c r="T875" s="116">
        <v>1210</v>
      </c>
      <c r="U875" s="116" t="s">
        <v>327</v>
      </c>
      <c r="V875" s="116" t="s">
        <v>326</v>
      </c>
      <c r="Z875" s="116">
        <v>0</v>
      </c>
      <c r="AA875" s="116">
        <v>1</v>
      </c>
      <c r="AB875" s="116">
        <v>0.14544801602484</v>
      </c>
      <c r="AC875" s="116">
        <v>2.5022036178849998E-2</v>
      </c>
      <c r="AD875" s="116">
        <v>55.069525633493903</v>
      </c>
      <c r="AF875" s="116">
        <v>-1</v>
      </c>
      <c r="AG875" s="116">
        <v>-1</v>
      </c>
      <c r="AH875" s="116">
        <v>-1</v>
      </c>
      <c r="AI875" s="116">
        <v>-1</v>
      </c>
      <c r="AJ875" s="116">
        <v>0</v>
      </c>
      <c r="AM875" s="116" t="s">
        <v>319</v>
      </c>
      <c r="AN875" s="116">
        <v>51</v>
      </c>
      <c r="AQ875" s="116">
        <v>779</v>
      </c>
      <c r="AR875" s="116" t="s">
        <v>320</v>
      </c>
      <c r="AS875" s="116" t="s">
        <v>248</v>
      </c>
      <c r="AT875" s="116" t="s">
        <v>268</v>
      </c>
      <c r="AV875" s="116">
        <v>105.562816021928</v>
      </c>
      <c r="AW875" s="116">
        <v>4.4663037799999999E-2</v>
      </c>
    </row>
    <row r="876" spans="1:49" x14ac:dyDescent="0.25">
      <c r="A876" s="127">
        <v>260000</v>
      </c>
      <c r="B876" s="127">
        <v>2500000</v>
      </c>
      <c r="C876" s="127">
        <v>640000</v>
      </c>
      <c r="D876" s="116" t="s">
        <v>314</v>
      </c>
      <c r="E876" s="116" t="s">
        <v>315</v>
      </c>
      <c r="F876" s="116" t="s">
        <v>316</v>
      </c>
      <c r="G876" s="116" t="s">
        <v>317</v>
      </c>
      <c r="H876" s="116">
        <v>0.36</v>
      </c>
      <c r="I876" s="116">
        <v>0.57999999999999996</v>
      </c>
      <c r="J876" s="116" t="s">
        <v>326</v>
      </c>
      <c r="K876" s="116">
        <v>0.11276098649617999</v>
      </c>
      <c r="L876" s="116">
        <v>3973.05420656968</v>
      </c>
      <c r="M876" s="116">
        <v>10.4935142487085</v>
      </c>
      <c r="N876" s="116">
        <v>1.8052435526497601</v>
      </c>
      <c r="O876" s="116">
        <v>1.1832590184961</v>
      </c>
      <c r="P876" s="116">
        <v>0.20356104386265</v>
      </c>
      <c r="Q876" s="116">
        <v>448.00551173559398</v>
      </c>
      <c r="R876" s="116">
        <v>1310</v>
      </c>
      <c r="S876" s="116" t="s">
        <v>318</v>
      </c>
      <c r="T876" s="116">
        <v>1310</v>
      </c>
      <c r="U876" s="116" t="s">
        <v>327</v>
      </c>
      <c r="V876" s="116" t="s">
        <v>326</v>
      </c>
      <c r="Z876" s="116">
        <v>0</v>
      </c>
      <c r="AA876" s="116">
        <v>1</v>
      </c>
      <c r="AB876" s="116">
        <v>1.1832590184961</v>
      </c>
      <c r="AC876" s="116">
        <v>0.20356104386265</v>
      </c>
      <c r="AD876" s="116">
        <v>448.00551173559398</v>
      </c>
      <c r="AF876" s="116">
        <v>-1</v>
      </c>
      <c r="AG876" s="116">
        <v>-1</v>
      </c>
      <c r="AH876" s="116">
        <v>-1</v>
      </c>
      <c r="AI876" s="116">
        <v>-1</v>
      </c>
      <c r="AJ876" s="116">
        <v>0</v>
      </c>
      <c r="AM876" s="116" t="s">
        <v>319</v>
      </c>
      <c r="AN876" s="116">
        <v>52</v>
      </c>
      <c r="AQ876" s="116">
        <v>779</v>
      </c>
      <c r="AR876" s="116" t="s">
        <v>320</v>
      </c>
      <c r="AS876" s="116" t="s">
        <v>248</v>
      </c>
      <c r="AT876" s="116" t="s">
        <v>268</v>
      </c>
      <c r="AV876" s="116">
        <v>87.573305797550901</v>
      </c>
      <c r="AW876" s="116">
        <v>0.36334591379999998</v>
      </c>
    </row>
    <row r="877" spans="1:49" x14ac:dyDescent="0.25">
      <c r="A877" s="127">
        <v>260000</v>
      </c>
      <c r="B877" s="127">
        <v>2500000</v>
      </c>
      <c r="C877" s="127">
        <v>640000</v>
      </c>
      <c r="D877" s="116" t="s">
        <v>314</v>
      </c>
      <c r="E877" s="116" t="s">
        <v>315</v>
      </c>
      <c r="F877" s="116" t="s">
        <v>316</v>
      </c>
      <c r="G877" s="116" t="s">
        <v>317</v>
      </c>
      <c r="H877" s="116">
        <v>0.36</v>
      </c>
      <c r="I877" s="116">
        <v>0.57999999999999996</v>
      </c>
      <c r="J877" s="116" t="s">
        <v>326</v>
      </c>
      <c r="K877" s="116">
        <v>0.22273385880127999</v>
      </c>
      <c r="L877" s="116">
        <v>3973.05420656968</v>
      </c>
      <c r="M877" s="116">
        <v>10.4935142487085</v>
      </c>
      <c r="N877" s="116">
        <v>1.8052435526497601</v>
      </c>
      <c r="O877" s="116">
        <v>2.3372609210010999</v>
      </c>
      <c r="P877" s="116">
        <v>0.40208886255782</v>
      </c>
      <c r="Q877" s="116">
        <v>884.933694655934</v>
      </c>
      <c r="R877" s="116">
        <v>1310</v>
      </c>
      <c r="S877" s="116" t="s">
        <v>318</v>
      </c>
      <c r="T877" s="116">
        <v>1310</v>
      </c>
      <c r="U877" s="116" t="s">
        <v>327</v>
      </c>
      <c r="V877" s="116" t="s">
        <v>326</v>
      </c>
      <c r="Z877" s="116">
        <v>0</v>
      </c>
      <c r="AA877" s="116">
        <v>1</v>
      </c>
      <c r="AB877" s="116">
        <v>2.3372609210010999</v>
      </c>
      <c r="AC877" s="116">
        <v>0.40208886255782</v>
      </c>
      <c r="AD877" s="116">
        <v>884.933694655934</v>
      </c>
      <c r="AF877" s="116">
        <v>-1</v>
      </c>
      <c r="AG877" s="116">
        <v>-1</v>
      </c>
      <c r="AH877" s="116">
        <v>-1</v>
      </c>
      <c r="AI877" s="116">
        <v>-1</v>
      </c>
      <c r="AJ877" s="116">
        <v>0</v>
      </c>
      <c r="AM877" s="116" t="s">
        <v>319</v>
      </c>
      <c r="AN877" s="116">
        <v>53</v>
      </c>
      <c r="AQ877" s="116">
        <v>779</v>
      </c>
      <c r="AR877" s="116" t="s">
        <v>320</v>
      </c>
      <c r="AS877" s="116" t="s">
        <v>248</v>
      </c>
      <c r="AT877" s="116" t="s">
        <v>268</v>
      </c>
      <c r="AV877" s="116">
        <v>120.608266138467</v>
      </c>
      <c r="AW877" s="116">
        <v>0.71770778160000004</v>
      </c>
    </row>
    <row r="878" spans="1:49" x14ac:dyDescent="0.25">
      <c r="A878" s="127">
        <v>260000</v>
      </c>
      <c r="B878" s="127">
        <v>2500000</v>
      </c>
      <c r="C878" s="127">
        <v>640000</v>
      </c>
      <c r="D878" s="116" t="s">
        <v>314</v>
      </c>
      <c r="E878" s="116" t="s">
        <v>315</v>
      </c>
      <c r="F878" s="116" t="s">
        <v>316</v>
      </c>
      <c r="G878" s="116" t="s">
        <v>317</v>
      </c>
      <c r="H878" s="116">
        <v>0.36</v>
      </c>
      <c r="I878" s="116">
        <v>0.57999999999999996</v>
      </c>
      <c r="J878" s="116" t="s">
        <v>326</v>
      </c>
      <c r="K878" s="116">
        <v>7.0568651971999997E-4</v>
      </c>
      <c r="L878" s="116">
        <v>3973.05420656968</v>
      </c>
      <c r="M878" s="116">
        <v>10.4935142487085</v>
      </c>
      <c r="N878" s="116">
        <v>1.8052435526497601</v>
      </c>
      <c r="O878" s="116">
        <v>7.4051315498500003E-3</v>
      </c>
      <c r="P878" s="116">
        <v>1.2739360399200001E-3</v>
      </c>
      <c r="Q878" s="116">
        <v>2.8037307957129198</v>
      </c>
      <c r="R878" s="116">
        <v>1750</v>
      </c>
      <c r="S878" s="116" t="s">
        <v>321</v>
      </c>
      <c r="T878" s="116">
        <v>1750</v>
      </c>
      <c r="U878" s="116" t="s">
        <v>327</v>
      </c>
      <c r="V878" s="116" t="s">
        <v>326</v>
      </c>
      <c r="Z878" s="116">
        <v>0</v>
      </c>
      <c r="AA878" s="116">
        <v>1</v>
      </c>
      <c r="AB878" s="116">
        <v>7.4051315498500003E-3</v>
      </c>
      <c r="AC878" s="116">
        <v>1.2739360399200001E-3</v>
      </c>
      <c r="AD878" s="116">
        <v>2.8037307957121298</v>
      </c>
      <c r="AF878" s="116">
        <v>-1</v>
      </c>
      <c r="AG878" s="116">
        <v>-1</v>
      </c>
      <c r="AH878" s="116">
        <v>-1</v>
      </c>
      <c r="AI878" s="116">
        <v>-1</v>
      </c>
      <c r="AJ878" s="116">
        <v>0</v>
      </c>
      <c r="AM878" s="116" t="s">
        <v>319</v>
      </c>
      <c r="AN878" s="116">
        <v>54</v>
      </c>
      <c r="AQ878" s="116">
        <v>779</v>
      </c>
      <c r="AR878" s="116" t="s">
        <v>320</v>
      </c>
      <c r="AS878" s="116" t="s">
        <v>248</v>
      </c>
      <c r="AT878" s="116" t="s">
        <v>268</v>
      </c>
      <c r="AV878" s="116">
        <v>32.498302768677398</v>
      </c>
      <c r="AW878" s="116">
        <v>2.2739098E-3</v>
      </c>
    </row>
    <row r="879" spans="1:49" x14ac:dyDescent="0.25">
      <c r="A879" s="127">
        <v>260000</v>
      </c>
      <c r="B879" s="127">
        <v>2500000</v>
      </c>
      <c r="C879" s="127">
        <v>640000</v>
      </c>
      <c r="D879" s="116" t="s">
        <v>314</v>
      </c>
      <c r="E879" s="116" t="s">
        <v>315</v>
      </c>
      <c r="F879" s="116" t="s">
        <v>316</v>
      </c>
      <c r="G879" s="116" t="s">
        <v>317</v>
      </c>
      <c r="H879" s="116">
        <v>0.36</v>
      </c>
      <c r="I879" s="116">
        <v>0.57999999999999996</v>
      </c>
      <c r="J879" s="116" t="s">
        <v>326</v>
      </c>
      <c r="K879" s="116">
        <v>1.9624025066400002E-3</v>
      </c>
      <c r="L879" s="116">
        <v>3962.8232988334198</v>
      </c>
      <c r="M879" s="116">
        <v>10.2235960062317</v>
      </c>
      <c r="N879" s="116">
        <v>1.6357721652766899</v>
      </c>
      <c r="O879" s="116">
        <v>2.006281042955E-2</v>
      </c>
      <c r="P879" s="116">
        <v>3.21004339743E-3</v>
      </c>
      <c r="Q879" s="116">
        <v>7.7766543750219199</v>
      </c>
      <c r="R879" s="116">
        <v>1210</v>
      </c>
      <c r="S879" s="116" t="s">
        <v>318</v>
      </c>
      <c r="T879" s="116">
        <v>1210</v>
      </c>
      <c r="U879" s="116" t="s">
        <v>327</v>
      </c>
      <c r="V879" s="116" t="s">
        <v>326</v>
      </c>
      <c r="Z879" s="116">
        <v>0</v>
      </c>
      <c r="AA879" s="116">
        <v>1</v>
      </c>
      <c r="AB879" s="116">
        <v>2.006281042955E-2</v>
      </c>
      <c r="AC879" s="116">
        <v>3.21004339743E-3</v>
      </c>
      <c r="AD879" s="116">
        <v>7.7766543750218</v>
      </c>
      <c r="AF879" s="116">
        <v>-1</v>
      </c>
      <c r="AG879" s="116">
        <v>-1</v>
      </c>
      <c r="AH879" s="116">
        <v>-1</v>
      </c>
      <c r="AI879" s="116">
        <v>-1</v>
      </c>
      <c r="AJ879" s="116">
        <v>0</v>
      </c>
      <c r="AM879" s="116" t="s">
        <v>319</v>
      </c>
      <c r="AN879" s="116" t="s">
        <v>328</v>
      </c>
      <c r="AQ879" s="116">
        <v>779</v>
      </c>
      <c r="AR879" s="116" t="s">
        <v>320</v>
      </c>
      <c r="AS879" s="116" t="s">
        <v>248</v>
      </c>
      <c r="AT879" s="116" t="s">
        <v>268</v>
      </c>
      <c r="AV879" s="116">
        <v>36.942362152140497</v>
      </c>
      <c r="AW879" s="116">
        <v>6.3071001E-3</v>
      </c>
    </row>
    <row r="880" spans="1:49" x14ac:dyDescent="0.25">
      <c r="A880" s="127">
        <v>260000</v>
      </c>
      <c r="B880" s="127">
        <v>2500000</v>
      </c>
      <c r="C880" s="127">
        <v>640000</v>
      </c>
      <c r="D880" s="116" t="s">
        <v>314</v>
      </c>
      <c r="E880" s="116" t="s">
        <v>315</v>
      </c>
      <c r="F880" s="116" t="s">
        <v>316</v>
      </c>
      <c r="G880" s="116" t="s">
        <v>317</v>
      </c>
      <c r="H880" s="116">
        <v>0.36</v>
      </c>
      <c r="I880" s="116">
        <v>0.57999999999999996</v>
      </c>
      <c r="J880" s="116" t="s">
        <v>326</v>
      </c>
      <c r="K880" s="116">
        <v>0.15838460504467</v>
      </c>
      <c r="L880" s="116">
        <v>3962.8232988334198</v>
      </c>
      <c r="M880" s="116">
        <v>10.2235960062317</v>
      </c>
      <c r="N880" s="116">
        <v>1.6357721652766899</v>
      </c>
      <c r="O880" s="116">
        <v>1.6192602155833</v>
      </c>
      <c r="P880" s="116">
        <v>0.25908112834042002</v>
      </c>
      <c r="Q880" s="116">
        <v>627.65020304756001</v>
      </c>
      <c r="R880" s="116">
        <v>1310</v>
      </c>
      <c r="S880" s="116" t="s">
        <v>318</v>
      </c>
      <c r="T880" s="116">
        <v>1310</v>
      </c>
      <c r="U880" s="116" t="s">
        <v>327</v>
      </c>
      <c r="V880" s="116" t="s">
        <v>326</v>
      </c>
      <c r="Z880" s="116">
        <v>0</v>
      </c>
      <c r="AA880" s="116">
        <v>1</v>
      </c>
      <c r="AB880" s="116">
        <v>1.6192602155833</v>
      </c>
      <c r="AC880" s="116">
        <v>0.25908112834042002</v>
      </c>
      <c r="AD880" s="116">
        <v>627.65020304756001</v>
      </c>
      <c r="AF880" s="116">
        <v>-1</v>
      </c>
      <c r="AG880" s="116">
        <v>-1</v>
      </c>
      <c r="AH880" s="116">
        <v>-1</v>
      </c>
      <c r="AI880" s="116">
        <v>-1</v>
      </c>
      <c r="AJ880" s="116">
        <v>0</v>
      </c>
      <c r="AM880" s="116" t="s">
        <v>319</v>
      </c>
      <c r="AN880" s="116" t="s">
        <v>328</v>
      </c>
      <c r="AQ880" s="116">
        <v>779</v>
      </c>
      <c r="AR880" s="116" t="s">
        <v>320</v>
      </c>
      <c r="AS880" s="116" t="s">
        <v>248</v>
      </c>
      <c r="AT880" s="116" t="s">
        <v>268</v>
      </c>
      <c r="AV880" s="116">
        <v>108.151640249159</v>
      </c>
      <c r="AW880" s="116">
        <v>0.50904314930000005</v>
      </c>
    </row>
    <row r="881" spans="1:49" x14ac:dyDescent="0.25">
      <c r="A881" s="127">
        <v>260000</v>
      </c>
      <c r="B881" s="127">
        <v>2500000</v>
      </c>
      <c r="C881" s="127">
        <v>640000</v>
      </c>
      <c r="D881" s="116" t="s">
        <v>314</v>
      </c>
      <c r="E881" s="116" t="s">
        <v>315</v>
      </c>
      <c r="F881" s="116" t="s">
        <v>316</v>
      </c>
      <c r="G881" s="116" t="s">
        <v>317</v>
      </c>
      <c r="H881" s="116">
        <v>0.36</v>
      </c>
      <c r="I881" s="116">
        <v>0.57999999999999996</v>
      </c>
      <c r="J881" s="116" t="s">
        <v>326</v>
      </c>
      <c r="K881" s="116">
        <v>0.11247138259583001</v>
      </c>
      <c r="L881" s="116">
        <v>3995.2642890470502</v>
      </c>
      <c r="M881" s="116">
        <v>8.8603249554760506</v>
      </c>
      <c r="N881" s="116">
        <v>1.2160100064616199</v>
      </c>
      <c r="O881" s="116">
        <v>0.99653299799079997</v>
      </c>
      <c r="P881" s="116">
        <v>0.13676632667711</v>
      </c>
      <c r="Q881" s="116">
        <v>449.35289842490403</v>
      </c>
      <c r="R881" s="116">
        <v>1210</v>
      </c>
      <c r="S881" s="116" t="s">
        <v>318</v>
      </c>
      <c r="T881" s="116">
        <v>1210</v>
      </c>
      <c r="U881" s="116" t="s">
        <v>327</v>
      </c>
      <c r="V881" s="116" t="s">
        <v>326</v>
      </c>
      <c r="Z881" s="116">
        <v>0</v>
      </c>
      <c r="AA881" s="116">
        <v>1</v>
      </c>
      <c r="AB881" s="116">
        <v>0.99653299799079997</v>
      </c>
      <c r="AC881" s="116">
        <v>0.13676632667711</v>
      </c>
      <c r="AD881" s="116">
        <v>449.35289842490403</v>
      </c>
      <c r="AF881" s="116">
        <v>-1</v>
      </c>
      <c r="AG881" s="116">
        <v>-1</v>
      </c>
      <c r="AH881" s="116">
        <v>-1</v>
      </c>
      <c r="AI881" s="116">
        <v>-1</v>
      </c>
      <c r="AJ881" s="116">
        <v>0</v>
      </c>
      <c r="AM881" s="116" t="s">
        <v>319</v>
      </c>
      <c r="AN881" s="116" t="s">
        <v>328</v>
      </c>
      <c r="AQ881" s="116">
        <v>779</v>
      </c>
      <c r="AR881" s="116" t="s">
        <v>320</v>
      </c>
      <c r="AS881" s="116" t="s">
        <v>248</v>
      </c>
      <c r="AT881" s="116" t="s">
        <v>268</v>
      </c>
      <c r="AV881" s="116">
        <v>99.537396023170402</v>
      </c>
      <c r="AW881" s="116">
        <v>0.36443868489999998</v>
      </c>
    </row>
    <row r="882" spans="1:49" x14ac:dyDescent="0.25">
      <c r="A882" s="127">
        <v>260000</v>
      </c>
      <c r="B882" s="127">
        <v>2500000</v>
      </c>
      <c r="C882" s="127">
        <v>650000</v>
      </c>
      <c r="D882" s="116" t="s">
        <v>314</v>
      </c>
      <c r="E882" s="116" t="s">
        <v>315</v>
      </c>
      <c r="F882" s="116" t="s">
        <v>316</v>
      </c>
      <c r="G882" s="116" t="s">
        <v>317</v>
      </c>
      <c r="H882" s="116">
        <v>0.36</v>
      </c>
      <c r="I882" s="116">
        <v>0.57999999999999996</v>
      </c>
      <c r="J882" s="116" t="s">
        <v>326</v>
      </c>
      <c r="K882" s="116">
        <v>7.1738273167050004E-2</v>
      </c>
      <c r="L882" s="116">
        <v>4025.7353574578601</v>
      </c>
      <c r="M882" s="116">
        <v>10.791550880742101</v>
      </c>
      <c r="N882" s="116">
        <v>1.86157580343923</v>
      </c>
      <c r="O882" s="116">
        <v>0.77416722497884005</v>
      </c>
      <c r="P882" s="116">
        <v>0.1335462335083</v>
      </c>
      <c r="Q882" s="116">
        <v>288.79930277158002</v>
      </c>
      <c r="R882" s="116">
        <v>1210</v>
      </c>
      <c r="S882" s="116" t="s">
        <v>318</v>
      </c>
      <c r="T882" s="116">
        <v>1210</v>
      </c>
      <c r="U882" s="116" t="s">
        <v>327</v>
      </c>
      <c r="V882" s="116" t="s">
        <v>326</v>
      </c>
      <c r="Z882" s="116">
        <v>0</v>
      </c>
      <c r="AA882" s="116">
        <v>1</v>
      </c>
      <c r="AB882" s="116">
        <v>0.77416722497884005</v>
      </c>
      <c r="AC882" s="116">
        <v>0.1335462335083</v>
      </c>
      <c r="AD882" s="116">
        <v>288.79930277158098</v>
      </c>
      <c r="AF882" s="116">
        <v>-1</v>
      </c>
      <c r="AG882" s="116">
        <v>-1</v>
      </c>
      <c r="AH882" s="116">
        <v>-1</v>
      </c>
      <c r="AI882" s="116">
        <v>-1</v>
      </c>
      <c r="AJ882" s="116">
        <v>0</v>
      </c>
      <c r="AM882" s="116" t="s">
        <v>319</v>
      </c>
      <c r="AN882" s="116">
        <v>81</v>
      </c>
      <c r="AQ882" s="116">
        <v>779</v>
      </c>
      <c r="AR882" s="116" t="s">
        <v>320</v>
      </c>
      <c r="AS882" s="116" t="s">
        <v>248</v>
      </c>
      <c r="AT882" s="116" t="s">
        <v>268</v>
      </c>
      <c r="AV882" s="116">
        <v>202.11543177486899</v>
      </c>
      <c r="AW882" s="116">
        <v>0.2342249009</v>
      </c>
    </row>
    <row r="883" spans="1:49" x14ac:dyDescent="0.25">
      <c r="A883" s="127">
        <v>260000</v>
      </c>
      <c r="B883" s="127">
        <v>2500000</v>
      </c>
      <c r="C883" s="127">
        <v>650000</v>
      </c>
      <c r="D883" s="116" t="s">
        <v>314</v>
      </c>
      <c r="E883" s="116" t="s">
        <v>315</v>
      </c>
      <c r="F883" s="116" t="s">
        <v>316</v>
      </c>
      <c r="G883" s="116" t="s">
        <v>317</v>
      </c>
      <c r="H883" s="116">
        <v>0.36</v>
      </c>
      <c r="I883" s="116">
        <v>0.57999999999999996</v>
      </c>
      <c r="J883" s="116" t="s">
        <v>326</v>
      </c>
      <c r="K883" s="116">
        <v>0.25389498297296997</v>
      </c>
      <c r="L883" s="116">
        <v>4025.7353574578601</v>
      </c>
      <c r="M883" s="116">
        <v>10.791550880742101</v>
      </c>
      <c r="N883" s="116">
        <v>1.86157580343923</v>
      </c>
      <c r="O883" s="116">
        <v>2.7399206271180301</v>
      </c>
      <c r="P883" s="116">
        <v>0.47264475691710001</v>
      </c>
      <c r="Q883" s="116">
        <v>1022.11401003546</v>
      </c>
      <c r="R883" s="116">
        <v>1310</v>
      </c>
      <c r="S883" s="116" t="s">
        <v>318</v>
      </c>
      <c r="T883" s="116">
        <v>1310</v>
      </c>
      <c r="U883" s="116" t="s">
        <v>327</v>
      </c>
      <c r="V883" s="116" t="s">
        <v>326</v>
      </c>
      <c r="Z883" s="116">
        <v>0</v>
      </c>
      <c r="AA883" s="116">
        <v>1</v>
      </c>
      <c r="AB883" s="116">
        <v>2.7399206271180301</v>
      </c>
      <c r="AC883" s="116">
        <v>0.47264475691710001</v>
      </c>
      <c r="AD883" s="116">
        <v>1022.11401003546</v>
      </c>
      <c r="AF883" s="116">
        <v>-1</v>
      </c>
      <c r="AG883" s="116">
        <v>-1</v>
      </c>
      <c r="AH883" s="116">
        <v>-1</v>
      </c>
      <c r="AI883" s="116">
        <v>-1</v>
      </c>
      <c r="AJ883" s="116">
        <v>0</v>
      </c>
      <c r="AM883" s="116" t="s">
        <v>319</v>
      </c>
      <c r="AN883" s="116">
        <v>82</v>
      </c>
      <c r="AQ883" s="116">
        <v>779</v>
      </c>
      <c r="AR883" s="116" t="s">
        <v>320</v>
      </c>
      <c r="AS883" s="116" t="s">
        <v>248</v>
      </c>
      <c r="AT883" s="116" t="s">
        <v>268</v>
      </c>
      <c r="AV883" s="116">
        <v>129.628270849789</v>
      </c>
      <c r="AW883" s="116">
        <v>0.82896513380000003</v>
      </c>
    </row>
    <row r="884" spans="1:49" x14ac:dyDescent="0.25">
      <c r="A884" s="127">
        <v>260000</v>
      </c>
      <c r="B884" s="127">
        <v>2500000</v>
      </c>
      <c r="C884" s="127">
        <v>650000</v>
      </c>
      <c r="D884" s="116" t="s">
        <v>314</v>
      </c>
      <c r="E884" s="116" t="s">
        <v>315</v>
      </c>
      <c r="F884" s="116" t="s">
        <v>316</v>
      </c>
      <c r="G884" s="116" t="s">
        <v>317</v>
      </c>
      <c r="H884" s="116">
        <v>0.36</v>
      </c>
      <c r="I884" s="116">
        <v>0.57999999999999996</v>
      </c>
      <c r="J884" s="116" t="s">
        <v>326</v>
      </c>
      <c r="K884" s="116">
        <v>7.0390563136630002E-2</v>
      </c>
      <c r="L884" s="116">
        <v>4025.7353574578601</v>
      </c>
      <c r="M884" s="116">
        <v>10.791550880742101</v>
      </c>
      <c r="N884" s="116">
        <v>1.86157580343923</v>
      </c>
      <c r="O884" s="116">
        <v>0.75962334361307005</v>
      </c>
      <c r="P884" s="116">
        <v>0.13103736912561001</v>
      </c>
      <c r="Q884" s="116">
        <v>283.37377885051302</v>
      </c>
      <c r="R884" s="116">
        <v>1310</v>
      </c>
      <c r="S884" s="116" t="s">
        <v>318</v>
      </c>
      <c r="T884" s="116">
        <v>1310</v>
      </c>
      <c r="U884" s="116" t="s">
        <v>327</v>
      </c>
      <c r="V884" s="116" t="s">
        <v>326</v>
      </c>
      <c r="Z884" s="116">
        <v>0</v>
      </c>
      <c r="AA884" s="116">
        <v>1</v>
      </c>
      <c r="AB884" s="116">
        <v>0.75962334361307005</v>
      </c>
      <c r="AC884" s="116">
        <v>0.13103736912561001</v>
      </c>
      <c r="AD884" s="116">
        <v>283.37377885051302</v>
      </c>
      <c r="AF884" s="116">
        <v>-1</v>
      </c>
      <c r="AG884" s="116">
        <v>-1</v>
      </c>
      <c r="AH884" s="116">
        <v>-1</v>
      </c>
      <c r="AI884" s="116">
        <v>-1</v>
      </c>
      <c r="AJ884" s="116">
        <v>0</v>
      </c>
      <c r="AM884" s="116" t="s">
        <v>319</v>
      </c>
      <c r="AN884" s="116">
        <v>83</v>
      </c>
      <c r="AQ884" s="116">
        <v>779</v>
      </c>
      <c r="AR884" s="116" t="s">
        <v>320</v>
      </c>
      <c r="AS884" s="116" t="s">
        <v>248</v>
      </c>
      <c r="AT884" s="116" t="s">
        <v>268</v>
      </c>
      <c r="AV884" s="116">
        <v>72.449829328746205</v>
      </c>
      <c r="AW884" s="116">
        <v>0.22982463819999999</v>
      </c>
    </row>
    <row r="885" spans="1:49" x14ac:dyDescent="0.25">
      <c r="A885" s="127">
        <v>260000</v>
      </c>
      <c r="B885" s="127">
        <v>2500000</v>
      </c>
      <c r="C885" s="127">
        <v>650000</v>
      </c>
      <c r="D885" s="116" t="s">
        <v>314</v>
      </c>
      <c r="E885" s="116" t="s">
        <v>315</v>
      </c>
      <c r="F885" s="116" t="s">
        <v>316</v>
      </c>
      <c r="G885" s="116" t="s">
        <v>317</v>
      </c>
      <c r="H885" s="116">
        <v>0.36</v>
      </c>
      <c r="I885" s="116">
        <v>0.57999999999999996</v>
      </c>
      <c r="J885" s="116" t="s">
        <v>326</v>
      </c>
      <c r="K885" s="116">
        <v>6.6958537186140005E-2</v>
      </c>
      <c r="L885" s="116">
        <v>3957.54403174257</v>
      </c>
      <c r="M885" s="116">
        <v>9.8499919551778792</v>
      </c>
      <c r="N885" s="116">
        <v>1.4965705493767101</v>
      </c>
      <c r="O885" s="116">
        <v>0.65954105261397</v>
      </c>
      <c r="P885" s="116">
        <v>0.10020817478212</v>
      </c>
      <c r="Q885" s="116">
        <v>264.99135921522901</v>
      </c>
      <c r="R885" s="116">
        <v>1210</v>
      </c>
      <c r="S885" s="116" t="s">
        <v>318</v>
      </c>
      <c r="T885" s="116">
        <v>1210</v>
      </c>
      <c r="U885" s="116" t="s">
        <v>327</v>
      </c>
      <c r="V885" s="116" t="s">
        <v>326</v>
      </c>
      <c r="Z885" s="116">
        <v>0</v>
      </c>
      <c r="AA885" s="116">
        <v>1</v>
      </c>
      <c r="AB885" s="116">
        <v>0.65954105261397</v>
      </c>
      <c r="AC885" s="116">
        <v>0.10020817478212</v>
      </c>
      <c r="AD885" s="116">
        <v>264.99135921522799</v>
      </c>
      <c r="AF885" s="116">
        <v>-1</v>
      </c>
      <c r="AG885" s="116">
        <v>-1</v>
      </c>
      <c r="AH885" s="116">
        <v>-1</v>
      </c>
      <c r="AI885" s="116">
        <v>-1</v>
      </c>
      <c r="AJ885" s="116">
        <v>0</v>
      </c>
      <c r="AM885" s="116" t="s">
        <v>319</v>
      </c>
      <c r="AN885" s="116" t="s">
        <v>328</v>
      </c>
      <c r="AQ885" s="116">
        <v>779</v>
      </c>
      <c r="AR885" s="116" t="s">
        <v>320</v>
      </c>
      <c r="AS885" s="116" t="s">
        <v>248</v>
      </c>
      <c r="AT885" s="116" t="s">
        <v>268</v>
      </c>
      <c r="AV885" s="116">
        <v>209.05514996267601</v>
      </c>
      <c r="AW885" s="116">
        <v>0.21491594419999999</v>
      </c>
    </row>
    <row r="886" spans="1:49" x14ac:dyDescent="0.25">
      <c r="A886" s="127">
        <v>260000</v>
      </c>
      <c r="B886" s="127">
        <v>2500000</v>
      </c>
      <c r="C886" s="127">
        <v>650000</v>
      </c>
      <c r="D886" s="116" t="s">
        <v>314</v>
      </c>
      <c r="E886" s="116" t="s">
        <v>315</v>
      </c>
      <c r="F886" s="116" t="s">
        <v>316</v>
      </c>
      <c r="G886" s="116" t="s">
        <v>317</v>
      </c>
      <c r="H886" s="116">
        <v>0.36</v>
      </c>
      <c r="I886" s="116">
        <v>0.57999999999999996</v>
      </c>
      <c r="J886" s="116" t="s">
        <v>326</v>
      </c>
      <c r="K886" s="116">
        <v>6.8970707367359996E-2</v>
      </c>
      <c r="L886" s="116">
        <v>3957.54403174257</v>
      </c>
      <c r="M886" s="116">
        <v>9.8499919551778792</v>
      </c>
      <c r="N886" s="116">
        <v>1.4965705493767101</v>
      </c>
      <c r="O886" s="116">
        <v>0.67936091271145005</v>
      </c>
      <c r="P886" s="116">
        <v>0.10321952941567</v>
      </c>
      <c r="Q886" s="116">
        <v>272.95461130677</v>
      </c>
      <c r="R886" s="116">
        <v>1750</v>
      </c>
      <c r="S886" s="116" t="s">
        <v>321</v>
      </c>
      <c r="T886" s="116">
        <v>1750</v>
      </c>
      <c r="U886" s="116" t="s">
        <v>327</v>
      </c>
      <c r="V886" s="116" t="s">
        <v>326</v>
      </c>
      <c r="Z886" s="116">
        <v>0</v>
      </c>
      <c r="AA886" s="116">
        <v>1</v>
      </c>
      <c r="AB886" s="116">
        <v>0.67936091271145005</v>
      </c>
      <c r="AC886" s="116">
        <v>0.10321952941567</v>
      </c>
      <c r="AD886" s="116">
        <v>272.95461130677199</v>
      </c>
      <c r="AF886" s="116">
        <v>-1</v>
      </c>
      <c r="AG886" s="116">
        <v>-1</v>
      </c>
      <c r="AH886" s="116">
        <v>-1</v>
      </c>
      <c r="AI886" s="116">
        <v>-1</v>
      </c>
      <c r="AJ886" s="116">
        <v>0</v>
      </c>
      <c r="AM886" s="116" t="s">
        <v>319</v>
      </c>
      <c r="AN886" s="116" t="s">
        <v>328</v>
      </c>
      <c r="AQ886" s="116">
        <v>779</v>
      </c>
      <c r="AR886" s="116" t="s">
        <v>320</v>
      </c>
      <c r="AS886" s="116" t="s">
        <v>248</v>
      </c>
      <c r="AT886" s="116" t="s">
        <v>268</v>
      </c>
      <c r="AV886" s="116">
        <v>87.164248250343306</v>
      </c>
      <c r="AW886" s="116">
        <v>0.2213743806</v>
      </c>
    </row>
    <row r="887" spans="1:49" x14ac:dyDescent="0.25">
      <c r="A887" s="127">
        <v>260000</v>
      </c>
      <c r="B887" s="127">
        <v>2500000</v>
      </c>
      <c r="C887" s="127">
        <v>650000</v>
      </c>
      <c r="D887" s="116" t="s">
        <v>314</v>
      </c>
      <c r="E887" s="116" t="s">
        <v>315</v>
      </c>
      <c r="F887" s="116" t="s">
        <v>316</v>
      </c>
      <c r="G887" s="116" t="s">
        <v>317</v>
      </c>
      <c r="H887" s="116">
        <v>0.36</v>
      </c>
      <c r="I887" s="116">
        <v>0.57999999999999996</v>
      </c>
      <c r="J887" s="116" t="s">
        <v>326</v>
      </c>
      <c r="K887" s="116">
        <v>7.4714050524290004E-2</v>
      </c>
      <c r="L887" s="116">
        <v>3957.54403174257</v>
      </c>
      <c r="M887" s="116">
        <v>9.8499919551778792</v>
      </c>
      <c r="N887" s="116">
        <v>1.4965705493767101</v>
      </c>
      <c r="O887" s="116">
        <v>0.73593279660306998</v>
      </c>
      <c r="P887" s="116">
        <v>0.1118148476393</v>
      </c>
      <c r="Q887" s="116">
        <v>295.684144739744</v>
      </c>
      <c r="R887" s="116">
        <v>1310</v>
      </c>
      <c r="S887" s="116" t="s">
        <v>318</v>
      </c>
      <c r="T887" s="116">
        <v>1310</v>
      </c>
      <c r="U887" s="116" t="s">
        <v>327</v>
      </c>
      <c r="V887" s="116" t="s">
        <v>326</v>
      </c>
      <c r="Z887" s="116">
        <v>0</v>
      </c>
      <c r="AA887" s="116">
        <v>1</v>
      </c>
      <c r="AB887" s="116">
        <v>0.73593279660306998</v>
      </c>
      <c r="AC887" s="116">
        <v>0.1118148476393</v>
      </c>
      <c r="AD887" s="116">
        <v>295.684144739744</v>
      </c>
      <c r="AF887" s="116">
        <v>-1</v>
      </c>
      <c r="AG887" s="116">
        <v>-1</v>
      </c>
      <c r="AH887" s="116">
        <v>-1</v>
      </c>
      <c r="AI887" s="116">
        <v>-1</v>
      </c>
      <c r="AJ887" s="116">
        <v>0</v>
      </c>
      <c r="AM887" s="116" t="s">
        <v>319</v>
      </c>
      <c r="AN887" s="116" t="s">
        <v>328</v>
      </c>
      <c r="AQ887" s="116">
        <v>779</v>
      </c>
      <c r="AR887" s="116" t="s">
        <v>320</v>
      </c>
      <c r="AS887" s="116" t="s">
        <v>248</v>
      </c>
      <c r="AT887" s="116" t="s">
        <v>268</v>
      </c>
      <c r="AV887" s="116">
        <v>69.595422345125698</v>
      </c>
      <c r="AW887" s="116">
        <v>0.2398087143</v>
      </c>
    </row>
    <row r="888" spans="1:49" x14ac:dyDescent="0.25">
      <c r="A888" s="127">
        <v>260000</v>
      </c>
      <c r="B888" s="127">
        <v>2500000</v>
      </c>
      <c r="C888" s="127">
        <v>660000</v>
      </c>
      <c r="D888" s="116" t="s">
        <v>314</v>
      </c>
      <c r="E888" s="116" t="s">
        <v>315</v>
      </c>
      <c r="F888" s="116" t="s">
        <v>316</v>
      </c>
      <c r="G888" s="116" t="s">
        <v>317</v>
      </c>
      <c r="H888" s="116">
        <v>0.36</v>
      </c>
      <c r="I888" s="116">
        <v>0.57999999999999996</v>
      </c>
      <c r="J888" s="116" t="s">
        <v>326</v>
      </c>
      <c r="K888" s="116">
        <v>4.0033255885260001E-2</v>
      </c>
      <c r="L888" s="116">
        <v>3979.5313406334199</v>
      </c>
      <c r="M888" s="116">
        <v>10.866418466706399</v>
      </c>
      <c r="N888" s="116">
        <v>1.9389970705884301</v>
      </c>
      <c r="O888" s="116">
        <v>0.43501811103402999</v>
      </c>
      <c r="P888" s="116">
        <v>7.7624365887640004E-2</v>
      </c>
      <c r="Q888" s="116">
        <v>159.31359646300899</v>
      </c>
      <c r="R888" s="116">
        <v>1210</v>
      </c>
      <c r="S888" s="116" t="s">
        <v>318</v>
      </c>
      <c r="T888" s="116">
        <v>1210</v>
      </c>
      <c r="U888" s="116" t="s">
        <v>327</v>
      </c>
      <c r="V888" s="116" t="s">
        <v>326</v>
      </c>
      <c r="Z888" s="116">
        <v>0</v>
      </c>
      <c r="AA888" s="116">
        <v>1</v>
      </c>
      <c r="AB888" s="116">
        <v>0.43501811103402999</v>
      </c>
      <c r="AC888" s="116">
        <v>7.7624365887640004E-2</v>
      </c>
      <c r="AD888" s="116">
        <v>159.31359646220099</v>
      </c>
      <c r="AF888" s="116">
        <v>-1</v>
      </c>
      <c r="AG888" s="116">
        <v>-1</v>
      </c>
      <c r="AH888" s="116">
        <v>-1</v>
      </c>
      <c r="AI888" s="116">
        <v>-1</v>
      </c>
      <c r="AJ888" s="116">
        <v>0</v>
      </c>
      <c r="AM888" s="116" t="s">
        <v>319</v>
      </c>
      <c r="AN888" s="116" t="s">
        <v>328</v>
      </c>
      <c r="AQ888" s="116">
        <v>779</v>
      </c>
      <c r="AR888" s="116" t="s">
        <v>320</v>
      </c>
      <c r="AS888" s="116" t="s">
        <v>248</v>
      </c>
      <c r="AT888" s="116" t="s">
        <v>268</v>
      </c>
      <c r="AV888" s="116">
        <v>148.361397450054</v>
      </c>
      <c r="AW888" s="116">
        <v>0.12920810739999999</v>
      </c>
    </row>
    <row r="889" spans="1:49" x14ac:dyDescent="0.25">
      <c r="A889" s="127">
        <v>260000</v>
      </c>
      <c r="B889" s="127">
        <v>2500000</v>
      </c>
      <c r="C889" s="127">
        <v>660000</v>
      </c>
      <c r="D889" s="116" t="s">
        <v>314</v>
      </c>
      <c r="E889" s="116" t="s">
        <v>315</v>
      </c>
      <c r="F889" s="116" t="s">
        <v>316</v>
      </c>
      <c r="G889" s="116" t="s">
        <v>317</v>
      </c>
      <c r="H889" s="116">
        <v>0.36</v>
      </c>
      <c r="I889" s="116">
        <v>0.57999999999999996</v>
      </c>
      <c r="J889" s="116" t="s">
        <v>326</v>
      </c>
      <c r="K889" s="116">
        <v>0.12704777901535</v>
      </c>
      <c r="L889" s="116">
        <v>3979.5313406334199</v>
      </c>
      <c r="M889" s="116">
        <v>10.866418466706399</v>
      </c>
      <c r="N889" s="116">
        <v>1.9389970705884301</v>
      </c>
      <c r="O889" s="116">
        <v>1.3805543320464599</v>
      </c>
      <c r="P889" s="116">
        <v>0.24634527133553</v>
      </c>
      <c r="Q889" s="116">
        <v>505.59061834946198</v>
      </c>
      <c r="R889" s="116">
        <v>1310</v>
      </c>
      <c r="S889" s="116" t="s">
        <v>318</v>
      </c>
      <c r="T889" s="116">
        <v>1310</v>
      </c>
      <c r="U889" s="116" t="s">
        <v>327</v>
      </c>
      <c r="V889" s="116" t="s">
        <v>326</v>
      </c>
      <c r="Z889" s="116">
        <v>0</v>
      </c>
      <c r="AA889" s="116">
        <v>1</v>
      </c>
      <c r="AB889" s="116">
        <v>1.3805543320464599</v>
      </c>
      <c r="AC889" s="116">
        <v>0.24634527133553</v>
      </c>
      <c r="AD889" s="116">
        <v>505.59061834946198</v>
      </c>
      <c r="AF889" s="116">
        <v>-1</v>
      </c>
      <c r="AG889" s="116">
        <v>-1</v>
      </c>
      <c r="AH889" s="116">
        <v>-1</v>
      </c>
      <c r="AI889" s="116">
        <v>-1</v>
      </c>
      <c r="AJ889" s="116">
        <v>0</v>
      </c>
      <c r="AM889" s="116" t="s">
        <v>319</v>
      </c>
      <c r="AN889" s="116" t="s">
        <v>328</v>
      </c>
      <c r="AQ889" s="116">
        <v>779</v>
      </c>
      <c r="AR889" s="116" t="s">
        <v>320</v>
      </c>
      <c r="AS889" s="116" t="s">
        <v>248</v>
      </c>
      <c r="AT889" s="116" t="s">
        <v>268</v>
      </c>
      <c r="AV889" s="116">
        <v>91.625232701620405</v>
      </c>
      <c r="AW889" s="116">
        <v>0.41004916330000002</v>
      </c>
    </row>
    <row r="890" spans="1:49" x14ac:dyDescent="0.25">
      <c r="A890" s="127">
        <v>260000</v>
      </c>
      <c r="B890" s="127">
        <v>2500000</v>
      </c>
      <c r="C890" s="127">
        <v>660000</v>
      </c>
      <c r="D890" s="116" t="s">
        <v>314</v>
      </c>
      <c r="E890" s="116" t="s">
        <v>315</v>
      </c>
      <c r="F890" s="116" t="s">
        <v>316</v>
      </c>
      <c r="G890" s="116" t="s">
        <v>317</v>
      </c>
      <c r="H890" s="116">
        <v>0.36</v>
      </c>
      <c r="I890" s="116">
        <v>0.57999999999999996</v>
      </c>
      <c r="J890" s="116" t="s">
        <v>326</v>
      </c>
      <c r="K890" s="116">
        <v>9.4027431094390004E-2</v>
      </c>
      <c r="L890" s="116">
        <v>3979.5313406334199</v>
      </c>
      <c r="M890" s="116">
        <v>10.866418466706399</v>
      </c>
      <c r="N890" s="116">
        <v>1.9389970705884301</v>
      </c>
      <c r="O890" s="116">
        <v>1.02174141362113</v>
      </c>
      <c r="P890" s="116">
        <v>0.18231891344699</v>
      </c>
      <c r="Q890" s="116">
        <v>374.18510891940599</v>
      </c>
      <c r="R890" s="116">
        <v>1310</v>
      </c>
      <c r="S890" s="116" t="s">
        <v>318</v>
      </c>
      <c r="T890" s="116">
        <v>1310</v>
      </c>
      <c r="U890" s="116" t="s">
        <v>327</v>
      </c>
      <c r="V890" s="116" t="s">
        <v>326</v>
      </c>
      <c r="Z890" s="116">
        <v>0</v>
      </c>
      <c r="AA890" s="116">
        <v>1</v>
      </c>
      <c r="AB890" s="116">
        <v>1.02174141362113</v>
      </c>
      <c r="AC890" s="116">
        <v>0.18231891344699</v>
      </c>
      <c r="AD890" s="116">
        <v>374.18510891940701</v>
      </c>
      <c r="AF890" s="116">
        <v>-1</v>
      </c>
      <c r="AG890" s="116">
        <v>-1</v>
      </c>
      <c r="AH890" s="116">
        <v>-1</v>
      </c>
      <c r="AI890" s="116">
        <v>-1</v>
      </c>
      <c r="AJ890" s="116">
        <v>0</v>
      </c>
      <c r="AM890" s="116" t="s">
        <v>319</v>
      </c>
      <c r="AN890" s="116" t="s">
        <v>328</v>
      </c>
      <c r="AQ890" s="116">
        <v>779</v>
      </c>
      <c r="AR890" s="116" t="s">
        <v>320</v>
      </c>
      <c r="AS890" s="116" t="s">
        <v>248</v>
      </c>
      <c r="AT890" s="116" t="s">
        <v>268</v>
      </c>
      <c r="AV890" s="116">
        <v>79.079173142958197</v>
      </c>
      <c r="AW890" s="116">
        <v>0.30347535190000002</v>
      </c>
    </row>
    <row r="891" spans="1:49" x14ac:dyDescent="0.25">
      <c r="A891" s="127">
        <v>260000</v>
      </c>
      <c r="B891" s="127">
        <v>2500000</v>
      </c>
      <c r="C891" s="127">
        <v>660000</v>
      </c>
      <c r="D891" s="116" t="s">
        <v>314</v>
      </c>
      <c r="E891" s="116" t="s">
        <v>315</v>
      </c>
      <c r="F891" s="116" t="s">
        <v>316</v>
      </c>
      <c r="G891" s="116" t="s">
        <v>317</v>
      </c>
      <c r="H891" s="116">
        <v>0.36</v>
      </c>
      <c r="I891" s="116">
        <v>0.57999999999999996</v>
      </c>
      <c r="J891" s="116" t="s">
        <v>326</v>
      </c>
      <c r="K891" s="116">
        <v>5.7693760169999997E-5</v>
      </c>
      <c r="L891" s="116">
        <v>3979.5313406334199</v>
      </c>
      <c r="M891" s="116">
        <v>10.866418466706399</v>
      </c>
      <c r="N891" s="116">
        <v>1.9389970705884301</v>
      </c>
      <c r="O891" s="116">
        <v>6.2692454095000002E-4</v>
      </c>
      <c r="P891" s="116">
        <v>1.1186803196E-4</v>
      </c>
      <c r="Q891" s="116">
        <v>0.22959412676744001</v>
      </c>
      <c r="R891" s="116">
        <v>1750</v>
      </c>
      <c r="S891" s="116" t="s">
        <v>321</v>
      </c>
      <c r="T891" s="116">
        <v>1750</v>
      </c>
      <c r="U891" s="116" t="s">
        <v>327</v>
      </c>
      <c r="V891" s="116" t="s">
        <v>326</v>
      </c>
      <c r="Z891" s="116">
        <v>0</v>
      </c>
      <c r="AA891" s="116">
        <v>1</v>
      </c>
      <c r="AB891" s="116">
        <v>6.2692454095000002E-4</v>
      </c>
      <c r="AC891" s="116">
        <v>1.1186803196E-4</v>
      </c>
      <c r="AD891" s="116">
        <v>0.22959412676731</v>
      </c>
      <c r="AF891" s="116">
        <v>-1</v>
      </c>
      <c r="AG891" s="116">
        <v>-1</v>
      </c>
      <c r="AH891" s="116">
        <v>-1</v>
      </c>
      <c r="AI891" s="116">
        <v>-1</v>
      </c>
      <c r="AJ891" s="116">
        <v>0</v>
      </c>
      <c r="AM891" s="116" t="s">
        <v>319</v>
      </c>
      <c r="AN891" s="116" t="s">
        <v>328</v>
      </c>
      <c r="AQ891" s="116">
        <v>779</v>
      </c>
      <c r="AR891" s="116" t="s">
        <v>320</v>
      </c>
      <c r="AS891" s="116" t="s">
        <v>248</v>
      </c>
      <c r="AT891" s="116" t="s">
        <v>268</v>
      </c>
      <c r="AV891" s="116">
        <v>2.9836511356299402</v>
      </c>
      <c r="AW891" s="116">
        <v>1.862077E-4</v>
      </c>
    </row>
    <row r="892" spans="1:49" x14ac:dyDescent="0.25">
      <c r="A892" s="127">
        <v>260000</v>
      </c>
      <c r="B892" s="127">
        <v>2500000</v>
      </c>
      <c r="C892" s="127">
        <v>660000</v>
      </c>
      <c r="D892" s="116" t="s">
        <v>314</v>
      </c>
      <c r="E892" s="116" t="s">
        <v>315</v>
      </c>
      <c r="F892" s="116" t="s">
        <v>316</v>
      </c>
      <c r="G892" s="116" t="s">
        <v>317</v>
      </c>
      <c r="H892" s="116">
        <v>0.36</v>
      </c>
      <c r="I892" s="116">
        <v>0.57999999999999996</v>
      </c>
      <c r="J892" s="116" t="s">
        <v>326</v>
      </c>
      <c r="K892" s="116">
        <v>2.8152666812499999E-3</v>
      </c>
      <c r="L892" s="116">
        <v>3979.5313406334199</v>
      </c>
      <c r="M892" s="116">
        <v>10.866418466706399</v>
      </c>
      <c r="N892" s="116">
        <v>1.9389970705884301</v>
      </c>
      <c r="O892" s="116">
        <v>3.0591865853859999E-2</v>
      </c>
      <c r="P892" s="116">
        <v>5.4587938478699999E-3</v>
      </c>
      <c r="Q892" s="116">
        <v>11.2034419902833</v>
      </c>
      <c r="R892" s="116">
        <v>1310</v>
      </c>
      <c r="S892" s="116" t="s">
        <v>318</v>
      </c>
      <c r="T892" s="116">
        <v>1310</v>
      </c>
      <c r="U892" s="116" t="s">
        <v>327</v>
      </c>
      <c r="V892" s="116" t="s">
        <v>326</v>
      </c>
      <c r="Z892" s="116">
        <v>0</v>
      </c>
      <c r="AA892" s="116">
        <v>1</v>
      </c>
      <c r="AB892" s="116">
        <v>3.0591865853859999E-2</v>
      </c>
      <c r="AC892" s="116">
        <v>5.4587938478699999E-3</v>
      </c>
      <c r="AD892" s="116">
        <v>11.2034419909942</v>
      </c>
      <c r="AF892" s="116">
        <v>-1</v>
      </c>
      <c r="AG892" s="116">
        <v>-1</v>
      </c>
      <c r="AH892" s="116">
        <v>-1</v>
      </c>
      <c r="AI892" s="116">
        <v>-1</v>
      </c>
      <c r="AJ892" s="116">
        <v>0</v>
      </c>
      <c r="AM892" s="116" t="s">
        <v>319</v>
      </c>
      <c r="AN892" s="116" t="s">
        <v>328</v>
      </c>
      <c r="AQ892" s="116">
        <v>779</v>
      </c>
      <c r="AR892" s="116" t="s">
        <v>320</v>
      </c>
      <c r="AS892" s="116" t="s">
        <v>248</v>
      </c>
      <c r="AT892" s="116" t="s">
        <v>268</v>
      </c>
      <c r="AV892" s="116">
        <v>52.57413511232</v>
      </c>
      <c r="AW892" s="116">
        <v>9.0863275999999993E-3</v>
      </c>
    </row>
    <row r="893" spans="1:49" x14ac:dyDescent="0.25">
      <c r="A893" s="127">
        <v>260000</v>
      </c>
      <c r="B893" s="127">
        <v>2500000</v>
      </c>
      <c r="C893" s="127">
        <v>660000</v>
      </c>
      <c r="D893" s="116" t="s">
        <v>314</v>
      </c>
      <c r="E893" s="116" t="s">
        <v>315</v>
      </c>
      <c r="F893" s="116" t="s">
        <v>316</v>
      </c>
      <c r="G893" s="116" t="s">
        <v>317</v>
      </c>
      <c r="H893" s="116">
        <v>0.36</v>
      </c>
      <c r="I893" s="116">
        <v>0.57999999999999996</v>
      </c>
      <c r="J893" s="116" t="s">
        <v>326</v>
      </c>
      <c r="K893" s="116">
        <v>3.63289915156E-3</v>
      </c>
      <c r="L893" s="116">
        <v>3983.9944744959698</v>
      </c>
      <c r="M893" s="116">
        <v>10.3131990982238</v>
      </c>
      <c r="N893" s="116">
        <v>1.65694446144806</v>
      </c>
      <c r="O893" s="116">
        <v>3.7466812253820002E-2</v>
      </c>
      <c r="P893" s="116">
        <v>6.0195121281799999E-3</v>
      </c>
      <c r="Q893" s="116">
        <v>14.473450146224099</v>
      </c>
      <c r="R893" s="116">
        <v>1210</v>
      </c>
      <c r="S893" s="116" t="s">
        <v>318</v>
      </c>
      <c r="T893" s="116">
        <v>1210</v>
      </c>
      <c r="U893" s="116" t="s">
        <v>327</v>
      </c>
      <c r="V893" s="116" t="s">
        <v>326</v>
      </c>
      <c r="Z893" s="116">
        <v>0</v>
      </c>
      <c r="AA893" s="116">
        <v>1</v>
      </c>
      <c r="AB893" s="116">
        <v>3.7466812253820002E-2</v>
      </c>
      <c r="AC893" s="116">
        <v>6.0195121281799999E-3</v>
      </c>
      <c r="AD893" s="116">
        <v>14.473450146223</v>
      </c>
      <c r="AF893" s="116">
        <v>-1</v>
      </c>
      <c r="AG893" s="116">
        <v>-1</v>
      </c>
      <c r="AH893" s="116">
        <v>-1</v>
      </c>
      <c r="AI893" s="116">
        <v>-1</v>
      </c>
      <c r="AJ893" s="116">
        <v>0</v>
      </c>
      <c r="AM893" s="116" t="s">
        <v>319</v>
      </c>
      <c r="AN893" s="116" t="s">
        <v>328</v>
      </c>
      <c r="AQ893" s="116">
        <v>779</v>
      </c>
      <c r="AR893" s="116" t="s">
        <v>320</v>
      </c>
      <c r="AS893" s="116" t="s">
        <v>248</v>
      </c>
      <c r="AT893" s="116" t="s">
        <v>268</v>
      </c>
      <c r="AV893" s="116">
        <v>79.543647713198794</v>
      </c>
      <c r="AW893" s="116">
        <v>1.17384024E-2</v>
      </c>
    </row>
    <row r="894" spans="1:49" x14ac:dyDescent="0.25">
      <c r="A894" s="127">
        <v>260000</v>
      </c>
      <c r="B894" s="127">
        <v>2500000</v>
      </c>
      <c r="C894" s="127">
        <v>660000</v>
      </c>
      <c r="D894" s="116" t="s">
        <v>314</v>
      </c>
      <c r="E894" s="116" t="s">
        <v>315</v>
      </c>
      <c r="F894" s="116" t="s">
        <v>316</v>
      </c>
      <c r="G894" s="116" t="s">
        <v>317</v>
      </c>
      <c r="H894" s="116">
        <v>0.36</v>
      </c>
      <c r="I894" s="116">
        <v>0.57999999999999996</v>
      </c>
      <c r="J894" s="116" t="s">
        <v>326</v>
      </c>
      <c r="K894" s="116">
        <v>6.833546427909E-2</v>
      </c>
      <c r="L894" s="116">
        <v>3983.9944744959698</v>
      </c>
      <c r="M894" s="116">
        <v>10.3131990982238</v>
      </c>
      <c r="N894" s="116">
        <v>1.65694446144806</v>
      </c>
      <c r="O894" s="116">
        <v>0.70475724857990996</v>
      </c>
      <c r="P894" s="116">
        <v>0.11322806905773</v>
      </c>
      <c r="Q894" s="116">
        <v>272.24811210004702</v>
      </c>
      <c r="R894" s="116">
        <v>1310</v>
      </c>
      <c r="S894" s="116" t="s">
        <v>318</v>
      </c>
      <c r="T894" s="116">
        <v>1310</v>
      </c>
      <c r="U894" s="116" t="s">
        <v>327</v>
      </c>
      <c r="V894" s="116" t="s">
        <v>326</v>
      </c>
      <c r="Z894" s="116">
        <v>0</v>
      </c>
      <c r="AA894" s="116">
        <v>1</v>
      </c>
      <c r="AB894" s="116">
        <v>0.70475724857990996</v>
      </c>
      <c r="AC894" s="116">
        <v>0.11322806905773</v>
      </c>
      <c r="AD894" s="116">
        <v>272.24811210004799</v>
      </c>
      <c r="AF894" s="116">
        <v>-1</v>
      </c>
      <c r="AG894" s="116">
        <v>-1</v>
      </c>
      <c r="AH894" s="116">
        <v>-1</v>
      </c>
      <c r="AI894" s="116">
        <v>-1</v>
      </c>
      <c r="AJ894" s="116">
        <v>0</v>
      </c>
      <c r="AM894" s="116" t="s">
        <v>319</v>
      </c>
      <c r="AN894" s="116" t="s">
        <v>328</v>
      </c>
      <c r="AQ894" s="116">
        <v>779</v>
      </c>
      <c r="AR894" s="116" t="s">
        <v>320</v>
      </c>
      <c r="AS894" s="116" t="s">
        <v>248</v>
      </c>
      <c r="AT894" s="116" t="s">
        <v>268</v>
      </c>
      <c r="AV894" s="116">
        <v>78.088798728277894</v>
      </c>
      <c r="AW894" s="116">
        <v>0.22080138860000001</v>
      </c>
    </row>
    <row r="895" spans="1:49" x14ac:dyDescent="0.25">
      <c r="A895" s="127">
        <v>260000</v>
      </c>
      <c r="B895" s="127">
        <v>2500000</v>
      </c>
      <c r="C895" s="127">
        <v>660000</v>
      </c>
      <c r="D895" s="116" t="s">
        <v>314</v>
      </c>
      <c r="E895" s="116" t="s">
        <v>315</v>
      </c>
      <c r="F895" s="116" t="s">
        <v>316</v>
      </c>
      <c r="G895" s="116" t="s">
        <v>317</v>
      </c>
      <c r="H895" s="116">
        <v>0.36</v>
      </c>
      <c r="I895" s="116">
        <v>0.57999999999999996</v>
      </c>
      <c r="J895" s="116" t="s">
        <v>326</v>
      </c>
      <c r="K895" s="116">
        <v>1.5907929067599999E-3</v>
      </c>
      <c r="L895" s="116">
        <v>3989.7568827304299</v>
      </c>
      <c r="M895" s="116">
        <v>10.5522866089127</v>
      </c>
      <c r="N895" s="116">
        <v>1.76745507138872</v>
      </c>
      <c r="O895" s="116">
        <v>1.678650268763E-2</v>
      </c>
      <c r="P895" s="116">
        <v>2.81165499059E-3</v>
      </c>
      <c r="Q895" s="116">
        <v>6.3468769487723904</v>
      </c>
      <c r="R895" s="116">
        <v>1210</v>
      </c>
      <c r="S895" s="116" t="s">
        <v>318</v>
      </c>
      <c r="T895" s="116">
        <v>1210</v>
      </c>
      <c r="U895" s="116" t="s">
        <v>327</v>
      </c>
      <c r="V895" s="116" t="s">
        <v>326</v>
      </c>
      <c r="Z895" s="116">
        <v>0</v>
      </c>
      <c r="AA895" s="116">
        <v>1</v>
      </c>
      <c r="AB895" s="116">
        <v>1.678650268763E-2</v>
      </c>
      <c r="AC895" s="116">
        <v>2.81165499059E-3</v>
      </c>
      <c r="AD895" s="116">
        <v>6.3468769487709604</v>
      </c>
      <c r="AF895" s="116">
        <v>-1</v>
      </c>
      <c r="AG895" s="116">
        <v>-1</v>
      </c>
      <c r="AH895" s="116">
        <v>-1</v>
      </c>
      <c r="AI895" s="116">
        <v>-1</v>
      </c>
      <c r="AJ895" s="116">
        <v>0</v>
      </c>
      <c r="AM895" s="116" t="s">
        <v>319</v>
      </c>
      <c r="AN895" s="116" t="s">
        <v>328</v>
      </c>
      <c r="AQ895" s="116">
        <v>779</v>
      </c>
      <c r="AR895" s="116" t="s">
        <v>320</v>
      </c>
      <c r="AS895" s="116" t="s">
        <v>248</v>
      </c>
      <c r="AT895" s="116" t="s">
        <v>268</v>
      </c>
      <c r="AV895" s="116">
        <v>72.413855524747106</v>
      </c>
      <c r="AW895" s="116">
        <v>5.1475076999999998E-3</v>
      </c>
    </row>
    <row r="896" spans="1:49" x14ac:dyDescent="0.25">
      <c r="A896" s="127">
        <v>260000</v>
      </c>
      <c r="B896" s="127">
        <v>2500000</v>
      </c>
      <c r="C896" s="127">
        <v>660000</v>
      </c>
      <c r="D896" s="116" t="s">
        <v>314</v>
      </c>
      <c r="E896" s="116" t="s">
        <v>315</v>
      </c>
      <c r="F896" s="116" t="s">
        <v>316</v>
      </c>
      <c r="G896" s="116" t="s">
        <v>317</v>
      </c>
      <c r="H896" s="116">
        <v>0.36</v>
      </c>
      <c r="I896" s="116">
        <v>0.57999999999999996</v>
      </c>
      <c r="J896" s="116" t="s">
        <v>326</v>
      </c>
      <c r="K896" s="116">
        <v>0.25016749030889002</v>
      </c>
      <c r="L896" s="116">
        <v>3989.7568827304299</v>
      </c>
      <c r="M896" s="116">
        <v>10.5522866089127</v>
      </c>
      <c r="N896" s="116">
        <v>1.76745507138872</v>
      </c>
      <c r="O896" s="116">
        <v>2.6398390579718898</v>
      </c>
      <c r="P896" s="116">
        <v>0.44215979944305001</v>
      </c>
      <c r="Q896" s="116">
        <v>998.10746629533003</v>
      </c>
      <c r="R896" s="116">
        <v>1310</v>
      </c>
      <c r="S896" s="116" t="s">
        <v>318</v>
      </c>
      <c r="T896" s="116">
        <v>1310</v>
      </c>
      <c r="U896" s="116" t="s">
        <v>327</v>
      </c>
      <c r="V896" s="116" t="s">
        <v>326</v>
      </c>
      <c r="Z896" s="116">
        <v>0</v>
      </c>
      <c r="AA896" s="116">
        <v>1</v>
      </c>
      <c r="AB896" s="116">
        <v>2.6398390579718898</v>
      </c>
      <c r="AC896" s="116">
        <v>0.44215979944305001</v>
      </c>
      <c r="AD896" s="116">
        <v>998.10746629533003</v>
      </c>
      <c r="AF896" s="116">
        <v>-1</v>
      </c>
      <c r="AG896" s="116">
        <v>-1</v>
      </c>
      <c r="AH896" s="116">
        <v>-1</v>
      </c>
      <c r="AI896" s="116">
        <v>-1</v>
      </c>
      <c r="AJ896" s="116">
        <v>0</v>
      </c>
      <c r="AM896" s="116" t="s">
        <v>319</v>
      </c>
      <c r="AN896" s="116" t="s">
        <v>328</v>
      </c>
      <c r="AQ896" s="116">
        <v>779</v>
      </c>
      <c r="AR896" s="116" t="s">
        <v>320</v>
      </c>
      <c r="AS896" s="116" t="s">
        <v>248</v>
      </c>
      <c r="AT896" s="116" t="s">
        <v>268</v>
      </c>
      <c r="AV896" s="116">
        <v>128.45179968077599</v>
      </c>
      <c r="AW896" s="116">
        <v>0.80949510650000001</v>
      </c>
    </row>
    <row r="897" spans="1:49" x14ac:dyDescent="0.25">
      <c r="A897" s="127">
        <v>260000</v>
      </c>
      <c r="B897" s="127">
        <v>2500000</v>
      </c>
      <c r="C897" s="127">
        <v>670000</v>
      </c>
      <c r="D897" s="116" t="s">
        <v>314</v>
      </c>
      <c r="E897" s="116" t="s">
        <v>315</v>
      </c>
      <c r="F897" s="116" t="s">
        <v>316</v>
      </c>
      <c r="G897" s="116" t="s">
        <v>317</v>
      </c>
      <c r="H897" s="116">
        <v>0.36</v>
      </c>
      <c r="I897" s="116">
        <v>0.57999999999999996</v>
      </c>
      <c r="J897" s="116" t="s">
        <v>326</v>
      </c>
      <c r="K897" s="116">
        <v>0.12873995370721</v>
      </c>
      <c r="L897" s="116">
        <v>3985.64540371046</v>
      </c>
      <c r="M897" s="116">
        <v>11.009617920737499</v>
      </c>
      <c r="N897" s="116">
        <v>2.00020754244537</v>
      </c>
      <c r="O897" s="116">
        <v>1.4173777014499001</v>
      </c>
      <c r="P897" s="116">
        <v>0.25750662641923999</v>
      </c>
      <c r="Q897" s="116">
        <v>513.11180476707102</v>
      </c>
      <c r="R897" s="116">
        <v>1210</v>
      </c>
      <c r="S897" s="116" t="s">
        <v>318</v>
      </c>
      <c r="T897" s="116">
        <v>1210</v>
      </c>
      <c r="U897" s="116" t="s">
        <v>327</v>
      </c>
      <c r="V897" s="116" t="s">
        <v>326</v>
      </c>
      <c r="Z897" s="116">
        <v>0</v>
      </c>
      <c r="AA897" s="116">
        <v>1</v>
      </c>
      <c r="AB897" s="116">
        <v>1.4173777014499001</v>
      </c>
      <c r="AC897" s="116">
        <v>0.25750662641923999</v>
      </c>
      <c r="AD897" s="116">
        <v>513.11180476707102</v>
      </c>
      <c r="AF897" s="116">
        <v>-1</v>
      </c>
      <c r="AG897" s="116">
        <v>-1</v>
      </c>
      <c r="AH897" s="116">
        <v>-1</v>
      </c>
      <c r="AI897" s="116">
        <v>-1</v>
      </c>
      <c r="AJ897" s="116">
        <v>0</v>
      </c>
      <c r="AM897" s="116" t="s">
        <v>319</v>
      </c>
      <c r="AN897" s="116" t="s">
        <v>328</v>
      </c>
      <c r="AQ897" s="116">
        <v>779</v>
      </c>
      <c r="AR897" s="116" t="s">
        <v>320</v>
      </c>
      <c r="AS897" s="116" t="s">
        <v>248</v>
      </c>
      <c r="AT897" s="116" t="s">
        <v>268</v>
      </c>
      <c r="AV897" s="116">
        <v>227.641868631883</v>
      </c>
      <c r="AW897" s="116">
        <v>0.4161490712</v>
      </c>
    </row>
    <row r="898" spans="1:49" x14ac:dyDescent="0.25">
      <c r="A898" s="127">
        <v>260000</v>
      </c>
      <c r="B898" s="127">
        <v>2500000</v>
      </c>
      <c r="C898" s="127">
        <v>670000</v>
      </c>
      <c r="D898" s="116" t="s">
        <v>314</v>
      </c>
      <c r="E898" s="116" t="s">
        <v>315</v>
      </c>
      <c r="F898" s="116" t="s">
        <v>316</v>
      </c>
      <c r="G898" s="116" t="s">
        <v>317</v>
      </c>
      <c r="H898" s="116">
        <v>0.36</v>
      </c>
      <c r="I898" s="116">
        <v>0.57999999999999996</v>
      </c>
      <c r="J898" s="116" t="s">
        <v>326</v>
      </c>
      <c r="K898" s="116">
        <v>2.428108437623E-2</v>
      </c>
      <c r="L898" s="116">
        <v>3985.64540371046</v>
      </c>
      <c r="M898" s="116">
        <v>11.009617920737499</v>
      </c>
      <c r="N898" s="116">
        <v>2.00020754244537</v>
      </c>
      <c r="O898" s="116">
        <v>0.26732546168354998</v>
      </c>
      <c r="P898" s="116">
        <v>4.8567208108100002E-2</v>
      </c>
      <c r="Q898" s="116">
        <v>96.775792341254999</v>
      </c>
      <c r="R898" s="116">
        <v>1310</v>
      </c>
      <c r="S898" s="116" t="s">
        <v>318</v>
      </c>
      <c r="T898" s="116">
        <v>1310</v>
      </c>
      <c r="U898" s="116" t="s">
        <v>327</v>
      </c>
      <c r="V898" s="116" t="s">
        <v>326</v>
      </c>
      <c r="Z898" s="116">
        <v>0</v>
      </c>
      <c r="AA898" s="116">
        <v>1</v>
      </c>
      <c r="AB898" s="116">
        <v>0.26732546168354998</v>
      </c>
      <c r="AC898" s="116">
        <v>4.8567208108100002E-2</v>
      </c>
      <c r="AD898" s="116">
        <v>96.775792341256206</v>
      </c>
      <c r="AF898" s="116">
        <v>-1</v>
      </c>
      <c r="AG898" s="116">
        <v>-1</v>
      </c>
      <c r="AH898" s="116">
        <v>-1</v>
      </c>
      <c r="AI898" s="116">
        <v>-1</v>
      </c>
      <c r="AJ898" s="116">
        <v>0</v>
      </c>
      <c r="AM898" s="116" t="s">
        <v>319</v>
      </c>
      <c r="AN898" s="116" t="s">
        <v>328</v>
      </c>
      <c r="AQ898" s="116">
        <v>779</v>
      </c>
      <c r="AR898" s="116" t="s">
        <v>320</v>
      </c>
      <c r="AS898" s="116" t="s">
        <v>248</v>
      </c>
      <c r="AT898" s="116" t="s">
        <v>268</v>
      </c>
      <c r="AV898" s="116">
        <v>73.254301104080398</v>
      </c>
      <c r="AW898" s="116">
        <v>7.8488071600000001E-2</v>
      </c>
    </row>
    <row r="899" spans="1:49" x14ac:dyDescent="0.25">
      <c r="A899" s="127">
        <v>260000</v>
      </c>
      <c r="B899" s="127">
        <v>2500000</v>
      </c>
      <c r="C899" s="127">
        <v>670000</v>
      </c>
      <c r="D899" s="116" t="s">
        <v>314</v>
      </c>
      <c r="E899" s="116" t="s">
        <v>315</v>
      </c>
      <c r="F899" s="116" t="s">
        <v>316</v>
      </c>
      <c r="G899" s="116" t="s">
        <v>317</v>
      </c>
      <c r="H899" s="116">
        <v>0.36</v>
      </c>
      <c r="I899" s="116">
        <v>0.57999999999999996</v>
      </c>
      <c r="J899" s="116" t="s">
        <v>326</v>
      </c>
      <c r="K899" s="116">
        <v>0.30855347430873997</v>
      </c>
      <c r="L899" s="116">
        <v>3985.64540371046</v>
      </c>
      <c r="M899" s="116">
        <v>11.009617920737499</v>
      </c>
      <c r="N899" s="116">
        <v>2.00020754244537</v>
      </c>
      <c r="O899" s="116">
        <v>3.39705586025539</v>
      </c>
      <c r="P899" s="116">
        <v>0.61717098656007996</v>
      </c>
      <c r="Q899" s="116">
        <v>1229.78473667754</v>
      </c>
      <c r="R899" s="116">
        <v>1310</v>
      </c>
      <c r="S899" s="116" t="s">
        <v>318</v>
      </c>
      <c r="T899" s="116">
        <v>1310</v>
      </c>
      <c r="U899" s="116" t="s">
        <v>327</v>
      </c>
      <c r="V899" s="116" t="s">
        <v>326</v>
      </c>
      <c r="Z899" s="116">
        <v>0</v>
      </c>
      <c r="AA899" s="116">
        <v>1</v>
      </c>
      <c r="AB899" s="116">
        <v>3.39705586025539</v>
      </c>
      <c r="AC899" s="116">
        <v>0.61717098656007996</v>
      </c>
      <c r="AD899" s="116">
        <v>1229.78473667754</v>
      </c>
      <c r="AF899" s="116">
        <v>-1</v>
      </c>
      <c r="AG899" s="116">
        <v>-1</v>
      </c>
      <c r="AH899" s="116">
        <v>-1</v>
      </c>
      <c r="AI899" s="116">
        <v>-1</v>
      </c>
      <c r="AJ899" s="116">
        <v>0</v>
      </c>
      <c r="AM899" s="116" t="s">
        <v>319</v>
      </c>
      <c r="AN899" s="116" t="s">
        <v>328</v>
      </c>
      <c r="AQ899" s="116">
        <v>779</v>
      </c>
      <c r="AR899" s="116" t="s">
        <v>320</v>
      </c>
      <c r="AS899" s="116" t="s">
        <v>248</v>
      </c>
      <c r="AT899" s="116" t="s">
        <v>268</v>
      </c>
      <c r="AV899" s="116">
        <v>141.60074047298301</v>
      </c>
      <c r="AW899" s="116">
        <v>0.99739232499999997</v>
      </c>
    </row>
    <row r="900" spans="1:49" x14ac:dyDescent="0.25">
      <c r="A900" s="127">
        <v>260000</v>
      </c>
      <c r="B900" s="127">
        <v>2500000</v>
      </c>
      <c r="C900" s="127">
        <v>670000</v>
      </c>
      <c r="D900" s="116" t="s">
        <v>314</v>
      </c>
      <c r="E900" s="116" t="s">
        <v>315</v>
      </c>
      <c r="F900" s="116" t="s">
        <v>316</v>
      </c>
      <c r="G900" s="116" t="s">
        <v>317</v>
      </c>
      <c r="H900" s="116">
        <v>0.36</v>
      </c>
      <c r="I900" s="116">
        <v>0.57999999999999996</v>
      </c>
      <c r="J900" s="116" t="s">
        <v>326</v>
      </c>
      <c r="K900" s="116">
        <v>0.12763441673084999</v>
      </c>
      <c r="L900" s="116">
        <v>3985.64540371046</v>
      </c>
      <c r="M900" s="116">
        <v>11.009617920737499</v>
      </c>
      <c r="N900" s="116">
        <v>2.00020754244537</v>
      </c>
      <c r="O900" s="116">
        <v>1.40520616174285</v>
      </c>
      <c r="P900" s="116">
        <v>0.25529532302065999</v>
      </c>
      <c r="Q900" s="116">
        <v>508.70552639858198</v>
      </c>
      <c r="R900" s="116">
        <v>1310</v>
      </c>
      <c r="S900" s="116" t="s">
        <v>318</v>
      </c>
      <c r="T900" s="116">
        <v>1310</v>
      </c>
      <c r="U900" s="116" t="s">
        <v>327</v>
      </c>
      <c r="V900" s="116" t="s">
        <v>326</v>
      </c>
      <c r="Z900" s="116">
        <v>0</v>
      </c>
      <c r="AA900" s="116">
        <v>1</v>
      </c>
      <c r="AB900" s="116">
        <v>1.40520616174285</v>
      </c>
      <c r="AC900" s="116">
        <v>0.25529532302065999</v>
      </c>
      <c r="AD900" s="116">
        <v>508.70552639858198</v>
      </c>
      <c r="AF900" s="116">
        <v>-1</v>
      </c>
      <c r="AG900" s="116">
        <v>-1</v>
      </c>
      <c r="AH900" s="116">
        <v>-1</v>
      </c>
      <c r="AI900" s="116">
        <v>-1</v>
      </c>
      <c r="AJ900" s="116">
        <v>0</v>
      </c>
      <c r="AM900" s="116" t="s">
        <v>319</v>
      </c>
      <c r="AN900" s="116" t="s">
        <v>328</v>
      </c>
      <c r="AQ900" s="116">
        <v>779</v>
      </c>
      <c r="AR900" s="116" t="s">
        <v>320</v>
      </c>
      <c r="AS900" s="116" t="s">
        <v>248</v>
      </c>
      <c r="AT900" s="116" t="s">
        <v>268</v>
      </c>
      <c r="AV900" s="116">
        <v>103.085234755505</v>
      </c>
      <c r="AW900" s="116">
        <v>0.4125754472</v>
      </c>
    </row>
    <row r="901" spans="1:49" x14ac:dyDescent="0.25">
      <c r="A901" s="127">
        <v>260000</v>
      </c>
      <c r="B901" s="127">
        <v>2500000</v>
      </c>
      <c r="C901" s="127">
        <v>670000</v>
      </c>
      <c r="D901" s="116" t="s">
        <v>314</v>
      </c>
      <c r="E901" s="116" t="s">
        <v>315</v>
      </c>
      <c r="F901" s="116" t="s">
        <v>316</v>
      </c>
      <c r="G901" s="116" t="s">
        <v>317</v>
      </c>
      <c r="H901" s="116">
        <v>0.36</v>
      </c>
      <c r="I901" s="116">
        <v>0.57999999999999996</v>
      </c>
      <c r="J901" s="116" t="s">
        <v>326</v>
      </c>
      <c r="K901" s="116">
        <v>0.17954077344392999</v>
      </c>
      <c r="L901" s="116">
        <v>3951.3122720561701</v>
      </c>
      <c r="M901" s="116">
        <v>9.8376378510683207</v>
      </c>
      <c r="N901" s="116">
        <v>1.44280651212918</v>
      </c>
      <c r="O901" s="116">
        <v>1.7662571086421099</v>
      </c>
      <c r="P901" s="116">
        <v>0.25904259711761002</v>
      </c>
      <c r="Q901" s="116">
        <v>709.42166144347004</v>
      </c>
      <c r="R901" s="116">
        <v>1210</v>
      </c>
      <c r="S901" s="116" t="s">
        <v>318</v>
      </c>
      <c r="T901" s="116">
        <v>1210</v>
      </c>
      <c r="U901" s="116" t="s">
        <v>327</v>
      </c>
      <c r="V901" s="116" t="s">
        <v>326</v>
      </c>
      <c r="Z901" s="116">
        <v>0</v>
      </c>
      <c r="AA901" s="116">
        <v>1</v>
      </c>
      <c r="AB901" s="116">
        <v>1.7662571086421099</v>
      </c>
      <c r="AC901" s="116">
        <v>0.25904259711761002</v>
      </c>
      <c r="AD901" s="116">
        <v>709.42166144347004</v>
      </c>
      <c r="AF901" s="116">
        <v>-1</v>
      </c>
      <c r="AG901" s="116">
        <v>-1</v>
      </c>
      <c r="AH901" s="116">
        <v>-1</v>
      </c>
      <c r="AI901" s="116">
        <v>-1</v>
      </c>
      <c r="AJ901" s="116">
        <v>0</v>
      </c>
      <c r="AM901" s="116" t="s">
        <v>319</v>
      </c>
      <c r="AN901" s="116" t="s">
        <v>328</v>
      </c>
      <c r="AQ901" s="116">
        <v>779</v>
      </c>
      <c r="AR901" s="116" t="s">
        <v>320</v>
      </c>
      <c r="AS901" s="116" t="s">
        <v>248</v>
      </c>
      <c r="AT901" s="116" t="s">
        <v>268</v>
      </c>
      <c r="AV901" s="116">
        <v>108.14531903256299</v>
      </c>
      <c r="AW901" s="116">
        <v>0.5753622558</v>
      </c>
    </row>
    <row r="902" spans="1:49" x14ac:dyDescent="0.25">
      <c r="A902" s="127">
        <v>260000</v>
      </c>
      <c r="B902" s="127">
        <v>2500000</v>
      </c>
      <c r="C902" s="127">
        <v>670000</v>
      </c>
      <c r="D902" s="116" t="s">
        <v>314</v>
      </c>
      <c r="E902" s="116" t="s">
        <v>315</v>
      </c>
      <c r="F902" s="116" t="s">
        <v>316</v>
      </c>
      <c r="G902" s="116" t="s">
        <v>317</v>
      </c>
      <c r="H902" s="116">
        <v>0.36</v>
      </c>
      <c r="I902" s="116">
        <v>0.57999999999999996</v>
      </c>
      <c r="J902" s="116" t="s">
        <v>326</v>
      </c>
      <c r="K902" s="116">
        <v>9.9054827012819993E-2</v>
      </c>
      <c r="L902" s="116">
        <v>4022.41635599043</v>
      </c>
      <c r="M902" s="116">
        <v>10.8632937777477</v>
      </c>
      <c r="N902" s="116">
        <v>1.89909007291247</v>
      </c>
      <c r="O902" s="116">
        <v>1.0760616859443399</v>
      </c>
      <c r="P902" s="116">
        <v>0.18811403865411999</v>
      </c>
      <c r="Q902" s="116">
        <v>398.439756316206</v>
      </c>
      <c r="R902" s="116">
        <v>1210</v>
      </c>
      <c r="S902" s="116" t="s">
        <v>318</v>
      </c>
      <c r="T902" s="116">
        <v>1210</v>
      </c>
      <c r="U902" s="116" t="s">
        <v>327</v>
      </c>
      <c r="V902" s="116" t="s">
        <v>326</v>
      </c>
      <c r="Z902" s="116">
        <v>0</v>
      </c>
      <c r="AA902" s="116">
        <v>1</v>
      </c>
      <c r="AB902" s="116">
        <v>1.0760616859443399</v>
      </c>
      <c r="AC902" s="116">
        <v>0.18811403865411999</v>
      </c>
      <c r="AD902" s="116">
        <v>760.84996899540704</v>
      </c>
      <c r="AF902" s="116">
        <v>-1</v>
      </c>
      <c r="AG902" s="116">
        <v>-1</v>
      </c>
      <c r="AH902" s="116">
        <v>-1</v>
      </c>
      <c r="AI902" s="116">
        <v>-1</v>
      </c>
      <c r="AJ902" s="116">
        <v>0</v>
      </c>
      <c r="AM902" s="116" t="s">
        <v>319</v>
      </c>
      <c r="AN902" s="116" t="s">
        <v>328</v>
      </c>
      <c r="AQ902" s="116">
        <v>779</v>
      </c>
      <c r="AR902" s="116" t="s">
        <v>320</v>
      </c>
      <c r="AS902" s="116" t="s">
        <v>248</v>
      </c>
      <c r="AT902" s="116" t="s">
        <v>268</v>
      </c>
      <c r="AV902" s="116">
        <v>116.367214146442</v>
      </c>
      <c r="AW902" s="116">
        <v>0.61707215650000002</v>
      </c>
    </row>
    <row r="903" spans="1:49" x14ac:dyDescent="0.25">
      <c r="A903" s="127">
        <v>260000</v>
      </c>
      <c r="B903" s="127">
        <v>2500000</v>
      </c>
      <c r="C903" s="127">
        <v>670000</v>
      </c>
      <c r="D903" s="116" t="s">
        <v>314</v>
      </c>
      <c r="E903" s="116" t="s">
        <v>315</v>
      </c>
      <c r="F903" s="116" t="s">
        <v>316</v>
      </c>
      <c r="G903" s="116" t="s">
        <v>317</v>
      </c>
      <c r="H903" s="116">
        <v>0.36</v>
      </c>
      <c r="I903" s="116">
        <v>0.57999999999999996</v>
      </c>
      <c r="J903" s="116" t="s">
        <v>326</v>
      </c>
      <c r="K903" s="116">
        <v>0.26080987571688002</v>
      </c>
      <c r="L903" s="116">
        <v>4022.41635599043</v>
      </c>
      <c r="M903" s="116">
        <v>10.8632937777477</v>
      </c>
      <c r="N903" s="116">
        <v>1.89909007291247</v>
      </c>
      <c r="O903" s="116">
        <v>2.8332543000503598</v>
      </c>
      <c r="P903" s="116">
        <v>0.49530144589146002</v>
      </c>
      <c r="Q903" s="116">
        <v>1049.08590988741</v>
      </c>
      <c r="R903" s="116">
        <v>1310</v>
      </c>
      <c r="S903" s="116" t="s">
        <v>318</v>
      </c>
      <c r="T903" s="116">
        <v>1310</v>
      </c>
      <c r="U903" s="116" t="s">
        <v>327</v>
      </c>
      <c r="V903" s="116" t="s">
        <v>326</v>
      </c>
      <c r="Z903" s="116">
        <v>0</v>
      </c>
      <c r="AA903" s="116">
        <v>1</v>
      </c>
      <c r="AB903" s="116">
        <v>2.8332543000503598</v>
      </c>
      <c r="AC903" s="116">
        <v>0.49530144589146002</v>
      </c>
      <c r="AD903" s="116">
        <v>1049.08590988741</v>
      </c>
      <c r="AF903" s="116">
        <v>-1</v>
      </c>
      <c r="AG903" s="116">
        <v>-1</v>
      </c>
      <c r="AH903" s="116">
        <v>-1</v>
      </c>
      <c r="AI903" s="116">
        <v>-1</v>
      </c>
      <c r="AJ903" s="116">
        <v>0</v>
      </c>
      <c r="AM903" s="116" t="s">
        <v>319</v>
      </c>
      <c r="AN903" s="116" t="s">
        <v>328</v>
      </c>
      <c r="AQ903" s="116">
        <v>779</v>
      </c>
      <c r="AR903" s="116" t="s">
        <v>320</v>
      </c>
      <c r="AS903" s="116" t="s">
        <v>248</v>
      </c>
      <c r="AT903" s="116" t="s">
        <v>268</v>
      </c>
      <c r="AV903" s="116">
        <v>130.838235228125</v>
      </c>
      <c r="AW903" s="116">
        <v>0.85084015400000002</v>
      </c>
    </row>
    <row r="904" spans="1:49" x14ac:dyDescent="0.25">
      <c r="A904" s="127">
        <v>260000</v>
      </c>
      <c r="B904" s="127">
        <v>2500000</v>
      </c>
      <c r="C904" s="127">
        <v>670000</v>
      </c>
      <c r="D904" s="116" t="s">
        <v>314</v>
      </c>
      <c r="E904" s="116" t="s">
        <v>315</v>
      </c>
      <c r="F904" s="116" t="s">
        <v>316</v>
      </c>
      <c r="G904" s="116" t="s">
        <v>317</v>
      </c>
      <c r="H904" s="116">
        <v>0.36</v>
      </c>
      <c r="I904" s="116">
        <v>0.57999999999999996</v>
      </c>
      <c r="J904" s="116" t="s">
        <v>326</v>
      </c>
      <c r="K904" s="116">
        <v>3.774936843631E-2</v>
      </c>
      <c r="L904" s="116">
        <v>4000.1421639697601</v>
      </c>
      <c r="M904" s="116">
        <v>11.338346562681</v>
      </c>
      <c r="N904" s="116">
        <v>2.1485241035675302</v>
      </c>
      <c r="O904" s="116">
        <v>0.42801542185330999</v>
      </c>
      <c r="P904" s="116">
        <v>8.1105427979880004E-2</v>
      </c>
      <c r="Q904" s="116">
        <v>151.00284034534801</v>
      </c>
      <c r="R904" s="116">
        <v>1210</v>
      </c>
      <c r="S904" s="116" t="s">
        <v>318</v>
      </c>
      <c r="T904" s="116">
        <v>1210</v>
      </c>
      <c r="U904" s="116" t="s">
        <v>327</v>
      </c>
      <c r="V904" s="116" t="s">
        <v>326</v>
      </c>
      <c r="Z904" s="116">
        <v>0</v>
      </c>
      <c r="AA904" s="116">
        <v>1</v>
      </c>
      <c r="AB904" s="116">
        <v>0.42801542185330999</v>
      </c>
      <c r="AC904" s="116">
        <v>8.1105427979880004E-2</v>
      </c>
      <c r="AD904" s="116">
        <v>151.00284034534999</v>
      </c>
      <c r="AF904" s="116">
        <v>-1</v>
      </c>
      <c r="AG904" s="116">
        <v>-1</v>
      </c>
      <c r="AH904" s="116">
        <v>-1</v>
      </c>
      <c r="AI904" s="116">
        <v>-1</v>
      </c>
      <c r="AJ904" s="116">
        <v>0</v>
      </c>
      <c r="AM904" s="116" t="s">
        <v>319</v>
      </c>
      <c r="AN904" s="116">
        <v>75</v>
      </c>
      <c r="AQ904" s="116">
        <v>779</v>
      </c>
      <c r="AR904" s="116" t="s">
        <v>320</v>
      </c>
      <c r="AS904" s="116" t="s">
        <v>248</v>
      </c>
      <c r="AT904" s="116" t="s">
        <v>268</v>
      </c>
      <c r="AV904" s="116">
        <v>106.156620648084</v>
      </c>
      <c r="AW904" s="116">
        <v>0.12246783479999999</v>
      </c>
    </row>
    <row r="905" spans="1:49" x14ac:dyDescent="0.25">
      <c r="A905" s="127">
        <v>260000</v>
      </c>
      <c r="B905" s="127">
        <v>2500000</v>
      </c>
      <c r="C905" s="127">
        <v>670000</v>
      </c>
      <c r="D905" s="116" t="s">
        <v>314</v>
      </c>
      <c r="E905" s="116" t="s">
        <v>315</v>
      </c>
      <c r="F905" s="116" t="s">
        <v>316</v>
      </c>
      <c r="G905" s="116" t="s">
        <v>317</v>
      </c>
      <c r="H905" s="116">
        <v>0.36</v>
      </c>
      <c r="I905" s="116">
        <v>0.57999999999999996</v>
      </c>
      <c r="J905" s="116" t="s">
        <v>326</v>
      </c>
      <c r="K905" s="116">
        <v>0.10410095218998</v>
      </c>
      <c r="L905" s="116">
        <v>4000.1421639697601</v>
      </c>
      <c r="M905" s="116">
        <v>11.338346562681</v>
      </c>
      <c r="N905" s="116">
        <v>2.1485241035675302</v>
      </c>
      <c r="O905" s="116">
        <v>1.18033267343512</v>
      </c>
      <c r="P905" s="116">
        <v>0.22366340498451001</v>
      </c>
      <c r="Q905" s="116">
        <v>416.418608164555</v>
      </c>
      <c r="R905" s="116">
        <v>1310</v>
      </c>
      <c r="S905" s="116" t="s">
        <v>318</v>
      </c>
      <c r="T905" s="116">
        <v>1310</v>
      </c>
      <c r="U905" s="116" t="s">
        <v>327</v>
      </c>
      <c r="V905" s="116" t="s">
        <v>326</v>
      </c>
      <c r="Z905" s="116">
        <v>0</v>
      </c>
      <c r="AA905" s="116">
        <v>1</v>
      </c>
      <c r="AB905" s="116">
        <v>1.18033267343512</v>
      </c>
      <c r="AC905" s="116">
        <v>0.22366340498451001</v>
      </c>
      <c r="AD905" s="116">
        <v>416.418608164555</v>
      </c>
      <c r="AF905" s="116">
        <v>-1</v>
      </c>
      <c r="AG905" s="116">
        <v>-1</v>
      </c>
      <c r="AH905" s="116">
        <v>-1</v>
      </c>
      <c r="AI905" s="116">
        <v>-1</v>
      </c>
      <c r="AJ905" s="116">
        <v>0</v>
      </c>
      <c r="AM905" s="116" t="s">
        <v>319</v>
      </c>
      <c r="AN905" s="116">
        <v>76</v>
      </c>
      <c r="AQ905" s="116">
        <v>779</v>
      </c>
      <c r="AR905" s="116" t="s">
        <v>320</v>
      </c>
      <c r="AS905" s="116" t="s">
        <v>248</v>
      </c>
      <c r="AT905" s="116" t="s">
        <v>268</v>
      </c>
      <c r="AV905" s="116">
        <v>89.207398269479299</v>
      </c>
      <c r="AW905" s="116">
        <v>0.33772798720000002</v>
      </c>
    </row>
    <row r="906" spans="1:49" x14ac:dyDescent="0.25">
      <c r="A906" s="127">
        <v>260000</v>
      </c>
      <c r="B906" s="127">
        <v>2500000</v>
      </c>
      <c r="C906" s="127">
        <v>670000</v>
      </c>
      <c r="D906" s="116" t="s">
        <v>314</v>
      </c>
      <c r="E906" s="116" t="s">
        <v>315</v>
      </c>
      <c r="F906" s="116" t="s">
        <v>316</v>
      </c>
      <c r="G906" s="116" t="s">
        <v>317</v>
      </c>
      <c r="H906" s="116">
        <v>0.36</v>
      </c>
      <c r="I906" s="116">
        <v>0.57999999999999996</v>
      </c>
      <c r="J906" s="116" t="s">
        <v>326</v>
      </c>
      <c r="K906" s="116">
        <v>0.27237873544878</v>
      </c>
      <c r="L906" s="116">
        <v>4000.1421639697601</v>
      </c>
      <c r="M906" s="116">
        <v>11.338346562681</v>
      </c>
      <c r="N906" s="116">
        <v>2.1485241035675302</v>
      </c>
      <c r="O906" s="116">
        <v>3.08832449882313</v>
      </c>
      <c r="P906" s="116">
        <v>0.58521227841095003</v>
      </c>
      <c r="Q906" s="116">
        <v>1089.55366423744</v>
      </c>
      <c r="R906" s="116">
        <v>1310</v>
      </c>
      <c r="S906" s="116" t="s">
        <v>318</v>
      </c>
      <c r="T906" s="116">
        <v>1310</v>
      </c>
      <c r="U906" s="116" t="s">
        <v>327</v>
      </c>
      <c r="V906" s="116" t="s">
        <v>326</v>
      </c>
      <c r="Z906" s="116">
        <v>0</v>
      </c>
      <c r="AA906" s="116">
        <v>1</v>
      </c>
      <c r="AB906" s="116">
        <v>3.08832449882313</v>
      </c>
      <c r="AC906" s="116">
        <v>0.58521227841095003</v>
      </c>
      <c r="AD906" s="116">
        <v>1089.55366423744</v>
      </c>
      <c r="AF906" s="116">
        <v>-1</v>
      </c>
      <c r="AG906" s="116">
        <v>-1</v>
      </c>
      <c r="AH906" s="116">
        <v>-1</v>
      </c>
      <c r="AI906" s="116">
        <v>-1</v>
      </c>
      <c r="AJ906" s="116">
        <v>0</v>
      </c>
      <c r="AM906" s="116" t="s">
        <v>319</v>
      </c>
      <c r="AN906" s="116">
        <v>77</v>
      </c>
      <c r="AQ906" s="116">
        <v>779</v>
      </c>
      <c r="AR906" s="116" t="s">
        <v>320</v>
      </c>
      <c r="AS906" s="116" t="s">
        <v>248</v>
      </c>
      <c r="AT906" s="116" t="s">
        <v>268</v>
      </c>
      <c r="AV906" s="116">
        <v>133.384585035892</v>
      </c>
      <c r="AW906" s="116">
        <v>0.88366071710000005</v>
      </c>
    </row>
    <row r="907" spans="1:49" x14ac:dyDescent="0.25">
      <c r="A907" s="127">
        <v>260000</v>
      </c>
      <c r="B907" s="127">
        <v>2500000</v>
      </c>
      <c r="C907" s="127">
        <v>670000</v>
      </c>
      <c r="D907" s="116" t="s">
        <v>314</v>
      </c>
      <c r="E907" s="116" t="s">
        <v>315</v>
      </c>
      <c r="F907" s="116" t="s">
        <v>316</v>
      </c>
      <c r="G907" s="116" t="s">
        <v>317</v>
      </c>
      <c r="H907" s="116">
        <v>0.36</v>
      </c>
      <c r="I907" s="116">
        <v>0.57999999999999996</v>
      </c>
      <c r="J907" s="116" t="s">
        <v>326</v>
      </c>
      <c r="K907" s="116">
        <v>6.9136069846000001E-2</v>
      </c>
      <c r="L907" s="116">
        <v>4000.1421639697601</v>
      </c>
      <c r="M907" s="116">
        <v>11.338346562681</v>
      </c>
      <c r="N907" s="116">
        <v>2.1485241035675302</v>
      </c>
      <c r="O907" s="116">
        <v>0.78388871989576003</v>
      </c>
      <c r="P907" s="116">
        <v>0.14854051249007</v>
      </c>
      <c r="Q907" s="116">
        <v>276.55410804217502</v>
      </c>
      <c r="R907" s="116">
        <v>1310</v>
      </c>
      <c r="S907" s="116" t="s">
        <v>318</v>
      </c>
      <c r="T907" s="116">
        <v>1310</v>
      </c>
      <c r="U907" s="116" t="s">
        <v>327</v>
      </c>
      <c r="V907" s="116" t="s">
        <v>326</v>
      </c>
      <c r="Z907" s="116">
        <v>0</v>
      </c>
      <c r="AA907" s="116">
        <v>1</v>
      </c>
      <c r="AB907" s="116">
        <v>0.78388871989576003</v>
      </c>
      <c r="AC907" s="116">
        <v>0.14854051249007</v>
      </c>
      <c r="AD907" s="116">
        <v>276.55410804217399</v>
      </c>
      <c r="AF907" s="116">
        <v>-1</v>
      </c>
      <c r="AG907" s="116">
        <v>-1</v>
      </c>
      <c r="AH907" s="116">
        <v>-1</v>
      </c>
      <c r="AI907" s="116">
        <v>-1</v>
      </c>
      <c r="AJ907" s="116">
        <v>0</v>
      </c>
      <c r="AM907" s="116" t="s">
        <v>319</v>
      </c>
      <c r="AN907" s="116">
        <v>78</v>
      </c>
      <c r="AQ907" s="116">
        <v>779</v>
      </c>
      <c r="AR907" s="116" t="s">
        <v>320</v>
      </c>
      <c r="AS907" s="116" t="s">
        <v>248</v>
      </c>
      <c r="AT907" s="116" t="s">
        <v>268</v>
      </c>
      <c r="AV907" s="116">
        <v>66.920445236053496</v>
      </c>
      <c r="AW907" s="116">
        <v>0.22429368050000001</v>
      </c>
    </row>
    <row r="908" spans="1:49" x14ac:dyDescent="0.25">
      <c r="A908" s="127">
        <v>260000</v>
      </c>
      <c r="B908" s="127">
        <v>2500000</v>
      </c>
      <c r="C908" s="127">
        <v>670000</v>
      </c>
      <c r="D908" s="116" t="s">
        <v>314</v>
      </c>
      <c r="E908" s="116" t="s">
        <v>315</v>
      </c>
      <c r="F908" s="116" t="s">
        <v>316</v>
      </c>
      <c r="G908" s="116" t="s">
        <v>317</v>
      </c>
      <c r="H908" s="116">
        <v>0.36</v>
      </c>
      <c r="I908" s="116">
        <v>0.57999999999999996</v>
      </c>
      <c r="J908" s="116" t="s">
        <v>326</v>
      </c>
      <c r="K908" s="116">
        <v>0.13439832783887001</v>
      </c>
      <c r="L908" s="116">
        <v>4000.1421639697601</v>
      </c>
      <c r="M908" s="116">
        <v>11.338346562681</v>
      </c>
      <c r="N908" s="116">
        <v>2.1485241035675302</v>
      </c>
      <c r="O908" s="116">
        <v>1.52385481848194</v>
      </c>
      <c r="P908" s="116">
        <v>0.28875804684098</v>
      </c>
      <c r="Q908" s="116">
        <v>537.61241795529804</v>
      </c>
      <c r="R908" s="116">
        <v>1310</v>
      </c>
      <c r="S908" s="116" t="s">
        <v>318</v>
      </c>
      <c r="T908" s="116">
        <v>1310</v>
      </c>
      <c r="U908" s="116" t="s">
        <v>327</v>
      </c>
      <c r="V908" s="116" t="s">
        <v>326</v>
      </c>
      <c r="Z908" s="116">
        <v>0</v>
      </c>
      <c r="AA908" s="116">
        <v>1</v>
      </c>
      <c r="AB908" s="116">
        <v>1.52385481848194</v>
      </c>
      <c r="AC908" s="116">
        <v>0.28875804684098</v>
      </c>
      <c r="AD908" s="116">
        <v>537.61241795529804</v>
      </c>
      <c r="AF908" s="116">
        <v>-1</v>
      </c>
      <c r="AG908" s="116">
        <v>-1</v>
      </c>
      <c r="AH908" s="116">
        <v>-1</v>
      </c>
      <c r="AI908" s="116">
        <v>-1</v>
      </c>
      <c r="AJ908" s="116">
        <v>0</v>
      </c>
      <c r="AM908" s="116" t="s">
        <v>319</v>
      </c>
      <c r="AN908" s="116">
        <v>79</v>
      </c>
      <c r="AQ908" s="116">
        <v>779</v>
      </c>
      <c r="AR908" s="116" t="s">
        <v>320</v>
      </c>
      <c r="AS908" s="116" t="s">
        <v>248</v>
      </c>
      <c r="AT908" s="116" t="s">
        <v>268</v>
      </c>
      <c r="AV908" s="116">
        <v>99.509190931536907</v>
      </c>
      <c r="AW908" s="116">
        <v>0.43601980369999999</v>
      </c>
    </row>
    <row r="909" spans="1:49" x14ac:dyDescent="0.25">
      <c r="A909" s="127">
        <v>260000</v>
      </c>
      <c r="B909" s="127">
        <v>2500000</v>
      </c>
      <c r="C909" s="127">
        <v>670000</v>
      </c>
      <c r="D909" s="116" t="s">
        <v>314</v>
      </c>
      <c r="E909" s="116" t="s">
        <v>315</v>
      </c>
      <c r="F909" s="116" t="s">
        <v>316</v>
      </c>
      <c r="G909" s="116" t="s">
        <v>317</v>
      </c>
      <c r="H909" s="116">
        <v>0.36</v>
      </c>
      <c r="I909" s="116">
        <v>0.57999999999999996</v>
      </c>
      <c r="J909" s="116" t="s">
        <v>326</v>
      </c>
      <c r="K909" s="116">
        <v>3.8667320526479997E-2</v>
      </c>
      <c r="L909" s="116">
        <v>3984.7419943331201</v>
      </c>
      <c r="M909" s="116">
        <v>10.882742481088499</v>
      </c>
      <c r="N909" s="116">
        <v>1.9390623859163401</v>
      </c>
      <c r="O909" s="116">
        <v>0.42080649172343998</v>
      </c>
      <c r="P909" s="116">
        <v>7.4978346797069995E-2</v>
      </c>
      <c r="Q909" s="116">
        <v>154.079295910224</v>
      </c>
      <c r="R909" s="116">
        <v>1210</v>
      </c>
      <c r="S909" s="116" t="s">
        <v>318</v>
      </c>
      <c r="T909" s="116">
        <v>1210</v>
      </c>
      <c r="U909" s="116" t="s">
        <v>327</v>
      </c>
      <c r="V909" s="116" t="s">
        <v>326</v>
      </c>
      <c r="Z909" s="116">
        <v>0</v>
      </c>
      <c r="AA909" s="116">
        <v>1</v>
      </c>
      <c r="AB909" s="116">
        <v>0.42080649172343998</v>
      </c>
      <c r="AC909" s="116">
        <v>7.4978346797069995E-2</v>
      </c>
      <c r="AD909" s="116">
        <v>154.07929591022199</v>
      </c>
      <c r="AF909" s="116">
        <v>-1</v>
      </c>
      <c r="AG909" s="116">
        <v>-1</v>
      </c>
      <c r="AH909" s="116">
        <v>-1</v>
      </c>
      <c r="AI909" s="116">
        <v>-1</v>
      </c>
      <c r="AJ909" s="116">
        <v>0</v>
      </c>
      <c r="AM909" s="116" t="s">
        <v>319</v>
      </c>
      <c r="AN909" s="116">
        <v>92</v>
      </c>
      <c r="AQ909" s="116">
        <v>779</v>
      </c>
      <c r="AR909" s="116" t="s">
        <v>320</v>
      </c>
      <c r="AS909" s="116" t="s">
        <v>248</v>
      </c>
      <c r="AT909" s="116" t="s">
        <v>268</v>
      </c>
      <c r="AV909" s="116">
        <v>149.376852209162</v>
      </c>
      <c r="AW909" s="116">
        <v>0.12496293260000001</v>
      </c>
    </row>
    <row r="910" spans="1:49" x14ac:dyDescent="0.25">
      <c r="A910" s="127">
        <v>260000</v>
      </c>
      <c r="B910" s="127">
        <v>2500000</v>
      </c>
      <c r="C910" s="127">
        <v>670000</v>
      </c>
      <c r="D910" s="116" t="s">
        <v>314</v>
      </c>
      <c r="E910" s="116" t="s">
        <v>315</v>
      </c>
      <c r="F910" s="116" t="s">
        <v>316</v>
      </c>
      <c r="G910" s="116" t="s">
        <v>317</v>
      </c>
      <c r="H910" s="116">
        <v>0.36</v>
      </c>
      <c r="I910" s="116">
        <v>0.57999999999999996</v>
      </c>
      <c r="J910" s="116" t="s">
        <v>326</v>
      </c>
      <c r="K910" s="116">
        <v>9.2942381012879993E-2</v>
      </c>
      <c r="L910" s="116">
        <v>3984.7419943331201</v>
      </c>
      <c r="M910" s="116">
        <v>10.882742481088499</v>
      </c>
      <c r="N910" s="116">
        <v>1.9390623859163401</v>
      </c>
      <c r="O910" s="116">
        <v>1.01146799814239</v>
      </c>
      <c r="P910" s="116">
        <v>0.18022107507957999</v>
      </c>
      <c r="Q910" s="116">
        <v>370.35140867533602</v>
      </c>
      <c r="R910" s="116">
        <v>1310</v>
      </c>
      <c r="S910" s="116" t="s">
        <v>318</v>
      </c>
      <c r="T910" s="116">
        <v>1310</v>
      </c>
      <c r="U910" s="116" t="s">
        <v>327</v>
      </c>
      <c r="V910" s="116" t="s">
        <v>326</v>
      </c>
      <c r="Z910" s="116">
        <v>0</v>
      </c>
      <c r="AA910" s="116">
        <v>1</v>
      </c>
      <c r="AB910" s="116">
        <v>1.01146799814239</v>
      </c>
      <c r="AC910" s="116">
        <v>0.18022107507957999</v>
      </c>
      <c r="AD910" s="116">
        <v>370.35140867533698</v>
      </c>
      <c r="AF910" s="116">
        <v>-1</v>
      </c>
      <c r="AG910" s="116">
        <v>-1</v>
      </c>
      <c r="AH910" s="116">
        <v>-1</v>
      </c>
      <c r="AI910" s="116">
        <v>-1</v>
      </c>
      <c r="AJ910" s="116">
        <v>0</v>
      </c>
      <c r="AM910" s="116" t="s">
        <v>319</v>
      </c>
      <c r="AN910" s="116">
        <v>93</v>
      </c>
      <c r="AQ910" s="116">
        <v>779</v>
      </c>
      <c r="AR910" s="116" t="s">
        <v>320</v>
      </c>
      <c r="AS910" s="116" t="s">
        <v>248</v>
      </c>
      <c r="AT910" s="116" t="s">
        <v>268</v>
      </c>
      <c r="AV910" s="116">
        <v>78.156925530529307</v>
      </c>
      <c r="AW910" s="116">
        <v>0.30036610600000002</v>
      </c>
    </row>
    <row r="911" spans="1:49" x14ac:dyDescent="0.25">
      <c r="A911" s="127">
        <v>260000</v>
      </c>
      <c r="B911" s="127">
        <v>2500000</v>
      </c>
      <c r="C911" s="127">
        <v>670000</v>
      </c>
      <c r="D911" s="116" t="s">
        <v>314</v>
      </c>
      <c r="E911" s="116" t="s">
        <v>315</v>
      </c>
      <c r="F911" s="116" t="s">
        <v>316</v>
      </c>
      <c r="G911" s="116" t="s">
        <v>317</v>
      </c>
      <c r="H911" s="116">
        <v>0.36</v>
      </c>
      <c r="I911" s="116">
        <v>0.57999999999999996</v>
      </c>
      <c r="J911" s="116" t="s">
        <v>326</v>
      </c>
      <c r="K911" s="116">
        <v>6.3590821339999995E-4</v>
      </c>
      <c r="L911" s="116">
        <v>3984.7419943331201</v>
      </c>
      <c r="M911" s="116">
        <v>10.882742481088499</v>
      </c>
      <c r="N911" s="116">
        <v>1.9390623859163401</v>
      </c>
      <c r="O911" s="116">
        <v>6.9204253280600002E-3</v>
      </c>
      <c r="P911" s="116">
        <v>1.2330656975E-3</v>
      </c>
      <c r="Q911" s="116">
        <v>2.5339301624843</v>
      </c>
      <c r="R911" s="116">
        <v>1310</v>
      </c>
      <c r="S911" s="116" t="s">
        <v>318</v>
      </c>
      <c r="T911" s="116">
        <v>1310</v>
      </c>
      <c r="U911" s="116" t="s">
        <v>327</v>
      </c>
      <c r="V911" s="116" t="s">
        <v>326</v>
      </c>
      <c r="Z911" s="116">
        <v>0</v>
      </c>
      <c r="AA911" s="116">
        <v>1</v>
      </c>
      <c r="AB911" s="116">
        <v>6.9204253280600002E-3</v>
      </c>
      <c r="AC911" s="116">
        <v>1.2330656975E-3</v>
      </c>
      <c r="AD911" s="116">
        <v>2.5339301624845199</v>
      </c>
      <c r="AF911" s="116">
        <v>-1</v>
      </c>
      <c r="AG911" s="116">
        <v>-1</v>
      </c>
      <c r="AH911" s="116">
        <v>-1</v>
      </c>
      <c r="AI911" s="116">
        <v>-1</v>
      </c>
      <c r="AJ911" s="116">
        <v>0</v>
      </c>
      <c r="AM911" s="116" t="s">
        <v>319</v>
      </c>
      <c r="AN911" s="116">
        <v>94</v>
      </c>
      <c r="AQ911" s="116">
        <v>779</v>
      </c>
      <c r="AR911" s="116" t="s">
        <v>320</v>
      </c>
      <c r="AS911" s="116" t="s">
        <v>248</v>
      </c>
      <c r="AT911" s="116" t="s">
        <v>268</v>
      </c>
      <c r="AV911" s="116">
        <v>29.061473125929901</v>
      </c>
      <c r="AW911" s="116">
        <v>2.0550934000000002E-3</v>
      </c>
    </row>
    <row r="912" spans="1:49" x14ac:dyDescent="0.25">
      <c r="A912" s="127">
        <v>260000</v>
      </c>
      <c r="B912" s="127">
        <v>2500000</v>
      </c>
      <c r="C912" s="127">
        <v>670000</v>
      </c>
      <c r="D912" s="116" t="s">
        <v>314</v>
      </c>
      <c r="E912" s="116" t="s">
        <v>315</v>
      </c>
      <c r="F912" s="116" t="s">
        <v>316</v>
      </c>
      <c r="G912" s="116" t="s">
        <v>317</v>
      </c>
      <c r="H912" s="116">
        <v>0.36</v>
      </c>
      <c r="I912" s="116">
        <v>0.57999999999999996</v>
      </c>
      <c r="J912" s="116" t="s">
        <v>326</v>
      </c>
      <c r="K912" s="116">
        <v>3.5320768174200001E-3</v>
      </c>
      <c r="L912" s="116">
        <v>3984.7419943331201</v>
      </c>
      <c r="M912" s="116">
        <v>10.882742481088499</v>
      </c>
      <c r="N912" s="116">
        <v>1.9390623859163401</v>
      </c>
      <c r="O912" s="116">
        <v>3.8438682427430003E-2</v>
      </c>
      <c r="P912" s="116">
        <v>6.8489173008300002E-3</v>
      </c>
      <c r="Q912" s="116">
        <v>14.0744148215959</v>
      </c>
      <c r="R912" s="116">
        <v>1310</v>
      </c>
      <c r="S912" s="116" t="s">
        <v>318</v>
      </c>
      <c r="T912" s="116">
        <v>1310</v>
      </c>
      <c r="U912" s="116" t="s">
        <v>327</v>
      </c>
      <c r="V912" s="116" t="s">
        <v>326</v>
      </c>
      <c r="Z912" s="116">
        <v>0</v>
      </c>
      <c r="AA912" s="116">
        <v>1</v>
      </c>
      <c r="AB912" s="116">
        <v>3.8438682427430003E-2</v>
      </c>
      <c r="AC912" s="116">
        <v>6.8489173008300002E-3</v>
      </c>
      <c r="AD912" s="116">
        <v>14.074414821597101</v>
      </c>
      <c r="AF912" s="116">
        <v>-1</v>
      </c>
      <c r="AG912" s="116">
        <v>-1</v>
      </c>
      <c r="AH912" s="116">
        <v>-1</v>
      </c>
      <c r="AI912" s="116">
        <v>-1</v>
      </c>
      <c r="AJ912" s="116">
        <v>0</v>
      </c>
      <c r="AM912" s="116" t="s">
        <v>319</v>
      </c>
      <c r="AN912" s="116">
        <v>95</v>
      </c>
      <c r="AQ912" s="116">
        <v>779</v>
      </c>
      <c r="AR912" s="116" t="s">
        <v>320</v>
      </c>
      <c r="AS912" s="116" t="s">
        <v>248</v>
      </c>
      <c r="AT912" s="116" t="s">
        <v>268</v>
      </c>
      <c r="AV912" s="116">
        <v>87.195495354532</v>
      </c>
      <c r="AW912" s="116">
        <v>1.14147728E-2</v>
      </c>
    </row>
    <row r="913" spans="1:49" x14ac:dyDescent="0.25">
      <c r="A913" s="127">
        <v>260000</v>
      </c>
      <c r="B913" s="127">
        <v>2500000</v>
      </c>
      <c r="C913" s="127">
        <v>670000</v>
      </c>
      <c r="D913" s="116" t="s">
        <v>314</v>
      </c>
      <c r="E913" s="116" t="s">
        <v>315</v>
      </c>
      <c r="F913" s="116" t="s">
        <v>316</v>
      </c>
      <c r="G913" s="116" t="s">
        <v>317</v>
      </c>
      <c r="H913" s="116">
        <v>0.36</v>
      </c>
      <c r="I913" s="116">
        <v>0.57999999999999996</v>
      </c>
      <c r="J913" s="116" t="s">
        <v>326</v>
      </c>
      <c r="K913" s="116">
        <v>0.10913937441664</v>
      </c>
      <c r="L913" s="116">
        <v>3984.7419943331201</v>
      </c>
      <c r="M913" s="116">
        <v>10.882742481088499</v>
      </c>
      <c r="N913" s="116">
        <v>1.9390623859163401</v>
      </c>
      <c r="O913" s="116">
        <v>1.1877357063234799</v>
      </c>
      <c r="P913" s="116">
        <v>0.21162805575376001</v>
      </c>
      <c r="Q913" s="116">
        <v>434.89224847326301</v>
      </c>
      <c r="R913" s="116">
        <v>1310</v>
      </c>
      <c r="S913" s="116" t="s">
        <v>318</v>
      </c>
      <c r="T913" s="116">
        <v>1310</v>
      </c>
      <c r="U913" s="116" t="s">
        <v>327</v>
      </c>
      <c r="V913" s="116" t="s">
        <v>326</v>
      </c>
      <c r="Z913" s="116">
        <v>0</v>
      </c>
      <c r="AA913" s="116">
        <v>1</v>
      </c>
      <c r="AB913" s="116">
        <v>1.1877357063234799</v>
      </c>
      <c r="AC913" s="116">
        <v>0.21162805575376001</v>
      </c>
      <c r="AD913" s="116">
        <v>434.89224847326301</v>
      </c>
      <c r="AF913" s="116">
        <v>-1</v>
      </c>
      <c r="AG913" s="116">
        <v>-1</v>
      </c>
      <c r="AH913" s="116">
        <v>-1</v>
      </c>
      <c r="AI913" s="116">
        <v>-1</v>
      </c>
      <c r="AJ913" s="116">
        <v>0</v>
      </c>
      <c r="AM913" s="116" t="s">
        <v>319</v>
      </c>
      <c r="AN913" s="116">
        <v>96</v>
      </c>
      <c r="AQ913" s="116">
        <v>779</v>
      </c>
      <c r="AR913" s="116" t="s">
        <v>320</v>
      </c>
      <c r="AS913" s="116" t="s">
        <v>248</v>
      </c>
      <c r="AT913" s="116" t="s">
        <v>268</v>
      </c>
      <c r="AV913" s="116">
        <v>85.332678413573504</v>
      </c>
      <c r="AW913" s="116">
        <v>0.35271066379999999</v>
      </c>
    </row>
    <row r="914" spans="1:49" x14ac:dyDescent="0.25">
      <c r="A914" s="127">
        <v>260000</v>
      </c>
      <c r="B914" s="127">
        <v>2500000</v>
      </c>
      <c r="C914" s="127">
        <v>680000</v>
      </c>
      <c r="D914" s="116" t="s">
        <v>314</v>
      </c>
      <c r="E914" s="116" t="s">
        <v>315</v>
      </c>
      <c r="F914" s="116" t="s">
        <v>316</v>
      </c>
      <c r="G914" s="116" t="s">
        <v>317</v>
      </c>
      <c r="H914" s="116">
        <v>0.36</v>
      </c>
      <c r="I914" s="116">
        <v>0.57999999999999996</v>
      </c>
      <c r="J914" s="116" t="s">
        <v>326</v>
      </c>
      <c r="K914" s="116">
        <v>0.18866871168374999</v>
      </c>
      <c r="L914" s="116">
        <v>3966.8703581674599</v>
      </c>
      <c r="M914" s="116">
        <v>9.6888769014203699</v>
      </c>
      <c r="N914" s="116">
        <v>1.5579932715246001</v>
      </c>
      <c r="O914" s="116">
        <v>1.8279879226534601</v>
      </c>
      <c r="P914" s="116">
        <v>0.2939445833505</v>
      </c>
      <c r="Q914" s="116">
        <v>748.42431989192596</v>
      </c>
      <c r="R914" s="116">
        <v>1750</v>
      </c>
      <c r="S914" s="116" t="s">
        <v>321</v>
      </c>
      <c r="T914" s="116">
        <v>1750</v>
      </c>
      <c r="U914" s="116" t="s">
        <v>327</v>
      </c>
      <c r="V914" s="116" t="s">
        <v>326</v>
      </c>
      <c r="Z914" s="116">
        <v>0</v>
      </c>
      <c r="AA914" s="116">
        <v>1</v>
      </c>
      <c r="AB914" s="116">
        <v>1.8279879226534601</v>
      </c>
      <c r="AC914" s="116">
        <v>0.2939445833505</v>
      </c>
      <c r="AD914" s="116">
        <v>748.42431997890799</v>
      </c>
      <c r="AF914" s="116">
        <v>-1</v>
      </c>
      <c r="AG914" s="116">
        <v>-1</v>
      </c>
      <c r="AH914" s="116">
        <v>-1</v>
      </c>
      <c r="AI914" s="116">
        <v>-1</v>
      </c>
      <c r="AJ914" s="116">
        <v>0</v>
      </c>
      <c r="AM914" s="116" t="s">
        <v>319</v>
      </c>
      <c r="AN914" s="116" t="s">
        <v>328</v>
      </c>
      <c r="AQ914" s="116">
        <v>779</v>
      </c>
      <c r="AR914" s="116" t="s">
        <v>320</v>
      </c>
      <c r="AS914" s="116" t="s">
        <v>248</v>
      </c>
      <c r="AT914" s="116" t="s">
        <v>268</v>
      </c>
      <c r="AV914" s="116">
        <v>130.55547766579099</v>
      </c>
      <c r="AW914" s="116">
        <v>0.60699458230000003</v>
      </c>
    </row>
    <row r="915" spans="1:49" x14ac:dyDescent="0.25">
      <c r="A915" s="127">
        <v>260000</v>
      </c>
      <c r="B915" s="127">
        <v>2500000</v>
      </c>
      <c r="C915" s="127">
        <v>690000</v>
      </c>
      <c r="D915" s="116" t="s">
        <v>314</v>
      </c>
      <c r="E915" s="116" t="s">
        <v>315</v>
      </c>
      <c r="F915" s="116" t="s">
        <v>316</v>
      </c>
      <c r="G915" s="116" t="s">
        <v>317</v>
      </c>
      <c r="H915" s="116">
        <v>0.36</v>
      </c>
      <c r="I915" s="116">
        <v>0.57999999999999996</v>
      </c>
      <c r="J915" s="116" t="s">
        <v>326</v>
      </c>
      <c r="K915" s="116">
        <v>4.8155151181600003E-3</v>
      </c>
      <c r="L915" s="116">
        <v>3987.5244391732999</v>
      </c>
      <c r="M915" s="116">
        <v>10.3853981874753</v>
      </c>
      <c r="N915" s="116">
        <v>1.7390118770727201</v>
      </c>
      <c r="O915" s="116">
        <v>5.0011041979950002E-2</v>
      </c>
      <c r="P915" s="116">
        <v>8.3742379847100007E-3</v>
      </c>
      <c r="Q915" s="116">
        <v>19.201984220891401</v>
      </c>
      <c r="R915" s="116">
        <v>1700</v>
      </c>
      <c r="S915" s="116" t="s">
        <v>322</v>
      </c>
      <c r="T915" s="116">
        <v>1700</v>
      </c>
      <c r="U915" s="116" t="s">
        <v>327</v>
      </c>
      <c r="V915" s="116" t="s">
        <v>326</v>
      </c>
      <c r="Z915" s="116">
        <v>0</v>
      </c>
      <c r="AA915" s="116">
        <v>1</v>
      </c>
      <c r="AB915" s="116">
        <v>5.0011041979950002E-2</v>
      </c>
      <c r="AC915" s="116">
        <v>8.3742379847100007E-3</v>
      </c>
      <c r="AD915" s="116">
        <v>19.2019841642031</v>
      </c>
      <c r="AF915" s="116">
        <v>-1</v>
      </c>
      <c r="AG915" s="116">
        <v>-1</v>
      </c>
      <c r="AH915" s="116">
        <v>-1</v>
      </c>
      <c r="AI915" s="116">
        <v>-1</v>
      </c>
      <c r="AJ915" s="116">
        <v>0</v>
      </c>
      <c r="AM915" s="116" t="s">
        <v>319</v>
      </c>
      <c r="AN915" s="116" t="s">
        <v>328</v>
      </c>
      <c r="AQ915" s="116">
        <v>779</v>
      </c>
      <c r="AR915" s="116" t="s">
        <v>320</v>
      </c>
      <c r="AS915" s="116" t="s">
        <v>248</v>
      </c>
      <c r="AT915" s="116" t="s">
        <v>268</v>
      </c>
      <c r="AV915" s="116">
        <v>55.659047084781903</v>
      </c>
      <c r="AW915" s="116">
        <v>1.55733854E-2</v>
      </c>
    </row>
    <row r="916" spans="1:49" x14ac:dyDescent="0.25">
      <c r="A916" s="127">
        <v>260000</v>
      </c>
      <c r="B916" s="127">
        <v>2500000</v>
      </c>
      <c r="C916" s="127">
        <v>690000</v>
      </c>
      <c r="D916" s="116" t="s">
        <v>314</v>
      </c>
      <c r="E916" s="116" t="s">
        <v>315</v>
      </c>
      <c r="F916" s="116" t="s">
        <v>316</v>
      </c>
      <c r="G916" s="116" t="s">
        <v>317</v>
      </c>
      <c r="H916" s="116">
        <v>0.36</v>
      </c>
      <c r="I916" s="116">
        <v>0.57999999999999996</v>
      </c>
      <c r="J916" s="116" t="s">
        <v>326</v>
      </c>
      <c r="K916" s="116">
        <v>2.0194713556010001E-2</v>
      </c>
      <c r="L916" s="116">
        <v>3987.5244391732999</v>
      </c>
      <c r="M916" s="116">
        <v>10.3853981874753</v>
      </c>
      <c r="N916" s="116">
        <v>1.7390118770727201</v>
      </c>
      <c r="O916" s="116">
        <v>0.20973014156118999</v>
      </c>
      <c r="P916" s="116">
        <v>3.5118846727979998E-2</v>
      </c>
      <c r="Q916" s="116">
        <v>80.5269138467023</v>
      </c>
      <c r="R916" s="116">
        <v>1210</v>
      </c>
      <c r="S916" s="116" t="s">
        <v>318</v>
      </c>
      <c r="T916" s="116">
        <v>1210</v>
      </c>
      <c r="U916" s="116" t="s">
        <v>327</v>
      </c>
      <c r="V916" s="116" t="s">
        <v>326</v>
      </c>
      <c r="Z916" s="116">
        <v>0</v>
      </c>
      <c r="AA916" s="116">
        <v>1</v>
      </c>
      <c r="AB916" s="116">
        <v>0.20973014156118999</v>
      </c>
      <c r="AC916" s="116">
        <v>3.5118846727979998E-2</v>
      </c>
      <c r="AD916" s="116">
        <v>80.526913980291496</v>
      </c>
      <c r="AF916" s="116">
        <v>-1</v>
      </c>
      <c r="AG916" s="116">
        <v>-1</v>
      </c>
      <c r="AH916" s="116">
        <v>-1</v>
      </c>
      <c r="AI916" s="116">
        <v>-1</v>
      </c>
      <c r="AJ916" s="116">
        <v>0</v>
      </c>
      <c r="AM916" s="116" t="s">
        <v>319</v>
      </c>
      <c r="AN916" s="116" t="s">
        <v>328</v>
      </c>
      <c r="AQ916" s="116">
        <v>779</v>
      </c>
      <c r="AR916" s="116" t="s">
        <v>320</v>
      </c>
      <c r="AS916" s="116" t="s">
        <v>248</v>
      </c>
      <c r="AT916" s="116" t="s">
        <v>268</v>
      </c>
      <c r="AV916" s="116">
        <v>86.3063444987678</v>
      </c>
      <c r="AW916" s="116">
        <v>6.5309743700000006E-2</v>
      </c>
    </row>
    <row r="917" spans="1:49" x14ac:dyDescent="0.25">
      <c r="A917" s="127">
        <v>260000</v>
      </c>
      <c r="B917" s="127">
        <v>2500000</v>
      </c>
      <c r="C917" s="127">
        <v>690000</v>
      </c>
      <c r="D917" s="116" t="s">
        <v>314</v>
      </c>
      <c r="E917" s="116" t="s">
        <v>315</v>
      </c>
      <c r="F917" s="116" t="s">
        <v>316</v>
      </c>
      <c r="G917" s="116" t="s">
        <v>317</v>
      </c>
      <c r="H917" s="116">
        <v>0.36</v>
      </c>
      <c r="I917" s="116">
        <v>0.57999999999999996</v>
      </c>
      <c r="J917" s="116" t="s">
        <v>326</v>
      </c>
      <c r="K917" s="116">
        <v>0.10847858191988</v>
      </c>
      <c r="L917" s="116">
        <v>3987.5244391732999</v>
      </c>
      <c r="M917" s="116">
        <v>10.3853981874753</v>
      </c>
      <c r="N917" s="116">
        <v>1.7390118770727201</v>
      </c>
      <c r="O917" s="116">
        <v>1.1265932680506701</v>
      </c>
      <c r="P917" s="116">
        <v>0.18864554236667999</v>
      </c>
      <c r="Q917" s="116">
        <v>432.56099653240898</v>
      </c>
      <c r="R917" s="116">
        <v>1310</v>
      </c>
      <c r="S917" s="116" t="s">
        <v>318</v>
      </c>
      <c r="T917" s="116">
        <v>1310</v>
      </c>
      <c r="U917" s="116" t="s">
        <v>327</v>
      </c>
      <c r="V917" s="116" t="s">
        <v>326</v>
      </c>
      <c r="Z917" s="116">
        <v>0</v>
      </c>
      <c r="AA917" s="116">
        <v>1</v>
      </c>
      <c r="AB917" s="116">
        <v>1.1265932680506701</v>
      </c>
      <c r="AC917" s="116">
        <v>0.18864554236667999</v>
      </c>
      <c r="AD917" s="116">
        <v>432.56099640614002</v>
      </c>
      <c r="AF917" s="116">
        <v>-1</v>
      </c>
      <c r="AG917" s="116">
        <v>-1</v>
      </c>
      <c r="AH917" s="116">
        <v>-1</v>
      </c>
      <c r="AI917" s="116">
        <v>-1</v>
      </c>
      <c r="AJ917" s="116">
        <v>0</v>
      </c>
      <c r="AM917" s="116" t="s">
        <v>319</v>
      </c>
      <c r="AN917" s="116" t="s">
        <v>328</v>
      </c>
      <c r="AQ917" s="116">
        <v>779</v>
      </c>
      <c r="AR917" s="116" t="s">
        <v>320</v>
      </c>
      <c r="AS917" s="116" t="s">
        <v>248</v>
      </c>
      <c r="AT917" s="116" t="s">
        <v>268</v>
      </c>
      <c r="AV917" s="116">
        <v>84.226622650191999</v>
      </c>
      <c r="AW917" s="116">
        <v>0.35081994840000003</v>
      </c>
    </row>
    <row r="918" spans="1:49" x14ac:dyDescent="0.25">
      <c r="A918" s="127">
        <v>260000</v>
      </c>
      <c r="B918" s="127">
        <v>2500000</v>
      </c>
      <c r="C918" s="127">
        <v>690000</v>
      </c>
      <c r="D918" s="116" t="s">
        <v>314</v>
      </c>
      <c r="E918" s="116" t="s">
        <v>315</v>
      </c>
      <c r="F918" s="116" t="s">
        <v>316</v>
      </c>
      <c r="G918" s="116" t="s">
        <v>317</v>
      </c>
      <c r="H918" s="116">
        <v>0.36</v>
      </c>
      <c r="I918" s="116">
        <v>0.57999999999999996</v>
      </c>
      <c r="J918" s="116" t="s">
        <v>326</v>
      </c>
      <c r="K918" s="116">
        <v>2.9044017111710001E-2</v>
      </c>
      <c r="L918" s="116">
        <v>3987.5244391732999</v>
      </c>
      <c r="M918" s="116">
        <v>10.3853981874753</v>
      </c>
      <c r="N918" s="116">
        <v>1.7390118770727201</v>
      </c>
      <c r="O918" s="116">
        <v>0.30163368266898</v>
      </c>
      <c r="P918" s="116">
        <v>5.0507890715169999E-2</v>
      </c>
      <c r="Q918" s="116">
        <v>115.81372804472301</v>
      </c>
      <c r="R918" s="116">
        <v>1750</v>
      </c>
      <c r="S918" s="116" t="s">
        <v>321</v>
      </c>
      <c r="T918" s="116">
        <v>1750</v>
      </c>
      <c r="U918" s="116" t="s">
        <v>327</v>
      </c>
      <c r="V918" s="116" t="s">
        <v>326</v>
      </c>
      <c r="Z918" s="116">
        <v>0</v>
      </c>
      <c r="AA918" s="116">
        <v>1</v>
      </c>
      <c r="AB918" s="116">
        <v>0.30163368266898</v>
      </c>
      <c r="AC918" s="116">
        <v>5.0507890715169999E-2</v>
      </c>
      <c r="AD918" s="116">
        <v>115.81372807228</v>
      </c>
      <c r="AF918" s="116">
        <v>-1</v>
      </c>
      <c r="AG918" s="116">
        <v>-1</v>
      </c>
      <c r="AH918" s="116">
        <v>-1</v>
      </c>
      <c r="AI918" s="116">
        <v>-1</v>
      </c>
      <c r="AJ918" s="116">
        <v>0</v>
      </c>
      <c r="AM918" s="116" t="s">
        <v>319</v>
      </c>
      <c r="AN918" s="116" t="s">
        <v>328</v>
      </c>
      <c r="AQ918" s="116">
        <v>779</v>
      </c>
      <c r="AR918" s="116" t="s">
        <v>320</v>
      </c>
      <c r="AS918" s="116" t="s">
        <v>248</v>
      </c>
      <c r="AT918" s="116" t="s">
        <v>268</v>
      </c>
      <c r="AV918" s="116">
        <v>52.363279691099997</v>
      </c>
      <c r="AW918" s="116">
        <v>9.3928408800000002E-2</v>
      </c>
    </row>
    <row r="919" spans="1:49" x14ac:dyDescent="0.25">
      <c r="A919" s="127">
        <v>260000</v>
      </c>
      <c r="B919" s="127">
        <v>2500000</v>
      </c>
      <c r="C919" s="127">
        <v>690000</v>
      </c>
      <c r="D919" s="116" t="s">
        <v>314</v>
      </c>
      <c r="E919" s="116" t="s">
        <v>315</v>
      </c>
      <c r="F919" s="116" t="s">
        <v>316</v>
      </c>
      <c r="G919" s="116" t="s">
        <v>317</v>
      </c>
      <c r="H919" s="116">
        <v>0.36</v>
      </c>
      <c r="I919" s="116">
        <v>0.57999999999999996</v>
      </c>
      <c r="J919" s="116" t="s">
        <v>326</v>
      </c>
      <c r="K919" s="116">
        <v>0.13820951984974</v>
      </c>
      <c r="L919" s="116">
        <v>3987.5244391732999</v>
      </c>
      <c r="M919" s="116">
        <v>10.3853981874753</v>
      </c>
      <c r="N919" s="116">
        <v>1.7390118770727201</v>
      </c>
      <c r="O919" s="116">
        <v>1.4353608969393501</v>
      </c>
      <c r="P919" s="116">
        <v>0.24034799654322</v>
      </c>
      <c r="Q919" s="116">
        <v>551.11383812725796</v>
      </c>
      <c r="R919" s="116">
        <v>1310</v>
      </c>
      <c r="S919" s="116" t="s">
        <v>318</v>
      </c>
      <c r="T919" s="116">
        <v>1310</v>
      </c>
      <c r="U919" s="116" t="s">
        <v>327</v>
      </c>
      <c r="V919" s="116" t="s">
        <v>326</v>
      </c>
      <c r="Z919" s="116">
        <v>0</v>
      </c>
      <c r="AA919" s="116">
        <v>1</v>
      </c>
      <c r="AB919" s="116">
        <v>1.4353608969393501</v>
      </c>
      <c r="AC919" s="116">
        <v>0.24034799654322</v>
      </c>
      <c r="AD919" s="116">
        <v>551.11383812230497</v>
      </c>
      <c r="AF919" s="116">
        <v>-1</v>
      </c>
      <c r="AG919" s="116">
        <v>-1</v>
      </c>
      <c r="AH919" s="116">
        <v>-1</v>
      </c>
      <c r="AI919" s="116">
        <v>-1</v>
      </c>
      <c r="AJ919" s="116">
        <v>0</v>
      </c>
      <c r="AM919" s="116" t="s">
        <v>319</v>
      </c>
      <c r="AN919" s="116" t="s">
        <v>328</v>
      </c>
      <c r="AQ919" s="116">
        <v>779</v>
      </c>
      <c r="AR919" s="116" t="s">
        <v>320</v>
      </c>
      <c r="AS919" s="116" t="s">
        <v>248</v>
      </c>
      <c r="AT919" s="116" t="s">
        <v>268</v>
      </c>
      <c r="AV919" s="116">
        <v>93.479234821894195</v>
      </c>
      <c r="AW919" s="116">
        <v>0.44696986059999999</v>
      </c>
    </row>
    <row r="920" spans="1:49" x14ac:dyDescent="0.25">
      <c r="A920" s="127">
        <v>260000</v>
      </c>
      <c r="B920" s="127">
        <v>2500000</v>
      </c>
      <c r="C920" s="127">
        <v>690000</v>
      </c>
      <c r="D920" s="116" t="s">
        <v>314</v>
      </c>
      <c r="E920" s="116" t="s">
        <v>315</v>
      </c>
      <c r="F920" s="116" t="s">
        <v>316</v>
      </c>
      <c r="G920" s="116" t="s">
        <v>317</v>
      </c>
      <c r="H920" s="116">
        <v>0.36</v>
      </c>
      <c r="I920" s="116">
        <v>0.57999999999999996</v>
      </c>
      <c r="J920" s="116" t="s">
        <v>326</v>
      </c>
      <c r="K920" s="116">
        <v>3.7743150926250003E-2</v>
      </c>
      <c r="L920" s="116">
        <v>4013.6251545898699</v>
      </c>
      <c r="M920" s="116">
        <v>11.374551921986701</v>
      </c>
      <c r="N920" s="116">
        <v>2.1551558275437301</v>
      </c>
      <c r="O920" s="116">
        <v>0.42931142991007998</v>
      </c>
      <c r="P920" s="116">
        <v>8.1342371668579994E-2</v>
      </c>
      <c r="Q920" s="116">
        <v>151.486859971103</v>
      </c>
      <c r="R920" s="116">
        <v>1210</v>
      </c>
      <c r="S920" s="116" t="s">
        <v>318</v>
      </c>
      <c r="T920" s="116">
        <v>1210</v>
      </c>
      <c r="U920" s="116" t="s">
        <v>327</v>
      </c>
      <c r="V920" s="116" t="s">
        <v>326</v>
      </c>
      <c r="Z920" s="116">
        <v>0</v>
      </c>
      <c r="AA920" s="116">
        <v>1</v>
      </c>
      <c r="AB920" s="116">
        <v>0.42931142991007998</v>
      </c>
      <c r="AC920" s="116">
        <v>8.1342371668579994E-2</v>
      </c>
      <c r="AD920" s="116">
        <v>151.48685997110101</v>
      </c>
      <c r="AF920" s="116">
        <v>-1</v>
      </c>
      <c r="AG920" s="116">
        <v>-1</v>
      </c>
      <c r="AH920" s="116">
        <v>-1</v>
      </c>
      <c r="AI920" s="116">
        <v>-1</v>
      </c>
      <c r="AJ920" s="116">
        <v>0</v>
      </c>
      <c r="AM920" s="116" t="s">
        <v>319</v>
      </c>
      <c r="AN920" s="116" t="s">
        <v>328</v>
      </c>
      <c r="AQ920" s="116">
        <v>779</v>
      </c>
      <c r="AR920" s="116" t="s">
        <v>320</v>
      </c>
      <c r="AS920" s="116" t="s">
        <v>248</v>
      </c>
      <c r="AT920" s="116" t="s">
        <v>268</v>
      </c>
      <c r="AV920" s="116">
        <v>106.131014412327</v>
      </c>
      <c r="AW920" s="116">
        <v>0.1228603893</v>
      </c>
    </row>
    <row r="921" spans="1:49" x14ac:dyDescent="0.25">
      <c r="A921" s="127">
        <v>260000</v>
      </c>
      <c r="B921" s="127">
        <v>2500000</v>
      </c>
      <c r="C921" s="127">
        <v>690000</v>
      </c>
      <c r="D921" s="116" t="s">
        <v>314</v>
      </c>
      <c r="E921" s="116" t="s">
        <v>315</v>
      </c>
      <c r="F921" s="116" t="s">
        <v>316</v>
      </c>
      <c r="G921" s="116" t="s">
        <v>317</v>
      </c>
      <c r="H921" s="116">
        <v>0.36</v>
      </c>
      <c r="I921" s="116">
        <v>0.57999999999999996</v>
      </c>
      <c r="J921" s="116" t="s">
        <v>326</v>
      </c>
      <c r="K921" s="116">
        <v>0.19369546927302</v>
      </c>
      <c r="L921" s="116">
        <v>4013.6251545898699</v>
      </c>
      <c r="M921" s="116">
        <v>11.374551921986701</v>
      </c>
      <c r="N921" s="116">
        <v>2.1551558275437301</v>
      </c>
      <c r="O921" s="116">
        <v>2.2031991722996298</v>
      </c>
      <c r="P921" s="116">
        <v>0.41744391937258002</v>
      </c>
      <c r="Q921" s="116">
        <v>777.42100780430997</v>
      </c>
      <c r="R921" s="116">
        <v>1310</v>
      </c>
      <c r="S921" s="116" t="s">
        <v>318</v>
      </c>
      <c r="T921" s="116">
        <v>1310</v>
      </c>
      <c r="U921" s="116" t="s">
        <v>327</v>
      </c>
      <c r="V921" s="116" t="s">
        <v>326</v>
      </c>
      <c r="Z921" s="116">
        <v>0</v>
      </c>
      <c r="AA921" s="116">
        <v>1</v>
      </c>
      <c r="AB921" s="116">
        <v>2.2031991722996298</v>
      </c>
      <c r="AC921" s="116">
        <v>0.41744391937258002</v>
      </c>
      <c r="AD921" s="116">
        <v>777.42100780430997</v>
      </c>
      <c r="AF921" s="116">
        <v>-1</v>
      </c>
      <c r="AG921" s="116">
        <v>-1</v>
      </c>
      <c r="AH921" s="116">
        <v>-1</v>
      </c>
      <c r="AI921" s="116">
        <v>-1</v>
      </c>
      <c r="AJ921" s="116">
        <v>0</v>
      </c>
      <c r="AM921" s="116" t="s">
        <v>319</v>
      </c>
      <c r="AN921" s="116" t="s">
        <v>328</v>
      </c>
      <c r="AQ921" s="116">
        <v>779</v>
      </c>
      <c r="AR921" s="116" t="s">
        <v>320</v>
      </c>
      <c r="AS921" s="116" t="s">
        <v>248</v>
      </c>
      <c r="AT921" s="116" t="s">
        <v>268</v>
      </c>
      <c r="AV921" s="116">
        <v>120.653050491587</v>
      </c>
      <c r="AW921" s="116">
        <v>0.63051176630000005</v>
      </c>
    </row>
    <row r="922" spans="1:49" x14ac:dyDescent="0.25">
      <c r="A922" s="127">
        <v>260000</v>
      </c>
      <c r="B922" s="127">
        <v>2500000</v>
      </c>
      <c r="C922" s="127">
        <v>690000</v>
      </c>
      <c r="D922" s="116" t="s">
        <v>314</v>
      </c>
      <c r="E922" s="116" t="s">
        <v>315</v>
      </c>
      <c r="F922" s="116" t="s">
        <v>316</v>
      </c>
      <c r="G922" s="116" t="s">
        <v>317</v>
      </c>
      <c r="H922" s="116">
        <v>0.36</v>
      </c>
      <c r="I922" s="116">
        <v>0.57999999999999996</v>
      </c>
      <c r="J922" s="116" t="s">
        <v>326</v>
      </c>
      <c r="K922" s="116">
        <v>0.16003495318298</v>
      </c>
      <c r="L922" s="116">
        <v>4013.6251545898699</v>
      </c>
      <c r="M922" s="116">
        <v>11.374551921986701</v>
      </c>
      <c r="N922" s="116">
        <v>2.1551558275437301</v>
      </c>
      <c r="O922" s="116">
        <v>1.82032588431263</v>
      </c>
      <c r="P922" s="116">
        <v>0.344900261963</v>
      </c>
      <c r="Q922" s="116">
        <v>642.32031370885704</v>
      </c>
      <c r="R922" s="116">
        <v>1310</v>
      </c>
      <c r="S922" s="116" t="s">
        <v>318</v>
      </c>
      <c r="T922" s="116">
        <v>1310</v>
      </c>
      <c r="U922" s="116" t="s">
        <v>327</v>
      </c>
      <c r="V922" s="116" t="s">
        <v>326</v>
      </c>
      <c r="Z922" s="116">
        <v>0</v>
      </c>
      <c r="AA922" s="116">
        <v>1</v>
      </c>
      <c r="AB922" s="116">
        <v>1.82032588431263</v>
      </c>
      <c r="AC922" s="116">
        <v>0.344900261963</v>
      </c>
      <c r="AD922" s="116">
        <v>642.32031370885704</v>
      </c>
      <c r="AF922" s="116">
        <v>-1</v>
      </c>
      <c r="AG922" s="116">
        <v>-1</v>
      </c>
      <c r="AH922" s="116">
        <v>-1</v>
      </c>
      <c r="AI922" s="116">
        <v>-1</v>
      </c>
      <c r="AJ922" s="116">
        <v>0</v>
      </c>
      <c r="AM922" s="116" t="s">
        <v>319</v>
      </c>
      <c r="AN922" s="116" t="s">
        <v>328</v>
      </c>
      <c r="AQ922" s="116">
        <v>779</v>
      </c>
      <c r="AR922" s="116" t="s">
        <v>320</v>
      </c>
      <c r="AS922" s="116" t="s">
        <v>248</v>
      </c>
      <c r="AT922" s="116" t="s">
        <v>268</v>
      </c>
      <c r="AV922" s="116">
        <v>102.20175125404501</v>
      </c>
      <c r="AW922" s="116">
        <v>0.52094104919999995</v>
      </c>
    </row>
    <row r="923" spans="1:49" x14ac:dyDescent="0.25">
      <c r="A923" s="127">
        <v>260000</v>
      </c>
      <c r="B923" s="127">
        <v>2500000</v>
      </c>
      <c r="C923" s="127">
        <v>690000</v>
      </c>
      <c r="D923" s="116" t="s">
        <v>314</v>
      </c>
      <c r="E923" s="116" t="s">
        <v>315</v>
      </c>
      <c r="F923" s="116" t="s">
        <v>316</v>
      </c>
      <c r="G923" s="116" t="s">
        <v>317</v>
      </c>
      <c r="H923" s="116">
        <v>0.36</v>
      </c>
      <c r="I923" s="116">
        <v>0.57999999999999996</v>
      </c>
      <c r="J923" s="116" t="s">
        <v>326</v>
      </c>
      <c r="K923" s="116">
        <v>0.18700961365595001</v>
      </c>
      <c r="L923" s="116">
        <v>4013.6251545898699</v>
      </c>
      <c r="M923" s="116">
        <v>11.374551921986701</v>
      </c>
      <c r="N923" s="116">
        <v>2.1551558275437301</v>
      </c>
      <c r="O923" s="116">
        <v>2.12715056044031</v>
      </c>
      <c r="P923" s="116">
        <v>0.40303485867731997</v>
      </c>
      <c r="Q923" s="116">
        <v>750.586489519662</v>
      </c>
      <c r="R923" s="116">
        <v>1310</v>
      </c>
      <c r="S923" s="116" t="s">
        <v>318</v>
      </c>
      <c r="T923" s="116">
        <v>1310</v>
      </c>
      <c r="U923" s="116" t="s">
        <v>327</v>
      </c>
      <c r="V923" s="116" t="s">
        <v>326</v>
      </c>
      <c r="Z923" s="116">
        <v>0</v>
      </c>
      <c r="AA923" s="116">
        <v>1</v>
      </c>
      <c r="AB923" s="116">
        <v>2.12715056044031</v>
      </c>
      <c r="AC923" s="116">
        <v>0.40303485867731997</v>
      </c>
      <c r="AD923" s="116">
        <v>750.586489519662</v>
      </c>
      <c r="AF923" s="116">
        <v>-1</v>
      </c>
      <c r="AG923" s="116">
        <v>-1</v>
      </c>
      <c r="AH923" s="116">
        <v>-1</v>
      </c>
      <c r="AI923" s="116">
        <v>-1</v>
      </c>
      <c r="AJ923" s="116">
        <v>0</v>
      </c>
      <c r="AM923" s="116" t="s">
        <v>319</v>
      </c>
      <c r="AN923" s="116" t="s">
        <v>328</v>
      </c>
      <c r="AQ923" s="116">
        <v>779</v>
      </c>
      <c r="AR923" s="116" t="s">
        <v>320</v>
      </c>
      <c r="AS923" s="116" t="s">
        <v>248</v>
      </c>
      <c r="AT923" s="116" t="s">
        <v>268</v>
      </c>
      <c r="AV923" s="116">
        <v>110.093329192608</v>
      </c>
      <c r="AW923" s="116">
        <v>0.60874816669999998</v>
      </c>
    </row>
    <row r="924" spans="1:49" x14ac:dyDescent="0.25">
      <c r="A924" s="127">
        <v>260000</v>
      </c>
      <c r="B924" s="127">
        <v>2500000</v>
      </c>
      <c r="C924" s="127">
        <v>690000</v>
      </c>
      <c r="D924" s="116" t="s">
        <v>314</v>
      </c>
      <c r="E924" s="116" t="s">
        <v>315</v>
      </c>
      <c r="F924" s="116" t="s">
        <v>316</v>
      </c>
      <c r="G924" s="116" t="s">
        <v>317</v>
      </c>
      <c r="H924" s="116">
        <v>0.36</v>
      </c>
      <c r="I924" s="116">
        <v>0.57999999999999996</v>
      </c>
      <c r="J924" s="116" t="s">
        <v>326</v>
      </c>
      <c r="K924" s="116">
        <v>3.9280266928859997E-2</v>
      </c>
      <c r="L924" s="116">
        <v>4013.6251545898699</v>
      </c>
      <c r="M924" s="116">
        <v>11.374551921986701</v>
      </c>
      <c r="N924" s="116">
        <v>2.1551558275437301</v>
      </c>
      <c r="O924" s="116">
        <v>0.44679543569188002</v>
      </c>
      <c r="P924" s="116">
        <v>8.4655096179209993E-2</v>
      </c>
      <c r="Q924" s="116">
        <v>157.65626742470101</v>
      </c>
      <c r="R924" s="116">
        <v>1310</v>
      </c>
      <c r="S924" s="116" t="s">
        <v>318</v>
      </c>
      <c r="T924" s="116">
        <v>1310</v>
      </c>
      <c r="U924" s="116" t="s">
        <v>327</v>
      </c>
      <c r="V924" s="116" t="s">
        <v>326</v>
      </c>
      <c r="Z924" s="116">
        <v>0</v>
      </c>
      <c r="AA924" s="116">
        <v>1</v>
      </c>
      <c r="AB924" s="116">
        <v>0.44679543569188002</v>
      </c>
      <c r="AC924" s="116">
        <v>8.4655096179209993E-2</v>
      </c>
      <c r="AD924" s="116">
        <v>157.656267424699</v>
      </c>
      <c r="AF924" s="116">
        <v>-1</v>
      </c>
      <c r="AG924" s="116">
        <v>-1</v>
      </c>
      <c r="AH924" s="116">
        <v>-1</v>
      </c>
      <c r="AI924" s="116">
        <v>-1</v>
      </c>
      <c r="AJ924" s="116">
        <v>0</v>
      </c>
      <c r="AM924" s="116" t="s">
        <v>319</v>
      </c>
      <c r="AN924" s="116" t="s">
        <v>328</v>
      </c>
      <c r="AQ924" s="116">
        <v>779</v>
      </c>
      <c r="AR924" s="116" t="s">
        <v>320</v>
      </c>
      <c r="AS924" s="116" t="s">
        <v>248</v>
      </c>
      <c r="AT924" s="116" t="s">
        <v>268</v>
      </c>
      <c r="AV924" s="116">
        <v>54.115113189479203</v>
      </c>
      <c r="AW924" s="116">
        <v>0.12786396380000001</v>
      </c>
    </row>
    <row r="925" spans="1:49" x14ac:dyDescent="0.25">
      <c r="A925" s="127">
        <v>260000</v>
      </c>
      <c r="B925" s="127">
        <v>2500000</v>
      </c>
      <c r="C925" s="127">
        <v>690000</v>
      </c>
      <c r="D925" s="116" t="s">
        <v>314</v>
      </c>
      <c r="E925" s="116" t="s">
        <v>315</v>
      </c>
      <c r="F925" s="116" t="s">
        <v>316</v>
      </c>
      <c r="G925" s="116" t="s">
        <v>317</v>
      </c>
      <c r="H925" s="116">
        <v>0.36</v>
      </c>
      <c r="I925" s="116">
        <v>0.57999999999999996</v>
      </c>
      <c r="J925" s="116" t="s">
        <v>326</v>
      </c>
      <c r="K925" s="116">
        <v>0.24621467018851001</v>
      </c>
      <c r="L925" s="116">
        <v>4010.3446978489901</v>
      </c>
      <c r="M925" s="116">
        <v>10.8981982495928</v>
      </c>
      <c r="N925" s="116">
        <v>1.91840487163331</v>
      </c>
      <c r="O925" s="116">
        <v>2.6832962876725301</v>
      </c>
      <c r="P925" s="116">
        <v>0.47233942275723001</v>
      </c>
      <c r="Q925" s="116">
        <v>987.40569712314198</v>
      </c>
      <c r="R925" s="116">
        <v>1210</v>
      </c>
      <c r="S925" s="116" t="s">
        <v>318</v>
      </c>
      <c r="T925" s="116">
        <v>1210</v>
      </c>
      <c r="U925" s="116" t="s">
        <v>327</v>
      </c>
      <c r="V925" s="116" t="s">
        <v>326</v>
      </c>
      <c r="Z925" s="116">
        <v>0</v>
      </c>
      <c r="AA925" s="116">
        <v>1</v>
      </c>
      <c r="AB925" s="116">
        <v>2.6832962876725301</v>
      </c>
      <c r="AC925" s="116">
        <v>0.47233942275723001</v>
      </c>
      <c r="AD925" s="116">
        <v>987.40569720673295</v>
      </c>
      <c r="AF925" s="116">
        <v>-1</v>
      </c>
      <c r="AG925" s="116">
        <v>-1</v>
      </c>
      <c r="AH925" s="116">
        <v>-1</v>
      </c>
      <c r="AI925" s="116">
        <v>-1</v>
      </c>
      <c r="AJ925" s="116">
        <v>0</v>
      </c>
      <c r="AM925" s="116" t="s">
        <v>319</v>
      </c>
      <c r="AN925" s="116" t="s">
        <v>328</v>
      </c>
      <c r="AQ925" s="116">
        <v>779</v>
      </c>
      <c r="AR925" s="116" t="s">
        <v>320</v>
      </c>
      <c r="AS925" s="116" t="s">
        <v>248</v>
      </c>
      <c r="AT925" s="116" t="s">
        <v>268</v>
      </c>
      <c r="AV925" s="116">
        <v>293.39931936494298</v>
      </c>
      <c r="AW925" s="116">
        <v>0.80081565060000004</v>
      </c>
    </row>
    <row r="926" spans="1:49" x14ac:dyDescent="0.25">
      <c r="A926" s="127">
        <v>260000</v>
      </c>
      <c r="B926" s="127">
        <v>2500000</v>
      </c>
      <c r="C926" s="127">
        <v>690000</v>
      </c>
      <c r="D926" s="116" t="s">
        <v>314</v>
      </c>
      <c r="E926" s="116" t="s">
        <v>315</v>
      </c>
      <c r="F926" s="116" t="s">
        <v>316</v>
      </c>
      <c r="G926" s="116" t="s">
        <v>317</v>
      </c>
      <c r="H926" s="116">
        <v>0.36</v>
      </c>
      <c r="I926" s="116">
        <v>0.57999999999999996</v>
      </c>
      <c r="J926" s="116" t="s">
        <v>326</v>
      </c>
      <c r="K926" s="116">
        <v>6.5268161276239994E-2</v>
      </c>
      <c r="L926" s="116">
        <v>4010.3446978489901</v>
      </c>
      <c r="M926" s="116">
        <v>10.8981982495928</v>
      </c>
      <c r="N926" s="116">
        <v>1.91840487163331</v>
      </c>
      <c r="O926" s="116">
        <v>0.71130536097487995</v>
      </c>
      <c r="P926" s="116">
        <v>0.12521075855489</v>
      </c>
      <c r="Q926" s="116">
        <v>261.74782451252997</v>
      </c>
      <c r="R926" s="116">
        <v>1310</v>
      </c>
      <c r="S926" s="116" t="s">
        <v>318</v>
      </c>
      <c r="T926" s="116">
        <v>1310</v>
      </c>
      <c r="U926" s="116" t="s">
        <v>327</v>
      </c>
      <c r="V926" s="116" t="s">
        <v>326</v>
      </c>
      <c r="Z926" s="116">
        <v>0</v>
      </c>
      <c r="AA926" s="116">
        <v>1</v>
      </c>
      <c r="AB926" s="116">
        <v>0.71130536097487995</v>
      </c>
      <c r="AC926" s="116">
        <v>0.12521075855489</v>
      </c>
      <c r="AD926" s="116">
        <v>261.747824512531</v>
      </c>
      <c r="AF926" s="116">
        <v>-1</v>
      </c>
      <c r="AG926" s="116">
        <v>-1</v>
      </c>
      <c r="AH926" s="116">
        <v>-1</v>
      </c>
      <c r="AI926" s="116">
        <v>-1</v>
      </c>
      <c r="AJ926" s="116">
        <v>0</v>
      </c>
      <c r="AM926" s="116" t="s">
        <v>319</v>
      </c>
      <c r="AN926" s="116" t="s">
        <v>328</v>
      </c>
      <c r="AQ926" s="116">
        <v>779</v>
      </c>
      <c r="AR926" s="116" t="s">
        <v>320</v>
      </c>
      <c r="AS926" s="116" t="s">
        <v>248</v>
      </c>
      <c r="AT926" s="116" t="s">
        <v>268</v>
      </c>
      <c r="AV926" s="116">
        <v>65.822046101196904</v>
      </c>
      <c r="AW926" s="116">
        <v>0.21228534020000001</v>
      </c>
    </row>
    <row r="927" spans="1:49" x14ac:dyDescent="0.25">
      <c r="A927" s="127">
        <v>260000</v>
      </c>
      <c r="B927" s="127">
        <v>2500000</v>
      </c>
      <c r="C927" s="127">
        <v>690000</v>
      </c>
      <c r="D927" s="116" t="s">
        <v>314</v>
      </c>
      <c r="E927" s="116" t="s">
        <v>315</v>
      </c>
      <c r="F927" s="116" t="s">
        <v>316</v>
      </c>
      <c r="G927" s="116" t="s">
        <v>317</v>
      </c>
      <c r="H927" s="116">
        <v>0.36</v>
      </c>
      <c r="I927" s="116">
        <v>0.57999999999999996</v>
      </c>
      <c r="J927" s="116" t="s">
        <v>326</v>
      </c>
      <c r="K927" s="116">
        <v>1.6852297708530001E-2</v>
      </c>
      <c r="L927" s="116">
        <v>4010.3446978489901</v>
      </c>
      <c r="M927" s="116">
        <v>10.8981982495928</v>
      </c>
      <c r="N927" s="116">
        <v>1.91840487163331</v>
      </c>
      <c r="O927" s="116">
        <v>0.18365968138875</v>
      </c>
      <c r="P927" s="116">
        <v>3.2329530022260002E-2</v>
      </c>
      <c r="Q927" s="116">
        <v>67.583522761987993</v>
      </c>
      <c r="R927" s="116">
        <v>1310</v>
      </c>
      <c r="S927" s="116" t="s">
        <v>318</v>
      </c>
      <c r="T927" s="116">
        <v>1310</v>
      </c>
      <c r="U927" s="116" t="s">
        <v>327</v>
      </c>
      <c r="V927" s="116" t="s">
        <v>326</v>
      </c>
      <c r="Z927" s="116">
        <v>0</v>
      </c>
      <c r="AA927" s="116">
        <v>1</v>
      </c>
      <c r="AB927" s="116">
        <v>0.18365968138875</v>
      </c>
      <c r="AC927" s="116">
        <v>3.2329530022260002E-2</v>
      </c>
      <c r="AD927" s="116">
        <v>67.583522678394402</v>
      </c>
      <c r="AF927" s="116">
        <v>-1</v>
      </c>
      <c r="AG927" s="116">
        <v>-1</v>
      </c>
      <c r="AH927" s="116">
        <v>-1</v>
      </c>
      <c r="AI927" s="116">
        <v>-1</v>
      </c>
      <c r="AJ927" s="116">
        <v>0</v>
      </c>
      <c r="AM927" s="116" t="s">
        <v>319</v>
      </c>
      <c r="AN927" s="116" t="s">
        <v>328</v>
      </c>
      <c r="AQ927" s="116">
        <v>779</v>
      </c>
      <c r="AR927" s="116" t="s">
        <v>320</v>
      </c>
      <c r="AS927" s="116" t="s">
        <v>248</v>
      </c>
      <c r="AT927" s="116" t="s">
        <v>268</v>
      </c>
      <c r="AV927" s="116">
        <v>39.361847084399699</v>
      </c>
      <c r="AW927" s="116">
        <v>5.4812264899999998E-2</v>
      </c>
    </row>
    <row r="928" spans="1:49" x14ac:dyDescent="0.25">
      <c r="A928" s="127">
        <v>260000</v>
      </c>
      <c r="B928" s="127">
        <v>2500000</v>
      </c>
      <c r="C928" s="127">
        <v>690000</v>
      </c>
      <c r="D928" s="116" t="s">
        <v>314</v>
      </c>
      <c r="E928" s="116" t="s">
        <v>315</v>
      </c>
      <c r="F928" s="116" t="s">
        <v>316</v>
      </c>
      <c r="G928" s="116" t="s">
        <v>317</v>
      </c>
      <c r="H928" s="116">
        <v>0.36</v>
      </c>
      <c r="I928" s="116">
        <v>0.57999999999999996</v>
      </c>
      <c r="J928" s="116" t="s">
        <v>326</v>
      </c>
      <c r="K928" s="116">
        <v>0.28942832435653998</v>
      </c>
      <c r="L928" s="116">
        <v>4010.3446978489901</v>
      </c>
      <c r="M928" s="116">
        <v>10.8981982495928</v>
      </c>
      <c r="N928" s="116">
        <v>1.91840487163331</v>
      </c>
      <c r="O928" s="116">
        <v>3.15424725788507</v>
      </c>
      <c r="P928" s="116">
        <v>0.55524070743426002</v>
      </c>
      <c r="Q928" s="116">
        <v>1160.7073459905801</v>
      </c>
      <c r="R928" s="116">
        <v>1310</v>
      </c>
      <c r="S928" s="116" t="s">
        <v>318</v>
      </c>
      <c r="T928" s="116">
        <v>1310</v>
      </c>
      <c r="U928" s="116" t="s">
        <v>327</v>
      </c>
      <c r="V928" s="116" t="s">
        <v>326</v>
      </c>
      <c r="Z928" s="116">
        <v>0</v>
      </c>
      <c r="AA928" s="116">
        <v>1</v>
      </c>
      <c r="AB928" s="116">
        <v>3.15424725788507</v>
      </c>
      <c r="AC928" s="116">
        <v>0.55524070743426002</v>
      </c>
      <c r="AD928" s="116">
        <v>1160.7073459905801</v>
      </c>
      <c r="AF928" s="116">
        <v>-1</v>
      </c>
      <c r="AG928" s="116">
        <v>-1</v>
      </c>
      <c r="AH928" s="116">
        <v>-1</v>
      </c>
      <c r="AI928" s="116">
        <v>-1</v>
      </c>
      <c r="AJ928" s="116">
        <v>0</v>
      </c>
      <c r="AM928" s="116" t="s">
        <v>319</v>
      </c>
      <c r="AN928" s="116" t="s">
        <v>328</v>
      </c>
      <c r="AQ928" s="116">
        <v>779</v>
      </c>
      <c r="AR928" s="116" t="s">
        <v>320</v>
      </c>
      <c r="AS928" s="116" t="s">
        <v>248</v>
      </c>
      <c r="AT928" s="116" t="s">
        <v>268</v>
      </c>
      <c r="AV928" s="116">
        <v>137.04597058403201</v>
      </c>
      <c r="AW928" s="116">
        <v>0.94136848819999996</v>
      </c>
    </row>
    <row r="929" spans="1:49" x14ac:dyDescent="0.25">
      <c r="A929" s="127">
        <v>260000</v>
      </c>
      <c r="B929" s="127">
        <v>2500000</v>
      </c>
      <c r="C929" s="127">
        <v>690000</v>
      </c>
      <c r="D929" s="116" t="s">
        <v>314</v>
      </c>
      <c r="E929" s="116" t="s">
        <v>315</v>
      </c>
      <c r="F929" s="116" t="s">
        <v>316</v>
      </c>
      <c r="G929" s="116" t="s">
        <v>317</v>
      </c>
      <c r="H929" s="116">
        <v>0.36</v>
      </c>
      <c r="I929" s="116">
        <v>0.57999999999999996</v>
      </c>
      <c r="J929" s="116" t="s">
        <v>326</v>
      </c>
      <c r="K929" s="116">
        <v>2.1586505337500002E-3</v>
      </c>
      <c r="L929" s="116">
        <v>3997.58958785913</v>
      </c>
      <c r="M929" s="116">
        <v>10.139301411046301</v>
      </c>
      <c r="N929" s="116">
        <v>1.5666767996498101</v>
      </c>
      <c r="O929" s="116">
        <v>2.1887208402890001E-2</v>
      </c>
      <c r="P929" s="116">
        <v>3.3819077097900002E-3</v>
      </c>
      <c r="Q929" s="116">
        <v>8.6293988975815399</v>
      </c>
      <c r="R929" s="116">
        <v>1210</v>
      </c>
      <c r="S929" s="116" t="s">
        <v>318</v>
      </c>
      <c r="T929" s="116">
        <v>1210</v>
      </c>
      <c r="U929" s="116" t="s">
        <v>327</v>
      </c>
      <c r="V929" s="116" t="s">
        <v>326</v>
      </c>
      <c r="Z929" s="116">
        <v>0</v>
      </c>
      <c r="AA929" s="116">
        <v>1</v>
      </c>
      <c r="AB929" s="116">
        <v>2.1887208402890001E-2</v>
      </c>
      <c r="AC929" s="116">
        <v>3.3819077097900002E-3</v>
      </c>
      <c r="AD929" s="116">
        <v>8.6293988975833003</v>
      </c>
      <c r="AF929" s="116">
        <v>-1</v>
      </c>
      <c r="AG929" s="116">
        <v>-1</v>
      </c>
      <c r="AH929" s="116">
        <v>-1</v>
      </c>
      <c r="AI929" s="116">
        <v>-1</v>
      </c>
      <c r="AJ929" s="116">
        <v>0</v>
      </c>
      <c r="AM929" s="116" t="s">
        <v>319</v>
      </c>
      <c r="AN929" s="116" t="s">
        <v>328</v>
      </c>
      <c r="AQ929" s="116">
        <v>779</v>
      </c>
      <c r="AR929" s="116" t="s">
        <v>320</v>
      </c>
      <c r="AS929" s="116" t="s">
        <v>248</v>
      </c>
      <c r="AT929" s="116" t="s">
        <v>268</v>
      </c>
      <c r="AV929" s="116">
        <v>100.377283443042</v>
      </c>
      <c r="AW929" s="116">
        <v>6.9987015000000001E-3</v>
      </c>
    </row>
    <row r="930" spans="1:49" x14ac:dyDescent="0.25">
      <c r="A930" s="127">
        <v>260000</v>
      </c>
      <c r="B930" s="127">
        <v>2500000</v>
      </c>
      <c r="C930" s="127">
        <v>690000</v>
      </c>
      <c r="D930" s="116" t="s">
        <v>314</v>
      </c>
      <c r="E930" s="116" t="s">
        <v>315</v>
      </c>
      <c r="F930" s="116" t="s">
        <v>316</v>
      </c>
      <c r="G930" s="116" t="s">
        <v>317</v>
      </c>
      <c r="H930" s="116">
        <v>0.36</v>
      </c>
      <c r="I930" s="116">
        <v>0.57999999999999996</v>
      </c>
      <c r="J930" s="116" t="s">
        <v>326</v>
      </c>
      <c r="K930" s="116">
        <v>5.8284576071199997E-3</v>
      </c>
      <c r="L930" s="116">
        <v>3997.58958785913</v>
      </c>
      <c r="M930" s="116">
        <v>10.139301411046301</v>
      </c>
      <c r="N930" s="116">
        <v>1.5666767996498101</v>
      </c>
      <c r="O930" s="116">
        <v>5.9096488440150002E-2</v>
      </c>
      <c r="P930" s="116">
        <v>9.1313093108200006E-3</v>
      </c>
      <c r="Q930" s="116">
        <v>23.299781443525202</v>
      </c>
      <c r="R930" s="116">
        <v>1310</v>
      </c>
      <c r="S930" s="116" t="s">
        <v>318</v>
      </c>
      <c r="T930" s="116">
        <v>1310</v>
      </c>
      <c r="U930" s="116" t="s">
        <v>327</v>
      </c>
      <c r="V930" s="116" t="s">
        <v>326</v>
      </c>
      <c r="Z930" s="116">
        <v>0</v>
      </c>
      <c r="AA930" s="116">
        <v>1</v>
      </c>
      <c r="AB930" s="116">
        <v>5.9096488440150002E-2</v>
      </c>
      <c r="AC930" s="116">
        <v>9.1313093108200006E-3</v>
      </c>
      <c r="AD930" s="116">
        <v>23.299781443524299</v>
      </c>
      <c r="AF930" s="116">
        <v>-1</v>
      </c>
      <c r="AG930" s="116">
        <v>-1</v>
      </c>
      <c r="AH930" s="116">
        <v>-1</v>
      </c>
      <c r="AI930" s="116">
        <v>-1</v>
      </c>
      <c r="AJ930" s="116">
        <v>0</v>
      </c>
      <c r="AM930" s="116" t="s">
        <v>319</v>
      </c>
      <c r="AN930" s="116" t="s">
        <v>328</v>
      </c>
      <c r="AQ930" s="116">
        <v>779</v>
      </c>
      <c r="AR930" s="116" t="s">
        <v>320</v>
      </c>
      <c r="AS930" s="116" t="s">
        <v>248</v>
      </c>
      <c r="AT930" s="116" t="s">
        <v>268</v>
      </c>
      <c r="AV930" s="116">
        <v>20.6567756585616</v>
      </c>
      <c r="AW930" s="116">
        <v>1.8896821899999999E-2</v>
      </c>
    </row>
    <row r="931" spans="1:49" x14ac:dyDescent="0.25">
      <c r="A931" s="127">
        <v>260000</v>
      </c>
      <c r="B931" s="127">
        <v>2500000</v>
      </c>
      <c r="C931" s="127">
        <v>690000</v>
      </c>
      <c r="D931" s="116" t="s">
        <v>314</v>
      </c>
      <c r="E931" s="116" t="s">
        <v>315</v>
      </c>
      <c r="F931" s="116" t="s">
        <v>316</v>
      </c>
      <c r="G931" s="116" t="s">
        <v>317</v>
      </c>
      <c r="H931" s="116">
        <v>0.36</v>
      </c>
      <c r="I931" s="116">
        <v>0.57999999999999996</v>
      </c>
      <c r="J931" s="116" t="s">
        <v>326</v>
      </c>
      <c r="K931" s="116">
        <v>5.4335298417780002E-2</v>
      </c>
      <c r="L931" s="116">
        <v>3997.58958785913</v>
      </c>
      <c r="M931" s="116">
        <v>10.139301411046301</v>
      </c>
      <c r="N931" s="116">
        <v>1.5666767996498101</v>
      </c>
      <c r="O931" s="116">
        <v>0.55092196791708004</v>
      </c>
      <c r="P931" s="116">
        <v>8.512585143319E-2</v>
      </c>
      <c r="Q931" s="116">
        <v>217.21022320815999</v>
      </c>
      <c r="R931" s="116">
        <v>1310</v>
      </c>
      <c r="S931" s="116" t="s">
        <v>318</v>
      </c>
      <c r="T931" s="116">
        <v>1310</v>
      </c>
      <c r="U931" s="116" t="s">
        <v>327</v>
      </c>
      <c r="V931" s="116" t="s">
        <v>326</v>
      </c>
      <c r="Z931" s="116">
        <v>0</v>
      </c>
      <c r="AA931" s="116">
        <v>1</v>
      </c>
      <c r="AB931" s="116">
        <v>0.55092196791708004</v>
      </c>
      <c r="AC931" s="116">
        <v>8.512585143319E-2</v>
      </c>
      <c r="AD931" s="116">
        <v>217.21022320815999</v>
      </c>
      <c r="AF931" s="116">
        <v>-1</v>
      </c>
      <c r="AG931" s="116">
        <v>-1</v>
      </c>
      <c r="AH931" s="116">
        <v>-1</v>
      </c>
      <c r="AI931" s="116">
        <v>-1</v>
      </c>
      <c r="AJ931" s="116">
        <v>0</v>
      </c>
      <c r="AM931" s="116" t="s">
        <v>319</v>
      </c>
      <c r="AN931" s="116" t="s">
        <v>328</v>
      </c>
      <c r="AQ931" s="116">
        <v>779</v>
      </c>
      <c r="AR931" s="116" t="s">
        <v>320</v>
      </c>
      <c r="AS931" s="116" t="s">
        <v>248</v>
      </c>
      <c r="AT931" s="116" t="s">
        <v>268</v>
      </c>
      <c r="AV931" s="116">
        <v>74.7628080158605</v>
      </c>
      <c r="AW931" s="116">
        <v>0.17616400909999999</v>
      </c>
    </row>
    <row r="932" spans="1:49" x14ac:dyDescent="0.25">
      <c r="A932" s="127">
        <v>260000</v>
      </c>
      <c r="B932" s="127">
        <v>2500000</v>
      </c>
      <c r="C932" s="127">
        <v>690000</v>
      </c>
      <c r="D932" s="116" t="s">
        <v>314</v>
      </c>
      <c r="E932" s="116" t="s">
        <v>315</v>
      </c>
      <c r="F932" s="116" t="s">
        <v>316</v>
      </c>
      <c r="G932" s="116" t="s">
        <v>317</v>
      </c>
      <c r="H932" s="116">
        <v>0.36</v>
      </c>
      <c r="I932" s="116">
        <v>0.57999999999999996</v>
      </c>
      <c r="J932" s="116" t="s">
        <v>326</v>
      </c>
      <c r="K932" s="116">
        <v>3.2114751589139998E-2</v>
      </c>
      <c r="L932" s="116">
        <v>3997.58958785913</v>
      </c>
      <c r="M932" s="116">
        <v>10.139301411046301</v>
      </c>
      <c r="N932" s="116">
        <v>1.5666767996498101</v>
      </c>
      <c r="O932" s="116">
        <v>0.32562114610322002</v>
      </c>
      <c r="P932" s="116">
        <v>5.0313436241229997E-2</v>
      </c>
      <c r="Q932" s="116">
        <v>128.38159656944799</v>
      </c>
      <c r="R932" s="116">
        <v>1310</v>
      </c>
      <c r="S932" s="116" t="s">
        <v>318</v>
      </c>
      <c r="T932" s="116">
        <v>1310</v>
      </c>
      <c r="U932" s="116" t="s">
        <v>327</v>
      </c>
      <c r="V932" s="116" t="s">
        <v>326</v>
      </c>
      <c r="Z932" s="116">
        <v>0</v>
      </c>
      <c r="AA932" s="116">
        <v>1</v>
      </c>
      <c r="AB932" s="116">
        <v>0.32562114610322002</v>
      </c>
      <c r="AC932" s="116">
        <v>5.0313436241229997E-2</v>
      </c>
      <c r="AD932" s="116">
        <v>128.381596569447</v>
      </c>
      <c r="AF932" s="116">
        <v>-1</v>
      </c>
      <c r="AG932" s="116">
        <v>-1</v>
      </c>
      <c r="AH932" s="116">
        <v>-1</v>
      </c>
      <c r="AI932" s="116">
        <v>-1</v>
      </c>
      <c r="AJ932" s="116">
        <v>0</v>
      </c>
      <c r="AM932" s="116" t="s">
        <v>319</v>
      </c>
      <c r="AN932" s="116" t="s">
        <v>328</v>
      </c>
      <c r="AQ932" s="116">
        <v>779</v>
      </c>
      <c r="AR932" s="116" t="s">
        <v>320</v>
      </c>
      <c r="AS932" s="116" t="s">
        <v>248</v>
      </c>
      <c r="AT932" s="116" t="s">
        <v>268</v>
      </c>
      <c r="AV932" s="116">
        <v>48.785998845828402</v>
      </c>
      <c r="AW932" s="116">
        <v>0.1041213273</v>
      </c>
    </row>
    <row r="933" spans="1:49" x14ac:dyDescent="0.25">
      <c r="A933" s="127">
        <v>260000</v>
      </c>
      <c r="B933" s="127">
        <v>2500000</v>
      </c>
      <c r="C933" s="127">
        <v>690000</v>
      </c>
      <c r="D933" s="116" t="s">
        <v>314</v>
      </c>
      <c r="E933" s="116" t="s">
        <v>315</v>
      </c>
      <c r="F933" s="116" t="s">
        <v>316</v>
      </c>
      <c r="G933" s="116" t="s">
        <v>317</v>
      </c>
      <c r="H933" s="116">
        <v>0.36</v>
      </c>
      <c r="I933" s="116">
        <v>0.57999999999999996</v>
      </c>
      <c r="J933" s="116" t="s">
        <v>326</v>
      </c>
      <c r="K933" s="116">
        <v>5.6044057614500001E-3</v>
      </c>
      <c r="L933" s="116">
        <v>3985.7139502506502</v>
      </c>
      <c r="M933" s="116">
        <v>10.3136570378835</v>
      </c>
      <c r="N933" s="116">
        <v>1.6612117895518399</v>
      </c>
      <c r="O933" s="116">
        <v>5.7801918924730002E-2</v>
      </c>
      <c r="P933" s="116">
        <v>9.3101049243500007E-3</v>
      </c>
      <c r="Q933" s="116">
        <v>22.3375582262763</v>
      </c>
      <c r="R933" s="116">
        <v>1210</v>
      </c>
      <c r="S933" s="116" t="s">
        <v>318</v>
      </c>
      <c r="T933" s="116">
        <v>1210</v>
      </c>
      <c r="U933" s="116" t="s">
        <v>327</v>
      </c>
      <c r="V933" s="116" t="s">
        <v>326</v>
      </c>
      <c r="Z933" s="116">
        <v>0</v>
      </c>
      <c r="AA933" s="116">
        <v>1</v>
      </c>
      <c r="AB933" s="116">
        <v>5.7801918924730002E-2</v>
      </c>
      <c r="AC933" s="116">
        <v>9.3101049243500007E-3</v>
      </c>
      <c r="AD933" s="116">
        <v>22.3375582262778</v>
      </c>
      <c r="AF933" s="116">
        <v>-1</v>
      </c>
      <c r="AG933" s="116">
        <v>-1</v>
      </c>
      <c r="AH933" s="116">
        <v>-1</v>
      </c>
      <c r="AI933" s="116">
        <v>-1</v>
      </c>
      <c r="AJ933" s="116">
        <v>0</v>
      </c>
      <c r="AM933" s="116" t="s">
        <v>319</v>
      </c>
      <c r="AN933" s="116">
        <v>86</v>
      </c>
      <c r="AQ933" s="116">
        <v>779</v>
      </c>
      <c r="AR933" s="116" t="s">
        <v>320</v>
      </c>
      <c r="AS933" s="116" t="s">
        <v>248</v>
      </c>
      <c r="AT933" s="116" t="s">
        <v>268</v>
      </c>
      <c r="AV933" s="116">
        <v>101.65772561647501</v>
      </c>
      <c r="AW933" s="116">
        <v>1.8116429999999999E-2</v>
      </c>
    </row>
    <row r="934" spans="1:49" x14ac:dyDescent="0.25">
      <c r="A934" s="127">
        <v>260000</v>
      </c>
      <c r="B934" s="127">
        <v>2500000</v>
      </c>
      <c r="C934" s="127">
        <v>690000</v>
      </c>
      <c r="D934" s="116" t="s">
        <v>314</v>
      </c>
      <c r="E934" s="116" t="s">
        <v>315</v>
      </c>
      <c r="F934" s="116" t="s">
        <v>316</v>
      </c>
      <c r="G934" s="116" t="s">
        <v>317</v>
      </c>
      <c r="H934" s="116">
        <v>0.36</v>
      </c>
      <c r="I934" s="116">
        <v>0.57999999999999996</v>
      </c>
      <c r="J934" s="116" t="s">
        <v>326</v>
      </c>
      <c r="K934" s="116">
        <v>8.2044625828500001E-3</v>
      </c>
      <c r="L934" s="116">
        <v>3985.7139502506502</v>
      </c>
      <c r="M934" s="116">
        <v>10.3136570378835</v>
      </c>
      <c r="N934" s="116">
        <v>1.6612117895518399</v>
      </c>
      <c r="O934" s="116">
        <v>8.4618013259739999E-2</v>
      </c>
      <c r="P934" s="116">
        <v>1.362934996958E-2</v>
      </c>
      <c r="Q934" s="116">
        <v>32.700640970806603</v>
      </c>
      <c r="R934" s="116">
        <v>1310</v>
      </c>
      <c r="S934" s="116" t="s">
        <v>318</v>
      </c>
      <c r="T934" s="116">
        <v>1310</v>
      </c>
      <c r="U934" s="116" t="s">
        <v>327</v>
      </c>
      <c r="V934" s="116" t="s">
        <v>326</v>
      </c>
      <c r="Z934" s="116">
        <v>0</v>
      </c>
      <c r="AA934" s="116">
        <v>1</v>
      </c>
      <c r="AB934" s="116">
        <v>8.4618013259739999E-2</v>
      </c>
      <c r="AC934" s="116">
        <v>1.362934996958E-2</v>
      </c>
      <c r="AD934" s="116">
        <v>32.700640970806603</v>
      </c>
      <c r="AF934" s="116">
        <v>-1</v>
      </c>
      <c r="AG934" s="116">
        <v>-1</v>
      </c>
      <c r="AH934" s="116">
        <v>-1</v>
      </c>
      <c r="AI934" s="116">
        <v>-1</v>
      </c>
      <c r="AJ934" s="116">
        <v>0</v>
      </c>
      <c r="AM934" s="116" t="s">
        <v>319</v>
      </c>
      <c r="AN934" s="116">
        <v>87</v>
      </c>
      <c r="AQ934" s="116">
        <v>779</v>
      </c>
      <c r="AR934" s="116" t="s">
        <v>320</v>
      </c>
      <c r="AS934" s="116" t="s">
        <v>248</v>
      </c>
      <c r="AT934" s="116" t="s">
        <v>268</v>
      </c>
      <c r="AV934" s="116">
        <v>49.583097085718798</v>
      </c>
      <c r="AW934" s="116">
        <v>2.6521201099999999E-2</v>
      </c>
    </row>
    <row r="935" spans="1:49" x14ac:dyDescent="0.25">
      <c r="A935" s="127">
        <v>260000</v>
      </c>
      <c r="B935" s="127">
        <v>2500000</v>
      </c>
      <c r="C935" s="127">
        <v>690000</v>
      </c>
      <c r="D935" s="116" t="s">
        <v>314</v>
      </c>
      <c r="E935" s="116" t="s">
        <v>315</v>
      </c>
      <c r="F935" s="116" t="s">
        <v>316</v>
      </c>
      <c r="G935" s="116" t="s">
        <v>317</v>
      </c>
      <c r="H935" s="116">
        <v>0.36</v>
      </c>
      <c r="I935" s="116">
        <v>0.57999999999999996</v>
      </c>
      <c r="J935" s="116" t="s">
        <v>326</v>
      </c>
      <c r="K935" s="116">
        <v>5.3741081686379998E-2</v>
      </c>
      <c r="L935" s="116">
        <v>3985.7139502506502</v>
      </c>
      <c r="M935" s="116">
        <v>10.3136570378835</v>
      </c>
      <c r="N935" s="116">
        <v>1.6612117895518399</v>
      </c>
      <c r="O935" s="116">
        <v>0.55426708535827995</v>
      </c>
      <c r="P935" s="116">
        <v>8.9275318480689994E-2</v>
      </c>
      <c r="Q935" s="116">
        <v>214.19657897899199</v>
      </c>
      <c r="R935" s="116">
        <v>1310</v>
      </c>
      <c r="S935" s="116" t="s">
        <v>318</v>
      </c>
      <c r="T935" s="116">
        <v>1310</v>
      </c>
      <c r="U935" s="116" t="s">
        <v>327</v>
      </c>
      <c r="V935" s="116" t="s">
        <v>326</v>
      </c>
      <c r="Z935" s="116">
        <v>0</v>
      </c>
      <c r="AA935" s="116">
        <v>1</v>
      </c>
      <c r="AB935" s="116">
        <v>0.55426708535827995</v>
      </c>
      <c r="AC935" s="116">
        <v>8.9275318480689994E-2</v>
      </c>
      <c r="AD935" s="116">
        <v>214.19657897899</v>
      </c>
      <c r="AF935" s="116">
        <v>-1</v>
      </c>
      <c r="AG935" s="116">
        <v>-1</v>
      </c>
      <c r="AH935" s="116">
        <v>-1</v>
      </c>
      <c r="AI935" s="116">
        <v>-1</v>
      </c>
      <c r="AJ935" s="116">
        <v>0</v>
      </c>
      <c r="AM935" s="116" t="s">
        <v>319</v>
      </c>
      <c r="AN935" s="116">
        <v>88</v>
      </c>
      <c r="AQ935" s="116">
        <v>779</v>
      </c>
      <c r="AR935" s="116" t="s">
        <v>320</v>
      </c>
      <c r="AS935" s="116" t="s">
        <v>248</v>
      </c>
      <c r="AT935" s="116" t="s">
        <v>268</v>
      </c>
      <c r="AV935" s="116">
        <v>64.224590374498206</v>
      </c>
      <c r="AW935" s="116">
        <v>0.1737198532</v>
      </c>
    </row>
    <row r="936" spans="1:49" x14ac:dyDescent="0.25">
      <c r="A936" s="127">
        <v>260000</v>
      </c>
      <c r="B936" s="127">
        <v>2500000</v>
      </c>
      <c r="C936" s="127">
        <v>690000</v>
      </c>
      <c r="D936" s="116" t="s">
        <v>314</v>
      </c>
      <c r="E936" s="116" t="s">
        <v>315</v>
      </c>
      <c r="F936" s="116" t="s">
        <v>316</v>
      </c>
      <c r="G936" s="116" t="s">
        <v>317</v>
      </c>
      <c r="H936" s="116">
        <v>0.36</v>
      </c>
      <c r="I936" s="116">
        <v>0.57999999999999996</v>
      </c>
      <c r="J936" s="116" t="s">
        <v>326</v>
      </c>
      <c r="K936" s="116">
        <v>0.10692456169801</v>
      </c>
      <c r="L936" s="116">
        <v>3985.7139502506502</v>
      </c>
      <c r="M936" s="116">
        <v>10.3136570378835</v>
      </c>
      <c r="N936" s="116">
        <v>1.6612117895518399</v>
      </c>
      <c r="O936" s="116">
        <v>1.10278325827934</v>
      </c>
      <c r="P936" s="116">
        <v>0.17762434248539999</v>
      </c>
      <c r="Q936" s="116">
        <v>426.17071718420999</v>
      </c>
      <c r="R936" s="116">
        <v>1310</v>
      </c>
      <c r="S936" s="116" t="s">
        <v>318</v>
      </c>
      <c r="T936" s="116">
        <v>1310</v>
      </c>
      <c r="U936" s="116" t="s">
        <v>327</v>
      </c>
      <c r="V936" s="116" t="s">
        <v>326</v>
      </c>
      <c r="Z936" s="116">
        <v>0</v>
      </c>
      <c r="AA936" s="116">
        <v>1</v>
      </c>
      <c r="AB936" s="116">
        <v>1.10278325827934</v>
      </c>
      <c r="AC936" s="116">
        <v>0.17762434248539999</v>
      </c>
      <c r="AD936" s="116">
        <v>426.17071718420999</v>
      </c>
      <c r="AF936" s="116">
        <v>-1</v>
      </c>
      <c r="AG936" s="116">
        <v>-1</v>
      </c>
      <c r="AH936" s="116">
        <v>-1</v>
      </c>
      <c r="AI936" s="116">
        <v>-1</v>
      </c>
      <c r="AJ936" s="116">
        <v>0</v>
      </c>
      <c r="AM936" s="116" t="s">
        <v>319</v>
      </c>
      <c r="AN936" s="116">
        <v>89</v>
      </c>
      <c r="AQ936" s="116">
        <v>779</v>
      </c>
      <c r="AR936" s="116" t="s">
        <v>320</v>
      </c>
      <c r="AS936" s="116" t="s">
        <v>248</v>
      </c>
      <c r="AT936" s="116" t="s">
        <v>268</v>
      </c>
      <c r="AV936" s="116">
        <v>83.696478894532007</v>
      </c>
      <c r="AW936" s="116">
        <v>0.34563724019999997</v>
      </c>
    </row>
    <row r="937" spans="1:49" x14ac:dyDescent="0.25">
      <c r="A937" s="127">
        <v>260000</v>
      </c>
      <c r="B937" s="127">
        <v>2500000</v>
      </c>
      <c r="C937" s="127">
        <v>690000</v>
      </c>
      <c r="D937" s="116" t="s">
        <v>314</v>
      </c>
      <c r="E937" s="116" t="s">
        <v>315</v>
      </c>
      <c r="F937" s="116" t="s">
        <v>316</v>
      </c>
      <c r="G937" s="116" t="s">
        <v>317</v>
      </c>
      <c r="H937" s="116">
        <v>0.36</v>
      </c>
      <c r="I937" s="116">
        <v>0.57999999999999996</v>
      </c>
      <c r="J937" s="116" t="s">
        <v>326</v>
      </c>
      <c r="K937" s="116">
        <v>4.6204935692569997E-2</v>
      </c>
      <c r="L937" s="116">
        <v>3971.6748990732699</v>
      </c>
      <c r="M937" s="116">
        <v>10.067472380624199</v>
      </c>
      <c r="N937" s="116">
        <v>1.5495987385704399</v>
      </c>
      <c r="O937" s="116">
        <v>0.46516691393349002</v>
      </c>
      <c r="P937" s="116">
        <v>7.1599110064929999E-2</v>
      </c>
      <c r="Q937" s="116">
        <v>183.51098330348199</v>
      </c>
      <c r="R937" s="116">
        <v>1210</v>
      </c>
      <c r="S937" s="116" t="s">
        <v>318</v>
      </c>
      <c r="T937" s="116">
        <v>1210</v>
      </c>
      <c r="U937" s="116" t="s">
        <v>327</v>
      </c>
      <c r="V937" s="116" t="s">
        <v>326</v>
      </c>
      <c r="Z937" s="116">
        <v>0</v>
      </c>
      <c r="AA937" s="116">
        <v>1</v>
      </c>
      <c r="AB937" s="116">
        <v>0.46516691393349002</v>
      </c>
      <c r="AC937" s="116">
        <v>7.1599110064929999E-2</v>
      </c>
      <c r="AD937" s="116">
        <v>183.51098330348199</v>
      </c>
      <c r="AF937" s="116">
        <v>-1</v>
      </c>
      <c r="AG937" s="116">
        <v>-1</v>
      </c>
      <c r="AH937" s="116">
        <v>-1</v>
      </c>
      <c r="AI937" s="116">
        <v>-1</v>
      </c>
      <c r="AJ937" s="116">
        <v>0</v>
      </c>
      <c r="AM937" s="116" t="s">
        <v>319</v>
      </c>
      <c r="AN937" s="116" t="s">
        <v>328</v>
      </c>
      <c r="AQ937" s="116">
        <v>779</v>
      </c>
      <c r="AR937" s="116" t="s">
        <v>320</v>
      </c>
      <c r="AS937" s="116" t="s">
        <v>248</v>
      </c>
      <c r="AT937" s="116" t="s">
        <v>268</v>
      </c>
      <c r="AV937" s="116">
        <v>115.850759458658</v>
      </c>
      <c r="AW937" s="116">
        <v>0.14883291430000001</v>
      </c>
    </row>
    <row r="938" spans="1:49" x14ac:dyDescent="0.25">
      <c r="A938" s="127">
        <v>260000</v>
      </c>
      <c r="B938" s="127">
        <v>2500000</v>
      </c>
      <c r="C938" s="127">
        <v>690000</v>
      </c>
      <c r="D938" s="116" t="s">
        <v>314</v>
      </c>
      <c r="E938" s="116" t="s">
        <v>315</v>
      </c>
      <c r="F938" s="116" t="s">
        <v>316</v>
      </c>
      <c r="G938" s="116" t="s">
        <v>317</v>
      </c>
      <c r="H938" s="116">
        <v>0.36</v>
      </c>
      <c r="I938" s="116">
        <v>0.57999999999999996</v>
      </c>
      <c r="J938" s="116" t="s">
        <v>326</v>
      </c>
      <c r="K938" s="116">
        <v>7.7198582931E-4</v>
      </c>
      <c r="L938" s="116">
        <v>3971.6748990732699</v>
      </c>
      <c r="M938" s="116">
        <v>10.067472380624199</v>
      </c>
      <c r="N938" s="116">
        <v>1.5495987385704399</v>
      </c>
      <c r="O938" s="116">
        <v>7.7719460148099996E-3</v>
      </c>
      <c r="P938" s="116">
        <v>1.1962682672899999E-3</v>
      </c>
      <c r="Q938" s="116">
        <v>3.0660767407107898</v>
      </c>
      <c r="R938" s="116">
        <v>1310</v>
      </c>
      <c r="S938" s="116" t="s">
        <v>318</v>
      </c>
      <c r="T938" s="116">
        <v>1310</v>
      </c>
      <c r="U938" s="116" t="s">
        <v>327</v>
      </c>
      <c r="V938" s="116" t="s">
        <v>326</v>
      </c>
      <c r="Z938" s="116">
        <v>0</v>
      </c>
      <c r="AA938" s="116">
        <v>1</v>
      </c>
      <c r="AB938" s="116">
        <v>7.7719460148099996E-3</v>
      </c>
      <c r="AC938" s="116">
        <v>1.1962682672899999E-3</v>
      </c>
      <c r="AD938" s="116">
        <v>3.0660767407088501</v>
      </c>
      <c r="AF938" s="116">
        <v>-1</v>
      </c>
      <c r="AG938" s="116">
        <v>-1</v>
      </c>
      <c r="AH938" s="116">
        <v>-1</v>
      </c>
      <c r="AI938" s="116">
        <v>-1</v>
      </c>
      <c r="AJ938" s="116">
        <v>0</v>
      </c>
      <c r="AM938" s="116" t="s">
        <v>319</v>
      </c>
      <c r="AN938" s="116" t="s">
        <v>328</v>
      </c>
      <c r="AQ938" s="116">
        <v>779</v>
      </c>
      <c r="AR938" s="116" t="s">
        <v>320</v>
      </c>
      <c r="AS938" s="116" t="s">
        <v>248</v>
      </c>
      <c r="AT938" s="116" t="s">
        <v>268</v>
      </c>
      <c r="AV938" s="116">
        <v>15.1922781138628</v>
      </c>
      <c r="AW938" s="116">
        <v>2.4866801999999999E-3</v>
      </c>
    </row>
    <row r="939" spans="1:49" x14ac:dyDescent="0.25">
      <c r="A939" s="127">
        <v>260000</v>
      </c>
      <c r="B939" s="127">
        <v>2500000</v>
      </c>
      <c r="C939" s="127">
        <v>690000</v>
      </c>
      <c r="D939" s="116" t="s">
        <v>314</v>
      </c>
      <c r="E939" s="116" t="s">
        <v>315</v>
      </c>
      <c r="F939" s="116" t="s">
        <v>316</v>
      </c>
      <c r="G939" s="116" t="s">
        <v>317</v>
      </c>
      <c r="H939" s="116">
        <v>0.36</v>
      </c>
      <c r="I939" s="116">
        <v>0.57999999999999996</v>
      </c>
      <c r="J939" s="116" t="s">
        <v>326</v>
      </c>
      <c r="K939" s="116">
        <v>4.7323322263610003E-2</v>
      </c>
      <c r="L939" s="116">
        <v>3971.6748990732699</v>
      </c>
      <c r="M939" s="116">
        <v>10.067472380624199</v>
      </c>
      <c r="N939" s="116">
        <v>1.5495987385704399</v>
      </c>
      <c r="O939" s="116">
        <v>0.47642623984832999</v>
      </c>
      <c r="P939" s="116">
        <v>7.333216048466E-2</v>
      </c>
      <c r="Q939" s="116">
        <v>187.952851175159</v>
      </c>
      <c r="R939" s="116">
        <v>1310</v>
      </c>
      <c r="S939" s="116" t="s">
        <v>318</v>
      </c>
      <c r="T939" s="116">
        <v>1310</v>
      </c>
      <c r="U939" s="116" t="s">
        <v>327</v>
      </c>
      <c r="V939" s="116" t="s">
        <v>326</v>
      </c>
      <c r="Z939" s="116">
        <v>0</v>
      </c>
      <c r="AA939" s="116">
        <v>1</v>
      </c>
      <c r="AB939" s="116">
        <v>0.47642623984832999</v>
      </c>
      <c r="AC939" s="116">
        <v>7.333216048466E-2</v>
      </c>
      <c r="AD939" s="116">
        <v>187.95285117515701</v>
      </c>
      <c r="AF939" s="116">
        <v>-1</v>
      </c>
      <c r="AG939" s="116">
        <v>-1</v>
      </c>
      <c r="AH939" s="116">
        <v>-1</v>
      </c>
      <c r="AI939" s="116">
        <v>-1</v>
      </c>
      <c r="AJ939" s="116">
        <v>0</v>
      </c>
      <c r="AM939" s="116" t="s">
        <v>319</v>
      </c>
      <c r="AN939" s="116" t="s">
        <v>328</v>
      </c>
      <c r="AQ939" s="116">
        <v>779</v>
      </c>
      <c r="AR939" s="116" t="s">
        <v>320</v>
      </c>
      <c r="AS939" s="116" t="s">
        <v>248</v>
      </c>
      <c r="AT939" s="116" t="s">
        <v>268</v>
      </c>
      <c r="AV939" s="116">
        <v>69.208312708148995</v>
      </c>
      <c r="AW939" s="116">
        <v>0.1524354024</v>
      </c>
    </row>
    <row r="940" spans="1:49" x14ac:dyDescent="0.25">
      <c r="A940" s="127">
        <v>260000</v>
      </c>
      <c r="B940" s="127">
        <v>2500000</v>
      </c>
      <c r="C940" s="127">
        <v>690000</v>
      </c>
      <c r="D940" s="116" t="s">
        <v>314</v>
      </c>
      <c r="E940" s="116" t="s">
        <v>315</v>
      </c>
      <c r="F940" s="116" t="s">
        <v>316</v>
      </c>
      <c r="G940" s="116" t="s">
        <v>317</v>
      </c>
      <c r="H940" s="116">
        <v>0.36</v>
      </c>
      <c r="I940" s="116">
        <v>0.57999999999999996</v>
      </c>
      <c r="J940" s="116" t="s">
        <v>326</v>
      </c>
      <c r="K940" s="116">
        <v>1.0409209833999999E-4</v>
      </c>
      <c r="L940" s="116">
        <v>3951.4985915582602</v>
      </c>
      <c r="M940" s="116">
        <v>10.1221851667545</v>
      </c>
      <c r="N940" s="116">
        <v>1.6070160561339799</v>
      </c>
      <c r="O940" s="116">
        <v>1.0536394938099999E-3</v>
      </c>
      <c r="P940" s="116">
        <v>1.6727767334999999E-4</v>
      </c>
      <c r="Q940" s="116">
        <v>0.41131977999074998</v>
      </c>
      <c r="R940" s="116">
        <v>1210</v>
      </c>
      <c r="S940" s="116" t="s">
        <v>318</v>
      </c>
      <c r="T940" s="116">
        <v>1210</v>
      </c>
      <c r="U940" s="116" t="s">
        <v>327</v>
      </c>
      <c r="V940" s="116" t="s">
        <v>326</v>
      </c>
      <c r="Z940" s="116">
        <v>0</v>
      </c>
      <c r="AA940" s="116">
        <v>1</v>
      </c>
      <c r="AB940" s="116">
        <v>1.0536394938099999E-3</v>
      </c>
      <c r="AC940" s="116">
        <v>1.6727767334999999E-4</v>
      </c>
      <c r="AD940" s="116">
        <v>0.41131982087674002</v>
      </c>
      <c r="AF940" s="116">
        <v>-1</v>
      </c>
      <c r="AG940" s="116">
        <v>-1</v>
      </c>
      <c r="AH940" s="116">
        <v>-1</v>
      </c>
      <c r="AI940" s="116">
        <v>-1</v>
      </c>
      <c r="AJ940" s="116">
        <v>0</v>
      </c>
      <c r="AM940" s="116" t="s">
        <v>319</v>
      </c>
      <c r="AN940" s="116" t="s">
        <v>328</v>
      </c>
      <c r="AQ940" s="116">
        <v>779</v>
      </c>
      <c r="AR940" s="116" t="s">
        <v>320</v>
      </c>
      <c r="AS940" s="116" t="s">
        <v>248</v>
      </c>
      <c r="AT940" s="116" t="s">
        <v>268</v>
      </c>
      <c r="AV940" s="116">
        <v>49.736261184859302</v>
      </c>
      <c r="AW940" s="116">
        <v>3.3359269999999998E-4</v>
      </c>
    </row>
    <row r="941" spans="1:49" x14ac:dyDescent="0.25">
      <c r="A941" s="127">
        <v>260000</v>
      </c>
      <c r="B941" s="127">
        <v>2500000</v>
      </c>
      <c r="C941" s="127">
        <v>690000</v>
      </c>
      <c r="D941" s="116" t="s">
        <v>314</v>
      </c>
      <c r="E941" s="116" t="s">
        <v>315</v>
      </c>
      <c r="F941" s="116" t="s">
        <v>316</v>
      </c>
      <c r="G941" s="116" t="s">
        <v>317</v>
      </c>
      <c r="H941" s="116">
        <v>0.36</v>
      </c>
      <c r="I941" s="116">
        <v>0.57999999999999996</v>
      </c>
      <c r="J941" s="116" t="s">
        <v>326</v>
      </c>
      <c r="K941" s="116">
        <v>0.14573141621940999</v>
      </c>
      <c r="L941" s="116">
        <v>3951.4985915582602</v>
      </c>
      <c r="M941" s="116">
        <v>10.1221851667545</v>
      </c>
      <c r="N941" s="116">
        <v>1.6070160561339799</v>
      </c>
      <c r="O941" s="116">
        <v>1.4751203795863099</v>
      </c>
      <c r="P941" s="116">
        <v>0.23419272574774</v>
      </c>
      <c r="Q941" s="116">
        <v>575.85748593681797</v>
      </c>
      <c r="R941" s="116">
        <v>1310</v>
      </c>
      <c r="S941" s="116" t="s">
        <v>318</v>
      </c>
      <c r="T941" s="116">
        <v>1310</v>
      </c>
      <c r="U941" s="116" t="s">
        <v>327</v>
      </c>
      <c r="V941" s="116" t="s">
        <v>326</v>
      </c>
      <c r="Z941" s="116">
        <v>0</v>
      </c>
      <c r="AA941" s="116">
        <v>1</v>
      </c>
      <c r="AB941" s="116">
        <v>1.4751203795863099</v>
      </c>
      <c r="AC941" s="116">
        <v>0.23419272574774</v>
      </c>
      <c r="AD941" s="116">
        <v>575.85748587093804</v>
      </c>
      <c r="AF941" s="116">
        <v>-1</v>
      </c>
      <c r="AG941" s="116">
        <v>-1</v>
      </c>
      <c r="AH941" s="116">
        <v>-1</v>
      </c>
      <c r="AI941" s="116">
        <v>-1</v>
      </c>
      <c r="AJ941" s="116">
        <v>0</v>
      </c>
      <c r="AM941" s="116" t="s">
        <v>319</v>
      </c>
      <c r="AN941" s="116" t="s">
        <v>328</v>
      </c>
      <c r="AQ941" s="116">
        <v>779</v>
      </c>
      <c r="AR941" s="116" t="s">
        <v>320</v>
      </c>
      <c r="AS941" s="116" t="s">
        <v>248</v>
      </c>
      <c r="AT941" s="116" t="s">
        <v>268</v>
      </c>
      <c r="AV941" s="116">
        <v>103.092708183898</v>
      </c>
      <c r="AW941" s="116">
        <v>0.4670377014</v>
      </c>
    </row>
    <row r="942" spans="1:49" x14ac:dyDescent="0.25">
      <c r="A942" s="127">
        <v>260000</v>
      </c>
      <c r="B942" s="127">
        <v>2500000</v>
      </c>
      <c r="C942" s="127">
        <v>690000</v>
      </c>
      <c r="D942" s="116" t="s">
        <v>314</v>
      </c>
      <c r="E942" s="116" t="s">
        <v>315</v>
      </c>
      <c r="F942" s="116" t="s">
        <v>316</v>
      </c>
      <c r="G942" s="116" t="s">
        <v>317</v>
      </c>
      <c r="H942" s="116">
        <v>0.36</v>
      </c>
      <c r="I942" s="116">
        <v>0.57999999999999996</v>
      </c>
      <c r="J942" s="116" t="s">
        <v>326</v>
      </c>
      <c r="K942" s="116">
        <v>1.06983320698E-3</v>
      </c>
      <c r="L942" s="116">
        <v>3951.4985915582602</v>
      </c>
      <c r="M942" s="116">
        <v>10.1221851667545</v>
      </c>
      <c r="N942" s="116">
        <v>1.6070160561339799</v>
      </c>
      <c r="O942" s="116">
        <v>1.0829049818629999E-2</v>
      </c>
      <c r="P942" s="116">
        <v>1.7192391410000001E-3</v>
      </c>
      <c r="Q942" s="116">
        <v>4.2274444105995403</v>
      </c>
      <c r="R942" s="116">
        <v>1750</v>
      </c>
      <c r="S942" s="116" t="s">
        <v>321</v>
      </c>
      <c r="T942" s="116">
        <v>1750</v>
      </c>
      <c r="U942" s="116" t="s">
        <v>327</v>
      </c>
      <c r="V942" s="116" t="s">
        <v>326</v>
      </c>
      <c r="Z942" s="116">
        <v>0</v>
      </c>
      <c r="AA942" s="116">
        <v>1</v>
      </c>
      <c r="AB942" s="116">
        <v>1.0829049818629999E-2</v>
      </c>
      <c r="AC942" s="116">
        <v>1.7192391410000001E-3</v>
      </c>
      <c r="AD942" s="116">
        <v>4.22744441060029</v>
      </c>
      <c r="AF942" s="116">
        <v>-1</v>
      </c>
      <c r="AG942" s="116">
        <v>-1</v>
      </c>
      <c r="AH942" s="116">
        <v>-1</v>
      </c>
      <c r="AI942" s="116">
        <v>-1</v>
      </c>
      <c r="AJ942" s="116">
        <v>0</v>
      </c>
      <c r="AM942" s="116" t="s">
        <v>319</v>
      </c>
      <c r="AN942" s="116" t="s">
        <v>328</v>
      </c>
      <c r="AQ942" s="116">
        <v>779</v>
      </c>
      <c r="AR942" s="116" t="s">
        <v>320</v>
      </c>
      <c r="AS942" s="116" t="s">
        <v>248</v>
      </c>
      <c r="AT942" s="116" t="s">
        <v>268</v>
      </c>
      <c r="AV942" s="116">
        <v>20.6825322488769</v>
      </c>
      <c r="AW942" s="116">
        <v>3.4285842999999998E-3</v>
      </c>
    </row>
    <row r="943" spans="1:49" x14ac:dyDescent="0.25">
      <c r="A943" s="127">
        <v>260000</v>
      </c>
      <c r="B943" s="127">
        <v>2500000</v>
      </c>
      <c r="C943" s="127">
        <v>690000</v>
      </c>
      <c r="D943" s="116" t="s">
        <v>314</v>
      </c>
      <c r="E943" s="116" t="s">
        <v>315</v>
      </c>
      <c r="F943" s="116" t="s">
        <v>316</v>
      </c>
      <c r="G943" s="116" t="s">
        <v>317</v>
      </c>
      <c r="H943" s="116">
        <v>0.36</v>
      </c>
      <c r="I943" s="116">
        <v>0.57999999999999996</v>
      </c>
      <c r="J943" s="116" t="s">
        <v>326</v>
      </c>
      <c r="K943" s="116">
        <v>5.0423585898450002E-2</v>
      </c>
      <c r="L943" s="116">
        <v>3940.1193635960499</v>
      </c>
      <c r="M943" s="116">
        <v>11.6237523440575</v>
      </c>
      <c r="N943" s="116">
        <v>2.1048069828157701</v>
      </c>
      <c r="O943" s="116">
        <v>0.58611127478294001</v>
      </c>
      <c r="P943" s="116">
        <v>0.10613191569767</v>
      </c>
      <c r="Q943" s="116">
        <v>198.67494718044699</v>
      </c>
      <c r="R943" s="116">
        <v>1210</v>
      </c>
      <c r="S943" s="116" t="s">
        <v>318</v>
      </c>
      <c r="T943" s="116">
        <v>1210</v>
      </c>
      <c r="U943" s="116" t="s">
        <v>327</v>
      </c>
      <c r="V943" s="116" t="s">
        <v>326</v>
      </c>
      <c r="Z943" s="116">
        <v>0</v>
      </c>
      <c r="AA943" s="116">
        <v>1</v>
      </c>
      <c r="AB943" s="116">
        <v>0.58611127478294001</v>
      </c>
      <c r="AC943" s="116">
        <v>0.10613191569767</v>
      </c>
      <c r="AD943" s="116">
        <v>198.67494720355899</v>
      </c>
      <c r="AF943" s="116">
        <v>-1</v>
      </c>
      <c r="AG943" s="116">
        <v>-1</v>
      </c>
      <c r="AH943" s="116">
        <v>-1</v>
      </c>
      <c r="AI943" s="116">
        <v>-1</v>
      </c>
      <c r="AJ943" s="116">
        <v>0</v>
      </c>
      <c r="AM943" s="116" t="s">
        <v>319</v>
      </c>
      <c r="AN943" s="116" t="s">
        <v>328</v>
      </c>
      <c r="AQ943" s="116">
        <v>779</v>
      </c>
      <c r="AR943" s="116" t="s">
        <v>320</v>
      </c>
      <c r="AS943" s="116" t="s">
        <v>248</v>
      </c>
      <c r="AT943" s="116" t="s">
        <v>268</v>
      </c>
      <c r="AV943" s="116">
        <v>130.96825292877301</v>
      </c>
      <c r="AW943" s="116">
        <v>0.16113134400000001</v>
      </c>
    </row>
    <row r="944" spans="1:49" x14ac:dyDescent="0.25">
      <c r="A944" s="127">
        <v>260000</v>
      </c>
      <c r="B944" s="127">
        <v>2500000</v>
      </c>
      <c r="C944" s="127">
        <v>690000</v>
      </c>
      <c r="D944" s="116" t="s">
        <v>314</v>
      </c>
      <c r="E944" s="116" t="s">
        <v>315</v>
      </c>
      <c r="F944" s="116" t="s">
        <v>316</v>
      </c>
      <c r="G944" s="116" t="s">
        <v>317</v>
      </c>
      <c r="H944" s="116">
        <v>0.36</v>
      </c>
      <c r="I944" s="116">
        <v>0.57999999999999996</v>
      </c>
      <c r="J944" s="116" t="s">
        <v>326</v>
      </c>
      <c r="K944" s="116">
        <v>0.22697288377239999</v>
      </c>
      <c r="L944" s="116">
        <v>3940.1193635960499</v>
      </c>
      <c r="M944" s="116">
        <v>11.6237523440575</v>
      </c>
      <c r="N944" s="116">
        <v>2.1048069828157701</v>
      </c>
      <c r="O944" s="116">
        <v>2.63827658978702</v>
      </c>
      <c r="P944" s="116">
        <v>0.47773411067399002</v>
      </c>
      <c r="Q944" s="116">
        <v>894.30025436290202</v>
      </c>
      <c r="R944" s="116">
        <v>1310</v>
      </c>
      <c r="S944" s="116" t="s">
        <v>318</v>
      </c>
      <c r="T944" s="116">
        <v>1310</v>
      </c>
      <c r="U944" s="116" t="s">
        <v>327</v>
      </c>
      <c r="V944" s="116" t="s">
        <v>326</v>
      </c>
      <c r="Z944" s="116">
        <v>0</v>
      </c>
      <c r="AA944" s="116">
        <v>1</v>
      </c>
      <c r="AB944" s="116">
        <v>2.63827658978702</v>
      </c>
      <c r="AC944" s="116">
        <v>0.47773411067399002</v>
      </c>
      <c r="AD944" s="116">
        <v>894.30025422809501</v>
      </c>
      <c r="AF944" s="116">
        <v>-1</v>
      </c>
      <c r="AG944" s="116">
        <v>-1</v>
      </c>
      <c r="AH944" s="116">
        <v>-1</v>
      </c>
      <c r="AI944" s="116">
        <v>-1</v>
      </c>
      <c r="AJ944" s="116">
        <v>0</v>
      </c>
      <c r="AM944" s="116" t="s">
        <v>319</v>
      </c>
      <c r="AN944" s="116" t="s">
        <v>328</v>
      </c>
      <c r="AQ944" s="116">
        <v>779</v>
      </c>
      <c r="AR944" s="116" t="s">
        <v>320</v>
      </c>
      <c r="AS944" s="116" t="s">
        <v>248</v>
      </c>
      <c r="AT944" s="116" t="s">
        <v>268</v>
      </c>
      <c r="AV944" s="116">
        <v>123.296879424933</v>
      </c>
      <c r="AW944" s="116">
        <v>0.72530434239999997</v>
      </c>
    </row>
    <row r="945" spans="1:49" x14ac:dyDescent="0.25">
      <c r="A945" s="127">
        <v>260000</v>
      </c>
      <c r="B945" s="127">
        <v>2500000</v>
      </c>
      <c r="C945" s="127">
        <v>690000</v>
      </c>
      <c r="D945" s="116" t="s">
        <v>314</v>
      </c>
      <c r="E945" s="116" t="s">
        <v>315</v>
      </c>
      <c r="F945" s="116" t="s">
        <v>316</v>
      </c>
      <c r="G945" s="116" t="s">
        <v>317</v>
      </c>
      <c r="H945" s="116">
        <v>0.36</v>
      </c>
      <c r="I945" s="116">
        <v>0.57999999999999996</v>
      </c>
      <c r="J945" s="116" t="s">
        <v>326</v>
      </c>
      <c r="K945" s="116">
        <v>3.2590270761540002E-2</v>
      </c>
      <c r="L945" s="116">
        <v>3940.1193635960499</v>
      </c>
      <c r="M945" s="116">
        <v>11.6237523440575</v>
      </c>
      <c r="N945" s="116">
        <v>2.1048069828157701</v>
      </c>
      <c r="O945" s="116">
        <v>0.37882123615792002</v>
      </c>
      <c r="P945" s="116">
        <v>6.8596229470739997E-2</v>
      </c>
      <c r="Q945" s="116">
        <v>128.409556892382</v>
      </c>
      <c r="R945" s="116">
        <v>1310</v>
      </c>
      <c r="S945" s="116" t="s">
        <v>318</v>
      </c>
      <c r="T945" s="116">
        <v>1310</v>
      </c>
      <c r="U945" s="116" t="s">
        <v>327</v>
      </c>
      <c r="V945" s="116" t="s">
        <v>326</v>
      </c>
      <c r="Z945" s="116">
        <v>0</v>
      </c>
      <c r="AA945" s="116">
        <v>1</v>
      </c>
      <c r="AB945" s="116">
        <v>0.37882123615792002</v>
      </c>
      <c r="AC945" s="116">
        <v>6.8596229470739997E-2</v>
      </c>
      <c r="AD945" s="116">
        <v>128.409556868583</v>
      </c>
      <c r="AF945" s="116">
        <v>-1</v>
      </c>
      <c r="AG945" s="116">
        <v>-1</v>
      </c>
      <c r="AH945" s="116">
        <v>-1</v>
      </c>
      <c r="AI945" s="116">
        <v>-1</v>
      </c>
      <c r="AJ945" s="116">
        <v>0</v>
      </c>
      <c r="AM945" s="116" t="s">
        <v>319</v>
      </c>
      <c r="AN945" s="116" t="s">
        <v>328</v>
      </c>
      <c r="AQ945" s="116">
        <v>779</v>
      </c>
      <c r="AR945" s="116" t="s">
        <v>320</v>
      </c>
      <c r="AS945" s="116" t="s">
        <v>248</v>
      </c>
      <c r="AT945" s="116" t="s">
        <v>268</v>
      </c>
      <c r="AV945" s="116">
        <v>46.311227654289503</v>
      </c>
      <c r="AW945" s="116">
        <v>0.1041440039</v>
      </c>
    </row>
    <row r="946" spans="1:49" x14ac:dyDescent="0.25">
      <c r="A946" s="127">
        <v>260000</v>
      </c>
      <c r="B946" s="127">
        <v>2500000</v>
      </c>
      <c r="C946" s="127">
        <v>690000</v>
      </c>
      <c r="D946" s="116" t="s">
        <v>314</v>
      </c>
      <c r="E946" s="116" t="s">
        <v>315</v>
      </c>
      <c r="F946" s="116" t="s">
        <v>316</v>
      </c>
      <c r="G946" s="116" t="s">
        <v>317</v>
      </c>
      <c r="H946" s="116">
        <v>0.36</v>
      </c>
      <c r="I946" s="116">
        <v>0.57999999999999996</v>
      </c>
      <c r="J946" s="116" t="s">
        <v>326</v>
      </c>
      <c r="K946" s="116">
        <v>8.2610553449230004E-2</v>
      </c>
      <c r="L946" s="116">
        <v>3940.1193635960499</v>
      </c>
      <c r="M946" s="116">
        <v>11.6237523440575</v>
      </c>
      <c r="N946" s="116">
        <v>2.1048069828157701</v>
      </c>
      <c r="O946" s="116">
        <v>0.96024461429944996</v>
      </c>
      <c r="P946" s="116">
        <v>0.17387926975421999</v>
      </c>
      <c r="Q946" s="116">
        <v>325.49544128272498</v>
      </c>
      <c r="R946" s="116">
        <v>1310</v>
      </c>
      <c r="S946" s="116" t="s">
        <v>318</v>
      </c>
      <c r="T946" s="116">
        <v>1310</v>
      </c>
      <c r="U946" s="116" t="s">
        <v>327</v>
      </c>
      <c r="V946" s="116" t="s">
        <v>326</v>
      </c>
      <c r="Z946" s="116">
        <v>0</v>
      </c>
      <c r="AA946" s="116">
        <v>1</v>
      </c>
      <c r="AB946" s="116">
        <v>0.96024461429944996</v>
      </c>
      <c r="AC946" s="116">
        <v>0.17387926975421999</v>
      </c>
      <c r="AD946" s="116">
        <v>325.49544141753</v>
      </c>
      <c r="AF946" s="116">
        <v>-1</v>
      </c>
      <c r="AG946" s="116">
        <v>-1</v>
      </c>
      <c r="AH946" s="116">
        <v>-1</v>
      </c>
      <c r="AI946" s="116">
        <v>-1</v>
      </c>
      <c r="AJ946" s="116">
        <v>0</v>
      </c>
      <c r="AM946" s="116" t="s">
        <v>319</v>
      </c>
      <c r="AN946" s="116" t="s">
        <v>328</v>
      </c>
      <c r="AQ946" s="116">
        <v>779</v>
      </c>
      <c r="AR946" s="116" t="s">
        <v>320</v>
      </c>
      <c r="AS946" s="116" t="s">
        <v>248</v>
      </c>
      <c r="AT946" s="116" t="s">
        <v>268</v>
      </c>
      <c r="AV946" s="116">
        <v>76.410726599089699</v>
      </c>
      <c r="AW946" s="116">
        <v>0.26398657050000002</v>
      </c>
    </row>
    <row r="947" spans="1:49" x14ac:dyDescent="0.25">
      <c r="A947" s="127">
        <v>260000</v>
      </c>
      <c r="B947" s="127">
        <v>2500000</v>
      </c>
      <c r="C947" s="127">
        <v>700000</v>
      </c>
      <c r="D947" s="116" t="s">
        <v>314</v>
      </c>
      <c r="E947" s="116" t="s">
        <v>315</v>
      </c>
      <c r="F947" s="116" t="s">
        <v>316</v>
      </c>
      <c r="G947" s="116" t="s">
        <v>317</v>
      </c>
      <c r="H947" s="116">
        <v>0.36</v>
      </c>
      <c r="I947" s="116">
        <v>0.57999999999999996</v>
      </c>
      <c r="J947" s="116" t="s">
        <v>326</v>
      </c>
      <c r="K947" s="116">
        <v>0.26878211763071003</v>
      </c>
      <c r="L947" s="116">
        <v>3991.1233256041101</v>
      </c>
      <c r="M947" s="116">
        <v>10.5289224432571</v>
      </c>
      <c r="N947" s="116">
        <v>1.76166464769168</v>
      </c>
      <c r="O947" s="116">
        <v>2.8299860706682498</v>
      </c>
      <c r="P947" s="116">
        <v>0.47350395456173999</v>
      </c>
      <c r="Q947" s="116">
        <v>1072.74257918123</v>
      </c>
      <c r="R947" s="116">
        <v>1210</v>
      </c>
      <c r="S947" s="116" t="s">
        <v>318</v>
      </c>
      <c r="T947" s="116">
        <v>1210</v>
      </c>
      <c r="U947" s="116" t="s">
        <v>327</v>
      </c>
      <c r="V947" s="116" t="s">
        <v>326</v>
      </c>
      <c r="Z947" s="116">
        <v>0</v>
      </c>
      <c r="AA947" s="116">
        <v>1</v>
      </c>
      <c r="AB947" s="116">
        <v>2.8299860706682498</v>
      </c>
      <c r="AC947" s="116">
        <v>0.47350395456173999</v>
      </c>
      <c r="AD947" s="116">
        <v>1072.74257918123</v>
      </c>
      <c r="AF947" s="116">
        <v>-1</v>
      </c>
      <c r="AG947" s="116">
        <v>-1</v>
      </c>
      <c r="AH947" s="116">
        <v>-1</v>
      </c>
      <c r="AI947" s="116">
        <v>-1</v>
      </c>
      <c r="AJ947" s="116">
        <v>0</v>
      </c>
      <c r="AM947" s="116" t="s">
        <v>319</v>
      </c>
      <c r="AN947" s="116" t="s">
        <v>328</v>
      </c>
      <c r="AQ947" s="116">
        <v>779</v>
      </c>
      <c r="AR947" s="116" t="s">
        <v>320</v>
      </c>
      <c r="AS947" s="116" t="s">
        <v>248</v>
      </c>
      <c r="AT947" s="116" t="s">
        <v>268</v>
      </c>
      <c r="AV947" s="116">
        <v>236.369738748971</v>
      </c>
      <c r="AW947" s="116">
        <v>0.87002642269999997</v>
      </c>
    </row>
    <row r="948" spans="1:49" x14ac:dyDescent="0.25">
      <c r="A948" s="127">
        <v>260000</v>
      </c>
      <c r="B948" s="127">
        <v>2500000</v>
      </c>
      <c r="C948" s="127">
        <v>700000</v>
      </c>
      <c r="D948" s="116" t="s">
        <v>314</v>
      </c>
      <c r="E948" s="116" t="s">
        <v>315</v>
      </c>
      <c r="F948" s="116" t="s">
        <v>316</v>
      </c>
      <c r="G948" s="116" t="s">
        <v>317</v>
      </c>
      <c r="H948" s="116">
        <v>0.36</v>
      </c>
      <c r="I948" s="116">
        <v>0.57999999999999996</v>
      </c>
      <c r="J948" s="116" t="s">
        <v>326</v>
      </c>
      <c r="K948" s="116">
        <v>4.6423111323740003E-2</v>
      </c>
      <c r="L948" s="116">
        <v>3991.1233256041101</v>
      </c>
      <c r="M948" s="116">
        <v>10.5289224432571</v>
      </c>
      <c r="N948" s="116">
        <v>1.76166464769168</v>
      </c>
      <c r="O948" s="116">
        <v>0.48878533870244001</v>
      </c>
      <c r="P948" s="116">
        <v>8.1781954054900005E-2</v>
      </c>
      <c r="Q948" s="116">
        <v>185.280362451331</v>
      </c>
      <c r="R948" s="116">
        <v>1310</v>
      </c>
      <c r="S948" s="116" t="s">
        <v>318</v>
      </c>
      <c r="T948" s="116">
        <v>1310</v>
      </c>
      <c r="U948" s="116" t="s">
        <v>327</v>
      </c>
      <c r="V948" s="116" t="s">
        <v>326</v>
      </c>
      <c r="Z948" s="116">
        <v>0</v>
      </c>
      <c r="AA948" s="116">
        <v>1</v>
      </c>
      <c r="AB948" s="116">
        <v>0.48878533870244001</v>
      </c>
      <c r="AC948" s="116">
        <v>8.1781954054900005E-2</v>
      </c>
      <c r="AD948" s="116">
        <v>185.280362451332</v>
      </c>
      <c r="AF948" s="116">
        <v>-1</v>
      </c>
      <c r="AG948" s="116">
        <v>-1</v>
      </c>
      <c r="AH948" s="116">
        <v>-1</v>
      </c>
      <c r="AI948" s="116">
        <v>-1</v>
      </c>
      <c r="AJ948" s="116">
        <v>0</v>
      </c>
      <c r="AM948" s="116" t="s">
        <v>319</v>
      </c>
      <c r="AN948" s="116" t="s">
        <v>328</v>
      </c>
      <c r="AQ948" s="116">
        <v>779</v>
      </c>
      <c r="AR948" s="116" t="s">
        <v>320</v>
      </c>
      <c r="AS948" s="116" t="s">
        <v>248</v>
      </c>
      <c r="AT948" s="116" t="s">
        <v>268</v>
      </c>
      <c r="AV948" s="116">
        <v>57.5501373129621</v>
      </c>
      <c r="AW948" s="116">
        <v>0.15026793390000001</v>
      </c>
    </row>
    <row r="949" spans="1:49" x14ac:dyDescent="0.25">
      <c r="A949" s="127">
        <v>260000</v>
      </c>
      <c r="B949" s="127">
        <v>2500000</v>
      </c>
      <c r="C949" s="127">
        <v>700000</v>
      </c>
      <c r="D949" s="116" t="s">
        <v>314</v>
      </c>
      <c r="E949" s="116" t="s">
        <v>315</v>
      </c>
      <c r="F949" s="116" t="s">
        <v>316</v>
      </c>
      <c r="G949" s="116" t="s">
        <v>317</v>
      </c>
      <c r="H949" s="116">
        <v>0.36</v>
      </c>
      <c r="I949" s="116">
        <v>0.57999999999999996</v>
      </c>
      <c r="J949" s="116" t="s">
        <v>326</v>
      </c>
      <c r="K949" s="116">
        <v>8.4216944179089995E-2</v>
      </c>
      <c r="L949" s="116">
        <v>3991.1233256041101</v>
      </c>
      <c r="M949" s="116">
        <v>10.5289224432571</v>
      </c>
      <c r="N949" s="116">
        <v>1.76166464769168</v>
      </c>
      <c r="O949" s="116">
        <v>0.88671367366979004</v>
      </c>
      <c r="P949" s="116">
        <v>0.14836201329693</v>
      </c>
      <c r="Q949" s="116">
        <v>336.12021032428203</v>
      </c>
      <c r="R949" s="116">
        <v>1310</v>
      </c>
      <c r="S949" s="116" t="s">
        <v>318</v>
      </c>
      <c r="T949" s="116">
        <v>1310</v>
      </c>
      <c r="U949" s="116" t="s">
        <v>327</v>
      </c>
      <c r="V949" s="116" t="s">
        <v>326</v>
      </c>
      <c r="Z949" s="116">
        <v>0</v>
      </c>
      <c r="AA949" s="116">
        <v>1</v>
      </c>
      <c r="AB949" s="116">
        <v>0.88671367366979004</v>
      </c>
      <c r="AC949" s="116">
        <v>0.14836201329693</v>
      </c>
      <c r="AD949" s="116">
        <v>336.12021032427998</v>
      </c>
      <c r="AF949" s="116">
        <v>-1</v>
      </c>
      <c r="AG949" s="116">
        <v>-1</v>
      </c>
      <c r="AH949" s="116">
        <v>-1</v>
      </c>
      <c r="AI949" s="116">
        <v>-1</v>
      </c>
      <c r="AJ949" s="116">
        <v>0</v>
      </c>
      <c r="AM949" s="116" t="s">
        <v>319</v>
      </c>
      <c r="AN949" s="116" t="s">
        <v>328</v>
      </c>
      <c r="AQ949" s="116">
        <v>779</v>
      </c>
      <c r="AR949" s="116" t="s">
        <v>320</v>
      </c>
      <c r="AS949" s="116" t="s">
        <v>248</v>
      </c>
      <c r="AT949" s="116" t="s">
        <v>268</v>
      </c>
      <c r="AV949" s="116">
        <v>73.860751786651804</v>
      </c>
      <c r="AW949" s="116">
        <v>0.27260357689999998</v>
      </c>
    </row>
    <row r="950" spans="1:49" x14ac:dyDescent="0.25">
      <c r="A950" s="127">
        <v>260000</v>
      </c>
      <c r="B950" s="127">
        <v>2500000</v>
      </c>
      <c r="C950" s="127">
        <v>700000</v>
      </c>
      <c r="D950" s="116" t="s">
        <v>314</v>
      </c>
      <c r="E950" s="116" t="s">
        <v>315</v>
      </c>
      <c r="F950" s="116" t="s">
        <v>316</v>
      </c>
      <c r="G950" s="116" t="s">
        <v>317</v>
      </c>
      <c r="H950" s="116">
        <v>0.36</v>
      </c>
      <c r="I950" s="116">
        <v>0.57999999999999996</v>
      </c>
      <c r="J950" s="116" t="s">
        <v>326</v>
      </c>
      <c r="K950" s="116">
        <v>3.0874624443549999E-2</v>
      </c>
      <c r="L950" s="116">
        <v>3991.1233256041101</v>
      </c>
      <c r="M950" s="116">
        <v>10.5289224432571</v>
      </c>
      <c r="N950" s="116">
        <v>1.76166464769168</v>
      </c>
      <c r="O950" s="116">
        <v>0.32507652623083999</v>
      </c>
      <c r="P950" s="116">
        <v>5.4390734392960001E-2</v>
      </c>
      <c r="Q950" s="116">
        <v>123.224433785927</v>
      </c>
      <c r="R950" s="116">
        <v>1310</v>
      </c>
      <c r="S950" s="116" t="s">
        <v>318</v>
      </c>
      <c r="T950" s="116">
        <v>1310</v>
      </c>
      <c r="U950" s="116" t="s">
        <v>327</v>
      </c>
      <c r="V950" s="116" t="s">
        <v>326</v>
      </c>
      <c r="Z950" s="116">
        <v>0</v>
      </c>
      <c r="AA950" s="116">
        <v>1</v>
      </c>
      <c r="AB950" s="116">
        <v>0.32507652623083999</v>
      </c>
      <c r="AC950" s="116">
        <v>5.4390734392960001E-2</v>
      </c>
      <c r="AD950" s="116">
        <v>123.224433785926</v>
      </c>
      <c r="AF950" s="116">
        <v>-1</v>
      </c>
      <c r="AG950" s="116">
        <v>-1</v>
      </c>
      <c r="AH950" s="116">
        <v>-1</v>
      </c>
      <c r="AI950" s="116">
        <v>-1</v>
      </c>
      <c r="AJ950" s="116">
        <v>0</v>
      </c>
      <c r="AM950" s="116" t="s">
        <v>319</v>
      </c>
      <c r="AN950" s="116" t="s">
        <v>328</v>
      </c>
      <c r="AQ950" s="116">
        <v>779</v>
      </c>
      <c r="AR950" s="116" t="s">
        <v>320</v>
      </c>
      <c r="AS950" s="116" t="s">
        <v>248</v>
      </c>
      <c r="AT950" s="116" t="s">
        <v>268</v>
      </c>
      <c r="AV950" s="116">
        <v>47.561692737237401</v>
      </c>
      <c r="AW950" s="116">
        <v>9.9938713499999998E-2</v>
      </c>
    </row>
    <row r="951" spans="1:49" x14ac:dyDescent="0.25">
      <c r="A951" s="127">
        <v>260000</v>
      </c>
      <c r="B951" s="127">
        <v>2500000</v>
      </c>
      <c r="C951" s="127">
        <v>700000</v>
      </c>
      <c r="D951" s="116" t="s">
        <v>314</v>
      </c>
      <c r="E951" s="116" t="s">
        <v>315</v>
      </c>
      <c r="F951" s="116" t="s">
        <v>316</v>
      </c>
      <c r="G951" s="116" t="s">
        <v>317</v>
      </c>
      <c r="H951" s="116">
        <v>0.36</v>
      </c>
      <c r="I951" s="116">
        <v>0.57999999999999996</v>
      </c>
      <c r="J951" s="116" t="s">
        <v>326</v>
      </c>
      <c r="K951" s="116">
        <v>9.4098103941330002E-2</v>
      </c>
      <c r="L951" s="116">
        <v>3991.1233256041101</v>
      </c>
      <c r="M951" s="116">
        <v>10.5289224432571</v>
      </c>
      <c r="N951" s="116">
        <v>1.76166464769168</v>
      </c>
      <c r="O951" s="116">
        <v>0.99075163845587</v>
      </c>
      <c r="P951" s="116">
        <v>0.16576930312825999</v>
      </c>
      <c r="Q951" s="116">
        <v>375.557137535386</v>
      </c>
      <c r="R951" s="116">
        <v>1310</v>
      </c>
      <c r="S951" s="116" t="s">
        <v>318</v>
      </c>
      <c r="T951" s="116">
        <v>1310</v>
      </c>
      <c r="U951" s="116" t="s">
        <v>327</v>
      </c>
      <c r="V951" s="116" t="s">
        <v>326</v>
      </c>
      <c r="Z951" s="116">
        <v>0</v>
      </c>
      <c r="AA951" s="116">
        <v>1</v>
      </c>
      <c r="AB951" s="116">
        <v>0.99075163845587</v>
      </c>
      <c r="AC951" s="116">
        <v>0.16576930312825999</v>
      </c>
      <c r="AD951" s="116">
        <v>375.55713753538799</v>
      </c>
      <c r="AF951" s="116">
        <v>-1</v>
      </c>
      <c r="AG951" s="116">
        <v>-1</v>
      </c>
      <c r="AH951" s="116">
        <v>-1</v>
      </c>
      <c r="AI951" s="116">
        <v>-1</v>
      </c>
      <c r="AJ951" s="116">
        <v>0</v>
      </c>
      <c r="AM951" s="116" t="s">
        <v>319</v>
      </c>
      <c r="AN951" s="116" t="s">
        <v>328</v>
      </c>
      <c r="AQ951" s="116">
        <v>779</v>
      </c>
      <c r="AR951" s="116" t="s">
        <v>320</v>
      </c>
      <c r="AS951" s="116" t="s">
        <v>248</v>
      </c>
      <c r="AT951" s="116" t="s">
        <v>268</v>
      </c>
      <c r="AV951" s="116">
        <v>79.0828038786414</v>
      </c>
      <c r="AW951" s="116">
        <v>0.30458810829999999</v>
      </c>
    </row>
    <row r="952" spans="1:49" x14ac:dyDescent="0.25">
      <c r="A952" s="127">
        <v>260000</v>
      </c>
      <c r="B952" s="127">
        <v>2500000</v>
      </c>
      <c r="C952" s="127">
        <v>700000</v>
      </c>
      <c r="D952" s="116" t="s">
        <v>314</v>
      </c>
      <c r="E952" s="116" t="s">
        <v>315</v>
      </c>
      <c r="F952" s="116" t="s">
        <v>316</v>
      </c>
      <c r="G952" s="116" t="s">
        <v>317</v>
      </c>
      <c r="H952" s="116">
        <v>0.36</v>
      </c>
      <c r="I952" s="116">
        <v>0.57999999999999996</v>
      </c>
      <c r="J952" s="116" t="s">
        <v>326</v>
      </c>
      <c r="K952" s="116">
        <v>3.3789572917300001E-3</v>
      </c>
      <c r="L952" s="116">
        <v>3994.5352043017801</v>
      </c>
      <c r="M952" s="116">
        <v>10.447370460378201</v>
      </c>
      <c r="N952" s="116">
        <v>1.7190654248544699</v>
      </c>
      <c r="O952" s="116">
        <v>3.5301218596580003E-2</v>
      </c>
      <c r="P952" s="116">
        <v>5.8086486522799996E-3</v>
      </c>
      <c r="Q952" s="116">
        <v>13.4973638556796</v>
      </c>
      <c r="R952" s="116">
        <v>1210</v>
      </c>
      <c r="S952" s="116" t="s">
        <v>318</v>
      </c>
      <c r="T952" s="116">
        <v>1210</v>
      </c>
      <c r="U952" s="116" t="s">
        <v>327</v>
      </c>
      <c r="V952" s="116" t="s">
        <v>326</v>
      </c>
      <c r="Z952" s="116">
        <v>0</v>
      </c>
      <c r="AA952" s="116">
        <v>1</v>
      </c>
      <c r="AB952" s="116">
        <v>3.5301218596580003E-2</v>
      </c>
      <c r="AC952" s="116">
        <v>5.8086486522799996E-3</v>
      </c>
      <c r="AD952" s="116">
        <v>13.497363855678</v>
      </c>
      <c r="AF952" s="116">
        <v>-1</v>
      </c>
      <c r="AG952" s="116">
        <v>-1</v>
      </c>
      <c r="AH952" s="116">
        <v>-1</v>
      </c>
      <c r="AI952" s="116">
        <v>-1</v>
      </c>
      <c r="AJ952" s="116">
        <v>0</v>
      </c>
      <c r="AM952" s="116" t="s">
        <v>319</v>
      </c>
      <c r="AN952" s="116">
        <v>90</v>
      </c>
      <c r="AQ952" s="116">
        <v>779</v>
      </c>
      <c r="AR952" s="116" t="s">
        <v>320</v>
      </c>
      <c r="AS952" s="116" t="s">
        <v>248</v>
      </c>
      <c r="AT952" s="116" t="s">
        <v>268</v>
      </c>
      <c r="AV952" s="116">
        <v>63.538423271257102</v>
      </c>
      <c r="AW952" s="116">
        <v>1.0946767099999999E-2</v>
      </c>
    </row>
    <row r="953" spans="1:49" x14ac:dyDescent="0.25">
      <c r="A953" s="127">
        <v>260000</v>
      </c>
      <c r="B953" s="127">
        <v>2500000</v>
      </c>
      <c r="C953" s="127">
        <v>700000</v>
      </c>
      <c r="D953" s="116" t="s">
        <v>314</v>
      </c>
      <c r="E953" s="116" t="s">
        <v>315</v>
      </c>
      <c r="F953" s="116" t="s">
        <v>316</v>
      </c>
      <c r="G953" s="116" t="s">
        <v>317</v>
      </c>
      <c r="H953" s="116">
        <v>0.36</v>
      </c>
      <c r="I953" s="116">
        <v>0.57999999999999996</v>
      </c>
      <c r="J953" s="116" t="s">
        <v>326</v>
      </c>
      <c r="K953" s="116">
        <v>0.13094923345938</v>
      </c>
      <c r="L953" s="116">
        <v>3994.5352043017801</v>
      </c>
      <c r="M953" s="116">
        <v>10.447370460378201</v>
      </c>
      <c r="N953" s="116">
        <v>1.7190654248544699</v>
      </c>
      <c r="O953" s="116">
        <v>1.36807515345278</v>
      </c>
      <c r="P953" s="116">
        <v>0.22511029965122001</v>
      </c>
      <c r="Q953" s="116">
        <v>523.08132302985405</v>
      </c>
      <c r="R953" s="116">
        <v>1310</v>
      </c>
      <c r="S953" s="116" t="s">
        <v>318</v>
      </c>
      <c r="T953" s="116">
        <v>1310</v>
      </c>
      <c r="U953" s="116" t="s">
        <v>327</v>
      </c>
      <c r="V953" s="116" t="s">
        <v>326</v>
      </c>
      <c r="Z953" s="116">
        <v>0</v>
      </c>
      <c r="AA953" s="116">
        <v>1</v>
      </c>
      <c r="AB953" s="116">
        <v>1.36807515345278</v>
      </c>
      <c r="AC953" s="116">
        <v>0.22511029965122001</v>
      </c>
      <c r="AD953" s="116">
        <v>523.08132302985405</v>
      </c>
      <c r="AF953" s="116">
        <v>-1</v>
      </c>
      <c r="AG953" s="116">
        <v>-1</v>
      </c>
      <c r="AH953" s="116">
        <v>-1</v>
      </c>
      <c r="AI953" s="116">
        <v>-1</v>
      </c>
      <c r="AJ953" s="116">
        <v>0</v>
      </c>
      <c r="AM953" s="116" t="s">
        <v>319</v>
      </c>
      <c r="AN953" s="116">
        <v>91</v>
      </c>
      <c r="AQ953" s="116">
        <v>779</v>
      </c>
      <c r="AR953" s="116" t="s">
        <v>320</v>
      </c>
      <c r="AS953" s="116" t="s">
        <v>248</v>
      </c>
      <c r="AT953" s="116" t="s">
        <v>268</v>
      </c>
      <c r="AV953" s="116">
        <v>96.275635056617006</v>
      </c>
      <c r="AW953" s="116">
        <v>0.42423464970000002</v>
      </c>
    </row>
    <row r="954" spans="1:49" x14ac:dyDescent="0.25">
      <c r="A954" s="127">
        <v>260000</v>
      </c>
      <c r="B954" s="127">
        <v>2500000</v>
      </c>
      <c r="C954" s="127">
        <v>700000</v>
      </c>
      <c r="D954" s="116" t="s">
        <v>314</v>
      </c>
      <c r="E954" s="116" t="s">
        <v>315</v>
      </c>
      <c r="F954" s="116" t="s">
        <v>316</v>
      </c>
      <c r="G954" s="116" t="s">
        <v>317</v>
      </c>
      <c r="H954" s="116">
        <v>0.36</v>
      </c>
      <c r="I954" s="116">
        <v>0.57999999999999996</v>
      </c>
      <c r="J954" s="116" t="s">
        <v>326</v>
      </c>
      <c r="K954" s="116">
        <v>1.8911813915819999E-2</v>
      </c>
      <c r="L954" s="116">
        <v>3990.1707618177302</v>
      </c>
      <c r="M954" s="116">
        <v>10.4908781938234</v>
      </c>
      <c r="N954" s="116">
        <v>1.74390910184685</v>
      </c>
      <c r="O954" s="116">
        <v>0.19840153621515</v>
      </c>
      <c r="P954" s="116">
        <v>3.2980484420230001E-2</v>
      </c>
      <c r="Q954" s="116">
        <v>75.461366939854599</v>
      </c>
      <c r="R954" s="116">
        <v>1210</v>
      </c>
      <c r="S954" s="116" t="s">
        <v>318</v>
      </c>
      <c r="T954" s="116">
        <v>1210</v>
      </c>
      <c r="U954" s="116" t="s">
        <v>327</v>
      </c>
      <c r="V954" s="116" t="s">
        <v>326</v>
      </c>
      <c r="Z954" s="116">
        <v>0</v>
      </c>
      <c r="AA954" s="116">
        <v>1</v>
      </c>
      <c r="AB954" s="116">
        <v>0.19840153621515</v>
      </c>
      <c r="AC954" s="116">
        <v>3.2980484420230001E-2</v>
      </c>
      <c r="AD954" s="116">
        <v>75.461366986733907</v>
      </c>
      <c r="AF954" s="116">
        <v>-1</v>
      </c>
      <c r="AG954" s="116">
        <v>-1</v>
      </c>
      <c r="AH954" s="116">
        <v>-1</v>
      </c>
      <c r="AI954" s="116">
        <v>-1</v>
      </c>
      <c r="AJ954" s="116">
        <v>0</v>
      </c>
      <c r="AM954" s="116" t="s">
        <v>319</v>
      </c>
      <c r="AN954" s="116" t="s">
        <v>328</v>
      </c>
      <c r="AQ954" s="116">
        <v>779</v>
      </c>
      <c r="AR954" s="116" t="s">
        <v>320</v>
      </c>
      <c r="AS954" s="116" t="s">
        <v>248</v>
      </c>
      <c r="AT954" s="116" t="s">
        <v>268</v>
      </c>
      <c r="AV954" s="116">
        <v>56.807526234112402</v>
      </c>
      <c r="AW954" s="116">
        <v>6.1201433100000001E-2</v>
      </c>
    </row>
    <row r="955" spans="1:49" x14ac:dyDescent="0.25">
      <c r="A955" s="127">
        <v>260000</v>
      </c>
      <c r="B955" s="127">
        <v>2500000</v>
      </c>
      <c r="C955" s="127">
        <v>700000</v>
      </c>
      <c r="D955" s="116" t="s">
        <v>314</v>
      </c>
      <c r="E955" s="116" t="s">
        <v>315</v>
      </c>
      <c r="F955" s="116" t="s">
        <v>316</v>
      </c>
      <c r="G955" s="116" t="s">
        <v>317</v>
      </c>
      <c r="H955" s="116">
        <v>0.36</v>
      </c>
      <c r="I955" s="116">
        <v>0.57999999999999996</v>
      </c>
      <c r="J955" s="116" t="s">
        <v>326</v>
      </c>
      <c r="K955" s="116">
        <v>0.12330843749688</v>
      </c>
      <c r="L955" s="116">
        <v>3990.1707618177302</v>
      </c>
      <c r="M955" s="116">
        <v>10.4908781938234</v>
      </c>
      <c r="N955" s="116">
        <v>1.74390910184685</v>
      </c>
      <c r="O955" s="116">
        <v>1.29361379805049</v>
      </c>
      <c r="P955" s="116">
        <v>0.21503870648532</v>
      </c>
      <c r="Q955" s="116">
        <v>492.02172198549101</v>
      </c>
      <c r="R955" s="116">
        <v>1310</v>
      </c>
      <c r="S955" s="116" t="s">
        <v>318</v>
      </c>
      <c r="T955" s="116">
        <v>1310</v>
      </c>
      <c r="U955" s="116" t="s">
        <v>327</v>
      </c>
      <c r="V955" s="116" t="s">
        <v>326</v>
      </c>
      <c r="Z955" s="116">
        <v>0</v>
      </c>
      <c r="AA955" s="116">
        <v>1</v>
      </c>
      <c r="AB955" s="116">
        <v>1.29361379805049</v>
      </c>
      <c r="AC955" s="116">
        <v>0.21503870648532</v>
      </c>
      <c r="AD955" s="116">
        <v>492.02172194945598</v>
      </c>
      <c r="AF955" s="116">
        <v>-1</v>
      </c>
      <c r="AG955" s="116">
        <v>-1</v>
      </c>
      <c r="AH955" s="116">
        <v>-1</v>
      </c>
      <c r="AI955" s="116">
        <v>-1</v>
      </c>
      <c r="AJ955" s="116">
        <v>0</v>
      </c>
      <c r="AM955" s="116" t="s">
        <v>319</v>
      </c>
      <c r="AN955" s="116" t="s">
        <v>328</v>
      </c>
      <c r="AQ955" s="116">
        <v>779</v>
      </c>
      <c r="AR955" s="116" t="s">
        <v>320</v>
      </c>
      <c r="AS955" s="116" t="s">
        <v>248</v>
      </c>
      <c r="AT955" s="116" t="s">
        <v>268</v>
      </c>
      <c r="AV955" s="116">
        <v>90.121431969496996</v>
      </c>
      <c r="AW955" s="116">
        <v>0.39904438110000001</v>
      </c>
    </row>
    <row r="956" spans="1:49" x14ac:dyDescent="0.25">
      <c r="A956" s="127">
        <v>260000</v>
      </c>
      <c r="B956" s="127">
        <v>2500000</v>
      </c>
      <c r="C956" s="127">
        <v>700000</v>
      </c>
      <c r="D956" s="116" t="s">
        <v>314</v>
      </c>
      <c r="E956" s="116" t="s">
        <v>315</v>
      </c>
      <c r="F956" s="116" t="s">
        <v>316</v>
      </c>
      <c r="G956" s="116" t="s">
        <v>317</v>
      </c>
      <c r="H956" s="116">
        <v>0.36</v>
      </c>
      <c r="I956" s="116">
        <v>0.57999999999999996</v>
      </c>
      <c r="J956" s="116" t="s">
        <v>326</v>
      </c>
      <c r="K956" s="116">
        <v>3.4188848425229998E-2</v>
      </c>
      <c r="L956" s="116">
        <v>3990.1707618177302</v>
      </c>
      <c r="M956" s="116">
        <v>10.4908781938234</v>
      </c>
      <c r="N956" s="116">
        <v>1.74390910184685</v>
      </c>
      <c r="O956" s="116">
        <v>0.35867104441622</v>
      </c>
      <c r="P956" s="116">
        <v>5.9622243950419998E-2</v>
      </c>
      <c r="Q956" s="116">
        <v>136.41934336658599</v>
      </c>
      <c r="R956" s="116">
        <v>1310</v>
      </c>
      <c r="S956" s="116" t="s">
        <v>318</v>
      </c>
      <c r="T956" s="116">
        <v>1310</v>
      </c>
      <c r="U956" s="116" t="s">
        <v>327</v>
      </c>
      <c r="V956" s="116" t="s">
        <v>326</v>
      </c>
      <c r="Z956" s="116">
        <v>0</v>
      </c>
      <c r="AA956" s="116">
        <v>1</v>
      </c>
      <c r="AB956" s="116">
        <v>0.35867104441622</v>
      </c>
      <c r="AC956" s="116">
        <v>5.9622243950419998E-2</v>
      </c>
      <c r="AD956" s="116">
        <v>136.419343356327</v>
      </c>
      <c r="AF956" s="116">
        <v>-1</v>
      </c>
      <c r="AG956" s="116">
        <v>-1</v>
      </c>
      <c r="AH956" s="116">
        <v>-1</v>
      </c>
      <c r="AI956" s="116">
        <v>-1</v>
      </c>
      <c r="AJ956" s="116">
        <v>0</v>
      </c>
      <c r="AM956" s="116" t="s">
        <v>319</v>
      </c>
      <c r="AN956" s="116" t="s">
        <v>328</v>
      </c>
      <c r="AQ956" s="116">
        <v>779</v>
      </c>
      <c r="AR956" s="116" t="s">
        <v>320</v>
      </c>
      <c r="AS956" s="116" t="s">
        <v>248</v>
      </c>
      <c r="AT956" s="116" t="s">
        <v>268</v>
      </c>
      <c r="AV956" s="116">
        <v>62.273962695919003</v>
      </c>
      <c r="AW956" s="116">
        <v>0.1106401811</v>
      </c>
    </row>
    <row r="957" spans="1:49" x14ac:dyDescent="0.25">
      <c r="A957" s="127">
        <v>260000</v>
      </c>
      <c r="B957" s="127">
        <v>2500000</v>
      </c>
      <c r="C957" s="127">
        <v>700000</v>
      </c>
      <c r="D957" s="116" t="s">
        <v>314</v>
      </c>
      <c r="E957" s="116" t="s">
        <v>315</v>
      </c>
      <c r="F957" s="116" t="s">
        <v>316</v>
      </c>
      <c r="G957" s="116" t="s">
        <v>317</v>
      </c>
      <c r="H957" s="116">
        <v>0.36</v>
      </c>
      <c r="I957" s="116">
        <v>0.57999999999999996</v>
      </c>
      <c r="J957" s="116" t="s">
        <v>326</v>
      </c>
      <c r="K957" s="116">
        <v>0.25763177944900001</v>
      </c>
      <c r="L957" s="116">
        <v>3985.6241575095</v>
      </c>
      <c r="M957" s="116">
        <v>10.575993772137201</v>
      </c>
      <c r="N957" s="116">
        <v>1.78904492193381</v>
      </c>
      <c r="O957" s="116">
        <v>2.7247120949572499</v>
      </c>
      <c r="P957" s="116">
        <v>0.46091482675200002</v>
      </c>
      <c r="Q957" s="116">
        <v>1026.8234439140899</v>
      </c>
      <c r="R957" s="116">
        <v>1210</v>
      </c>
      <c r="S957" s="116" t="s">
        <v>318</v>
      </c>
      <c r="T957" s="116">
        <v>1210</v>
      </c>
      <c r="U957" s="116" t="s">
        <v>327</v>
      </c>
      <c r="V957" s="116" t="s">
        <v>326</v>
      </c>
      <c r="Z957" s="116">
        <v>0</v>
      </c>
      <c r="AA957" s="116">
        <v>1</v>
      </c>
      <c r="AB957" s="116">
        <v>2.7247120949572499</v>
      </c>
      <c r="AC957" s="116">
        <v>0.46091482675200002</v>
      </c>
      <c r="AD957" s="116">
        <v>1026.8234438807899</v>
      </c>
      <c r="AF957" s="116">
        <v>-1</v>
      </c>
      <c r="AG957" s="116">
        <v>-1</v>
      </c>
      <c r="AH957" s="116">
        <v>-1</v>
      </c>
      <c r="AI957" s="116">
        <v>-1</v>
      </c>
      <c r="AJ957" s="116">
        <v>0</v>
      </c>
      <c r="AM957" s="116" t="s">
        <v>319</v>
      </c>
      <c r="AN957" s="116" t="s">
        <v>328</v>
      </c>
      <c r="AQ957" s="116">
        <v>779</v>
      </c>
      <c r="AR957" s="116" t="s">
        <v>320</v>
      </c>
      <c r="AS957" s="116" t="s">
        <v>248</v>
      </c>
      <c r="AT957" s="116" t="s">
        <v>268</v>
      </c>
      <c r="AV957" s="116">
        <v>200.25818835525999</v>
      </c>
      <c r="AW957" s="116">
        <v>0.83278462600000003</v>
      </c>
    </row>
    <row r="958" spans="1:49" x14ac:dyDescent="0.25">
      <c r="A958" s="127">
        <v>260000</v>
      </c>
      <c r="B958" s="127">
        <v>2500000</v>
      </c>
      <c r="C958" s="127">
        <v>700000</v>
      </c>
      <c r="D958" s="116" t="s">
        <v>314</v>
      </c>
      <c r="E958" s="116" t="s">
        <v>315</v>
      </c>
      <c r="F958" s="116" t="s">
        <v>316</v>
      </c>
      <c r="G958" s="116" t="s">
        <v>317</v>
      </c>
      <c r="H958" s="116">
        <v>0.36</v>
      </c>
      <c r="I958" s="116">
        <v>0.57999999999999996</v>
      </c>
      <c r="J958" s="116" t="s">
        <v>326</v>
      </c>
      <c r="K958" s="116">
        <v>8.5941590803880002E-2</v>
      </c>
      <c r="L958" s="116">
        <v>3985.6241575095</v>
      </c>
      <c r="M958" s="116">
        <v>10.575993772137201</v>
      </c>
      <c r="N958" s="116">
        <v>1.78904492193381</v>
      </c>
      <c r="O958" s="116">
        <v>0.90891772910947999</v>
      </c>
      <c r="P958" s="116">
        <v>0.15375336661059999</v>
      </c>
      <c r="Q958" s="116">
        <v>342.530880442772</v>
      </c>
      <c r="R958" s="116">
        <v>1310</v>
      </c>
      <c r="S958" s="116" t="s">
        <v>318</v>
      </c>
      <c r="T958" s="116">
        <v>1310</v>
      </c>
      <c r="U958" s="116" t="s">
        <v>327</v>
      </c>
      <c r="V958" s="116" t="s">
        <v>326</v>
      </c>
      <c r="Z958" s="116">
        <v>0</v>
      </c>
      <c r="AA958" s="116">
        <v>1</v>
      </c>
      <c r="AB958" s="116">
        <v>0.90891772910947999</v>
      </c>
      <c r="AC958" s="116">
        <v>0.15375336661059999</v>
      </c>
      <c r="AD958" s="116">
        <v>342.53088037206402</v>
      </c>
      <c r="AF958" s="116">
        <v>-1</v>
      </c>
      <c r="AG958" s="116">
        <v>-1</v>
      </c>
      <c r="AH958" s="116">
        <v>-1</v>
      </c>
      <c r="AI958" s="116">
        <v>-1</v>
      </c>
      <c r="AJ958" s="116">
        <v>0</v>
      </c>
      <c r="AM958" s="116" t="s">
        <v>319</v>
      </c>
      <c r="AN958" s="116" t="s">
        <v>328</v>
      </c>
      <c r="AQ958" s="116">
        <v>779</v>
      </c>
      <c r="AR958" s="116" t="s">
        <v>320</v>
      </c>
      <c r="AS958" s="116" t="s">
        <v>248</v>
      </c>
      <c r="AT958" s="116" t="s">
        <v>268</v>
      </c>
      <c r="AV958" s="116">
        <v>74.627372271161605</v>
      </c>
      <c r="AW958" s="116">
        <v>0.27780282270000001</v>
      </c>
    </row>
    <row r="959" spans="1:49" x14ac:dyDescent="0.25">
      <c r="A959" s="127">
        <v>260000</v>
      </c>
      <c r="B959" s="127">
        <v>2500000</v>
      </c>
      <c r="C959" s="127">
        <v>700000</v>
      </c>
      <c r="D959" s="116" t="s">
        <v>314</v>
      </c>
      <c r="E959" s="116" t="s">
        <v>315</v>
      </c>
      <c r="F959" s="116" t="s">
        <v>316</v>
      </c>
      <c r="G959" s="116" t="s">
        <v>317</v>
      </c>
      <c r="H959" s="116">
        <v>0.36</v>
      </c>
      <c r="I959" s="116">
        <v>0.57999999999999996</v>
      </c>
      <c r="J959" s="116" t="s">
        <v>326</v>
      </c>
      <c r="K959" s="116">
        <v>3.5059406101689998E-2</v>
      </c>
      <c r="L959" s="116">
        <v>3985.6241575095</v>
      </c>
      <c r="M959" s="116">
        <v>10.575993772137201</v>
      </c>
      <c r="N959" s="116">
        <v>1.78904492193381</v>
      </c>
      <c r="O959" s="116">
        <v>0.37078806058635999</v>
      </c>
      <c r="P959" s="116">
        <v>6.2722852452249997E-2</v>
      </c>
      <c r="Q959" s="116">
        <v>139.73361590685499</v>
      </c>
      <c r="R959" s="116">
        <v>1310</v>
      </c>
      <c r="S959" s="116" t="s">
        <v>318</v>
      </c>
      <c r="T959" s="116">
        <v>1310</v>
      </c>
      <c r="U959" s="116" t="s">
        <v>327</v>
      </c>
      <c r="V959" s="116" t="s">
        <v>326</v>
      </c>
      <c r="Z959" s="116">
        <v>0</v>
      </c>
      <c r="AA959" s="116">
        <v>1</v>
      </c>
      <c r="AB959" s="116">
        <v>0.37078806058635999</v>
      </c>
      <c r="AC959" s="116">
        <v>6.2722852452249997E-2</v>
      </c>
      <c r="AD959" s="116">
        <v>139.73361601139001</v>
      </c>
      <c r="AF959" s="116">
        <v>-1</v>
      </c>
      <c r="AG959" s="116">
        <v>-1</v>
      </c>
      <c r="AH959" s="116">
        <v>-1</v>
      </c>
      <c r="AI959" s="116">
        <v>-1</v>
      </c>
      <c r="AJ959" s="116">
        <v>0</v>
      </c>
      <c r="AM959" s="116" t="s">
        <v>319</v>
      </c>
      <c r="AN959" s="116" t="s">
        <v>328</v>
      </c>
      <c r="AQ959" s="116">
        <v>779</v>
      </c>
      <c r="AR959" s="116" t="s">
        <v>320</v>
      </c>
      <c r="AS959" s="116" t="s">
        <v>248</v>
      </c>
      <c r="AT959" s="116" t="s">
        <v>268</v>
      </c>
      <c r="AV959" s="116">
        <v>52.846702172617803</v>
      </c>
      <c r="AW959" s="116">
        <v>0.1133281557</v>
      </c>
    </row>
    <row r="960" spans="1:49" x14ac:dyDescent="0.25">
      <c r="A960" s="127">
        <v>260000</v>
      </c>
      <c r="B960" s="127">
        <v>2500000</v>
      </c>
      <c r="C960" s="127">
        <v>700000</v>
      </c>
      <c r="D960" s="116" t="s">
        <v>314</v>
      </c>
      <c r="E960" s="116" t="s">
        <v>315</v>
      </c>
      <c r="F960" s="116" t="s">
        <v>316</v>
      </c>
      <c r="G960" s="116" t="s">
        <v>317</v>
      </c>
      <c r="H960" s="116">
        <v>0.36</v>
      </c>
      <c r="I960" s="116">
        <v>0.57999999999999996</v>
      </c>
      <c r="J960" s="116" t="s">
        <v>326</v>
      </c>
      <c r="K960" s="116">
        <v>4.9486417998349998E-2</v>
      </c>
      <c r="L960" s="116">
        <v>3985.6241575095</v>
      </c>
      <c r="M960" s="116">
        <v>10.575993772137201</v>
      </c>
      <c r="N960" s="116">
        <v>1.78904492193381</v>
      </c>
      <c r="O960" s="116">
        <v>0.52336804855592001</v>
      </c>
      <c r="P960" s="116">
        <v>8.8533424824639995E-2</v>
      </c>
      <c r="Q960" s="116">
        <v>197.234263042837</v>
      </c>
      <c r="R960" s="116">
        <v>1310</v>
      </c>
      <c r="S960" s="116" t="s">
        <v>318</v>
      </c>
      <c r="T960" s="116">
        <v>1310</v>
      </c>
      <c r="U960" s="116" t="s">
        <v>327</v>
      </c>
      <c r="V960" s="116" t="s">
        <v>326</v>
      </c>
      <c r="Z960" s="116">
        <v>0</v>
      </c>
      <c r="AA960" s="116">
        <v>1</v>
      </c>
      <c r="AB960" s="116">
        <v>0.52336804855592001</v>
      </c>
      <c r="AC960" s="116">
        <v>8.8533424824639995E-2</v>
      </c>
      <c r="AD960" s="116">
        <v>197.23426304283501</v>
      </c>
      <c r="AF960" s="116">
        <v>-1</v>
      </c>
      <c r="AG960" s="116">
        <v>-1</v>
      </c>
      <c r="AH960" s="116">
        <v>-1</v>
      </c>
      <c r="AI960" s="116">
        <v>-1</v>
      </c>
      <c r="AJ960" s="116">
        <v>0</v>
      </c>
      <c r="AM960" s="116" t="s">
        <v>319</v>
      </c>
      <c r="AN960" s="116" t="s">
        <v>328</v>
      </c>
      <c r="AQ960" s="116">
        <v>779</v>
      </c>
      <c r="AR960" s="116" t="s">
        <v>320</v>
      </c>
      <c r="AS960" s="116" t="s">
        <v>248</v>
      </c>
      <c r="AT960" s="116" t="s">
        <v>268</v>
      </c>
      <c r="AV960" s="116">
        <v>56.754320940014097</v>
      </c>
      <c r="AW960" s="116">
        <v>0.15996290599999999</v>
      </c>
    </row>
    <row r="961" spans="1:49" x14ac:dyDescent="0.25">
      <c r="A961" s="127">
        <v>260000</v>
      </c>
      <c r="B961" s="127">
        <v>2500000</v>
      </c>
      <c r="C961" s="127">
        <v>700000</v>
      </c>
      <c r="D961" s="116" t="s">
        <v>314</v>
      </c>
      <c r="E961" s="116" t="s">
        <v>315</v>
      </c>
      <c r="F961" s="116" t="s">
        <v>316</v>
      </c>
      <c r="G961" s="116" t="s">
        <v>317</v>
      </c>
      <c r="H961" s="116">
        <v>0.36</v>
      </c>
      <c r="I961" s="116">
        <v>0.57999999999999996</v>
      </c>
      <c r="J961" s="116" t="s">
        <v>326</v>
      </c>
      <c r="K961" s="116">
        <v>7.2044608939130006E-2</v>
      </c>
      <c r="L961" s="116">
        <v>3985.6241575095</v>
      </c>
      <c r="M961" s="116">
        <v>10.575993772137201</v>
      </c>
      <c r="N961" s="116">
        <v>1.78904492193381</v>
      </c>
      <c r="O961" s="116">
        <v>0.76194333545637005</v>
      </c>
      <c r="P961" s="116">
        <v>0.12889104177527</v>
      </c>
      <c r="Q961" s="116">
        <v>287.14273380614901</v>
      </c>
      <c r="R961" s="116">
        <v>1310</v>
      </c>
      <c r="S961" s="116" t="s">
        <v>318</v>
      </c>
      <c r="T961" s="116">
        <v>1310</v>
      </c>
      <c r="U961" s="116" t="s">
        <v>327</v>
      </c>
      <c r="V961" s="116" t="s">
        <v>326</v>
      </c>
      <c r="Z961" s="116">
        <v>0</v>
      </c>
      <c r="AA961" s="116">
        <v>1</v>
      </c>
      <c r="AB961" s="116">
        <v>0.76194333545637005</v>
      </c>
      <c r="AC961" s="116">
        <v>0.12889104177527</v>
      </c>
      <c r="AD961" s="116">
        <v>287.14273380614799</v>
      </c>
      <c r="AF961" s="116">
        <v>-1</v>
      </c>
      <c r="AG961" s="116">
        <v>-1</v>
      </c>
      <c r="AH961" s="116">
        <v>-1</v>
      </c>
      <c r="AI961" s="116">
        <v>-1</v>
      </c>
      <c r="AJ961" s="116">
        <v>0</v>
      </c>
      <c r="AM961" s="116" t="s">
        <v>319</v>
      </c>
      <c r="AN961" s="116" t="s">
        <v>328</v>
      </c>
      <c r="AQ961" s="116">
        <v>779</v>
      </c>
      <c r="AR961" s="116" t="s">
        <v>320</v>
      </c>
      <c r="AS961" s="116" t="s">
        <v>248</v>
      </c>
      <c r="AT961" s="116" t="s">
        <v>268</v>
      </c>
      <c r="AV961" s="116">
        <v>68.620974858034103</v>
      </c>
      <c r="AW961" s="116">
        <v>0.23288137370000001</v>
      </c>
    </row>
    <row r="962" spans="1:49" x14ac:dyDescent="0.25">
      <c r="A962" s="127">
        <v>260000</v>
      </c>
      <c r="B962" s="127">
        <v>2500000</v>
      </c>
      <c r="C962" s="127">
        <v>700000</v>
      </c>
      <c r="D962" s="116" t="s">
        <v>314</v>
      </c>
      <c r="E962" s="116" t="s">
        <v>315</v>
      </c>
      <c r="F962" s="116" t="s">
        <v>316</v>
      </c>
      <c r="G962" s="116" t="s">
        <v>317</v>
      </c>
      <c r="H962" s="116">
        <v>0.36</v>
      </c>
      <c r="I962" s="116">
        <v>0.57999999999999996</v>
      </c>
      <c r="J962" s="116" t="s">
        <v>326</v>
      </c>
      <c r="K962" s="116">
        <v>3.7865426926570002E-2</v>
      </c>
      <c r="L962" s="116">
        <v>3985.6241575095</v>
      </c>
      <c r="M962" s="116">
        <v>10.575993772137201</v>
      </c>
      <c r="N962" s="116">
        <v>1.78904492193381</v>
      </c>
      <c r="O962" s="116">
        <v>0.40046451935477001</v>
      </c>
      <c r="P962" s="116">
        <v>6.7742949759839993E-2</v>
      </c>
      <c r="Q962" s="116">
        <v>150.917360292968</v>
      </c>
      <c r="R962" s="116">
        <v>1310</v>
      </c>
      <c r="S962" s="116" t="s">
        <v>318</v>
      </c>
      <c r="T962" s="116">
        <v>1310</v>
      </c>
      <c r="U962" s="116" t="s">
        <v>327</v>
      </c>
      <c r="V962" s="116" t="s">
        <v>326</v>
      </c>
      <c r="Z962" s="116">
        <v>0</v>
      </c>
      <c r="AA962" s="116">
        <v>1</v>
      </c>
      <c r="AB962" s="116">
        <v>0.40046451935477001</v>
      </c>
      <c r="AC962" s="116">
        <v>6.7742949759839993E-2</v>
      </c>
      <c r="AD962" s="116">
        <v>150.917360292968</v>
      </c>
      <c r="AF962" s="116">
        <v>-1</v>
      </c>
      <c r="AG962" s="116">
        <v>-1</v>
      </c>
      <c r="AH962" s="116">
        <v>-1</v>
      </c>
      <c r="AI962" s="116">
        <v>-1</v>
      </c>
      <c r="AJ962" s="116">
        <v>0</v>
      </c>
      <c r="AM962" s="116" t="s">
        <v>319</v>
      </c>
      <c r="AN962" s="116" t="s">
        <v>328</v>
      </c>
      <c r="AQ962" s="116">
        <v>779</v>
      </c>
      <c r="AR962" s="116" t="s">
        <v>320</v>
      </c>
      <c r="AS962" s="116" t="s">
        <v>248</v>
      </c>
      <c r="AT962" s="116" t="s">
        <v>268</v>
      </c>
      <c r="AV962" s="116">
        <v>50.982207526944997</v>
      </c>
      <c r="AW962" s="116">
        <v>0.12239850789999999</v>
      </c>
    </row>
    <row r="963" spans="1:49" x14ac:dyDescent="0.25">
      <c r="A963" s="127">
        <v>260000</v>
      </c>
      <c r="B963" s="127">
        <v>2500000</v>
      </c>
      <c r="C963" s="127">
        <v>700000</v>
      </c>
      <c r="D963" s="116" t="s">
        <v>314</v>
      </c>
      <c r="E963" s="116" t="s">
        <v>315</v>
      </c>
      <c r="F963" s="116" t="s">
        <v>316</v>
      </c>
      <c r="G963" s="116" t="s">
        <v>317</v>
      </c>
      <c r="H963" s="116">
        <v>0.36</v>
      </c>
      <c r="I963" s="116">
        <v>0.57999999999999996</v>
      </c>
      <c r="J963" s="116" t="s">
        <v>326</v>
      </c>
      <c r="K963" s="116">
        <v>4.3602729403000002E-4</v>
      </c>
      <c r="L963" s="116">
        <v>3979.7366675565099</v>
      </c>
      <c r="M963" s="116">
        <v>10.6840497939299</v>
      </c>
      <c r="N963" s="116">
        <v>1.8463483793094</v>
      </c>
      <c r="O963" s="116">
        <v>4.6585373209999999E-3</v>
      </c>
      <c r="P963" s="116">
        <v>8.0505828768000004E-4</v>
      </c>
      <c r="Q963" s="116">
        <v>1.73527381013449</v>
      </c>
      <c r="R963" s="116">
        <v>1210</v>
      </c>
      <c r="S963" s="116" t="s">
        <v>318</v>
      </c>
      <c r="T963" s="116">
        <v>1210</v>
      </c>
      <c r="U963" s="116" t="s">
        <v>327</v>
      </c>
      <c r="V963" s="116" t="s">
        <v>326</v>
      </c>
      <c r="Z963" s="116">
        <v>0</v>
      </c>
      <c r="AA963" s="116">
        <v>1</v>
      </c>
      <c r="AB963" s="116">
        <v>4.6585373209999999E-3</v>
      </c>
      <c r="AC963" s="116">
        <v>8.0505828768000004E-4</v>
      </c>
      <c r="AD963" s="116">
        <v>1.73527381013535</v>
      </c>
      <c r="AF963" s="116">
        <v>-1</v>
      </c>
      <c r="AG963" s="116">
        <v>-1</v>
      </c>
      <c r="AH963" s="116">
        <v>-1</v>
      </c>
      <c r="AI963" s="116">
        <v>-1</v>
      </c>
      <c r="AJ963" s="116">
        <v>0</v>
      </c>
      <c r="AM963" s="116" t="s">
        <v>319</v>
      </c>
      <c r="AN963" s="116" t="s">
        <v>328</v>
      </c>
      <c r="AQ963" s="116">
        <v>779</v>
      </c>
      <c r="AR963" s="116" t="s">
        <v>320</v>
      </c>
      <c r="AS963" s="116" t="s">
        <v>248</v>
      </c>
      <c r="AT963" s="116" t="s">
        <v>268</v>
      </c>
      <c r="AV963" s="116">
        <v>20.531630370389799</v>
      </c>
      <c r="AW963" s="116">
        <v>1.4073591E-3</v>
      </c>
    </row>
    <row r="964" spans="1:49" x14ac:dyDescent="0.25">
      <c r="A964" s="127">
        <v>260000</v>
      </c>
      <c r="B964" s="127">
        <v>2500000</v>
      </c>
      <c r="C964" s="127">
        <v>700000</v>
      </c>
      <c r="D964" s="116" t="s">
        <v>314</v>
      </c>
      <c r="E964" s="116" t="s">
        <v>315</v>
      </c>
      <c r="F964" s="116" t="s">
        <v>316</v>
      </c>
      <c r="G964" s="116" t="s">
        <v>317</v>
      </c>
      <c r="H964" s="116">
        <v>0.36</v>
      </c>
      <c r="I964" s="116">
        <v>0.57999999999999996</v>
      </c>
      <c r="J964" s="116" t="s">
        <v>326</v>
      </c>
      <c r="K964" s="116">
        <v>5.7783956234179999E-2</v>
      </c>
      <c r="L964" s="116">
        <v>3979.7366675565099</v>
      </c>
      <c r="M964" s="116">
        <v>10.6840497939299</v>
      </c>
      <c r="N964" s="116">
        <v>1.8463483793094</v>
      </c>
      <c r="O964" s="116">
        <v>0.61736666569627996</v>
      </c>
      <c r="P964" s="116">
        <v>0.10668931394307</v>
      </c>
      <c r="Q964" s="116">
        <v>229.96492942166199</v>
      </c>
      <c r="R964" s="116">
        <v>1310</v>
      </c>
      <c r="S964" s="116" t="s">
        <v>318</v>
      </c>
      <c r="T964" s="116">
        <v>1310</v>
      </c>
      <c r="U964" s="116" t="s">
        <v>327</v>
      </c>
      <c r="V964" s="116" t="s">
        <v>326</v>
      </c>
      <c r="Z964" s="116">
        <v>0</v>
      </c>
      <c r="AA964" s="116">
        <v>1</v>
      </c>
      <c r="AB964" s="116">
        <v>0.61736666569627996</v>
      </c>
      <c r="AC964" s="116">
        <v>0.10668931394307</v>
      </c>
      <c r="AD964" s="116">
        <v>229.964929421661</v>
      </c>
      <c r="AF964" s="116">
        <v>-1</v>
      </c>
      <c r="AG964" s="116">
        <v>-1</v>
      </c>
      <c r="AH964" s="116">
        <v>-1</v>
      </c>
      <c r="AI964" s="116">
        <v>-1</v>
      </c>
      <c r="AJ964" s="116">
        <v>0</v>
      </c>
      <c r="AM964" s="116" t="s">
        <v>319</v>
      </c>
      <c r="AN964" s="116" t="s">
        <v>328</v>
      </c>
      <c r="AQ964" s="116">
        <v>779</v>
      </c>
      <c r="AR964" s="116" t="s">
        <v>320</v>
      </c>
      <c r="AS964" s="116" t="s">
        <v>248</v>
      </c>
      <c r="AT964" s="116" t="s">
        <v>268</v>
      </c>
      <c r="AV964" s="116">
        <v>67.069788563340694</v>
      </c>
      <c r="AW964" s="116">
        <v>0.18650845860000001</v>
      </c>
    </row>
    <row r="965" spans="1:49" x14ac:dyDescent="0.25">
      <c r="A965" s="127">
        <v>260000</v>
      </c>
      <c r="B965" s="127">
        <v>2500000</v>
      </c>
      <c r="C965" s="127">
        <v>700000</v>
      </c>
      <c r="D965" s="116" t="s">
        <v>314</v>
      </c>
      <c r="E965" s="116" t="s">
        <v>315</v>
      </c>
      <c r="F965" s="116" t="s">
        <v>316</v>
      </c>
      <c r="G965" s="116" t="s">
        <v>317</v>
      </c>
      <c r="H965" s="116">
        <v>0.36</v>
      </c>
      <c r="I965" s="116">
        <v>0.57999999999999996</v>
      </c>
      <c r="J965" s="116" t="s">
        <v>326</v>
      </c>
      <c r="K965" s="116">
        <v>0.17360760835891001</v>
      </c>
      <c r="L965" s="116">
        <v>3991.42958163819</v>
      </c>
      <c r="M965" s="116">
        <v>10.984958621955</v>
      </c>
      <c r="N965" s="116">
        <v>1.98350557011379</v>
      </c>
      <c r="O965" s="116">
        <v>1.9070723942791901</v>
      </c>
      <c r="P965" s="116">
        <v>0.34435165819403002</v>
      </c>
      <c r="Q965" s="116">
        <v>692.94254360121101</v>
      </c>
      <c r="R965" s="116">
        <v>1210</v>
      </c>
      <c r="S965" s="116" t="s">
        <v>318</v>
      </c>
      <c r="T965" s="116">
        <v>1210</v>
      </c>
      <c r="U965" s="116" t="s">
        <v>327</v>
      </c>
      <c r="V965" s="116" t="s">
        <v>326</v>
      </c>
      <c r="Z965" s="116">
        <v>0</v>
      </c>
      <c r="AA965" s="116">
        <v>1</v>
      </c>
      <c r="AB965" s="116">
        <v>1.9070723942791901</v>
      </c>
      <c r="AC965" s="116">
        <v>0.34435165819403002</v>
      </c>
      <c r="AD965" s="116">
        <v>692.942543524955</v>
      </c>
      <c r="AF965" s="116">
        <v>-1</v>
      </c>
      <c r="AG965" s="116">
        <v>-1</v>
      </c>
      <c r="AH965" s="116">
        <v>-1</v>
      </c>
      <c r="AI965" s="116">
        <v>-1</v>
      </c>
      <c r="AJ965" s="116">
        <v>0</v>
      </c>
      <c r="AM965" s="116" t="s">
        <v>319</v>
      </c>
      <c r="AN965" s="116" t="s">
        <v>328</v>
      </c>
      <c r="AQ965" s="116">
        <v>779</v>
      </c>
      <c r="AR965" s="116" t="s">
        <v>320</v>
      </c>
      <c r="AS965" s="116" t="s">
        <v>248</v>
      </c>
      <c r="AT965" s="116" t="s">
        <v>268</v>
      </c>
      <c r="AV965" s="116">
        <v>238.15032596689099</v>
      </c>
      <c r="AW965" s="116">
        <v>0.56199719670000003</v>
      </c>
    </row>
    <row r="966" spans="1:49" x14ac:dyDescent="0.25">
      <c r="A966" s="127">
        <v>260000</v>
      </c>
      <c r="B966" s="127">
        <v>2500000</v>
      </c>
      <c r="C966" s="127">
        <v>700000</v>
      </c>
      <c r="D966" s="116" t="s">
        <v>314</v>
      </c>
      <c r="E966" s="116" t="s">
        <v>315</v>
      </c>
      <c r="F966" s="116" t="s">
        <v>316</v>
      </c>
      <c r="G966" s="116" t="s">
        <v>317</v>
      </c>
      <c r="H966" s="116">
        <v>0.36</v>
      </c>
      <c r="I966" s="116">
        <v>0.57999999999999996</v>
      </c>
      <c r="J966" s="116" t="s">
        <v>326</v>
      </c>
      <c r="K966" s="116">
        <v>0.18289398640058999</v>
      </c>
      <c r="L966" s="116">
        <v>3991.42958163819</v>
      </c>
      <c r="M966" s="116">
        <v>10.984958621955</v>
      </c>
      <c r="N966" s="116">
        <v>1.98350557011379</v>
      </c>
      <c r="O966" s="116">
        <v>2.0090828728149002</v>
      </c>
      <c r="P966" s="116">
        <v>0.36277124076589001</v>
      </c>
      <c r="Q966" s="116">
        <v>730.00846762305605</v>
      </c>
      <c r="R966" s="116">
        <v>1310</v>
      </c>
      <c r="S966" s="116" t="s">
        <v>318</v>
      </c>
      <c r="T966" s="116">
        <v>1310</v>
      </c>
      <c r="U966" s="116" t="s">
        <v>327</v>
      </c>
      <c r="V966" s="116" t="s">
        <v>326</v>
      </c>
      <c r="Z966" s="116">
        <v>0</v>
      </c>
      <c r="AA966" s="116">
        <v>1</v>
      </c>
      <c r="AB966" s="116">
        <v>2.0090828728149002</v>
      </c>
      <c r="AC966" s="116">
        <v>0.36277124076589001</v>
      </c>
      <c r="AD966" s="116">
        <v>730.00846767165501</v>
      </c>
      <c r="AF966" s="116">
        <v>-1</v>
      </c>
      <c r="AG966" s="116">
        <v>-1</v>
      </c>
      <c r="AH966" s="116">
        <v>-1</v>
      </c>
      <c r="AI966" s="116">
        <v>-1</v>
      </c>
      <c r="AJ966" s="116">
        <v>0</v>
      </c>
      <c r="AM966" s="116" t="s">
        <v>319</v>
      </c>
      <c r="AN966" s="116" t="s">
        <v>328</v>
      </c>
      <c r="AQ966" s="116">
        <v>779</v>
      </c>
      <c r="AR966" s="116" t="s">
        <v>320</v>
      </c>
      <c r="AS966" s="116" t="s">
        <v>248</v>
      </c>
      <c r="AT966" s="116" t="s">
        <v>268</v>
      </c>
      <c r="AV966" s="116">
        <v>108.856845336283</v>
      </c>
      <c r="AW966" s="116">
        <v>0.59205877350000002</v>
      </c>
    </row>
    <row r="967" spans="1:49" x14ac:dyDescent="0.25">
      <c r="A967" s="127">
        <v>260000</v>
      </c>
      <c r="B967" s="127">
        <v>2500000</v>
      </c>
      <c r="C967" s="127">
        <v>700000</v>
      </c>
      <c r="D967" s="116" t="s">
        <v>314</v>
      </c>
      <c r="E967" s="116" t="s">
        <v>315</v>
      </c>
      <c r="F967" s="116" t="s">
        <v>316</v>
      </c>
      <c r="G967" s="116" t="s">
        <v>317</v>
      </c>
      <c r="H967" s="116">
        <v>0.36</v>
      </c>
      <c r="I967" s="116">
        <v>0.57999999999999996</v>
      </c>
      <c r="J967" s="116" t="s">
        <v>326</v>
      </c>
      <c r="K967" s="116">
        <v>9.7727281436039995E-2</v>
      </c>
      <c r="L967" s="116">
        <v>3991.42958163819</v>
      </c>
      <c r="M967" s="116">
        <v>10.984958621955</v>
      </c>
      <c r="N967" s="116">
        <v>1.98350557011379</v>
      </c>
      <c r="O967" s="116">
        <v>1.0735301428111199</v>
      </c>
      <c r="P967" s="116">
        <v>0.19384260708046999</v>
      </c>
      <c r="Q967" s="116">
        <v>390.07156205691899</v>
      </c>
      <c r="R967" s="116">
        <v>1310</v>
      </c>
      <c r="S967" s="116" t="s">
        <v>318</v>
      </c>
      <c r="T967" s="116">
        <v>1310</v>
      </c>
      <c r="U967" s="116" t="s">
        <v>327</v>
      </c>
      <c r="V967" s="116" t="s">
        <v>326</v>
      </c>
      <c r="Z967" s="116">
        <v>0</v>
      </c>
      <c r="AA967" s="116">
        <v>1</v>
      </c>
      <c r="AB967" s="116">
        <v>1.0735301428111199</v>
      </c>
      <c r="AC967" s="116">
        <v>0.19384260708046999</v>
      </c>
      <c r="AD967" s="116">
        <v>390.07156208457502</v>
      </c>
      <c r="AF967" s="116">
        <v>-1</v>
      </c>
      <c r="AG967" s="116">
        <v>-1</v>
      </c>
      <c r="AH967" s="116">
        <v>-1</v>
      </c>
      <c r="AI967" s="116">
        <v>-1</v>
      </c>
      <c r="AJ967" s="116">
        <v>0</v>
      </c>
      <c r="AM967" s="116" t="s">
        <v>319</v>
      </c>
      <c r="AN967" s="116" t="s">
        <v>328</v>
      </c>
      <c r="AQ967" s="116">
        <v>779</v>
      </c>
      <c r="AR967" s="116" t="s">
        <v>320</v>
      </c>
      <c r="AS967" s="116" t="s">
        <v>248</v>
      </c>
      <c r="AT967" s="116" t="s">
        <v>268</v>
      </c>
      <c r="AV967" s="116">
        <v>83.4572790347638</v>
      </c>
      <c r="AW967" s="116">
        <v>0.31635974220000002</v>
      </c>
    </row>
    <row r="968" spans="1:49" x14ac:dyDescent="0.25">
      <c r="A968" s="127">
        <v>260000</v>
      </c>
      <c r="B968" s="127">
        <v>2500000</v>
      </c>
      <c r="C968" s="127">
        <v>700000</v>
      </c>
      <c r="D968" s="116" t="s">
        <v>314</v>
      </c>
      <c r="E968" s="116" t="s">
        <v>315</v>
      </c>
      <c r="F968" s="116" t="s">
        <v>316</v>
      </c>
      <c r="G968" s="116" t="s">
        <v>317</v>
      </c>
      <c r="H968" s="116">
        <v>0.36</v>
      </c>
      <c r="I968" s="116">
        <v>0.57999999999999996</v>
      </c>
      <c r="J968" s="116" t="s">
        <v>326</v>
      </c>
      <c r="K968" s="116">
        <v>0.16353457733428001</v>
      </c>
      <c r="L968" s="116">
        <v>3991.42958163819</v>
      </c>
      <c r="M968" s="116">
        <v>10.984958621955</v>
      </c>
      <c r="N968" s="116">
        <v>1.98350557011379</v>
      </c>
      <c r="O968" s="116">
        <v>1.7964205652760099</v>
      </c>
      <c r="P968" s="116">
        <v>0.32437174504874999</v>
      </c>
      <c r="Q968" s="116">
        <v>652.736749592759</v>
      </c>
      <c r="R968" s="116">
        <v>1310</v>
      </c>
      <c r="S968" s="116" t="s">
        <v>318</v>
      </c>
      <c r="T968" s="116">
        <v>1310</v>
      </c>
      <c r="U968" s="116" t="s">
        <v>327</v>
      </c>
      <c r="V968" s="116" t="s">
        <v>326</v>
      </c>
      <c r="Z968" s="116">
        <v>0</v>
      </c>
      <c r="AA968" s="116">
        <v>1</v>
      </c>
      <c r="AB968" s="116">
        <v>1.7964205652760099</v>
      </c>
      <c r="AC968" s="116">
        <v>0.32437174504874999</v>
      </c>
      <c r="AD968" s="116">
        <v>652.736749592759</v>
      </c>
      <c r="AF968" s="116">
        <v>-1</v>
      </c>
      <c r="AG968" s="116">
        <v>-1</v>
      </c>
      <c r="AH968" s="116">
        <v>-1</v>
      </c>
      <c r="AI968" s="116">
        <v>-1</v>
      </c>
      <c r="AJ968" s="116">
        <v>0</v>
      </c>
      <c r="AM968" s="116" t="s">
        <v>319</v>
      </c>
      <c r="AN968" s="116" t="s">
        <v>328</v>
      </c>
      <c r="AQ968" s="116">
        <v>779</v>
      </c>
      <c r="AR968" s="116" t="s">
        <v>320</v>
      </c>
      <c r="AS968" s="116" t="s">
        <v>248</v>
      </c>
      <c r="AT968" s="116" t="s">
        <v>268</v>
      </c>
      <c r="AV968" s="116">
        <v>106.894185390845</v>
      </c>
      <c r="AW968" s="116">
        <v>0.5293890913</v>
      </c>
    </row>
    <row r="969" spans="1:49" x14ac:dyDescent="0.25">
      <c r="A969" s="127">
        <v>260000</v>
      </c>
      <c r="B969" s="127">
        <v>2500000</v>
      </c>
      <c r="C969" s="127">
        <v>700000</v>
      </c>
      <c r="D969" s="116" t="s">
        <v>314</v>
      </c>
      <c r="E969" s="116" t="s">
        <v>315</v>
      </c>
      <c r="F969" s="116" t="s">
        <v>316</v>
      </c>
      <c r="G969" s="116" t="s">
        <v>317</v>
      </c>
      <c r="H969" s="116">
        <v>0.36</v>
      </c>
      <c r="I969" s="116">
        <v>0.57999999999999996</v>
      </c>
      <c r="J969" s="116" t="s">
        <v>326</v>
      </c>
      <c r="K969" s="116">
        <v>0.19106104560831999</v>
      </c>
      <c r="L969" s="116">
        <v>3985.3857512108498</v>
      </c>
      <c r="M969" s="116">
        <v>10.3724652413624</v>
      </c>
      <c r="N969" s="116">
        <v>1.6840684544712901</v>
      </c>
      <c r="O969" s="116">
        <v>1.9817740545507301</v>
      </c>
      <c r="P969" s="116">
        <v>0.32175987978727999</v>
      </c>
      <c r="Q969" s="116">
        <v>761.45196877886895</v>
      </c>
      <c r="R969" s="116">
        <v>1210</v>
      </c>
      <c r="S969" s="116" t="s">
        <v>318</v>
      </c>
      <c r="T969" s="116">
        <v>1210</v>
      </c>
      <c r="U969" s="116" t="s">
        <v>327</v>
      </c>
      <c r="V969" s="116" t="s">
        <v>326</v>
      </c>
      <c r="Z969" s="116">
        <v>0</v>
      </c>
      <c r="AA969" s="116">
        <v>1</v>
      </c>
      <c r="AB969" s="116">
        <v>1.9817740545507301</v>
      </c>
      <c r="AC969" s="116">
        <v>0.32175987978727999</v>
      </c>
      <c r="AD969" s="116">
        <v>761.45196877886895</v>
      </c>
      <c r="AF969" s="116">
        <v>-1</v>
      </c>
      <c r="AG969" s="116">
        <v>-1</v>
      </c>
      <c r="AH969" s="116">
        <v>-1</v>
      </c>
      <c r="AI969" s="116">
        <v>-1</v>
      </c>
      <c r="AJ969" s="116">
        <v>0</v>
      </c>
      <c r="AM969" s="116" t="s">
        <v>319</v>
      </c>
      <c r="AN969" s="116" t="s">
        <v>328</v>
      </c>
      <c r="AQ969" s="116">
        <v>779</v>
      </c>
      <c r="AR969" s="116" t="s">
        <v>320</v>
      </c>
      <c r="AS969" s="116" t="s">
        <v>248</v>
      </c>
      <c r="AT969" s="116" t="s">
        <v>268</v>
      </c>
      <c r="AV969" s="116">
        <v>241.735659099424</v>
      </c>
      <c r="AW969" s="116">
        <v>0.61756039640000004</v>
      </c>
    </row>
    <row r="970" spans="1:49" x14ac:dyDescent="0.25">
      <c r="A970" s="127">
        <v>260000</v>
      </c>
      <c r="B970" s="127">
        <v>2500000</v>
      </c>
      <c r="C970" s="127">
        <v>700000</v>
      </c>
      <c r="D970" s="116" t="s">
        <v>314</v>
      </c>
      <c r="E970" s="116" t="s">
        <v>315</v>
      </c>
      <c r="F970" s="116" t="s">
        <v>316</v>
      </c>
      <c r="G970" s="116" t="s">
        <v>317</v>
      </c>
      <c r="H970" s="116">
        <v>0.36</v>
      </c>
      <c r="I970" s="116">
        <v>0.57999999999999996</v>
      </c>
      <c r="J970" s="116" t="s">
        <v>326</v>
      </c>
      <c r="K970" s="116">
        <v>0.11303564616775</v>
      </c>
      <c r="L970" s="116">
        <v>3985.3857512108498</v>
      </c>
      <c r="M970" s="116">
        <v>10.3724652413624</v>
      </c>
      <c r="N970" s="116">
        <v>1.6840684544712901</v>
      </c>
      <c r="O970" s="116">
        <v>1.17245831091002</v>
      </c>
      <c r="P970" s="116">
        <v>0.19035976594189999</v>
      </c>
      <c r="Q970" s="116">
        <v>450.490653615898</v>
      </c>
      <c r="R970" s="116">
        <v>1310</v>
      </c>
      <c r="S970" s="116" t="s">
        <v>318</v>
      </c>
      <c r="T970" s="116">
        <v>1310</v>
      </c>
      <c r="U970" s="116" t="s">
        <v>327</v>
      </c>
      <c r="V970" s="116" t="s">
        <v>326</v>
      </c>
      <c r="Z970" s="116">
        <v>0</v>
      </c>
      <c r="AA970" s="116">
        <v>1</v>
      </c>
      <c r="AB970" s="116">
        <v>1.17245831091002</v>
      </c>
      <c r="AC970" s="116">
        <v>0.19035976594189999</v>
      </c>
      <c r="AD970" s="116">
        <v>450.490653615898</v>
      </c>
      <c r="AF970" s="116">
        <v>-1</v>
      </c>
      <c r="AG970" s="116">
        <v>-1</v>
      </c>
      <c r="AH970" s="116">
        <v>-1</v>
      </c>
      <c r="AI970" s="116">
        <v>-1</v>
      </c>
      <c r="AJ970" s="116">
        <v>0</v>
      </c>
      <c r="AM970" s="116" t="s">
        <v>319</v>
      </c>
      <c r="AN970" s="116" t="s">
        <v>328</v>
      </c>
      <c r="AQ970" s="116">
        <v>779</v>
      </c>
      <c r="AR970" s="116" t="s">
        <v>320</v>
      </c>
      <c r="AS970" s="116" t="s">
        <v>248</v>
      </c>
      <c r="AT970" s="116" t="s">
        <v>268</v>
      </c>
      <c r="AV970" s="116">
        <v>85.620781232898295</v>
      </c>
      <c r="AW970" s="116">
        <v>0.36536143850000002</v>
      </c>
    </row>
    <row r="971" spans="1:49" x14ac:dyDescent="0.25">
      <c r="A971" s="127">
        <v>260000</v>
      </c>
      <c r="B971" s="127">
        <v>2500000</v>
      </c>
      <c r="C971" s="127">
        <v>700000</v>
      </c>
      <c r="D971" s="116" t="s">
        <v>314</v>
      </c>
      <c r="E971" s="116" t="s">
        <v>315</v>
      </c>
      <c r="F971" s="116" t="s">
        <v>316</v>
      </c>
      <c r="G971" s="116" t="s">
        <v>317</v>
      </c>
      <c r="H971" s="116">
        <v>0.36</v>
      </c>
      <c r="I971" s="116">
        <v>0.57999999999999996</v>
      </c>
      <c r="J971" s="116" t="s">
        <v>326</v>
      </c>
      <c r="K971" s="116">
        <v>4.521700027094E-2</v>
      </c>
      <c r="L971" s="116">
        <v>3985.3857512108498</v>
      </c>
      <c r="M971" s="116">
        <v>10.3724652413624</v>
      </c>
      <c r="N971" s="116">
        <v>1.6840684544712901</v>
      </c>
      <c r="O971" s="116">
        <v>0.46901176362906999</v>
      </c>
      <c r="P971" s="116">
        <v>7.6148523762120002E-2</v>
      </c>
      <c r="Q971" s="116">
        <v>180.207188592329</v>
      </c>
      <c r="R971" s="116">
        <v>1310</v>
      </c>
      <c r="S971" s="116" t="s">
        <v>318</v>
      </c>
      <c r="T971" s="116">
        <v>1310</v>
      </c>
      <c r="U971" s="116" t="s">
        <v>327</v>
      </c>
      <c r="V971" s="116" t="s">
        <v>326</v>
      </c>
      <c r="Z971" s="116">
        <v>0</v>
      </c>
      <c r="AA971" s="116">
        <v>1</v>
      </c>
      <c r="AB971" s="116">
        <v>0.46901176362906999</v>
      </c>
      <c r="AC971" s="116">
        <v>7.6148523762120002E-2</v>
      </c>
      <c r="AD971" s="116">
        <v>180.20718859233</v>
      </c>
      <c r="AF971" s="116">
        <v>-1</v>
      </c>
      <c r="AG971" s="116">
        <v>-1</v>
      </c>
      <c r="AH971" s="116">
        <v>-1</v>
      </c>
      <c r="AI971" s="116">
        <v>-1</v>
      </c>
      <c r="AJ971" s="116">
        <v>0</v>
      </c>
      <c r="AM971" s="116" t="s">
        <v>319</v>
      </c>
      <c r="AN971" s="116" t="s">
        <v>328</v>
      </c>
      <c r="AQ971" s="116">
        <v>779</v>
      </c>
      <c r="AR971" s="116" t="s">
        <v>320</v>
      </c>
      <c r="AS971" s="116" t="s">
        <v>248</v>
      </c>
      <c r="AT971" s="116" t="s">
        <v>268</v>
      </c>
      <c r="AV971" s="116">
        <v>62.221321264302503</v>
      </c>
      <c r="AW971" s="116">
        <v>0.14615343759999999</v>
      </c>
    </row>
    <row r="972" spans="1:49" x14ac:dyDescent="0.25">
      <c r="A972" s="127">
        <v>260000</v>
      </c>
      <c r="B972" s="127">
        <v>2500000</v>
      </c>
      <c r="C972" s="127">
        <v>700000</v>
      </c>
      <c r="D972" s="116" t="s">
        <v>314</v>
      </c>
      <c r="E972" s="116" t="s">
        <v>315</v>
      </c>
      <c r="F972" s="116" t="s">
        <v>316</v>
      </c>
      <c r="G972" s="116" t="s">
        <v>317</v>
      </c>
      <c r="H972" s="116">
        <v>0.36</v>
      </c>
      <c r="I972" s="116">
        <v>0.57999999999999996</v>
      </c>
      <c r="J972" s="116" t="s">
        <v>326</v>
      </c>
      <c r="K972" s="116">
        <v>2.5400978401689998E-2</v>
      </c>
      <c r="L972" s="116">
        <v>3985.3857512108498</v>
      </c>
      <c r="M972" s="116">
        <v>10.3724652413624</v>
      </c>
      <c r="N972" s="116">
        <v>1.6840684544712901</v>
      </c>
      <c r="O972" s="116">
        <v>0.26347076556818</v>
      </c>
      <c r="P972" s="116">
        <v>4.2776986438999999E-2</v>
      </c>
      <c r="Q972" s="116">
        <v>101.232697388929</v>
      </c>
      <c r="R972" s="116">
        <v>1310</v>
      </c>
      <c r="S972" s="116" t="s">
        <v>318</v>
      </c>
      <c r="T972" s="116">
        <v>1310</v>
      </c>
      <c r="U972" s="116" t="s">
        <v>327</v>
      </c>
      <c r="V972" s="116" t="s">
        <v>326</v>
      </c>
      <c r="Z972" s="116">
        <v>0</v>
      </c>
      <c r="AA972" s="116">
        <v>1</v>
      </c>
      <c r="AB972" s="116">
        <v>0.26347076556818</v>
      </c>
      <c r="AC972" s="116">
        <v>4.2776986438999999E-2</v>
      </c>
      <c r="AD972" s="116">
        <v>101.232697388928</v>
      </c>
      <c r="AF972" s="116">
        <v>-1</v>
      </c>
      <c r="AG972" s="116">
        <v>-1</v>
      </c>
      <c r="AH972" s="116">
        <v>-1</v>
      </c>
      <c r="AI972" s="116">
        <v>-1</v>
      </c>
      <c r="AJ972" s="116">
        <v>0</v>
      </c>
      <c r="AM972" s="116" t="s">
        <v>319</v>
      </c>
      <c r="AN972" s="116" t="s">
        <v>328</v>
      </c>
      <c r="AQ972" s="116">
        <v>779</v>
      </c>
      <c r="AR972" s="116" t="s">
        <v>320</v>
      </c>
      <c r="AS972" s="116" t="s">
        <v>248</v>
      </c>
      <c r="AT972" s="116" t="s">
        <v>268</v>
      </c>
      <c r="AV972" s="116">
        <v>40.880878165207299</v>
      </c>
      <c r="AW972" s="116">
        <v>8.2102755400000005E-2</v>
      </c>
    </row>
    <row r="973" spans="1:49" x14ac:dyDescent="0.25">
      <c r="A973" s="127">
        <v>260000</v>
      </c>
      <c r="B973" s="127">
        <v>2500000</v>
      </c>
      <c r="C973" s="127">
        <v>700000</v>
      </c>
      <c r="D973" s="116" t="s">
        <v>314</v>
      </c>
      <c r="E973" s="116" t="s">
        <v>315</v>
      </c>
      <c r="F973" s="116" t="s">
        <v>316</v>
      </c>
      <c r="G973" s="116" t="s">
        <v>317</v>
      </c>
      <c r="H973" s="116">
        <v>0.36</v>
      </c>
      <c r="I973" s="116">
        <v>0.57999999999999996</v>
      </c>
      <c r="J973" s="116" t="s">
        <v>326</v>
      </c>
      <c r="K973" s="116">
        <v>0.15936629666436</v>
      </c>
      <c r="L973" s="116">
        <v>4022.7858426409298</v>
      </c>
      <c r="M973" s="116">
        <v>11.179020752738699</v>
      </c>
      <c r="N973" s="116">
        <v>2.0386239752684099</v>
      </c>
      <c r="O973" s="116">
        <v>1.7815591376980999</v>
      </c>
      <c r="P973" s="116">
        <v>0.32488795322971997</v>
      </c>
      <c r="Q973" s="116">
        <v>641.09648201553898</v>
      </c>
      <c r="R973" s="116">
        <v>1210</v>
      </c>
      <c r="S973" s="116" t="s">
        <v>318</v>
      </c>
      <c r="T973" s="116">
        <v>1210</v>
      </c>
      <c r="U973" s="116" t="s">
        <v>327</v>
      </c>
      <c r="V973" s="116" t="s">
        <v>326</v>
      </c>
      <c r="Z973" s="116">
        <v>0</v>
      </c>
      <c r="AA973" s="116">
        <v>1</v>
      </c>
      <c r="AB973" s="116">
        <v>1.7815591376980999</v>
      </c>
      <c r="AC973" s="116">
        <v>0.32488795322971997</v>
      </c>
      <c r="AD973" s="116">
        <v>641.09648201553898</v>
      </c>
      <c r="AF973" s="116">
        <v>-1</v>
      </c>
      <c r="AG973" s="116">
        <v>-1</v>
      </c>
      <c r="AH973" s="116">
        <v>-1</v>
      </c>
      <c r="AI973" s="116">
        <v>-1</v>
      </c>
      <c r="AJ973" s="116">
        <v>0</v>
      </c>
      <c r="AM973" s="116" t="s">
        <v>319</v>
      </c>
      <c r="AN973" s="116" t="s">
        <v>328</v>
      </c>
      <c r="AQ973" s="116">
        <v>779</v>
      </c>
      <c r="AR973" s="116" t="s">
        <v>320</v>
      </c>
      <c r="AS973" s="116" t="s">
        <v>248</v>
      </c>
      <c r="AT973" s="116" t="s">
        <v>268</v>
      </c>
      <c r="AV973" s="116">
        <v>139.262089375323</v>
      </c>
      <c r="AW973" s="116">
        <v>0.51994848500000002</v>
      </c>
    </row>
    <row r="974" spans="1:49" x14ac:dyDescent="0.25">
      <c r="A974" s="127">
        <v>260000</v>
      </c>
      <c r="B974" s="127">
        <v>2500000</v>
      </c>
      <c r="C974" s="127">
        <v>700000</v>
      </c>
      <c r="D974" s="116" t="s">
        <v>314</v>
      </c>
      <c r="E974" s="116" t="s">
        <v>315</v>
      </c>
      <c r="F974" s="116" t="s">
        <v>316</v>
      </c>
      <c r="G974" s="116" t="s">
        <v>317</v>
      </c>
      <c r="H974" s="116">
        <v>0.36</v>
      </c>
      <c r="I974" s="116">
        <v>0.57999999999999996</v>
      </c>
      <c r="J974" s="116" t="s">
        <v>326</v>
      </c>
      <c r="K974" s="116">
        <v>1.432797472965E-2</v>
      </c>
      <c r="L974" s="116">
        <v>4022.7858426409298</v>
      </c>
      <c r="M974" s="116">
        <v>11.179020752738699</v>
      </c>
      <c r="N974" s="116">
        <v>2.0386239752684099</v>
      </c>
      <c r="O974" s="116">
        <v>0.16017272684757</v>
      </c>
      <c r="P974" s="116">
        <v>2.9209352800920001E-2</v>
      </c>
      <c r="Q974" s="116">
        <v>57.6383738961893</v>
      </c>
      <c r="R974" s="116">
        <v>1310</v>
      </c>
      <c r="S974" s="116" t="s">
        <v>318</v>
      </c>
      <c r="T974" s="116">
        <v>1310</v>
      </c>
      <c r="U974" s="116" t="s">
        <v>327</v>
      </c>
      <c r="V974" s="116" t="s">
        <v>326</v>
      </c>
      <c r="Z974" s="116">
        <v>0</v>
      </c>
      <c r="AA974" s="116">
        <v>1</v>
      </c>
      <c r="AB974" s="116">
        <v>0.16017272684757</v>
      </c>
      <c r="AC974" s="116">
        <v>2.9209352800920001E-2</v>
      </c>
      <c r="AD974" s="116">
        <v>57.638373896189698</v>
      </c>
      <c r="AF974" s="116">
        <v>-1</v>
      </c>
      <c r="AG974" s="116">
        <v>-1</v>
      </c>
      <c r="AH974" s="116">
        <v>-1</v>
      </c>
      <c r="AI974" s="116">
        <v>-1</v>
      </c>
      <c r="AJ974" s="116">
        <v>0</v>
      </c>
      <c r="AM974" s="116" t="s">
        <v>319</v>
      </c>
      <c r="AN974" s="116" t="s">
        <v>328</v>
      </c>
      <c r="AQ974" s="116">
        <v>779</v>
      </c>
      <c r="AR974" s="116" t="s">
        <v>320</v>
      </c>
      <c r="AS974" s="116" t="s">
        <v>248</v>
      </c>
      <c r="AT974" s="116" t="s">
        <v>268</v>
      </c>
      <c r="AV974" s="116">
        <v>40.690961939572503</v>
      </c>
      <c r="AW974" s="116">
        <v>4.6746450799999999E-2</v>
      </c>
    </row>
    <row r="975" spans="1:49" x14ac:dyDescent="0.25">
      <c r="A975" s="127">
        <v>260000</v>
      </c>
      <c r="B975" s="127">
        <v>2500000</v>
      </c>
      <c r="C975" s="127">
        <v>700000</v>
      </c>
      <c r="D975" s="116" t="s">
        <v>314</v>
      </c>
      <c r="E975" s="116" t="s">
        <v>315</v>
      </c>
      <c r="F975" s="116" t="s">
        <v>316</v>
      </c>
      <c r="G975" s="116" t="s">
        <v>317</v>
      </c>
      <c r="H975" s="116">
        <v>0.36</v>
      </c>
      <c r="I975" s="116">
        <v>0.57999999999999996</v>
      </c>
      <c r="J975" s="116" t="s">
        <v>326</v>
      </c>
      <c r="K975" s="116">
        <v>6.6513424168160001E-2</v>
      </c>
      <c r="L975" s="116">
        <v>4022.7858426409298</v>
      </c>
      <c r="M975" s="116">
        <v>11.179020752738699</v>
      </c>
      <c r="N975" s="116">
        <v>2.0386239752684099</v>
      </c>
      <c r="O975" s="116">
        <v>0.74355494911166997</v>
      </c>
      <c r="P975" s="116">
        <v>0.13559586118642</v>
      </c>
      <c r="Q975" s="116">
        <v>267.56926108928099</v>
      </c>
      <c r="R975" s="116">
        <v>1310</v>
      </c>
      <c r="S975" s="116" t="s">
        <v>318</v>
      </c>
      <c r="T975" s="116">
        <v>1310</v>
      </c>
      <c r="U975" s="116" t="s">
        <v>327</v>
      </c>
      <c r="V975" s="116" t="s">
        <v>326</v>
      </c>
      <c r="Z975" s="116">
        <v>0</v>
      </c>
      <c r="AA975" s="116">
        <v>1</v>
      </c>
      <c r="AB975" s="116">
        <v>0.74355494911166997</v>
      </c>
      <c r="AC975" s="116">
        <v>0.13559586118642</v>
      </c>
      <c r="AD975" s="116">
        <v>267.56926108928297</v>
      </c>
      <c r="AF975" s="116">
        <v>-1</v>
      </c>
      <c r="AG975" s="116">
        <v>-1</v>
      </c>
      <c r="AH975" s="116">
        <v>-1</v>
      </c>
      <c r="AI975" s="116">
        <v>-1</v>
      </c>
      <c r="AJ975" s="116">
        <v>0</v>
      </c>
      <c r="AM975" s="116" t="s">
        <v>319</v>
      </c>
      <c r="AN975" s="116" t="s">
        <v>328</v>
      </c>
      <c r="AQ975" s="116">
        <v>779</v>
      </c>
      <c r="AR975" s="116" t="s">
        <v>320</v>
      </c>
      <c r="AS975" s="116" t="s">
        <v>248</v>
      </c>
      <c r="AT975" s="116" t="s">
        <v>268</v>
      </c>
      <c r="AV975" s="116">
        <v>65.651727428544007</v>
      </c>
      <c r="AW975" s="116">
        <v>0.2170067</v>
      </c>
    </row>
    <row r="976" spans="1:49" x14ac:dyDescent="0.25">
      <c r="A976" s="127">
        <v>260000</v>
      </c>
      <c r="B976" s="127">
        <v>2500000</v>
      </c>
      <c r="C976" s="127">
        <v>700000</v>
      </c>
      <c r="D976" s="116" t="s">
        <v>314</v>
      </c>
      <c r="E976" s="116" t="s">
        <v>315</v>
      </c>
      <c r="F976" s="116" t="s">
        <v>316</v>
      </c>
      <c r="G976" s="116" t="s">
        <v>317</v>
      </c>
      <c r="H976" s="116">
        <v>0.36</v>
      </c>
      <c r="I976" s="116">
        <v>0.57999999999999996</v>
      </c>
      <c r="J976" s="116" t="s">
        <v>326</v>
      </c>
      <c r="K976" s="116">
        <v>1.5903697515999999E-4</v>
      </c>
      <c r="L976" s="116">
        <v>4022.7858426409298</v>
      </c>
      <c r="M976" s="116">
        <v>11.179020752738699</v>
      </c>
      <c r="N976" s="116">
        <v>2.0386239752684099</v>
      </c>
      <c r="O976" s="116">
        <v>1.7778776458299999E-3</v>
      </c>
      <c r="P976" s="116">
        <v>3.2421659051999998E-4</v>
      </c>
      <c r="Q976" s="116">
        <v>0.63977169215422003</v>
      </c>
      <c r="R976" s="116">
        <v>1310</v>
      </c>
      <c r="S976" s="116" t="s">
        <v>318</v>
      </c>
      <c r="T976" s="116">
        <v>1310</v>
      </c>
      <c r="U976" s="116" t="s">
        <v>327</v>
      </c>
      <c r="V976" s="116" t="s">
        <v>326</v>
      </c>
      <c r="Z976" s="116">
        <v>0</v>
      </c>
      <c r="AA976" s="116">
        <v>1</v>
      </c>
      <c r="AB976" s="116">
        <v>1.7778776458299999E-3</v>
      </c>
      <c r="AC976" s="116">
        <v>3.2421659051999998E-4</v>
      </c>
      <c r="AD976" s="116">
        <v>0.63977169215443996</v>
      </c>
      <c r="AF976" s="116">
        <v>-1</v>
      </c>
      <c r="AG976" s="116">
        <v>-1</v>
      </c>
      <c r="AH976" s="116">
        <v>-1</v>
      </c>
      <c r="AI976" s="116">
        <v>-1</v>
      </c>
      <c r="AJ976" s="116">
        <v>0</v>
      </c>
      <c r="AM976" s="116" t="s">
        <v>319</v>
      </c>
      <c r="AN976" s="116" t="s">
        <v>328</v>
      </c>
      <c r="AQ976" s="116">
        <v>779</v>
      </c>
      <c r="AR976" s="116" t="s">
        <v>320</v>
      </c>
      <c r="AS976" s="116" t="s">
        <v>248</v>
      </c>
      <c r="AT976" s="116" t="s">
        <v>268</v>
      </c>
      <c r="AV976" s="116">
        <v>7.7269972370810001</v>
      </c>
      <c r="AW976" s="116">
        <v>5.1887400000000001E-4</v>
      </c>
    </row>
    <row r="977" spans="1:49" x14ac:dyDescent="0.25">
      <c r="A977" s="127">
        <v>260000</v>
      </c>
      <c r="B977" s="127">
        <v>2500000</v>
      </c>
      <c r="C977" s="127">
        <v>700000</v>
      </c>
      <c r="D977" s="116" t="s">
        <v>314</v>
      </c>
      <c r="E977" s="116" t="s">
        <v>315</v>
      </c>
      <c r="F977" s="116" t="s">
        <v>316</v>
      </c>
      <c r="G977" s="116" t="s">
        <v>317</v>
      </c>
      <c r="H977" s="116">
        <v>0.36</v>
      </c>
      <c r="I977" s="116">
        <v>0.57999999999999996</v>
      </c>
      <c r="J977" s="116" t="s">
        <v>326</v>
      </c>
      <c r="K977" s="116">
        <v>0.22188494463153999</v>
      </c>
      <c r="L977" s="116">
        <v>4022.7858426409298</v>
      </c>
      <c r="M977" s="116">
        <v>11.179020752738699</v>
      </c>
      <c r="N977" s="116">
        <v>2.0386239752684099</v>
      </c>
      <c r="O977" s="116">
        <v>2.4804564007562799</v>
      </c>
      <c r="P977" s="116">
        <v>0.45233996787696001</v>
      </c>
      <c r="Q977" s="116">
        <v>892.59561395893104</v>
      </c>
      <c r="R977" s="116">
        <v>1310</v>
      </c>
      <c r="S977" s="116" t="s">
        <v>318</v>
      </c>
      <c r="T977" s="116">
        <v>1310</v>
      </c>
      <c r="U977" s="116" t="s">
        <v>327</v>
      </c>
      <c r="V977" s="116" t="s">
        <v>326</v>
      </c>
      <c r="Z977" s="116">
        <v>0</v>
      </c>
      <c r="AA977" s="116">
        <v>1</v>
      </c>
      <c r="AB977" s="116">
        <v>2.4804564007562799</v>
      </c>
      <c r="AC977" s="116">
        <v>0.45233996787696001</v>
      </c>
      <c r="AD977" s="116">
        <v>892.59561395893104</v>
      </c>
      <c r="AF977" s="116">
        <v>-1</v>
      </c>
      <c r="AG977" s="116">
        <v>-1</v>
      </c>
      <c r="AH977" s="116">
        <v>-1</v>
      </c>
      <c r="AI977" s="116">
        <v>-1</v>
      </c>
      <c r="AJ977" s="116">
        <v>0</v>
      </c>
      <c r="AM977" s="116" t="s">
        <v>319</v>
      </c>
      <c r="AN977" s="116" t="s">
        <v>328</v>
      </c>
      <c r="AQ977" s="116">
        <v>779</v>
      </c>
      <c r="AR977" s="116" t="s">
        <v>320</v>
      </c>
      <c r="AS977" s="116" t="s">
        <v>248</v>
      </c>
      <c r="AT977" s="116" t="s">
        <v>268</v>
      </c>
      <c r="AV977" s="116">
        <v>120.748091217366</v>
      </c>
      <c r="AW977" s="116">
        <v>0.72392182800000004</v>
      </c>
    </row>
    <row r="978" spans="1:49" x14ac:dyDescent="0.25">
      <c r="A978" s="127">
        <v>260000</v>
      </c>
      <c r="B978" s="127">
        <v>2500000</v>
      </c>
      <c r="C978" s="127">
        <v>700000</v>
      </c>
      <c r="D978" s="116" t="s">
        <v>314</v>
      </c>
      <c r="E978" s="116" t="s">
        <v>315</v>
      </c>
      <c r="F978" s="116" t="s">
        <v>316</v>
      </c>
      <c r="G978" s="116" t="s">
        <v>317</v>
      </c>
      <c r="H978" s="116">
        <v>0.36</v>
      </c>
      <c r="I978" s="116">
        <v>0.57999999999999996</v>
      </c>
      <c r="J978" s="116" t="s">
        <v>326</v>
      </c>
      <c r="K978" s="116">
        <v>0.12301534869158</v>
      </c>
      <c r="L978" s="116">
        <v>4022.7858426409298</v>
      </c>
      <c r="M978" s="116">
        <v>11.179020752738699</v>
      </c>
      <c r="N978" s="116">
        <v>2.0386239752684099</v>
      </c>
      <c r="O978" s="116">
        <v>1.37519113592857</v>
      </c>
      <c r="P978" s="116">
        <v>0.25078203916865999</v>
      </c>
      <c r="Q978" s="116">
        <v>494.86440314403001</v>
      </c>
      <c r="R978" s="116">
        <v>1310</v>
      </c>
      <c r="S978" s="116" t="s">
        <v>318</v>
      </c>
      <c r="T978" s="116">
        <v>1310</v>
      </c>
      <c r="U978" s="116" t="s">
        <v>327</v>
      </c>
      <c r="V978" s="116" t="s">
        <v>326</v>
      </c>
      <c r="Z978" s="116">
        <v>0</v>
      </c>
      <c r="AA978" s="116">
        <v>1</v>
      </c>
      <c r="AB978" s="116">
        <v>1.37519113592857</v>
      </c>
      <c r="AC978" s="116">
        <v>0.25078203916865999</v>
      </c>
      <c r="AD978" s="116">
        <v>494.86440314403001</v>
      </c>
      <c r="AF978" s="116">
        <v>-1</v>
      </c>
      <c r="AG978" s="116">
        <v>-1</v>
      </c>
      <c r="AH978" s="116">
        <v>-1</v>
      </c>
      <c r="AI978" s="116">
        <v>-1</v>
      </c>
      <c r="AJ978" s="116">
        <v>0</v>
      </c>
      <c r="AM978" s="116" t="s">
        <v>319</v>
      </c>
      <c r="AN978" s="116" t="s">
        <v>328</v>
      </c>
      <c r="AQ978" s="116">
        <v>779</v>
      </c>
      <c r="AR978" s="116" t="s">
        <v>320</v>
      </c>
      <c r="AS978" s="116" t="s">
        <v>248</v>
      </c>
      <c r="AT978" s="116" t="s">
        <v>268</v>
      </c>
      <c r="AV978" s="116">
        <v>94.067402765670806</v>
      </c>
      <c r="AW978" s="116">
        <v>0.40134988090000001</v>
      </c>
    </row>
    <row r="979" spans="1:49" x14ac:dyDescent="0.25">
      <c r="A979" s="127">
        <v>260000</v>
      </c>
      <c r="B979" s="127">
        <v>2500000</v>
      </c>
      <c r="C979" s="127">
        <v>700000</v>
      </c>
      <c r="D979" s="116" t="s">
        <v>314</v>
      </c>
      <c r="E979" s="116" t="s">
        <v>315</v>
      </c>
      <c r="F979" s="116" t="s">
        <v>316</v>
      </c>
      <c r="G979" s="116" t="s">
        <v>317</v>
      </c>
      <c r="H979" s="116">
        <v>0.36</v>
      </c>
      <c r="I979" s="116">
        <v>0.57999999999999996</v>
      </c>
      <c r="J979" s="116" t="s">
        <v>326</v>
      </c>
      <c r="K979" s="116">
        <v>0.10941377392151</v>
      </c>
      <c r="L979" s="116">
        <v>3995.5644910149899</v>
      </c>
      <c r="M979" s="116">
        <v>11.151971711587199</v>
      </c>
      <c r="N979" s="116">
        <v>2.0614825509667698</v>
      </c>
      <c r="O979" s="116">
        <v>1.22017931163072</v>
      </c>
      <c r="P979" s="116">
        <v>0.22555458577462001</v>
      </c>
      <c r="Q979" s="116">
        <v>437.16978990874401</v>
      </c>
      <c r="R979" s="116">
        <v>1210</v>
      </c>
      <c r="S979" s="116" t="s">
        <v>318</v>
      </c>
      <c r="T979" s="116">
        <v>1210</v>
      </c>
      <c r="U979" s="116" t="s">
        <v>327</v>
      </c>
      <c r="V979" s="116" t="s">
        <v>326</v>
      </c>
      <c r="Z979" s="116">
        <v>0</v>
      </c>
      <c r="AA979" s="116">
        <v>1</v>
      </c>
      <c r="AB979" s="116">
        <v>1.22017931163072</v>
      </c>
      <c r="AC979" s="116">
        <v>0.22555458577462001</v>
      </c>
      <c r="AD979" s="116">
        <v>437.16978991015401</v>
      </c>
      <c r="AF979" s="116">
        <v>-1</v>
      </c>
      <c r="AG979" s="116">
        <v>-1</v>
      </c>
      <c r="AH979" s="116">
        <v>-1</v>
      </c>
      <c r="AI979" s="116">
        <v>-1</v>
      </c>
      <c r="AJ979" s="116">
        <v>0</v>
      </c>
      <c r="AM979" s="116" t="s">
        <v>319</v>
      </c>
      <c r="AN979" s="116">
        <v>97</v>
      </c>
      <c r="AQ979" s="116">
        <v>779</v>
      </c>
      <c r="AR979" s="116" t="s">
        <v>320</v>
      </c>
      <c r="AS979" s="116" t="s">
        <v>248</v>
      </c>
      <c r="AT979" s="116" t="s">
        <v>268</v>
      </c>
      <c r="AV979" s="116">
        <v>227.78138367513299</v>
      </c>
      <c r="AW979" s="116">
        <v>0.35455781829999999</v>
      </c>
    </row>
    <row r="980" spans="1:49" x14ac:dyDescent="0.25">
      <c r="A980" s="127">
        <v>260000</v>
      </c>
      <c r="B980" s="127">
        <v>2500000</v>
      </c>
      <c r="C980" s="127">
        <v>700000</v>
      </c>
      <c r="D980" s="116" t="s">
        <v>314</v>
      </c>
      <c r="E980" s="116" t="s">
        <v>315</v>
      </c>
      <c r="F980" s="116" t="s">
        <v>316</v>
      </c>
      <c r="G980" s="116" t="s">
        <v>317</v>
      </c>
      <c r="H980" s="116">
        <v>0.36</v>
      </c>
      <c r="I980" s="116">
        <v>0.57999999999999996</v>
      </c>
      <c r="J980" s="116" t="s">
        <v>326</v>
      </c>
      <c r="K980" s="116">
        <v>0.27885077937567998</v>
      </c>
      <c r="L980" s="116">
        <v>3995.5644910149899</v>
      </c>
      <c r="M980" s="116">
        <v>11.151971711587199</v>
      </c>
      <c r="N980" s="116">
        <v>2.0614825509667698</v>
      </c>
      <c r="O980" s="116">
        <v>3.1097360033516899</v>
      </c>
      <c r="P980" s="116">
        <v>0.57484601600646001</v>
      </c>
      <c r="Q980" s="116">
        <v>1114.1662723653401</v>
      </c>
      <c r="R980" s="116">
        <v>1310</v>
      </c>
      <c r="S980" s="116" t="s">
        <v>318</v>
      </c>
      <c r="T980" s="116">
        <v>1310</v>
      </c>
      <c r="U980" s="116" t="s">
        <v>327</v>
      </c>
      <c r="V980" s="116" t="s">
        <v>326</v>
      </c>
      <c r="Z980" s="116">
        <v>0</v>
      </c>
      <c r="AA980" s="116">
        <v>1</v>
      </c>
      <c r="AB980" s="116">
        <v>3.1097360033516899</v>
      </c>
      <c r="AC980" s="116">
        <v>0.57484601600646001</v>
      </c>
      <c r="AD980" s="116">
        <v>1114.1662723653401</v>
      </c>
      <c r="AF980" s="116">
        <v>-1</v>
      </c>
      <c r="AG980" s="116">
        <v>-1</v>
      </c>
      <c r="AH980" s="116">
        <v>-1</v>
      </c>
      <c r="AI980" s="116">
        <v>-1</v>
      </c>
      <c r="AJ980" s="116">
        <v>0</v>
      </c>
      <c r="AM980" s="116" t="s">
        <v>319</v>
      </c>
      <c r="AN980" s="116">
        <v>98</v>
      </c>
      <c r="AQ980" s="116">
        <v>779</v>
      </c>
      <c r="AR980" s="116" t="s">
        <v>320</v>
      </c>
      <c r="AS980" s="116" t="s">
        <v>248</v>
      </c>
      <c r="AT980" s="116" t="s">
        <v>268</v>
      </c>
      <c r="AV980" s="116">
        <v>138.67309024016299</v>
      </c>
      <c r="AW980" s="116">
        <v>0.90362228089999996</v>
      </c>
    </row>
    <row r="981" spans="1:49" x14ac:dyDescent="0.25">
      <c r="A981" s="127">
        <v>260000</v>
      </c>
      <c r="B981" s="127">
        <v>2500000</v>
      </c>
      <c r="C981" s="127">
        <v>700000</v>
      </c>
      <c r="D981" s="116" t="s">
        <v>314</v>
      </c>
      <c r="E981" s="116" t="s">
        <v>315</v>
      </c>
      <c r="F981" s="116" t="s">
        <v>316</v>
      </c>
      <c r="G981" s="116" t="s">
        <v>317</v>
      </c>
      <c r="H981" s="116">
        <v>0.36</v>
      </c>
      <c r="I981" s="116">
        <v>0.57999999999999996</v>
      </c>
      <c r="J981" s="116" t="s">
        <v>326</v>
      </c>
      <c r="K981" s="116">
        <v>0.14880820930005001</v>
      </c>
      <c r="L981" s="116">
        <v>3995.5644910149899</v>
      </c>
      <c r="M981" s="116">
        <v>11.151971711587199</v>
      </c>
      <c r="N981" s="116">
        <v>2.0614825509667698</v>
      </c>
      <c r="O981" s="116">
        <v>1.6595049405661999</v>
      </c>
      <c r="P981" s="116">
        <v>0.30676552691268</v>
      </c>
      <c r="Q981" s="116">
        <v>594.57279705083897</v>
      </c>
      <c r="R981" s="116">
        <v>1310</v>
      </c>
      <c r="S981" s="116" t="s">
        <v>318</v>
      </c>
      <c r="T981" s="116">
        <v>1310</v>
      </c>
      <c r="U981" s="116" t="s">
        <v>327</v>
      </c>
      <c r="V981" s="116" t="s">
        <v>326</v>
      </c>
      <c r="Z981" s="116">
        <v>0</v>
      </c>
      <c r="AA981" s="116">
        <v>1</v>
      </c>
      <c r="AB981" s="116">
        <v>1.6595049405661999</v>
      </c>
      <c r="AC981" s="116">
        <v>0.30676552691268</v>
      </c>
      <c r="AD981" s="116">
        <v>594.57279705083897</v>
      </c>
      <c r="AF981" s="116">
        <v>-1</v>
      </c>
      <c r="AG981" s="116">
        <v>-1</v>
      </c>
      <c r="AH981" s="116">
        <v>-1</v>
      </c>
      <c r="AI981" s="116">
        <v>-1</v>
      </c>
      <c r="AJ981" s="116">
        <v>0</v>
      </c>
      <c r="AM981" s="116" t="s">
        <v>319</v>
      </c>
      <c r="AN981" s="116">
        <v>99</v>
      </c>
      <c r="AQ981" s="116">
        <v>779</v>
      </c>
      <c r="AR981" s="116" t="s">
        <v>320</v>
      </c>
      <c r="AS981" s="116" t="s">
        <v>248</v>
      </c>
      <c r="AT981" s="116" t="s">
        <v>268</v>
      </c>
      <c r="AV981" s="116">
        <v>99.175842522622901</v>
      </c>
      <c r="AW981" s="116">
        <v>0.48221638039999998</v>
      </c>
    </row>
    <row r="982" spans="1:49" x14ac:dyDescent="0.25">
      <c r="A982" s="127">
        <v>260000</v>
      </c>
      <c r="B982" s="127">
        <v>2500000</v>
      </c>
      <c r="C982" s="127">
        <v>700000</v>
      </c>
      <c r="D982" s="116" t="s">
        <v>314</v>
      </c>
      <c r="E982" s="116" t="s">
        <v>315</v>
      </c>
      <c r="F982" s="116" t="s">
        <v>316</v>
      </c>
      <c r="G982" s="116" t="s">
        <v>317</v>
      </c>
      <c r="H982" s="116">
        <v>0.36</v>
      </c>
      <c r="I982" s="116">
        <v>0.57999999999999996</v>
      </c>
      <c r="J982" s="116" t="s">
        <v>326</v>
      </c>
      <c r="K982" s="116">
        <v>8.0690690863530007E-2</v>
      </c>
      <c r="L982" s="116">
        <v>3995.5644910149899</v>
      </c>
      <c r="M982" s="116">
        <v>11.151971711587199</v>
      </c>
      <c r="N982" s="116">
        <v>2.0614825509667698</v>
      </c>
      <c r="O982" s="116">
        <v>0.89986030189857003</v>
      </c>
      <c r="P982" s="116">
        <v>0.16634245124062999</v>
      </c>
      <c r="Q982" s="116">
        <v>322.40485916980799</v>
      </c>
      <c r="R982" s="116">
        <v>1310</v>
      </c>
      <c r="S982" s="116" t="s">
        <v>318</v>
      </c>
      <c r="T982" s="116">
        <v>1310</v>
      </c>
      <c r="U982" s="116" t="s">
        <v>327</v>
      </c>
      <c r="V982" s="116" t="s">
        <v>326</v>
      </c>
      <c r="Z982" s="116">
        <v>0</v>
      </c>
      <c r="AA982" s="116">
        <v>1</v>
      </c>
      <c r="AB982" s="116">
        <v>0.89986030189857003</v>
      </c>
      <c r="AC982" s="116">
        <v>0.16634245124062999</v>
      </c>
      <c r="AD982" s="116">
        <v>322.40485916839901</v>
      </c>
      <c r="AF982" s="116">
        <v>-1</v>
      </c>
      <c r="AG982" s="116">
        <v>-1</v>
      </c>
      <c r="AH982" s="116">
        <v>-1</v>
      </c>
      <c r="AI982" s="116">
        <v>-1</v>
      </c>
      <c r="AJ982" s="116">
        <v>0</v>
      </c>
      <c r="AM982" s="116" t="s">
        <v>319</v>
      </c>
      <c r="AN982" s="116" t="s">
        <v>328</v>
      </c>
      <c r="AQ982" s="116">
        <v>779</v>
      </c>
      <c r="AR982" s="116" t="s">
        <v>320</v>
      </c>
      <c r="AS982" s="116" t="s">
        <v>248</v>
      </c>
      <c r="AT982" s="116" t="s">
        <v>268</v>
      </c>
      <c r="AV982" s="116">
        <v>72.867755580222806</v>
      </c>
      <c r="AW982" s="116">
        <v>0.2614800155</v>
      </c>
    </row>
    <row r="983" spans="1:49" x14ac:dyDescent="0.25">
      <c r="A983" s="127">
        <v>260000</v>
      </c>
      <c r="B983" s="127">
        <v>2500000</v>
      </c>
      <c r="C983" s="127">
        <v>700000</v>
      </c>
      <c r="D983" s="116" t="s">
        <v>314</v>
      </c>
      <c r="E983" s="116" t="s">
        <v>315</v>
      </c>
      <c r="F983" s="116" t="s">
        <v>316</v>
      </c>
      <c r="G983" s="116" t="s">
        <v>317</v>
      </c>
      <c r="H983" s="116">
        <v>0.36</v>
      </c>
      <c r="I983" s="116">
        <v>0.57999999999999996</v>
      </c>
      <c r="J983" s="116" t="s">
        <v>326</v>
      </c>
      <c r="K983" s="116">
        <v>3.5571581555190003E-2</v>
      </c>
      <c r="L983" s="116">
        <v>4014.6792268706899</v>
      </c>
      <c r="M983" s="116">
        <v>10.762480278282</v>
      </c>
      <c r="N983" s="116">
        <v>1.8542825638118801</v>
      </c>
      <c r="O983" s="116">
        <v>0.3828384449551</v>
      </c>
      <c r="P983" s="116">
        <v>6.5959763445010006E-2</v>
      </c>
      <c r="Q983" s="116">
        <v>142.80848953658199</v>
      </c>
      <c r="R983" s="116">
        <v>1210</v>
      </c>
      <c r="S983" s="116" t="s">
        <v>318</v>
      </c>
      <c r="T983" s="116">
        <v>1210</v>
      </c>
      <c r="U983" s="116" t="s">
        <v>327</v>
      </c>
      <c r="V983" s="116" t="s">
        <v>326</v>
      </c>
      <c r="Z983" s="116">
        <v>0</v>
      </c>
      <c r="AA983" s="116">
        <v>1</v>
      </c>
      <c r="AB983" s="116">
        <v>0.3828384449551</v>
      </c>
      <c r="AC983" s="116">
        <v>6.5959763445010006E-2</v>
      </c>
      <c r="AD983" s="116">
        <v>142.80848953658</v>
      </c>
      <c r="AF983" s="116">
        <v>-1</v>
      </c>
      <c r="AG983" s="116">
        <v>-1</v>
      </c>
      <c r="AH983" s="116">
        <v>-1</v>
      </c>
      <c r="AI983" s="116">
        <v>-1</v>
      </c>
      <c r="AJ983" s="116">
        <v>0</v>
      </c>
      <c r="AM983" s="116" t="s">
        <v>319</v>
      </c>
      <c r="AN983" s="116" t="s">
        <v>328</v>
      </c>
      <c r="AQ983" s="116">
        <v>779</v>
      </c>
      <c r="AR983" s="116" t="s">
        <v>320</v>
      </c>
      <c r="AS983" s="116" t="s">
        <v>248</v>
      </c>
      <c r="AT983" s="116" t="s">
        <v>268</v>
      </c>
      <c r="AV983" s="116">
        <v>105.79555336146601</v>
      </c>
      <c r="AW983" s="116">
        <v>0.1158219704</v>
      </c>
    </row>
    <row r="984" spans="1:49" x14ac:dyDescent="0.25">
      <c r="A984" s="127">
        <v>260000</v>
      </c>
      <c r="B984" s="127">
        <v>2500000</v>
      </c>
      <c r="C984" s="127">
        <v>700000</v>
      </c>
      <c r="D984" s="116" t="s">
        <v>314</v>
      </c>
      <c r="E984" s="116" t="s">
        <v>315</v>
      </c>
      <c r="F984" s="116" t="s">
        <v>316</v>
      </c>
      <c r="G984" s="116" t="s">
        <v>317</v>
      </c>
      <c r="H984" s="116">
        <v>0.36</v>
      </c>
      <c r="I984" s="116">
        <v>0.57999999999999996</v>
      </c>
      <c r="J984" s="116" t="s">
        <v>326</v>
      </c>
      <c r="K984" s="116">
        <v>0.17506080215639</v>
      </c>
      <c r="L984" s="116">
        <v>4014.6792268706899</v>
      </c>
      <c r="M984" s="116">
        <v>10.762480278282</v>
      </c>
      <c r="N984" s="116">
        <v>1.8542825638118801</v>
      </c>
      <c r="O984" s="116">
        <v>1.88408843070844</v>
      </c>
      <c r="P984" s="116">
        <v>0.32461219304552003</v>
      </c>
      <c r="Q984" s="116">
        <v>702.81296585659902</v>
      </c>
      <c r="R984" s="116">
        <v>1310</v>
      </c>
      <c r="S984" s="116" t="s">
        <v>318</v>
      </c>
      <c r="T984" s="116">
        <v>1310</v>
      </c>
      <c r="U984" s="116" t="s">
        <v>327</v>
      </c>
      <c r="V984" s="116" t="s">
        <v>326</v>
      </c>
      <c r="Z984" s="116">
        <v>0</v>
      </c>
      <c r="AA984" s="116">
        <v>1</v>
      </c>
      <c r="AB984" s="116">
        <v>1.88408843070844</v>
      </c>
      <c r="AC984" s="116">
        <v>0.32461219304552003</v>
      </c>
      <c r="AD984" s="116">
        <v>702.81296585659902</v>
      </c>
      <c r="AF984" s="116">
        <v>-1</v>
      </c>
      <c r="AG984" s="116">
        <v>-1</v>
      </c>
      <c r="AH984" s="116">
        <v>-1</v>
      </c>
      <c r="AI984" s="116">
        <v>-1</v>
      </c>
      <c r="AJ984" s="116">
        <v>0</v>
      </c>
      <c r="AM984" s="116" t="s">
        <v>319</v>
      </c>
      <c r="AN984" s="116" t="s">
        <v>328</v>
      </c>
      <c r="AQ984" s="116">
        <v>779</v>
      </c>
      <c r="AR984" s="116" t="s">
        <v>320</v>
      </c>
      <c r="AS984" s="116" t="s">
        <v>248</v>
      </c>
      <c r="AT984" s="116" t="s">
        <v>268</v>
      </c>
      <c r="AV984" s="116">
        <v>106.480157572217</v>
      </c>
      <c r="AW984" s="116">
        <v>0.57000240540000002</v>
      </c>
    </row>
    <row r="985" spans="1:49" x14ac:dyDescent="0.25">
      <c r="A985" s="127">
        <v>260000</v>
      </c>
      <c r="B985" s="127">
        <v>2500000</v>
      </c>
      <c r="C985" s="127">
        <v>700000</v>
      </c>
      <c r="D985" s="116" t="s">
        <v>314</v>
      </c>
      <c r="E985" s="116" t="s">
        <v>315</v>
      </c>
      <c r="F985" s="116" t="s">
        <v>316</v>
      </c>
      <c r="G985" s="116" t="s">
        <v>317</v>
      </c>
      <c r="H985" s="116">
        <v>0.36</v>
      </c>
      <c r="I985" s="116">
        <v>0.57999999999999996</v>
      </c>
      <c r="J985" s="116" t="s">
        <v>326</v>
      </c>
      <c r="K985" s="116">
        <v>0.14899126093128001</v>
      </c>
      <c r="L985" s="116">
        <v>4014.6792268706899</v>
      </c>
      <c r="M985" s="116">
        <v>10.762480278282</v>
      </c>
      <c r="N985" s="116">
        <v>1.8542825638118801</v>
      </c>
      <c r="O985" s="116">
        <v>1.6035155074093299</v>
      </c>
      <c r="P985" s="116">
        <v>0.27627189730522</v>
      </c>
      <c r="Q985" s="116">
        <v>598.15212024610105</v>
      </c>
      <c r="R985" s="116">
        <v>1310</v>
      </c>
      <c r="S985" s="116" t="s">
        <v>318</v>
      </c>
      <c r="T985" s="116">
        <v>1310</v>
      </c>
      <c r="U985" s="116" t="s">
        <v>327</v>
      </c>
      <c r="V985" s="116" t="s">
        <v>326</v>
      </c>
      <c r="Z985" s="116">
        <v>0</v>
      </c>
      <c r="AA985" s="116">
        <v>1</v>
      </c>
      <c r="AB985" s="116">
        <v>1.6035155074093299</v>
      </c>
      <c r="AC985" s="116">
        <v>0.27627189730522</v>
      </c>
      <c r="AD985" s="116">
        <v>598.15212024610105</v>
      </c>
      <c r="AF985" s="116">
        <v>-1</v>
      </c>
      <c r="AG985" s="116">
        <v>-1</v>
      </c>
      <c r="AH985" s="116">
        <v>-1</v>
      </c>
      <c r="AI985" s="116">
        <v>-1</v>
      </c>
      <c r="AJ985" s="116">
        <v>0</v>
      </c>
      <c r="AM985" s="116" t="s">
        <v>319</v>
      </c>
      <c r="AN985" s="116" t="s">
        <v>328</v>
      </c>
      <c r="AQ985" s="116">
        <v>779</v>
      </c>
      <c r="AR985" s="116" t="s">
        <v>320</v>
      </c>
      <c r="AS985" s="116" t="s">
        <v>248</v>
      </c>
      <c r="AT985" s="116" t="s">
        <v>268</v>
      </c>
      <c r="AV985" s="116">
        <v>98.363911500303104</v>
      </c>
      <c r="AW985" s="116">
        <v>0.48511931889999999</v>
      </c>
    </row>
    <row r="986" spans="1:49" x14ac:dyDescent="0.25">
      <c r="A986" s="127">
        <v>260000</v>
      </c>
      <c r="B986" s="127">
        <v>2500000</v>
      </c>
      <c r="C986" s="127">
        <v>710000</v>
      </c>
      <c r="D986" s="116" t="s">
        <v>314</v>
      </c>
      <c r="E986" s="116" t="s">
        <v>315</v>
      </c>
      <c r="F986" s="116" t="s">
        <v>316</v>
      </c>
      <c r="G986" s="116" t="s">
        <v>317</v>
      </c>
      <c r="H986" s="116">
        <v>0.36</v>
      </c>
      <c r="I986" s="116">
        <v>0.57999999999999996</v>
      </c>
      <c r="J986" s="116" t="s">
        <v>326</v>
      </c>
      <c r="K986" s="116">
        <v>9.7088656247599995E-3</v>
      </c>
      <c r="L986" s="116">
        <v>3981.85021428138</v>
      </c>
      <c r="M986" s="116">
        <v>10.2220335843095</v>
      </c>
      <c r="N986" s="116">
        <v>1.615245248521</v>
      </c>
      <c r="O986" s="116">
        <v>9.9244350481880003E-2</v>
      </c>
      <c r="P986" s="116">
        <v>1.5682199068919999E-2</v>
      </c>
      <c r="Q986" s="116">
        <v>38.659248668395598</v>
      </c>
      <c r="R986" s="116">
        <v>1210</v>
      </c>
      <c r="S986" s="116" t="s">
        <v>318</v>
      </c>
      <c r="T986" s="116">
        <v>1210</v>
      </c>
      <c r="U986" s="116" t="s">
        <v>327</v>
      </c>
      <c r="V986" s="116" t="s">
        <v>326</v>
      </c>
      <c r="Z986" s="116">
        <v>0</v>
      </c>
      <c r="AA986" s="116">
        <v>1</v>
      </c>
      <c r="AB986" s="116">
        <v>9.9244350481880003E-2</v>
      </c>
      <c r="AC986" s="116">
        <v>1.5682199068919999E-2</v>
      </c>
      <c r="AD986" s="116">
        <v>38.6592486683966</v>
      </c>
      <c r="AF986" s="116">
        <v>-1</v>
      </c>
      <c r="AG986" s="116">
        <v>-1</v>
      </c>
      <c r="AH986" s="116">
        <v>-1</v>
      </c>
      <c r="AI986" s="116">
        <v>-1</v>
      </c>
      <c r="AJ986" s="116">
        <v>0</v>
      </c>
      <c r="AM986" s="116" t="s">
        <v>319</v>
      </c>
      <c r="AN986" s="116" t="s">
        <v>328</v>
      </c>
      <c r="AQ986" s="116">
        <v>779</v>
      </c>
      <c r="AR986" s="116" t="s">
        <v>320</v>
      </c>
      <c r="AS986" s="116" t="s">
        <v>248</v>
      </c>
      <c r="AT986" s="116" t="s">
        <v>268</v>
      </c>
      <c r="AV986" s="116">
        <v>97.261102055026697</v>
      </c>
      <c r="AW986" s="116">
        <v>3.13538108E-2</v>
      </c>
    </row>
    <row r="987" spans="1:49" x14ac:dyDescent="0.25">
      <c r="A987" s="127">
        <v>260000</v>
      </c>
      <c r="B987" s="127">
        <v>2500000</v>
      </c>
      <c r="C987" s="127">
        <v>710000</v>
      </c>
      <c r="D987" s="116" t="s">
        <v>314</v>
      </c>
      <c r="E987" s="116" t="s">
        <v>315</v>
      </c>
      <c r="F987" s="116" t="s">
        <v>316</v>
      </c>
      <c r="G987" s="116" t="s">
        <v>317</v>
      </c>
      <c r="H987" s="116">
        <v>0.36</v>
      </c>
      <c r="I987" s="116">
        <v>0.57999999999999996</v>
      </c>
      <c r="J987" s="116" t="s">
        <v>326</v>
      </c>
      <c r="K987" s="116">
        <v>9.5349962034060001E-2</v>
      </c>
      <c r="L987" s="116">
        <v>3981.85021428138</v>
      </c>
      <c r="M987" s="116">
        <v>10.2220335843095</v>
      </c>
      <c r="N987" s="116">
        <v>1.615245248521</v>
      </c>
      <c r="O987" s="116">
        <v>0.97467051417489003</v>
      </c>
      <c r="P987" s="116">
        <v>0.15401357312218</v>
      </c>
      <c r="Q987" s="116">
        <v>379.66926675707901</v>
      </c>
      <c r="R987" s="116">
        <v>1310</v>
      </c>
      <c r="S987" s="116" t="s">
        <v>318</v>
      </c>
      <c r="T987" s="116">
        <v>1310</v>
      </c>
      <c r="U987" s="116" t="s">
        <v>327</v>
      </c>
      <c r="V987" s="116" t="s">
        <v>326</v>
      </c>
      <c r="Z987" s="116">
        <v>0</v>
      </c>
      <c r="AA987" s="116">
        <v>1</v>
      </c>
      <c r="AB987" s="116">
        <v>0.97467051417489003</v>
      </c>
      <c r="AC987" s="116">
        <v>0.15401357312218</v>
      </c>
      <c r="AD987" s="116">
        <v>379.669266757081</v>
      </c>
      <c r="AF987" s="116">
        <v>-1</v>
      </c>
      <c r="AG987" s="116">
        <v>-1</v>
      </c>
      <c r="AH987" s="116">
        <v>-1</v>
      </c>
      <c r="AI987" s="116">
        <v>-1</v>
      </c>
      <c r="AJ987" s="116">
        <v>0</v>
      </c>
      <c r="AM987" s="116" t="s">
        <v>319</v>
      </c>
      <c r="AN987" s="116" t="s">
        <v>328</v>
      </c>
      <c r="AQ987" s="116">
        <v>779</v>
      </c>
      <c r="AR987" s="116" t="s">
        <v>320</v>
      </c>
      <c r="AS987" s="116" t="s">
        <v>248</v>
      </c>
      <c r="AT987" s="116" t="s">
        <v>268</v>
      </c>
      <c r="AV987" s="116">
        <v>78.650092387642403</v>
      </c>
      <c r="AW987" s="116">
        <v>0.30792316850000001</v>
      </c>
    </row>
    <row r="988" spans="1:49" x14ac:dyDescent="0.25">
      <c r="A988" s="127">
        <v>260000</v>
      </c>
      <c r="B988" s="127">
        <v>2500000</v>
      </c>
      <c r="C988" s="127">
        <v>710000</v>
      </c>
      <c r="D988" s="116" t="s">
        <v>314</v>
      </c>
      <c r="E988" s="116" t="s">
        <v>315</v>
      </c>
      <c r="F988" s="116" t="s">
        <v>316</v>
      </c>
      <c r="G988" s="116" t="s">
        <v>317</v>
      </c>
      <c r="H988" s="116">
        <v>0.36</v>
      </c>
      <c r="I988" s="116">
        <v>0.57999999999999996</v>
      </c>
      <c r="J988" s="116" t="s">
        <v>326</v>
      </c>
      <c r="K988" s="116">
        <v>3.3564484149040001E-2</v>
      </c>
      <c r="L988" s="116">
        <v>3981.85021428138</v>
      </c>
      <c r="M988" s="116">
        <v>10.2220335843095</v>
      </c>
      <c r="N988" s="116">
        <v>1.615245248521</v>
      </c>
      <c r="O988" s="116">
        <v>0.34309728421154001</v>
      </c>
      <c r="P988" s="116">
        <v>5.4214873540799999E-2</v>
      </c>
      <c r="Q988" s="116">
        <v>133.64874840111</v>
      </c>
      <c r="R988" s="116">
        <v>1310</v>
      </c>
      <c r="S988" s="116" t="s">
        <v>318</v>
      </c>
      <c r="T988" s="116">
        <v>1310</v>
      </c>
      <c r="U988" s="116" t="s">
        <v>327</v>
      </c>
      <c r="V988" s="116" t="s">
        <v>326</v>
      </c>
      <c r="Z988" s="116">
        <v>0</v>
      </c>
      <c r="AA988" s="116">
        <v>1</v>
      </c>
      <c r="AB988" s="116">
        <v>0.34309728421154001</v>
      </c>
      <c r="AC988" s="116">
        <v>5.4214873540799999E-2</v>
      </c>
      <c r="AD988" s="116">
        <v>133.64874840111</v>
      </c>
      <c r="AF988" s="116">
        <v>-1</v>
      </c>
      <c r="AG988" s="116">
        <v>-1</v>
      </c>
      <c r="AH988" s="116">
        <v>-1</v>
      </c>
      <c r="AI988" s="116">
        <v>-1</v>
      </c>
      <c r="AJ988" s="116">
        <v>0</v>
      </c>
      <c r="AM988" s="116" t="s">
        <v>319</v>
      </c>
      <c r="AN988" s="116" t="s">
        <v>328</v>
      </c>
      <c r="AQ988" s="116">
        <v>779</v>
      </c>
      <c r="AR988" s="116" t="s">
        <v>320</v>
      </c>
      <c r="AS988" s="116" t="s">
        <v>248</v>
      </c>
      <c r="AT988" s="116" t="s">
        <v>268</v>
      </c>
      <c r="AV988" s="116">
        <v>51.1108484230652</v>
      </c>
      <c r="AW988" s="116">
        <v>0.1083931455</v>
      </c>
    </row>
    <row r="989" spans="1:49" x14ac:dyDescent="0.25">
      <c r="A989" s="127">
        <v>260000</v>
      </c>
      <c r="B989" s="127">
        <v>2500000</v>
      </c>
      <c r="C989" s="127">
        <v>710000</v>
      </c>
      <c r="D989" s="116" t="s">
        <v>314</v>
      </c>
      <c r="E989" s="116" t="s">
        <v>315</v>
      </c>
      <c r="F989" s="116" t="s">
        <v>316</v>
      </c>
      <c r="G989" s="116" t="s">
        <v>317</v>
      </c>
      <c r="H989" s="116">
        <v>0.36</v>
      </c>
      <c r="I989" s="116">
        <v>0.57999999999999996</v>
      </c>
      <c r="J989" s="116" t="s">
        <v>326</v>
      </c>
      <c r="K989" s="116">
        <v>0.22369173517575</v>
      </c>
      <c r="L989" s="116">
        <v>3988.18133767789</v>
      </c>
      <c r="M989" s="116">
        <v>10.854613066042401</v>
      </c>
      <c r="N989" s="116">
        <v>1.92266263943403</v>
      </c>
      <c r="O989" s="116">
        <v>2.42808723140439</v>
      </c>
      <c r="P989" s="116">
        <v>0.43008374197257998</v>
      </c>
      <c r="Q989" s="116">
        <v>892.12320362071205</v>
      </c>
      <c r="R989" s="116">
        <v>1210</v>
      </c>
      <c r="S989" s="116" t="s">
        <v>318</v>
      </c>
      <c r="T989" s="116">
        <v>1210</v>
      </c>
      <c r="U989" s="116" t="s">
        <v>327</v>
      </c>
      <c r="V989" s="116" t="s">
        <v>326</v>
      </c>
      <c r="Z989" s="116">
        <v>0</v>
      </c>
      <c r="AA989" s="116">
        <v>1</v>
      </c>
      <c r="AB989" s="116">
        <v>2.42808723140439</v>
      </c>
      <c r="AC989" s="116">
        <v>0.43008374197257998</v>
      </c>
      <c r="AD989" s="116">
        <v>892.12320362071205</v>
      </c>
      <c r="AF989" s="116">
        <v>-1</v>
      </c>
      <c r="AG989" s="116">
        <v>-1</v>
      </c>
      <c r="AH989" s="116">
        <v>-1</v>
      </c>
      <c r="AI989" s="116">
        <v>-1</v>
      </c>
      <c r="AJ989" s="116">
        <v>0</v>
      </c>
      <c r="AM989" s="116" t="s">
        <v>319</v>
      </c>
      <c r="AN989" s="116" t="s">
        <v>328</v>
      </c>
      <c r="AQ989" s="116">
        <v>779</v>
      </c>
      <c r="AR989" s="116" t="s">
        <v>320</v>
      </c>
      <c r="AS989" s="116" t="s">
        <v>248</v>
      </c>
      <c r="AT989" s="116" t="s">
        <v>268</v>
      </c>
      <c r="AV989" s="116">
        <v>199.50748729925101</v>
      </c>
      <c r="AW989" s="116">
        <v>0.72353868909999997</v>
      </c>
    </row>
    <row r="990" spans="1:49" x14ac:dyDescent="0.25">
      <c r="A990" s="127">
        <v>260000</v>
      </c>
      <c r="B990" s="127">
        <v>2500000</v>
      </c>
      <c r="C990" s="127">
        <v>710000</v>
      </c>
      <c r="D990" s="116" t="s">
        <v>314</v>
      </c>
      <c r="E990" s="116" t="s">
        <v>315</v>
      </c>
      <c r="F990" s="116" t="s">
        <v>316</v>
      </c>
      <c r="G990" s="116" t="s">
        <v>317</v>
      </c>
      <c r="H990" s="116">
        <v>0.36</v>
      </c>
      <c r="I990" s="116">
        <v>0.57999999999999996</v>
      </c>
      <c r="J990" s="116" t="s">
        <v>326</v>
      </c>
      <c r="K990" s="116">
        <v>9.7540844829630005E-2</v>
      </c>
      <c r="L990" s="116">
        <v>3988.18133767789</v>
      </c>
      <c r="M990" s="116">
        <v>10.854613066042401</v>
      </c>
      <c r="N990" s="116">
        <v>1.92266263943403</v>
      </c>
      <c r="O990" s="116">
        <v>1.0587681287606101</v>
      </c>
      <c r="P990" s="116">
        <v>0.18753813817277001</v>
      </c>
      <c r="Q990" s="116">
        <v>389.01057701090099</v>
      </c>
      <c r="R990" s="116">
        <v>1310</v>
      </c>
      <c r="S990" s="116" t="s">
        <v>318</v>
      </c>
      <c r="T990" s="116">
        <v>1310</v>
      </c>
      <c r="U990" s="116" t="s">
        <v>327</v>
      </c>
      <c r="V990" s="116" t="s">
        <v>326</v>
      </c>
      <c r="Z990" s="116">
        <v>0</v>
      </c>
      <c r="AA990" s="116">
        <v>1</v>
      </c>
      <c r="AB990" s="116">
        <v>1.0587681287606101</v>
      </c>
      <c r="AC990" s="116">
        <v>0.18753813817277001</v>
      </c>
      <c r="AD990" s="116">
        <v>389.01057701090201</v>
      </c>
      <c r="AF990" s="116">
        <v>-1</v>
      </c>
      <c r="AG990" s="116">
        <v>-1</v>
      </c>
      <c r="AH990" s="116">
        <v>-1</v>
      </c>
      <c r="AI990" s="116">
        <v>-1</v>
      </c>
      <c r="AJ990" s="116">
        <v>0</v>
      </c>
      <c r="AM990" s="116" t="s">
        <v>319</v>
      </c>
      <c r="AN990" s="116" t="s">
        <v>328</v>
      </c>
      <c r="AQ990" s="116">
        <v>779</v>
      </c>
      <c r="AR990" s="116" t="s">
        <v>320</v>
      </c>
      <c r="AS990" s="116" t="s">
        <v>248</v>
      </c>
      <c r="AT990" s="116" t="s">
        <v>268</v>
      </c>
      <c r="AV990" s="116">
        <v>100.390365867675</v>
      </c>
      <c r="AW990" s="116">
        <v>0.31549925140000001</v>
      </c>
    </row>
    <row r="991" spans="1:49" x14ac:dyDescent="0.25">
      <c r="A991" s="127">
        <v>260000</v>
      </c>
      <c r="B991" s="127">
        <v>2500000</v>
      </c>
      <c r="C991" s="127">
        <v>710000</v>
      </c>
      <c r="D991" s="116" t="s">
        <v>314</v>
      </c>
      <c r="E991" s="116" t="s">
        <v>315</v>
      </c>
      <c r="F991" s="116" t="s">
        <v>316</v>
      </c>
      <c r="G991" s="116" t="s">
        <v>317</v>
      </c>
      <c r="H991" s="116">
        <v>0.36</v>
      </c>
      <c r="I991" s="116">
        <v>0.57999999999999996</v>
      </c>
      <c r="J991" s="116" t="s">
        <v>326</v>
      </c>
      <c r="K991" s="116">
        <v>1.181605366256E-2</v>
      </c>
      <c r="L991" s="116">
        <v>3988.18133767789</v>
      </c>
      <c r="M991" s="116">
        <v>10.854613066042401</v>
      </c>
      <c r="N991" s="116">
        <v>1.92266263943403</v>
      </c>
      <c r="O991" s="116">
        <v>0.12825869047471999</v>
      </c>
      <c r="P991" s="116">
        <v>2.271828492255E-2</v>
      </c>
      <c r="Q991" s="116">
        <v>47.124564702038199</v>
      </c>
      <c r="R991" s="116">
        <v>1310</v>
      </c>
      <c r="S991" s="116" t="s">
        <v>318</v>
      </c>
      <c r="T991" s="116">
        <v>1310</v>
      </c>
      <c r="U991" s="116" t="s">
        <v>327</v>
      </c>
      <c r="V991" s="116" t="s">
        <v>326</v>
      </c>
      <c r="Z991" s="116">
        <v>0</v>
      </c>
      <c r="AA991" s="116">
        <v>1</v>
      </c>
      <c r="AB991" s="116">
        <v>0.12825869047471999</v>
      </c>
      <c r="AC991" s="116">
        <v>2.271828492255E-2</v>
      </c>
      <c r="AD991" s="116">
        <v>47.124564702038597</v>
      </c>
      <c r="AF991" s="116">
        <v>-1</v>
      </c>
      <c r="AG991" s="116">
        <v>-1</v>
      </c>
      <c r="AH991" s="116">
        <v>-1</v>
      </c>
      <c r="AI991" s="116">
        <v>-1</v>
      </c>
      <c r="AJ991" s="116">
        <v>0</v>
      </c>
      <c r="AM991" s="116" t="s">
        <v>319</v>
      </c>
      <c r="AN991" s="116" t="s">
        <v>328</v>
      </c>
      <c r="AQ991" s="116">
        <v>779</v>
      </c>
      <c r="AR991" s="116" t="s">
        <v>320</v>
      </c>
      <c r="AS991" s="116" t="s">
        <v>248</v>
      </c>
      <c r="AT991" s="116" t="s">
        <v>268</v>
      </c>
      <c r="AV991" s="116">
        <v>29.755896505926302</v>
      </c>
      <c r="AW991" s="116">
        <v>3.8219436099999997E-2</v>
      </c>
    </row>
    <row r="992" spans="1:49" x14ac:dyDescent="0.25">
      <c r="A992" s="127">
        <v>260000</v>
      </c>
      <c r="B992" s="127">
        <v>2500000</v>
      </c>
      <c r="C992" s="127">
        <v>710000</v>
      </c>
      <c r="D992" s="116" t="s">
        <v>314</v>
      </c>
      <c r="E992" s="116" t="s">
        <v>315</v>
      </c>
      <c r="F992" s="116" t="s">
        <v>316</v>
      </c>
      <c r="G992" s="116" t="s">
        <v>317</v>
      </c>
      <c r="H992" s="116">
        <v>0.36</v>
      </c>
      <c r="I992" s="116">
        <v>0.57999999999999996</v>
      </c>
      <c r="J992" s="116" t="s">
        <v>326</v>
      </c>
      <c r="K992" s="116">
        <v>2.0856814813900001E-2</v>
      </c>
      <c r="L992" s="116">
        <v>3988.18133767789</v>
      </c>
      <c r="M992" s="116">
        <v>10.854613066042401</v>
      </c>
      <c r="N992" s="116">
        <v>1.92266263943403</v>
      </c>
      <c r="O992" s="116">
        <v>0.22639265459508001</v>
      </c>
      <c r="P992" s="116">
        <v>4.0100618620289998E-2</v>
      </c>
      <c r="Q992" s="116">
        <v>83.180759604235703</v>
      </c>
      <c r="R992" s="116">
        <v>1310</v>
      </c>
      <c r="S992" s="116" t="s">
        <v>318</v>
      </c>
      <c r="T992" s="116">
        <v>1310</v>
      </c>
      <c r="U992" s="116" t="s">
        <v>327</v>
      </c>
      <c r="V992" s="116" t="s">
        <v>326</v>
      </c>
      <c r="Z992" s="116">
        <v>0</v>
      </c>
      <c r="AA992" s="116">
        <v>1</v>
      </c>
      <c r="AB992" s="116">
        <v>0.22639265459508001</v>
      </c>
      <c r="AC992" s="116">
        <v>4.0100618620289998E-2</v>
      </c>
      <c r="AD992" s="116">
        <v>83.180759604234495</v>
      </c>
      <c r="AF992" s="116">
        <v>-1</v>
      </c>
      <c r="AG992" s="116">
        <v>-1</v>
      </c>
      <c r="AH992" s="116">
        <v>-1</v>
      </c>
      <c r="AI992" s="116">
        <v>-1</v>
      </c>
      <c r="AJ992" s="116">
        <v>0</v>
      </c>
      <c r="AM992" s="116" t="s">
        <v>319</v>
      </c>
      <c r="AN992" s="116" t="s">
        <v>328</v>
      </c>
      <c r="AQ992" s="116">
        <v>779</v>
      </c>
      <c r="AR992" s="116" t="s">
        <v>320</v>
      </c>
      <c r="AS992" s="116" t="s">
        <v>248</v>
      </c>
      <c r="AT992" s="116" t="s">
        <v>268</v>
      </c>
      <c r="AV992" s="116">
        <v>55.946328340439003</v>
      </c>
      <c r="AW992" s="116">
        <v>6.7462092099999996E-2</v>
      </c>
    </row>
    <row r="993" spans="1:49" x14ac:dyDescent="0.25">
      <c r="A993" s="127">
        <v>260000</v>
      </c>
      <c r="B993" s="127">
        <v>2500000</v>
      </c>
      <c r="C993" s="127">
        <v>710000</v>
      </c>
      <c r="D993" s="116" t="s">
        <v>314</v>
      </c>
      <c r="E993" s="116" t="s">
        <v>315</v>
      </c>
      <c r="F993" s="116" t="s">
        <v>316</v>
      </c>
      <c r="G993" s="116" t="s">
        <v>317</v>
      </c>
      <c r="H993" s="116">
        <v>0.36</v>
      </c>
      <c r="I993" s="116">
        <v>0.57999999999999996</v>
      </c>
      <c r="J993" s="116" t="s">
        <v>326</v>
      </c>
      <c r="K993" s="116">
        <v>0.26385800516302998</v>
      </c>
      <c r="L993" s="116">
        <v>3988.18133767789</v>
      </c>
      <c r="M993" s="116">
        <v>10.854613066042401</v>
      </c>
      <c r="N993" s="116">
        <v>1.92266263943403</v>
      </c>
      <c r="O993" s="116">
        <v>2.86407655042259</v>
      </c>
      <c r="P993" s="116">
        <v>0.50730992864255997</v>
      </c>
      <c r="Q993" s="116">
        <v>1052.31357198814</v>
      </c>
      <c r="R993" s="116">
        <v>1310</v>
      </c>
      <c r="S993" s="116" t="s">
        <v>318</v>
      </c>
      <c r="T993" s="116">
        <v>1310</v>
      </c>
      <c r="U993" s="116" t="s">
        <v>327</v>
      </c>
      <c r="V993" s="116" t="s">
        <v>326</v>
      </c>
      <c r="Z993" s="116">
        <v>0</v>
      </c>
      <c r="AA993" s="116">
        <v>1</v>
      </c>
      <c r="AB993" s="116">
        <v>2.86407655042259</v>
      </c>
      <c r="AC993" s="116">
        <v>0.50730992864255997</v>
      </c>
      <c r="AD993" s="116">
        <v>1052.31357198814</v>
      </c>
      <c r="AF993" s="116">
        <v>-1</v>
      </c>
      <c r="AG993" s="116">
        <v>-1</v>
      </c>
      <c r="AH993" s="116">
        <v>-1</v>
      </c>
      <c r="AI993" s="116">
        <v>-1</v>
      </c>
      <c r="AJ993" s="116">
        <v>0</v>
      </c>
      <c r="AM993" s="116" t="s">
        <v>319</v>
      </c>
      <c r="AN993" s="116" t="s">
        <v>328</v>
      </c>
      <c r="AQ993" s="116">
        <v>779</v>
      </c>
      <c r="AR993" s="116" t="s">
        <v>320</v>
      </c>
      <c r="AS993" s="116" t="s">
        <v>248</v>
      </c>
      <c r="AT993" s="116" t="s">
        <v>268</v>
      </c>
      <c r="AV993" s="116">
        <v>135.49471993505401</v>
      </c>
      <c r="AW993" s="116">
        <v>0.85345788479999996</v>
      </c>
    </row>
    <row r="994" spans="1:49" x14ac:dyDescent="0.25">
      <c r="A994" s="127">
        <v>260000</v>
      </c>
      <c r="B994" s="127">
        <v>2500000</v>
      </c>
      <c r="C994" s="127">
        <v>710000</v>
      </c>
      <c r="D994" s="116" t="s">
        <v>314</v>
      </c>
      <c r="E994" s="116" t="s">
        <v>315</v>
      </c>
      <c r="F994" s="116" t="s">
        <v>316</v>
      </c>
      <c r="G994" s="116" t="s">
        <v>317</v>
      </c>
      <c r="H994" s="116">
        <v>0.36</v>
      </c>
      <c r="I994" s="116">
        <v>0.57999999999999996</v>
      </c>
      <c r="J994" s="116" t="s">
        <v>326</v>
      </c>
      <c r="K994" s="116">
        <v>0.14609232026109001</v>
      </c>
      <c r="L994" s="116">
        <v>3973.8986437329299</v>
      </c>
      <c r="M994" s="116">
        <v>10.7573301149261</v>
      </c>
      <c r="N994" s="116">
        <v>1.8978737414787901</v>
      </c>
      <c r="O994" s="116">
        <v>1.5715633163041201</v>
      </c>
      <c r="P994" s="116">
        <v>0.27726477845524</v>
      </c>
      <c r="Q994" s="116">
        <v>580.55607334537103</v>
      </c>
      <c r="R994" s="116">
        <v>1210</v>
      </c>
      <c r="S994" s="116" t="s">
        <v>318</v>
      </c>
      <c r="T994" s="116">
        <v>1210</v>
      </c>
      <c r="U994" s="116" t="s">
        <v>327</v>
      </c>
      <c r="V994" s="116" t="s">
        <v>326</v>
      </c>
      <c r="Z994" s="116">
        <v>0</v>
      </c>
      <c r="AA994" s="116">
        <v>1</v>
      </c>
      <c r="AB994" s="116">
        <v>1.5715633163041201</v>
      </c>
      <c r="AC994" s="116">
        <v>0.27726477845524</v>
      </c>
      <c r="AD994" s="116">
        <v>580.55607334537103</v>
      </c>
      <c r="AF994" s="116">
        <v>-1</v>
      </c>
      <c r="AG994" s="116">
        <v>-1</v>
      </c>
      <c r="AH994" s="116">
        <v>-1</v>
      </c>
      <c r="AI994" s="116">
        <v>-1</v>
      </c>
      <c r="AJ994" s="116">
        <v>0</v>
      </c>
      <c r="AM994" s="116" t="s">
        <v>319</v>
      </c>
      <c r="AN994" s="116" t="s">
        <v>328</v>
      </c>
      <c r="AQ994" s="116">
        <v>779</v>
      </c>
      <c r="AR994" s="116" t="s">
        <v>320</v>
      </c>
      <c r="AS994" s="116" t="s">
        <v>248</v>
      </c>
      <c r="AT994" s="116" t="s">
        <v>268</v>
      </c>
      <c r="AV994" s="116">
        <v>162.032409385053</v>
      </c>
      <c r="AW994" s="116">
        <v>0.47084839690000002</v>
      </c>
    </row>
    <row r="995" spans="1:49" x14ac:dyDescent="0.25">
      <c r="A995" s="127">
        <v>260000</v>
      </c>
      <c r="B995" s="127">
        <v>2500000</v>
      </c>
      <c r="C995" s="127">
        <v>710000</v>
      </c>
      <c r="D995" s="116" t="s">
        <v>314</v>
      </c>
      <c r="E995" s="116" t="s">
        <v>315</v>
      </c>
      <c r="F995" s="116" t="s">
        <v>316</v>
      </c>
      <c r="G995" s="116" t="s">
        <v>317</v>
      </c>
      <c r="H995" s="116">
        <v>0.36</v>
      </c>
      <c r="I995" s="116">
        <v>0.57999999999999996</v>
      </c>
      <c r="J995" s="116" t="s">
        <v>326</v>
      </c>
      <c r="K995" s="116">
        <v>0.21370221008206</v>
      </c>
      <c r="L995" s="116">
        <v>3973.8986437329299</v>
      </c>
      <c r="M995" s="116">
        <v>10.7573301149261</v>
      </c>
      <c r="N995" s="116">
        <v>1.8978737414787901</v>
      </c>
      <c r="O995" s="116">
        <v>2.2988652201420599</v>
      </c>
      <c r="P995" s="116">
        <v>0.40557981301072998</v>
      </c>
      <c r="Q995" s="116">
        <v>849.23092280784795</v>
      </c>
      <c r="R995" s="116">
        <v>1310</v>
      </c>
      <c r="S995" s="116" t="s">
        <v>318</v>
      </c>
      <c r="T995" s="116">
        <v>1310</v>
      </c>
      <c r="U995" s="116" t="s">
        <v>327</v>
      </c>
      <c r="V995" s="116" t="s">
        <v>326</v>
      </c>
      <c r="Z995" s="116">
        <v>0</v>
      </c>
      <c r="AA995" s="116">
        <v>1</v>
      </c>
      <c r="AB995" s="116">
        <v>2.2988652201420599</v>
      </c>
      <c r="AC995" s="116">
        <v>0.40557981301072998</v>
      </c>
      <c r="AD995" s="116">
        <v>849.23092280784795</v>
      </c>
      <c r="AF995" s="116">
        <v>-1</v>
      </c>
      <c r="AG995" s="116">
        <v>-1</v>
      </c>
      <c r="AH995" s="116">
        <v>-1</v>
      </c>
      <c r="AI995" s="116">
        <v>-1</v>
      </c>
      <c r="AJ995" s="116">
        <v>0</v>
      </c>
      <c r="AM995" s="116" t="s">
        <v>319</v>
      </c>
      <c r="AN995" s="116" t="s">
        <v>328</v>
      </c>
      <c r="AQ995" s="116">
        <v>779</v>
      </c>
      <c r="AR995" s="116" t="s">
        <v>320</v>
      </c>
      <c r="AS995" s="116" t="s">
        <v>248</v>
      </c>
      <c r="AT995" s="116" t="s">
        <v>268</v>
      </c>
      <c r="AV995" s="116">
        <v>129.14963343557</v>
      </c>
      <c r="AW995" s="116">
        <v>0.68875176220000001</v>
      </c>
    </row>
    <row r="996" spans="1:49" x14ac:dyDescent="0.25">
      <c r="A996" s="127">
        <v>260000</v>
      </c>
      <c r="B996" s="127">
        <v>2500000</v>
      </c>
      <c r="C996" s="127">
        <v>710000</v>
      </c>
      <c r="D996" s="116" t="s">
        <v>314</v>
      </c>
      <c r="E996" s="116" t="s">
        <v>315</v>
      </c>
      <c r="F996" s="116" t="s">
        <v>316</v>
      </c>
      <c r="G996" s="116" t="s">
        <v>317</v>
      </c>
      <c r="H996" s="116">
        <v>0.36</v>
      </c>
      <c r="I996" s="116">
        <v>0.57999999999999996</v>
      </c>
      <c r="J996" s="116" t="s">
        <v>326</v>
      </c>
      <c r="K996" s="116">
        <v>1.9925577914950001E-2</v>
      </c>
      <c r="L996" s="116">
        <v>3973.8986437329299</v>
      </c>
      <c r="M996" s="116">
        <v>10.7573301149261</v>
      </c>
      <c r="N996" s="116">
        <v>1.8978737414787901</v>
      </c>
      <c r="O996" s="116">
        <v>0.21434601936179001</v>
      </c>
      <c r="P996" s="116">
        <v>3.7816231108569999E-2</v>
      </c>
      <c r="Q996" s="116">
        <v>79.182227051814706</v>
      </c>
      <c r="R996" s="116">
        <v>1750</v>
      </c>
      <c r="S996" s="116" t="s">
        <v>321</v>
      </c>
      <c r="T996" s="116">
        <v>1750</v>
      </c>
      <c r="U996" s="116" t="s">
        <v>327</v>
      </c>
      <c r="V996" s="116" t="s">
        <v>326</v>
      </c>
      <c r="Z996" s="116">
        <v>0</v>
      </c>
      <c r="AA996" s="116">
        <v>1</v>
      </c>
      <c r="AB996" s="116">
        <v>0.21434601936179001</v>
      </c>
      <c r="AC996" s="116">
        <v>3.7816231108569999E-2</v>
      </c>
      <c r="AD996" s="116">
        <v>79.182227051813896</v>
      </c>
      <c r="AF996" s="116">
        <v>-1</v>
      </c>
      <c r="AG996" s="116">
        <v>-1</v>
      </c>
      <c r="AH996" s="116">
        <v>-1</v>
      </c>
      <c r="AI996" s="116">
        <v>-1</v>
      </c>
      <c r="AJ996" s="116">
        <v>0</v>
      </c>
      <c r="AM996" s="116" t="s">
        <v>319</v>
      </c>
      <c r="AN996" s="116" t="s">
        <v>328</v>
      </c>
      <c r="AQ996" s="116">
        <v>779</v>
      </c>
      <c r="AR996" s="116" t="s">
        <v>320</v>
      </c>
      <c r="AS996" s="116" t="s">
        <v>248</v>
      </c>
      <c r="AT996" s="116" t="s">
        <v>268</v>
      </c>
      <c r="AV996" s="116">
        <v>45.449894773023203</v>
      </c>
      <c r="AW996" s="116">
        <v>6.4219162199999999E-2</v>
      </c>
    </row>
    <row r="997" spans="1:49" x14ac:dyDescent="0.25">
      <c r="A997" s="127">
        <v>260000</v>
      </c>
      <c r="B997" s="127">
        <v>2500000</v>
      </c>
      <c r="C997" s="127">
        <v>710000</v>
      </c>
      <c r="D997" s="116" t="s">
        <v>314</v>
      </c>
      <c r="E997" s="116" t="s">
        <v>315</v>
      </c>
      <c r="F997" s="116" t="s">
        <v>316</v>
      </c>
      <c r="G997" s="116" t="s">
        <v>317</v>
      </c>
      <c r="H997" s="116">
        <v>0.36</v>
      </c>
      <c r="I997" s="116">
        <v>0.57999999999999996</v>
      </c>
      <c r="J997" s="116" t="s">
        <v>326</v>
      </c>
      <c r="K997" s="116">
        <v>0.14438154158444</v>
      </c>
      <c r="L997" s="116">
        <v>3973.8986437329299</v>
      </c>
      <c r="M997" s="116">
        <v>10.7573301149261</v>
      </c>
      <c r="N997" s="116">
        <v>1.8978737414787901</v>
      </c>
      <c r="O997" s="116">
        <v>1.5531599053258001</v>
      </c>
      <c r="P997" s="116">
        <v>0.27401793652734002</v>
      </c>
      <c r="Q997" s="116">
        <v>573.75761228249598</v>
      </c>
      <c r="R997" s="116">
        <v>1310</v>
      </c>
      <c r="S997" s="116" t="s">
        <v>318</v>
      </c>
      <c r="T997" s="116">
        <v>1310</v>
      </c>
      <c r="U997" s="116" t="s">
        <v>327</v>
      </c>
      <c r="V997" s="116" t="s">
        <v>326</v>
      </c>
      <c r="Z997" s="116">
        <v>0</v>
      </c>
      <c r="AA997" s="116">
        <v>1</v>
      </c>
      <c r="AB997" s="116">
        <v>1.5531599053258001</v>
      </c>
      <c r="AC997" s="116">
        <v>0.27401793652734002</v>
      </c>
      <c r="AD997" s="116">
        <v>573.75761228249598</v>
      </c>
      <c r="AF997" s="116">
        <v>-1</v>
      </c>
      <c r="AG997" s="116">
        <v>-1</v>
      </c>
      <c r="AH997" s="116">
        <v>-1</v>
      </c>
      <c r="AI997" s="116">
        <v>-1</v>
      </c>
      <c r="AJ997" s="116">
        <v>0</v>
      </c>
      <c r="AM997" s="116" t="s">
        <v>319</v>
      </c>
      <c r="AN997" s="116" t="s">
        <v>328</v>
      </c>
      <c r="AQ997" s="116">
        <v>779</v>
      </c>
      <c r="AR997" s="116" t="s">
        <v>320</v>
      </c>
      <c r="AS997" s="116" t="s">
        <v>248</v>
      </c>
      <c r="AT997" s="116" t="s">
        <v>268</v>
      </c>
      <c r="AV997" s="116">
        <v>105.47124426770699</v>
      </c>
      <c r="AW997" s="116">
        <v>0.46533464089999999</v>
      </c>
    </row>
    <row r="998" spans="1:49" x14ac:dyDescent="0.25">
      <c r="A998" s="127">
        <v>260000</v>
      </c>
      <c r="B998" s="127">
        <v>2500000</v>
      </c>
      <c r="C998" s="127">
        <v>710000</v>
      </c>
      <c r="D998" s="116" t="s">
        <v>314</v>
      </c>
      <c r="E998" s="116" t="s">
        <v>315</v>
      </c>
      <c r="F998" s="116" t="s">
        <v>316</v>
      </c>
      <c r="G998" s="116" t="s">
        <v>317</v>
      </c>
      <c r="H998" s="116">
        <v>0.36</v>
      </c>
      <c r="I998" s="116">
        <v>0.57999999999999996</v>
      </c>
      <c r="J998" s="116" t="s">
        <v>326</v>
      </c>
      <c r="K998" s="116">
        <v>0.19127086257050999</v>
      </c>
      <c r="L998" s="116">
        <v>3995.8036343705899</v>
      </c>
      <c r="M998" s="116">
        <v>10.8207835126089</v>
      </c>
      <c r="N998" s="116">
        <v>1.88931740349551</v>
      </c>
      <c r="O998" s="116">
        <v>2.0697005961455202</v>
      </c>
      <c r="P998" s="116">
        <v>0.36137136943607001</v>
      </c>
      <c r="Q998" s="116">
        <v>764.28080780846096</v>
      </c>
      <c r="R998" s="116">
        <v>1210</v>
      </c>
      <c r="S998" s="116" t="s">
        <v>318</v>
      </c>
      <c r="T998" s="116">
        <v>1210</v>
      </c>
      <c r="U998" s="116" t="s">
        <v>327</v>
      </c>
      <c r="V998" s="116" t="s">
        <v>326</v>
      </c>
      <c r="Z998" s="116">
        <v>0</v>
      </c>
      <c r="AA998" s="116">
        <v>1</v>
      </c>
      <c r="AB998" s="116">
        <v>2.0697005961455202</v>
      </c>
      <c r="AC998" s="116">
        <v>0.36137136943607001</v>
      </c>
      <c r="AD998" s="116">
        <v>764.28080780846096</v>
      </c>
      <c r="AF998" s="116">
        <v>-1</v>
      </c>
      <c r="AG998" s="116">
        <v>-1</v>
      </c>
      <c r="AH998" s="116">
        <v>-1</v>
      </c>
      <c r="AI998" s="116">
        <v>-1</v>
      </c>
      <c r="AJ998" s="116">
        <v>0</v>
      </c>
      <c r="AM998" s="116" t="s">
        <v>319</v>
      </c>
      <c r="AN998" s="116" t="s">
        <v>328</v>
      </c>
      <c r="AQ998" s="116">
        <v>779</v>
      </c>
      <c r="AR998" s="116" t="s">
        <v>320</v>
      </c>
      <c r="AS998" s="116" t="s">
        <v>248</v>
      </c>
      <c r="AT998" s="116" t="s">
        <v>268</v>
      </c>
      <c r="AV998" s="116">
        <v>148.15634980297901</v>
      </c>
      <c r="AW998" s="116">
        <v>0.61985466980000004</v>
      </c>
    </row>
    <row r="999" spans="1:49" x14ac:dyDescent="0.25">
      <c r="A999" s="127">
        <v>260000</v>
      </c>
      <c r="B999" s="127">
        <v>2500000</v>
      </c>
      <c r="C999" s="127">
        <v>710000</v>
      </c>
      <c r="D999" s="116" t="s">
        <v>314</v>
      </c>
      <c r="E999" s="116" t="s">
        <v>315</v>
      </c>
      <c r="F999" s="116" t="s">
        <v>316</v>
      </c>
      <c r="G999" s="116" t="s">
        <v>317</v>
      </c>
      <c r="H999" s="116">
        <v>0.36</v>
      </c>
      <c r="I999" s="116">
        <v>0.57999999999999996</v>
      </c>
      <c r="J999" s="116" t="s">
        <v>326</v>
      </c>
      <c r="K999" s="116">
        <v>3.1165260755260001E-2</v>
      </c>
      <c r="L999" s="116">
        <v>3995.8036343705899</v>
      </c>
      <c r="M999" s="116">
        <v>10.8207835126089</v>
      </c>
      <c r="N999" s="116">
        <v>1.88931740349551</v>
      </c>
      <c r="O999" s="116">
        <v>0.33723253974672002</v>
      </c>
      <c r="P999" s="116">
        <v>5.8881069529389998E-2</v>
      </c>
      <c r="Q999" s="116">
        <v>124.530262191991</v>
      </c>
      <c r="R999" s="116">
        <v>1310</v>
      </c>
      <c r="S999" s="116" t="s">
        <v>318</v>
      </c>
      <c r="T999" s="116">
        <v>1310</v>
      </c>
      <c r="U999" s="116" t="s">
        <v>327</v>
      </c>
      <c r="V999" s="116" t="s">
        <v>326</v>
      </c>
      <c r="Z999" s="116">
        <v>0</v>
      </c>
      <c r="AA999" s="116">
        <v>1</v>
      </c>
      <c r="AB999" s="116">
        <v>0.33723253974672002</v>
      </c>
      <c r="AC999" s="116">
        <v>5.8881069529389998E-2</v>
      </c>
      <c r="AD999" s="116">
        <v>124.53026219199199</v>
      </c>
      <c r="AF999" s="116">
        <v>-1</v>
      </c>
      <c r="AG999" s="116">
        <v>-1</v>
      </c>
      <c r="AH999" s="116">
        <v>-1</v>
      </c>
      <c r="AI999" s="116">
        <v>-1</v>
      </c>
      <c r="AJ999" s="116">
        <v>0</v>
      </c>
      <c r="AM999" s="116" t="s">
        <v>319</v>
      </c>
      <c r="AN999" s="116" t="s">
        <v>328</v>
      </c>
      <c r="AQ999" s="116">
        <v>779</v>
      </c>
      <c r="AR999" s="116" t="s">
        <v>320</v>
      </c>
      <c r="AS999" s="116" t="s">
        <v>248</v>
      </c>
      <c r="AT999" s="116" t="s">
        <v>268</v>
      </c>
      <c r="AV999" s="116">
        <v>46.614427522428798</v>
      </c>
      <c r="AW999" s="116">
        <v>0.1009977796</v>
      </c>
    </row>
    <row r="1000" spans="1:49" x14ac:dyDescent="0.25">
      <c r="A1000" s="127">
        <v>260000</v>
      </c>
      <c r="B1000" s="127">
        <v>2500000</v>
      </c>
      <c r="C1000" s="127">
        <v>710000</v>
      </c>
      <c r="D1000" s="116" t="s">
        <v>314</v>
      </c>
      <c r="E1000" s="116" t="s">
        <v>315</v>
      </c>
      <c r="F1000" s="116" t="s">
        <v>316</v>
      </c>
      <c r="G1000" s="116" t="s">
        <v>317</v>
      </c>
      <c r="H1000" s="116">
        <v>0.36</v>
      </c>
      <c r="I1000" s="116">
        <v>0.57999999999999996</v>
      </c>
      <c r="J1000" s="116" t="s">
        <v>326</v>
      </c>
      <c r="K1000" s="116">
        <v>0.31675652766951001</v>
      </c>
      <c r="L1000" s="116">
        <v>3995.8036343705899</v>
      </c>
      <c r="M1000" s="116">
        <v>10.8207835126089</v>
      </c>
      <c r="N1000" s="116">
        <v>1.88931740349551</v>
      </c>
      <c r="O1000" s="116">
        <v>3.4275538121175901</v>
      </c>
      <c r="P1000" s="116">
        <v>0.59845362039683003</v>
      </c>
      <c r="Q1000" s="116">
        <v>1265.6968844724699</v>
      </c>
      <c r="R1000" s="116">
        <v>1310</v>
      </c>
      <c r="S1000" s="116" t="s">
        <v>318</v>
      </c>
      <c r="T1000" s="116">
        <v>1310</v>
      </c>
      <c r="U1000" s="116" t="s">
        <v>327</v>
      </c>
      <c r="V1000" s="116" t="s">
        <v>326</v>
      </c>
      <c r="Z1000" s="116">
        <v>0</v>
      </c>
      <c r="AA1000" s="116">
        <v>1</v>
      </c>
      <c r="AB1000" s="116">
        <v>3.4275538121175901</v>
      </c>
      <c r="AC1000" s="116">
        <v>0.59845362039683003</v>
      </c>
      <c r="AD1000" s="116">
        <v>1265.6968844724699</v>
      </c>
      <c r="AF1000" s="116">
        <v>-1</v>
      </c>
      <c r="AG1000" s="116">
        <v>-1</v>
      </c>
      <c r="AH1000" s="116">
        <v>-1</v>
      </c>
      <c r="AI1000" s="116">
        <v>-1</v>
      </c>
      <c r="AJ1000" s="116">
        <v>0</v>
      </c>
      <c r="AM1000" s="116" t="s">
        <v>319</v>
      </c>
      <c r="AN1000" s="116" t="s">
        <v>328</v>
      </c>
      <c r="AQ1000" s="116">
        <v>779</v>
      </c>
      <c r="AR1000" s="116" t="s">
        <v>320</v>
      </c>
      <c r="AS1000" s="116" t="s">
        <v>248</v>
      </c>
      <c r="AT1000" s="116" t="s">
        <v>268</v>
      </c>
      <c r="AV1000" s="116">
        <v>151.297888455589</v>
      </c>
      <c r="AW1000" s="116">
        <v>1.0265181544999999</v>
      </c>
    </row>
    <row r="1001" spans="1:49" x14ac:dyDescent="0.25">
      <c r="A1001" s="127">
        <v>260000</v>
      </c>
      <c r="B1001" s="127">
        <v>2500000</v>
      </c>
      <c r="C1001" s="127">
        <v>710000</v>
      </c>
      <c r="D1001" s="116" t="s">
        <v>314</v>
      </c>
      <c r="E1001" s="116" t="s">
        <v>315</v>
      </c>
      <c r="F1001" s="116" t="s">
        <v>316</v>
      </c>
      <c r="G1001" s="116" t="s">
        <v>317</v>
      </c>
      <c r="H1001" s="116">
        <v>0.36</v>
      </c>
      <c r="I1001" s="116">
        <v>0.57999999999999996</v>
      </c>
      <c r="J1001" s="116" t="s">
        <v>326</v>
      </c>
      <c r="K1001" s="116">
        <v>1.0028128766E-4</v>
      </c>
      <c r="L1001" s="116">
        <v>3999.2684548063098</v>
      </c>
      <c r="M1001" s="116">
        <v>8.9035110325097406</v>
      </c>
      <c r="N1001" s="116">
        <v>1.2229309451703501</v>
      </c>
      <c r="O1001" s="116">
        <v>8.9285555105000003E-4</v>
      </c>
      <c r="P1001" s="116">
        <v>1.226370899E-4</v>
      </c>
      <c r="Q1001" s="116">
        <v>0.40105179035399002</v>
      </c>
      <c r="R1001" s="116">
        <v>1210</v>
      </c>
      <c r="S1001" s="116" t="s">
        <v>318</v>
      </c>
      <c r="T1001" s="116">
        <v>1210</v>
      </c>
      <c r="U1001" s="116" t="s">
        <v>327</v>
      </c>
      <c r="V1001" s="116" t="s">
        <v>326</v>
      </c>
      <c r="Z1001" s="116">
        <v>0</v>
      </c>
      <c r="AA1001" s="116">
        <v>1</v>
      </c>
      <c r="AB1001" s="116">
        <v>8.9285555105000003E-4</v>
      </c>
      <c r="AC1001" s="116">
        <v>1.226370899E-4</v>
      </c>
      <c r="AD1001" s="116">
        <v>491.10901025601402</v>
      </c>
      <c r="AF1001" s="116">
        <v>-1</v>
      </c>
      <c r="AG1001" s="116">
        <v>-1</v>
      </c>
      <c r="AH1001" s="116">
        <v>-1</v>
      </c>
      <c r="AI1001" s="116">
        <v>-1</v>
      </c>
      <c r="AJ1001" s="116">
        <v>0</v>
      </c>
      <c r="AM1001" s="116" t="s">
        <v>319</v>
      </c>
      <c r="AN1001" s="116" t="s">
        <v>328</v>
      </c>
      <c r="AQ1001" s="116">
        <v>779</v>
      </c>
      <c r="AR1001" s="116" t="s">
        <v>320</v>
      </c>
      <c r="AS1001" s="116" t="s">
        <v>248</v>
      </c>
      <c r="AT1001" s="116" t="s">
        <v>268</v>
      </c>
      <c r="AV1001" s="116">
        <v>19.783986482828801</v>
      </c>
      <c r="AW1001" s="116">
        <v>0.39830414460000002</v>
      </c>
    </row>
    <row r="1002" spans="1:49" x14ac:dyDescent="0.25">
      <c r="A1002" s="127">
        <v>260000</v>
      </c>
      <c r="B1002" s="127">
        <v>2500000</v>
      </c>
      <c r="C1002" s="127">
        <v>710000</v>
      </c>
      <c r="D1002" s="116" t="s">
        <v>314</v>
      </c>
      <c r="E1002" s="116" t="s">
        <v>315</v>
      </c>
      <c r="F1002" s="116" t="s">
        <v>316</v>
      </c>
      <c r="G1002" s="116" t="s">
        <v>317</v>
      </c>
      <c r="H1002" s="116">
        <v>0.36</v>
      </c>
      <c r="I1002" s="116">
        <v>0.57999999999999996</v>
      </c>
      <c r="J1002" s="116" t="s">
        <v>326</v>
      </c>
      <c r="K1002" s="116">
        <v>8.1929301613000002E-4</v>
      </c>
      <c r="L1002" s="116">
        <v>3998.0058951342598</v>
      </c>
      <c r="M1002" s="116">
        <v>10.600852821106599</v>
      </c>
      <c r="N1002" s="116">
        <v>1.79118102440323</v>
      </c>
      <c r="O1002" s="116">
        <v>8.6852046813499992E-3</v>
      </c>
      <c r="P1002" s="116">
        <v>1.46750210391E-3</v>
      </c>
      <c r="Q1002" s="116">
        <v>3.2755383083300602</v>
      </c>
      <c r="R1002" s="116">
        <v>1210</v>
      </c>
      <c r="S1002" s="116" t="s">
        <v>318</v>
      </c>
      <c r="T1002" s="116">
        <v>1210</v>
      </c>
      <c r="U1002" s="116" t="s">
        <v>327</v>
      </c>
      <c r="V1002" s="116" t="s">
        <v>326</v>
      </c>
      <c r="Z1002" s="116">
        <v>0</v>
      </c>
      <c r="AA1002" s="116">
        <v>1</v>
      </c>
      <c r="AB1002" s="116">
        <v>8.6852046813499992E-3</v>
      </c>
      <c r="AC1002" s="116">
        <v>1.46750210391E-3</v>
      </c>
      <c r="AD1002" s="116">
        <v>3.2755383083306402</v>
      </c>
      <c r="AF1002" s="116">
        <v>-1</v>
      </c>
      <c r="AG1002" s="116">
        <v>-1</v>
      </c>
      <c r="AH1002" s="116">
        <v>-1</v>
      </c>
      <c r="AI1002" s="116">
        <v>-1</v>
      </c>
      <c r="AJ1002" s="116">
        <v>0</v>
      </c>
      <c r="AM1002" s="116" t="s">
        <v>319</v>
      </c>
      <c r="AN1002" s="116" t="s">
        <v>328</v>
      </c>
      <c r="AQ1002" s="116">
        <v>779</v>
      </c>
      <c r="AR1002" s="116" t="s">
        <v>320</v>
      </c>
      <c r="AS1002" s="116" t="s">
        <v>248</v>
      </c>
      <c r="AT1002" s="116" t="s">
        <v>268</v>
      </c>
      <c r="AV1002" s="116">
        <v>38.744949162747503</v>
      </c>
      <c r="AW1002" s="116">
        <v>2.6565599000000001E-3</v>
      </c>
    </row>
    <row r="1003" spans="1:49" x14ac:dyDescent="0.25">
      <c r="A1003" s="127">
        <v>260000</v>
      </c>
      <c r="B1003" s="127">
        <v>2500000</v>
      </c>
      <c r="C1003" s="127">
        <v>710000</v>
      </c>
      <c r="D1003" s="116" t="s">
        <v>314</v>
      </c>
      <c r="E1003" s="116" t="s">
        <v>315</v>
      </c>
      <c r="F1003" s="116" t="s">
        <v>316</v>
      </c>
      <c r="G1003" s="116" t="s">
        <v>317</v>
      </c>
      <c r="H1003" s="116">
        <v>0.36</v>
      </c>
      <c r="I1003" s="116">
        <v>0.57999999999999996</v>
      </c>
      <c r="J1003" s="116" t="s">
        <v>326</v>
      </c>
      <c r="K1003" s="116">
        <v>9.4120929300999995E-2</v>
      </c>
      <c r="L1003" s="116">
        <v>3998.0058951342598</v>
      </c>
      <c r="M1003" s="116">
        <v>10.600852821106599</v>
      </c>
      <c r="N1003" s="116">
        <v>1.79118102440323</v>
      </c>
      <c r="O1003" s="116">
        <v>0.99776211890578004</v>
      </c>
      <c r="P1003" s="116">
        <v>0.16858762256316001</v>
      </c>
      <c r="Q1003" s="116">
        <v>376.296030200948</v>
      </c>
      <c r="R1003" s="116">
        <v>1310</v>
      </c>
      <c r="S1003" s="116" t="s">
        <v>318</v>
      </c>
      <c r="T1003" s="116">
        <v>1310</v>
      </c>
      <c r="U1003" s="116" t="s">
        <v>327</v>
      </c>
      <c r="V1003" s="116" t="s">
        <v>326</v>
      </c>
      <c r="Z1003" s="116">
        <v>0</v>
      </c>
      <c r="AA1003" s="116">
        <v>1</v>
      </c>
      <c r="AB1003" s="116">
        <v>0.99776211890578004</v>
      </c>
      <c r="AC1003" s="116">
        <v>0.16858762256316001</v>
      </c>
      <c r="AD1003" s="116">
        <v>376.29603020094697</v>
      </c>
      <c r="AF1003" s="116">
        <v>-1</v>
      </c>
      <c r="AG1003" s="116">
        <v>-1</v>
      </c>
      <c r="AH1003" s="116">
        <v>-1</v>
      </c>
      <c r="AI1003" s="116">
        <v>-1</v>
      </c>
      <c r="AJ1003" s="116">
        <v>0</v>
      </c>
      <c r="AM1003" s="116" t="s">
        <v>319</v>
      </c>
      <c r="AN1003" s="116" t="s">
        <v>328</v>
      </c>
      <c r="AQ1003" s="116">
        <v>779</v>
      </c>
      <c r="AR1003" s="116" t="s">
        <v>320</v>
      </c>
      <c r="AS1003" s="116" t="s">
        <v>248</v>
      </c>
      <c r="AT1003" s="116" t="s">
        <v>268</v>
      </c>
      <c r="AV1003" s="116">
        <v>78.089430290508503</v>
      </c>
      <c r="AW1003" s="116">
        <v>0.30518737239999999</v>
      </c>
    </row>
    <row r="1004" spans="1:49" x14ac:dyDescent="0.25">
      <c r="A1004" s="127">
        <v>260000</v>
      </c>
      <c r="B1004" s="127">
        <v>2500000</v>
      </c>
      <c r="C1004" s="127">
        <v>710000</v>
      </c>
      <c r="D1004" s="116" t="s">
        <v>314</v>
      </c>
      <c r="E1004" s="116" t="s">
        <v>315</v>
      </c>
      <c r="F1004" s="116" t="s">
        <v>316</v>
      </c>
      <c r="G1004" s="116" t="s">
        <v>317</v>
      </c>
      <c r="H1004" s="116">
        <v>0.36</v>
      </c>
      <c r="I1004" s="116">
        <v>0.57999999999999996</v>
      </c>
      <c r="J1004" s="116" t="s">
        <v>326</v>
      </c>
      <c r="K1004" s="116">
        <v>0.20909935920372</v>
      </c>
      <c r="L1004" s="116">
        <v>4009.6347125606999</v>
      </c>
      <c r="M1004" s="116">
        <v>10.9852865106502</v>
      </c>
      <c r="N1004" s="116">
        <v>1.9617044841101099</v>
      </c>
      <c r="O1004" s="116">
        <v>2.29701637004632</v>
      </c>
      <c r="P1004" s="116">
        <v>0.41019115057450001</v>
      </c>
      <c r="Q1004" s="116">
        <v>838.41204903746404</v>
      </c>
      <c r="R1004" s="116">
        <v>1210</v>
      </c>
      <c r="S1004" s="116" t="s">
        <v>318</v>
      </c>
      <c r="T1004" s="116">
        <v>1210</v>
      </c>
      <c r="U1004" s="116" t="s">
        <v>327</v>
      </c>
      <c r="V1004" s="116" t="s">
        <v>326</v>
      </c>
      <c r="Z1004" s="116">
        <v>0</v>
      </c>
      <c r="AA1004" s="116">
        <v>1</v>
      </c>
      <c r="AB1004" s="116">
        <v>2.29701637004632</v>
      </c>
      <c r="AC1004" s="116">
        <v>0.41019115057450001</v>
      </c>
      <c r="AD1004" s="116">
        <v>838.41204909366297</v>
      </c>
      <c r="AF1004" s="116">
        <v>-1</v>
      </c>
      <c r="AG1004" s="116">
        <v>-1</v>
      </c>
      <c r="AH1004" s="116">
        <v>-1</v>
      </c>
      <c r="AI1004" s="116">
        <v>-1</v>
      </c>
      <c r="AJ1004" s="116">
        <v>0</v>
      </c>
      <c r="AM1004" s="116" t="s">
        <v>319</v>
      </c>
      <c r="AN1004" s="116" t="s">
        <v>328</v>
      </c>
      <c r="AQ1004" s="116">
        <v>779</v>
      </c>
      <c r="AR1004" s="116" t="s">
        <v>320</v>
      </c>
      <c r="AS1004" s="116" t="s">
        <v>248</v>
      </c>
      <c r="AT1004" s="116" t="s">
        <v>268</v>
      </c>
      <c r="AV1004" s="116">
        <v>200.095880485169</v>
      </c>
      <c r="AW1004" s="116">
        <v>0.67997733100000002</v>
      </c>
    </row>
    <row r="1005" spans="1:49" x14ac:dyDescent="0.25">
      <c r="A1005" s="127">
        <v>260000</v>
      </c>
      <c r="B1005" s="127">
        <v>2500000</v>
      </c>
      <c r="C1005" s="127">
        <v>710000</v>
      </c>
      <c r="D1005" s="116" t="s">
        <v>314</v>
      </c>
      <c r="E1005" s="116" t="s">
        <v>315</v>
      </c>
      <c r="F1005" s="116" t="s">
        <v>316</v>
      </c>
      <c r="G1005" s="116" t="s">
        <v>317</v>
      </c>
      <c r="H1005" s="116">
        <v>0.36</v>
      </c>
      <c r="I1005" s="116">
        <v>0.57999999999999996</v>
      </c>
      <c r="J1005" s="116" t="s">
        <v>326</v>
      </c>
      <c r="K1005" s="116">
        <v>0.21452712879538</v>
      </c>
      <c r="L1005" s="116">
        <v>4009.6347125606999</v>
      </c>
      <c r="M1005" s="116">
        <v>10.9852865106502</v>
      </c>
      <c r="N1005" s="116">
        <v>1.9617044841101099</v>
      </c>
      <c r="O1005" s="116">
        <v>2.3566419741244999</v>
      </c>
      <c r="P1005" s="116">
        <v>0.42083883052116999</v>
      </c>
      <c r="Q1005" s="116">
        <v>860.17542240396494</v>
      </c>
      <c r="R1005" s="116">
        <v>1310</v>
      </c>
      <c r="S1005" s="116" t="s">
        <v>318</v>
      </c>
      <c r="T1005" s="116">
        <v>1310</v>
      </c>
      <c r="U1005" s="116" t="s">
        <v>327</v>
      </c>
      <c r="V1005" s="116" t="s">
        <v>326</v>
      </c>
      <c r="Z1005" s="116">
        <v>0</v>
      </c>
      <c r="AA1005" s="116">
        <v>1</v>
      </c>
      <c r="AB1005" s="116">
        <v>2.3566419741244999</v>
      </c>
      <c r="AC1005" s="116">
        <v>0.42083883052116999</v>
      </c>
      <c r="AD1005" s="116">
        <v>860.17542240396097</v>
      </c>
      <c r="AF1005" s="116">
        <v>-1</v>
      </c>
      <c r="AG1005" s="116">
        <v>-1</v>
      </c>
      <c r="AH1005" s="116">
        <v>-1</v>
      </c>
      <c r="AI1005" s="116">
        <v>-1</v>
      </c>
      <c r="AJ1005" s="116">
        <v>0</v>
      </c>
      <c r="AM1005" s="116" t="s">
        <v>319</v>
      </c>
      <c r="AN1005" s="116" t="s">
        <v>328</v>
      </c>
      <c r="AQ1005" s="116">
        <v>779</v>
      </c>
      <c r="AR1005" s="116" t="s">
        <v>320</v>
      </c>
      <c r="AS1005" s="116" t="s">
        <v>248</v>
      </c>
      <c r="AT1005" s="116" t="s">
        <v>268</v>
      </c>
      <c r="AV1005" s="116">
        <v>130.348243943</v>
      </c>
      <c r="AW1005" s="116">
        <v>0.69762807979999997</v>
      </c>
    </row>
    <row r="1006" spans="1:49" x14ac:dyDescent="0.25">
      <c r="A1006" s="127">
        <v>260000</v>
      </c>
      <c r="B1006" s="127">
        <v>2500000</v>
      </c>
      <c r="C1006" s="127">
        <v>710000</v>
      </c>
      <c r="D1006" s="116" t="s">
        <v>314</v>
      </c>
      <c r="E1006" s="116" t="s">
        <v>315</v>
      </c>
      <c r="F1006" s="116" t="s">
        <v>316</v>
      </c>
      <c r="G1006" s="116" t="s">
        <v>317</v>
      </c>
      <c r="H1006" s="116">
        <v>0.36</v>
      </c>
      <c r="I1006" s="116">
        <v>0.57999999999999996</v>
      </c>
      <c r="J1006" s="116" t="s">
        <v>326</v>
      </c>
      <c r="K1006" s="116">
        <v>3.7004508860970002E-2</v>
      </c>
      <c r="L1006" s="116">
        <v>4009.6347125606999</v>
      </c>
      <c r="M1006" s="116">
        <v>10.9852865106502</v>
      </c>
      <c r="N1006" s="116">
        <v>1.9617044841101099</v>
      </c>
      <c r="O1006" s="116">
        <v>0.40650513202367</v>
      </c>
      <c r="P1006" s="116">
        <v>7.2591910964860007E-2</v>
      </c>
      <c r="Q1006" s="116">
        <v>148.37456325021299</v>
      </c>
      <c r="R1006" s="116">
        <v>1310</v>
      </c>
      <c r="S1006" s="116" t="s">
        <v>318</v>
      </c>
      <c r="T1006" s="116">
        <v>1310</v>
      </c>
      <c r="U1006" s="116" t="s">
        <v>327</v>
      </c>
      <c r="V1006" s="116" t="s">
        <v>326</v>
      </c>
      <c r="Z1006" s="116">
        <v>0</v>
      </c>
      <c r="AA1006" s="116">
        <v>1</v>
      </c>
      <c r="AB1006" s="116">
        <v>0.40650513202367</v>
      </c>
      <c r="AC1006" s="116">
        <v>7.2591910964860007E-2</v>
      </c>
      <c r="AD1006" s="116">
        <v>148.37456323286699</v>
      </c>
      <c r="AF1006" s="116">
        <v>-1</v>
      </c>
      <c r="AG1006" s="116">
        <v>-1</v>
      </c>
      <c r="AH1006" s="116">
        <v>-1</v>
      </c>
      <c r="AI1006" s="116">
        <v>-1</v>
      </c>
      <c r="AJ1006" s="116">
        <v>0</v>
      </c>
      <c r="AM1006" s="116" t="s">
        <v>319</v>
      </c>
      <c r="AN1006" s="116" t="s">
        <v>328</v>
      </c>
      <c r="AQ1006" s="116">
        <v>779</v>
      </c>
      <c r="AR1006" s="116" t="s">
        <v>320</v>
      </c>
      <c r="AS1006" s="116" t="s">
        <v>248</v>
      </c>
      <c r="AT1006" s="116" t="s">
        <v>268</v>
      </c>
      <c r="AV1006" s="116">
        <v>50.498729858734997</v>
      </c>
      <c r="AW1006" s="116">
        <v>0.12033622319999999</v>
      </c>
    </row>
    <row r="1007" spans="1:49" x14ac:dyDescent="0.25">
      <c r="A1007" s="127">
        <v>260000</v>
      </c>
      <c r="B1007" s="127">
        <v>2500000</v>
      </c>
      <c r="C1007" s="127">
        <v>710000</v>
      </c>
      <c r="D1007" s="116" t="s">
        <v>314</v>
      </c>
      <c r="E1007" s="116" t="s">
        <v>315</v>
      </c>
      <c r="F1007" s="116" t="s">
        <v>316</v>
      </c>
      <c r="G1007" s="116" t="s">
        <v>317</v>
      </c>
      <c r="H1007" s="116">
        <v>0.36</v>
      </c>
      <c r="I1007" s="116">
        <v>0.57999999999999996</v>
      </c>
      <c r="J1007" s="116" t="s">
        <v>326</v>
      </c>
      <c r="K1007" s="116">
        <v>0.15713245687686</v>
      </c>
      <c r="L1007" s="116">
        <v>4009.6347125606999</v>
      </c>
      <c r="M1007" s="116">
        <v>10.9852865106502</v>
      </c>
      <c r="N1007" s="116">
        <v>1.9617044841101099</v>
      </c>
      <c r="O1007" s="116">
        <v>1.72614505891479</v>
      </c>
      <c r="P1007" s="116">
        <v>0.30824744525459002</v>
      </c>
      <c r="Q1007" s="116">
        <v>630.04375356343803</v>
      </c>
      <c r="R1007" s="116">
        <v>1310</v>
      </c>
      <c r="S1007" s="116" t="s">
        <v>318</v>
      </c>
      <c r="T1007" s="116">
        <v>1310</v>
      </c>
      <c r="U1007" s="116" t="s">
        <v>327</v>
      </c>
      <c r="V1007" s="116" t="s">
        <v>326</v>
      </c>
      <c r="Z1007" s="116">
        <v>0</v>
      </c>
      <c r="AA1007" s="116">
        <v>1</v>
      </c>
      <c r="AB1007" s="116">
        <v>1.72614505891479</v>
      </c>
      <c r="AC1007" s="116">
        <v>0.30824744525459002</v>
      </c>
      <c r="AD1007" s="116">
        <v>630.04375352458499</v>
      </c>
      <c r="AF1007" s="116">
        <v>-1</v>
      </c>
      <c r="AG1007" s="116">
        <v>-1</v>
      </c>
      <c r="AH1007" s="116">
        <v>-1</v>
      </c>
      <c r="AI1007" s="116">
        <v>-1</v>
      </c>
      <c r="AJ1007" s="116">
        <v>0</v>
      </c>
      <c r="AM1007" s="116" t="s">
        <v>319</v>
      </c>
      <c r="AN1007" s="116" t="s">
        <v>328</v>
      </c>
      <c r="AQ1007" s="116">
        <v>779</v>
      </c>
      <c r="AR1007" s="116" t="s">
        <v>320</v>
      </c>
      <c r="AS1007" s="116" t="s">
        <v>248</v>
      </c>
      <c r="AT1007" s="116" t="s">
        <v>268</v>
      </c>
      <c r="AV1007" s="116">
        <v>111.02312826671999</v>
      </c>
      <c r="AW1007" s="116">
        <v>0.5109843905</v>
      </c>
    </row>
    <row r="1008" spans="1:49" x14ac:dyDescent="0.25">
      <c r="A1008" s="127">
        <v>260000</v>
      </c>
      <c r="B1008" s="127">
        <v>2500000</v>
      </c>
      <c r="C1008" s="127">
        <v>710000</v>
      </c>
      <c r="D1008" s="116" t="s">
        <v>314</v>
      </c>
      <c r="E1008" s="116" t="s">
        <v>315</v>
      </c>
      <c r="F1008" s="116" t="s">
        <v>316</v>
      </c>
      <c r="G1008" s="116" t="s">
        <v>317</v>
      </c>
      <c r="H1008" s="116">
        <v>0.36</v>
      </c>
      <c r="I1008" s="116">
        <v>0.57999999999999996</v>
      </c>
      <c r="J1008" s="116" t="s">
        <v>326</v>
      </c>
      <c r="K1008" s="116">
        <v>2.0126053576000001E-4</v>
      </c>
      <c r="L1008" s="116">
        <v>3966.8381490598499</v>
      </c>
      <c r="M1008" s="116">
        <v>9.8702640516271298</v>
      </c>
      <c r="N1008" s="116">
        <v>1.5240972508458801</v>
      </c>
      <c r="O1008" s="116">
        <v>1.9864946311599998E-3</v>
      </c>
      <c r="P1008" s="116">
        <v>3.0674062926000002E-4</v>
      </c>
      <c r="Q1008" s="116">
        <v>0.79836797116886005</v>
      </c>
      <c r="R1008" s="116">
        <v>1310</v>
      </c>
      <c r="S1008" s="116" t="s">
        <v>318</v>
      </c>
      <c r="T1008" s="116">
        <v>1310</v>
      </c>
      <c r="U1008" s="116" t="s">
        <v>327</v>
      </c>
      <c r="V1008" s="116" t="s">
        <v>326</v>
      </c>
      <c r="Z1008" s="116">
        <v>0</v>
      </c>
      <c r="AA1008" s="116">
        <v>1</v>
      </c>
      <c r="AB1008" s="116">
        <v>1.9864946311599998E-3</v>
      </c>
      <c r="AC1008" s="116">
        <v>3.0674062926000002E-4</v>
      </c>
      <c r="AD1008" s="116">
        <v>0.79836797116900005</v>
      </c>
      <c r="AF1008" s="116">
        <v>-1</v>
      </c>
      <c r="AG1008" s="116">
        <v>-1</v>
      </c>
      <c r="AH1008" s="116">
        <v>-1</v>
      </c>
      <c r="AI1008" s="116">
        <v>-1</v>
      </c>
      <c r="AJ1008" s="116">
        <v>0</v>
      </c>
      <c r="AM1008" s="116" t="s">
        <v>319</v>
      </c>
      <c r="AN1008" s="116" t="s">
        <v>328</v>
      </c>
      <c r="AQ1008" s="116">
        <v>779</v>
      </c>
      <c r="AR1008" s="116" t="s">
        <v>320</v>
      </c>
      <c r="AS1008" s="116" t="s">
        <v>248</v>
      </c>
      <c r="AT1008" s="116" t="s">
        <v>268</v>
      </c>
      <c r="AV1008" s="116">
        <v>17.0007444715228</v>
      </c>
      <c r="AW1008" s="116">
        <v>6.4750039999999999E-4</v>
      </c>
    </row>
    <row r="1009" spans="1:49" x14ac:dyDescent="0.25">
      <c r="A1009" s="127">
        <v>260000</v>
      </c>
      <c r="B1009" s="127">
        <v>2500000</v>
      </c>
      <c r="C1009" s="127">
        <v>710000</v>
      </c>
      <c r="D1009" s="116" t="s">
        <v>314</v>
      </c>
      <c r="E1009" s="116" t="s">
        <v>315</v>
      </c>
      <c r="F1009" s="116" t="s">
        <v>316</v>
      </c>
      <c r="G1009" s="116" t="s">
        <v>317</v>
      </c>
      <c r="H1009" s="116">
        <v>0.36</v>
      </c>
      <c r="I1009" s="116">
        <v>0.57999999999999996</v>
      </c>
      <c r="J1009" s="116" t="s">
        <v>326</v>
      </c>
      <c r="K1009" s="116">
        <v>4.7365037915170001E-2</v>
      </c>
      <c r="L1009" s="116">
        <v>3966.8381490598499</v>
      </c>
      <c r="M1009" s="116">
        <v>9.8702640516271298</v>
      </c>
      <c r="N1009" s="116">
        <v>1.5240972508458801</v>
      </c>
      <c r="O1009" s="116">
        <v>0.46750543103813003</v>
      </c>
      <c r="P1009" s="116">
        <v>7.2188924072730004E-2</v>
      </c>
      <c r="Q1009" s="116">
        <v>187.889439333594</v>
      </c>
      <c r="R1009" s="116">
        <v>1310</v>
      </c>
      <c r="S1009" s="116" t="s">
        <v>318</v>
      </c>
      <c r="T1009" s="116">
        <v>1310</v>
      </c>
      <c r="U1009" s="116" t="s">
        <v>327</v>
      </c>
      <c r="V1009" s="116" t="s">
        <v>326</v>
      </c>
      <c r="Z1009" s="116">
        <v>0</v>
      </c>
      <c r="AA1009" s="116">
        <v>1</v>
      </c>
      <c r="AB1009" s="116">
        <v>0.46750543103813003</v>
      </c>
      <c r="AC1009" s="116">
        <v>7.2188924072730004E-2</v>
      </c>
      <c r="AD1009" s="116">
        <v>187.88943933359499</v>
      </c>
      <c r="AF1009" s="116">
        <v>-1</v>
      </c>
      <c r="AG1009" s="116">
        <v>-1</v>
      </c>
      <c r="AH1009" s="116">
        <v>-1</v>
      </c>
      <c r="AI1009" s="116">
        <v>-1</v>
      </c>
      <c r="AJ1009" s="116">
        <v>0</v>
      </c>
      <c r="AM1009" s="116" t="s">
        <v>319</v>
      </c>
      <c r="AN1009" s="116" t="s">
        <v>328</v>
      </c>
      <c r="AQ1009" s="116">
        <v>779</v>
      </c>
      <c r="AR1009" s="116" t="s">
        <v>320</v>
      </c>
      <c r="AS1009" s="116" t="s">
        <v>248</v>
      </c>
      <c r="AT1009" s="116" t="s">
        <v>268</v>
      </c>
      <c r="AV1009" s="116">
        <v>56.145036729401198</v>
      </c>
      <c r="AW1009" s="116">
        <v>0.15238397349999999</v>
      </c>
    </row>
    <row r="1010" spans="1:49" x14ac:dyDescent="0.25">
      <c r="A1010" s="127">
        <v>260000</v>
      </c>
      <c r="B1010" s="127">
        <v>2500000</v>
      </c>
      <c r="C1010" s="127">
        <v>710000</v>
      </c>
      <c r="D1010" s="116" t="s">
        <v>314</v>
      </c>
      <c r="E1010" s="116" t="s">
        <v>315</v>
      </c>
      <c r="F1010" s="116" t="s">
        <v>316</v>
      </c>
      <c r="G1010" s="116" t="s">
        <v>317</v>
      </c>
      <c r="H1010" s="116">
        <v>0.36</v>
      </c>
      <c r="I1010" s="116">
        <v>0.57999999999999996</v>
      </c>
      <c r="J1010" s="116" t="s">
        <v>326</v>
      </c>
      <c r="K1010" s="116">
        <v>5.730910117469E-2</v>
      </c>
      <c r="L1010" s="116">
        <v>3966.8381490598499</v>
      </c>
      <c r="M1010" s="116">
        <v>9.8702640516271298</v>
      </c>
      <c r="N1010" s="116">
        <v>1.5240972508458801</v>
      </c>
      <c r="O1010" s="116">
        <v>0.56565596115565997</v>
      </c>
      <c r="P1010" s="116">
        <v>8.7344643548800005E-2</v>
      </c>
      <c r="Q1010" s="116">
        <v>227.33592882811499</v>
      </c>
      <c r="R1010" s="116">
        <v>1310</v>
      </c>
      <c r="S1010" s="116" t="s">
        <v>318</v>
      </c>
      <c r="T1010" s="116">
        <v>1310</v>
      </c>
      <c r="U1010" s="116" t="s">
        <v>327</v>
      </c>
      <c r="V1010" s="116" t="s">
        <v>326</v>
      </c>
      <c r="Z1010" s="116">
        <v>0</v>
      </c>
      <c r="AA1010" s="116">
        <v>1</v>
      </c>
      <c r="AB1010" s="116">
        <v>0.56565596115565997</v>
      </c>
      <c r="AC1010" s="116">
        <v>8.7344643548800005E-2</v>
      </c>
      <c r="AD1010" s="116">
        <v>227.33592882811499</v>
      </c>
      <c r="AF1010" s="116">
        <v>-1</v>
      </c>
      <c r="AG1010" s="116">
        <v>-1</v>
      </c>
      <c r="AH1010" s="116">
        <v>-1</v>
      </c>
      <c r="AI1010" s="116">
        <v>-1</v>
      </c>
      <c r="AJ1010" s="116">
        <v>0</v>
      </c>
      <c r="AM1010" s="116" t="s">
        <v>319</v>
      </c>
      <c r="AN1010" s="116" t="s">
        <v>328</v>
      </c>
      <c r="AQ1010" s="116">
        <v>779</v>
      </c>
      <c r="AR1010" s="116" t="s">
        <v>320</v>
      </c>
      <c r="AS1010" s="116" t="s">
        <v>248</v>
      </c>
      <c r="AT1010" s="116" t="s">
        <v>268</v>
      </c>
      <c r="AV1010" s="116">
        <v>63.762659059203301</v>
      </c>
      <c r="AW1010" s="116">
        <v>0.1843762602</v>
      </c>
    </row>
    <row r="1011" spans="1:49" x14ac:dyDescent="0.25">
      <c r="A1011" s="127">
        <v>260000</v>
      </c>
      <c r="B1011" s="127">
        <v>2500000</v>
      </c>
      <c r="C1011" s="127">
        <v>720000</v>
      </c>
      <c r="D1011" s="116" t="s">
        <v>314</v>
      </c>
      <c r="E1011" s="116" t="s">
        <v>315</v>
      </c>
      <c r="F1011" s="116" t="s">
        <v>316</v>
      </c>
      <c r="G1011" s="116" t="s">
        <v>317</v>
      </c>
      <c r="H1011" s="116">
        <v>0.36</v>
      </c>
      <c r="I1011" s="116">
        <v>0.57999999999999996</v>
      </c>
      <c r="J1011" s="116" t="s">
        <v>326</v>
      </c>
      <c r="K1011" s="116">
        <v>4.0381784209439997E-2</v>
      </c>
      <c r="L1011" s="116">
        <v>3950.2758308748198</v>
      </c>
      <c r="M1011" s="116">
        <v>9.8020259063299999</v>
      </c>
      <c r="N1011" s="116">
        <v>1.4406746525435801</v>
      </c>
      <c r="O1011" s="116">
        <v>0.39582329496483998</v>
      </c>
      <c r="P1011" s="116">
        <v>5.8177012935029998E-2</v>
      </c>
      <c r="Q1011" s="116">
        <v>159.51918617018799</v>
      </c>
      <c r="R1011" s="116">
        <v>1210</v>
      </c>
      <c r="S1011" s="116" t="s">
        <v>318</v>
      </c>
      <c r="T1011" s="116">
        <v>1210</v>
      </c>
      <c r="U1011" s="116" t="s">
        <v>327</v>
      </c>
      <c r="V1011" s="116" t="s">
        <v>326</v>
      </c>
      <c r="Z1011" s="116">
        <v>0</v>
      </c>
      <c r="AA1011" s="116">
        <v>1</v>
      </c>
      <c r="AB1011" s="116">
        <v>0.39582329496483998</v>
      </c>
      <c r="AC1011" s="116">
        <v>5.8177012935029998E-2</v>
      </c>
      <c r="AD1011" s="116">
        <v>159.51918617019001</v>
      </c>
      <c r="AF1011" s="116">
        <v>-1</v>
      </c>
      <c r="AG1011" s="116">
        <v>-1</v>
      </c>
      <c r="AH1011" s="116">
        <v>-1</v>
      </c>
      <c r="AI1011" s="116">
        <v>-1</v>
      </c>
      <c r="AJ1011" s="116">
        <v>0</v>
      </c>
      <c r="AM1011" s="116" t="s">
        <v>319</v>
      </c>
      <c r="AN1011" s="116" t="s">
        <v>328</v>
      </c>
      <c r="AQ1011" s="116">
        <v>779</v>
      </c>
      <c r="AR1011" s="116" t="s">
        <v>320</v>
      </c>
      <c r="AS1011" s="116" t="s">
        <v>248</v>
      </c>
      <c r="AT1011" s="116" t="s">
        <v>268</v>
      </c>
      <c r="AV1011" s="116">
        <v>67.969859019700706</v>
      </c>
      <c r="AW1011" s="116">
        <v>0.12937484690000001</v>
      </c>
    </row>
    <row r="1012" spans="1:49" x14ac:dyDescent="0.25">
      <c r="A1012" s="127">
        <v>260000</v>
      </c>
      <c r="B1012" s="127">
        <v>2500000</v>
      </c>
      <c r="C1012" s="127">
        <v>720000</v>
      </c>
      <c r="D1012" s="116" t="s">
        <v>314</v>
      </c>
      <c r="E1012" s="116" t="s">
        <v>315</v>
      </c>
      <c r="F1012" s="116" t="s">
        <v>316</v>
      </c>
      <c r="G1012" s="116" t="s">
        <v>317</v>
      </c>
      <c r="H1012" s="116">
        <v>0.36</v>
      </c>
      <c r="I1012" s="116">
        <v>0.57999999999999996</v>
      </c>
      <c r="J1012" s="116" t="s">
        <v>326</v>
      </c>
      <c r="K1012" s="116">
        <v>3.0126914159789998E-2</v>
      </c>
      <c r="L1012" s="116">
        <v>3974.25650793369</v>
      </c>
      <c r="M1012" s="116">
        <v>10.5585587475521</v>
      </c>
      <c r="N1012" s="116">
        <v>1.7897628269765999</v>
      </c>
      <c r="O1012" s="116">
        <v>0.31809679303868998</v>
      </c>
      <c r="P1012" s="116">
        <v>5.392003105472E-2</v>
      </c>
      <c r="Q1012" s="116">
        <v>119.73208466353999</v>
      </c>
      <c r="R1012" s="116">
        <v>1210</v>
      </c>
      <c r="S1012" s="116" t="s">
        <v>318</v>
      </c>
      <c r="T1012" s="116">
        <v>1210</v>
      </c>
      <c r="U1012" s="116" t="s">
        <v>327</v>
      </c>
      <c r="V1012" s="116" t="s">
        <v>326</v>
      </c>
      <c r="Z1012" s="116">
        <v>0</v>
      </c>
      <c r="AA1012" s="116">
        <v>1</v>
      </c>
      <c r="AB1012" s="116">
        <v>0.31809679303868998</v>
      </c>
      <c r="AC1012" s="116">
        <v>5.392003105472E-2</v>
      </c>
      <c r="AD1012" s="116">
        <v>119.732084663542</v>
      </c>
      <c r="AF1012" s="116">
        <v>-1</v>
      </c>
      <c r="AG1012" s="116">
        <v>-1</v>
      </c>
      <c r="AH1012" s="116">
        <v>-1</v>
      </c>
      <c r="AI1012" s="116">
        <v>-1</v>
      </c>
      <c r="AJ1012" s="116">
        <v>0</v>
      </c>
      <c r="AM1012" s="116" t="s">
        <v>319</v>
      </c>
      <c r="AN1012" s="116" t="s">
        <v>328</v>
      </c>
      <c r="AQ1012" s="116">
        <v>779</v>
      </c>
      <c r="AR1012" s="116" t="s">
        <v>320</v>
      </c>
      <c r="AS1012" s="116" t="s">
        <v>248</v>
      </c>
      <c r="AT1012" s="116" t="s">
        <v>268</v>
      </c>
      <c r="AV1012" s="116">
        <v>208.07976456657201</v>
      </c>
      <c r="AW1012" s="116">
        <v>9.7106313599999994E-2</v>
      </c>
    </row>
    <row r="1013" spans="1:49" x14ac:dyDescent="0.25">
      <c r="A1013" s="127">
        <v>260000</v>
      </c>
      <c r="B1013" s="127">
        <v>2500000</v>
      </c>
      <c r="C1013" s="127">
        <v>720000</v>
      </c>
      <c r="D1013" s="116" t="s">
        <v>314</v>
      </c>
      <c r="E1013" s="116" t="s">
        <v>315</v>
      </c>
      <c r="F1013" s="116" t="s">
        <v>316</v>
      </c>
      <c r="G1013" s="116" t="s">
        <v>317</v>
      </c>
      <c r="H1013" s="116">
        <v>0.36</v>
      </c>
      <c r="I1013" s="116">
        <v>0.57999999999999996</v>
      </c>
      <c r="J1013" s="116" t="s">
        <v>326</v>
      </c>
      <c r="K1013" s="116">
        <v>0.24801188213049</v>
      </c>
      <c r="L1013" s="116">
        <v>3974.25650793369</v>
      </c>
      <c r="M1013" s="116">
        <v>10.5585587475521</v>
      </c>
      <c r="N1013" s="116">
        <v>1.7897628269765999</v>
      </c>
      <c r="O1013" s="116">
        <v>2.61864802756577</v>
      </c>
      <c r="P1013" s="116">
        <v>0.44388244728566001</v>
      </c>
      <c r="Q1013" s="116">
        <v>985.66283660199599</v>
      </c>
      <c r="R1013" s="116">
        <v>1310</v>
      </c>
      <c r="S1013" s="116" t="s">
        <v>318</v>
      </c>
      <c r="T1013" s="116">
        <v>1310</v>
      </c>
      <c r="U1013" s="116" t="s">
        <v>327</v>
      </c>
      <c r="V1013" s="116" t="s">
        <v>326</v>
      </c>
      <c r="Z1013" s="116">
        <v>0</v>
      </c>
      <c r="AA1013" s="116">
        <v>1</v>
      </c>
      <c r="AB1013" s="116">
        <v>2.61864802756577</v>
      </c>
      <c r="AC1013" s="116">
        <v>0.44388244728566001</v>
      </c>
      <c r="AD1013" s="116">
        <v>985.66283660199599</v>
      </c>
      <c r="AF1013" s="116">
        <v>-1</v>
      </c>
      <c r="AG1013" s="116">
        <v>-1</v>
      </c>
      <c r="AH1013" s="116">
        <v>-1</v>
      </c>
      <c r="AI1013" s="116">
        <v>-1</v>
      </c>
      <c r="AJ1013" s="116">
        <v>0</v>
      </c>
      <c r="AM1013" s="116" t="s">
        <v>319</v>
      </c>
      <c r="AN1013" s="116" t="s">
        <v>328</v>
      </c>
      <c r="AQ1013" s="116">
        <v>779</v>
      </c>
      <c r="AR1013" s="116" t="s">
        <v>320</v>
      </c>
      <c r="AS1013" s="116" t="s">
        <v>248</v>
      </c>
      <c r="AT1013" s="116" t="s">
        <v>268</v>
      </c>
      <c r="AV1013" s="116">
        <v>128.97149134139801</v>
      </c>
      <c r="AW1013" s="116">
        <v>0.79940213839999996</v>
      </c>
    </row>
    <row r="1014" spans="1:49" x14ac:dyDescent="0.25">
      <c r="A1014" s="127">
        <v>260000</v>
      </c>
      <c r="B1014" s="127">
        <v>2500000</v>
      </c>
      <c r="C1014" s="127">
        <v>720000</v>
      </c>
      <c r="D1014" s="116" t="s">
        <v>314</v>
      </c>
      <c r="E1014" s="116" t="s">
        <v>315</v>
      </c>
      <c r="F1014" s="116" t="s">
        <v>316</v>
      </c>
      <c r="G1014" s="116" t="s">
        <v>317</v>
      </c>
      <c r="H1014" s="116">
        <v>0.36</v>
      </c>
      <c r="I1014" s="116">
        <v>0.57999999999999996</v>
      </c>
      <c r="J1014" s="116" t="s">
        <v>326</v>
      </c>
      <c r="K1014" s="116">
        <v>3.7345509073869999E-2</v>
      </c>
      <c r="L1014" s="116">
        <v>3974.25650793369</v>
      </c>
      <c r="M1014" s="116">
        <v>10.5585587475521</v>
      </c>
      <c r="N1014" s="116">
        <v>1.7897628269765999</v>
      </c>
      <c r="O1014" s="116">
        <v>0.39431475151378997</v>
      </c>
      <c r="P1014" s="116">
        <v>6.6839603894939995E-2</v>
      </c>
      <c r="Q1014" s="116">
        <v>148.42063247895999</v>
      </c>
      <c r="R1014" s="116">
        <v>1310</v>
      </c>
      <c r="S1014" s="116" t="s">
        <v>318</v>
      </c>
      <c r="T1014" s="116">
        <v>1310</v>
      </c>
      <c r="U1014" s="116" t="s">
        <v>327</v>
      </c>
      <c r="V1014" s="116" t="s">
        <v>326</v>
      </c>
      <c r="Z1014" s="116">
        <v>0</v>
      </c>
      <c r="AA1014" s="116">
        <v>1</v>
      </c>
      <c r="AB1014" s="116">
        <v>0.39431475151378997</v>
      </c>
      <c r="AC1014" s="116">
        <v>6.6839603894939995E-2</v>
      </c>
      <c r="AD1014" s="116">
        <v>148.42063247895899</v>
      </c>
      <c r="AF1014" s="116">
        <v>-1</v>
      </c>
      <c r="AG1014" s="116">
        <v>-1</v>
      </c>
      <c r="AH1014" s="116">
        <v>-1</v>
      </c>
      <c r="AI1014" s="116">
        <v>-1</v>
      </c>
      <c r="AJ1014" s="116">
        <v>0</v>
      </c>
      <c r="AM1014" s="116" t="s">
        <v>319</v>
      </c>
      <c r="AN1014" s="116" t="s">
        <v>328</v>
      </c>
      <c r="AQ1014" s="116">
        <v>779</v>
      </c>
      <c r="AR1014" s="116" t="s">
        <v>320</v>
      </c>
      <c r="AS1014" s="116" t="s">
        <v>248</v>
      </c>
      <c r="AT1014" s="116" t="s">
        <v>268</v>
      </c>
      <c r="AV1014" s="116">
        <v>53.633393886911101</v>
      </c>
      <c r="AW1014" s="116">
        <v>0.1203735868</v>
      </c>
    </row>
    <row r="1015" spans="1:49" x14ac:dyDescent="0.25">
      <c r="A1015" s="127">
        <v>260000</v>
      </c>
      <c r="B1015" s="127">
        <v>2500000</v>
      </c>
      <c r="C1015" s="127">
        <v>720000</v>
      </c>
      <c r="D1015" s="116" t="s">
        <v>314</v>
      </c>
      <c r="E1015" s="116" t="s">
        <v>315</v>
      </c>
      <c r="F1015" s="116" t="s">
        <v>316</v>
      </c>
      <c r="G1015" s="116" t="s">
        <v>317</v>
      </c>
      <c r="H1015" s="116">
        <v>0.36</v>
      </c>
      <c r="I1015" s="116">
        <v>0.57999999999999996</v>
      </c>
      <c r="J1015" s="116" t="s">
        <v>326</v>
      </c>
      <c r="K1015" s="116">
        <v>4.1568828912669997E-2</v>
      </c>
      <c r="L1015" s="116">
        <v>4000.1121073268801</v>
      </c>
      <c r="M1015" s="116">
        <v>10.890947266265</v>
      </c>
      <c r="N1015" s="116">
        <v>1.9306756019191</v>
      </c>
      <c r="O1015" s="116">
        <v>0.45272392360836</v>
      </c>
      <c r="P1015" s="116">
        <v>8.0255923782050001E-2</v>
      </c>
      <c r="Q1015" s="116">
        <v>166.279975820998</v>
      </c>
      <c r="R1015" s="116">
        <v>1210</v>
      </c>
      <c r="S1015" s="116" t="s">
        <v>318</v>
      </c>
      <c r="T1015" s="116">
        <v>1210</v>
      </c>
      <c r="U1015" s="116" t="s">
        <v>327</v>
      </c>
      <c r="V1015" s="116" t="s">
        <v>326</v>
      </c>
      <c r="Z1015" s="116">
        <v>0</v>
      </c>
      <c r="AA1015" s="116">
        <v>1</v>
      </c>
      <c r="AB1015" s="116">
        <v>0.45272392360836</v>
      </c>
      <c r="AC1015" s="116">
        <v>8.0255923782050001E-2</v>
      </c>
      <c r="AD1015" s="116">
        <v>166.279975728941</v>
      </c>
      <c r="AF1015" s="116">
        <v>-1</v>
      </c>
      <c r="AG1015" s="116">
        <v>-1</v>
      </c>
      <c r="AH1015" s="116">
        <v>-1</v>
      </c>
      <c r="AI1015" s="116">
        <v>-1</v>
      </c>
      <c r="AJ1015" s="116">
        <v>0</v>
      </c>
      <c r="AM1015" s="116" t="s">
        <v>319</v>
      </c>
      <c r="AN1015" s="116" t="s">
        <v>328</v>
      </c>
      <c r="AQ1015" s="116">
        <v>779</v>
      </c>
      <c r="AR1015" s="116" t="s">
        <v>320</v>
      </c>
      <c r="AS1015" s="116" t="s">
        <v>248</v>
      </c>
      <c r="AT1015" s="116" t="s">
        <v>268</v>
      </c>
      <c r="AV1015" s="116">
        <v>152.18525191711899</v>
      </c>
      <c r="AW1015" s="116">
        <v>0.13485805009999999</v>
      </c>
    </row>
    <row r="1016" spans="1:49" x14ac:dyDescent="0.25">
      <c r="A1016" s="127">
        <v>260000</v>
      </c>
      <c r="B1016" s="127">
        <v>2500000</v>
      </c>
      <c r="C1016" s="127">
        <v>720000</v>
      </c>
      <c r="D1016" s="116" t="s">
        <v>314</v>
      </c>
      <c r="E1016" s="116" t="s">
        <v>315</v>
      </c>
      <c r="F1016" s="116" t="s">
        <v>316</v>
      </c>
      <c r="G1016" s="116" t="s">
        <v>317</v>
      </c>
      <c r="H1016" s="116">
        <v>0.36</v>
      </c>
      <c r="I1016" s="116">
        <v>0.57999999999999996</v>
      </c>
      <c r="J1016" s="116" t="s">
        <v>326</v>
      </c>
      <c r="K1016" s="116">
        <v>8.6311199834790006E-2</v>
      </c>
      <c r="L1016" s="116">
        <v>4000.1121073268801</v>
      </c>
      <c r="M1016" s="116">
        <v>10.890947266265</v>
      </c>
      <c r="N1016" s="116">
        <v>1.9306756019191</v>
      </c>
      <c r="O1016" s="116">
        <v>0.94001072588886003</v>
      </c>
      <c r="P1016" s="116">
        <v>0.16663892769340999</v>
      </c>
      <c r="Q1016" s="116">
        <v>345.25447545708897</v>
      </c>
      <c r="R1016" s="116">
        <v>1310</v>
      </c>
      <c r="S1016" s="116" t="s">
        <v>318</v>
      </c>
      <c r="T1016" s="116">
        <v>1310</v>
      </c>
      <c r="U1016" s="116" t="s">
        <v>327</v>
      </c>
      <c r="V1016" s="116" t="s">
        <v>326</v>
      </c>
      <c r="Z1016" s="116">
        <v>0</v>
      </c>
      <c r="AA1016" s="116">
        <v>1</v>
      </c>
      <c r="AB1016" s="116">
        <v>0.94001072588886003</v>
      </c>
      <c r="AC1016" s="116">
        <v>0.16663892769340999</v>
      </c>
      <c r="AD1016" s="116">
        <v>345.25447548351201</v>
      </c>
      <c r="AF1016" s="116">
        <v>-1</v>
      </c>
      <c r="AG1016" s="116">
        <v>-1</v>
      </c>
      <c r="AH1016" s="116">
        <v>-1</v>
      </c>
      <c r="AI1016" s="116">
        <v>-1</v>
      </c>
      <c r="AJ1016" s="116">
        <v>0</v>
      </c>
      <c r="AM1016" s="116" t="s">
        <v>319</v>
      </c>
      <c r="AN1016" s="116" t="s">
        <v>328</v>
      </c>
      <c r="AQ1016" s="116">
        <v>779</v>
      </c>
      <c r="AR1016" s="116" t="s">
        <v>320</v>
      </c>
      <c r="AS1016" s="116" t="s">
        <v>248</v>
      </c>
      <c r="AT1016" s="116" t="s">
        <v>268</v>
      </c>
      <c r="AV1016" s="116">
        <v>77.205651746808201</v>
      </c>
      <c r="AW1016" s="116">
        <v>0.28001174010000002</v>
      </c>
    </row>
    <row r="1017" spans="1:49" x14ac:dyDescent="0.25">
      <c r="A1017" s="127">
        <v>260000</v>
      </c>
      <c r="B1017" s="127">
        <v>2500000</v>
      </c>
      <c r="C1017" s="127">
        <v>720000</v>
      </c>
      <c r="D1017" s="116" t="s">
        <v>314</v>
      </c>
      <c r="E1017" s="116" t="s">
        <v>315</v>
      </c>
      <c r="F1017" s="116" t="s">
        <v>316</v>
      </c>
      <c r="G1017" s="116" t="s">
        <v>317</v>
      </c>
      <c r="H1017" s="116">
        <v>0.36</v>
      </c>
      <c r="I1017" s="116">
        <v>0.57999999999999996</v>
      </c>
      <c r="J1017" s="116" t="s">
        <v>326</v>
      </c>
      <c r="K1017" s="116">
        <v>0.20782110822262001</v>
      </c>
      <c r="L1017" s="116">
        <v>4000.1121073268801</v>
      </c>
      <c r="M1017" s="116">
        <v>10.890947266265</v>
      </c>
      <c r="N1017" s="116">
        <v>1.9306756019191</v>
      </c>
      <c r="O1017" s="116">
        <v>2.2633687304693901</v>
      </c>
      <c r="P1017" s="116">
        <v>0.40123514320921</v>
      </c>
      <c r="Q1017" s="116">
        <v>831.30773115941997</v>
      </c>
      <c r="R1017" s="116">
        <v>1310</v>
      </c>
      <c r="S1017" s="116" t="s">
        <v>318</v>
      </c>
      <c r="T1017" s="116">
        <v>1310</v>
      </c>
      <c r="U1017" s="116" t="s">
        <v>327</v>
      </c>
      <c r="V1017" s="116" t="s">
        <v>326</v>
      </c>
      <c r="Z1017" s="116">
        <v>0</v>
      </c>
      <c r="AA1017" s="116">
        <v>1</v>
      </c>
      <c r="AB1017" s="116">
        <v>2.2633687304693901</v>
      </c>
      <c r="AC1017" s="116">
        <v>0.40123514320921</v>
      </c>
      <c r="AD1017" s="116">
        <v>831.30773122505298</v>
      </c>
      <c r="AF1017" s="116">
        <v>-1</v>
      </c>
      <c r="AG1017" s="116">
        <v>-1</v>
      </c>
      <c r="AH1017" s="116">
        <v>-1</v>
      </c>
      <c r="AI1017" s="116">
        <v>-1</v>
      </c>
      <c r="AJ1017" s="116">
        <v>0</v>
      </c>
      <c r="AM1017" s="116" t="s">
        <v>319</v>
      </c>
      <c r="AN1017" s="116" t="s">
        <v>328</v>
      </c>
      <c r="AQ1017" s="116">
        <v>779</v>
      </c>
      <c r="AR1017" s="116" t="s">
        <v>320</v>
      </c>
      <c r="AS1017" s="116" t="s">
        <v>248</v>
      </c>
      <c r="AT1017" s="116" t="s">
        <v>268</v>
      </c>
      <c r="AV1017" s="116">
        <v>118.39951301343</v>
      </c>
      <c r="AW1017" s="116">
        <v>0.67421551599999996</v>
      </c>
    </row>
    <row r="1018" spans="1:49" x14ac:dyDescent="0.25">
      <c r="A1018" s="127">
        <v>260000</v>
      </c>
      <c r="B1018" s="127">
        <v>2500000</v>
      </c>
      <c r="C1018" s="127">
        <v>720000</v>
      </c>
      <c r="D1018" s="116" t="s">
        <v>314</v>
      </c>
      <c r="E1018" s="116" t="s">
        <v>315</v>
      </c>
      <c r="F1018" s="116" t="s">
        <v>316</v>
      </c>
      <c r="G1018" s="116" t="s">
        <v>317</v>
      </c>
      <c r="H1018" s="116">
        <v>0.36</v>
      </c>
      <c r="I1018" s="116">
        <v>0.57999999999999996</v>
      </c>
      <c r="J1018" s="116" t="s">
        <v>326</v>
      </c>
      <c r="K1018" s="116">
        <v>0.10226708570631</v>
      </c>
      <c r="L1018" s="116">
        <v>4000.1121073268801</v>
      </c>
      <c r="M1018" s="116">
        <v>10.890947266265</v>
      </c>
      <c r="N1018" s="116">
        <v>1.9306756019191</v>
      </c>
      <c r="O1018" s="116">
        <v>1.1137854375020999</v>
      </c>
      <c r="P1018" s="116">
        <v>0.19744456725255</v>
      </c>
      <c r="Q1018" s="116">
        <v>409.07980771487399</v>
      </c>
      <c r="R1018" s="116">
        <v>1310</v>
      </c>
      <c r="S1018" s="116" t="s">
        <v>318</v>
      </c>
      <c r="T1018" s="116">
        <v>1310</v>
      </c>
      <c r="U1018" s="116" t="s">
        <v>327</v>
      </c>
      <c r="V1018" s="116" t="s">
        <v>326</v>
      </c>
      <c r="Z1018" s="116">
        <v>0</v>
      </c>
      <c r="AA1018" s="116">
        <v>1</v>
      </c>
      <c r="AB1018" s="116">
        <v>1.1137854375020999</v>
      </c>
      <c r="AC1018" s="116">
        <v>0.19744456725255</v>
      </c>
      <c r="AD1018" s="116">
        <v>409.07980771487399</v>
      </c>
      <c r="AF1018" s="116">
        <v>-1</v>
      </c>
      <c r="AG1018" s="116">
        <v>-1</v>
      </c>
      <c r="AH1018" s="116">
        <v>-1</v>
      </c>
      <c r="AI1018" s="116">
        <v>-1</v>
      </c>
      <c r="AJ1018" s="116">
        <v>0</v>
      </c>
      <c r="AM1018" s="116" t="s">
        <v>319</v>
      </c>
      <c r="AN1018" s="116" t="s">
        <v>328</v>
      </c>
      <c r="AQ1018" s="116">
        <v>779</v>
      </c>
      <c r="AR1018" s="116" t="s">
        <v>320</v>
      </c>
      <c r="AS1018" s="116" t="s">
        <v>248</v>
      </c>
      <c r="AT1018" s="116" t="s">
        <v>268</v>
      </c>
      <c r="AV1018" s="116">
        <v>81.942626681564406</v>
      </c>
      <c r="AW1018" s="116">
        <v>0.3317759998</v>
      </c>
    </row>
    <row r="1019" spans="1:49" x14ac:dyDescent="0.25">
      <c r="A1019" s="127">
        <v>260000</v>
      </c>
      <c r="B1019" s="127">
        <v>2500000</v>
      </c>
      <c r="C1019" s="127">
        <v>720000</v>
      </c>
      <c r="D1019" s="116" t="s">
        <v>314</v>
      </c>
      <c r="E1019" s="116" t="s">
        <v>315</v>
      </c>
      <c r="F1019" s="116" t="s">
        <v>316</v>
      </c>
      <c r="G1019" s="116" t="s">
        <v>317</v>
      </c>
      <c r="H1019" s="116">
        <v>0.36</v>
      </c>
      <c r="I1019" s="116">
        <v>0.57999999999999996</v>
      </c>
      <c r="J1019" s="116" t="s">
        <v>326</v>
      </c>
      <c r="K1019" s="116">
        <v>1.39778752238E-2</v>
      </c>
      <c r="L1019" s="116">
        <v>3994.6200384836202</v>
      </c>
      <c r="M1019" s="116">
        <v>10.334393421681501</v>
      </c>
      <c r="N1019" s="116">
        <v>1.6632091929428401</v>
      </c>
      <c r="O1019" s="116">
        <v>0.14445286176197999</v>
      </c>
      <c r="P1019" s="116">
        <v>2.324813057004E-2</v>
      </c>
      <c r="Q1019" s="116">
        <v>55.836300464439198</v>
      </c>
      <c r="R1019" s="116">
        <v>1210</v>
      </c>
      <c r="S1019" s="116" t="s">
        <v>318</v>
      </c>
      <c r="T1019" s="116">
        <v>1210</v>
      </c>
      <c r="U1019" s="116" t="s">
        <v>327</v>
      </c>
      <c r="V1019" s="116" t="s">
        <v>326</v>
      </c>
      <c r="Z1019" s="116">
        <v>0</v>
      </c>
      <c r="AA1019" s="116">
        <v>1</v>
      </c>
      <c r="AB1019" s="116">
        <v>0.14445286176197999</v>
      </c>
      <c r="AC1019" s="116">
        <v>2.324813057004E-2</v>
      </c>
      <c r="AD1019" s="116">
        <v>55.836300464440797</v>
      </c>
      <c r="AF1019" s="116">
        <v>-1</v>
      </c>
      <c r="AG1019" s="116">
        <v>-1</v>
      </c>
      <c r="AH1019" s="116">
        <v>-1</v>
      </c>
      <c r="AI1019" s="116">
        <v>-1</v>
      </c>
      <c r="AJ1019" s="116">
        <v>0</v>
      </c>
      <c r="AM1019" s="116" t="s">
        <v>319</v>
      </c>
      <c r="AN1019" s="116" t="s">
        <v>328</v>
      </c>
      <c r="AQ1019" s="116">
        <v>779</v>
      </c>
      <c r="AR1019" s="116" t="s">
        <v>320</v>
      </c>
      <c r="AS1019" s="116" t="s">
        <v>248</v>
      </c>
      <c r="AT1019" s="116" t="s">
        <v>268</v>
      </c>
      <c r="AV1019" s="116">
        <v>45.110888948026499</v>
      </c>
      <c r="AW1019" s="116">
        <v>4.5284915199999998E-2</v>
      </c>
    </row>
    <row r="1020" spans="1:49" x14ac:dyDescent="0.25">
      <c r="A1020" s="127">
        <v>260000</v>
      </c>
      <c r="B1020" s="127">
        <v>2500000</v>
      </c>
      <c r="C1020" s="127">
        <v>720000</v>
      </c>
      <c r="D1020" s="116" t="s">
        <v>314</v>
      </c>
      <c r="E1020" s="116" t="s">
        <v>315</v>
      </c>
      <c r="F1020" s="116" t="s">
        <v>316</v>
      </c>
      <c r="G1020" s="116" t="s">
        <v>317</v>
      </c>
      <c r="H1020" s="116">
        <v>0.36</v>
      </c>
      <c r="I1020" s="116">
        <v>0.57999999999999996</v>
      </c>
      <c r="J1020" s="116" t="s">
        <v>326</v>
      </c>
      <c r="K1020" s="116">
        <v>9.9256627900929997E-2</v>
      </c>
      <c r="L1020" s="116">
        <v>3994.6200384836202</v>
      </c>
      <c r="M1020" s="116">
        <v>10.334393421681501</v>
      </c>
      <c r="N1020" s="116">
        <v>1.6632091929428401</v>
      </c>
      <c r="O1020" s="116">
        <v>1.02575704243773</v>
      </c>
      <c r="P1020" s="116">
        <v>0.16508453598534001</v>
      </c>
      <c r="Q1020" s="116">
        <v>396.49251476539598</v>
      </c>
      <c r="R1020" s="116">
        <v>1310</v>
      </c>
      <c r="S1020" s="116" t="s">
        <v>318</v>
      </c>
      <c r="T1020" s="116">
        <v>1310</v>
      </c>
      <c r="U1020" s="116" t="s">
        <v>327</v>
      </c>
      <c r="V1020" s="116" t="s">
        <v>326</v>
      </c>
      <c r="Z1020" s="116">
        <v>0</v>
      </c>
      <c r="AA1020" s="116">
        <v>1</v>
      </c>
      <c r="AB1020" s="116">
        <v>1.02575704243773</v>
      </c>
      <c r="AC1020" s="116">
        <v>0.16508453598534001</v>
      </c>
      <c r="AD1020" s="116">
        <v>396.49251476539598</v>
      </c>
      <c r="AF1020" s="116">
        <v>-1</v>
      </c>
      <c r="AG1020" s="116">
        <v>-1</v>
      </c>
      <c r="AH1020" s="116">
        <v>-1</v>
      </c>
      <c r="AI1020" s="116">
        <v>-1</v>
      </c>
      <c r="AJ1020" s="116">
        <v>0</v>
      </c>
      <c r="AM1020" s="116" t="s">
        <v>319</v>
      </c>
      <c r="AN1020" s="116" t="s">
        <v>328</v>
      </c>
      <c r="AQ1020" s="116">
        <v>779</v>
      </c>
      <c r="AR1020" s="116" t="s">
        <v>320</v>
      </c>
      <c r="AS1020" s="116" t="s">
        <v>248</v>
      </c>
      <c r="AT1020" s="116" t="s">
        <v>268</v>
      </c>
      <c r="AV1020" s="116">
        <v>80.324546979614396</v>
      </c>
      <c r="AW1020" s="116">
        <v>0.3215673275</v>
      </c>
    </row>
    <row r="1021" spans="1:49" x14ac:dyDescent="0.25">
      <c r="A1021" s="127">
        <v>260000</v>
      </c>
      <c r="B1021" s="127">
        <v>2500000</v>
      </c>
      <c r="C1021" s="127">
        <v>720000</v>
      </c>
      <c r="D1021" s="116" t="s">
        <v>314</v>
      </c>
      <c r="E1021" s="116" t="s">
        <v>315</v>
      </c>
      <c r="F1021" s="116" t="s">
        <v>316</v>
      </c>
      <c r="G1021" s="116" t="s">
        <v>317</v>
      </c>
      <c r="H1021" s="116">
        <v>0.36</v>
      </c>
      <c r="I1021" s="116">
        <v>0.57999999999999996</v>
      </c>
      <c r="J1021" s="116" t="s">
        <v>326</v>
      </c>
      <c r="K1021" s="116">
        <v>0.29172364856781002</v>
      </c>
      <c r="L1021" s="116">
        <v>3957.37028133174</v>
      </c>
      <c r="M1021" s="116">
        <v>10.492803505166901</v>
      </c>
      <c r="N1021" s="116">
        <v>1.77131917021326</v>
      </c>
      <c r="O1021" s="116">
        <v>3.0609989222324199</v>
      </c>
      <c r="P1021" s="116">
        <v>0.51673569111272</v>
      </c>
      <c r="Q1021" s="116">
        <v>1154.4584972039199</v>
      </c>
      <c r="R1021" s="116">
        <v>1210</v>
      </c>
      <c r="S1021" s="116" t="s">
        <v>318</v>
      </c>
      <c r="T1021" s="116">
        <v>1210</v>
      </c>
      <c r="U1021" s="116" t="s">
        <v>327</v>
      </c>
      <c r="V1021" s="116" t="s">
        <v>326</v>
      </c>
      <c r="Z1021" s="116">
        <v>0</v>
      </c>
      <c r="AA1021" s="116">
        <v>1</v>
      </c>
      <c r="AB1021" s="116">
        <v>3.0609989222324199</v>
      </c>
      <c r="AC1021" s="116">
        <v>0.51673569111272</v>
      </c>
      <c r="AD1021" s="116">
        <v>1154.4584972039199</v>
      </c>
      <c r="AF1021" s="116">
        <v>-1</v>
      </c>
      <c r="AG1021" s="116">
        <v>-1</v>
      </c>
      <c r="AH1021" s="116">
        <v>-1</v>
      </c>
      <c r="AI1021" s="116">
        <v>-1</v>
      </c>
      <c r="AJ1021" s="116">
        <v>0</v>
      </c>
      <c r="AM1021" s="116" t="s">
        <v>319</v>
      </c>
      <c r="AN1021" s="116" t="s">
        <v>328</v>
      </c>
      <c r="AQ1021" s="116">
        <v>779</v>
      </c>
      <c r="AR1021" s="116" t="s">
        <v>320</v>
      </c>
      <c r="AS1021" s="116" t="s">
        <v>248</v>
      </c>
      <c r="AT1021" s="116" t="s">
        <v>268</v>
      </c>
      <c r="AV1021" s="116">
        <v>215.93220569288599</v>
      </c>
      <c r="AW1021" s="116">
        <v>0.93630048440000002</v>
      </c>
    </row>
    <row r="1022" spans="1:49" x14ac:dyDescent="0.25">
      <c r="A1022" s="127">
        <v>260000</v>
      </c>
      <c r="B1022" s="127">
        <v>2500000</v>
      </c>
      <c r="C1022" s="127">
        <v>720000</v>
      </c>
      <c r="D1022" s="116" t="s">
        <v>314</v>
      </c>
      <c r="E1022" s="116" t="s">
        <v>315</v>
      </c>
      <c r="F1022" s="116" t="s">
        <v>316</v>
      </c>
      <c r="G1022" s="116" t="s">
        <v>317</v>
      </c>
      <c r="H1022" s="116">
        <v>0.36</v>
      </c>
      <c r="I1022" s="116">
        <v>0.57999999999999996</v>
      </c>
      <c r="J1022" s="116" t="s">
        <v>326</v>
      </c>
      <c r="K1022" s="116">
        <v>0.17273549142176001</v>
      </c>
      <c r="L1022" s="116">
        <v>3957.37028133174</v>
      </c>
      <c r="M1022" s="116">
        <v>10.492803505166901</v>
      </c>
      <c r="N1022" s="116">
        <v>1.77131917021326</v>
      </c>
      <c r="O1022" s="116">
        <v>1.8124795698570699</v>
      </c>
      <c r="P1022" s="116">
        <v>0.30596968733157998</v>
      </c>
      <c r="Q1022" s="116">
        <v>683.57830028374201</v>
      </c>
      <c r="R1022" s="116">
        <v>1310</v>
      </c>
      <c r="S1022" s="116" t="s">
        <v>318</v>
      </c>
      <c r="T1022" s="116">
        <v>1310</v>
      </c>
      <c r="U1022" s="116" t="s">
        <v>327</v>
      </c>
      <c r="V1022" s="116" t="s">
        <v>326</v>
      </c>
      <c r="Z1022" s="116">
        <v>0</v>
      </c>
      <c r="AA1022" s="116">
        <v>1</v>
      </c>
      <c r="AB1022" s="116">
        <v>1.8124795698570699</v>
      </c>
      <c r="AC1022" s="116">
        <v>0.30596968733157998</v>
      </c>
      <c r="AD1022" s="116">
        <v>683.57830028374201</v>
      </c>
      <c r="AF1022" s="116">
        <v>-1</v>
      </c>
      <c r="AG1022" s="116">
        <v>-1</v>
      </c>
      <c r="AH1022" s="116">
        <v>-1</v>
      </c>
      <c r="AI1022" s="116">
        <v>-1</v>
      </c>
      <c r="AJ1022" s="116">
        <v>0</v>
      </c>
      <c r="AM1022" s="116" t="s">
        <v>319</v>
      </c>
      <c r="AN1022" s="116" t="s">
        <v>328</v>
      </c>
      <c r="AQ1022" s="116">
        <v>779</v>
      </c>
      <c r="AR1022" s="116" t="s">
        <v>320</v>
      </c>
      <c r="AS1022" s="116" t="s">
        <v>248</v>
      </c>
      <c r="AT1022" s="116" t="s">
        <v>268</v>
      </c>
      <c r="AV1022" s="116">
        <v>105.822676001288</v>
      </c>
      <c r="AW1022" s="116">
        <v>0.55440251439999999</v>
      </c>
    </row>
    <row r="1023" spans="1:49" x14ac:dyDescent="0.25">
      <c r="A1023" s="127">
        <v>260000</v>
      </c>
      <c r="B1023" s="127">
        <v>2500000</v>
      </c>
      <c r="C1023" s="127">
        <v>720000</v>
      </c>
      <c r="D1023" s="116" t="s">
        <v>314</v>
      </c>
      <c r="E1023" s="116" t="s">
        <v>315</v>
      </c>
      <c r="F1023" s="116" t="s">
        <v>316</v>
      </c>
      <c r="G1023" s="116" t="s">
        <v>317</v>
      </c>
      <c r="H1023" s="116">
        <v>0.36</v>
      </c>
      <c r="I1023" s="116">
        <v>0.57999999999999996</v>
      </c>
      <c r="J1023" s="116" t="s">
        <v>326</v>
      </c>
      <c r="K1023" s="116">
        <v>1.5989198645460001E-2</v>
      </c>
      <c r="L1023" s="116">
        <v>3957.37028133174</v>
      </c>
      <c r="M1023" s="116">
        <v>10.492803505166901</v>
      </c>
      <c r="N1023" s="116">
        <v>1.77131917021326</v>
      </c>
      <c r="O1023" s="116">
        <v>0.16777151959195999</v>
      </c>
      <c r="P1023" s="116">
        <v>2.8321974077060001E-2</v>
      </c>
      <c r="Q1023" s="116">
        <v>63.275179541880803</v>
      </c>
      <c r="R1023" s="116">
        <v>1310</v>
      </c>
      <c r="S1023" s="116" t="s">
        <v>318</v>
      </c>
      <c r="T1023" s="116">
        <v>1310</v>
      </c>
      <c r="U1023" s="116" t="s">
        <v>327</v>
      </c>
      <c r="V1023" s="116" t="s">
        <v>326</v>
      </c>
      <c r="Z1023" s="116">
        <v>0</v>
      </c>
      <c r="AA1023" s="116">
        <v>1</v>
      </c>
      <c r="AB1023" s="116">
        <v>0.16777151959195999</v>
      </c>
      <c r="AC1023" s="116">
        <v>2.8321974077060001E-2</v>
      </c>
      <c r="AD1023" s="116">
        <v>63.275179541882402</v>
      </c>
      <c r="AF1023" s="116">
        <v>-1</v>
      </c>
      <c r="AG1023" s="116">
        <v>-1</v>
      </c>
      <c r="AH1023" s="116">
        <v>-1</v>
      </c>
      <c r="AI1023" s="116">
        <v>-1</v>
      </c>
      <c r="AJ1023" s="116">
        <v>0</v>
      </c>
      <c r="AM1023" s="116" t="s">
        <v>319</v>
      </c>
      <c r="AN1023" s="116" t="s">
        <v>328</v>
      </c>
      <c r="AQ1023" s="116">
        <v>779</v>
      </c>
      <c r="AR1023" s="116" t="s">
        <v>320</v>
      </c>
      <c r="AS1023" s="116" t="s">
        <v>248</v>
      </c>
      <c r="AT1023" s="116" t="s">
        <v>268</v>
      </c>
      <c r="AV1023" s="116">
        <v>32.344318590280501</v>
      </c>
      <c r="AW1023" s="116">
        <v>5.1318069399999999E-2</v>
      </c>
    </row>
    <row r="1024" spans="1:49" x14ac:dyDescent="0.25">
      <c r="A1024" s="127">
        <v>260000</v>
      </c>
      <c r="B1024" s="127">
        <v>2500000</v>
      </c>
      <c r="C1024" s="127">
        <v>720000</v>
      </c>
      <c r="D1024" s="116" t="s">
        <v>314</v>
      </c>
      <c r="E1024" s="116" t="s">
        <v>315</v>
      </c>
      <c r="F1024" s="116" t="s">
        <v>316</v>
      </c>
      <c r="G1024" s="116" t="s">
        <v>317</v>
      </c>
      <c r="H1024" s="116">
        <v>0.36</v>
      </c>
      <c r="I1024" s="116">
        <v>0.57999999999999996</v>
      </c>
      <c r="J1024" s="116" t="s">
        <v>326</v>
      </c>
      <c r="K1024" s="116">
        <v>6.4058151422139997E-2</v>
      </c>
      <c r="L1024" s="116">
        <v>3957.37028133174</v>
      </c>
      <c r="M1024" s="116">
        <v>10.492803505166901</v>
      </c>
      <c r="N1024" s="116">
        <v>1.77131917021326</v>
      </c>
      <c r="O1024" s="116">
        <v>0.67214959577679001</v>
      </c>
      <c r="P1024" s="116">
        <v>0.11346743162247</v>
      </c>
      <c r="Q1024" s="116">
        <v>253.50182471504499</v>
      </c>
      <c r="R1024" s="116">
        <v>1310</v>
      </c>
      <c r="S1024" s="116" t="s">
        <v>318</v>
      </c>
      <c r="T1024" s="116">
        <v>1310</v>
      </c>
      <c r="U1024" s="116" t="s">
        <v>327</v>
      </c>
      <c r="V1024" s="116" t="s">
        <v>326</v>
      </c>
      <c r="Z1024" s="116">
        <v>0</v>
      </c>
      <c r="AA1024" s="116">
        <v>1</v>
      </c>
      <c r="AB1024" s="116">
        <v>0.67214959577679001</v>
      </c>
      <c r="AC1024" s="116">
        <v>0.11346743162247</v>
      </c>
      <c r="AD1024" s="116">
        <v>253.50182471504399</v>
      </c>
      <c r="AF1024" s="116">
        <v>-1</v>
      </c>
      <c r="AG1024" s="116">
        <v>-1</v>
      </c>
      <c r="AH1024" s="116">
        <v>-1</v>
      </c>
      <c r="AI1024" s="116">
        <v>-1</v>
      </c>
      <c r="AJ1024" s="116">
        <v>0</v>
      </c>
      <c r="AM1024" s="116" t="s">
        <v>319</v>
      </c>
      <c r="AN1024" s="116" t="s">
        <v>328</v>
      </c>
      <c r="AQ1024" s="116">
        <v>779</v>
      </c>
      <c r="AR1024" s="116" t="s">
        <v>320</v>
      </c>
      <c r="AS1024" s="116" t="s">
        <v>248</v>
      </c>
      <c r="AT1024" s="116" t="s">
        <v>268</v>
      </c>
      <c r="AV1024" s="116">
        <v>74.469910701170093</v>
      </c>
      <c r="AW1024" s="116">
        <v>0.205597587</v>
      </c>
    </row>
    <row r="1025" spans="1:49" x14ac:dyDescent="0.25">
      <c r="A1025" s="127">
        <v>260000</v>
      </c>
      <c r="B1025" s="127">
        <v>2500000</v>
      </c>
      <c r="C1025" s="127">
        <v>720000</v>
      </c>
      <c r="D1025" s="116" t="s">
        <v>314</v>
      </c>
      <c r="E1025" s="116" t="s">
        <v>315</v>
      </c>
      <c r="F1025" s="116" t="s">
        <v>316</v>
      </c>
      <c r="G1025" s="116" t="s">
        <v>317</v>
      </c>
      <c r="H1025" s="116">
        <v>0.36</v>
      </c>
      <c r="I1025" s="116">
        <v>0.57999999999999996</v>
      </c>
      <c r="J1025" s="116" t="s">
        <v>326</v>
      </c>
      <c r="K1025" s="116">
        <v>2.349011297498E-2</v>
      </c>
      <c r="L1025" s="116">
        <v>3957.37028133174</v>
      </c>
      <c r="M1025" s="116">
        <v>10.492803505166901</v>
      </c>
      <c r="N1025" s="116">
        <v>1.77131917021326</v>
      </c>
      <c r="O1025" s="116">
        <v>0.24647713976072999</v>
      </c>
      <c r="P1025" s="116">
        <v>4.1608487423070002E-2</v>
      </c>
      <c r="Q1025" s="116">
        <v>92.959074992346601</v>
      </c>
      <c r="R1025" s="116">
        <v>1310</v>
      </c>
      <c r="S1025" s="116" t="s">
        <v>318</v>
      </c>
      <c r="T1025" s="116">
        <v>1310</v>
      </c>
      <c r="U1025" s="116" t="s">
        <v>327</v>
      </c>
      <c r="V1025" s="116" t="s">
        <v>326</v>
      </c>
      <c r="Z1025" s="116">
        <v>0</v>
      </c>
      <c r="AA1025" s="116">
        <v>1</v>
      </c>
      <c r="AB1025" s="116">
        <v>0.24647713976072999</v>
      </c>
      <c r="AC1025" s="116">
        <v>4.1608487423070002E-2</v>
      </c>
      <c r="AD1025" s="116">
        <v>92.959074992345805</v>
      </c>
      <c r="AF1025" s="116">
        <v>-1</v>
      </c>
      <c r="AG1025" s="116">
        <v>-1</v>
      </c>
      <c r="AH1025" s="116">
        <v>-1</v>
      </c>
      <c r="AI1025" s="116">
        <v>-1</v>
      </c>
      <c r="AJ1025" s="116">
        <v>0</v>
      </c>
      <c r="AM1025" s="116" t="s">
        <v>319</v>
      </c>
      <c r="AN1025" s="116" t="s">
        <v>328</v>
      </c>
      <c r="AQ1025" s="116">
        <v>779</v>
      </c>
      <c r="AR1025" s="116" t="s">
        <v>320</v>
      </c>
      <c r="AS1025" s="116" t="s">
        <v>248</v>
      </c>
      <c r="AT1025" s="116" t="s">
        <v>268</v>
      </c>
      <c r="AV1025" s="116">
        <v>57.334378383957699</v>
      </c>
      <c r="AW1025" s="116">
        <v>7.5392599300000002E-2</v>
      </c>
    </row>
    <row r="1026" spans="1:49" x14ac:dyDescent="0.25">
      <c r="A1026" s="127">
        <v>260000</v>
      </c>
      <c r="B1026" s="127">
        <v>2500000</v>
      </c>
      <c r="C1026" s="127">
        <v>720000</v>
      </c>
      <c r="D1026" s="116" t="s">
        <v>314</v>
      </c>
      <c r="E1026" s="116" t="s">
        <v>315</v>
      </c>
      <c r="F1026" s="116" t="s">
        <v>316</v>
      </c>
      <c r="G1026" s="116" t="s">
        <v>317</v>
      </c>
      <c r="H1026" s="116">
        <v>0.36</v>
      </c>
      <c r="I1026" s="116">
        <v>0.57999999999999996</v>
      </c>
      <c r="J1026" s="116" t="s">
        <v>326</v>
      </c>
      <c r="K1026" s="116">
        <v>6.7875683475149995E-2</v>
      </c>
      <c r="L1026" s="116">
        <v>3976.69968237993</v>
      </c>
      <c r="M1026" s="116">
        <v>10.278568526578299</v>
      </c>
      <c r="N1026" s="116">
        <v>1.64616456935641</v>
      </c>
      <c r="O1026" s="116">
        <v>0.69766486388772997</v>
      </c>
      <c r="P1026" s="116">
        <v>0.11173454525765</v>
      </c>
      <c r="Q1026" s="116">
        <v>269.921208916973</v>
      </c>
      <c r="R1026" s="116">
        <v>1210</v>
      </c>
      <c r="S1026" s="116" t="s">
        <v>318</v>
      </c>
      <c r="T1026" s="116">
        <v>1210</v>
      </c>
      <c r="U1026" s="116" t="s">
        <v>327</v>
      </c>
      <c r="V1026" s="116" t="s">
        <v>326</v>
      </c>
      <c r="Z1026" s="116">
        <v>0</v>
      </c>
      <c r="AA1026" s="116">
        <v>1</v>
      </c>
      <c r="AB1026" s="116">
        <v>0.69766486388772997</v>
      </c>
      <c r="AC1026" s="116">
        <v>0.11173454525765</v>
      </c>
      <c r="AD1026" s="116">
        <v>269.92120891697198</v>
      </c>
      <c r="AF1026" s="116">
        <v>-1</v>
      </c>
      <c r="AG1026" s="116">
        <v>-1</v>
      </c>
      <c r="AH1026" s="116">
        <v>-1</v>
      </c>
      <c r="AI1026" s="116">
        <v>-1</v>
      </c>
      <c r="AJ1026" s="116">
        <v>0</v>
      </c>
      <c r="AM1026" s="116" t="s">
        <v>319</v>
      </c>
      <c r="AN1026" s="116" t="s">
        <v>328</v>
      </c>
      <c r="AQ1026" s="116">
        <v>779</v>
      </c>
      <c r="AR1026" s="116" t="s">
        <v>320</v>
      </c>
      <c r="AS1026" s="116" t="s">
        <v>248</v>
      </c>
      <c r="AT1026" s="116" t="s">
        <v>268</v>
      </c>
      <c r="AV1026" s="116">
        <v>85.594859441146298</v>
      </c>
      <c r="AW1026" s="116">
        <v>0.2189142003</v>
      </c>
    </row>
    <row r="1027" spans="1:49" x14ac:dyDescent="0.25">
      <c r="A1027" s="127">
        <v>260000</v>
      </c>
      <c r="B1027" s="127">
        <v>2500000</v>
      </c>
      <c r="C1027" s="127">
        <v>720000</v>
      </c>
      <c r="D1027" s="116" t="s">
        <v>314</v>
      </c>
      <c r="E1027" s="116" t="s">
        <v>315</v>
      </c>
      <c r="F1027" s="116" t="s">
        <v>316</v>
      </c>
      <c r="G1027" s="116" t="s">
        <v>317</v>
      </c>
      <c r="H1027" s="116">
        <v>0.36</v>
      </c>
      <c r="I1027" s="116">
        <v>0.57999999999999996</v>
      </c>
      <c r="J1027" s="116" t="s">
        <v>326</v>
      </c>
      <c r="K1027" s="116">
        <v>3.6739707371300002E-3</v>
      </c>
      <c r="L1027" s="116">
        <v>3976.69968237993</v>
      </c>
      <c r="M1027" s="116">
        <v>10.278568526578299</v>
      </c>
      <c r="N1027" s="116">
        <v>1.64616456935641</v>
      </c>
      <c r="O1027" s="116">
        <v>3.7763159986239997E-2</v>
      </c>
      <c r="P1027" s="116">
        <v>6.04796045631E-3</v>
      </c>
      <c r="Q1027" s="116">
        <v>14.610278263422</v>
      </c>
      <c r="R1027" s="116">
        <v>1310</v>
      </c>
      <c r="S1027" s="116" t="s">
        <v>318</v>
      </c>
      <c r="T1027" s="116">
        <v>1310</v>
      </c>
      <c r="U1027" s="116" t="s">
        <v>327</v>
      </c>
      <c r="V1027" s="116" t="s">
        <v>326</v>
      </c>
      <c r="Z1027" s="116">
        <v>0</v>
      </c>
      <c r="AA1027" s="116">
        <v>1</v>
      </c>
      <c r="AB1027" s="116">
        <v>3.7763159986239997E-2</v>
      </c>
      <c r="AC1027" s="116">
        <v>6.04796045631E-3</v>
      </c>
      <c r="AD1027" s="116">
        <v>14.610278263423799</v>
      </c>
      <c r="AF1027" s="116">
        <v>-1</v>
      </c>
      <c r="AG1027" s="116">
        <v>-1</v>
      </c>
      <c r="AH1027" s="116">
        <v>-1</v>
      </c>
      <c r="AI1027" s="116">
        <v>-1</v>
      </c>
      <c r="AJ1027" s="116">
        <v>0</v>
      </c>
      <c r="AM1027" s="116" t="s">
        <v>319</v>
      </c>
      <c r="AN1027" s="116" t="s">
        <v>328</v>
      </c>
      <c r="AQ1027" s="116">
        <v>779</v>
      </c>
      <c r="AR1027" s="116" t="s">
        <v>320</v>
      </c>
      <c r="AS1027" s="116" t="s">
        <v>248</v>
      </c>
      <c r="AT1027" s="116" t="s">
        <v>268</v>
      </c>
      <c r="AV1027" s="116">
        <v>69.029397792765593</v>
      </c>
      <c r="AW1027" s="116">
        <v>1.1849374100000001E-2</v>
      </c>
    </row>
    <row r="1028" spans="1:49" x14ac:dyDescent="0.25">
      <c r="A1028" s="127">
        <v>260000</v>
      </c>
      <c r="B1028" s="127">
        <v>2500000</v>
      </c>
      <c r="C1028" s="127">
        <v>720000</v>
      </c>
      <c r="D1028" s="116" t="s">
        <v>314</v>
      </c>
      <c r="E1028" s="116" t="s">
        <v>315</v>
      </c>
      <c r="F1028" s="116" t="s">
        <v>316</v>
      </c>
      <c r="G1028" s="116" t="s">
        <v>317</v>
      </c>
      <c r="H1028" s="116">
        <v>0.36</v>
      </c>
      <c r="I1028" s="116">
        <v>0.57999999999999996</v>
      </c>
      <c r="J1028" s="116" t="s">
        <v>326</v>
      </c>
      <c r="K1028" s="116">
        <v>7.7727399407000002E-4</v>
      </c>
      <c r="L1028" s="116">
        <v>3974.6234558924898</v>
      </c>
      <c r="M1028" s="116">
        <v>10.482756630398899</v>
      </c>
      <c r="N1028" s="116">
        <v>1.7524495779787099</v>
      </c>
      <c r="O1028" s="116">
        <v>8.1479741150199993E-3</v>
      </c>
      <c r="P1028" s="116">
        <v>1.3621334828900001E-3</v>
      </c>
      <c r="Q1028" s="116">
        <v>3.08937144850574</v>
      </c>
      <c r="R1028" s="116">
        <v>1210</v>
      </c>
      <c r="S1028" s="116" t="s">
        <v>318</v>
      </c>
      <c r="T1028" s="116">
        <v>1210</v>
      </c>
      <c r="U1028" s="116" t="s">
        <v>327</v>
      </c>
      <c r="V1028" s="116" t="s">
        <v>326</v>
      </c>
      <c r="Z1028" s="116">
        <v>0</v>
      </c>
      <c r="AA1028" s="116">
        <v>1</v>
      </c>
      <c r="AB1028" s="116">
        <v>8.1479741150199993E-3</v>
      </c>
      <c r="AC1028" s="116">
        <v>1.3621334828900001E-3</v>
      </c>
      <c r="AD1028" s="116">
        <v>3.0893714485046502</v>
      </c>
      <c r="AF1028" s="116">
        <v>-1</v>
      </c>
      <c r="AG1028" s="116">
        <v>-1</v>
      </c>
      <c r="AH1028" s="116">
        <v>-1</v>
      </c>
      <c r="AI1028" s="116">
        <v>-1</v>
      </c>
      <c r="AJ1028" s="116">
        <v>0</v>
      </c>
      <c r="AM1028" s="116" t="s">
        <v>319</v>
      </c>
      <c r="AN1028" s="116" t="s">
        <v>328</v>
      </c>
      <c r="AQ1028" s="116">
        <v>779</v>
      </c>
      <c r="AR1028" s="116" t="s">
        <v>320</v>
      </c>
      <c r="AS1028" s="116" t="s">
        <v>248</v>
      </c>
      <c r="AT1028" s="116" t="s">
        <v>268</v>
      </c>
      <c r="AV1028" s="116">
        <v>36.842354340841098</v>
      </c>
      <c r="AW1028" s="116">
        <v>2.5055730000000001E-3</v>
      </c>
    </row>
    <row r="1029" spans="1:49" x14ac:dyDescent="0.25">
      <c r="A1029" s="127">
        <v>260000</v>
      </c>
      <c r="B1029" s="127">
        <v>2500000</v>
      </c>
      <c r="C1029" s="127">
        <v>720000</v>
      </c>
      <c r="D1029" s="116" t="s">
        <v>314</v>
      </c>
      <c r="E1029" s="116" t="s">
        <v>315</v>
      </c>
      <c r="F1029" s="116" t="s">
        <v>316</v>
      </c>
      <c r="G1029" s="116" t="s">
        <v>317</v>
      </c>
      <c r="H1029" s="116">
        <v>0.36</v>
      </c>
      <c r="I1029" s="116">
        <v>0.57999999999999996</v>
      </c>
      <c r="J1029" s="116" t="s">
        <v>326</v>
      </c>
      <c r="K1029" s="116">
        <v>4.2144881494400002E-2</v>
      </c>
      <c r="L1029" s="116">
        <v>3974.6234558924898</v>
      </c>
      <c r="M1029" s="116">
        <v>10.482756630398899</v>
      </c>
      <c r="N1029" s="116">
        <v>1.7524495779787099</v>
      </c>
      <c r="O1029" s="116">
        <v>0.44179453592280998</v>
      </c>
      <c r="P1029" s="116">
        <v>7.3856779788820007E-2</v>
      </c>
      <c r="Q1029" s="116">
        <v>167.51003453345501</v>
      </c>
      <c r="R1029" s="116">
        <v>1310</v>
      </c>
      <c r="S1029" s="116" t="s">
        <v>318</v>
      </c>
      <c r="T1029" s="116">
        <v>1310</v>
      </c>
      <c r="U1029" s="116" t="s">
        <v>327</v>
      </c>
      <c r="V1029" s="116" t="s">
        <v>326</v>
      </c>
      <c r="Z1029" s="116">
        <v>0</v>
      </c>
      <c r="AA1029" s="116">
        <v>1</v>
      </c>
      <c r="AB1029" s="116">
        <v>0.44179453592280998</v>
      </c>
      <c r="AC1029" s="116">
        <v>7.3856779788820007E-2</v>
      </c>
      <c r="AD1029" s="116">
        <v>167.51003453345601</v>
      </c>
      <c r="AF1029" s="116">
        <v>-1</v>
      </c>
      <c r="AG1029" s="116">
        <v>-1</v>
      </c>
      <c r="AH1029" s="116">
        <v>-1</v>
      </c>
      <c r="AI1029" s="116">
        <v>-1</v>
      </c>
      <c r="AJ1029" s="116">
        <v>0</v>
      </c>
      <c r="AM1029" s="116" t="s">
        <v>319</v>
      </c>
      <c r="AN1029" s="116" t="s">
        <v>328</v>
      </c>
      <c r="AQ1029" s="116">
        <v>779</v>
      </c>
      <c r="AR1029" s="116" t="s">
        <v>320</v>
      </c>
      <c r="AS1029" s="116" t="s">
        <v>248</v>
      </c>
      <c r="AT1029" s="116" t="s">
        <v>268</v>
      </c>
      <c r="AV1029" s="116">
        <v>54.816504846809998</v>
      </c>
      <c r="AW1029" s="116">
        <v>0.13585566469999999</v>
      </c>
    </row>
    <row r="1030" spans="1:49" x14ac:dyDescent="0.25">
      <c r="A1030" s="127">
        <v>260000</v>
      </c>
      <c r="B1030" s="127">
        <v>2500000</v>
      </c>
      <c r="C1030" s="127">
        <v>720000</v>
      </c>
      <c r="D1030" s="116" t="s">
        <v>314</v>
      </c>
      <c r="E1030" s="116" t="s">
        <v>315</v>
      </c>
      <c r="F1030" s="116" t="s">
        <v>316</v>
      </c>
      <c r="G1030" s="116" t="s">
        <v>317</v>
      </c>
      <c r="H1030" s="116">
        <v>0.36</v>
      </c>
      <c r="I1030" s="116">
        <v>0.57999999999999996</v>
      </c>
      <c r="J1030" s="116" t="s">
        <v>326</v>
      </c>
      <c r="K1030" s="116">
        <v>1.85991336508E-3</v>
      </c>
      <c r="L1030" s="116">
        <v>3974.6234558924898</v>
      </c>
      <c r="M1030" s="116">
        <v>10.482756630398899</v>
      </c>
      <c r="N1030" s="116">
        <v>1.7524495779787099</v>
      </c>
      <c r="O1030" s="116">
        <v>1.9497019159830001E-2</v>
      </c>
      <c r="P1030" s="116">
        <v>3.2594043917199998E-3</v>
      </c>
      <c r="Q1030" s="116">
        <v>7.39245528680273</v>
      </c>
      <c r="R1030" s="116">
        <v>1310</v>
      </c>
      <c r="S1030" s="116" t="s">
        <v>318</v>
      </c>
      <c r="T1030" s="116">
        <v>1310</v>
      </c>
      <c r="U1030" s="116" t="s">
        <v>327</v>
      </c>
      <c r="V1030" s="116" t="s">
        <v>326</v>
      </c>
      <c r="Z1030" s="116">
        <v>0</v>
      </c>
      <c r="AA1030" s="116">
        <v>1</v>
      </c>
      <c r="AB1030" s="116">
        <v>1.9497019159830001E-2</v>
      </c>
      <c r="AC1030" s="116">
        <v>3.2594043917199998E-3</v>
      </c>
      <c r="AD1030" s="116">
        <v>7.3924552868009004</v>
      </c>
      <c r="AF1030" s="116">
        <v>-1</v>
      </c>
      <c r="AG1030" s="116">
        <v>-1</v>
      </c>
      <c r="AH1030" s="116">
        <v>-1</v>
      </c>
      <c r="AI1030" s="116">
        <v>-1</v>
      </c>
      <c r="AJ1030" s="116">
        <v>0</v>
      </c>
      <c r="AM1030" s="116" t="s">
        <v>319</v>
      </c>
      <c r="AN1030" s="116" t="s">
        <v>328</v>
      </c>
      <c r="AQ1030" s="116">
        <v>779</v>
      </c>
      <c r="AR1030" s="116" t="s">
        <v>320</v>
      </c>
      <c r="AS1030" s="116" t="s">
        <v>248</v>
      </c>
      <c r="AT1030" s="116" t="s">
        <v>268</v>
      </c>
      <c r="AV1030" s="116">
        <v>35.253395866021599</v>
      </c>
      <c r="AW1030" s="116">
        <v>5.9955030999999997E-3</v>
      </c>
    </row>
    <row r="1031" spans="1:49" x14ac:dyDescent="0.25">
      <c r="A1031" s="127">
        <v>260000</v>
      </c>
      <c r="B1031" s="127">
        <v>2500000</v>
      </c>
      <c r="C1031" s="127">
        <v>720000</v>
      </c>
      <c r="D1031" s="116" t="s">
        <v>314</v>
      </c>
      <c r="E1031" s="116" t="s">
        <v>315</v>
      </c>
      <c r="F1031" s="116" t="s">
        <v>316</v>
      </c>
      <c r="G1031" s="116" t="s">
        <v>317</v>
      </c>
      <c r="H1031" s="116">
        <v>0.36</v>
      </c>
      <c r="I1031" s="116">
        <v>0.57999999999999996</v>
      </c>
      <c r="J1031" s="116" t="s">
        <v>326</v>
      </c>
      <c r="K1031" s="116">
        <v>7.6342965890219994E-2</v>
      </c>
      <c r="L1031" s="116">
        <v>3974.6234558924898</v>
      </c>
      <c r="M1031" s="116">
        <v>10.482756630398899</v>
      </c>
      <c r="N1031" s="116">
        <v>1.7524495779787099</v>
      </c>
      <c r="O1031" s="116">
        <v>0.80028473187004001</v>
      </c>
      <c r="P1031" s="116">
        <v>0.13378719835596001</v>
      </c>
      <c r="Q1031" s="116">
        <v>303.43454291967703</v>
      </c>
      <c r="R1031" s="116">
        <v>1310</v>
      </c>
      <c r="S1031" s="116" t="s">
        <v>318</v>
      </c>
      <c r="T1031" s="116">
        <v>1310</v>
      </c>
      <c r="U1031" s="116" t="s">
        <v>327</v>
      </c>
      <c r="V1031" s="116" t="s">
        <v>326</v>
      </c>
      <c r="Z1031" s="116">
        <v>0</v>
      </c>
      <c r="AA1031" s="116">
        <v>1</v>
      </c>
      <c r="AB1031" s="116">
        <v>0.80028473187004001</v>
      </c>
      <c r="AC1031" s="116">
        <v>0.13378719835596001</v>
      </c>
      <c r="AD1031" s="116">
        <v>303.43454291967703</v>
      </c>
      <c r="AF1031" s="116">
        <v>-1</v>
      </c>
      <c r="AG1031" s="116">
        <v>-1</v>
      </c>
      <c r="AH1031" s="116">
        <v>-1</v>
      </c>
      <c r="AI1031" s="116">
        <v>-1</v>
      </c>
      <c r="AJ1031" s="116">
        <v>0</v>
      </c>
      <c r="AM1031" s="116" t="s">
        <v>319</v>
      </c>
      <c r="AN1031" s="116" t="s">
        <v>328</v>
      </c>
      <c r="AQ1031" s="116">
        <v>779</v>
      </c>
      <c r="AR1031" s="116" t="s">
        <v>320</v>
      </c>
      <c r="AS1031" s="116" t="s">
        <v>248</v>
      </c>
      <c r="AT1031" s="116" t="s">
        <v>268</v>
      </c>
      <c r="AV1031" s="116">
        <v>70.316626896953593</v>
      </c>
      <c r="AW1031" s="116">
        <v>0.24609451979999999</v>
      </c>
    </row>
    <row r="1032" spans="1:49" x14ac:dyDescent="0.25">
      <c r="A1032" s="127">
        <v>260000</v>
      </c>
      <c r="B1032" s="127">
        <v>2500000</v>
      </c>
      <c r="C1032" s="127">
        <v>720000</v>
      </c>
      <c r="D1032" s="116" t="s">
        <v>314</v>
      </c>
      <c r="E1032" s="116" t="s">
        <v>315</v>
      </c>
      <c r="F1032" s="116" t="s">
        <v>316</v>
      </c>
      <c r="G1032" s="116" t="s">
        <v>317</v>
      </c>
      <c r="H1032" s="116">
        <v>0.36</v>
      </c>
      <c r="I1032" s="116">
        <v>0.57999999999999996</v>
      </c>
      <c r="J1032" s="116" t="s">
        <v>326</v>
      </c>
      <c r="K1032" s="116">
        <v>5.8450493351970001E-2</v>
      </c>
      <c r="L1032" s="116">
        <v>4020.7098229022599</v>
      </c>
      <c r="M1032" s="116">
        <v>11.3882697336274</v>
      </c>
      <c r="N1032" s="116">
        <v>2.139756293909</v>
      </c>
      <c r="O1032" s="116">
        <v>0.66564998435591005</v>
      </c>
      <c r="P1032" s="116">
        <v>0.12506981103197001</v>
      </c>
      <c r="Q1032" s="116">
        <v>235.01247277377701</v>
      </c>
      <c r="R1032" s="116">
        <v>1210</v>
      </c>
      <c r="S1032" s="116" t="s">
        <v>318</v>
      </c>
      <c r="T1032" s="116">
        <v>1210</v>
      </c>
      <c r="U1032" s="116" t="s">
        <v>327</v>
      </c>
      <c r="V1032" s="116" t="s">
        <v>326</v>
      </c>
      <c r="Z1032" s="116">
        <v>0</v>
      </c>
      <c r="AA1032" s="116">
        <v>1</v>
      </c>
      <c r="AB1032" s="116">
        <v>0.66564998435591005</v>
      </c>
      <c r="AC1032" s="116">
        <v>0.12506981103197001</v>
      </c>
      <c r="AD1032" s="116">
        <v>235.01247276097101</v>
      </c>
      <c r="AF1032" s="116">
        <v>-1</v>
      </c>
      <c r="AG1032" s="116">
        <v>-1</v>
      </c>
      <c r="AH1032" s="116">
        <v>-1</v>
      </c>
      <c r="AI1032" s="116">
        <v>-1</v>
      </c>
      <c r="AJ1032" s="116">
        <v>0</v>
      </c>
      <c r="AM1032" s="116" t="s">
        <v>319</v>
      </c>
      <c r="AN1032" s="116" t="s">
        <v>328</v>
      </c>
      <c r="AQ1032" s="116">
        <v>779</v>
      </c>
      <c r="AR1032" s="116" t="s">
        <v>320</v>
      </c>
      <c r="AS1032" s="116" t="s">
        <v>248</v>
      </c>
      <c r="AT1032" s="116" t="s">
        <v>268</v>
      </c>
      <c r="AV1032" s="116">
        <v>200.35995730607601</v>
      </c>
      <c r="AW1032" s="116">
        <v>0.19060216769999999</v>
      </c>
    </row>
    <row r="1033" spans="1:49" x14ac:dyDescent="0.25">
      <c r="A1033" s="127">
        <v>260000</v>
      </c>
      <c r="B1033" s="127">
        <v>2500000</v>
      </c>
      <c r="C1033" s="127">
        <v>720000</v>
      </c>
      <c r="D1033" s="116" t="s">
        <v>314</v>
      </c>
      <c r="E1033" s="116" t="s">
        <v>315</v>
      </c>
      <c r="F1033" s="116" t="s">
        <v>316</v>
      </c>
      <c r="G1033" s="116" t="s">
        <v>317</v>
      </c>
      <c r="H1033" s="116">
        <v>0.36</v>
      </c>
      <c r="I1033" s="116">
        <v>0.57999999999999996</v>
      </c>
      <c r="J1033" s="116" t="s">
        <v>326</v>
      </c>
      <c r="K1033" s="116">
        <v>0.17042440871084999</v>
      </c>
      <c r="L1033" s="116">
        <v>4020.7098229022599</v>
      </c>
      <c r="M1033" s="116">
        <v>11.3882697336274</v>
      </c>
      <c r="N1033" s="116">
        <v>2.139756293909</v>
      </c>
      <c r="O1033" s="116">
        <v>1.94083913559319</v>
      </c>
      <c r="P1033" s="116">
        <v>0.36466670117477001</v>
      </c>
      <c r="Q1033" s="116">
        <v>685.22709416604903</v>
      </c>
      <c r="R1033" s="116">
        <v>1310</v>
      </c>
      <c r="S1033" s="116" t="s">
        <v>318</v>
      </c>
      <c r="T1033" s="116">
        <v>1310</v>
      </c>
      <c r="U1033" s="116" t="s">
        <v>327</v>
      </c>
      <c r="V1033" s="116" t="s">
        <v>326</v>
      </c>
      <c r="Z1033" s="116">
        <v>0</v>
      </c>
      <c r="AA1033" s="116">
        <v>1</v>
      </c>
      <c r="AB1033" s="116">
        <v>1.94083913559319</v>
      </c>
      <c r="AC1033" s="116">
        <v>0.36466670117477001</v>
      </c>
      <c r="AD1033" s="116">
        <v>685.22709416604903</v>
      </c>
      <c r="AF1033" s="116">
        <v>-1</v>
      </c>
      <c r="AG1033" s="116">
        <v>-1</v>
      </c>
      <c r="AH1033" s="116">
        <v>-1</v>
      </c>
      <c r="AI1033" s="116">
        <v>-1</v>
      </c>
      <c r="AJ1033" s="116">
        <v>0</v>
      </c>
      <c r="AM1033" s="116" t="s">
        <v>319</v>
      </c>
      <c r="AN1033" s="116" t="s">
        <v>328</v>
      </c>
      <c r="AQ1033" s="116">
        <v>779</v>
      </c>
      <c r="AR1033" s="116" t="s">
        <v>320</v>
      </c>
      <c r="AS1033" s="116" t="s">
        <v>248</v>
      </c>
      <c r="AT1033" s="116" t="s">
        <v>268</v>
      </c>
      <c r="AV1033" s="116">
        <v>113.988498098053</v>
      </c>
      <c r="AW1033" s="116">
        <v>0.55573973570000001</v>
      </c>
    </row>
    <row r="1034" spans="1:49" x14ac:dyDescent="0.25">
      <c r="A1034" s="127">
        <v>260000</v>
      </c>
      <c r="B1034" s="127">
        <v>2500000</v>
      </c>
      <c r="C1034" s="127">
        <v>720000</v>
      </c>
      <c r="D1034" s="116" t="s">
        <v>314</v>
      </c>
      <c r="E1034" s="116" t="s">
        <v>315</v>
      </c>
      <c r="F1034" s="116" t="s">
        <v>316</v>
      </c>
      <c r="G1034" s="116" t="s">
        <v>317</v>
      </c>
      <c r="H1034" s="116">
        <v>0.36</v>
      </c>
      <c r="I1034" s="116">
        <v>0.57999999999999996</v>
      </c>
      <c r="J1034" s="116" t="s">
        <v>326</v>
      </c>
      <c r="K1034" s="116">
        <v>3.057391899037E-2</v>
      </c>
      <c r="L1034" s="116">
        <v>4020.7098229022599</v>
      </c>
      <c r="M1034" s="116">
        <v>11.3882697336274</v>
      </c>
      <c r="N1034" s="116">
        <v>2.139756293909</v>
      </c>
      <c r="O1034" s="116">
        <v>0.34818403627646</v>
      </c>
      <c r="P1034" s="116">
        <v>6.5420735589110005E-2</v>
      </c>
      <c r="Q1034" s="116">
        <v>122.928856409218</v>
      </c>
      <c r="R1034" s="116">
        <v>1310</v>
      </c>
      <c r="S1034" s="116" t="s">
        <v>318</v>
      </c>
      <c r="T1034" s="116">
        <v>1310</v>
      </c>
      <c r="U1034" s="116" t="s">
        <v>327</v>
      </c>
      <c r="V1034" s="116" t="s">
        <v>326</v>
      </c>
      <c r="Z1034" s="116">
        <v>0</v>
      </c>
      <c r="AA1034" s="116">
        <v>1</v>
      </c>
      <c r="AB1034" s="116">
        <v>0.34818403627646</v>
      </c>
      <c r="AC1034" s="116">
        <v>6.5420735589110005E-2</v>
      </c>
      <c r="AD1034" s="116">
        <v>122.928856422027</v>
      </c>
      <c r="AF1034" s="116">
        <v>-1</v>
      </c>
      <c r="AG1034" s="116">
        <v>-1</v>
      </c>
      <c r="AH1034" s="116">
        <v>-1</v>
      </c>
      <c r="AI1034" s="116">
        <v>-1</v>
      </c>
      <c r="AJ1034" s="116">
        <v>0</v>
      </c>
      <c r="AM1034" s="116" t="s">
        <v>319</v>
      </c>
      <c r="AN1034" s="116" t="s">
        <v>328</v>
      </c>
      <c r="AQ1034" s="116">
        <v>779</v>
      </c>
      <c r="AR1034" s="116" t="s">
        <v>320</v>
      </c>
      <c r="AS1034" s="116" t="s">
        <v>248</v>
      </c>
      <c r="AT1034" s="116" t="s">
        <v>268</v>
      </c>
      <c r="AV1034" s="116">
        <v>49.852760455935297</v>
      </c>
      <c r="AW1034" s="116">
        <v>9.9698991400000006E-2</v>
      </c>
    </row>
    <row r="1035" spans="1:49" x14ac:dyDescent="0.25">
      <c r="A1035" s="127">
        <v>260000</v>
      </c>
      <c r="B1035" s="127">
        <v>2500000</v>
      </c>
      <c r="C1035" s="127">
        <v>720000</v>
      </c>
      <c r="D1035" s="116" t="s">
        <v>314</v>
      </c>
      <c r="E1035" s="116" t="s">
        <v>315</v>
      </c>
      <c r="F1035" s="116" t="s">
        <v>316</v>
      </c>
      <c r="G1035" s="116" t="s">
        <v>317</v>
      </c>
      <c r="H1035" s="116">
        <v>0.36</v>
      </c>
      <c r="I1035" s="116">
        <v>0.57999999999999996</v>
      </c>
      <c r="J1035" s="116" t="s">
        <v>326</v>
      </c>
      <c r="K1035" s="116">
        <v>0.33945290800889999</v>
      </c>
      <c r="L1035" s="116">
        <v>4020.7098229022599</v>
      </c>
      <c r="M1035" s="116">
        <v>11.3882697336274</v>
      </c>
      <c r="N1035" s="116">
        <v>2.139756293909</v>
      </c>
      <c r="O1035" s="116">
        <v>3.8657812782696701</v>
      </c>
      <c r="P1035" s="116">
        <v>0.72634649639777005</v>
      </c>
      <c r="Q1035" s="116">
        <v>1364.8416416441501</v>
      </c>
      <c r="R1035" s="116">
        <v>1310</v>
      </c>
      <c r="S1035" s="116" t="s">
        <v>318</v>
      </c>
      <c r="T1035" s="116">
        <v>1310</v>
      </c>
      <c r="U1035" s="116" t="s">
        <v>327</v>
      </c>
      <c r="V1035" s="116" t="s">
        <v>326</v>
      </c>
      <c r="Z1035" s="116">
        <v>0</v>
      </c>
      <c r="AA1035" s="116">
        <v>1</v>
      </c>
      <c r="AB1035" s="116">
        <v>3.8657812782696701</v>
      </c>
      <c r="AC1035" s="116">
        <v>0.72634649639777005</v>
      </c>
      <c r="AD1035" s="116">
        <v>1364.8416416441501</v>
      </c>
      <c r="AF1035" s="116">
        <v>-1</v>
      </c>
      <c r="AG1035" s="116">
        <v>-1</v>
      </c>
      <c r="AH1035" s="116">
        <v>-1</v>
      </c>
      <c r="AI1035" s="116">
        <v>-1</v>
      </c>
      <c r="AJ1035" s="116">
        <v>0</v>
      </c>
      <c r="AM1035" s="116" t="s">
        <v>319</v>
      </c>
      <c r="AN1035" s="116" t="s">
        <v>328</v>
      </c>
      <c r="AQ1035" s="116">
        <v>779</v>
      </c>
      <c r="AR1035" s="116" t="s">
        <v>320</v>
      </c>
      <c r="AS1035" s="116" t="s">
        <v>248</v>
      </c>
      <c r="AT1035" s="116" t="s">
        <v>268</v>
      </c>
      <c r="AV1035" s="116">
        <v>152.46854621083301</v>
      </c>
      <c r="AW1035" s="116">
        <v>1.1069275276999999</v>
      </c>
    </row>
    <row r="1036" spans="1:49" x14ac:dyDescent="0.25">
      <c r="A1036" s="127">
        <v>260000</v>
      </c>
      <c r="B1036" s="127">
        <v>2500000</v>
      </c>
      <c r="C1036" s="127">
        <v>720000</v>
      </c>
      <c r="D1036" s="116" t="s">
        <v>314</v>
      </c>
      <c r="E1036" s="116" t="s">
        <v>315</v>
      </c>
      <c r="F1036" s="116" t="s">
        <v>316</v>
      </c>
      <c r="G1036" s="116" t="s">
        <v>317</v>
      </c>
      <c r="H1036" s="116">
        <v>0.36</v>
      </c>
      <c r="I1036" s="116">
        <v>0.57999999999999996</v>
      </c>
      <c r="J1036" s="116" t="s">
        <v>326</v>
      </c>
      <c r="K1036" s="116">
        <v>2.2096218875800001E-3</v>
      </c>
      <c r="L1036" s="116">
        <v>3955.77408030789</v>
      </c>
      <c r="M1036" s="116">
        <v>11.2242142150596</v>
      </c>
      <c r="N1036" s="116">
        <v>2.0268759824507501</v>
      </c>
      <c r="O1036" s="116">
        <v>2.480126940049E-2</v>
      </c>
      <c r="P1036" s="116">
        <v>4.4786295342300001E-3</v>
      </c>
      <c r="Q1036" s="116">
        <v>8.7407649901739095</v>
      </c>
      <c r="R1036" s="116">
        <v>1210</v>
      </c>
      <c r="S1036" s="116" t="s">
        <v>318</v>
      </c>
      <c r="T1036" s="116">
        <v>1210</v>
      </c>
      <c r="U1036" s="116" t="s">
        <v>327</v>
      </c>
      <c r="V1036" s="116" t="s">
        <v>326</v>
      </c>
      <c r="Z1036" s="116">
        <v>0</v>
      </c>
      <c r="AA1036" s="116">
        <v>1</v>
      </c>
      <c r="AB1036" s="116">
        <v>2.480126940049E-2</v>
      </c>
      <c r="AC1036" s="116">
        <v>4.4786295342300001E-3</v>
      </c>
      <c r="AD1036" s="116">
        <v>8.7407649901740303</v>
      </c>
      <c r="AF1036" s="116">
        <v>-1</v>
      </c>
      <c r="AG1036" s="116">
        <v>-1</v>
      </c>
      <c r="AH1036" s="116">
        <v>-1</v>
      </c>
      <c r="AI1036" s="116">
        <v>-1</v>
      </c>
      <c r="AJ1036" s="116">
        <v>0</v>
      </c>
      <c r="AM1036" s="116" t="s">
        <v>319</v>
      </c>
      <c r="AN1036" s="116" t="s">
        <v>328</v>
      </c>
      <c r="AQ1036" s="116">
        <v>779</v>
      </c>
      <c r="AR1036" s="116" t="s">
        <v>320</v>
      </c>
      <c r="AS1036" s="116" t="s">
        <v>248</v>
      </c>
      <c r="AT1036" s="116" t="s">
        <v>268</v>
      </c>
      <c r="AV1036" s="116">
        <v>100.40569165681499</v>
      </c>
      <c r="AW1036" s="116">
        <v>7.0890227000000002E-3</v>
      </c>
    </row>
    <row r="1037" spans="1:49" x14ac:dyDescent="0.25">
      <c r="A1037" s="127">
        <v>260000</v>
      </c>
      <c r="B1037" s="127">
        <v>2500000</v>
      </c>
      <c r="C1037" s="127">
        <v>720000</v>
      </c>
      <c r="D1037" s="116" t="s">
        <v>314</v>
      </c>
      <c r="E1037" s="116" t="s">
        <v>315</v>
      </c>
      <c r="F1037" s="116" t="s">
        <v>316</v>
      </c>
      <c r="G1037" s="116" t="s">
        <v>317</v>
      </c>
      <c r="H1037" s="116">
        <v>0.36</v>
      </c>
      <c r="I1037" s="116">
        <v>0.57999999999999996</v>
      </c>
      <c r="J1037" s="116" t="s">
        <v>326</v>
      </c>
      <c r="K1037" s="116">
        <v>1.3428993652919999E-2</v>
      </c>
      <c r="L1037" s="116">
        <v>3955.77408030789</v>
      </c>
      <c r="M1037" s="116">
        <v>11.2242142150596</v>
      </c>
      <c r="N1037" s="116">
        <v>2.0268759824507501</v>
      </c>
      <c r="O1037" s="116">
        <v>0.15072990145314</v>
      </c>
      <c r="P1037" s="116">
        <v>2.72189047036E-2</v>
      </c>
      <c r="Q1037" s="116">
        <v>53.122065016871701</v>
      </c>
      <c r="R1037" s="116">
        <v>1310</v>
      </c>
      <c r="S1037" s="116" t="s">
        <v>318</v>
      </c>
      <c r="T1037" s="116">
        <v>1310</v>
      </c>
      <c r="U1037" s="116" t="s">
        <v>327</v>
      </c>
      <c r="V1037" s="116" t="s">
        <v>326</v>
      </c>
      <c r="Z1037" s="116">
        <v>0</v>
      </c>
      <c r="AA1037" s="116">
        <v>1</v>
      </c>
      <c r="AB1037" s="116">
        <v>0.15072990145314</v>
      </c>
      <c r="AC1037" s="116">
        <v>2.72189047036E-2</v>
      </c>
      <c r="AD1037" s="116">
        <v>53.122065071275898</v>
      </c>
      <c r="AF1037" s="116">
        <v>-1</v>
      </c>
      <c r="AG1037" s="116">
        <v>-1</v>
      </c>
      <c r="AH1037" s="116">
        <v>-1</v>
      </c>
      <c r="AI1037" s="116">
        <v>-1</v>
      </c>
      <c r="AJ1037" s="116">
        <v>0</v>
      </c>
      <c r="AM1037" s="116" t="s">
        <v>319</v>
      </c>
      <c r="AN1037" s="116" t="s">
        <v>328</v>
      </c>
      <c r="AQ1037" s="116">
        <v>779</v>
      </c>
      <c r="AR1037" s="116" t="s">
        <v>320</v>
      </c>
      <c r="AS1037" s="116" t="s">
        <v>248</v>
      </c>
      <c r="AT1037" s="116" t="s">
        <v>268</v>
      </c>
      <c r="AV1037" s="116">
        <v>30.9040536664032</v>
      </c>
      <c r="AW1037" s="116">
        <v>4.3083588899999997E-2</v>
      </c>
    </row>
    <row r="1038" spans="1:49" x14ac:dyDescent="0.25">
      <c r="A1038" s="127">
        <v>260000</v>
      </c>
      <c r="B1038" s="127">
        <v>2500000</v>
      </c>
      <c r="C1038" s="127">
        <v>720000</v>
      </c>
      <c r="D1038" s="116" t="s">
        <v>314</v>
      </c>
      <c r="E1038" s="116" t="s">
        <v>315</v>
      </c>
      <c r="F1038" s="116" t="s">
        <v>316</v>
      </c>
      <c r="G1038" s="116" t="s">
        <v>317</v>
      </c>
      <c r="H1038" s="116">
        <v>0.36</v>
      </c>
      <c r="I1038" s="116">
        <v>0.57999999999999996</v>
      </c>
      <c r="J1038" s="116" t="s">
        <v>326</v>
      </c>
      <c r="K1038" s="116">
        <v>4.3426743023169997E-2</v>
      </c>
      <c r="L1038" s="116">
        <v>3955.77408030789</v>
      </c>
      <c r="M1038" s="116">
        <v>11.2242142150596</v>
      </c>
      <c r="N1038" s="116">
        <v>2.0268759824507501</v>
      </c>
      <c r="O1038" s="116">
        <v>0.48743106635443001</v>
      </c>
      <c r="P1038" s="116">
        <v>8.8020622429720002E-2</v>
      </c>
      <c r="Q1038" s="116">
        <v>171.786384443255</v>
      </c>
      <c r="R1038" s="116">
        <v>1310</v>
      </c>
      <c r="S1038" s="116" t="s">
        <v>318</v>
      </c>
      <c r="T1038" s="116">
        <v>1310</v>
      </c>
      <c r="U1038" s="116" t="s">
        <v>327</v>
      </c>
      <c r="V1038" s="116" t="s">
        <v>326</v>
      </c>
      <c r="Z1038" s="116">
        <v>0</v>
      </c>
      <c r="AA1038" s="116">
        <v>1</v>
      </c>
      <c r="AB1038" s="116">
        <v>0.48743106635443001</v>
      </c>
      <c r="AC1038" s="116">
        <v>8.8020622429720002E-2</v>
      </c>
      <c r="AD1038" s="116">
        <v>171.78638439198599</v>
      </c>
      <c r="AF1038" s="116">
        <v>-1</v>
      </c>
      <c r="AG1038" s="116">
        <v>-1</v>
      </c>
      <c r="AH1038" s="116">
        <v>-1</v>
      </c>
      <c r="AI1038" s="116">
        <v>-1</v>
      </c>
      <c r="AJ1038" s="116">
        <v>0</v>
      </c>
      <c r="AM1038" s="116" t="s">
        <v>319</v>
      </c>
      <c r="AN1038" s="116" t="s">
        <v>328</v>
      </c>
      <c r="AQ1038" s="116">
        <v>779</v>
      </c>
      <c r="AR1038" s="116" t="s">
        <v>320</v>
      </c>
      <c r="AS1038" s="116" t="s">
        <v>248</v>
      </c>
      <c r="AT1038" s="116" t="s">
        <v>268</v>
      </c>
      <c r="AV1038" s="116">
        <v>55.695554306463798</v>
      </c>
      <c r="AW1038" s="116">
        <v>0.1393239127</v>
      </c>
    </row>
    <row r="1039" spans="1:49" x14ac:dyDescent="0.25">
      <c r="A1039" s="127">
        <v>260000</v>
      </c>
      <c r="B1039" s="127">
        <v>2500000</v>
      </c>
      <c r="C1039" s="127">
        <v>720000</v>
      </c>
      <c r="D1039" s="116" t="s">
        <v>314</v>
      </c>
      <c r="E1039" s="116" t="s">
        <v>315</v>
      </c>
      <c r="F1039" s="116" t="s">
        <v>316</v>
      </c>
      <c r="G1039" s="116" t="s">
        <v>317</v>
      </c>
      <c r="H1039" s="116">
        <v>0.36</v>
      </c>
      <c r="I1039" s="116">
        <v>0.57999999999999996</v>
      </c>
      <c r="J1039" s="116" t="s">
        <v>326</v>
      </c>
      <c r="K1039" s="116">
        <v>4.1002929694449998E-2</v>
      </c>
      <c r="L1039" s="116">
        <v>3955.77408030789</v>
      </c>
      <c r="M1039" s="116">
        <v>11.2242142150596</v>
      </c>
      <c r="N1039" s="116">
        <v>2.0268759824507501</v>
      </c>
      <c r="O1039" s="116">
        <v>0.46022566633557999</v>
      </c>
      <c r="P1039" s="116">
        <v>8.3107853407799998E-2</v>
      </c>
      <c r="Q1039" s="116">
        <v>162.19832650200701</v>
      </c>
      <c r="R1039" s="116">
        <v>1310</v>
      </c>
      <c r="S1039" s="116" t="s">
        <v>318</v>
      </c>
      <c r="T1039" s="116">
        <v>1310</v>
      </c>
      <c r="U1039" s="116" t="s">
        <v>327</v>
      </c>
      <c r="V1039" s="116" t="s">
        <v>326</v>
      </c>
      <c r="Z1039" s="116">
        <v>0</v>
      </c>
      <c r="AA1039" s="116">
        <v>1</v>
      </c>
      <c r="AB1039" s="116">
        <v>0.46022566633557999</v>
      </c>
      <c r="AC1039" s="116">
        <v>8.3107853407799998E-2</v>
      </c>
      <c r="AD1039" s="116">
        <v>162.19832650200701</v>
      </c>
      <c r="AF1039" s="116">
        <v>-1</v>
      </c>
      <c r="AG1039" s="116">
        <v>-1</v>
      </c>
      <c r="AH1039" s="116">
        <v>-1</v>
      </c>
      <c r="AI1039" s="116">
        <v>-1</v>
      </c>
      <c r="AJ1039" s="116">
        <v>0</v>
      </c>
      <c r="AM1039" s="116" t="s">
        <v>319</v>
      </c>
      <c r="AN1039" s="116" t="s">
        <v>328</v>
      </c>
      <c r="AQ1039" s="116">
        <v>779</v>
      </c>
      <c r="AR1039" s="116" t="s">
        <v>320</v>
      </c>
      <c r="AS1039" s="116" t="s">
        <v>248</v>
      </c>
      <c r="AT1039" s="116" t="s">
        <v>268</v>
      </c>
      <c r="AV1039" s="116">
        <v>64.571734578914104</v>
      </c>
      <c r="AW1039" s="116">
        <v>0.13154771009999999</v>
      </c>
    </row>
    <row r="1040" spans="1:49" x14ac:dyDescent="0.25">
      <c r="A1040" s="127">
        <v>260000</v>
      </c>
      <c r="B1040" s="127">
        <v>2500000</v>
      </c>
      <c r="C1040" s="127">
        <v>720000</v>
      </c>
      <c r="D1040" s="116" t="s">
        <v>314</v>
      </c>
      <c r="E1040" s="116" t="s">
        <v>315</v>
      </c>
      <c r="F1040" s="116" t="s">
        <v>316</v>
      </c>
      <c r="G1040" s="116" t="s">
        <v>317</v>
      </c>
      <c r="H1040" s="116">
        <v>0.36</v>
      </c>
      <c r="I1040" s="116">
        <v>0.57999999999999996</v>
      </c>
      <c r="J1040" s="116" t="s">
        <v>326</v>
      </c>
      <c r="K1040" s="116">
        <v>0.11605322465152999</v>
      </c>
      <c r="L1040" s="116">
        <v>3955.77408030789</v>
      </c>
      <c r="M1040" s="116">
        <v>11.2242142150596</v>
      </c>
      <c r="N1040" s="116">
        <v>2.0268759824507501</v>
      </c>
      <c r="O1040" s="116">
        <v>1.30260625383727</v>
      </c>
      <c r="P1040" s="116">
        <v>0.23522549373214999</v>
      </c>
      <c r="Q1040" s="116">
        <v>459.08033801269102</v>
      </c>
      <c r="R1040" s="116">
        <v>1310</v>
      </c>
      <c r="S1040" s="116" t="s">
        <v>318</v>
      </c>
      <c r="T1040" s="116">
        <v>1310</v>
      </c>
      <c r="U1040" s="116" t="s">
        <v>327</v>
      </c>
      <c r="V1040" s="116" t="s">
        <v>326</v>
      </c>
      <c r="Z1040" s="116">
        <v>0</v>
      </c>
      <c r="AA1040" s="116">
        <v>1</v>
      </c>
      <c r="AB1040" s="116">
        <v>1.30260625383727</v>
      </c>
      <c r="AC1040" s="116">
        <v>0.23522549373214999</v>
      </c>
      <c r="AD1040" s="116">
        <v>459.08033801269102</v>
      </c>
      <c r="AF1040" s="116">
        <v>-1</v>
      </c>
      <c r="AG1040" s="116">
        <v>-1</v>
      </c>
      <c r="AH1040" s="116">
        <v>-1</v>
      </c>
      <c r="AI1040" s="116">
        <v>-1</v>
      </c>
      <c r="AJ1040" s="116">
        <v>0</v>
      </c>
      <c r="AM1040" s="116" t="s">
        <v>319</v>
      </c>
      <c r="AN1040" s="116" t="s">
        <v>328</v>
      </c>
      <c r="AQ1040" s="116">
        <v>779</v>
      </c>
      <c r="AR1040" s="116" t="s">
        <v>320</v>
      </c>
      <c r="AS1040" s="116" t="s">
        <v>248</v>
      </c>
      <c r="AT1040" s="116" t="s">
        <v>268</v>
      </c>
      <c r="AV1040" s="116">
        <v>87.831731846396806</v>
      </c>
      <c r="AW1040" s="116">
        <v>0.3723279303</v>
      </c>
    </row>
    <row r="1041" spans="1:49" x14ac:dyDescent="0.25">
      <c r="A1041" s="127">
        <v>260000</v>
      </c>
      <c r="B1041" s="127">
        <v>2500000</v>
      </c>
      <c r="C1041" s="127">
        <v>720000</v>
      </c>
      <c r="D1041" s="116" t="s">
        <v>314</v>
      </c>
      <c r="E1041" s="116" t="s">
        <v>315</v>
      </c>
      <c r="F1041" s="116" t="s">
        <v>316</v>
      </c>
      <c r="G1041" s="116" t="s">
        <v>317</v>
      </c>
      <c r="H1041" s="116">
        <v>0.36</v>
      </c>
      <c r="I1041" s="116">
        <v>0.57999999999999996</v>
      </c>
      <c r="J1041" s="116" t="s">
        <v>326</v>
      </c>
      <c r="K1041" s="116">
        <v>0.11189416220142</v>
      </c>
      <c r="L1041" s="116">
        <v>3955.77408030789</v>
      </c>
      <c r="M1041" s="116">
        <v>11.2242142150596</v>
      </c>
      <c r="N1041" s="116">
        <v>2.0268759824507501</v>
      </c>
      <c r="O1041" s="116">
        <v>1.25592404596346</v>
      </c>
      <c r="P1041" s="116">
        <v>0.22679558994252</v>
      </c>
      <c r="Q1041" s="116">
        <v>442.62802657417501</v>
      </c>
      <c r="R1041" s="116">
        <v>1310</v>
      </c>
      <c r="S1041" s="116" t="s">
        <v>318</v>
      </c>
      <c r="T1041" s="116">
        <v>1310</v>
      </c>
      <c r="U1041" s="116" t="s">
        <v>327</v>
      </c>
      <c r="V1041" s="116" t="s">
        <v>326</v>
      </c>
      <c r="Z1041" s="116">
        <v>0</v>
      </c>
      <c r="AA1041" s="116">
        <v>1</v>
      </c>
      <c r="AB1041" s="116">
        <v>1.25592404596346</v>
      </c>
      <c r="AC1041" s="116">
        <v>0.22679558994252</v>
      </c>
      <c r="AD1041" s="116">
        <v>442.62802657417501</v>
      </c>
      <c r="AF1041" s="116">
        <v>-1</v>
      </c>
      <c r="AG1041" s="116">
        <v>-1</v>
      </c>
      <c r="AH1041" s="116">
        <v>-1</v>
      </c>
      <c r="AI1041" s="116">
        <v>-1</v>
      </c>
      <c r="AJ1041" s="116">
        <v>0</v>
      </c>
      <c r="AM1041" s="116" t="s">
        <v>319</v>
      </c>
      <c r="AN1041" s="116" t="s">
        <v>328</v>
      </c>
      <c r="AQ1041" s="116">
        <v>779</v>
      </c>
      <c r="AR1041" s="116" t="s">
        <v>320</v>
      </c>
      <c r="AS1041" s="116" t="s">
        <v>248</v>
      </c>
      <c r="AT1041" s="116" t="s">
        <v>268</v>
      </c>
      <c r="AV1041" s="116">
        <v>86.185284347627402</v>
      </c>
      <c r="AW1041" s="116">
        <v>0.35898461199999998</v>
      </c>
    </row>
    <row r="1042" spans="1:49" x14ac:dyDescent="0.25">
      <c r="A1042" s="127">
        <v>260000</v>
      </c>
      <c r="B1042" s="127">
        <v>2500000</v>
      </c>
      <c r="C1042" s="127">
        <v>720000</v>
      </c>
      <c r="D1042" s="116" t="s">
        <v>314</v>
      </c>
      <c r="E1042" s="116" t="s">
        <v>315</v>
      </c>
      <c r="F1042" s="116" t="s">
        <v>316</v>
      </c>
      <c r="G1042" s="116" t="s">
        <v>317</v>
      </c>
      <c r="H1042" s="116">
        <v>0.36</v>
      </c>
      <c r="I1042" s="116">
        <v>0.57999999999999996</v>
      </c>
      <c r="J1042" s="116" t="s">
        <v>326</v>
      </c>
      <c r="K1042" s="116">
        <v>4.2363177301509999E-2</v>
      </c>
      <c r="L1042" s="116">
        <v>3955.77408030789</v>
      </c>
      <c r="M1042" s="116">
        <v>11.2242142150596</v>
      </c>
      <c r="N1042" s="116">
        <v>2.0268759824507501</v>
      </c>
      <c r="O1042" s="116">
        <v>0.47549337686276999</v>
      </c>
      <c r="P1042" s="116">
        <v>8.5864906612740002E-2</v>
      </c>
      <c r="Q1042" s="116">
        <v>167.57915872882401</v>
      </c>
      <c r="R1042" s="116">
        <v>1310</v>
      </c>
      <c r="S1042" s="116" t="s">
        <v>318</v>
      </c>
      <c r="T1042" s="116">
        <v>1310</v>
      </c>
      <c r="U1042" s="116" t="s">
        <v>327</v>
      </c>
      <c r="V1042" s="116" t="s">
        <v>326</v>
      </c>
      <c r="Z1042" s="116">
        <v>0</v>
      </c>
      <c r="AA1042" s="116">
        <v>1</v>
      </c>
      <c r="AB1042" s="116">
        <v>0.47549337686276999</v>
      </c>
      <c r="AC1042" s="116">
        <v>8.5864906612740002E-2</v>
      </c>
      <c r="AD1042" s="116">
        <v>167.579158728826</v>
      </c>
      <c r="AF1042" s="116">
        <v>-1</v>
      </c>
      <c r="AG1042" s="116">
        <v>-1</v>
      </c>
      <c r="AH1042" s="116">
        <v>-1</v>
      </c>
      <c r="AI1042" s="116">
        <v>-1</v>
      </c>
      <c r="AJ1042" s="116">
        <v>0</v>
      </c>
      <c r="AM1042" s="116" t="s">
        <v>319</v>
      </c>
      <c r="AN1042" s="116" t="s">
        <v>328</v>
      </c>
      <c r="AQ1042" s="116">
        <v>779</v>
      </c>
      <c r="AR1042" s="116" t="s">
        <v>320</v>
      </c>
      <c r="AS1042" s="116" t="s">
        <v>248</v>
      </c>
      <c r="AT1042" s="116" t="s">
        <v>268</v>
      </c>
      <c r="AV1042" s="116">
        <v>63.038488735451502</v>
      </c>
      <c r="AW1042" s="116">
        <v>0.1359117265</v>
      </c>
    </row>
    <row r="1043" spans="1:49" x14ac:dyDescent="0.25">
      <c r="A1043" s="127">
        <v>260000</v>
      </c>
      <c r="B1043" s="127">
        <v>2500000</v>
      </c>
      <c r="C1043" s="127">
        <v>730000</v>
      </c>
      <c r="D1043" s="116" t="s">
        <v>314</v>
      </c>
      <c r="E1043" s="116" t="s">
        <v>315</v>
      </c>
      <c r="F1043" s="116" t="s">
        <v>316</v>
      </c>
      <c r="G1043" s="116" t="s">
        <v>317</v>
      </c>
      <c r="H1043" s="116">
        <v>0.36</v>
      </c>
      <c r="I1043" s="116">
        <v>0.57999999999999996</v>
      </c>
      <c r="J1043" s="116" t="s">
        <v>326</v>
      </c>
      <c r="K1043" s="116">
        <v>1.041094983479E-2</v>
      </c>
      <c r="L1043" s="116">
        <v>3994.9006911357901</v>
      </c>
      <c r="M1043" s="116">
        <v>10.802834699441</v>
      </c>
      <c r="N1043" s="116">
        <v>1.89195715657606</v>
      </c>
      <c r="O1043" s="116">
        <v>0.11246777012945</v>
      </c>
      <c r="P1043" s="116">
        <v>1.9697071046689999E-2</v>
      </c>
      <c r="Q1043" s="116">
        <v>41.590710690398602</v>
      </c>
      <c r="R1043" s="116">
        <v>1210</v>
      </c>
      <c r="S1043" s="116" t="s">
        <v>318</v>
      </c>
      <c r="T1043" s="116">
        <v>1210</v>
      </c>
      <c r="U1043" s="116" t="s">
        <v>327</v>
      </c>
      <c r="V1043" s="116" t="s">
        <v>326</v>
      </c>
      <c r="Z1043" s="116">
        <v>0</v>
      </c>
      <c r="AA1043" s="116">
        <v>1</v>
      </c>
      <c r="AB1043" s="116">
        <v>0.11246777012945</v>
      </c>
      <c r="AC1043" s="116">
        <v>1.9697071046689999E-2</v>
      </c>
      <c r="AD1043" s="116">
        <v>41.590710715934001</v>
      </c>
      <c r="AF1043" s="116">
        <v>-1</v>
      </c>
      <c r="AG1043" s="116">
        <v>-1</v>
      </c>
      <c r="AH1043" s="116">
        <v>-1</v>
      </c>
      <c r="AI1043" s="116">
        <v>-1</v>
      </c>
      <c r="AJ1043" s="116">
        <v>0</v>
      </c>
      <c r="AM1043" s="116" t="s">
        <v>319</v>
      </c>
      <c r="AN1043" s="116" t="s">
        <v>328</v>
      </c>
      <c r="AQ1043" s="116">
        <v>779</v>
      </c>
      <c r="AR1043" s="116" t="s">
        <v>320</v>
      </c>
      <c r="AS1043" s="116" t="s">
        <v>248</v>
      </c>
      <c r="AT1043" s="116" t="s">
        <v>268</v>
      </c>
      <c r="AV1043" s="116">
        <v>33.690090619152599</v>
      </c>
      <c r="AW1043" s="116">
        <v>3.3731314399999997E-2</v>
      </c>
    </row>
    <row r="1044" spans="1:49" x14ac:dyDescent="0.25">
      <c r="A1044" s="127">
        <v>260000</v>
      </c>
      <c r="B1044" s="127">
        <v>2500000</v>
      </c>
      <c r="C1044" s="127">
        <v>730000</v>
      </c>
      <c r="D1044" s="116" t="s">
        <v>314</v>
      </c>
      <c r="E1044" s="116" t="s">
        <v>315</v>
      </c>
      <c r="F1044" s="116" t="s">
        <v>316</v>
      </c>
      <c r="G1044" s="116" t="s">
        <v>317</v>
      </c>
      <c r="H1044" s="116">
        <v>0.36</v>
      </c>
      <c r="I1044" s="116">
        <v>0.57999999999999996</v>
      </c>
      <c r="J1044" s="116" t="s">
        <v>326</v>
      </c>
      <c r="K1044" s="116">
        <v>6.6711156379260006E-2</v>
      </c>
      <c r="L1044" s="116">
        <v>3994.9006911357901</v>
      </c>
      <c r="M1044" s="116">
        <v>10.802834699441</v>
      </c>
      <c r="N1044" s="116">
        <v>1.89195715657606</v>
      </c>
      <c r="O1044" s="116">
        <v>0.72066959497379002</v>
      </c>
      <c r="P1044" s="116">
        <v>0.12621464973522001</v>
      </c>
      <c r="Q1044" s="116">
        <v>266.50444472600498</v>
      </c>
      <c r="R1044" s="116">
        <v>1310</v>
      </c>
      <c r="S1044" s="116" t="s">
        <v>318</v>
      </c>
      <c r="T1044" s="116">
        <v>1310</v>
      </c>
      <c r="U1044" s="116" t="s">
        <v>327</v>
      </c>
      <c r="V1044" s="116" t="s">
        <v>326</v>
      </c>
      <c r="Z1044" s="116">
        <v>0</v>
      </c>
      <c r="AA1044" s="116">
        <v>1</v>
      </c>
      <c r="AB1044" s="116">
        <v>0.72066959497379002</v>
      </c>
      <c r="AC1044" s="116">
        <v>0.12621464973522001</v>
      </c>
      <c r="AD1044" s="116">
        <v>266.50444472600702</v>
      </c>
      <c r="AF1044" s="116">
        <v>-1</v>
      </c>
      <c r="AG1044" s="116">
        <v>-1</v>
      </c>
      <c r="AH1044" s="116">
        <v>-1</v>
      </c>
      <c r="AI1044" s="116">
        <v>-1</v>
      </c>
      <c r="AJ1044" s="116">
        <v>0</v>
      </c>
      <c r="AM1044" s="116" t="s">
        <v>319</v>
      </c>
      <c r="AN1044" s="116" t="s">
        <v>328</v>
      </c>
      <c r="AQ1044" s="116">
        <v>779</v>
      </c>
      <c r="AR1044" s="116" t="s">
        <v>320</v>
      </c>
      <c r="AS1044" s="116" t="s">
        <v>248</v>
      </c>
      <c r="AT1044" s="116" t="s">
        <v>268</v>
      </c>
      <c r="AV1044" s="116">
        <v>66.703783294686204</v>
      </c>
      <c r="AW1044" s="116">
        <v>0.216143102</v>
      </c>
    </row>
    <row r="1045" spans="1:49" x14ac:dyDescent="0.25">
      <c r="A1045" s="127">
        <v>260000</v>
      </c>
      <c r="B1045" s="127">
        <v>2500000</v>
      </c>
      <c r="C1045" s="127">
        <v>730000</v>
      </c>
      <c r="D1045" s="116" t="s">
        <v>314</v>
      </c>
      <c r="E1045" s="116" t="s">
        <v>315</v>
      </c>
      <c r="F1045" s="116" t="s">
        <v>316</v>
      </c>
      <c r="G1045" s="116" t="s">
        <v>317</v>
      </c>
      <c r="H1045" s="116">
        <v>0.36</v>
      </c>
      <c r="I1045" s="116">
        <v>0.57999999999999996</v>
      </c>
      <c r="J1045" s="116" t="s">
        <v>326</v>
      </c>
      <c r="K1045" s="116">
        <v>0.19926979391103</v>
      </c>
      <c r="L1045" s="116">
        <v>3994.9006911357901</v>
      </c>
      <c r="M1045" s="116">
        <v>10.802834699441</v>
      </c>
      <c r="N1045" s="116">
        <v>1.89195715657606</v>
      </c>
      <c r="O1045" s="116">
        <v>2.1526786442125601</v>
      </c>
      <c r="P1045" s="116">
        <v>0.37700991267940998</v>
      </c>
      <c r="Q1045" s="116">
        <v>796.06303741767204</v>
      </c>
      <c r="R1045" s="116">
        <v>1310</v>
      </c>
      <c r="S1045" s="116" t="s">
        <v>318</v>
      </c>
      <c r="T1045" s="116">
        <v>1310</v>
      </c>
      <c r="U1045" s="116" t="s">
        <v>327</v>
      </c>
      <c r="V1045" s="116" t="s">
        <v>326</v>
      </c>
      <c r="Z1045" s="116">
        <v>0</v>
      </c>
      <c r="AA1045" s="116">
        <v>1</v>
      </c>
      <c r="AB1045" s="116">
        <v>2.1526786442125601</v>
      </c>
      <c r="AC1045" s="116">
        <v>0.37700991267940998</v>
      </c>
      <c r="AD1045" s="116">
        <v>796.06303741767204</v>
      </c>
      <c r="AF1045" s="116">
        <v>-1</v>
      </c>
      <c r="AG1045" s="116">
        <v>-1</v>
      </c>
      <c r="AH1045" s="116">
        <v>-1</v>
      </c>
      <c r="AI1045" s="116">
        <v>-1</v>
      </c>
      <c r="AJ1045" s="116">
        <v>0</v>
      </c>
      <c r="AM1045" s="116" t="s">
        <v>319</v>
      </c>
      <c r="AN1045" s="116" t="s">
        <v>328</v>
      </c>
      <c r="AQ1045" s="116">
        <v>779</v>
      </c>
      <c r="AR1045" s="116" t="s">
        <v>320</v>
      </c>
      <c r="AS1045" s="116" t="s">
        <v>248</v>
      </c>
      <c r="AT1045" s="116" t="s">
        <v>268</v>
      </c>
      <c r="AV1045" s="116">
        <v>113.786778946168</v>
      </c>
      <c r="AW1045" s="116">
        <v>0.64563101170000003</v>
      </c>
    </row>
    <row r="1046" spans="1:49" x14ac:dyDescent="0.25">
      <c r="A1046" s="127">
        <v>260000</v>
      </c>
      <c r="B1046" s="127">
        <v>2500000</v>
      </c>
      <c r="C1046" s="127">
        <v>730000</v>
      </c>
      <c r="D1046" s="116" t="s">
        <v>314</v>
      </c>
      <c r="E1046" s="116" t="s">
        <v>315</v>
      </c>
      <c r="F1046" s="116" t="s">
        <v>316</v>
      </c>
      <c r="G1046" s="116" t="s">
        <v>317</v>
      </c>
      <c r="H1046" s="116">
        <v>0.36</v>
      </c>
      <c r="I1046" s="116">
        <v>0.57999999999999996</v>
      </c>
      <c r="J1046" s="116" t="s">
        <v>326</v>
      </c>
      <c r="K1046" s="116">
        <v>9.3393747224489995E-2</v>
      </c>
      <c r="L1046" s="116">
        <v>3994.9006911357901</v>
      </c>
      <c r="M1046" s="116">
        <v>10.802834699441</v>
      </c>
      <c r="N1046" s="116">
        <v>1.89195715657606</v>
      </c>
      <c r="O1046" s="116">
        <v>1.0089172132276401</v>
      </c>
      <c r="P1046" s="116">
        <v>0.17669696844084001</v>
      </c>
      <c r="Q1046" s="116">
        <v>373.098745334912</v>
      </c>
      <c r="R1046" s="116">
        <v>1310</v>
      </c>
      <c r="S1046" s="116" t="s">
        <v>318</v>
      </c>
      <c r="T1046" s="116">
        <v>1310</v>
      </c>
      <c r="U1046" s="116" t="s">
        <v>327</v>
      </c>
      <c r="V1046" s="116" t="s">
        <v>326</v>
      </c>
      <c r="Z1046" s="116">
        <v>0</v>
      </c>
      <c r="AA1046" s="116">
        <v>1</v>
      </c>
      <c r="AB1046" s="116">
        <v>1.0089172132276401</v>
      </c>
      <c r="AC1046" s="116">
        <v>0.17669696844084001</v>
      </c>
      <c r="AD1046" s="116">
        <v>373.09874530977402</v>
      </c>
      <c r="AF1046" s="116">
        <v>-1</v>
      </c>
      <c r="AG1046" s="116">
        <v>-1</v>
      </c>
      <c r="AH1046" s="116">
        <v>-1</v>
      </c>
      <c r="AI1046" s="116">
        <v>-1</v>
      </c>
      <c r="AJ1046" s="116">
        <v>0</v>
      </c>
      <c r="AM1046" s="116" t="s">
        <v>319</v>
      </c>
      <c r="AN1046" s="116" t="s">
        <v>328</v>
      </c>
      <c r="AQ1046" s="116">
        <v>779</v>
      </c>
      <c r="AR1046" s="116" t="s">
        <v>320</v>
      </c>
      <c r="AS1046" s="116" t="s">
        <v>248</v>
      </c>
      <c r="AT1046" s="116" t="s">
        <v>268</v>
      </c>
      <c r="AV1046" s="116">
        <v>82.433750954484395</v>
      </c>
      <c r="AW1046" s="116">
        <v>0.30259427840000003</v>
      </c>
    </row>
    <row r="1047" spans="1:49" x14ac:dyDescent="0.25">
      <c r="A1047" s="127">
        <v>260000</v>
      </c>
      <c r="B1047" s="127">
        <v>2500000</v>
      </c>
      <c r="C1047" s="127">
        <v>730000</v>
      </c>
      <c r="D1047" s="116" t="s">
        <v>314</v>
      </c>
      <c r="E1047" s="116" t="s">
        <v>315</v>
      </c>
      <c r="F1047" s="116" t="s">
        <v>316</v>
      </c>
      <c r="G1047" s="116" t="s">
        <v>317</v>
      </c>
      <c r="H1047" s="116">
        <v>0.36</v>
      </c>
      <c r="I1047" s="116">
        <v>0.57999999999999996</v>
      </c>
      <c r="J1047" s="116" t="s">
        <v>326</v>
      </c>
      <c r="K1047" s="116">
        <v>0.17189832476038999</v>
      </c>
      <c r="L1047" s="116">
        <v>4013.3193973685402</v>
      </c>
      <c r="M1047" s="116">
        <v>10.7559801660492</v>
      </c>
      <c r="N1047" s="116">
        <v>1.84470648424112</v>
      </c>
      <c r="O1047" s="116">
        <v>1.84893497169987</v>
      </c>
      <c r="P1047" s="116">
        <v>0.31710195431568</v>
      </c>
      <c r="Q1047" s="116">
        <v>689.88288113604301</v>
      </c>
      <c r="R1047" s="116">
        <v>1210</v>
      </c>
      <c r="S1047" s="116" t="s">
        <v>318</v>
      </c>
      <c r="T1047" s="116">
        <v>1210</v>
      </c>
      <c r="U1047" s="116" t="s">
        <v>327</v>
      </c>
      <c r="V1047" s="116" t="s">
        <v>326</v>
      </c>
      <c r="Z1047" s="116">
        <v>0</v>
      </c>
      <c r="AA1047" s="116">
        <v>1</v>
      </c>
      <c r="AB1047" s="116">
        <v>1.84893497169987</v>
      </c>
      <c r="AC1047" s="116">
        <v>0.31710195431568</v>
      </c>
      <c r="AD1047" s="116">
        <v>689.88288121835603</v>
      </c>
      <c r="AF1047" s="116">
        <v>-1</v>
      </c>
      <c r="AG1047" s="116">
        <v>-1</v>
      </c>
      <c r="AH1047" s="116">
        <v>-1</v>
      </c>
      <c r="AI1047" s="116">
        <v>-1</v>
      </c>
      <c r="AJ1047" s="116">
        <v>0</v>
      </c>
      <c r="AM1047" s="116" t="s">
        <v>319</v>
      </c>
      <c r="AN1047" s="116" t="s">
        <v>328</v>
      </c>
      <c r="AQ1047" s="116">
        <v>779</v>
      </c>
      <c r="AR1047" s="116" t="s">
        <v>320</v>
      </c>
      <c r="AS1047" s="116" t="s">
        <v>248</v>
      </c>
      <c r="AT1047" s="116" t="s">
        <v>268</v>
      </c>
      <c r="AV1047" s="116">
        <v>169.06955289888401</v>
      </c>
      <c r="AW1047" s="116">
        <v>0.55951571870000005</v>
      </c>
    </row>
    <row r="1048" spans="1:49" x14ac:dyDescent="0.25">
      <c r="A1048" s="127">
        <v>260000</v>
      </c>
      <c r="B1048" s="127">
        <v>2500000</v>
      </c>
      <c r="C1048" s="127">
        <v>730000</v>
      </c>
      <c r="D1048" s="116" t="s">
        <v>314</v>
      </c>
      <c r="E1048" s="116" t="s">
        <v>315</v>
      </c>
      <c r="F1048" s="116" t="s">
        <v>316</v>
      </c>
      <c r="G1048" s="116" t="s">
        <v>317</v>
      </c>
      <c r="H1048" s="116">
        <v>0.36</v>
      </c>
      <c r="I1048" s="116">
        <v>0.57999999999999996</v>
      </c>
      <c r="J1048" s="116" t="s">
        <v>326</v>
      </c>
      <c r="K1048" s="116">
        <v>7.5919201053080004E-2</v>
      </c>
      <c r="L1048" s="116">
        <v>4013.3193973685402</v>
      </c>
      <c r="M1048" s="116">
        <v>10.7559801660492</v>
      </c>
      <c r="N1048" s="116">
        <v>1.84470648424112</v>
      </c>
      <c r="O1048" s="116">
        <v>0.81658542074926999</v>
      </c>
      <c r="P1048" s="116">
        <v>0.14004864246102999</v>
      </c>
      <c r="Q1048" s="116">
        <v>304.688002219064</v>
      </c>
      <c r="R1048" s="116">
        <v>1310</v>
      </c>
      <c r="S1048" s="116" t="s">
        <v>318</v>
      </c>
      <c r="T1048" s="116">
        <v>1310</v>
      </c>
      <c r="U1048" s="116" t="s">
        <v>327</v>
      </c>
      <c r="V1048" s="116" t="s">
        <v>326</v>
      </c>
      <c r="Z1048" s="116">
        <v>0</v>
      </c>
      <c r="AA1048" s="116">
        <v>1</v>
      </c>
      <c r="AB1048" s="116">
        <v>0.81658542074926999</v>
      </c>
      <c r="AC1048" s="116">
        <v>0.14004864246102999</v>
      </c>
      <c r="AD1048" s="116">
        <v>304.68800227329598</v>
      </c>
      <c r="AF1048" s="116">
        <v>-1</v>
      </c>
      <c r="AG1048" s="116">
        <v>-1</v>
      </c>
      <c r="AH1048" s="116">
        <v>-1</v>
      </c>
      <c r="AI1048" s="116">
        <v>-1</v>
      </c>
      <c r="AJ1048" s="116">
        <v>0</v>
      </c>
      <c r="AM1048" s="116" t="s">
        <v>319</v>
      </c>
      <c r="AN1048" s="116" t="s">
        <v>328</v>
      </c>
      <c r="AQ1048" s="116">
        <v>779</v>
      </c>
      <c r="AR1048" s="116" t="s">
        <v>320</v>
      </c>
      <c r="AS1048" s="116" t="s">
        <v>248</v>
      </c>
      <c r="AT1048" s="116" t="s">
        <v>268</v>
      </c>
      <c r="AV1048" s="116">
        <v>79.491171625284906</v>
      </c>
      <c r="AW1048" s="116">
        <v>0.24711111299999999</v>
      </c>
    </row>
    <row r="1049" spans="1:49" x14ac:dyDescent="0.25">
      <c r="A1049" s="127">
        <v>260000</v>
      </c>
      <c r="B1049" s="127">
        <v>2500000</v>
      </c>
      <c r="C1049" s="127">
        <v>730000</v>
      </c>
      <c r="D1049" s="116" t="s">
        <v>314</v>
      </c>
      <c r="E1049" s="116" t="s">
        <v>315</v>
      </c>
      <c r="F1049" s="116" t="s">
        <v>316</v>
      </c>
      <c r="G1049" s="116" t="s">
        <v>317</v>
      </c>
      <c r="H1049" s="116">
        <v>0.36</v>
      </c>
      <c r="I1049" s="116">
        <v>0.57999999999999996</v>
      </c>
      <c r="J1049" s="116" t="s">
        <v>326</v>
      </c>
      <c r="K1049" s="116">
        <v>3.9481802884759998E-2</v>
      </c>
      <c r="L1049" s="116">
        <v>4013.3193973685402</v>
      </c>
      <c r="M1049" s="116">
        <v>10.7559801660492</v>
      </c>
      <c r="N1049" s="116">
        <v>1.84470648424112</v>
      </c>
      <c r="O1049" s="116">
        <v>0.42466548874834997</v>
      </c>
      <c r="P1049" s="116">
        <v>7.2832337791039994E-2</v>
      </c>
      <c r="Q1049" s="116">
        <v>158.453085360492</v>
      </c>
      <c r="R1049" s="116">
        <v>1310</v>
      </c>
      <c r="S1049" s="116" t="s">
        <v>318</v>
      </c>
      <c r="T1049" s="116">
        <v>1310</v>
      </c>
      <c r="U1049" s="116" t="s">
        <v>327</v>
      </c>
      <c r="V1049" s="116" t="s">
        <v>326</v>
      </c>
      <c r="Z1049" s="116">
        <v>0</v>
      </c>
      <c r="AA1049" s="116">
        <v>1</v>
      </c>
      <c r="AB1049" s="116">
        <v>0.42466548874834997</v>
      </c>
      <c r="AC1049" s="116">
        <v>7.2832337791039994E-2</v>
      </c>
      <c r="AD1049" s="116">
        <v>158.45308536049299</v>
      </c>
      <c r="AF1049" s="116">
        <v>-1</v>
      </c>
      <c r="AG1049" s="116">
        <v>-1</v>
      </c>
      <c r="AH1049" s="116">
        <v>-1</v>
      </c>
      <c r="AI1049" s="116">
        <v>-1</v>
      </c>
      <c r="AJ1049" s="116">
        <v>0</v>
      </c>
      <c r="AM1049" s="116" t="s">
        <v>319</v>
      </c>
      <c r="AN1049" s="116" t="s">
        <v>328</v>
      </c>
      <c r="AQ1049" s="116">
        <v>779</v>
      </c>
      <c r="AR1049" s="116" t="s">
        <v>320</v>
      </c>
      <c r="AS1049" s="116" t="s">
        <v>248</v>
      </c>
      <c r="AT1049" s="116" t="s">
        <v>268</v>
      </c>
      <c r="AV1049" s="116">
        <v>51.964862162825703</v>
      </c>
      <c r="AW1049" s="116">
        <v>0.1285102071</v>
      </c>
    </row>
    <row r="1050" spans="1:49" x14ac:dyDescent="0.25">
      <c r="A1050" s="127">
        <v>260000</v>
      </c>
      <c r="B1050" s="127">
        <v>2500000</v>
      </c>
      <c r="C1050" s="127">
        <v>730000</v>
      </c>
      <c r="D1050" s="116" t="s">
        <v>314</v>
      </c>
      <c r="E1050" s="116" t="s">
        <v>315</v>
      </c>
      <c r="F1050" s="116" t="s">
        <v>316</v>
      </c>
      <c r="G1050" s="116" t="s">
        <v>317</v>
      </c>
      <c r="H1050" s="116">
        <v>0.36</v>
      </c>
      <c r="I1050" s="116">
        <v>0.57999999999999996</v>
      </c>
      <c r="J1050" s="116" t="s">
        <v>326</v>
      </c>
      <c r="K1050" s="116">
        <v>0.17517091347975999</v>
      </c>
      <c r="L1050" s="116">
        <v>4013.3193973685402</v>
      </c>
      <c r="M1050" s="116">
        <v>10.7559801660492</v>
      </c>
      <c r="N1050" s="116">
        <v>1.84470648424112</v>
      </c>
      <c r="O1050" s="116">
        <v>1.88413487105712</v>
      </c>
      <c r="P1050" s="116">
        <v>0.32313891994657001</v>
      </c>
      <c r="Q1050" s="116">
        <v>703.01682492312398</v>
      </c>
      <c r="R1050" s="116">
        <v>1310</v>
      </c>
      <c r="S1050" s="116" t="s">
        <v>318</v>
      </c>
      <c r="T1050" s="116">
        <v>1310</v>
      </c>
      <c r="U1050" s="116" t="s">
        <v>327</v>
      </c>
      <c r="V1050" s="116" t="s">
        <v>326</v>
      </c>
      <c r="Z1050" s="116">
        <v>0</v>
      </c>
      <c r="AA1050" s="116">
        <v>1</v>
      </c>
      <c r="AB1050" s="116">
        <v>1.88413487105712</v>
      </c>
      <c r="AC1050" s="116">
        <v>0.32313891994657001</v>
      </c>
      <c r="AD1050" s="116">
        <v>703.01682478696</v>
      </c>
      <c r="AF1050" s="116">
        <v>-1</v>
      </c>
      <c r="AG1050" s="116">
        <v>-1</v>
      </c>
      <c r="AH1050" s="116">
        <v>-1</v>
      </c>
      <c r="AI1050" s="116">
        <v>-1</v>
      </c>
      <c r="AJ1050" s="116">
        <v>0</v>
      </c>
      <c r="AM1050" s="116" t="s">
        <v>319</v>
      </c>
      <c r="AN1050" s="116" t="s">
        <v>328</v>
      </c>
      <c r="AQ1050" s="116">
        <v>779</v>
      </c>
      <c r="AR1050" s="116" t="s">
        <v>320</v>
      </c>
      <c r="AS1050" s="116" t="s">
        <v>248</v>
      </c>
      <c r="AT1050" s="116" t="s">
        <v>268</v>
      </c>
      <c r="AV1050" s="116">
        <v>106.980530135008</v>
      </c>
      <c r="AW1050" s="116">
        <v>0.57016774110000001</v>
      </c>
    </row>
    <row r="1051" spans="1:49" x14ac:dyDescent="0.25">
      <c r="A1051" s="127">
        <v>260000</v>
      </c>
      <c r="B1051" s="127">
        <v>2500000</v>
      </c>
      <c r="C1051" s="127">
        <v>730000</v>
      </c>
      <c r="D1051" s="116" t="s">
        <v>314</v>
      </c>
      <c r="E1051" s="116" t="s">
        <v>315</v>
      </c>
      <c r="F1051" s="116" t="s">
        <v>316</v>
      </c>
      <c r="G1051" s="116" t="s">
        <v>317</v>
      </c>
      <c r="H1051" s="116">
        <v>0.36</v>
      </c>
      <c r="I1051" s="116">
        <v>0.57999999999999996</v>
      </c>
      <c r="J1051" s="116" t="s">
        <v>326</v>
      </c>
      <c r="K1051" s="116">
        <v>0.24664211554296001</v>
      </c>
      <c r="L1051" s="116">
        <v>4017.9839873700998</v>
      </c>
      <c r="M1051" s="116">
        <v>10.5539713958888</v>
      </c>
      <c r="N1051" s="116">
        <v>1.7521425398963399</v>
      </c>
      <c r="O1051" s="116">
        <v>2.6030538324619701</v>
      </c>
      <c r="P1051" s="116">
        <v>0.43215214277285002</v>
      </c>
      <c r="Q1051" s="116">
        <v>991.00407086272003</v>
      </c>
      <c r="R1051" s="116">
        <v>1210</v>
      </c>
      <c r="S1051" s="116" t="s">
        <v>318</v>
      </c>
      <c r="T1051" s="116">
        <v>1210</v>
      </c>
      <c r="U1051" s="116" t="s">
        <v>327</v>
      </c>
      <c r="V1051" s="116" t="s">
        <v>326</v>
      </c>
      <c r="Z1051" s="116">
        <v>0</v>
      </c>
      <c r="AA1051" s="116">
        <v>1</v>
      </c>
      <c r="AB1051" s="116">
        <v>2.6030538324619701</v>
      </c>
      <c r="AC1051" s="116">
        <v>0.43215214277285002</v>
      </c>
      <c r="AD1051" s="116">
        <v>1084.25330225842</v>
      </c>
      <c r="AF1051" s="116">
        <v>-1</v>
      </c>
      <c r="AG1051" s="116">
        <v>-1</v>
      </c>
      <c r="AH1051" s="116">
        <v>-1</v>
      </c>
      <c r="AI1051" s="116">
        <v>-1</v>
      </c>
      <c r="AJ1051" s="116">
        <v>0</v>
      </c>
      <c r="AM1051" s="116" t="s">
        <v>319</v>
      </c>
      <c r="AN1051" s="116" t="s">
        <v>328</v>
      </c>
      <c r="AQ1051" s="116">
        <v>779</v>
      </c>
      <c r="AR1051" s="116" t="s">
        <v>320</v>
      </c>
      <c r="AS1051" s="116" t="s">
        <v>248</v>
      </c>
      <c r="AT1051" s="116" t="s">
        <v>268</v>
      </c>
      <c r="AV1051" s="116">
        <v>200.05628536235</v>
      </c>
      <c r="AW1051" s="116">
        <v>0.87936196450000004</v>
      </c>
    </row>
    <row r="1052" spans="1:49" x14ac:dyDescent="0.25">
      <c r="A1052" s="127">
        <v>260000</v>
      </c>
      <c r="B1052" s="127">
        <v>2500000</v>
      </c>
      <c r="C1052" s="127">
        <v>730000</v>
      </c>
      <c r="D1052" s="116" t="s">
        <v>314</v>
      </c>
      <c r="E1052" s="116" t="s">
        <v>315</v>
      </c>
      <c r="F1052" s="116" t="s">
        <v>316</v>
      </c>
      <c r="G1052" s="116" t="s">
        <v>317</v>
      </c>
      <c r="H1052" s="116">
        <v>0.36</v>
      </c>
      <c r="I1052" s="116">
        <v>0.57999999999999996</v>
      </c>
      <c r="J1052" s="116" t="s">
        <v>326</v>
      </c>
      <c r="K1052" s="116">
        <v>1.6141382011199999E-2</v>
      </c>
      <c r="L1052" s="116">
        <v>4017.9839873700998</v>
      </c>
      <c r="M1052" s="116">
        <v>10.5539713958888</v>
      </c>
      <c r="N1052" s="116">
        <v>1.7521425398963399</v>
      </c>
      <c r="O1052" s="116">
        <v>0.17035568403632001</v>
      </c>
      <c r="P1052" s="116">
        <v>2.828200207454E-2</v>
      </c>
      <c r="Q1052" s="116">
        <v>64.855814455025396</v>
      </c>
      <c r="R1052" s="116">
        <v>1310</v>
      </c>
      <c r="S1052" s="116" t="s">
        <v>318</v>
      </c>
      <c r="T1052" s="116">
        <v>1310</v>
      </c>
      <c r="U1052" s="116" t="s">
        <v>327</v>
      </c>
      <c r="V1052" s="116" t="s">
        <v>326</v>
      </c>
      <c r="Z1052" s="116">
        <v>0</v>
      </c>
      <c r="AA1052" s="116">
        <v>1</v>
      </c>
      <c r="AB1052" s="116">
        <v>0.17035568403632001</v>
      </c>
      <c r="AC1052" s="116">
        <v>2.828200207454E-2</v>
      </c>
      <c r="AD1052" s="116">
        <v>138.863765746284</v>
      </c>
      <c r="AF1052" s="116">
        <v>-1</v>
      </c>
      <c r="AG1052" s="116">
        <v>-1</v>
      </c>
      <c r="AH1052" s="116">
        <v>-1</v>
      </c>
      <c r="AI1052" s="116">
        <v>-1</v>
      </c>
      <c r="AJ1052" s="116">
        <v>0</v>
      </c>
      <c r="AM1052" s="116" t="s">
        <v>319</v>
      </c>
      <c r="AN1052" s="116" t="s">
        <v>328</v>
      </c>
      <c r="AQ1052" s="116">
        <v>779</v>
      </c>
      <c r="AR1052" s="116" t="s">
        <v>320</v>
      </c>
      <c r="AS1052" s="116" t="s">
        <v>248</v>
      </c>
      <c r="AT1052" s="116" t="s">
        <v>268</v>
      </c>
      <c r="AV1052" s="116">
        <v>34.743767262912698</v>
      </c>
      <c r="AW1052" s="116">
        <v>0.1126226811</v>
      </c>
    </row>
    <row r="1053" spans="1:49" x14ac:dyDescent="0.25">
      <c r="A1053" s="127">
        <v>260000</v>
      </c>
      <c r="B1053" s="127">
        <v>2500000</v>
      </c>
      <c r="C1053" s="127">
        <v>730000</v>
      </c>
      <c r="D1053" s="116" t="s">
        <v>314</v>
      </c>
      <c r="E1053" s="116" t="s">
        <v>315</v>
      </c>
      <c r="F1053" s="116" t="s">
        <v>316</v>
      </c>
      <c r="G1053" s="116" t="s">
        <v>317</v>
      </c>
      <c r="H1053" s="116">
        <v>0.36</v>
      </c>
      <c r="I1053" s="116">
        <v>0.57999999999999996</v>
      </c>
      <c r="J1053" s="116" t="s">
        <v>326</v>
      </c>
      <c r="K1053" s="116">
        <v>0.18117511360103999</v>
      </c>
      <c r="L1053" s="116">
        <v>4017.9839873700998</v>
      </c>
      <c r="M1053" s="116">
        <v>10.5539713958888</v>
      </c>
      <c r="N1053" s="116">
        <v>1.7521425398963399</v>
      </c>
      <c r="O1053" s="116">
        <v>1.9121169665923401</v>
      </c>
      <c r="P1053" s="116">
        <v>0.31744462371094001</v>
      </c>
      <c r="Q1053" s="116">
        <v>727.95870535895801</v>
      </c>
      <c r="R1053" s="116">
        <v>1310</v>
      </c>
      <c r="S1053" s="116" t="s">
        <v>318</v>
      </c>
      <c r="T1053" s="116">
        <v>1310</v>
      </c>
      <c r="U1053" s="116" t="s">
        <v>327</v>
      </c>
      <c r="V1053" s="116" t="s">
        <v>326</v>
      </c>
      <c r="Z1053" s="116">
        <v>0</v>
      </c>
      <c r="AA1053" s="116">
        <v>1</v>
      </c>
      <c r="AB1053" s="116">
        <v>1.9121169665923401</v>
      </c>
      <c r="AC1053" s="116">
        <v>0.31744462371094001</v>
      </c>
      <c r="AD1053" s="116">
        <v>727.95870535895801</v>
      </c>
      <c r="AF1053" s="116">
        <v>-1</v>
      </c>
      <c r="AG1053" s="116">
        <v>-1</v>
      </c>
      <c r="AH1053" s="116">
        <v>-1</v>
      </c>
      <c r="AI1053" s="116">
        <v>-1</v>
      </c>
      <c r="AJ1053" s="116">
        <v>0</v>
      </c>
      <c r="AM1053" s="116" t="s">
        <v>319</v>
      </c>
      <c r="AN1053" s="116" t="s">
        <v>328</v>
      </c>
      <c r="AQ1053" s="116">
        <v>779</v>
      </c>
      <c r="AR1053" s="116" t="s">
        <v>320</v>
      </c>
      <c r="AS1053" s="116" t="s">
        <v>248</v>
      </c>
      <c r="AT1053" s="116" t="s">
        <v>268</v>
      </c>
      <c r="AV1053" s="116">
        <v>109.548229981164</v>
      </c>
      <c r="AW1053" s="116">
        <v>0.59039635469999996</v>
      </c>
    </row>
    <row r="1054" spans="1:49" x14ac:dyDescent="0.25">
      <c r="A1054" s="127">
        <v>260000</v>
      </c>
      <c r="B1054" s="127">
        <v>2500000</v>
      </c>
      <c r="C1054" s="127">
        <v>730000</v>
      </c>
      <c r="D1054" s="116" t="s">
        <v>314</v>
      </c>
      <c r="E1054" s="116" t="s">
        <v>315</v>
      </c>
      <c r="F1054" s="116" t="s">
        <v>316</v>
      </c>
      <c r="G1054" s="116" t="s">
        <v>317</v>
      </c>
      <c r="H1054" s="116">
        <v>0.36</v>
      </c>
      <c r="I1054" s="116">
        <v>0.57999999999999996</v>
      </c>
      <c r="J1054" s="116" t="s">
        <v>326</v>
      </c>
      <c r="K1054" s="116">
        <v>2.1724440419889999E-2</v>
      </c>
      <c r="L1054" s="116">
        <v>4017.9839873700998</v>
      </c>
      <c r="M1054" s="116">
        <v>10.5539713958888</v>
      </c>
      <c r="N1054" s="116">
        <v>1.7521425398963399</v>
      </c>
      <c r="O1054" s="116">
        <v>0.22927912278330001</v>
      </c>
      <c r="P1054" s="116">
        <v>3.8064316215139997E-2</v>
      </c>
      <c r="Q1054" s="116">
        <v>87.288453741729896</v>
      </c>
      <c r="R1054" s="116">
        <v>1310</v>
      </c>
      <c r="S1054" s="116" t="s">
        <v>318</v>
      </c>
      <c r="T1054" s="116">
        <v>1310</v>
      </c>
      <c r="U1054" s="116" t="s">
        <v>327</v>
      </c>
      <c r="V1054" s="116" t="s">
        <v>326</v>
      </c>
      <c r="Z1054" s="116">
        <v>0</v>
      </c>
      <c r="AA1054" s="116">
        <v>1</v>
      </c>
      <c r="AB1054" s="116">
        <v>0.22927912278330001</v>
      </c>
      <c r="AC1054" s="116">
        <v>3.8064316215139997E-2</v>
      </c>
      <c r="AD1054" s="116">
        <v>87.288453741729597</v>
      </c>
      <c r="AF1054" s="116">
        <v>-1</v>
      </c>
      <c r="AG1054" s="116">
        <v>-1</v>
      </c>
      <c r="AH1054" s="116">
        <v>-1</v>
      </c>
      <c r="AI1054" s="116">
        <v>-1</v>
      </c>
      <c r="AJ1054" s="116">
        <v>0</v>
      </c>
      <c r="AM1054" s="116" t="s">
        <v>319</v>
      </c>
      <c r="AN1054" s="116" t="s">
        <v>328</v>
      </c>
      <c r="AQ1054" s="116">
        <v>779</v>
      </c>
      <c r="AR1054" s="116" t="s">
        <v>320</v>
      </c>
      <c r="AS1054" s="116" t="s">
        <v>248</v>
      </c>
      <c r="AT1054" s="116" t="s">
        <v>268</v>
      </c>
      <c r="AV1054" s="116">
        <v>41.8778326294632</v>
      </c>
      <c r="AW1054" s="116">
        <v>7.0793555300000005E-2</v>
      </c>
    </row>
    <row r="1055" spans="1:49" x14ac:dyDescent="0.25">
      <c r="A1055" s="127">
        <v>260000</v>
      </c>
      <c r="B1055" s="127">
        <v>2500000</v>
      </c>
      <c r="C1055" s="127">
        <v>730000</v>
      </c>
      <c r="D1055" s="116" t="s">
        <v>314</v>
      </c>
      <c r="E1055" s="116" t="s">
        <v>315</v>
      </c>
      <c r="F1055" s="116" t="s">
        <v>316</v>
      </c>
      <c r="G1055" s="116" t="s">
        <v>317</v>
      </c>
      <c r="H1055" s="116">
        <v>0.36</v>
      </c>
      <c r="I1055" s="116">
        <v>0.57999999999999996</v>
      </c>
      <c r="J1055" s="116" t="s">
        <v>326</v>
      </c>
      <c r="K1055" s="116">
        <v>0.18872881582623</v>
      </c>
      <c r="L1055" s="116">
        <v>3990.4509256842998</v>
      </c>
      <c r="M1055" s="116">
        <v>10.945609326123501</v>
      </c>
      <c r="N1055" s="116">
        <v>1.9651367258133099</v>
      </c>
      <c r="O1055" s="116">
        <v>2.06575188661586</v>
      </c>
      <c r="P1055" s="116">
        <v>0.37087792719938001</v>
      </c>
      <c r="Q1055" s="116">
        <v>753.11307781708899</v>
      </c>
      <c r="R1055" s="116">
        <v>1210</v>
      </c>
      <c r="S1055" s="116" t="s">
        <v>318</v>
      </c>
      <c r="T1055" s="116">
        <v>1210</v>
      </c>
      <c r="U1055" s="116" t="s">
        <v>327</v>
      </c>
      <c r="V1055" s="116" t="s">
        <v>326</v>
      </c>
      <c r="Z1055" s="116">
        <v>0</v>
      </c>
      <c r="AA1055" s="116">
        <v>1</v>
      </c>
      <c r="AB1055" s="116">
        <v>2.06575188661586</v>
      </c>
      <c r="AC1055" s="116">
        <v>0.37087792719938001</v>
      </c>
      <c r="AD1055" s="116">
        <v>753.11307781708899</v>
      </c>
      <c r="AF1055" s="116">
        <v>-1</v>
      </c>
      <c r="AG1055" s="116">
        <v>-1</v>
      </c>
      <c r="AH1055" s="116">
        <v>-1</v>
      </c>
      <c r="AI1055" s="116">
        <v>-1</v>
      </c>
      <c r="AJ1055" s="116">
        <v>0</v>
      </c>
      <c r="AM1055" s="116" t="s">
        <v>319</v>
      </c>
      <c r="AN1055" s="116" t="s">
        <v>328</v>
      </c>
      <c r="AQ1055" s="116">
        <v>779</v>
      </c>
      <c r="AR1055" s="116" t="s">
        <v>320</v>
      </c>
      <c r="AS1055" s="116" t="s">
        <v>248</v>
      </c>
      <c r="AT1055" s="116" t="s">
        <v>268</v>
      </c>
      <c r="AV1055" s="116">
        <v>130.56756991395901</v>
      </c>
      <c r="AW1055" s="116">
        <v>0.61079730560000001</v>
      </c>
    </row>
    <row r="1056" spans="1:49" x14ac:dyDescent="0.25">
      <c r="A1056" s="127">
        <v>260000</v>
      </c>
      <c r="B1056" s="127">
        <v>2500000</v>
      </c>
      <c r="C1056" s="127">
        <v>730000</v>
      </c>
      <c r="D1056" s="116" t="s">
        <v>314</v>
      </c>
      <c r="E1056" s="116" t="s">
        <v>315</v>
      </c>
      <c r="F1056" s="116" t="s">
        <v>316</v>
      </c>
      <c r="G1056" s="116" t="s">
        <v>317</v>
      </c>
      <c r="H1056" s="116">
        <v>0.36</v>
      </c>
      <c r="I1056" s="116">
        <v>0.57999999999999996</v>
      </c>
      <c r="J1056" s="116" t="s">
        <v>326</v>
      </c>
      <c r="K1056" s="116">
        <v>3.3951842961810003E-2</v>
      </c>
      <c r="L1056" s="116">
        <v>3990.4509256842998</v>
      </c>
      <c r="M1056" s="116">
        <v>10.945609326123501</v>
      </c>
      <c r="N1056" s="116">
        <v>1.9651367258133099</v>
      </c>
      <c r="O1056" s="116">
        <v>0.3716236089619</v>
      </c>
      <c r="P1056" s="116">
        <v>6.6720013513299994E-2</v>
      </c>
      <c r="Q1056" s="116">
        <v>135.483163175654</v>
      </c>
      <c r="R1056" s="116">
        <v>1310</v>
      </c>
      <c r="S1056" s="116" t="s">
        <v>318</v>
      </c>
      <c r="T1056" s="116">
        <v>1310</v>
      </c>
      <c r="U1056" s="116" t="s">
        <v>327</v>
      </c>
      <c r="V1056" s="116" t="s">
        <v>326</v>
      </c>
      <c r="Z1056" s="116">
        <v>0</v>
      </c>
      <c r="AA1056" s="116">
        <v>1</v>
      </c>
      <c r="AB1056" s="116">
        <v>0.3716236089619</v>
      </c>
      <c r="AC1056" s="116">
        <v>6.6720013513299994E-2</v>
      </c>
      <c r="AD1056" s="116">
        <v>135.48316317565201</v>
      </c>
      <c r="AF1056" s="116">
        <v>-1</v>
      </c>
      <c r="AG1056" s="116">
        <v>-1</v>
      </c>
      <c r="AH1056" s="116">
        <v>-1</v>
      </c>
      <c r="AI1056" s="116">
        <v>-1</v>
      </c>
      <c r="AJ1056" s="116">
        <v>0</v>
      </c>
      <c r="AM1056" s="116" t="s">
        <v>319</v>
      </c>
      <c r="AN1056" s="116" t="s">
        <v>328</v>
      </c>
      <c r="AQ1056" s="116">
        <v>779</v>
      </c>
      <c r="AR1056" s="116" t="s">
        <v>320</v>
      </c>
      <c r="AS1056" s="116" t="s">
        <v>248</v>
      </c>
      <c r="AT1056" s="116" t="s">
        <v>268</v>
      </c>
      <c r="AV1056" s="116">
        <v>47.254281954139799</v>
      </c>
      <c r="AW1056" s="116">
        <v>0.1098809109</v>
      </c>
    </row>
    <row r="1057" spans="1:49" x14ac:dyDescent="0.25">
      <c r="A1057" s="127">
        <v>260000</v>
      </c>
      <c r="B1057" s="127">
        <v>2500000</v>
      </c>
      <c r="C1057" s="127">
        <v>730000</v>
      </c>
      <c r="D1057" s="116" t="s">
        <v>314</v>
      </c>
      <c r="E1057" s="116" t="s">
        <v>315</v>
      </c>
      <c r="F1057" s="116" t="s">
        <v>316</v>
      </c>
      <c r="G1057" s="116" t="s">
        <v>317</v>
      </c>
      <c r="H1057" s="116">
        <v>0.36</v>
      </c>
      <c r="I1057" s="116">
        <v>0.57999999999999996</v>
      </c>
      <c r="J1057" s="116" t="s">
        <v>326</v>
      </c>
      <c r="K1057" s="116">
        <v>9.8068960691940002E-2</v>
      </c>
      <c r="L1057" s="116">
        <v>3990.4509256842998</v>
      </c>
      <c r="M1057" s="116">
        <v>10.945609326123501</v>
      </c>
      <c r="N1057" s="116">
        <v>1.9651367258133099</v>
      </c>
      <c r="O1057" s="116">
        <v>1.0734245307530299</v>
      </c>
      <c r="P1057" s="116">
        <v>0.19271891631808</v>
      </c>
      <c r="Q1057" s="116">
        <v>391.33937497408101</v>
      </c>
      <c r="R1057" s="116">
        <v>1310</v>
      </c>
      <c r="S1057" s="116" t="s">
        <v>318</v>
      </c>
      <c r="T1057" s="116">
        <v>1310</v>
      </c>
      <c r="U1057" s="116" t="s">
        <v>327</v>
      </c>
      <c r="V1057" s="116" t="s">
        <v>326</v>
      </c>
      <c r="Z1057" s="116">
        <v>0</v>
      </c>
      <c r="AA1057" s="116">
        <v>1</v>
      </c>
      <c r="AB1057" s="116">
        <v>1.0734245307530299</v>
      </c>
      <c r="AC1057" s="116">
        <v>0.19271891631808</v>
      </c>
      <c r="AD1057" s="116">
        <v>391.33937497407902</v>
      </c>
      <c r="AF1057" s="116">
        <v>-1</v>
      </c>
      <c r="AG1057" s="116">
        <v>-1</v>
      </c>
      <c r="AH1057" s="116">
        <v>-1</v>
      </c>
      <c r="AI1057" s="116">
        <v>-1</v>
      </c>
      <c r="AJ1057" s="116">
        <v>0</v>
      </c>
      <c r="AM1057" s="116" t="s">
        <v>319</v>
      </c>
      <c r="AN1057" s="116" t="s">
        <v>328</v>
      </c>
      <c r="AQ1057" s="116">
        <v>779</v>
      </c>
      <c r="AR1057" s="116" t="s">
        <v>320</v>
      </c>
      <c r="AS1057" s="116" t="s">
        <v>248</v>
      </c>
      <c r="AT1057" s="116" t="s">
        <v>268</v>
      </c>
      <c r="AV1057" s="116">
        <v>95.062615021794201</v>
      </c>
      <c r="AW1057" s="116">
        <v>0.3173879765</v>
      </c>
    </row>
    <row r="1058" spans="1:49" x14ac:dyDescent="0.25">
      <c r="A1058" s="127">
        <v>260000</v>
      </c>
      <c r="B1058" s="127">
        <v>2500000</v>
      </c>
      <c r="C1058" s="127">
        <v>730000</v>
      </c>
      <c r="D1058" s="116" t="s">
        <v>314</v>
      </c>
      <c r="E1058" s="116" t="s">
        <v>315</v>
      </c>
      <c r="F1058" s="116" t="s">
        <v>316</v>
      </c>
      <c r="G1058" s="116" t="s">
        <v>317</v>
      </c>
      <c r="H1058" s="116">
        <v>0.36</v>
      </c>
      <c r="I1058" s="116">
        <v>0.57999999999999996</v>
      </c>
      <c r="J1058" s="116" t="s">
        <v>326</v>
      </c>
      <c r="K1058" s="116">
        <v>0.29701383439503998</v>
      </c>
      <c r="L1058" s="116">
        <v>3990.4509256842998</v>
      </c>
      <c r="M1058" s="116">
        <v>10.945609326123501</v>
      </c>
      <c r="N1058" s="116">
        <v>1.9651367258133099</v>
      </c>
      <c r="O1058" s="116">
        <v>3.2509973957420999</v>
      </c>
      <c r="P1058" s="116">
        <v>0.58367279404433003</v>
      </c>
      <c r="Q1058" s="116">
        <v>1185.2191304027399</v>
      </c>
      <c r="R1058" s="116">
        <v>1310</v>
      </c>
      <c r="S1058" s="116" t="s">
        <v>318</v>
      </c>
      <c r="T1058" s="116">
        <v>1310</v>
      </c>
      <c r="U1058" s="116" t="s">
        <v>327</v>
      </c>
      <c r="V1058" s="116" t="s">
        <v>326</v>
      </c>
      <c r="Z1058" s="116">
        <v>0</v>
      </c>
      <c r="AA1058" s="116">
        <v>1</v>
      </c>
      <c r="AB1058" s="116">
        <v>3.2509973957420999</v>
      </c>
      <c r="AC1058" s="116">
        <v>0.58367279404433003</v>
      </c>
      <c r="AD1058" s="116">
        <v>1185.2191304027399</v>
      </c>
      <c r="AF1058" s="116">
        <v>-1</v>
      </c>
      <c r="AG1058" s="116">
        <v>-1</v>
      </c>
      <c r="AH1058" s="116">
        <v>-1</v>
      </c>
      <c r="AI1058" s="116">
        <v>-1</v>
      </c>
      <c r="AJ1058" s="116">
        <v>0</v>
      </c>
      <c r="AM1058" s="116" t="s">
        <v>319</v>
      </c>
      <c r="AN1058" s="116" t="s">
        <v>328</v>
      </c>
      <c r="AQ1058" s="116">
        <v>779</v>
      </c>
      <c r="AR1058" s="116" t="s">
        <v>320</v>
      </c>
      <c r="AS1058" s="116" t="s">
        <v>248</v>
      </c>
      <c r="AT1058" s="116" t="s">
        <v>268</v>
      </c>
      <c r="AV1058" s="116">
        <v>148.087297025966</v>
      </c>
      <c r="AW1058" s="116">
        <v>0.96124828090000003</v>
      </c>
    </row>
    <row r="1059" spans="1:49" x14ac:dyDescent="0.25">
      <c r="A1059" s="127">
        <v>260000</v>
      </c>
      <c r="B1059" s="127">
        <v>2500000</v>
      </c>
      <c r="C1059" s="127">
        <v>730000</v>
      </c>
      <c r="D1059" s="116" t="s">
        <v>314</v>
      </c>
      <c r="E1059" s="116" t="s">
        <v>315</v>
      </c>
      <c r="F1059" s="116" t="s">
        <v>316</v>
      </c>
      <c r="G1059" s="116" t="s">
        <v>317</v>
      </c>
      <c r="H1059" s="116">
        <v>0.36</v>
      </c>
      <c r="I1059" s="116">
        <v>0.57999999999999996</v>
      </c>
      <c r="J1059" s="116" t="s">
        <v>326</v>
      </c>
      <c r="K1059" s="116">
        <v>0.19471522217840001</v>
      </c>
      <c r="L1059" s="116">
        <v>3996.4058068857698</v>
      </c>
      <c r="M1059" s="116">
        <v>10.243821698309601</v>
      </c>
      <c r="N1059" s="116">
        <v>1.61851985470265</v>
      </c>
      <c r="O1059" s="116">
        <v>1.9946280179423499</v>
      </c>
      <c r="P1059" s="116">
        <v>0.31515045310859002</v>
      </c>
      <c r="Q1059" s="116">
        <v>778.16104460284305</v>
      </c>
      <c r="R1059" s="116">
        <v>1210</v>
      </c>
      <c r="S1059" s="116" t="s">
        <v>318</v>
      </c>
      <c r="T1059" s="116">
        <v>1210</v>
      </c>
      <c r="U1059" s="116" t="s">
        <v>327</v>
      </c>
      <c r="V1059" s="116" t="s">
        <v>326</v>
      </c>
      <c r="Z1059" s="116">
        <v>0</v>
      </c>
      <c r="AA1059" s="116">
        <v>1</v>
      </c>
      <c r="AB1059" s="116">
        <v>1.9946280179423499</v>
      </c>
      <c r="AC1059" s="116">
        <v>0.31515045310859002</v>
      </c>
      <c r="AD1059" s="116">
        <v>778.16104460284305</v>
      </c>
      <c r="AF1059" s="116">
        <v>-1</v>
      </c>
      <c r="AG1059" s="116">
        <v>-1</v>
      </c>
      <c r="AH1059" s="116">
        <v>-1</v>
      </c>
      <c r="AI1059" s="116">
        <v>-1</v>
      </c>
      <c r="AJ1059" s="116">
        <v>0</v>
      </c>
      <c r="AM1059" s="116" t="s">
        <v>319</v>
      </c>
      <c r="AN1059" s="116" t="s">
        <v>328</v>
      </c>
      <c r="AQ1059" s="116">
        <v>779</v>
      </c>
      <c r="AR1059" s="116" t="s">
        <v>320</v>
      </c>
      <c r="AS1059" s="116" t="s">
        <v>248</v>
      </c>
      <c r="AT1059" s="116" t="s">
        <v>268</v>
      </c>
      <c r="AV1059" s="116">
        <v>200.287138220853</v>
      </c>
      <c r="AW1059" s="116">
        <v>0.6311119583</v>
      </c>
    </row>
    <row r="1060" spans="1:49" x14ac:dyDescent="0.25">
      <c r="A1060" s="127">
        <v>260000</v>
      </c>
      <c r="B1060" s="127">
        <v>2500000</v>
      </c>
      <c r="C1060" s="127">
        <v>730000</v>
      </c>
      <c r="D1060" s="116" t="s">
        <v>314</v>
      </c>
      <c r="E1060" s="116" t="s">
        <v>315</v>
      </c>
      <c r="F1060" s="116" t="s">
        <v>316</v>
      </c>
      <c r="G1060" s="116" t="s">
        <v>317</v>
      </c>
      <c r="H1060" s="116">
        <v>0.36</v>
      </c>
      <c r="I1060" s="116">
        <v>0.57999999999999996</v>
      </c>
      <c r="J1060" s="116" t="s">
        <v>326</v>
      </c>
      <c r="K1060" s="116">
        <v>7.4253803749300004E-2</v>
      </c>
      <c r="L1060" s="116">
        <v>3996.4058068857698</v>
      </c>
      <c r="M1060" s="116">
        <v>10.243821698309601</v>
      </c>
      <c r="N1060" s="116">
        <v>1.61851985470265</v>
      </c>
      <c r="O1060" s="116">
        <v>0.76064272602913996</v>
      </c>
      <c r="P1060" s="116">
        <v>0.12018125565543999</v>
      </c>
      <c r="Q1060" s="116">
        <v>296.748332487075</v>
      </c>
      <c r="R1060" s="116">
        <v>1310</v>
      </c>
      <c r="S1060" s="116" t="s">
        <v>318</v>
      </c>
      <c r="T1060" s="116">
        <v>1310</v>
      </c>
      <c r="U1060" s="116" t="s">
        <v>327</v>
      </c>
      <c r="V1060" s="116" t="s">
        <v>326</v>
      </c>
      <c r="Z1060" s="116">
        <v>0</v>
      </c>
      <c r="AA1060" s="116">
        <v>1</v>
      </c>
      <c r="AB1060" s="116">
        <v>0.76064272602913996</v>
      </c>
      <c r="AC1060" s="116">
        <v>0.12018125565543999</v>
      </c>
      <c r="AD1060" s="116">
        <v>296.748332487075</v>
      </c>
      <c r="AF1060" s="116">
        <v>-1</v>
      </c>
      <c r="AG1060" s="116">
        <v>-1</v>
      </c>
      <c r="AH1060" s="116">
        <v>-1</v>
      </c>
      <c r="AI1060" s="116">
        <v>-1</v>
      </c>
      <c r="AJ1060" s="116">
        <v>0</v>
      </c>
      <c r="AM1060" s="116" t="s">
        <v>319</v>
      </c>
      <c r="AN1060" s="116" t="s">
        <v>328</v>
      </c>
      <c r="AQ1060" s="116">
        <v>779</v>
      </c>
      <c r="AR1060" s="116" t="s">
        <v>320</v>
      </c>
      <c r="AS1060" s="116" t="s">
        <v>248</v>
      </c>
      <c r="AT1060" s="116" t="s">
        <v>268</v>
      </c>
      <c r="AV1060" s="116">
        <v>69.542025073351596</v>
      </c>
      <c r="AW1060" s="116">
        <v>0.2406718025</v>
      </c>
    </row>
    <row r="1061" spans="1:49" x14ac:dyDescent="0.25">
      <c r="A1061" s="127">
        <v>260000</v>
      </c>
      <c r="B1061" s="127">
        <v>2500000</v>
      </c>
      <c r="C1061" s="127">
        <v>730000</v>
      </c>
      <c r="D1061" s="116" t="s">
        <v>314</v>
      </c>
      <c r="E1061" s="116" t="s">
        <v>315</v>
      </c>
      <c r="F1061" s="116" t="s">
        <v>316</v>
      </c>
      <c r="G1061" s="116" t="s">
        <v>317</v>
      </c>
      <c r="H1061" s="116">
        <v>0.36</v>
      </c>
      <c r="I1061" s="116">
        <v>0.57999999999999996</v>
      </c>
      <c r="J1061" s="116" t="s">
        <v>326</v>
      </c>
      <c r="K1061" s="116">
        <v>6.1569516857249998E-2</v>
      </c>
      <c r="L1061" s="116">
        <v>3996.4058068857698</v>
      </c>
      <c r="M1061" s="116">
        <v>10.243821698309601</v>
      </c>
      <c r="N1061" s="116">
        <v>1.61851985470265</v>
      </c>
      <c r="O1061" s="116">
        <v>0.63070715273678002</v>
      </c>
      <c r="P1061" s="116">
        <v>9.9651485477910001E-2</v>
      </c>
      <c r="Q1061" s="116">
        <v>246.05677469548499</v>
      </c>
      <c r="R1061" s="116">
        <v>1310</v>
      </c>
      <c r="S1061" s="116" t="s">
        <v>318</v>
      </c>
      <c r="T1061" s="116">
        <v>1310</v>
      </c>
      <c r="U1061" s="116" t="s">
        <v>327</v>
      </c>
      <c r="V1061" s="116" t="s">
        <v>326</v>
      </c>
      <c r="Z1061" s="116">
        <v>0</v>
      </c>
      <c r="AA1061" s="116">
        <v>1</v>
      </c>
      <c r="AB1061" s="116">
        <v>0.63070715273678002</v>
      </c>
      <c r="AC1061" s="116">
        <v>9.9651485477910001E-2</v>
      </c>
      <c r="AD1061" s="116">
        <v>246.05677469548399</v>
      </c>
      <c r="AF1061" s="116">
        <v>-1</v>
      </c>
      <c r="AG1061" s="116">
        <v>-1</v>
      </c>
      <c r="AH1061" s="116">
        <v>-1</v>
      </c>
      <c r="AI1061" s="116">
        <v>-1</v>
      </c>
      <c r="AJ1061" s="116">
        <v>0</v>
      </c>
      <c r="AM1061" s="116" t="s">
        <v>319</v>
      </c>
      <c r="AN1061" s="116" t="s">
        <v>328</v>
      </c>
      <c r="AQ1061" s="116">
        <v>779</v>
      </c>
      <c r="AR1061" s="116" t="s">
        <v>320</v>
      </c>
      <c r="AS1061" s="116" t="s">
        <v>248</v>
      </c>
      <c r="AT1061" s="116" t="s">
        <v>268</v>
      </c>
      <c r="AV1061" s="116">
        <v>63.2067338499008</v>
      </c>
      <c r="AW1061" s="116">
        <v>0.19955942800000001</v>
      </c>
    </row>
    <row r="1062" spans="1:49" x14ac:dyDescent="0.25">
      <c r="A1062" s="127">
        <v>260000</v>
      </c>
      <c r="B1062" s="127">
        <v>2500000</v>
      </c>
      <c r="C1062" s="127">
        <v>730000</v>
      </c>
      <c r="D1062" s="116" t="s">
        <v>314</v>
      </c>
      <c r="E1062" s="116" t="s">
        <v>315</v>
      </c>
      <c r="F1062" s="116" t="s">
        <v>316</v>
      </c>
      <c r="G1062" s="116" t="s">
        <v>317</v>
      </c>
      <c r="H1062" s="116">
        <v>0.36</v>
      </c>
      <c r="I1062" s="116">
        <v>0.57999999999999996</v>
      </c>
      <c r="J1062" s="116" t="s">
        <v>326</v>
      </c>
      <c r="K1062" s="116">
        <v>4.3146620301040002E-2</v>
      </c>
      <c r="L1062" s="116">
        <v>4017.5138902334902</v>
      </c>
      <c r="M1062" s="116">
        <v>10.950975659705801</v>
      </c>
      <c r="N1062" s="116">
        <v>1.9457700812747001</v>
      </c>
      <c r="O1062" s="116">
        <v>0.47249758871529002</v>
      </c>
      <c r="P1062" s="116">
        <v>8.3953402889879999E-2</v>
      </c>
      <c r="Q1062" s="116">
        <v>173.34214637606999</v>
      </c>
      <c r="R1062" s="116">
        <v>1210</v>
      </c>
      <c r="S1062" s="116" t="s">
        <v>318</v>
      </c>
      <c r="T1062" s="116">
        <v>1210</v>
      </c>
      <c r="U1062" s="116" t="s">
        <v>327</v>
      </c>
      <c r="V1062" s="116" t="s">
        <v>326</v>
      </c>
      <c r="Z1062" s="116">
        <v>0</v>
      </c>
      <c r="AA1062" s="116">
        <v>1</v>
      </c>
      <c r="AB1062" s="116">
        <v>0.47249758871529002</v>
      </c>
      <c r="AC1062" s="116">
        <v>8.3953402889879999E-2</v>
      </c>
      <c r="AD1062" s="116">
        <v>173.34214637606999</v>
      </c>
      <c r="AF1062" s="116">
        <v>-1</v>
      </c>
      <c r="AG1062" s="116">
        <v>-1</v>
      </c>
      <c r="AH1062" s="116">
        <v>-1</v>
      </c>
      <c r="AI1062" s="116">
        <v>-1</v>
      </c>
      <c r="AJ1062" s="116">
        <v>0</v>
      </c>
      <c r="AM1062" s="116" t="s">
        <v>319</v>
      </c>
      <c r="AN1062" s="116" t="s">
        <v>328</v>
      </c>
      <c r="AQ1062" s="116">
        <v>779</v>
      </c>
      <c r="AR1062" s="116" t="s">
        <v>320</v>
      </c>
      <c r="AS1062" s="116" t="s">
        <v>248</v>
      </c>
      <c r="AT1062" s="116" t="s">
        <v>268</v>
      </c>
      <c r="AV1062" s="116">
        <v>107.006745628795</v>
      </c>
      <c r="AW1062" s="116">
        <v>0.14058568239999999</v>
      </c>
    </row>
    <row r="1063" spans="1:49" x14ac:dyDescent="0.25">
      <c r="A1063" s="127">
        <v>260000</v>
      </c>
      <c r="B1063" s="127">
        <v>2500000</v>
      </c>
      <c r="C1063" s="127">
        <v>730000</v>
      </c>
      <c r="D1063" s="116" t="s">
        <v>314</v>
      </c>
      <c r="E1063" s="116" t="s">
        <v>315</v>
      </c>
      <c r="F1063" s="116" t="s">
        <v>316</v>
      </c>
      <c r="G1063" s="116" t="s">
        <v>317</v>
      </c>
      <c r="H1063" s="116">
        <v>0.36</v>
      </c>
      <c r="I1063" s="116">
        <v>0.57999999999999996</v>
      </c>
      <c r="J1063" s="116" t="s">
        <v>326</v>
      </c>
      <c r="K1063" s="116">
        <v>1.8252636751419998E-2</v>
      </c>
      <c r="L1063" s="116">
        <v>4017.5138902334902</v>
      </c>
      <c r="M1063" s="116">
        <v>10.950975659705801</v>
      </c>
      <c r="N1063" s="116">
        <v>1.9457700812747001</v>
      </c>
      <c r="O1063" s="116">
        <v>0.19988418079028999</v>
      </c>
      <c r="P1063" s="116">
        <v>3.5515434495290002E-2</v>
      </c>
      <c r="Q1063" s="116">
        <v>73.330221682232306</v>
      </c>
      <c r="R1063" s="116">
        <v>1310</v>
      </c>
      <c r="S1063" s="116" t="s">
        <v>318</v>
      </c>
      <c r="T1063" s="116">
        <v>1310</v>
      </c>
      <c r="U1063" s="116" t="s">
        <v>327</v>
      </c>
      <c r="V1063" s="116" t="s">
        <v>326</v>
      </c>
      <c r="Z1063" s="116">
        <v>0</v>
      </c>
      <c r="AA1063" s="116">
        <v>1</v>
      </c>
      <c r="AB1063" s="116">
        <v>0.19988418079028999</v>
      </c>
      <c r="AC1063" s="116">
        <v>3.5515434495290002E-2</v>
      </c>
      <c r="AD1063" s="116">
        <v>73.330221682232306</v>
      </c>
      <c r="AF1063" s="116">
        <v>-1</v>
      </c>
      <c r="AG1063" s="116">
        <v>-1</v>
      </c>
      <c r="AH1063" s="116">
        <v>-1</v>
      </c>
      <c r="AI1063" s="116">
        <v>-1</v>
      </c>
      <c r="AJ1063" s="116">
        <v>0</v>
      </c>
      <c r="AM1063" s="116" t="s">
        <v>319</v>
      </c>
      <c r="AN1063" s="116" t="s">
        <v>328</v>
      </c>
      <c r="AQ1063" s="116">
        <v>779</v>
      </c>
      <c r="AR1063" s="116" t="s">
        <v>320</v>
      </c>
      <c r="AS1063" s="116" t="s">
        <v>248</v>
      </c>
      <c r="AT1063" s="116" t="s">
        <v>268</v>
      </c>
      <c r="AV1063" s="116">
        <v>68.761282095872801</v>
      </c>
      <c r="AW1063" s="116">
        <v>5.9473010299999997E-2</v>
      </c>
    </row>
    <row r="1064" spans="1:49" x14ac:dyDescent="0.25">
      <c r="A1064" s="127">
        <v>260000</v>
      </c>
      <c r="B1064" s="127">
        <v>2500000</v>
      </c>
      <c r="C1064" s="127">
        <v>730000</v>
      </c>
      <c r="D1064" s="116" t="s">
        <v>314</v>
      </c>
      <c r="E1064" s="116" t="s">
        <v>315</v>
      </c>
      <c r="F1064" s="116" t="s">
        <v>316</v>
      </c>
      <c r="G1064" s="116" t="s">
        <v>317</v>
      </c>
      <c r="H1064" s="116">
        <v>0.36</v>
      </c>
      <c r="I1064" s="116">
        <v>0.57999999999999996</v>
      </c>
      <c r="J1064" s="116" t="s">
        <v>326</v>
      </c>
      <c r="K1064" s="116">
        <v>0.24439840041620001</v>
      </c>
      <c r="L1064" s="116">
        <v>4017.5138902334902</v>
      </c>
      <c r="M1064" s="116">
        <v>10.950975659705801</v>
      </c>
      <c r="N1064" s="116">
        <v>1.9457700812747001</v>
      </c>
      <c r="O1064" s="116">
        <v>2.6764009342289401</v>
      </c>
      <c r="P1064" s="116">
        <v>0.47554309544125001</v>
      </c>
      <c r="Q1064" s="116">
        <v>981.87396842296403</v>
      </c>
      <c r="R1064" s="116">
        <v>1310</v>
      </c>
      <c r="S1064" s="116" t="s">
        <v>318</v>
      </c>
      <c r="T1064" s="116">
        <v>1310</v>
      </c>
      <c r="U1064" s="116" t="s">
        <v>327</v>
      </c>
      <c r="V1064" s="116" t="s">
        <v>326</v>
      </c>
      <c r="Z1064" s="116">
        <v>0</v>
      </c>
      <c r="AA1064" s="116">
        <v>1</v>
      </c>
      <c r="AB1064" s="116">
        <v>2.6764009342289401</v>
      </c>
      <c r="AC1064" s="116">
        <v>0.47554309544125001</v>
      </c>
      <c r="AD1064" s="116">
        <v>981.87396842296403</v>
      </c>
      <c r="AF1064" s="116">
        <v>-1</v>
      </c>
      <c r="AG1064" s="116">
        <v>-1</v>
      </c>
      <c r="AH1064" s="116">
        <v>-1</v>
      </c>
      <c r="AI1064" s="116">
        <v>-1</v>
      </c>
      <c r="AJ1064" s="116">
        <v>0</v>
      </c>
      <c r="AM1064" s="116" t="s">
        <v>319</v>
      </c>
      <c r="AN1064" s="116" t="s">
        <v>328</v>
      </c>
      <c r="AQ1064" s="116">
        <v>779</v>
      </c>
      <c r="AR1064" s="116" t="s">
        <v>320</v>
      </c>
      <c r="AS1064" s="116" t="s">
        <v>248</v>
      </c>
      <c r="AT1064" s="116" t="s">
        <v>268</v>
      </c>
      <c r="AV1064" s="116">
        <v>125.858737867042</v>
      </c>
      <c r="AW1064" s="116">
        <v>0.79632925259999998</v>
      </c>
    </row>
    <row r="1065" spans="1:49" x14ac:dyDescent="0.25">
      <c r="A1065" s="127">
        <v>260000</v>
      </c>
      <c r="B1065" s="127">
        <v>2500000</v>
      </c>
      <c r="C1065" s="127">
        <v>730000</v>
      </c>
      <c r="D1065" s="116" t="s">
        <v>314</v>
      </c>
      <c r="E1065" s="116" t="s">
        <v>315</v>
      </c>
      <c r="F1065" s="116" t="s">
        <v>316</v>
      </c>
      <c r="G1065" s="116" t="s">
        <v>317</v>
      </c>
      <c r="H1065" s="116">
        <v>0.36</v>
      </c>
      <c r="I1065" s="116">
        <v>0.57999999999999996</v>
      </c>
      <c r="J1065" s="116" t="s">
        <v>326</v>
      </c>
      <c r="K1065" s="116">
        <v>0.1399586839186</v>
      </c>
      <c r="L1065" s="116">
        <v>4017.5138902334902</v>
      </c>
      <c r="M1065" s="116">
        <v>10.950975659705801</v>
      </c>
      <c r="N1065" s="116">
        <v>1.9457700812747001</v>
      </c>
      <c r="O1065" s="116">
        <v>1.5326841409571099</v>
      </c>
      <c r="P1065" s="116">
        <v>0.27232741978340003</v>
      </c>
      <c r="Q1065" s="116">
        <v>562.28595670179504</v>
      </c>
      <c r="R1065" s="116">
        <v>1310</v>
      </c>
      <c r="S1065" s="116" t="s">
        <v>318</v>
      </c>
      <c r="T1065" s="116">
        <v>1310</v>
      </c>
      <c r="U1065" s="116" t="s">
        <v>327</v>
      </c>
      <c r="V1065" s="116" t="s">
        <v>326</v>
      </c>
      <c r="Z1065" s="116">
        <v>0</v>
      </c>
      <c r="AA1065" s="116">
        <v>1</v>
      </c>
      <c r="AB1065" s="116">
        <v>1.5326841409571099</v>
      </c>
      <c r="AC1065" s="116">
        <v>0.27232741978340003</v>
      </c>
      <c r="AD1065" s="116">
        <v>562.28595670179504</v>
      </c>
      <c r="AF1065" s="116">
        <v>-1</v>
      </c>
      <c r="AG1065" s="116">
        <v>-1</v>
      </c>
      <c r="AH1065" s="116">
        <v>-1</v>
      </c>
      <c r="AI1065" s="116">
        <v>-1</v>
      </c>
      <c r="AJ1065" s="116">
        <v>0</v>
      </c>
      <c r="AM1065" s="116" t="s">
        <v>319</v>
      </c>
      <c r="AN1065" s="116" t="s">
        <v>328</v>
      </c>
      <c r="AQ1065" s="116">
        <v>779</v>
      </c>
      <c r="AR1065" s="116" t="s">
        <v>320</v>
      </c>
      <c r="AS1065" s="116" t="s">
        <v>248</v>
      </c>
      <c r="AT1065" s="116" t="s">
        <v>268</v>
      </c>
      <c r="AV1065" s="116">
        <v>100.266778348594</v>
      </c>
      <c r="AW1065" s="116">
        <v>0.45603078400000002</v>
      </c>
    </row>
    <row r="1066" spans="1:49" x14ac:dyDescent="0.25">
      <c r="A1066" s="127">
        <v>260000</v>
      </c>
      <c r="B1066" s="127">
        <v>2500000</v>
      </c>
      <c r="C1066" s="127">
        <v>740000</v>
      </c>
      <c r="D1066" s="116" t="s">
        <v>314</v>
      </c>
      <c r="E1066" s="116" t="s">
        <v>315</v>
      </c>
      <c r="F1066" s="116" t="s">
        <v>316</v>
      </c>
      <c r="G1066" s="116" t="s">
        <v>317</v>
      </c>
      <c r="H1066" s="116">
        <v>0.36</v>
      </c>
      <c r="I1066" s="116">
        <v>0.57999999999999996</v>
      </c>
      <c r="J1066" s="116" t="s">
        <v>326</v>
      </c>
      <c r="K1066" s="116">
        <v>0.13215662654211</v>
      </c>
      <c r="L1066" s="116">
        <v>3963.2572163723198</v>
      </c>
      <c r="M1066" s="116">
        <v>10.6517965820971</v>
      </c>
      <c r="N1066" s="116">
        <v>1.82162203099753</v>
      </c>
      <c r="O1066" s="116">
        <v>1.4077055029027801</v>
      </c>
      <c r="P1066" s="116">
        <v>0.24073942245141999</v>
      </c>
      <c r="Q1066" s="116">
        <v>523.77070383445505</v>
      </c>
      <c r="R1066" s="116">
        <v>1210</v>
      </c>
      <c r="S1066" s="116" t="s">
        <v>318</v>
      </c>
      <c r="T1066" s="116">
        <v>1210</v>
      </c>
      <c r="U1066" s="116" t="s">
        <v>327</v>
      </c>
      <c r="V1066" s="116" t="s">
        <v>326</v>
      </c>
      <c r="Z1066" s="116">
        <v>0</v>
      </c>
      <c r="AA1066" s="116">
        <v>1</v>
      </c>
      <c r="AB1066" s="116">
        <v>1.4077055029027801</v>
      </c>
      <c r="AC1066" s="116">
        <v>0.24073942245141999</v>
      </c>
      <c r="AD1066" s="116">
        <v>523.77070379966494</v>
      </c>
      <c r="AF1066" s="116">
        <v>-1</v>
      </c>
      <c r="AG1066" s="116">
        <v>-1</v>
      </c>
      <c r="AH1066" s="116">
        <v>-1</v>
      </c>
      <c r="AI1066" s="116">
        <v>-1</v>
      </c>
      <c r="AJ1066" s="116">
        <v>0</v>
      </c>
      <c r="AM1066" s="116" t="s">
        <v>319</v>
      </c>
      <c r="AN1066" s="116" t="s">
        <v>328</v>
      </c>
      <c r="AQ1066" s="116">
        <v>779</v>
      </c>
      <c r="AR1066" s="116" t="s">
        <v>320</v>
      </c>
      <c r="AS1066" s="116" t="s">
        <v>248</v>
      </c>
      <c r="AT1066" s="116" t="s">
        <v>268</v>
      </c>
      <c r="AV1066" s="116">
        <v>199.76551751504201</v>
      </c>
      <c r="AW1066" s="116">
        <v>0.42479375819999998</v>
      </c>
    </row>
    <row r="1067" spans="1:49" x14ac:dyDescent="0.25">
      <c r="A1067" s="127">
        <v>260000</v>
      </c>
      <c r="B1067" s="127">
        <v>2500000</v>
      </c>
      <c r="C1067" s="127">
        <v>740000</v>
      </c>
      <c r="D1067" s="116" t="s">
        <v>314</v>
      </c>
      <c r="E1067" s="116" t="s">
        <v>315</v>
      </c>
      <c r="F1067" s="116" t="s">
        <v>316</v>
      </c>
      <c r="G1067" s="116" t="s">
        <v>317</v>
      </c>
      <c r="H1067" s="116">
        <v>0.36</v>
      </c>
      <c r="I1067" s="116">
        <v>0.57999999999999996</v>
      </c>
      <c r="J1067" s="116" t="s">
        <v>326</v>
      </c>
      <c r="K1067" s="116">
        <v>0.13402216641108999</v>
      </c>
      <c r="L1067" s="116">
        <v>3963.2572163723198</v>
      </c>
      <c r="M1067" s="116">
        <v>10.6517965820971</v>
      </c>
      <c r="N1067" s="116">
        <v>1.82162203099753</v>
      </c>
      <c r="O1067" s="116">
        <v>1.4275768541029601</v>
      </c>
      <c r="P1067" s="116">
        <v>0.24413773097645999</v>
      </c>
      <c r="Q1067" s="116">
        <v>531.16431818262402</v>
      </c>
      <c r="R1067" s="116">
        <v>1310</v>
      </c>
      <c r="S1067" s="116" t="s">
        <v>318</v>
      </c>
      <c r="T1067" s="116">
        <v>1310</v>
      </c>
      <c r="U1067" s="116" t="s">
        <v>327</v>
      </c>
      <c r="V1067" s="116" t="s">
        <v>326</v>
      </c>
      <c r="Z1067" s="116">
        <v>0</v>
      </c>
      <c r="AA1067" s="116">
        <v>1</v>
      </c>
      <c r="AB1067" s="116">
        <v>1.4275768541029601</v>
      </c>
      <c r="AC1067" s="116">
        <v>0.24413773097645999</v>
      </c>
      <c r="AD1067" s="116">
        <v>531.16431821824597</v>
      </c>
      <c r="AF1067" s="116">
        <v>-1</v>
      </c>
      <c r="AG1067" s="116">
        <v>-1</v>
      </c>
      <c r="AH1067" s="116">
        <v>-1</v>
      </c>
      <c r="AI1067" s="116">
        <v>-1</v>
      </c>
      <c r="AJ1067" s="116">
        <v>0</v>
      </c>
      <c r="AM1067" s="116" t="s">
        <v>319</v>
      </c>
      <c r="AN1067" s="116" t="s">
        <v>328</v>
      </c>
      <c r="AQ1067" s="116">
        <v>779</v>
      </c>
      <c r="AR1067" s="116" t="s">
        <v>320</v>
      </c>
      <c r="AS1067" s="116" t="s">
        <v>248</v>
      </c>
      <c r="AT1067" s="116" t="s">
        <v>268</v>
      </c>
      <c r="AV1067" s="116">
        <v>95.137164193985996</v>
      </c>
      <c r="AW1067" s="116">
        <v>0.43079020130000001</v>
      </c>
    </row>
    <row r="1068" spans="1:49" x14ac:dyDescent="0.25">
      <c r="A1068" s="127">
        <v>260000</v>
      </c>
      <c r="B1068" s="127">
        <v>2500000</v>
      </c>
      <c r="C1068" s="127">
        <v>740000</v>
      </c>
      <c r="D1068" s="116" t="s">
        <v>314</v>
      </c>
      <c r="E1068" s="116" t="s">
        <v>315</v>
      </c>
      <c r="F1068" s="116" t="s">
        <v>316</v>
      </c>
      <c r="G1068" s="116" t="s">
        <v>317</v>
      </c>
      <c r="H1068" s="116">
        <v>0.36</v>
      </c>
      <c r="I1068" s="116">
        <v>0.57999999999999996</v>
      </c>
      <c r="J1068" s="116" t="s">
        <v>326</v>
      </c>
      <c r="K1068" s="116">
        <v>2.671925442321E-2</v>
      </c>
      <c r="L1068" s="116">
        <v>3963.2572163723198</v>
      </c>
      <c r="M1068" s="116">
        <v>10.6517965820971</v>
      </c>
      <c r="N1068" s="116">
        <v>1.82162203099753</v>
      </c>
      <c r="O1068" s="116">
        <v>0.28460806294136998</v>
      </c>
      <c r="P1068" s="116">
        <v>4.867238250915E-2</v>
      </c>
      <c r="Q1068" s="116">
        <v>105.89527790888999</v>
      </c>
      <c r="R1068" s="116">
        <v>1310</v>
      </c>
      <c r="S1068" s="116" t="s">
        <v>318</v>
      </c>
      <c r="T1068" s="116">
        <v>1310</v>
      </c>
      <c r="U1068" s="116" t="s">
        <v>327</v>
      </c>
      <c r="V1068" s="116" t="s">
        <v>326</v>
      </c>
      <c r="Z1068" s="116">
        <v>0</v>
      </c>
      <c r="AA1068" s="116">
        <v>1</v>
      </c>
      <c r="AB1068" s="116">
        <v>0.28460806294136998</v>
      </c>
      <c r="AC1068" s="116">
        <v>4.867238250915E-2</v>
      </c>
      <c r="AD1068" s="116">
        <v>105.895277908888</v>
      </c>
      <c r="AF1068" s="116">
        <v>-1</v>
      </c>
      <c r="AG1068" s="116">
        <v>-1</v>
      </c>
      <c r="AH1068" s="116">
        <v>-1</v>
      </c>
      <c r="AI1068" s="116">
        <v>-1</v>
      </c>
      <c r="AJ1068" s="116">
        <v>0</v>
      </c>
      <c r="AM1068" s="116" t="s">
        <v>319</v>
      </c>
      <c r="AN1068" s="116" t="s">
        <v>328</v>
      </c>
      <c r="AQ1068" s="116">
        <v>779</v>
      </c>
      <c r="AR1068" s="116" t="s">
        <v>320</v>
      </c>
      <c r="AS1068" s="116" t="s">
        <v>248</v>
      </c>
      <c r="AT1068" s="116" t="s">
        <v>268</v>
      </c>
      <c r="AV1068" s="116">
        <v>63.616509848116998</v>
      </c>
      <c r="AW1068" s="116">
        <v>8.5884248100000005E-2</v>
      </c>
    </row>
    <row r="1069" spans="1:49" x14ac:dyDescent="0.25">
      <c r="A1069" s="127">
        <v>260000</v>
      </c>
      <c r="B1069" s="127">
        <v>2500000</v>
      </c>
      <c r="C1069" s="127">
        <v>740000</v>
      </c>
      <c r="D1069" s="116" t="s">
        <v>314</v>
      </c>
      <c r="E1069" s="116" t="s">
        <v>315</v>
      </c>
      <c r="F1069" s="116" t="s">
        <v>316</v>
      </c>
      <c r="G1069" s="116" t="s">
        <v>317</v>
      </c>
      <c r="H1069" s="116">
        <v>0.36</v>
      </c>
      <c r="I1069" s="116">
        <v>0.57999999999999996</v>
      </c>
      <c r="J1069" s="116" t="s">
        <v>326</v>
      </c>
      <c r="K1069" s="116">
        <v>0.14193674293403</v>
      </c>
      <c r="L1069" s="116">
        <v>3963.2572163723198</v>
      </c>
      <c r="M1069" s="116">
        <v>10.6517965820971</v>
      </c>
      <c r="N1069" s="116">
        <v>1.82162203099753</v>
      </c>
      <c r="O1069" s="116">
        <v>1.5118813132587601</v>
      </c>
      <c r="P1069" s="116">
        <v>0.25855509793666998</v>
      </c>
      <c r="Q1069" s="116">
        <v>562.53182070170101</v>
      </c>
      <c r="R1069" s="116">
        <v>1310</v>
      </c>
      <c r="S1069" s="116" t="s">
        <v>318</v>
      </c>
      <c r="T1069" s="116">
        <v>1310</v>
      </c>
      <c r="U1069" s="116" t="s">
        <v>327</v>
      </c>
      <c r="V1069" s="116" t="s">
        <v>326</v>
      </c>
      <c r="Z1069" s="116">
        <v>0</v>
      </c>
      <c r="AA1069" s="116">
        <v>1</v>
      </c>
      <c r="AB1069" s="116">
        <v>1.5118813132587601</v>
      </c>
      <c r="AC1069" s="116">
        <v>0.25855509793666998</v>
      </c>
      <c r="AD1069" s="116">
        <v>562.53182070170101</v>
      </c>
      <c r="AF1069" s="116">
        <v>-1</v>
      </c>
      <c r="AG1069" s="116">
        <v>-1</v>
      </c>
      <c r="AH1069" s="116">
        <v>-1</v>
      </c>
      <c r="AI1069" s="116">
        <v>-1</v>
      </c>
      <c r="AJ1069" s="116">
        <v>0</v>
      </c>
      <c r="AM1069" s="116" t="s">
        <v>319</v>
      </c>
      <c r="AN1069" s="116" t="s">
        <v>328</v>
      </c>
      <c r="AQ1069" s="116">
        <v>779</v>
      </c>
      <c r="AR1069" s="116" t="s">
        <v>320</v>
      </c>
      <c r="AS1069" s="116" t="s">
        <v>248</v>
      </c>
      <c r="AT1069" s="116" t="s">
        <v>268</v>
      </c>
      <c r="AV1069" s="116">
        <v>99.531730190437997</v>
      </c>
      <c r="AW1069" s="116">
        <v>0.45623018710000002</v>
      </c>
    </row>
    <row r="1070" spans="1:49" x14ac:dyDescent="0.25">
      <c r="A1070" s="127">
        <v>260000</v>
      </c>
      <c r="B1070" s="127">
        <v>2500000</v>
      </c>
      <c r="C1070" s="127">
        <v>740000</v>
      </c>
      <c r="D1070" s="116" t="s">
        <v>314</v>
      </c>
      <c r="E1070" s="116" t="s">
        <v>315</v>
      </c>
      <c r="F1070" s="116" t="s">
        <v>316</v>
      </c>
      <c r="G1070" s="116" t="s">
        <v>317</v>
      </c>
      <c r="H1070" s="116">
        <v>0.36</v>
      </c>
      <c r="I1070" s="116">
        <v>0.57999999999999996</v>
      </c>
      <c r="J1070" s="116" t="s">
        <v>326</v>
      </c>
      <c r="K1070" s="116">
        <v>0.14478187179501001</v>
      </c>
      <c r="L1070" s="116">
        <v>3960.1195582626401</v>
      </c>
      <c r="M1070" s="116">
        <v>11.1750262864671</v>
      </c>
      <c r="N1070" s="116">
        <v>2.0279894890743502</v>
      </c>
      <c r="O1070" s="116">
        <v>1.61794122311314</v>
      </c>
      <c r="P1070" s="116">
        <v>0.29361611420879002</v>
      </c>
      <c r="Q1070" s="116">
        <v>573.35352217729303</v>
      </c>
      <c r="R1070" s="116">
        <v>1210</v>
      </c>
      <c r="S1070" s="116" t="s">
        <v>318</v>
      </c>
      <c r="T1070" s="116">
        <v>1210</v>
      </c>
      <c r="U1070" s="116" t="s">
        <v>327</v>
      </c>
      <c r="V1070" s="116" t="s">
        <v>326</v>
      </c>
      <c r="Z1070" s="116">
        <v>0</v>
      </c>
      <c r="AA1070" s="116">
        <v>1</v>
      </c>
      <c r="AB1070" s="116">
        <v>1.61794122311314</v>
      </c>
      <c r="AC1070" s="116">
        <v>0.29361611420879002</v>
      </c>
      <c r="AD1070" s="116">
        <v>573.91235219220198</v>
      </c>
      <c r="AF1070" s="116">
        <v>-1</v>
      </c>
      <c r="AG1070" s="116">
        <v>-1</v>
      </c>
      <c r="AH1070" s="116">
        <v>-1</v>
      </c>
      <c r="AI1070" s="116">
        <v>-1</v>
      </c>
      <c r="AJ1070" s="116">
        <v>0</v>
      </c>
      <c r="AM1070" s="116" t="s">
        <v>319</v>
      </c>
      <c r="AN1070" s="116" t="s">
        <v>328</v>
      </c>
      <c r="AQ1070" s="116">
        <v>779</v>
      </c>
      <c r="AR1070" s="116" t="s">
        <v>320</v>
      </c>
      <c r="AS1070" s="116" t="s">
        <v>248</v>
      </c>
      <c r="AT1070" s="116" t="s">
        <v>268</v>
      </c>
      <c r="AV1070" s="116">
        <v>162.51286002900801</v>
      </c>
      <c r="AW1070" s="116">
        <v>0.4654601397</v>
      </c>
    </row>
    <row r="1071" spans="1:49" x14ac:dyDescent="0.25">
      <c r="A1071" s="127">
        <v>260000</v>
      </c>
      <c r="B1071" s="127">
        <v>2500000</v>
      </c>
      <c r="C1071" s="127">
        <v>740000</v>
      </c>
      <c r="D1071" s="116" t="s">
        <v>314</v>
      </c>
      <c r="E1071" s="116" t="s">
        <v>315</v>
      </c>
      <c r="F1071" s="116" t="s">
        <v>316</v>
      </c>
      <c r="G1071" s="116" t="s">
        <v>317</v>
      </c>
      <c r="H1071" s="116">
        <v>0.36</v>
      </c>
      <c r="I1071" s="116">
        <v>0.57999999999999996</v>
      </c>
      <c r="J1071" s="116" t="s">
        <v>326</v>
      </c>
      <c r="K1071" s="116">
        <v>7.225929465184E-2</v>
      </c>
      <c r="L1071" s="116">
        <v>3960.1195582626401</v>
      </c>
      <c r="M1071" s="116">
        <v>11.1750262864671</v>
      </c>
      <c r="N1071" s="116">
        <v>2.0279894890743502</v>
      </c>
      <c r="O1071" s="116">
        <v>0.80749951717591995</v>
      </c>
      <c r="P1071" s="116">
        <v>0.14654109004186</v>
      </c>
      <c r="Q1071" s="116">
        <v>286.15544601702999</v>
      </c>
      <c r="R1071" s="116">
        <v>1310</v>
      </c>
      <c r="S1071" s="116" t="s">
        <v>318</v>
      </c>
      <c r="T1071" s="116">
        <v>1310</v>
      </c>
      <c r="U1071" s="116" t="s">
        <v>327</v>
      </c>
      <c r="V1071" s="116" t="s">
        <v>326</v>
      </c>
      <c r="Z1071" s="116">
        <v>0</v>
      </c>
      <c r="AA1071" s="116">
        <v>1</v>
      </c>
      <c r="AB1071" s="116">
        <v>0.80749951717591995</v>
      </c>
      <c r="AC1071" s="116">
        <v>0.14654109004186</v>
      </c>
      <c r="AD1071" s="116">
        <v>286.15544594813798</v>
      </c>
      <c r="AF1071" s="116">
        <v>-1</v>
      </c>
      <c r="AG1071" s="116">
        <v>-1</v>
      </c>
      <c r="AH1071" s="116">
        <v>-1</v>
      </c>
      <c r="AI1071" s="116">
        <v>-1</v>
      </c>
      <c r="AJ1071" s="116">
        <v>0</v>
      </c>
      <c r="AM1071" s="116" t="s">
        <v>319</v>
      </c>
      <c r="AN1071" s="116" t="s">
        <v>328</v>
      </c>
      <c r="AQ1071" s="116">
        <v>779</v>
      </c>
      <c r="AR1071" s="116" t="s">
        <v>320</v>
      </c>
      <c r="AS1071" s="116" t="s">
        <v>248</v>
      </c>
      <c r="AT1071" s="116" t="s">
        <v>268</v>
      </c>
      <c r="AV1071" s="116">
        <v>90.673925935241598</v>
      </c>
      <c r="AW1071" s="116">
        <v>0.23208065359999999</v>
      </c>
    </row>
    <row r="1072" spans="1:49" x14ac:dyDescent="0.25">
      <c r="A1072" s="127">
        <v>260000</v>
      </c>
      <c r="B1072" s="127">
        <v>2500000</v>
      </c>
      <c r="C1072" s="127">
        <v>740000</v>
      </c>
      <c r="D1072" s="116" t="s">
        <v>314</v>
      </c>
      <c r="E1072" s="116" t="s">
        <v>315</v>
      </c>
      <c r="F1072" s="116" t="s">
        <v>316</v>
      </c>
      <c r="G1072" s="116" t="s">
        <v>317</v>
      </c>
      <c r="H1072" s="116">
        <v>0.36</v>
      </c>
      <c r="I1072" s="116">
        <v>0.57999999999999996</v>
      </c>
      <c r="J1072" s="116" t="s">
        <v>326</v>
      </c>
      <c r="K1072" s="116">
        <v>0.12960900504569001</v>
      </c>
      <c r="L1072" s="116">
        <v>3960.1195582626401</v>
      </c>
      <c r="M1072" s="116">
        <v>11.1750262864671</v>
      </c>
      <c r="N1072" s="116">
        <v>2.0279894890743502</v>
      </c>
      <c r="O1072" s="116">
        <v>1.44838403834853</v>
      </c>
      <c r="P1072" s="116">
        <v>0.26284569992206003</v>
      </c>
      <c r="Q1072" s="116">
        <v>513.26715580843404</v>
      </c>
      <c r="R1072" s="116">
        <v>1310</v>
      </c>
      <c r="S1072" s="116" t="s">
        <v>318</v>
      </c>
      <c r="T1072" s="116">
        <v>1310</v>
      </c>
      <c r="U1072" s="116" t="s">
        <v>327</v>
      </c>
      <c r="V1072" s="116" t="s">
        <v>326</v>
      </c>
      <c r="Z1072" s="116">
        <v>0</v>
      </c>
      <c r="AA1072" s="116">
        <v>1</v>
      </c>
      <c r="AB1072" s="116">
        <v>1.44838403834853</v>
      </c>
      <c r="AC1072" s="116">
        <v>0.26284569992206003</v>
      </c>
      <c r="AD1072" s="116">
        <v>513.26715580843404</v>
      </c>
      <c r="AF1072" s="116">
        <v>-1</v>
      </c>
      <c r="AG1072" s="116">
        <v>-1</v>
      </c>
      <c r="AH1072" s="116">
        <v>-1</v>
      </c>
      <c r="AI1072" s="116">
        <v>-1</v>
      </c>
      <c r="AJ1072" s="116">
        <v>0</v>
      </c>
      <c r="AM1072" s="116" t="s">
        <v>319</v>
      </c>
      <c r="AN1072" s="116" t="s">
        <v>328</v>
      </c>
      <c r="AQ1072" s="116">
        <v>779</v>
      </c>
      <c r="AR1072" s="116" t="s">
        <v>320</v>
      </c>
      <c r="AS1072" s="116" t="s">
        <v>248</v>
      </c>
      <c r="AT1072" s="116" t="s">
        <v>268</v>
      </c>
      <c r="AV1072" s="116">
        <v>92.987306859891206</v>
      </c>
      <c r="AW1072" s="116">
        <v>0.41627506549999999</v>
      </c>
    </row>
    <row r="1073" spans="1:49" x14ac:dyDescent="0.25">
      <c r="A1073" s="127">
        <v>260000</v>
      </c>
      <c r="B1073" s="127">
        <v>2500000</v>
      </c>
      <c r="C1073" s="127">
        <v>740000</v>
      </c>
      <c r="D1073" s="116" t="s">
        <v>314</v>
      </c>
      <c r="E1073" s="116" t="s">
        <v>315</v>
      </c>
      <c r="F1073" s="116" t="s">
        <v>316</v>
      </c>
      <c r="G1073" s="116" t="s">
        <v>317</v>
      </c>
      <c r="H1073" s="116">
        <v>0.36</v>
      </c>
      <c r="I1073" s="116">
        <v>0.57999999999999996</v>
      </c>
      <c r="J1073" s="116" t="s">
        <v>326</v>
      </c>
      <c r="K1073" s="116">
        <v>0.11623724484942</v>
      </c>
      <c r="L1073" s="116">
        <v>3960.1195582626401</v>
      </c>
      <c r="M1073" s="116">
        <v>11.1750262864671</v>
      </c>
      <c r="N1073" s="116">
        <v>2.0279894890743502</v>
      </c>
      <c r="O1073" s="116">
        <v>1.2989542666587901</v>
      </c>
      <c r="P1073" s="116">
        <v>0.23572791079357999</v>
      </c>
      <c r="Q1073" s="116">
        <v>460.31338672675503</v>
      </c>
      <c r="R1073" s="116">
        <v>1310</v>
      </c>
      <c r="S1073" s="116" t="s">
        <v>318</v>
      </c>
      <c r="T1073" s="116">
        <v>1310</v>
      </c>
      <c r="U1073" s="116" t="s">
        <v>327</v>
      </c>
      <c r="V1073" s="116" t="s">
        <v>326</v>
      </c>
      <c r="Z1073" s="116">
        <v>0</v>
      </c>
      <c r="AA1073" s="116">
        <v>1</v>
      </c>
      <c r="AB1073" s="116">
        <v>1.2989542666587901</v>
      </c>
      <c r="AC1073" s="116">
        <v>0.23572791079357999</v>
      </c>
      <c r="AD1073" s="116">
        <v>460.31338672675503</v>
      </c>
      <c r="AF1073" s="116">
        <v>-1</v>
      </c>
      <c r="AG1073" s="116">
        <v>-1</v>
      </c>
      <c r="AH1073" s="116">
        <v>-1</v>
      </c>
      <c r="AI1073" s="116">
        <v>-1</v>
      </c>
      <c r="AJ1073" s="116">
        <v>0</v>
      </c>
      <c r="AM1073" s="116" t="s">
        <v>319</v>
      </c>
      <c r="AN1073" s="116" t="s">
        <v>328</v>
      </c>
      <c r="AQ1073" s="116">
        <v>779</v>
      </c>
      <c r="AR1073" s="116" t="s">
        <v>320</v>
      </c>
      <c r="AS1073" s="116" t="s">
        <v>248</v>
      </c>
      <c r="AT1073" s="116" t="s">
        <v>268</v>
      </c>
      <c r="AV1073" s="116">
        <v>88.605413347595402</v>
      </c>
      <c r="AW1073" s="116">
        <v>0.37332796979999999</v>
      </c>
    </row>
    <row r="1074" spans="1:49" x14ac:dyDescent="0.25">
      <c r="A1074" s="127">
        <v>260000</v>
      </c>
      <c r="B1074" s="127">
        <v>2500000</v>
      </c>
      <c r="C1074" s="127">
        <v>740000</v>
      </c>
      <c r="D1074" s="116" t="s">
        <v>314</v>
      </c>
      <c r="E1074" s="116" t="s">
        <v>315</v>
      </c>
      <c r="F1074" s="116" t="s">
        <v>316</v>
      </c>
      <c r="G1074" s="116" t="s">
        <v>317</v>
      </c>
      <c r="H1074" s="116">
        <v>0.36</v>
      </c>
      <c r="I1074" s="116">
        <v>0.57999999999999996</v>
      </c>
      <c r="J1074" s="116" t="s">
        <v>326</v>
      </c>
      <c r="K1074" s="116">
        <v>8.4613929092790002E-2</v>
      </c>
      <c r="L1074" s="116">
        <v>3960.1195582626401</v>
      </c>
      <c r="M1074" s="116">
        <v>11.1750262864671</v>
      </c>
      <c r="N1074" s="116">
        <v>2.0279894890743502</v>
      </c>
      <c r="O1074" s="116">
        <v>0.94556288181322001</v>
      </c>
      <c r="P1074" s="116">
        <v>0.17159615882946</v>
      </c>
      <c r="Q1074" s="116">
        <v>335.08127550181803</v>
      </c>
      <c r="R1074" s="116">
        <v>1310</v>
      </c>
      <c r="S1074" s="116" t="s">
        <v>318</v>
      </c>
      <c r="T1074" s="116">
        <v>1310</v>
      </c>
      <c r="U1074" s="116" t="s">
        <v>327</v>
      </c>
      <c r="V1074" s="116" t="s">
        <v>326</v>
      </c>
      <c r="Z1074" s="116">
        <v>0</v>
      </c>
      <c r="AA1074" s="116">
        <v>1</v>
      </c>
      <c r="AB1074" s="116">
        <v>0.94556288181322001</v>
      </c>
      <c r="AC1074" s="116">
        <v>0.17159615882946</v>
      </c>
      <c r="AD1074" s="116">
        <v>335.08127550181803</v>
      </c>
      <c r="AF1074" s="116">
        <v>-1</v>
      </c>
      <c r="AG1074" s="116">
        <v>-1</v>
      </c>
      <c r="AH1074" s="116">
        <v>-1</v>
      </c>
      <c r="AI1074" s="116">
        <v>-1</v>
      </c>
      <c r="AJ1074" s="116">
        <v>0</v>
      </c>
      <c r="AM1074" s="116" t="s">
        <v>319</v>
      </c>
      <c r="AN1074" s="116" t="s">
        <v>328</v>
      </c>
      <c r="AQ1074" s="116">
        <v>779</v>
      </c>
      <c r="AR1074" s="116" t="s">
        <v>320</v>
      </c>
      <c r="AS1074" s="116" t="s">
        <v>248</v>
      </c>
      <c r="AT1074" s="116" t="s">
        <v>268</v>
      </c>
      <c r="AV1074" s="116">
        <v>78.516368511612399</v>
      </c>
      <c r="AW1074" s="116">
        <v>0.27176096960000001</v>
      </c>
    </row>
    <row r="1075" spans="1:49" x14ac:dyDescent="0.25">
      <c r="A1075" s="127">
        <v>260000</v>
      </c>
      <c r="B1075" s="127">
        <v>2500000</v>
      </c>
      <c r="C1075" s="127">
        <v>740000</v>
      </c>
      <c r="D1075" s="116" t="s">
        <v>314</v>
      </c>
      <c r="E1075" s="116" t="s">
        <v>315</v>
      </c>
      <c r="F1075" s="116" t="s">
        <v>316</v>
      </c>
      <c r="G1075" s="116" t="s">
        <v>317</v>
      </c>
      <c r="H1075" s="116">
        <v>0.36</v>
      </c>
      <c r="I1075" s="116">
        <v>0.57999999999999996</v>
      </c>
      <c r="J1075" s="116" t="s">
        <v>326</v>
      </c>
      <c r="K1075" s="116">
        <v>0.10536538103857999</v>
      </c>
      <c r="L1075" s="116">
        <v>4025.62177370686</v>
      </c>
      <c r="M1075" s="116">
        <v>10.997145181901899</v>
      </c>
      <c r="N1075" s="116">
        <v>1.9616604993122799</v>
      </c>
      <c r="O1075" s="116">
        <v>1.1587183924277</v>
      </c>
      <c r="P1075" s="116">
        <v>0.20669110597837001</v>
      </c>
      <c r="Q1075" s="116">
        <v>424.16117210383499</v>
      </c>
      <c r="R1075" s="116">
        <v>1210</v>
      </c>
      <c r="S1075" s="116" t="s">
        <v>318</v>
      </c>
      <c r="T1075" s="116">
        <v>1210</v>
      </c>
      <c r="U1075" s="116" t="s">
        <v>327</v>
      </c>
      <c r="V1075" s="116" t="s">
        <v>326</v>
      </c>
      <c r="Z1075" s="116">
        <v>0</v>
      </c>
      <c r="AA1075" s="116">
        <v>1</v>
      </c>
      <c r="AB1075" s="116">
        <v>1.1587183924277</v>
      </c>
      <c r="AC1075" s="116">
        <v>0.20669110597837001</v>
      </c>
      <c r="AD1075" s="116">
        <v>824.71985944699497</v>
      </c>
      <c r="AF1075" s="116">
        <v>-1</v>
      </c>
      <c r="AG1075" s="116">
        <v>-1</v>
      </c>
      <c r="AH1075" s="116">
        <v>-1</v>
      </c>
      <c r="AI1075" s="116">
        <v>-1</v>
      </c>
      <c r="AJ1075" s="116">
        <v>0</v>
      </c>
      <c r="AM1075" s="116" t="s">
        <v>319</v>
      </c>
      <c r="AN1075" s="116" t="s">
        <v>328</v>
      </c>
      <c r="AQ1075" s="116">
        <v>779</v>
      </c>
      <c r="AR1075" s="116" t="s">
        <v>320</v>
      </c>
      <c r="AS1075" s="116" t="s">
        <v>248</v>
      </c>
      <c r="AT1075" s="116" t="s">
        <v>268</v>
      </c>
      <c r="AV1075" s="116">
        <v>105.083381889356</v>
      </c>
      <c r="AW1075" s="116">
        <v>0.66887255430000003</v>
      </c>
    </row>
    <row r="1076" spans="1:49" x14ac:dyDescent="0.25">
      <c r="A1076" s="127">
        <v>260000</v>
      </c>
      <c r="B1076" s="127">
        <v>2500000</v>
      </c>
      <c r="C1076" s="127">
        <v>740000</v>
      </c>
      <c r="D1076" s="116" t="s">
        <v>314</v>
      </c>
      <c r="E1076" s="116" t="s">
        <v>315</v>
      </c>
      <c r="F1076" s="116" t="s">
        <v>316</v>
      </c>
      <c r="G1076" s="116" t="s">
        <v>317</v>
      </c>
      <c r="H1076" s="116">
        <v>0.36</v>
      </c>
      <c r="I1076" s="116">
        <v>0.57999999999999996</v>
      </c>
      <c r="J1076" s="116" t="s">
        <v>326</v>
      </c>
      <c r="K1076" s="116">
        <v>8.2736422330070003E-2</v>
      </c>
      <c r="L1076" s="116">
        <v>4025.62177370686</v>
      </c>
      <c r="M1076" s="116">
        <v>10.997145181901899</v>
      </c>
      <c r="N1076" s="116">
        <v>1.9616604993122799</v>
      </c>
      <c r="O1076" s="116">
        <v>0.90986444819499002</v>
      </c>
      <c r="P1076" s="116">
        <v>0.16230077153931999</v>
      </c>
      <c r="Q1076" s="116">
        <v>333.06554321055597</v>
      </c>
      <c r="R1076" s="116">
        <v>1310</v>
      </c>
      <c r="S1076" s="116" t="s">
        <v>318</v>
      </c>
      <c r="T1076" s="116">
        <v>1310</v>
      </c>
      <c r="U1076" s="116" t="s">
        <v>327</v>
      </c>
      <c r="V1076" s="116" t="s">
        <v>326</v>
      </c>
      <c r="Z1076" s="116">
        <v>0</v>
      </c>
      <c r="AA1076" s="116">
        <v>1</v>
      </c>
      <c r="AB1076" s="116">
        <v>0.90986444819499002</v>
      </c>
      <c r="AC1076" s="116">
        <v>0.16230077153931999</v>
      </c>
      <c r="AD1076" s="116">
        <v>827.04128397000102</v>
      </c>
      <c r="AF1076" s="116">
        <v>-1</v>
      </c>
      <c r="AG1076" s="116">
        <v>-1</v>
      </c>
      <c r="AH1076" s="116">
        <v>-1</v>
      </c>
      <c r="AI1076" s="116">
        <v>-1</v>
      </c>
      <c r="AJ1076" s="116">
        <v>0</v>
      </c>
      <c r="AM1076" s="116" t="s">
        <v>319</v>
      </c>
      <c r="AN1076" s="116" t="s">
        <v>328</v>
      </c>
      <c r="AQ1076" s="116">
        <v>779</v>
      </c>
      <c r="AR1076" s="116" t="s">
        <v>320</v>
      </c>
      <c r="AS1076" s="116" t="s">
        <v>248</v>
      </c>
      <c r="AT1076" s="116" t="s">
        <v>268</v>
      </c>
      <c r="AV1076" s="116">
        <v>83.4460210482939</v>
      </c>
      <c r="AW1076" s="116">
        <v>0.67075529919999999</v>
      </c>
    </row>
    <row r="1077" spans="1:49" x14ac:dyDescent="0.25">
      <c r="A1077" s="127">
        <v>260000</v>
      </c>
      <c r="B1077" s="127">
        <v>2500000</v>
      </c>
      <c r="C1077" s="127">
        <v>740000</v>
      </c>
      <c r="D1077" s="116" t="s">
        <v>314</v>
      </c>
      <c r="E1077" s="116" t="s">
        <v>315</v>
      </c>
      <c r="F1077" s="116" t="s">
        <v>316</v>
      </c>
      <c r="G1077" s="116" t="s">
        <v>317</v>
      </c>
      <c r="H1077" s="116">
        <v>0.36</v>
      </c>
      <c r="I1077" s="116">
        <v>0.57999999999999996</v>
      </c>
      <c r="J1077" s="116" t="s">
        <v>326</v>
      </c>
      <c r="K1077" s="116">
        <v>0.17500871994322001</v>
      </c>
      <c r="L1077" s="116">
        <v>4025.62177370686</v>
      </c>
      <c r="M1077" s="116">
        <v>10.997145181901899</v>
      </c>
      <c r="N1077" s="116">
        <v>1.9616604993122799</v>
      </c>
      <c r="O1077" s="116">
        <v>1.92459630131444</v>
      </c>
      <c r="P1077" s="116">
        <v>0.34330769294781999</v>
      </c>
      <c r="Q1077" s="116">
        <v>704.51891359200397</v>
      </c>
      <c r="R1077" s="116">
        <v>1310</v>
      </c>
      <c r="S1077" s="116" t="s">
        <v>318</v>
      </c>
      <c r="T1077" s="116">
        <v>1310</v>
      </c>
      <c r="U1077" s="116" t="s">
        <v>327</v>
      </c>
      <c r="V1077" s="116" t="s">
        <v>326</v>
      </c>
      <c r="Z1077" s="116">
        <v>0</v>
      </c>
      <c r="AA1077" s="116">
        <v>1</v>
      </c>
      <c r="AB1077" s="116">
        <v>1.92459630131444</v>
      </c>
      <c r="AC1077" s="116">
        <v>0.34330769294781999</v>
      </c>
      <c r="AD1077" s="116">
        <v>704.51891359200397</v>
      </c>
      <c r="AF1077" s="116">
        <v>-1</v>
      </c>
      <c r="AG1077" s="116">
        <v>-1</v>
      </c>
      <c r="AH1077" s="116">
        <v>-1</v>
      </c>
      <c r="AI1077" s="116">
        <v>-1</v>
      </c>
      <c r="AJ1077" s="116">
        <v>0</v>
      </c>
      <c r="AM1077" s="116" t="s">
        <v>319</v>
      </c>
      <c r="AN1077" s="116" t="s">
        <v>328</v>
      </c>
      <c r="AQ1077" s="116">
        <v>779</v>
      </c>
      <c r="AR1077" s="116" t="s">
        <v>320</v>
      </c>
      <c r="AS1077" s="116" t="s">
        <v>248</v>
      </c>
      <c r="AT1077" s="116" t="s">
        <v>268</v>
      </c>
      <c r="AV1077" s="116">
        <v>107.436113850558</v>
      </c>
      <c r="AW1077" s="116">
        <v>0.57138598019999998</v>
      </c>
    </row>
    <row r="1078" spans="1:49" x14ac:dyDescent="0.25">
      <c r="A1078" s="127">
        <v>260000</v>
      </c>
      <c r="B1078" s="127">
        <v>2500000</v>
      </c>
      <c r="C1078" s="127">
        <v>740000</v>
      </c>
      <c r="D1078" s="116" t="s">
        <v>314</v>
      </c>
      <c r="E1078" s="116" t="s">
        <v>315</v>
      </c>
      <c r="F1078" s="116" t="s">
        <v>316</v>
      </c>
      <c r="G1078" s="116" t="s">
        <v>317</v>
      </c>
      <c r="H1078" s="116">
        <v>0.36</v>
      </c>
      <c r="I1078" s="116">
        <v>0.57999999999999996</v>
      </c>
      <c r="J1078" s="116" t="s">
        <v>326</v>
      </c>
      <c r="K1078" s="116">
        <v>3.88416637509E-3</v>
      </c>
      <c r="L1078" s="116">
        <v>3948.5798466926299</v>
      </c>
      <c r="M1078" s="116">
        <v>10.156874656287499</v>
      </c>
      <c r="N1078" s="116">
        <v>1.6147918877973999</v>
      </c>
      <c r="O1078" s="116">
        <v>3.9450991015970001E-2</v>
      </c>
      <c r="P1078" s="116">
        <v>6.2721203533500003E-3</v>
      </c>
      <c r="Q1078" s="116">
        <v>15.3369410698894</v>
      </c>
      <c r="R1078" s="116">
        <v>1210</v>
      </c>
      <c r="S1078" s="116" t="s">
        <v>318</v>
      </c>
      <c r="T1078" s="116">
        <v>1210</v>
      </c>
      <c r="U1078" s="116" t="s">
        <v>327</v>
      </c>
      <c r="V1078" s="116" t="s">
        <v>326</v>
      </c>
      <c r="Z1078" s="116">
        <v>0</v>
      </c>
      <c r="AA1078" s="116">
        <v>1</v>
      </c>
      <c r="AB1078" s="116">
        <v>3.9450991015970001E-2</v>
      </c>
      <c r="AC1078" s="116">
        <v>6.2721203533500003E-3</v>
      </c>
      <c r="AD1078" s="116">
        <v>137.898780138283</v>
      </c>
      <c r="AF1078" s="116">
        <v>-1</v>
      </c>
      <c r="AG1078" s="116">
        <v>-1</v>
      </c>
      <c r="AH1078" s="116">
        <v>-1</v>
      </c>
      <c r="AI1078" s="116">
        <v>-1</v>
      </c>
      <c r="AJ1078" s="116">
        <v>0</v>
      </c>
      <c r="AM1078" s="116" t="s">
        <v>319</v>
      </c>
      <c r="AN1078" s="116" t="s">
        <v>328</v>
      </c>
      <c r="AQ1078" s="116">
        <v>779</v>
      </c>
      <c r="AR1078" s="116" t="s">
        <v>320</v>
      </c>
      <c r="AS1078" s="116" t="s">
        <v>248</v>
      </c>
      <c r="AT1078" s="116" t="s">
        <v>268</v>
      </c>
      <c r="AV1078" s="116">
        <v>89.206963756136901</v>
      </c>
      <c r="AW1078" s="116">
        <v>0.11184004879999999</v>
      </c>
    </row>
    <row r="1079" spans="1:49" x14ac:dyDescent="0.25">
      <c r="A1079" s="127">
        <v>260000</v>
      </c>
      <c r="B1079" s="127">
        <v>2500000</v>
      </c>
      <c r="C1079" s="127">
        <v>740000</v>
      </c>
      <c r="D1079" s="116" t="s">
        <v>314</v>
      </c>
      <c r="E1079" s="116" t="s">
        <v>315</v>
      </c>
      <c r="F1079" s="116" t="s">
        <v>316</v>
      </c>
      <c r="G1079" s="116" t="s">
        <v>317</v>
      </c>
      <c r="H1079" s="116">
        <v>0.36</v>
      </c>
      <c r="I1079" s="116">
        <v>0.57999999999999996</v>
      </c>
      <c r="J1079" s="116" t="s">
        <v>326</v>
      </c>
      <c r="K1079" s="116">
        <v>4.3443798688299999E-3</v>
      </c>
      <c r="L1079" s="116">
        <v>3948.5798466926299</v>
      </c>
      <c r="M1079" s="116">
        <v>10.156874656287499</v>
      </c>
      <c r="N1079" s="116">
        <v>1.6147918877973999</v>
      </c>
      <c r="O1079" s="116">
        <v>4.4125321787029999E-2</v>
      </c>
      <c r="P1079" s="116">
        <v>7.0152693697E-3</v>
      </c>
      <c r="Q1079" s="116">
        <v>17.154130796451099</v>
      </c>
      <c r="R1079" s="116">
        <v>1310</v>
      </c>
      <c r="S1079" s="116" t="s">
        <v>318</v>
      </c>
      <c r="T1079" s="116">
        <v>1310</v>
      </c>
      <c r="U1079" s="116" t="s">
        <v>327</v>
      </c>
      <c r="V1079" s="116" t="s">
        <v>326</v>
      </c>
      <c r="Z1079" s="116">
        <v>0</v>
      </c>
      <c r="AA1079" s="116">
        <v>1</v>
      </c>
      <c r="AB1079" s="116">
        <v>4.4125321787029999E-2</v>
      </c>
      <c r="AC1079" s="116">
        <v>7.0152693697E-3</v>
      </c>
      <c r="AD1079" s="116">
        <v>17.154130796450001</v>
      </c>
      <c r="AF1079" s="116">
        <v>-1</v>
      </c>
      <c r="AG1079" s="116">
        <v>-1</v>
      </c>
      <c r="AH1079" s="116">
        <v>-1</v>
      </c>
      <c r="AI1079" s="116">
        <v>-1</v>
      </c>
      <c r="AJ1079" s="116">
        <v>0</v>
      </c>
      <c r="AM1079" s="116" t="s">
        <v>319</v>
      </c>
      <c r="AN1079" s="116" t="s">
        <v>328</v>
      </c>
      <c r="AQ1079" s="116">
        <v>779</v>
      </c>
      <c r="AR1079" s="116" t="s">
        <v>320</v>
      </c>
      <c r="AS1079" s="116" t="s">
        <v>248</v>
      </c>
      <c r="AT1079" s="116" t="s">
        <v>268</v>
      </c>
      <c r="AV1079" s="116">
        <v>56.3388302135007</v>
      </c>
      <c r="AW1079" s="116">
        <v>1.3912514799999999E-2</v>
      </c>
    </row>
    <row r="1080" spans="1:49" x14ac:dyDescent="0.25">
      <c r="A1080" s="127">
        <v>260000</v>
      </c>
      <c r="B1080" s="127">
        <v>2500000</v>
      </c>
      <c r="C1080" s="127">
        <v>740000</v>
      </c>
      <c r="D1080" s="116" t="s">
        <v>314</v>
      </c>
      <c r="E1080" s="116" t="s">
        <v>315</v>
      </c>
      <c r="F1080" s="116" t="s">
        <v>316</v>
      </c>
      <c r="G1080" s="116" t="s">
        <v>317</v>
      </c>
      <c r="H1080" s="116">
        <v>0.36</v>
      </c>
      <c r="I1080" s="116">
        <v>0.57999999999999996</v>
      </c>
      <c r="J1080" s="116" t="s">
        <v>326</v>
      </c>
      <c r="K1080" s="116">
        <v>0.18802971022253001</v>
      </c>
      <c r="L1080" s="116">
        <v>3997.7127437775298</v>
      </c>
      <c r="M1080" s="116">
        <v>10.793764201508001</v>
      </c>
      <c r="N1080" s="116">
        <v>1.88529657815695</v>
      </c>
      <c r="O1080" s="116">
        <v>2.02954835501995</v>
      </c>
      <c r="P1080" s="116">
        <v>0.35449176927439002</v>
      </c>
      <c r="Q1080" s="116">
        <v>751.68876876543595</v>
      </c>
      <c r="R1080" s="116">
        <v>1210</v>
      </c>
      <c r="S1080" s="116" t="s">
        <v>318</v>
      </c>
      <c r="T1080" s="116">
        <v>1210</v>
      </c>
      <c r="U1080" s="116" t="s">
        <v>327</v>
      </c>
      <c r="V1080" s="116" t="s">
        <v>326</v>
      </c>
      <c r="Z1080" s="116">
        <v>0</v>
      </c>
      <c r="AA1080" s="116">
        <v>1</v>
      </c>
      <c r="AB1080" s="116">
        <v>2.02954835501995</v>
      </c>
      <c r="AC1080" s="116">
        <v>0.35449176927439002</v>
      </c>
      <c r="AD1080" s="116">
        <v>751.68876876543595</v>
      </c>
      <c r="AF1080" s="116">
        <v>-1</v>
      </c>
      <c r="AG1080" s="116">
        <v>-1</v>
      </c>
      <c r="AH1080" s="116">
        <v>-1</v>
      </c>
      <c r="AI1080" s="116">
        <v>-1</v>
      </c>
      <c r="AJ1080" s="116">
        <v>0</v>
      </c>
      <c r="AM1080" s="116" t="s">
        <v>319</v>
      </c>
      <c r="AN1080" s="116" t="s">
        <v>328</v>
      </c>
      <c r="AQ1080" s="116">
        <v>779</v>
      </c>
      <c r="AR1080" s="116" t="s">
        <v>320</v>
      </c>
      <c r="AS1080" s="116" t="s">
        <v>248</v>
      </c>
      <c r="AT1080" s="116" t="s">
        <v>268</v>
      </c>
      <c r="AV1080" s="116">
        <v>130.56877776976299</v>
      </c>
      <c r="AW1080" s="116">
        <v>0.60964214819999996</v>
      </c>
    </row>
    <row r="1081" spans="1:49" x14ac:dyDescent="0.25">
      <c r="A1081" s="127">
        <v>260000</v>
      </c>
      <c r="B1081" s="127">
        <v>2500000</v>
      </c>
      <c r="C1081" s="127">
        <v>740000</v>
      </c>
      <c r="D1081" s="116" t="s">
        <v>314</v>
      </c>
      <c r="E1081" s="116" t="s">
        <v>315</v>
      </c>
      <c r="F1081" s="116" t="s">
        <v>316</v>
      </c>
      <c r="G1081" s="116" t="s">
        <v>317</v>
      </c>
      <c r="H1081" s="116">
        <v>0.36</v>
      </c>
      <c r="I1081" s="116">
        <v>0.57999999999999996</v>
      </c>
      <c r="J1081" s="116" t="s">
        <v>326</v>
      </c>
      <c r="K1081" s="116">
        <v>0.14356615451023</v>
      </c>
      <c r="L1081" s="116">
        <v>3997.7127437775298</v>
      </c>
      <c r="M1081" s="116">
        <v>10.793764201508001</v>
      </c>
      <c r="N1081" s="116">
        <v>1.88529657815695</v>
      </c>
      <c r="O1081" s="116">
        <v>1.5496192191007701</v>
      </c>
      <c r="P1081" s="116">
        <v>0.27066477983729997</v>
      </c>
      <c r="Q1081" s="116">
        <v>573.93624546071203</v>
      </c>
      <c r="R1081" s="116">
        <v>1310</v>
      </c>
      <c r="S1081" s="116" t="s">
        <v>318</v>
      </c>
      <c r="T1081" s="116">
        <v>1310</v>
      </c>
      <c r="U1081" s="116" t="s">
        <v>327</v>
      </c>
      <c r="V1081" s="116" t="s">
        <v>326</v>
      </c>
      <c r="Z1081" s="116">
        <v>0</v>
      </c>
      <c r="AA1081" s="116">
        <v>1</v>
      </c>
      <c r="AB1081" s="116">
        <v>1.5496192191007701</v>
      </c>
      <c r="AC1081" s="116">
        <v>0.27066477983729997</v>
      </c>
      <c r="AD1081" s="116">
        <v>573.93624546071203</v>
      </c>
      <c r="AF1081" s="116">
        <v>-1</v>
      </c>
      <c r="AG1081" s="116">
        <v>-1</v>
      </c>
      <c r="AH1081" s="116">
        <v>-1</v>
      </c>
      <c r="AI1081" s="116">
        <v>-1</v>
      </c>
      <c r="AJ1081" s="116">
        <v>0</v>
      </c>
      <c r="AM1081" s="116" t="s">
        <v>319</v>
      </c>
      <c r="AN1081" s="116" t="s">
        <v>328</v>
      </c>
      <c r="AQ1081" s="116">
        <v>779</v>
      </c>
      <c r="AR1081" s="116" t="s">
        <v>320</v>
      </c>
      <c r="AS1081" s="116" t="s">
        <v>248</v>
      </c>
      <c r="AT1081" s="116" t="s">
        <v>268</v>
      </c>
      <c r="AV1081" s="116">
        <v>101.81547918068701</v>
      </c>
      <c r="AW1081" s="116">
        <v>0.46547951780000002</v>
      </c>
    </row>
    <row r="1082" spans="1:49" x14ac:dyDescent="0.25">
      <c r="A1082" s="127">
        <v>260000</v>
      </c>
      <c r="B1082" s="127">
        <v>2500000</v>
      </c>
      <c r="C1082" s="127">
        <v>740000</v>
      </c>
      <c r="D1082" s="116" t="s">
        <v>314</v>
      </c>
      <c r="E1082" s="116" t="s">
        <v>315</v>
      </c>
      <c r="F1082" s="116" t="s">
        <v>316</v>
      </c>
      <c r="G1082" s="116" t="s">
        <v>317</v>
      </c>
      <c r="H1082" s="116">
        <v>0.36</v>
      </c>
      <c r="I1082" s="116">
        <v>0.57999999999999996</v>
      </c>
      <c r="J1082" s="116" t="s">
        <v>326</v>
      </c>
      <c r="K1082" s="116">
        <v>5.9741319742119998E-2</v>
      </c>
      <c r="L1082" s="116">
        <v>3997.7127437775298</v>
      </c>
      <c r="M1082" s="116">
        <v>10.793764201508001</v>
      </c>
      <c r="N1082" s="116">
        <v>1.88529657815695</v>
      </c>
      <c r="O1082" s="116">
        <v>0.64483371838342995</v>
      </c>
      <c r="P1082" s="116">
        <v>0.11263010568441</v>
      </c>
      <c r="Q1082" s="116">
        <v>238.82863526319699</v>
      </c>
      <c r="R1082" s="116">
        <v>1310</v>
      </c>
      <c r="S1082" s="116" t="s">
        <v>318</v>
      </c>
      <c r="T1082" s="116">
        <v>1310</v>
      </c>
      <c r="U1082" s="116" t="s">
        <v>327</v>
      </c>
      <c r="V1082" s="116" t="s">
        <v>326</v>
      </c>
      <c r="Z1082" s="116">
        <v>0</v>
      </c>
      <c r="AA1082" s="116">
        <v>1</v>
      </c>
      <c r="AB1082" s="116">
        <v>0.64483371838342995</v>
      </c>
      <c r="AC1082" s="116">
        <v>0.11263010568441</v>
      </c>
      <c r="AD1082" s="116">
        <v>238.82863526319801</v>
      </c>
      <c r="AF1082" s="116">
        <v>-1</v>
      </c>
      <c r="AG1082" s="116">
        <v>-1</v>
      </c>
      <c r="AH1082" s="116">
        <v>-1</v>
      </c>
      <c r="AI1082" s="116">
        <v>-1</v>
      </c>
      <c r="AJ1082" s="116">
        <v>0</v>
      </c>
      <c r="AM1082" s="116" t="s">
        <v>319</v>
      </c>
      <c r="AN1082" s="116" t="s">
        <v>328</v>
      </c>
      <c r="AQ1082" s="116">
        <v>779</v>
      </c>
      <c r="AR1082" s="116" t="s">
        <v>320</v>
      </c>
      <c r="AS1082" s="116" t="s">
        <v>248</v>
      </c>
      <c r="AT1082" s="116" t="s">
        <v>268</v>
      </c>
      <c r="AV1082" s="116">
        <v>62.429589710810298</v>
      </c>
      <c r="AW1082" s="116">
        <v>0.19369718999999999</v>
      </c>
    </row>
    <row r="1083" spans="1:49" x14ac:dyDescent="0.25">
      <c r="A1083" s="127">
        <v>260000</v>
      </c>
      <c r="B1083" s="127">
        <v>2500000</v>
      </c>
      <c r="C1083" s="127">
        <v>740000</v>
      </c>
      <c r="D1083" s="116" t="s">
        <v>314</v>
      </c>
      <c r="E1083" s="116" t="s">
        <v>315</v>
      </c>
      <c r="F1083" s="116" t="s">
        <v>316</v>
      </c>
      <c r="G1083" s="116" t="s">
        <v>317</v>
      </c>
      <c r="H1083" s="116">
        <v>0.36</v>
      </c>
      <c r="I1083" s="116">
        <v>0.57999999999999996</v>
      </c>
      <c r="J1083" s="116" t="s">
        <v>326</v>
      </c>
      <c r="K1083" s="116">
        <v>0.15390735222259999</v>
      </c>
      <c r="L1083" s="116">
        <v>3997.7127437775298</v>
      </c>
      <c r="M1083" s="116">
        <v>10.793764201508001</v>
      </c>
      <c r="N1083" s="116">
        <v>1.88529657815695</v>
      </c>
      <c r="O1083" s="116">
        <v>1.6612396687691799</v>
      </c>
      <c r="P1083" s="116">
        <v>0.29016100449846</v>
      </c>
      <c r="Q1083" s="116">
        <v>615.27738334134494</v>
      </c>
      <c r="R1083" s="116">
        <v>1310</v>
      </c>
      <c r="S1083" s="116" t="s">
        <v>318</v>
      </c>
      <c r="T1083" s="116">
        <v>1310</v>
      </c>
      <c r="U1083" s="116" t="s">
        <v>327</v>
      </c>
      <c r="V1083" s="116" t="s">
        <v>326</v>
      </c>
      <c r="Z1083" s="116">
        <v>0</v>
      </c>
      <c r="AA1083" s="116">
        <v>1</v>
      </c>
      <c r="AB1083" s="116">
        <v>1.6612396687691799</v>
      </c>
      <c r="AC1083" s="116">
        <v>0.29016100449846</v>
      </c>
      <c r="AD1083" s="116">
        <v>615.27738334134494</v>
      </c>
      <c r="AF1083" s="116">
        <v>-1</v>
      </c>
      <c r="AG1083" s="116">
        <v>-1</v>
      </c>
      <c r="AH1083" s="116">
        <v>-1</v>
      </c>
      <c r="AI1083" s="116">
        <v>-1</v>
      </c>
      <c r="AJ1083" s="116">
        <v>0</v>
      </c>
      <c r="AM1083" s="116" t="s">
        <v>319</v>
      </c>
      <c r="AN1083" s="116" t="s">
        <v>328</v>
      </c>
      <c r="AQ1083" s="116">
        <v>779</v>
      </c>
      <c r="AR1083" s="116" t="s">
        <v>320</v>
      </c>
      <c r="AS1083" s="116" t="s">
        <v>248</v>
      </c>
      <c r="AT1083" s="116" t="s">
        <v>268</v>
      </c>
      <c r="AV1083" s="116">
        <v>106.33891359427</v>
      </c>
      <c r="AW1083" s="116">
        <v>0.4990084212</v>
      </c>
    </row>
    <row r="1084" spans="1:49" x14ac:dyDescent="0.25">
      <c r="A1084" s="127">
        <v>260000</v>
      </c>
      <c r="B1084" s="127">
        <v>2500000</v>
      </c>
      <c r="C1084" s="127">
        <v>750000</v>
      </c>
      <c r="D1084" s="116" t="s">
        <v>314</v>
      </c>
      <c r="E1084" s="116" t="s">
        <v>315</v>
      </c>
      <c r="F1084" s="116" t="s">
        <v>316</v>
      </c>
      <c r="G1084" s="116" t="s">
        <v>317</v>
      </c>
      <c r="H1084" s="116">
        <v>0.36</v>
      </c>
      <c r="I1084" s="116">
        <v>0.57999999999999996</v>
      </c>
      <c r="J1084" s="116" t="s">
        <v>326</v>
      </c>
      <c r="K1084" s="116">
        <v>1.385935868E-3</v>
      </c>
      <c r="L1084" s="116">
        <v>3979.67174011934</v>
      </c>
      <c r="M1084" s="116">
        <v>10.3787481436369</v>
      </c>
      <c r="N1084" s="116">
        <v>1.6977007950926299</v>
      </c>
      <c r="O1084" s="116">
        <v>1.4384279317209999E-2</v>
      </c>
      <c r="P1084" s="116">
        <v>2.3529044250499998E-3</v>
      </c>
      <c r="Q1084" s="116">
        <v>5.5155698075013504</v>
      </c>
      <c r="R1084" s="116">
        <v>1210</v>
      </c>
      <c r="S1084" s="116" t="s">
        <v>318</v>
      </c>
      <c r="T1084" s="116">
        <v>1210</v>
      </c>
      <c r="U1084" s="116" t="s">
        <v>327</v>
      </c>
      <c r="V1084" s="116" t="s">
        <v>326</v>
      </c>
      <c r="Z1084" s="116">
        <v>0</v>
      </c>
      <c r="AA1084" s="116">
        <v>1</v>
      </c>
      <c r="AB1084" s="116">
        <v>1.4384279317209999E-2</v>
      </c>
      <c r="AC1084" s="116">
        <v>2.3529044250499998E-3</v>
      </c>
      <c r="AD1084" s="116">
        <v>5.51556980750218</v>
      </c>
      <c r="AF1084" s="116">
        <v>-1</v>
      </c>
      <c r="AG1084" s="116">
        <v>-1</v>
      </c>
      <c r="AH1084" s="116">
        <v>-1</v>
      </c>
      <c r="AI1084" s="116">
        <v>-1</v>
      </c>
      <c r="AJ1084" s="116">
        <v>0</v>
      </c>
      <c r="AM1084" s="116" t="s">
        <v>319</v>
      </c>
      <c r="AN1084" s="116" t="s">
        <v>328</v>
      </c>
      <c r="AQ1084" s="116">
        <v>779</v>
      </c>
      <c r="AR1084" s="116" t="s">
        <v>320</v>
      </c>
      <c r="AS1084" s="116" t="s">
        <v>248</v>
      </c>
      <c r="AT1084" s="116" t="s">
        <v>268</v>
      </c>
      <c r="AV1084" s="116">
        <v>64.300605354975801</v>
      </c>
      <c r="AW1084" s="116">
        <v>4.4732925999999996E-3</v>
      </c>
    </row>
    <row r="1085" spans="1:49" x14ac:dyDescent="0.25">
      <c r="A1085" s="127">
        <v>260000</v>
      </c>
      <c r="B1085" s="127">
        <v>2500000</v>
      </c>
      <c r="C1085" s="127">
        <v>750000</v>
      </c>
      <c r="D1085" s="116" t="s">
        <v>314</v>
      </c>
      <c r="E1085" s="116" t="s">
        <v>315</v>
      </c>
      <c r="F1085" s="116" t="s">
        <v>316</v>
      </c>
      <c r="G1085" s="116" t="s">
        <v>317</v>
      </c>
      <c r="H1085" s="116">
        <v>0.36</v>
      </c>
      <c r="I1085" s="116">
        <v>0.57999999999999996</v>
      </c>
      <c r="J1085" s="116" t="s">
        <v>326</v>
      </c>
      <c r="K1085" s="116">
        <v>9.9156322758699997E-2</v>
      </c>
      <c r="L1085" s="116">
        <v>3979.67174011934</v>
      </c>
      <c r="M1085" s="116">
        <v>10.3787481436369</v>
      </c>
      <c r="N1085" s="116">
        <v>1.6977007950926299</v>
      </c>
      <c r="O1085" s="116">
        <v>1.0291185007618</v>
      </c>
      <c r="P1085" s="116">
        <v>0.16833776798590999</v>
      </c>
      <c r="Q1085" s="116">
        <v>394.60961553697803</v>
      </c>
      <c r="R1085" s="116">
        <v>1310</v>
      </c>
      <c r="S1085" s="116" t="s">
        <v>318</v>
      </c>
      <c r="T1085" s="116">
        <v>1310</v>
      </c>
      <c r="U1085" s="116" t="s">
        <v>327</v>
      </c>
      <c r="V1085" s="116" t="s">
        <v>326</v>
      </c>
      <c r="Z1085" s="116">
        <v>0</v>
      </c>
      <c r="AA1085" s="116">
        <v>1</v>
      </c>
      <c r="AB1085" s="116">
        <v>1.0291185007618</v>
      </c>
      <c r="AC1085" s="116">
        <v>0.16833776798590999</v>
      </c>
      <c r="AD1085" s="116">
        <v>394.609615536977</v>
      </c>
      <c r="AF1085" s="116">
        <v>-1</v>
      </c>
      <c r="AG1085" s="116">
        <v>-1</v>
      </c>
      <c r="AH1085" s="116">
        <v>-1</v>
      </c>
      <c r="AI1085" s="116">
        <v>-1</v>
      </c>
      <c r="AJ1085" s="116">
        <v>0</v>
      </c>
      <c r="AM1085" s="116" t="s">
        <v>319</v>
      </c>
      <c r="AN1085" s="116" t="s">
        <v>328</v>
      </c>
      <c r="AQ1085" s="116">
        <v>779</v>
      </c>
      <c r="AR1085" s="116" t="s">
        <v>320</v>
      </c>
      <c r="AS1085" s="116" t="s">
        <v>248</v>
      </c>
      <c r="AT1085" s="116" t="s">
        <v>268</v>
      </c>
      <c r="AV1085" s="116">
        <v>87.890833335273996</v>
      </c>
      <c r="AW1085" s="116">
        <v>0.32004023970000001</v>
      </c>
    </row>
    <row r="1086" spans="1:49" x14ac:dyDescent="0.25">
      <c r="A1086" s="127">
        <v>260000</v>
      </c>
      <c r="B1086" s="127">
        <v>2500000</v>
      </c>
      <c r="C1086" s="127">
        <v>750000</v>
      </c>
      <c r="D1086" s="116" t="s">
        <v>314</v>
      </c>
      <c r="E1086" s="116" t="s">
        <v>315</v>
      </c>
      <c r="F1086" s="116" t="s">
        <v>316</v>
      </c>
      <c r="G1086" s="116" t="s">
        <v>317</v>
      </c>
      <c r="H1086" s="116">
        <v>0.36</v>
      </c>
      <c r="I1086" s="116">
        <v>0.57999999999999996</v>
      </c>
      <c r="J1086" s="116" t="s">
        <v>326</v>
      </c>
      <c r="K1086" s="116">
        <v>0.13910959181034999</v>
      </c>
      <c r="L1086" s="116">
        <v>3976.81328144592</v>
      </c>
      <c r="M1086" s="116">
        <v>10.1844500567521</v>
      </c>
      <c r="N1086" s="116">
        <v>1.60170778852802</v>
      </c>
      <c r="O1086" s="116">
        <v>1.4167546902077801</v>
      </c>
      <c r="P1086" s="116">
        <v>0.2228129166616</v>
      </c>
      <c r="Q1086" s="116">
        <v>553.212872287957</v>
      </c>
      <c r="R1086" s="116">
        <v>1210</v>
      </c>
      <c r="S1086" s="116" t="s">
        <v>318</v>
      </c>
      <c r="T1086" s="116">
        <v>1210</v>
      </c>
      <c r="U1086" s="116" t="s">
        <v>327</v>
      </c>
      <c r="V1086" s="116" t="s">
        <v>326</v>
      </c>
      <c r="Z1086" s="116">
        <v>0</v>
      </c>
      <c r="AA1086" s="116">
        <v>1</v>
      </c>
      <c r="AB1086" s="116">
        <v>1.4167546902077801</v>
      </c>
      <c r="AC1086" s="116">
        <v>0.2228129166616</v>
      </c>
      <c r="AD1086" s="116">
        <v>553.21287235631803</v>
      </c>
      <c r="AF1086" s="116">
        <v>-1</v>
      </c>
      <c r="AG1086" s="116">
        <v>-1</v>
      </c>
      <c r="AH1086" s="116">
        <v>-1</v>
      </c>
      <c r="AI1086" s="116">
        <v>-1</v>
      </c>
      <c r="AJ1086" s="116">
        <v>0</v>
      </c>
      <c r="AM1086" s="116" t="s">
        <v>319</v>
      </c>
      <c r="AN1086" s="116" t="s">
        <v>328</v>
      </c>
      <c r="AQ1086" s="116">
        <v>779</v>
      </c>
      <c r="AR1086" s="116" t="s">
        <v>320</v>
      </c>
      <c r="AS1086" s="116" t="s">
        <v>248</v>
      </c>
      <c r="AT1086" s="116" t="s">
        <v>268</v>
      </c>
      <c r="AV1086" s="116">
        <v>104.791954214261</v>
      </c>
      <c r="AW1086" s="116">
        <v>0.44867224039999998</v>
      </c>
    </row>
    <row r="1087" spans="1:49" x14ac:dyDescent="0.25">
      <c r="A1087" s="127">
        <v>260000</v>
      </c>
      <c r="B1087" s="127">
        <v>2500000</v>
      </c>
      <c r="C1087" s="127">
        <v>750000</v>
      </c>
      <c r="D1087" s="116" t="s">
        <v>314</v>
      </c>
      <c r="E1087" s="116" t="s">
        <v>315</v>
      </c>
      <c r="F1087" s="116" t="s">
        <v>316</v>
      </c>
      <c r="G1087" s="116" t="s">
        <v>317</v>
      </c>
      <c r="H1087" s="116">
        <v>0.36</v>
      </c>
      <c r="I1087" s="116">
        <v>0.57999999999999996</v>
      </c>
      <c r="J1087" s="116" t="s">
        <v>326</v>
      </c>
      <c r="K1087" s="116">
        <v>9.2753659300410005E-2</v>
      </c>
      <c r="L1087" s="116">
        <v>3976.81328144592</v>
      </c>
      <c r="M1087" s="116">
        <v>10.1844500567521</v>
      </c>
      <c r="N1087" s="116">
        <v>1.60170778852802</v>
      </c>
      <c r="O1087" s="116">
        <v>0.94464501072610996</v>
      </c>
      <c r="P1087" s="116">
        <v>0.14856425851595001</v>
      </c>
      <c r="Q1087" s="116">
        <v>368.86398420861201</v>
      </c>
      <c r="R1087" s="116">
        <v>1310</v>
      </c>
      <c r="S1087" s="116" t="s">
        <v>318</v>
      </c>
      <c r="T1087" s="116">
        <v>1310</v>
      </c>
      <c r="U1087" s="116" t="s">
        <v>327</v>
      </c>
      <c r="V1087" s="116" t="s">
        <v>326</v>
      </c>
      <c r="Z1087" s="116">
        <v>0</v>
      </c>
      <c r="AA1087" s="116">
        <v>1</v>
      </c>
      <c r="AB1087" s="116">
        <v>0.94464501072610996</v>
      </c>
      <c r="AC1087" s="116">
        <v>0.14856425851595001</v>
      </c>
      <c r="AD1087" s="116">
        <v>368.86398414049802</v>
      </c>
      <c r="AF1087" s="116">
        <v>-1</v>
      </c>
      <c r="AG1087" s="116">
        <v>-1</v>
      </c>
      <c r="AH1087" s="116">
        <v>-1</v>
      </c>
      <c r="AI1087" s="116">
        <v>-1</v>
      </c>
      <c r="AJ1087" s="116">
        <v>0</v>
      </c>
      <c r="AM1087" s="116" t="s">
        <v>319</v>
      </c>
      <c r="AN1087" s="116" t="s">
        <v>328</v>
      </c>
      <c r="AQ1087" s="116">
        <v>779</v>
      </c>
      <c r="AR1087" s="116" t="s">
        <v>320</v>
      </c>
      <c r="AS1087" s="116" t="s">
        <v>248</v>
      </c>
      <c r="AT1087" s="116" t="s">
        <v>268</v>
      </c>
      <c r="AV1087" s="116">
        <v>94.414208340388399</v>
      </c>
      <c r="AW1087" s="116">
        <v>0.29915976</v>
      </c>
    </row>
    <row r="1088" spans="1:49" x14ac:dyDescent="0.25">
      <c r="A1088" s="127">
        <v>260000</v>
      </c>
      <c r="B1088" s="127">
        <v>2500000</v>
      </c>
      <c r="C1088" s="127">
        <v>750000</v>
      </c>
      <c r="D1088" s="116" t="s">
        <v>314</v>
      </c>
      <c r="E1088" s="116" t="s">
        <v>315</v>
      </c>
      <c r="F1088" s="116" t="s">
        <v>316</v>
      </c>
      <c r="G1088" s="116" t="s">
        <v>317</v>
      </c>
      <c r="H1088" s="116">
        <v>0.36</v>
      </c>
      <c r="I1088" s="116">
        <v>0.57999999999999996</v>
      </c>
      <c r="J1088" s="116" t="s">
        <v>326</v>
      </c>
      <c r="K1088" s="116">
        <v>0.18872434143691999</v>
      </c>
      <c r="L1088" s="116">
        <v>4010.7901920404602</v>
      </c>
      <c r="M1088" s="116">
        <v>11.0641923497038</v>
      </c>
      <c r="N1088" s="116">
        <v>1.99454011720159</v>
      </c>
      <c r="O1088" s="116">
        <v>2.08808241472929</v>
      </c>
      <c r="P1088" s="116">
        <v>0.37641827008839002</v>
      </c>
      <c r="Q1088" s="116">
        <v>756.93373763450495</v>
      </c>
      <c r="R1088" s="116">
        <v>1210</v>
      </c>
      <c r="S1088" s="116" t="s">
        <v>318</v>
      </c>
      <c r="T1088" s="116">
        <v>1210</v>
      </c>
      <c r="U1088" s="116" t="s">
        <v>327</v>
      </c>
      <c r="V1088" s="116" t="s">
        <v>326</v>
      </c>
      <c r="Z1088" s="116">
        <v>0</v>
      </c>
      <c r="AA1088" s="116">
        <v>1</v>
      </c>
      <c r="AB1088" s="116">
        <v>2.08808241472929</v>
      </c>
      <c r="AC1088" s="116">
        <v>0.37641827008839002</v>
      </c>
      <c r="AD1088" s="116">
        <v>756.93373770276503</v>
      </c>
      <c r="AF1088" s="116">
        <v>-1</v>
      </c>
      <c r="AG1088" s="116">
        <v>-1</v>
      </c>
      <c r="AH1088" s="116">
        <v>-1</v>
      </c>
      <c r="AI1088" s="116">
        <v>-1</v>
      </c>
      <c r="AJ1088" s="116">
        <v>0</v>
      </c>
      <c r="AM1088" s="116" t="s">
        <v>319</v>
      </c>
      <c r="AN1088" s="116" t="s">
        <v>328</v>
      </c>
      <c r="AQ1088" s="116">
        <v>779</v>
      </c>
      <c r="AR1088" s="116" t="s">
        <v>320</v>
      </c>
      <c r="AS1088" s="116" t="s">
        <v>248</v>
      </c>
      <c r="AT1088" s="116" t="s">
        <v>268</v>
      </c>
      <c r="AV1088" s="116">
        <v>130.56549033370399</v>
      </c>
      <c r="AW1088" s="116">
        <v>0.61389597539999996</v>
      </c>
    </row>
    <row r="1089" spans="1:49" x14ac:dyDescent="0.25">
      <c r="A1089" s="127">
        <v>260000</v>
      </c>
      <c r="B1089" s="127">
        <v>2500000</v>
      </c>
      <c r="C1089" s="127">
        <v>750000</v>
      </c>
      <c r="D1089" s="116" t="s">
        <v>314</v>
      </c>
      <c r="E1089" s="116" t="s">
        <v>315</v>
      </c>
      <c r="F1089" s="116" t="s">
        <v>316</v>
      </c>
      <c r="G1089" s="116" t="s">
        <v>317</v>
      </c>
      <c r="H1089" s="116">
        <v>0.36</v>
      </c>
      <c r="I1089" s="116">
        <v>0.57999999999999996</v>
      </c>
      <c r="J1089" s="116" t="s">
        <v>326</v>
      </c>
      <c r="K1089" s="116">
        <v>8.774593719828E-2</v>
      </c>
      <c r="L1089" s="116">
        <v>4010.7901920404602</v>
      </c>
      <c r="M1089" s="116">
        <v>11.0641923497038</v>
      </c>
      <c r="N1089" s="116">
        <v>1.99454011720159</v>
      </c>
      <c r="O1089" s="116">
        <v>0.97083792706683003</v>
      </c>
      <c r="P1089" s="116">
        <v>0.17501279186342</v>
      </c>
      <c r="Q1089" s="116">
        <v>351.93054430627097</v>
      </c>
      <c r="R1089" s="116">
        <v>1310</v>
      </c>
      <c r="S1089" s="116" t="s">
        <v>318</v>
      </c>
      <c r="T1089" s="116">
        <v>1310</v>
      </c>
      <c r="U1089" s="116" t="s">
        <v>327</v>
      </c>
      <c r="V1089" s="116" t="s">
        <v>326</v>
      </c>
      <c r="Z1089" s="116">
        <v>0</v>
      </c>
      <c r="AA1089" s="116">
        <v>1</v>
      </c>
      <c r="AB1089" s="116">
        <v>0.97083792706683003</v>
      </c>
      <c r="AC1089" s="116">
        <v>0.17501279186342</v>
      </c>
      <c r="AD1089" s="116">
        <v>351.930544306272</v>
      </c>
      <c r="AF1089" s="116">
        <v>-1</v>
      </c>
      <c r="AG1089" s="116">
        <v>-1</v>
      </c>
      <c r="AH1089" s="116">
        <v>-1</v>
      </c>
      <c r="AI1089" s="116">
        <v>-1</v>
      </c>
      <c r="AJ1089" s="116">
        <v>0</v>
      </c>
      <c r="AM1089" s="116" t="s">
        <v>319</v>
      </c>
      <c r="AN1089" s="116" t="s">
        <v>328</v>
      </c>
      <c r="AQ1089" s="116">
        <v>779</v>
      </c>
      <c r="AR1089" s="116" t="s">
        <v>320</v>
      </c>
      <c r="AS1089" s="116" t="s">
        <v>248</v>
      </c>
      <c r="AT1089" s="116" t="s">
        <v>268</v>
      </c>
      <c r="AV1089" s="116">
        <v>75.476102910655399</v>
      </c>
      <c r="AW1089" s="116">
        <v>0.28542623220000002</v>
      </c>
    </row>
    <row r="1090" spans="1:49" x14ac:dyDescent="0.25">
      <c r="A1090" s="127">
        <v>260000</v>
      </c>
      <c r="B1090" s="127">
        <v>2500000</v>
      </c>
      <c r="C1090" s="127">
        <v>750000</v>
      </c>
      <c r="D1090" s="116" t="s">
        <v>314</v>
      </c>
      <c r="E1090" s="116" t="s">
        <v>315</v>
      </c>
      <c r="F1090" s="116" t="s">
        <v>316</v>
      </c>
      <c r="G1090" s="116" t="s">
        <v>317</v>
      </c>
      <c r="H1090" s="116">
        <v>0.36</v>
      </c>
      <c r="I1090" s="116">
        <v>0.57999999999999996</v>
      </c>
      <c r="J1090" s="116" t="s">
        <v>326</v>
      </c>
      <c r="K1090" s="116">
        <v>9.1026581105479995E-2</v>
      </c>
      <c r="L1090" s="116">
        <v>4010.7901920404602</v>
      </c>
      <c r="M1090" s="116">
        <v>11.0641923497038</v>
      </c>
      <c r="N1090" s="116">
        <v>1.99454011720159</v>
      </c>
      <c r="O1090" s="116">
        <v>1.0071356022869999</v>
      </c>
      <c r="P1090" s="116">
        <v>0.18155616774659</v>
      </c>
      <c r="Q1090" s="116">
        <v>365.08851871285401</v>
      </c>
      <c r="R1090" s="116">
        <v>1310</v>
      </c>
      <c r="S1090" s="116" t="s">
        <v>318</v>
      </c>
      <c r="T1090" s="116">
        <v>1310</v>
      </c>
      <c r="U1090" s="116" t="s">
        <v>327</v>
      </c>
      <c r="V1090" s="116" t="s">
        <v>326</v>
      </c>
      <c r="Z1090" s="116">
        <v>0</v>
      </c>
      <c r="AA1090" s="116">
        <v>1</v>
      </c>
      <c r="AB1090" s="116">
        <v>1.0071356022869999</v>
      </c>
      <c r="AC1090" s="116">
        <v>0.18155616774659</v>
      </c>
      <c r="AD1090" s="116">
        <v>365.088518712856</v>
      </c>
      <c r="AF1090" s="116">
        <v>-1</v>
      </c>
      <c r="AG1090" s="116">
        <v>-1</v>
      </c>
      <c r="AH1090" s="116">
        <v>-1</v>
      </c>
      <c r="AI1090" s="116">
        <v>-1</v>
      </c>
      <c r="AJ1090" s="116">
        <v>0</v>
      </c>
      <c r="AM1090" s="116" t="s">
        <v>319</v>
      </c>
      <c r="AN1090" s="116" t="s">
        <v>328</v>
      </c>
      <c r="AQ1090" s="116">
        <v>779</v>
      </c>
      <c r="AR1090" s="116" t="s">
        <v>320</v>
      </c>
      <c r="AS1090" s="116" t="s">
        <v>248</v>
      </c>
      <c r="AT1090" s="116" t="s">
        <v>268</v>
      </c>
      <c r="AV1090" s="116">
        <v>76.785687978167701</v>
      </c>
      <c r="AW1090" s="116">
        <v>0.29609774430000002</v>
      </c>
    </row>
    <row r="1091" spans="1:49" x14ac:dyDescent="0.25">
      <c r="A1091" s="127">
        <v>260000</v>
      </c>
      <c r="B1091" s="127">
        <v>2500000</v>
      </c>
      <c r="C1091" s="127">
        <v>750000</v>
      </c>
      <c r="D1091" s="116" t="s">
        <v>314</v>
      </c>
      <c r="E1091" s="116" t="s">
        <v>315</v>
      </c>
      <c r="F1091" s="116" t="s">
        <v>316</v>
      </c>
      <c r="G1091" s="116" t="s">
        <v>317</v>
      </c>
      <c r="H1091" s="116">
        <v>0.36</v>
      </c>
      <c r="I1091" s="116">
        <v>0.57999999999999996</v>
      </c>
      <c r="J1091" s="116" t="s">
        <v>326</v>
      </c>
      <c r="K1091" s="116">
        <v>6.2500275026409993E-2</v>
      </c>
      <c r="L1091" s="116">
        <v>4010.7901920404602</v>
      </c>
      <c r="M1091" s="116">
        <v>11.0641923497038</v>
      </c>
      <c r="N1091" s="116">
        <v>1.99454011720159</v>
      </c>
      <c r="O1091" s="116">
        <v>0.69151506480161995</v>
      </c>
      <c r="P1091" s="116">
        <v>0.12465930587630999</v>
      </c>
      <c r="Q1091" s="116">
        <v>250.67549007576801</v>
      </c>
      <c r="R1091" s="116">
        <v>1310</v>
      </c>
      <c r="S1091" s="116" t="s">
        <v>318</v>
      </c>
      <c r="T1091" s="116">
        <v>1310</v>
      </c>
      <c r="U1091" s="116" t="s">
        <v>327</v>
      </c>
      <c r="V1091" s="116" t="s">
        <v>326</v>
      </c>
      <c r="Z1091" s="116">
        <v>0</v>
      </c>
      <c r="AA1091" s="116">
        <v>1</v>
      </c>
      <c r="AB1091" s="116">
        <v>0.69151506480161995</v>
      </c>
      <c r="AC1091" s="116">
        <v>0.12465930587630999</v>
      </c>
      <c r="AD1091" s="116">
        <v>250.67549007577</v>
      </c>
      <c r="AF1091" s="116">
        <v>-1</v>
      </c>
      <c r="AG1091" s="116">
        <v>-1</v>
      </c>
      <c r="AH1091" s="116">
        <v>-1</v>
      </c>
      <c r="AI1091" s="116">
        <v>-1</v>
      </c>
      <c r="AJ1091" s="116">
        <v>0</v>
      </c>
      <c r="AM1091" s="116" t="s">
        <v>319</v>
      </c>
      <c r="AN1091" s="116" t="s">
        <v>328</v>
      </c>
      <c r="AQ1091" s="116">
        <v>779</v>
      </c>
      <c r="AR1091" s="116" t="s">
        <v>320</v>
      </c>
      <c r="AS1091" s="116" t="s">
        <v>248</v>
      </c>
      <c r="AT1091" s="116" t="s">
        <v>268</v>
      </c>
      <c r="AV1091" s="116">
        <v>64.748501307149496</v>
      </c>
      <c r="AW1091" s="116">
        <v>0.2033053447</v>
      </c>
    </row>
    <row r="1092" spans="1:49" x14ac:dyDescent="0.25">
      <c r="A1092" s="127">
        <v>260000</v>
      </c>
      <c r="B1092" s="127">
        <v>2500000</v>
      </c>
      <c r="C1092" s="127">
        <v>750000</v>
      </c>
      <c r="D1092" s="116" t="s">
        <v>314</v>
      </c>
      <c r="E1092" s="116" t="s">
        <v>315</v>
      </c>
      <c r="F1092" s="116" t="s">
        <v>316</v>
      </c>
      <c r="G1092" s="116" t="s">
        <v>317</v>
      </c>
      <c r="H1092" s="116">
        <v>0.36</v>
      </c>
      <c r="I1092" s="116">
        <v>0.57999999999999996</v>
      </c>
      <c r="J1092" s="116" t="s">
        <v>326</v>
      </c>
      <c r="K1092" s="116">
        <v>8.5098520133379998E-2</v>
      </c>
      <c r="L1092" s="116">
        <v>4010.7901920404602</v>
      </c>
      <c r="M1092" s="116">
        <v>11.0641923497038</v>
      </c>
      <c r="N1092" s="116">
        <v>1.99454011720159</v>
      </c>
      <c r="O1092" s="116">
        <v>0.94154639543092999</v>
      </c>
      <c r="P1092" s="116">
        <v>0.16973241232052</v>
      </c>
      <c r="Q1092" s="116">
        <v>341.31230990814601</v>
      </c>
      <c r="R1092" s="116">
        <v>1310</v>
      </c>
      <c r="S1092" s="116" t="s">
        <v>318</v>
      </c>
      <c r="T1092" s="116">
        <v>1310</v>
      </c>
      <c r="U1092" s="116" t="s">
        <v>327</v>
      </c>
      <c r="V1092" s="116" t="s">
        <v>326</v>
      </c>
      <c r="Z1092" s="116">
        <v>0</v>
      </c>
      <c r="AA1092" s="116">
        <v>1</v>
      </c>
      <c r="AB1092" s="116">
        <v>0.94154639543092999</v>
      </c>
      <c r="AC1092" s="116">
        <v>0.16973241232052</v>
      </c>
      <c r="AD1092" s="116">
        <v>341.312309839889</v>
      </c>
      <c r="AF1092" s="116">
        <v>-1</v>
      </c>
      <c r="AG1092" s="116">
        <v>-1</v>
      </c>
      <c r="AH1092" s="116">
        <v>-1</v>
      </c>
      <c r="AI1092" s="116">
        <v>-1</v>
      </c>
      <c r="AJ1092" s="116">
        <v>0</v>
      </c>
      <c r="AM1092" s="116" t="s">
        <v>319</v>
      </c>
      <c r="AN1092" s="116" t="s">
        <v>328</v>
      </c>
      <c r="AQ1092" s="116">
        <v>779</v>
      </c>
      <c r="AR1092" s="116" t="s">
        <v>320</v>
      </c>
      <c r="AS1092" s="116" t="s">
        <v>248</v>
      </c>
      <c r="AT1092" s="116" t="s">
        <v>268</v>
      </c>
      <c r="AV1092" s="116">
        <v>75.966553062333602</v>
      </c>
      <c r="AW1092" s="116">
        <v>0.27681452540000001</v>
      </c>
    </row>
    <row r="1093" spans="1:49" x14ac:dyDescent="0.25">
      <c r="A1093" s="127">
        <v>260000</v>
      </c>
      <c r="B1093" s="127">
        <v>2500000</v>
      </c>
      <c r="C1093" s="127">
        <v>750000</v>
      </c>
      <c r="D1093" s="116" t="s">
        <v>314</v>
      </c>
      <c r="E1093" s="116" t="s">
        <v>315</v>
      </c>
      <c r="F1093" s="116" t="s">
        <v>316</v>
      </c>
      <c r="G1093" s="116" t="s">
        <v>317</v>
      </c>
      <c r="H1093" s="116">
        <v>0.36</v>
      </c>
      <c r="I1093" s="116">
        <v>0.57999999999999996</v>
      </c>
      <c r="J1093" s="116" t="s">
        <v>326</v>
      </c>
      <c r="K1093" s="116">
        <v>6.9104830003329995E-2</v>
      </c>
      <c r="L1093" s="116">
        <v>4010.7901920404602</v>
      </c>
      <c r="M1093" s="116">
        <v>11.0641923497038</v>
      </c>
      <c r="N1093" s="116">
        <v>1.99454011720159</v>
      </c>
      <c r="O1093" s="116">
        <v>0.76458913145044005</v>
      </c>
      <c r="P1093" s="116">
        <v>0.13783235573404001</v>
      </c>
      <c r="Q1093" s="116">
        <v>277.16497439998699</v>
      </c>
      <c r="R1093" s="116">
        <v>1310</v>
      </c>
      <c r="S1093" s="116" t="s">
        <v>318</v>
      </c>
      <c r="T1093" s="116">
        <v>1310</v>
      </c>
      <c r="U1093" s="116" t="s">
        <v>327</v>
      </c>
      <c r="V1093" s="116" t="s">
        <v>326</v>
      </c>
      <c r="Z1093" s="116">
        <v>0</v>
      </c>
      <c r="AA1093" s="116">
        <v>1</v>
      </c>
      <c r="AB1093" s="116">
        <v>0.76458913145044005</v>
      </c>
      <c r="AC1093" s="116">
        <v>0.13783235573404001</v>
      </c>
      <c r="AD1093" s="116">
        <v>277.16497439998801</v>
      </c>
      <c r="AF1093" s="116">
        <v>-1</v>
      </c>
      <c r="AG1093" s="116">
        <v>-1</v>
      </c>
      <c r="AH1093" s="116">
        <v>-1</v>
      </c>
      <c r="AI1093" s="116">
        <v>-1</v>
      </c>
      <c r="AJ1093" s="116">
        <v>0</v>
      </c>
      <c r="AM1093" s="116" t="s">
        <v>319</v>
      </c>
      <c r="AN1093" s="116" t="s">
        <v>328</v>
      </c>
      <c r="AQ1093" s="116">
        <v>779</v>
      </c>
      <c r="AR1093" s="116" t="s">
        <v>320</v>
      </c>
      <c r="AS1093" s="116" t="s">
        <v>248</v>
      </c>
      <c r="AT1093" s="116" t="s">
        <v>268</v>
      </c>
      <c r="AV1093" s="116">
        <v>67.149278648928998</v>
      </c>
      <c r="AW1093" s="116">
        <v>0.22478911139999999</v>
      </c>
    </row>
    <row r="1094" spans="1:49" x14ac:dyDescent="0.25">
      <c r="A1094" s="127">
        <v>260000</v>
      </c>
      <c r="B1094" s="127">
        <v>2500000</v>
      </c>
      <c r="C1094" s="127">
        <v>750000</v>
      </c>
      <c r="D1094" s="116" t="s">
        <v>314</v>
      </c>
      <c r="E1094" s="116" t="s">
        <v>315</v>
      </c>
      <c r="F1094" s="116" t="s">
        <v>316</v>
      </c>
      <c r="G1094" s="116" t="s">
        <v>317</v>
      </c>
      <c r="H1094" s="116">
        <v>0.36</v>
      </c>
      <c r="I1094" s="116">
        <v>0.57999999999999996</v>
      </c>
      <c r="J1094" s="116" t="s">
        <v>326</v>
      </c>
      <c r="K1094" s="116">
        <v>3.356296897121E-2</v>
      </c>
      <c r="L1094" s="116">
        <v>4010.7901920404602</v>
      </c>
      <c r="M1094" s="116">
        <v>11.0641923497038</v>
      </c>
      <c r="N1094" s="116">
        <v>1.99454011720159</v>
      </c>
      <c r="O1094" s="116">
        <v>0.37134714452459999</v>
      </c>
      <c r="P1094" s="116">
        <v>6.6942688065470005E-2</v>
      </c>
      <c r="Q1094" s="116">
        <v>134.61402676548701</v>
      </c>
      <c r="R1094" s="116">
        <v>1310</v>
      </c>
      <c r="S1094" s="116" t="s">
        <v>318</v>
      </c>
      <c r="T1094" s="116">
        <v>1310</v>
      </c>
      <c r="U1094" s="116" t="s">
        <v>327</v>
      </c>
      <c r="V1094" s="116" t="s">
        <v>326</v>
      </c>
      <c r="Z1094" s="116">
        <v>0</v>
      </c>
      <c r="AA1094" s="116">
        <v>1</v>
      </c>
      <c r="AB1094" s="116">
        <v>0.37134714452459999</v>
      </c>
      <c r="AC1094" s="116">
        <v>6.6942688065470005E-2</v>
      </c>
      <c r="AD1094" s="116">
        <v>134.61402676548701</v>
      </c>
      <c r="AF1094" s="116">
        <v>-1</v>
      </c>
      <c r="AG1094" s="116">
        <v>-1</v>
      </c>
      <c r="AH1094" s="116">
        <v>-1</v>
      </c>
      <c r="AI1094" s="116">
        <v>-1</v>
      </c>
      <c r="AJ1094" s="116">
        <v>0</v>
      </c>
      <c r="AM1094" s="116" t="s">
        <v>319</v>
      </c>
      <c r="AN1094" s="116" t="s">
        <v>328</v>
      </c>
      <c r="AQ1094" s="116">
        <v>779</v>
      </c>
      <c r="AR1094" s="116" t="s">
        <v>320</v>
      </c>
      <c r="AS1094" s="116" t="s">
        <v>248</v>
      </c>
      <c r="AT1094" s="116" t="s">
        <v>268</v>
      </c>
      <c r="AV1094" s="116">
        <v>48.582870811063302</v>
      </c>
      <c r="AW1094" s="116">
        <v>0.1091760152</v>
      </c>
    </row>
    <row r="1095" spans="1:49" x14ac:dyDescent="0.25">
      <c r="A1095" s="127">
        <v>260000</v>
      </c>
      <c r="B1095" s="127">
        <v>2500000</v>
      </c>
      <c r="C1095" s="127">
        <v>750000</v>
      </c>
      <c r="D1095" s="116" t="s">
        <v>314</v>
      </c>
      <c r="E1095" s="116" t="s">
        <v>315</v>
      </c>
      <c r="F1095" s="116" t="s">
        <v>316</v>
      </c>
      <c r="G1095" s="116" t="s">
        <v>317</v>
      </c>
      <c r="H1095" s="116">
        <v>0.36</v>
      </c>
      <c r="I1095" s="116">
        <v>0.57999999999999996</v>
      </c>
      <c r="J1095" s="116" t="s">
        <v>326</v>
      </c>
      <c r="K1095" s="116">
        <v>0.25155628435768002</v>
      </c>
      <c r="L1095" s="116">
        <v>3994.1398046474101</v>
      </c>
      <c r="M1095" s="116">
        <v>10.372470030213099</v>
      </c>
      <c r="N1095" s="116">
        <v>1.7043728421982101</v>
      </c>
      <c r="O1095" s="116">
        <v>2.6092600204119001</v>
      </c>
      <c r="P1095" s="116">
        <v>0.42874569934353002</v>
      </c>
      <c r="Q1095" s="116">
        <v>1004.7509684622401</v>
      </c>
      <c r="R1095" s="116">
        <v>1210</v>
      </c>
      <c r="S1095" s="116" t="s">
        <v>318</v>
      </c>
      <c r="T1095" s="116">
        <v>1210</v>
      </c>
      <c r="U1095" s="116" t="s">
        <v>327</v>
      </c>
      <c r="V1095" s="116" t="s">
        <v>326</v>
      </c>
      <c r="Z1095" s="116">
        <v>0</v>
      </c>
      <c r="AA1095" s="116">
        <v>1</v>
      </c>
      <c r="AB1095" s="116">
        <v>2.6092600204119001</v>
      </c>
      <c r="AC1095" s="116">
        <v>0.42874569934353002</v>
      </c>
      <c r="AD1095" s="116">
        <v>1004.75096842914</v>
      </c>
      <c r="AF1095" s="116">
        <v>-1</v>
      </c>
      <c r="AG1095" s="116">
        <v>-1</v>
      </c>
      <c r="AH1095" s="116">
        <v>-1</v>
      </c>
      <c r="AI1095" s="116">
        <v>-1</v>
      </c>
      <c r="AJ1095" s="116">
        <v>0</v>
      </c>
      <c r="AM1095" s="116" t="s">
        <v>319</v>
      </c>
      <c r="AN1095" s="116" t="s">
        <v>328</v>
      </c>
      <c r="AQ1095" s="116">
        <v>779</v>
      </c>
      <c r="AR1095" s="116" t="s">
        <v>320</v>
      </c>
      <c r="AS1095" s="116" t="s">
        <v>248</v>
      </c>
      <c r="AT1095" s="116" t="s">
        <v>268</v>
      </c>
      <c r="AV1095" s="116">
        <v>176.34936535507501</v>
      </c>
      <c r="AW1095" s="116">
        <v>0.81488318609999999</v>
      </c>
    </row>
    <row r="1096" spans="1:49" x14ac:dyDescent="0.25">
      <c r="A1096" s="127">
        <v>260000</v>
      </c>
      <c r="B1096" s="127">
        <v>2500000</v>
      </c>
      <c r="C1096" s="127">
        <v>750000</v>
      </c>
      <c r="D1096" s="116" t="s">
        <v>314</v>
      </c>
      <c r="E1096" s="116" t="s">
        <v>315</v>
      </c>
      <c r="F1096" s="116" t="s">
        <v>316</v>
      </c>
      <c r="G1096" s="116" t="s">
        <v>317</v>
      </c>
      <c r="H1096" s="116">
        <v>0.36</v>
      </c>
      <c r="I1096" s="116">
        <v>0.57999999999999996</v>
      </c>
      <c r="J1096" s="116" t="s">
        <v>326</v>
      </c>
      <c r="K1096" s="116">
        <v>7.9979523712000002E-4</v>
      </c>
      <c r="L1096" s="116">
        <v>3994.1398046474101</v>
      </c>
      <c r="M1096" s="116">
        <v>10.372470030213099</v>
      </c>
      <c r="N1096" s="116">
        <v>1.7043728421982101</v>
      </c>
      <c r="O1096" s="116">
        <v>8.2958521274199993E-3</v>
      </c>
      <c r="P1096" s="116">
        <v>1.36314928148E-3</v>
      </c>
      <c r="Q1096" s="116">
        <v>3.1944939921843498</v>
      </c>
      <c r="R1096" s="116">
        <v>1310</v>
      </c>
      <c r="S1096" s="116" t="s">
        <v>318</v>
      </c>
      <c r="T1096" s="116">
        <v>1310</v>
      </c>
      <c r="U1096" s="116" t="s">
        <v>327</v>
      </c>
      <c r="V1096" s="116" t="s">
        <v>326</v>
      </c>
      <c r="Z1096" s="116">
        <v>0</v>
      </c>
      <c r="AA1096" s="116">
        <v>1</v>
      </c>
      <c r="AB1096" s="116">
        <v>8.2958521274199993E-3</v>
      </c>
      <c r="AC1096" s="116">
        <v>1.36314928148E-3</v>
      </c>
      <c r="AD1096" s="116">
        <v>3.19449399218305</v>
      </c>
      <c r="AF1096" s="116">
        <v>-1</v>
      </c>
      <c r="AG1096" s="116">
        <v>-1</v>
      </c>
      <c r="AH1096" s="116">
        <v>-1</v>
      </c>
      <c r="AI1096" s="116">
        <v>-1</v>
      </c>
      <c r="AJ1096" s="116">
        <v>0</v>
      </c>
      <c r="AM1096" s="116" t="s">
        <v>319</v>
      </c>
      <c r="AN1096" s="116" t="s">
        <v>328</v>
      </c>
      <c r="AQ1096" s="116">
        <v>779</v>
      </c>
      <c r="AR1096" s="116" t="s">
        <v>320</v>
      </c>
      <c r="AS1096" s="116" t="s">
        <v>248</v>
      </c>
      <c r="AT1096" s="116" t="s">
        <v>268</v>
      </c>
      <c r="AV1096" s="116">
        <v>22.8144669038393</v>
      </c>
      <c r="AW1096" s="116">
        <v>2.5908304999999999E-3</v>
      </c>
    </row>
    <row r="1097" spans="1:49" x14ac:dyDescent="0.25">
      <c r="A1097" s="127">
        <v>260000</v>
      </c>
      <c r="B1097" s="127">
        <v>2500000</v>
      </c>
      <c r="C1097" s="127">
        <v>750000</v>
      </c>
      <c r="D1097" s="116" t="s">
        <v>314</v>
      </c>
      <c r="E1097" s="116" t="s">
        <v>315</v>
      </c>
      <c r="F1097" s="116" t="s">
        <v>316</v>
      </c>
      <c r="G1097" s="116" t="s">
        <v>317</v>
      </c>
      <c r="H1097" s="116">
        <v>0.36</v>
      </c>
      <c r="I1097" s="116">
        <v>0.57999999999999996</v>
      </c>
      <c r="J1097" s="116" t="s">
        <v>326</v>
      </c>
      <c r="K1097" s="116">
        <v>5.3863448256390001E-2</v>
      </c>
      <c r="L1097" s="116">
        <v>3994.1398046474101</v>
      </c>
      <c r="M1097" s="116">
        <v>10.372470030213099</v>
      </c>
      <c r="N1097" s="116">
        <v>1.7043728421982101</v>
      </c>
      <c r="O1097" s="116">
        <v>0.55869700276335998</v>
      </c>
      <c r="P1097" s="116">
        <v>9.1803398395340005E-2</v>
      </c>
      <c r="Q1097" s="116">
        <v>215.138142696421</v>
      </c>
      <c r="R1097" s="116">
        <v>1310</v>
      </c>
      <c r="S1097" s="116" t="s">
        <v>318</v>
      </c>
      <c r="T1097" s="116">
        <v>1310</v>
      </c>
      <c r="U1097" s="116" t="s">
        <v>327</v>
      </c>
      <c r="V1097" s="116" t="s">
        <v>326</v>
      </c>
      <c r="Z1097" s="116">
        <v>0</v>
      </c>
      <c r="AA1097" s="116">
        <v>1</v>
      </c>
      <c r="AB1097" s="116">
        <v>0.55869700276335998</v>
      </c>
      <c r="AC1097" s="116">
        <v>9.1803398395340005E-2</v>
      </c>
      <c r="AD1097" s="116">
        <v>215.138142729523</v>
      </c>
      <c r="AF1097" s="116">
        <v>-1</v>
      </c>
      <c r="AG1097" s="116">
        <v>-1</v>
      </c>
      <c r="AH1097" s="116">
        <v>-1</v>
      </c>
      <c r="AI1097" s="116">
        <v>-1</v>
      </c>
      <c r="AJ1097" s="116">
        <v>0</v>
      </c>
      <c r="AM1097" s="116" t="s">
        <v>319</v>
      </c>
      <c r="AN1097" s="116" t="s">
        <v>328</v>
      </c>
      <c r="AQ1097" s="116">
        <v>779</v>
      </c>
      <c r="AR1097" s="116" t="s">
        <v>320</v>
      </c>
      <c r="AS1097" s="116" t="s">
        <v>248</v>
      </c>
      <c r="AT1097" s="116" t="s">
        <v>268</v>
      </c>
      <c r="AV1097" s="116">
        <v>60.354970057317701</v>
      </c>
      <c r="AW1097" s="116">
        <v>0.17448348960000001</v>
      </c>
    </row>
    <row r="1098" spans="1:49" x14ac:dyDescent="0.25">
      <c r="A1098" s="127">
        <v>260000</v>
      </c>
      <c r="B1098" s="127">
        <v>2500000</v>
      </c>
      <c r="C1098" s="127">
        <v>750000</v>
      </c>
      <c r="D1098" s="116" t="s">
        <v>314</v>
      </c>
      <c r="E1098" s="116" t="s">
        <v>315</v>
      </c>
      <c r="F1098" s="116" t="s">
        <v>316</v>
      </c>
      <c r="G1098" s="116" t="s">
        <v>317</v>
      </c>
      <c r="H1098" s="116">
        <v>0.36</v>
      </c>
      <c r="I1098" s="116">
        <v>0.57999999999999996</v>
      </c>
      <c r="J1098" s="116" t="s">
        <v>326</v>
      </c>
      <c r="K1098" s="116">
        <v>0.16690400642075001</v>
      </c>
      <c r="L1098" s="116">
        <v>3994.1398046474101</v>
      </c>
      <c r="M1098" s="116">
        <v>10.372470030213099</v>
      </c>
      <c r="N1098" s="116">
        <v>1.7043728421982101</v>
      </c>
      <c r="O1098" s="116">
        <v>1.7312068045217801</v>
      </c>
      <c r="P1098" s="116">
        <v>0.28446665579760999</v>
      </c>
      <c r="Q1098" s="116">
        <v>666.63793560026397</v>
      </c>
      <c r="R1098" s="116">
        <v>1310</v>
      </c>
      <c r="S1098" s="116" t="s">
        <v>318</v>
      </c>
      <c r="T1098" s="116">
        <v>1310</v>
      </c>
      <c r="U1098" s="116" t="s">
        <v>327</v>
      </c>
      <c r="V1098" s="116" t="s">
        <v>326</v>
      </c>
      <c r="Z1098" s="116">
        <v>0</v>
      </c>
      <c r="AA1098" s="116">
        <v>1</v>
      </c>
      <c r="AB1098" s="116">
        <v>1.7312068045217801</v>
      </c>
      <c r="AC1098" s="116">
        <v>0.28446665579760999</v>
      </c>
      <c r="AD1098" s="116">
        <v>666.63793560026397</v>
      </c>
      <c r="AF1098" s="116">
        <v>-1</v>
      </c>
      <c r="AG1098" s="116">
        <v>-1</v>
      </c>
      <c r="AH1098" s="116">
        <v>-1</v>
      </c>
      <c r="AI1098" s="116">
        <v>-1</v>
      </c>
      <c r="AJ1098" s="116">
        <v>0</v>
      </c>
      <c r="AM1098" s="116" t="s">
        <v>319</v>
      </c>
      <c r="AN1098" s="116" t="s">
        <v>328</v>
      </c>
      <c r="AQ1098" s="116">
        <v>779</v>
      </c>
      <c r="AR1098" s="116" t="s">
        <v>320</v>
      </c>
      <c r="AS1098" s="116" t="s">
        <v>248</v>
      </c>
      <c r="AT1098" s="116" t="s">
        <v>268</v>
      </c>
      <c r="AV1098" s="116">
        <v>105.20745372021599</v>
      </c>
      <c r="AW1098" s="116">
        <v>0.5406633703</v>
      </c>
    </row>
    <row r="1099" spans="1:49" x14ac:dyDescent="0.25">
      <c r="A1099" s="127">
        <v>260000</v>
      </c>
      <c r="B1099" s="127">
        <v>2500000</v>
      </c>
      <c r="C1099" s="127">
        <v>750000</v>
      </c>
      <c r="D1099" s="116" t="s">
        <v>314</v>
      </c>
      <c r="E1099" s="116" t="s">
        <v>315</v>
      </c>
      <c r="F1099" s="116" t="s">
        <v>316</v>
      </c>
      <c r="G1099" s="116" t="s">
        <v>317</v>
      </c>
      <c r="H1099" s="116">
        <v>0.36</v>
      </c>
      <c r="I1099" s="116">
        <v>0.57999999999999996</v>
      </c>
      <c r="J1099" s="116" t="s">
        <v>326</v>
      </c>
      <c r="K1099" s="116">
        <v>1.420559551106E-2</v>
      </c>
      <c r="L1099" s="116">
        <v>4019.4220501650302</v>
      </c>
      <c r="M1099" s="116">
        <v>10.8498027672294</v>
      </c>
      <c r="N1099" s="116">
        <v>1.9582754475569899</v>
      </c>
      <c r="O1099" s="116">
        <v>0.1541279094861</v>
      </c>
      <c r="P1099" s="116">
        <v>2.7818468907240001E-2</v>
      </c>
      <c r="Q1099" s="116">
        <v>57.098283832904102</v>
      </c>
      <c r="R1099" s="116">
        <v>1210</v>
      </c>
      <c r="S1099" s="116" t="s">
        <v>318</v>
      </c>
      <c r="T1099" s="116">
        <v>1210</v>
      </c>
      <c r="U1099" s="116" t="s">
        <v>327</v>
      </c>
      <c r="V1099" s="116" t="s">
        <v>326</v>
      </c>
      <c r="Z1099" s="116">
        <v>0</v>
      </c>
      <c r="AA1099" s="116">
        <v>1</v>
      </c>
      <c r="AB1099" s="116">
        <v>0.1541279094861</v>
      </c>
      <c r="AC1099" s="116">
        <v>2.7818468907240001E-2</v>
      </c>
      <c r="AD1099" s="116">
        <v>57.098283832088903</v>
      </c>
      <c r="AF1099" s="116">
        <v>-1</v>
      </c>
      <c r="AG1099" s="116">
        <v>-1</v>
      </c>
      <c r="AH1099" s="116">
        <v>-1</v>
      </c>
      <c r="AI1099" s="116">
        <v>-1</v>
      </c>
      <c r="AJ1099" s="116">
        <v>0</v>
      </c>
      <c r="AM1099" s="116" t="s">
        <v>319</v>
      </c>
      <c r="AN1099" s="116" t="s">
        <v>328</v>
      </c>
      <c r="AQ1099" s="116">
        <v>779</v>
      </c>
      <c r="AR1099" s="116" t="s">
        <v>320</v>
      </c>
      <c r="AS1099" s="116" t="s">
        <v>248</v>
      </c>
      <c r="AT1099" s="116" t="s">
        <v>268</v>
      </c>
      <c r="AV1099" s="116">
        <v>39.013224335756902</v>
      </c>
      <c r="AW1099" s="116">
        <v>4.6308421600000003E-2</v>
      </c>
    </row>
    <row r="1100" spans="1:49" x14ac:dyDescent="0.25">
      <c r="A1100" s="127">
        <v>260000</v>
      </c>
      <c r="B1100" s="127">
        <v>2500000</v>
      </c>
      <c r="C1100" s="127">
        <v>750000</v>
      </c>
      <c r="D1100" s="116" t="s">
        <v>314</v>
      </c>
      <c r="E1100" s="116" t="s">
        <v>315</v>
      </c>
      <c r="F1100" s="116" t="s">
        <v>316</v>
      </c>
      <c r="G1100" s="116" t="s">
        <v>317</v>
      </c>
      <c r="H1100" s="116">
        <v>0.36</v>
      </c>
      <c r="I1100" s="116">
        <v>0.57999999999999996</v>
      </c>
      <c r="J1100" s="116" t="s">
        <v>326</v>
      </c>
      <c r="K1100" s="116">
        <v>4.7956751169970002E-2</v>
      </c>
      <c r="L1100" s="116">
        <v>4019.4220501650302</v>
      </c>
      <c r="M1100" s="116">
        <v>10.8498027672294</v>
      </c>
      <c r="N1100" s="116">
        <v>1.9582754475569899</v>
      </c>
      <c r="O1100" s="116">
        <v>0.52032129155134998</v>
      </c>
      <c r="P1100" s="116">
        <v>9.391252836076E-2</v>
      </c>
      <c r="Q1100" s="116">
        <v>192.75842310688299</v>
      </c>
      <c r="R1100" s="116">
        <v>1310</v>
      </c>
      <c r="S1100" s="116" t="s">
        <v>318</v>
      </c>
      <c r="T1100" s="116">
        <v>1310</v>
      </c>
      <c r="U1100" s="116" t="s">
        <v>327</v>
      </c>
      <c r="V1100" s="116" t="s">
        <v>326</v>
      </c>
      <c r="Z1100" s="116">
        <v>0</v>
      </c>
      <c r="AA1100" s="116">
        <v>1</v>
      </c>
      <c r="AB1100" s="116">
        <v>0.52032129155134998</v>
      </c>
      <c r="AC1100" s="116">
        <v>9.391252836076E-2</v>
      </c>
      <c r="AD1100" s="116">
        <v>192.75842310688199</v>
      </c>
      <c r="AF1100" s="116">
        <v>-1</v>
      </c>
      <c r="AG1100" s="116">
        <v>-1</v>
      </c>
      <c r="AH1100" s="116">
        <v>-1</v>
      </c>
      <c r="AI1100" s="116">
        <v>-1</v>
      </c>
      <c r="AJ1100" s="116">
        <v>0</v>
      </c>
      <c r="AM1100" s="116" t="s">
        <v>319</v>
      </c>
      <c r="AN1100" s="116" t="s">
        <v>328</v>
      </c>
      <c r="AQ1100" s="116">
        <v>779</v>
      </c>
      <c r="AR1100" s="116" t="s">
        <v>320</v>
      </c>
      <c r="AS1100" s="116" t="s">
        <v>248</v>
      </c>
      <c r="AT1100" s="116" t="s">
        <v>268</v>
      </c>
      <c r="AV1100" s="116">
        <v>55.766327925481001</v>
      </c>
      <c r="AW1100" s="116">
        <v>0.1563328655</v>
      </c>
    </row>
    <row r="1101" spans="1:49" x14ac:dyDescent="0.25">
      <c r="A1101" s="127">
        <v>260000</v>
      </c>
      <c r="B1101" s="127">
        <v>2500000</v>
      </c>
      <c r="C1101" s="127">
        <v>750000</v>
      </c>
      <c r="D1101" s="116" t="s">
        <v>314</v>
      </c>
      <c r="E1101" s="116" t="s">
        <v>315</v>
      </c>
      <c r="F1101" s="116" t="s">
        <v>316</v>
      </c>
      <c r="G1101" s="116" t="s">
        <v>317</v>
      </c>
      <c r="H1101" s="116">
        <v>0.36</v>
      </c>
      <c r="I1101" s="116">
        <v>0.57999999999999996</v>
      </c>
      <c r="J1101" s="116" t="s">
        <v>326</v>
      </c>
      <c r="K1101" s="116">
        <v>1.4286382484799999E-3</v>
      </c>
      <c r="L1101" s="116">
        <v>4019.4220501650302</v>
      </c>
      <c r="M1101" s="116">
        <v>10.8498027672294</v>
      </c>
      <c r="N1101" s="116">
        <v>1.9582754475569899</v>
      </c>
      <c r="O1101" s="116">
        <v>1.550044322173E-2</v>
      </c>
      <c r="P1101" s="116">
        <v>2.7976672054399999E-3</v>
      </c>
      <c r="Q1101" s="116">
        <v>5.7423000776536801</v>
      </c>
      <c r="R1101" s="116">
        <v>1750</v>
      </c>
      <c r="S1101" s="116" t="s">
        <v>321</v>
      </c>
      <c r="T1101" s="116">
        <v>1750</v>
      </c>
      <c r="U1101" s="116" t="s">
        <v>327</v>
      </c>
      <c r="V1101" s="116" t="s">
        <v>326</v>
      </c>
      <c r="Z1101" s="116">
        <v>0</v>
      </c>
      <c r="AA1101" s="116">
        <v>1</v>
      </c>
      <c r="AB1101" s="116">
        <v>1.550044322173E-2</v>
      </c>
      <c r="AC1101" s="116">
        <v>2.7976672054399999E-3</v>
      </c>
      <c r="AD1101" s="116">
        <v>5.7423000780426801</v>
      </c>
      <c r="AF1101" s="116">
        <v>-1</v>
      </c>
      <c r="AG1101" s="116">
        <v>-1</v>
      </c>
      <c r="AH1101" s="116">
        <v>-1</v>
      </c>
      <c r="AI1101" s="116">
        <v>-1</v>
      </c>
      <c r="AJ1101" s="116">
        <v>0</v>
      </c>
      <c r="AM1101" s="116" t="s">
        <v>319</v>
      </c>
      <c r="AN1101" s="116" t="s">
        <v>328</v>
      </c>
      <c r="AQ1101" s="116">
        <v>779</v>
      </c>
      <c r="AR1101" s="116" t="s">
        <v>320</v>
      </c>
      <c r="AS1101" s="116" t="s">
        <v>248</v>
      </c>
      <c r="AT1101" s="116" t="s">
        <v>268</v>
      </c>
      <c r="AV1101" s="116">
        <v>27.347536216677799</v>
      </c>
      <c r="AW1101" s="116">
        <v>4.6571777E-3</v>
      </c>
    </row>
    <row r="1102" spans="1:49" x14ac:dyDescent="0.25">
      <c r="A1102" s="127">
        <v>260000</v>
      </c>
      <c r="B1102" s="127">
        <v>2500000</v>
      </c>
      <c r="C1102" s="127">
        <v>750000</v>
      </c>
      <c r="D1102" s="116" t="s">
        <v>314</v>
      </c>
      <c r="E1102" s="116" t="s">
        <v>315</v>
      </c>
      <c r="F1102" s="116" t="s">
        <v>316</v>
      </c>
      <c r="G1102" s="116" t="s">
        <v>317</v>
      </c>
      <c r="H1102" s="116">
        <v>0.36</v>
      </c>
      <c r="I1102" s="116">
        <v>0.57999999999999996</v>
      </c>
      <c r="J1102" s="116" t="s">
        <v>326</v>
      </c>
      <c r="K1102" s="116">
        <v>3.0350288079460001E-2</v>
      </c>
      <c r="L1102" s="116">
        <v>4019.4220501650302</v>
      </c>
      <c r="M1102" s="116">
        <v>10.8498027672294</v>
      </c>
      <c r="N1102" s="116">
        <v>1.9582754475569899</v>
      </c>
      <c r="O1102" s="116">
        <v>0.32929463959075</v>
      </c>
      <c r="P1102" s="116">
        <v>5.943422397229E-2</v>
      </c>
      <c r="Q1102" s="116">
        <v>121.99061713544999</v>
      </c>
      <c r="R1102" s="116">
        <v>1310</v>
      </c>
      <c r="S1102" s="116" t="s">
        <v>318</v>
      </c>
      <c r="T1102" s="116">
        <v>1310</v>
      </c>
      <c r="U1102" s="116" t="s">
        <v>327</v>
      </c>
      <c r="V1102" s="116" t="s">
        <v>326</v>
      </c>
      <c r="Z1102" s="116">
        <v>0</v>
      </c>
      <c r="AA1102" s="116">
        <v>1</v>
      </c>
      <c r="AB1102" s="116">
        <v>0.32929463959075</v>
      </c>
      <c r="AC1102" s="116">
        <v>5.943422397229E-2</v>
      </c>
      <c r="AD1102" s="116">
        <v>121.99061713544999</v>
      </c>
      <c r="AF1102" s="116">
        <v>-1</v>
      </c>
      <c r="AG1102" s="116">
        <v>-1</v>
      </c>
      <c r="AH1102" s="116">
        <v>-1</v>
      </c>
      <c r="AI1102" s="116">
        <v>-1</v>
      </c>
      <c r="AJ1102" s="116">
        <v>0</v>
      </c>
      <c r="AM1102" s="116" t="s">
        <v>319</v>
      </c>
      <c r="AN1102" s="116" t="s">
        <v>328</v>
      </c>
      <c r="AQ1102" s="116">
        <v>779</v>
      </c>
      <c r="AR1102" s="116" t="s">
        <v>320</v>
      </c>
      <c r="AS1102" s="116" t="s">
        <v>248</v>
      </c>
      <c r="AT1102" s="116" t="s">
        <v>268</v>
      </c>
      <c r="AV1102" s="116">
        <v>74.778985040942004</v>
      </c>
      <c r="AW1102" s="116">
        <v>9.8938051200000002E-2</v>
      </c>
    </row>
    <row r="1103" spans="1:49" x14ac:dyDescent="0.25">
      <c r="A1103" s="127">
        <v>260000</v>
      </c>
      <c r="B1103" s="127">
        <v>2500000</v>
      </c>
      <c r="C1103" s="127">
        <v>750000</v>
      </c>
      <c r="D1103" s="116" t="s">
        <v>314</v>
      </c>
      <c r="E1103" s="116" t="s">
        <v>315</v>
      </c>
      <c r="F1103" s="116" t="s">
        <v>316</v>
      </c>
      <c r="G1103" s="116" t="s">
        <v>317</v>
      </c>
      <c r="H1103" s="116">
        <v>0.36</v>
      </c>
      <c r="I1103" s="116">
        <v>0.57999999999999996</v>
      </c>
      <c r="J1103" s="116" t="s">
        <v>326</v>
      </c>
      <c r="K1103" s="116">
        <v>0.24789802849293999</v>
      </c>
      <c r="L1103" s="116">
        <v>4019.4220501650302</v>
      </c>
      <c r="M1103" s="116">
        <v>10.8498027672294</v>
      </c>
      <c r="N1103" s="116">
        <v>1.9582754475569899</v>
      </c>
      <c r="O1103" s="116">
        <v>2.68964471553344</v>
      </c>
      <c r="P1103" s="116">
        <v>0.48545262269550998</v>
      </c>
      <c r="Q1103" s="116">
        <v>996.40680191696697</v>
      </c>
      <c r="R1103" s="116">
        <v>1310</v>
      </c>
      <c r="S1103" s="116" t="s">
        <v>318</v>
      </c>
      <c r="T1103" s="116">
        <v>1310</v>
      </c>
      <c r="U1103" s="116" t="s">
        <v>327</v>
      </c>
      <c r="V1103" s="116" t="s">
        <v>326</v>
      </c>
      <c r="Z1103" s="116">
        <v>0</v>
      </c>
      <c r="AA1103" s="116">
        <v>1</v>
      </c>
      <c r="AB1103" s="116">
        <v>2.68964471553344</v>
      </c>
      <c r="AC1103" s="116">
        <v>0.48545262269550998</v>
      </c>
      <c r="AD1103" s="116">
        <v>996.40680191696697</v>
      </c>
      <c r="AF1103" s="116">
        <v>-1</v>
      </c>
      <c r="AG1103" s="116">
        <v>-1</v>
      </c>
      <c r="AH1103" s="116">
        <v>-1</v>
      </c>
      <c r="AI1103" s="116">
        <v>-1</v>
      </c>
      <c r="AJ1103" s="116">
        <v>0</v>
      </c>
      <c r="AM1103" s="116" t="s">
        <v>319</v>
      </c>
      <c r="AN1103" s="116" t="s">
        <v>328</v>
      </c>
      <c r="AQ1103" s="116">
        <v>779</v>
      </c>
      <c r="AR1103" s="116" t="s">
        <v>320</v>
      </c>
      <c r="AS1103" s="116" t="s">
        <v>248</v>
      </c>
      <c r="AT1103" s="116" t="s">
        <v>268</v>
      </c>
      <c r="AV1103" s="116">
        <v>127.153113567003</v>
      </c>
      <c r="AW1103" s="116">
        <v>0.80811581659999998</v>
      </c>
    </row>
    <row r="1104" spans="1:49" x14ac:dyDescent="0.25">
      <c r="A1104" s="127">
        <v>260000</v>
      </c>
      <c r="B1104" s="127">
        <v>2500000</v>
      </c>
      <c r="C1104" s="127">
        <v>750000</v>
      </c>
      <c r="D1104" s="116" t="s">
        <v>314</v>
      </c>
      <c r="E1104" s="116" t="s">
        <v>315</v>
      </c>
      <c r="F1104" s="116" t="s">
        <v>316</v>
      </c>
      <c r="G1104" s="116" t="s">
        <v>317</v>
      </c>
      <c r="H1104" s="116">
        <v>0.36</v>
      </c>
      <c r="I1104" s="116">
        <v>0.57999999999999996</v>
      </c>
      <c r="J1104" s="116" t="s">
        <v>326</v>
      </c>
      <c r="K1104" s="116">
        <v>0.1323750023817</v>
      </c>
      <c r="L1104" s="116">
        <v>4019.4220501650302</v>
      </c>
      <c r="M1104" s="116">
        <v>10.8498027672294</v>
      </c>
      <c r="N1104" s="116">
        <v>1.9582754475569899</v>
      </c>
      <c r="O1104" s="116">
        <v>1.43624266715302</v>
      </c>
      <c r="P1104" s="116">
        <v>0.25922671703437999</v>
      </c>
      <c r="Q1104" s="116">
        <v>532.07100346366894</v>
      </c>
      <c r="R1104" s="116">
        <v>1310</v>
      </c>
      <c r="S1104" s="116" t="s">
        <v>318</v>
      </c>
      <c r="T1104" s="116">
        <v>1310</v>
      </c>
      <c r="U1104" s="116" t="s">
        <v>327</v>
      </c>
      <c r="V1104" s="116" t="s">
        <v>326</v>
      </c>
      <c r="Z1104" s="116">
        <v>0</v>
      </c>
      <c r="AA1104" s="116">
        <v>1</v>
      </c>
      <c r="AB1104" s="116">
        <v>1.43624266715302</v>
      </c>
      <c r="AC1104" s="116">
        <v>0.25922671703437999</v>
      </c>
      <c r="AD1104" s="116">
        <v>532.07100346366894</v>
      </c>
      <c r="AF1104" s="116">
        <v>-1</v>
      </c>
      <c r="AG1104" s="116">
        <v>-1</v>
      </c>
      <c r="AH1104" s="116">
        <v>-1</v>
      </c>
      <c r="AI1104" s="116">
        <v>-1</v>
      </c>
      <c r="AJ1104" s="116">
        <v>0</v>
      </c>
      <c r="AM1104" s="116" t="s">
        <v>319</v>
      </c>
      <c r="AN1104" s="116" t="s">
        <v>328</v>
      </c>
      <c r="AQ1104" s="116">
        <v>779</v>
      </c>
      <c r="AR1104" s="116" t="s">
        <v>320</v>
      </c>
      <c r="AS1104" s="116" t="s">
        <v>248</v>
      </c>
      <c r="AT1104" s="116" t="s">
        <v>268</v>
      </c>
      <c r="AV1104" s="116">
        <v>98.402748918088307</v>
      </c>
      <c r="AW1104" s="116">
        <v>0.4315255503</v>
      </c>
    </row>
    <row r="1105" spans="1:49" x14ac:dyDescent="0.25">
      <c r="A1105" s="127">
        <v>260000</v>
      </c>
      <c r="B1105" s="127">
        <v>2500000</v>
      </c>
      <c r="C1105" s="127">
        <v>750000</v>
      </c>
      <c r="D1105" s="116" t="s">
        <v>314</v>
      </c>
      <c r="E1105" s="116" t="s">
        <v>315</v>
      </c>
      <c r="F1105" s="116" t="s">
        <v>316</v>
      </c>
      <c r="G1105" s="116" t="s">
        <v>317</v>
      </c>
      <c r="H1105" s="116">
        <v>0.36</v>
      </c>
      <c r="I1105" s="116">
        <v>0.57999999999999996</v>
      </c>
      <c r="J1105" s="116" t="s">
        <v>326</v>
      </c>
      <c r="K1105" s="116">
        <v>6.3065784224089996E-2</v>
      </c>
      <c r="L1105" s="116">
        <v>3976.4647812999401</v>
      </c>
      <c r="M1105" s="116">
        <v>10.062698210829801</v>
      </c>
      <c r="N1105" s="116">
        <v>1.60281973463853</v>
      </c>
      <c r="O1105" s="116">
        <v>0.63461195407642002</v>
      </c>
      <c r="P1105" s="116">
        <v>0.10108308353484</v>
      </c>
      <c r="Q1105" s="116">
        <v>250.778869872191</v>
      </c>
      <c r="R1105" s="116">
        <v>1700</v>
      </c>
      <c r="S1105" s="116" t="s">
        <v>322</v>
      </c>
      <c r="T1105" s="116">
        <v>1700</v>
      </c>
      <c r="U1105" s="116" t="s">
        <v>327</v>
      </c>
      <c r="V1105" s="116" t="s">
        <v>326</v>
      </c>
      <c r="Z1105" s="116">
        <v>0</v>
      </c>
      <c r="AA1105" s="116">
        <v>1</v>
      </c>
      <c r="AB1105" s="116">
        <v>0.63461195407642002</v>
      </c>
      <c r="AC1105" s="116">
        <v>0.10108308353484</v>
      </c>
      <c r="AD1105" s="116">
        <v>250.778869872191</v>
      </c>
      <c r="AF1105" s="116">
        <v>-1</v>
      </c>
      <c r="AG1105" s="116">
        <v>-1</v>
      </c>
      <c r="AH1105" s="116">
        <v>-1</v>
      </c>
      <c r="AI1105" s="116">
        <v>-1</v>
      </c>
      <c r="AJ1105" s="116">
        <v>0</v>
      </c>
      <c r="AM1105" s="116" t="s">
        <v>319</v>
      </c>
      <c r="AN1105" s="116" t="s">
        <v>328</v>
      </c>
      <c r="AQ1105" s="116">
        <v>779</v>
      </c>
      <c r="AR1105" s="116" t="s">
        <v>320</v>
      </c>
      <c r="AS1105" s="116" t="s">
        <v>248</v>
      </c>
      <c r="AT1105" s="116" t="s">
        <v>268</v>
      </c>
      <c r="AV1105" s="116">
        <v>86.517578776839599</v>
      </c>
      <c r="AW1105" s="116">
        <v>0.20338918889999999</v>
      </c>
    </row>
    <row r="1106" spans="1:49" x14ac:dyDescent="0.25">
      <c r="A1106" s="127">
        <v>260000</v>
      </c>
      <c r="B1106" s="127">
        <v>2500000</v>
      </c>
      <c r="C1106" s="127">
        <v>750000</v>
      </c>
      <c r="D1106" s="116" t="s">
        <v>314</v>
      </c>
      <c r="E1106" s="116" t="s">
        <v>315</v>
      </c>
      <c r="F1106" s="116" t="s">
        <v>316</v>
      </c>
      <c r="G1106" s="116" t="s">
        <v>317</v>
      </c>
      <c r="H1106" s="116">
        <v>0.36</v>
      </c>
      <c r="I1106" s="116">
        <v>0.57999999999999996</v>
      </c>
      <c r="J1106" s="116" t="s">
        <v>326</v>
      </c>
      <c r="K1106" s="116">
        <v>0.223537709679</v>
      </c>
      <c r="L1106" s="116">
        <v>3976.4647812999401</v>
      </c>
      <c r="M1106" s="116">
        <v>10.062698210829801</v>
      </c>
      <c r="N1106" s="116">
        <v>1.60281973463853</v>
      </c>
      <c r="O1106" s="116">
        <v>2.2493925112398601</v>
      </c>
      <c r="P1106" s="116">
        <v>0.35829065250940001</v>
      </c>
      <c r="Q1106" s="116">
        <v>888.88982983099402</v>
      </c>
      <c r="R1106" s="116">
        <v>1210</v>
      </c>
      <c r="S1106" s="116" t="s">
        <v>318</v>
      </c>
      <c r="T1106" s="116">
        <v>1210</v>
      </c>
      <c r="U1106" s="116" t="s">
        <v>327</v>
      </c>
      <c r="V1106" s="116" t="s">
        <v>326</v>
      </c>
      <c r="Z1106" s="116">
        <v>0</v>
      </c>
      <c r="AA1106" s="116">
        <v>1</v>
      </c>
      <c r="AB1106" s="116">
        <v>2.2493925112398601</v>
      </c>
      <c r="AC1106" s="116">
        <v>0.35829065250940001</v>
      </c>
      <c r="AD1106" s="116">
        <v>888.88982983099402</v>
      </c>
      <c r="AF1106" s="116">
        <v>-1</v>
      </c>
      <c r="AG1106" s="116">
        <v>-1</v>
      </c>
      <c r="AH1106" s="116">
        <v>-1</v>
      </c>
      <c r="AI1106" s="116">
        <v>-1</v>
      </c>
      <c r="AJ1106" s="116">
        <v>0</v>
      </c>
      <c r="AM1106" s="116" t="s">
        <v>319</v>
      </c>
      <c r="AN1106" s="116" t="s">
        <v>328</v>
      </c>
      <c r="AQ1106" s="116">
        <v>779</v>
      </c>
      <c r="AR1106" s="116" t="s">
        <v>320</v>
      </c>
      <c r="AS1106" s="116" t="s">
        <v>248</v>
      </c>
      <c r="AT1106" s="116" t="s">
        <v>268</v>
      </c>
      <c r="AV1106" s="116">
        <v>241.404627533889</v>
      </c>
      <c r="AW1106" s="116">
        <v>0.72091632589999999</v>
      </c>
    </row>
    <row r="1107" spans="1:49" x14ac:dyDescent="0.25">
      <c r="A1107" s="127">
        <v>260000</v>
      </c>
      <c r="B1107" s="127">
        <v>2500000</v>
      </c>
      <c r="C1107" s="127">
        <v>750000</v>
      </c>
      <c r="D1107" s="116" t="s">
        <v>314</v>
      </c>
      <c r="E1107" s="116" t="s">
        <v>315</v>
      </c>
      <c r="F1107" s="116" t="s">
        <v>316</v>
      </c>
      <c r="G1107" s="116" t="s">
        <v>317</v>
      </c>
      <c r="H1107" s="116">
        <v>0.36</v>
      </c>
      <c r="I1107" s="116">
        <v>0.57999999999999996</v>
      </c>
      <c r="J1107" s="116" t="s">
        <v>326</v>
      </c>
      <c r="K1107" s="116">
        <v>7.1918911532699997E-2</v>
      </c>
      <c r="L1107" s="116">
        <v>3976.4647812999401</v>
      </c>
      <c r="M1107" s="116">
        <v>10.062698210829801</v>
      </c>
      <c r="N1107" s="116">
        <v>1.60281973463853</v>
      </c>
      <c r="O1107" s="116">
        <v>0.72369830240499999</v>
      </c>
      <c r="P1107" s="116">
        <v>0.11527305069834</v>
      </c>
      <c r="Q1107" s="116">
        <v>285.98301881923902</v>
      </c>
      <c r="R1107" s="116">
        <v>1310</v>
      </c>
      <c r="S1107" s="116" t="s">
        <v>318</v>
      </c>
      <c r="T1107" s="116">
        <v>1310</v>
      </c>
      <c r="U1107" s="116" t="s">
        <v>327</v>
      </c>
      <c r="V1107" s="116" t="s">
        <v>326</v>
      </c>
      <c r="Z1107" s="116">
        <v>0</v>
      </c>
      <c r="AA1107" s="116">
        <v>1</v>
      </c>
      <c r="AB1107" s="116">
        <v>0.72369830240499999</v>
      </c>
      <c r="AC1107" s="116">
        <v>0.11527305069834</v>
      </c>
      <c r="AD1107" s="116">
        <v>285.98301881924101</v>
      </c>
      <c r="AF1107" s="116">
        <v>-1</v>
      </c>
      <c r="AG1107" s="116">
        <v>-1</v>
      </c>
      <c r="AH1107" s="116">
        <v>-1</v>
      </c>
      <c r="AI1107" s="116">
        <v>-1</v>
      </c>
      <c r="AJ1107" s="116">
        <v>0</v>
      </c>
      <c r="AM1107" s="116" t="s">
        <v>319</v>
      </c>
      <c r="AN1107" s="116" t="s">
        <v>328</v>
      </c>
      <c r="AQ1107" s="116">
        <v>779</v>
      </c>
      <c r="AR1107" s="116" t="s">
        <v>320</v>
      </c>
      <c r="AS1107" s="116" t="s">
        <v>248</v>
      </c>
      <c r="AT1107" s="116" t="s">
        <v>268</v>
      </c>
      <c r="AV1107" s="116">
        <v>69.354194436699999</v>
      </c>
      <c r="AW1107" s="116">
        <v>0.23194081010000001</v>
      </c>
    </row>
    <row r="1108" spans="1:49" x14ac:dyDescent="0.25">
      <c r="A1108" s="127">
        <v>260000</v>
      </c>
      <c r="B1108" s="127">
        <v>2500000</v>
      </c>
      <c r="C1108" s="127">
        <v>750000</v>
      </c>
      <c r="D1108" s="116" t="s">
        <v>314</v>
      </c>
      <c r="E1108" s="116" t="s">
        <v>315</v>
      </c>
      <c r="F1108" s="116" t="s">
        <v>316</v>
      </c>
      <c r="G1108" s="116" t="s">
        <v>317</v>
      </c>
      <c r="H1108" s="116">
        <v>0.36</v>
      </c>
      <c r="I1108" s="116">
        <v>0.57999999999999996</v>
      </c>
      <c r="J1108" s="116" t="s">
        <v>326</v>
      </c>
      <c r="K1108" s="116">
        <v>3.7497264087999999E-2</v>
      </c>
      <c r="L1108" s="116">
        <v>3976.4647812999401</v>
      </c>
      <c r="M1108" s="116">
        <v>10.062698210829801</v>
      </c>
      <c r="N1108" s="116">
        <v>1.60281973463853</v>
      </c>
      <c r="O1108" s="116">
        <v>0.37732365224936998</v>
      </c>
      <c r="P1108" s="116">
        <v>6.0101354875199998E-2</v>
      </c>
      <c r="Q1108" s="116">
        <v>149.10655004105001</v>
      </c>
      <c r="R1108" s="116">
        <v>1750</v>
      </c>
      <c r="S1108" s="116" t="s">
        <v>321</v>
      </c>
      <c r="T1108" s="116">
        <v>1750</v>
      </c>
      <c r="U1108" s="116" t="s">
        <v>327</v>
      </c>
      <c r="V1108" s="116" t="s">
        <v>326</v>
      </c>
      <c r="Z1108" s="116">
        <v>0</v>
      </c>
      <c r="AA1108" s="116">
        <v>1</v>
      </c>
      <c r="AB1108" s="116">
        <v>0.37732365224936998</v>
      </c>
      <c r="AC1108" s="116">
        <v>6.0101354875199998E-2</v>
      </c>
      <c r="AD1108" s="116">
        <v>149.10655004105001</v>
      </c>
      <c r="AF1108" s="116">
        <v>-1</v>
      </c>
      <c r="AG1108" s="116">
        <v>-1</v>
      </c>
      <c r="AH1108" s="116">
        <v>-1</v>
      </c>
      <c r="AI1108" s="116">
        <v>-1</v>
      </c>
      <c r="AJ1108" s="116">
        <v>0</v>
      </c>
      <c r="AM1108" s="116" t="s">
        <v>319</v>
      </c>
      <c r="AN1108" s="116" t="s">
        <v>328</v>
      </c>
      <c r="AQ1108" s="116">
        <v>779</v>
      </c>
      <c r="AR1108" s="116" t="s">
        <v>320</v>
      </c>
      <c r="AS1108" s="116" t="s">
        <v>248</v>
      </c>
      <c r="AT1108" s="116" t="s">
        <v>268</v>
      </c>
      <c r="AV1108" s="116">
        <v>59.497441546365302</v>
      </c>
      <c r="AW1108" s="116">
        <v>0.1209298865</v>
      </c>
    </row>
    <row r="1109" spans="1:49" x14ac:dyDescent="0.25">
      <c r="A1109" s="127">
        <v>260000</v>
      </c>
      <c r="B1109" s="127">
        <v>2500000</v>
      </c>
      <c r="C1109" s="127">
        <v>750000</v>
      </c>
      <c r="D1109" s="116" t="s">
        <v>314</v>
      </c>
      <c r="E1109" s="116" t="s">
        <v>315</v>
      </c>
      <c r="F1109" s="116" t="s">
        <v>316</v>
      </c>
      <c r="G1109" s="116" t="s">
        <v>317</v>
      </c>
      <c r="H1109" s="116">
        <v>0.36</v>
      </c>
      <c r="I1109" s="116">
        <v>0.57999999999999996</v>
      </c>
      <c r="J1109" s="116" t="s">
        <v>326</v>
      </c>
      <c r="K1109" s="116">
        <v>9.8034136092460006E-2</v>
      </c>
      <c r="L1109" s="116">
        <v>3976.4647812999401</v>
      </c>
      <c r="M1109" s="116">
        <v>10.062698210829801</v>
      </c>
      <c r="N1109" s="116">
        <v>1.60281973463853</v>
      </c>
      <c r="O1109" s="116">
        <v>0.98648792585784995</v>
      </c>
      <c r="P1109" s="116">
        <v>0.15713104799722999</v>
      </c>
      <c r="Q1109" s="116">
        <v>389.82928953683597</v>
      </c>
      <c r="R1109" s="116">
        <v>1310</v>
      </c>
      <c r="S1109" s="116" t="s">
        <v>318</v>
      </c>
      <c r="T1109" s="116">
        <v>1310</v>
      </c>
      <c r="U1109" s="116" t="s">
        <v>327</v>
      </c>
      <c r="V1109" s="116" t="s">
        <v>326</v>
      </c>
      <c r="Z1109" s="116">
        <v>0</v>
      </c>
      <c r="AA1109" s="116">
        <v>1</v>
      </c>
      <c r="AB1109" s="116">
        <v>0.98648792585784995</v>
      </c>
      <c r="AC1109" s="116">
        <v>0.15713104799722999</v>
      </c>
      <c r="AD1109" s="116">
        <v>389.82928953683597</v>
      </c>
      <c r="AF1109" s="116">
        <v>-1</v>
      </c>
      <c r="AG1109" s="116">
        <v>-1</v>
      </c>
      <c r="AH1109" s="116">
        <v>-1</v>
      </c>
      <c r="AI1109" s="116">
        <v>-1</v>
      </c>
      <c r="AJ1109" s="116">
        <v>0</v>
      </c>
      <c r="AM1109" s="116" t="s">
        <v>319</v>
      </c>
      <c r="AN1109" s="116" t="s">
        <v>328</v>
      </c>
      <c r="AQ1109" s="116">
        <v>779</v>
      </c>
      <c r="AR1109" s="116" t="s">
        <v>320</v>
      </c>
      <c r="AS1109" s="116" t="s">
        <v>248</v>
      </c>
      <c r="AT1109" s="116" t="s">
        <v>268</v>
      </c>
      <c r="AV1109" s="116">
        <v>87.580198802461197</v>
      </c>
      <c r="AW1109" s="116">
        <v>0.3161632519</v>
      </c>
    </row>
    <row r="1110" spans="1:49" x14ac:dyDescent="0.25">
      <c r="A1110" s="127">
        <v>260000</v>
      </c>
      <c r="B1110" s="127">
        <v>2500000</v>
      </c>
      <c r="C1110" s="127">
        <v>750000</v>
      </c>
      <c r="D1110" s="116" t="s">
        <v>314</v>
      </c>
      <c r="E1110" s="116" t="s">
        <v>315</v>
      </c>
      <c r="F1110" s="116" t="s">
        <v>316</v>
      </c>
      <c r="G1110" s="116" t="s">
        <v>317</v>
      </c>
      <c r="H1110" s="116">
        <v>0.36</v>
      </c>
      <c r="I1110" s="116">
        <v>0.57999999999999996</v>
      </c>
      <c r="J1110" s="116" t="s">
        <v>326</v>
      </c>
      <c r="K1110" s="116">
        <v>0.18992733839642001</v>
      </c>
      <c r="L1110" s="116">
        <v>3988.95060164603</v>
      </c>
      <c r="M1110" s="116">
        <v>10.702791947049899</v>
      </c>
      <c r="N1110" s="116">
        <v>1.8385494873972199</v>
      </c>
      <c r="O1110" s="116">
        <v>2.03275278791387</v>
      </c>
      <c r="P1110" s="116">
        <v>0.34919081065146002</v>
      </c>
      <c r="Q1110" s="116">
        <v>757.61077076544098</v>
      </c>
      <c r="R1110" s="116">
        <v>1210</v>
      </c>
      <c r="S1110" s="116" t="s">
        <v>318</v>
      </c>
      <c r="T1110" s="116">
        <v>1210</v>
      </c>
      <c r="U1110" s="116" t="s">
        <v>327</v>
      </c>
      <c r="V1110" s="116" t="s">
        <v>326</v>
      </c>
      <c r="Z1110" s="116">
        <v>0</v>
      </c>
      <c r="AA1110" s="116">
        <v>1</v>
      </c>
      <c r="AB1110" s="116">
        <v>2.03275278791387</v>
      </c>
      <c r="AC1110" s="116">
        <v>0.34919081065146002</v>
      </c>
      <c r="AD1110" s="116">
        <v>757.61077076544098</v>
      </c>
      <c r="AF1110" s="116">
        <v>-1</v>
      </c>
      <c r="AG1110" s="116">
        <v>-1</v>
      </c>
      <c r="AH1110" s="116">
        <v>-1</v>
      </c>
      <c r="AI1110" s="116">
        <v>-1</v>
      </c>
      <c r="AJ1110" s="116">
        <v>0</v>
      </c>
      <c r="AM1110" s="116" t="s">
        <v>319</v>
      </c>
      <c r="AN1110" s="116" t="s">
        <v>328</v>
      </c>
      <c r="AQ1110" s="116">
        <v>779</v>
      </c>
      <c r="AR1110" s="116" t="s">
        <v>320</v>
      </c>
      <c r="AS1110" s="116" t="s">
        <v>248</v>
      </c>
      <c r="AT1110" s="116" t="s">
        <v>268</v>
      </c>
      <c r="AV1110" s="116">
        <v>154.295253021002</v>
      </c>
      <c r="AW1110" s="116">
        <v>0.6144450696</v>
      </c>
    </row>
    <row r="1111" spans="1:49" x14ac:dyDescent="0.25">
      <c r="A1111" s="127">
        <v>260000</v>
      </c>
      <c r="B1111" s="127">
        <v>2500000</v>
      </c>
      <c r="C1111" s="127">
        <v>750000</v>
      </c>
      <c r="D1111" s="116" t="s">
        <v>314</v>
      </c>
      <c r="E1111" s="116" t="s">
        <v>315</v>
      </c>
      <c r="F1111" s="116" t="s">
        <v>316</v>
      </c>
      <c r="G1111" s="116" t="s">
        <v>317</v>
      </c>
      <c r="H1111" s="116">
        <v>0.36</v>
      </c>
      <c r="I1111" s="116">
        <v>0.57999999999999996</v>
      </c>
      <c r="J1111" s="116" t="s">
        <v>326</v>
      </c>
      <c r="K1111" s="116">
        <v>5.1826123128440003E-2</v>
      </c>
      <c r="L1111" s="116">
        <v>3988.95060164603</v>
      </c>
      <c r="M1111" s="116">
        <v>10.702791947049899</v>
      </c>
      <c r="N1111" s="116">
        <v>1.8385494873972199</v>
      </c>
      <c r="O1111" s="116">
        <v>0.55468421326596995</v>
      </c>
      <c r="P1111" s="116">
        <v>9.5284892111589997E-2</v>
      </c>
      <c r="Q1111" s="116">
        <v>206.73184503420401</v>
      </c>
      <c r="R1111" s="116">
        <v>1310</v>
      </c>
      <c r="S1111" s="116" t="s">
        <v>318</v>
      </c>
      <c r="T1111" s="116">
        <v>1310</v>
      </c>
      <c r="U1111" s="116" t="s">
        <v>327</v>
      </c>
      <c r="V1111" s="116" t="s">
        <v>326</v>
      </c>
      <c r="Z1111" s="116">
        <v>0</v>
      </c>
      <c r="AA1111" s="116">
        <v>1</v>
      </c>
      <c r="AB1111" s="116">
        <v>0.55468421326596995</v>
      </c>
      <c r="AC1111" s="116">
        <v>9.5284892111589997E-2</v>
      </c>
      <c r="AD1111" s="116">
        <v>206.73184509637599</v>
      </c>
      <c r="AF1111" s="116">
        <v>-1</v>
      </c>
      <c r="AG1111" s="116">
        <v>-1</v>
      </c>
      <c r="AH1111" s="116">
        <v>-1</v>
      </c>
      <c r="AI1111" s="116">
        <v>-1</v>
      </c>
      <c r="AJ1111" s="116">
        <v>0</v>
      </c>
      <c r="AM1111" s="116" t="s">
        <v>319</v>
      </c>
      <c r="AN1111" s="116" t="s">
        <v>328</v>
      </c>
      <c r="AQ1111" s="116">
        <v>779</v>
      </c>
      <c r="AR1111" s="116" t="s">
        <v>320</v>
      </c>
      <c r="AS1111" s="116" t="s">
        <v>248</v>
      </c>
      <c r="AT1111" s="116" t="s">
        <v>268</v>
      </c>
      <c r="AV1111" s="116">
        <v>59.410672054444497</v>
      </c>
      <c r="AW1111" s="116">
        <v>0.16766573000000001</v>
      </c>
    </row>
    <row r="1112" spans="1:49" x14ac:dyDescent="0.25">
      <c r="A1112" s="127">
        <v>260000</v>
      </c>
      <c r="B1112" s="127">
        <v>2500000</v>
      </c>
      <c r="C1112" s="127">
        <v>750000</v>
      </c>
      <c r="D1112" s="116" t="s">
        <v>314</v>
      </c>
      <c r="E1112" s="116" t="s">
        <v>315</v>
      </c>
      <c r="F1112" s="116" t="s">
        <v>316</v>
      </c>
      <c r="G1112" s="116" t="s">
        <v>317</v>
      </c>
      <c r="H1112" s="116">
        <v>0.36</v>
      </c>
      <c r="I1112" s="116">
        <v>0.57999999999999996</v>
      </c>
      <c r="J1112" s="116" t="s">
        <v>326</v>
      </c>
      <c r="K1112" s="116">
        <v>5.2401587645280003E-2</v>
      </c>
      <c r="L1112" s="116">
        <v>3988.95060164603</v>
      </c>
      <c r="M1112" s="116">
        <v>10.702791947049899</v>
      </c>
      <c r="N1112" s="116">
        <v>1.8385494873972199</v>
      </c>
      <c r="O1112" s="116">
        <v>0.56084329026260005</v>
      </c>
      <c r="P1112" s="116">
        <v>9.6342912104040002E-2</v>
      </c>
      <c r="Q1112" s="116">
        <v>209.02734456487099</v>
      </c>
      <c r="R1112" s="116">
        <v>1310</v>
      </c>
      <c r="S1112" s="116" t="s">
        <v>318</v>
      </c>
      <c r="T1112" s="116">
        <v>1310</v>
      </c>
      <c r="U1112" s="116" t="s">
        <v>327</v>
      </c>
      <c r="V1112" s="116" t="s">
        <v>326</v>
      </c>
      <c r="Z1112" s="116">
        <v>0</v>
      </c>
      <c r="AA1112" s="116">
        <v>1</v>
      </c>
      <c r="AB1112" s="116">
        <v>0.56084329026260005</v>
      </c>
      <c r="AC1112" s="116">
        <v>9.6342912104040002E-2</v>
      </c>
      <c r="AD1112" s="116">
        <v>209.027344502696</v>
      </c>
      <c r="AF1112" s="116">
        <v>-1</v>
      </c>
      <c r="AG1112" s="116">
        <v>-1</v>
      </c>
      <c r="AH1112" s="116">
        <v>-1</v>
      </c>
      <c r="AI1112" s="116">
        <v>-1</v>
      </c>
      <c r="AJ1112" s="116">
        <v>0</v>
      </c>
      <c r="AM1112" s="116" t="s">
        <v>319</v>
      </c>
      <c r="AN1112" s="116" t="s">
        <v>328</v>
      </c>
      <c r="AQ1112" s="116">
        <v>779</v>
      </c>
      <c r="AR1112" s="116" t="s">
        <v>320</v>
      </c>
      <c r="AS1112" s="116" t="s">
        <v>248</v>
      </c>
      <c r="AT1112" s="116" t="s">
        <v>268</v>
      </c>
      <c r="AV1112" s="116">
        <v>60.577058387232299</v>
      </c>
      <c r="AW1112" s="116">
        <v>0.16952744889999999</v>
      </c>
    </row>
    <row r="1113" spans="1:49" x14ac:dyDescent="0.25">
      <c r="A1113" s="127">
        <v>260000</v>
      </c>
      <c r="B1113" s="127">
        <v>2500000</v>
      </c>
      <c r="C1113" s="127">
        <v>750000</v>
      </c>
      <c r="D1113" s="116" t="s">
        <v>314</v>
      </c>
      <c r="E1113" s="116" t="s">
        <v>315</v>
      </c>
      <c r="F1113" s="116" t="s">
        <v>316</v>
      </c>
      <c r="G1113" s="116" t="s">
        <v>317</v>
      </c>
      <c r="H1113" s="116">
        <v>0.36</v>
      </c>
      <c r="I1113" s="116">
        <v>0.57999999999999996</v>
      </c>
      <c r="J1113" s="116" t="s">
        <v>326</v>
      </c>
      <c r="K1113" s="116">
        <v>1.0116717126299999E-3</v>
      </c>
      <c r="L1113" s="116">
        <v>3988.95060164603</v>
      </c>
      <c r="M1113" s="116">
        <v>10.702791947049899</v>
      </c>
      <c r="N1113" s="116">
        <v>1.8385494873972199</v>
      </c>
      <c r="O1113" s="116">
        <v>1.0827711859090001E-2</v>
      </c>
      <c r="P1113" s="116">
        <v>1.86000850868E-3</v>
      </c>
      <c r="Q1113" s="116">
        <v>4.0355084867996096</v>
      </c>
      <c r="R1113" s="116">
        <v>1310</v>
      </c>
      <c r="S1113" s="116" t="s">
        <v>318</v>
      </c>
      <c r="T1113" s="116">
        <v>1310</v>
      </c>
      <c r="U1113" s="116" t="s">
        <v>327</v>
      </c>
      <c r="V1113" s="116" t="s">
        <v>326</v>
      </c>
      <c r="Z1113" s="116">
        <v>0</v>
      </c>
      <c r="AA1113" s="116">
        <v>1</v>
      </c>
      <c r="AB1113" s="116">
        <v>1.0827711859090001E-2</v>
      </c>
      <c r="AC1113" s="116">
        <v>1.86000850868E-3</v>
      </c>
      <c r="AD1113" s="116">
        <v>4.0355084867985704</v>
      </c>
      <c r="AF1113" s="116">
        <v>-1</v>
      </c>
      <c r="AG1113" s="116">
        <v>-1</v>
      </c>
      <c r="AH1113" s="116">
        <v>-1</v>
      </c>
      <c r="AI1113" s="116">
        <v>-1</v>
      </c>
      <c r="AJ1113" s="116">
        <v>0</v>
      </c>
      <c r="AM1113" s="116" t="s">
        <v>319</v>
      </c>
      <c r="AN1113" s="116" t="s">
        <v>328</v>
      </c>
      <c r="AQ1113" s="116">
        <v>779</v>
      </c>
      <c r="AR1113" s="116" t="s">
        <v>320</v>
      </c>
      <c r="AS1113" s="116" t="s">
        <v>248</v>
      </c>
      <c r="AT1113" s="116" t="s">
        <v>268</v>
      </c>
      <c r="AV1113" s="116">
        <v>22.155104956260502</v>
      </c>
      <c r="AW1113" s="116">
        <v>3.2729184999999998E-3</v>
      </c>
    </row>
    <row r="1114" spans="1:49" x14ac:dyDescent="0.25">
      <c r="A1114" s="127">
        <v>260000</v>
      </c>
      <c r="B1114" s="127">
        <v>2500000</v>
      </c>
      <c r="C1114" s="127">
        <v>750000</v>
      </c>
      <c r="D1114" s="116" t="s">
        <v>314</v>
      </c>
      <c r="E1114" s="116" t="s">
        <v>315</v>
      </c>
      <c r="F1114" s="116" t="s">
        <v>316</v>
      </c>
      <c r="G1114" s="116" t="s">
        <v>317</v>
      </c>
      <c r="H1114" s="116">
        <v>0.36</v>
      </c>
      <c r="I1114" s="116">
        <v>0.57999999999999996</v>
      </c>
      <c r="J1114" s="116" t="s">
        <v>326</v>
      </c>
      <c r="K1114" s="116">
        <v>0.12176031864219999</v>
      </c>
      <c r="L1114" s="116">
        <v>3988.95060164603</v>
      </c>
      <c r="M1114" s="116">
        <v>10.702791947049899</v>
      </c>
      <c r="N1114" s="116">
        <v>1.8385494873972199</v>
      </c>
      <c r="O1114" s="116">
        <v>1.3031753578340299</v>
      </c>
      <c r="P1114" s="116">
        <v>0.22386237142494</v>
      </c>
      <c r="Q1114" s="116">
        <v>485.69589630443602</v>
      </c>
      <c r="R1114" s="116">
        <v>1310</v>
      </c>
      <c r="S1114" s="116" t="s">
        <v>318</v>
      </c>
      <c r="T1114" s="116">
        <v>1310</v>
      </c>
      <c r="U1114" s="116" t="s">
        <v>327</v>
      </c>
      <c r="V1114" s="116" t="s">
        <v>326</v>
      </c>
      <c r="Z1114" s="116">
        <v>0</v>
      </c>
      <c r="AA1114" s="116">
        <v>1</v>
      </c>
      <c r="AB1114" s="116">
        <v>1.3031753578340299</v>
      </c>
      <c r="AC1114" s="116">
        <v>0.22386237142494</v>
      </c>
      <c r="AD1114" s="116">
        <v>485.69589630443602</v>
      </c>
      <c r="AF1114" s="116">
        <v>-1</v>
      </c>
      <c r="AG1114" s="116">
        <v>-1</v>
      </c>
      <c r="AH1114" s="116">
        <v>-1</v>
      </c>
      <c r="AI1114" s="116">
        <v>-1</v>
      </c>
      <c r="AJ1114" s="116">
        <v>0</v>
      </c>
      <c r="AM1114" s="116" t="s">
        <v>319</v>
      </c>
      <c r="AN1114" s="116" t="s">
        <v>328</v>
      </c>
      <c r="AQ1114" s="116">
        <v>779</v>
      </c>
      <c r="AR1114" s="116" t="s">
        <v>320</v>
      </c>
      <c r="AS1114" s="116" t="s">
        <v>248</v>
      </c>
      <c r="AT1114" s="116" t="s">
        <v>268</v>
      </c>
      <c r="AV1114" s="116">
        <v>88.894947189945398</v>
      </c>
      <c r="AW1114" s="116">
        <v>0.39391394670000002</v>
      </c>
    </row>
    <row r="1115" spans="1:49" x14ac:dyDescent="0.25">
      <c r="A1115" s="127">
        <v>260000</v>
      </c>
      <c r="B1115" s="127">
        <v>2500000</v>
      </c>
      <c r="C1115" s="127">
        <v>750000</v>
      </c>
      <c r="D1115" s="116" t="s">
        <v>314</v>
      </c>
      <c r="E1115" s="116" t="s">
        <v>315</v>
      </c>
      <c r="F1115" s="116" t="s">
        <v>316</v>
      </c>
      <c r="G1115" s="116" t="s">
        <v>317</v>
      </c>
      <c r="H1115" s="116">
        <v>0.36</v>
      </c>
      <c r="I1115" s="116">
        <v>0.57999999999999996</v>
      </c>
      <c r="J1115" s="116" t="s">
        <v>326</v>
      </c>
      <c r="K1115" s="116">
        <v>7.9812156182470007E-2</v>
      </c>
      <c r="L1115" s="116">
        <v>3988.95060164603</v>
      </c>
      <c r="M1115" s="116">
        <v>10.702791947049899</v>
      </c>
      <c r="N1115" s="116">
        <v>1.8385494873972199</v>
      </c>
      <c r="O1115" s="116">
        <v>0.85421290246651005</v>
      </c>
      <c r="P1115" s="116">
        <v>0.14673859883736001</v>
      </c>
      <c r="Q1115" s="116">
        <v>318.36674842275801</v>
      </c>
      <c r="R1115" s="116">
        <v>1310</v>
      </c>
      <c r="S1115" s="116" t="s">
        <v>318</v>
      </c>
      <c r="T1115" s="116">
        <v>1310</v>
      </c>
      <c r="U1115" s="116" t="s">
        <v>327</v>
      </c>
      <c r="V1115" s="116" t="s">
        <v>326</v>
      </c>
      <c r="Z1115" s="116">
        <v>0</v>
      </c>
      <c r="AA1115" s="116">
        <v>1</v>
      </c>
      <c r="AB1115" s="116">
        <v>0.85421290246651005</v>
      </c>
      <c r="AC1115" s="116">
        <v>0.14673859883736001</v>
      </c>
      <c r="AD1115" s="116">
        <v>318.36674842275698</v>
      </c>
      <c r="AF1115" s="116">
        <v>-1</v>
      </c>
      <c r="AG1115" s="116">
        <v>-1</v>
      </c>
      <c r="AH1115" s="116">
        <v>-1</v>
      </c>
      <c r="AI1115" s="116">
        <v>-1</v>
      </c>
      <c r="AJ1115" s="116">
        <v>0</v>
      </c>
      <c r="AM1115" s="116" t="s">
        <v>319</v>
      </c>
      <c r="AN1115" s="116" t="s">
        <v>328</v>
      </c>
      <c r="AQ1115" s="116">
        <v>779</v>
      </c>
      <c r="AR1115" s="116" t="s">
        <v>320</v>
      </c>
      <c r="AS1115" s="116" t="s">
        <v>248</v>
      </c>
      <c r="AT1115" s="116" t="s">
        <v>268</v>
      </c>
      <c r="AV1115" s="116">
        <v>73.881123531999094</v>
      </c>
      <c r="AW1115" s="116">
        <v>0.25820498660000002</v>
      </c>
    </row>
    <row r="1116" spans="1:49" x14ac:dyDescent="0.25">
      <c r="A1116" s="127">
        <v>260000</v>
      </c>
      <c r="B1116" s="127">
        <v>2500000</v>
      </c>
      <c r="C1116" s="127">
        <v>750000</v>
      </c>
      <c r="D1116" s="116" t="s">
        <v>314</v>
      </c>
      <c r="E1116" s="116" t="s">
        <v>315</v>
      </c>
      <c r="F1116" s="116" t="s">
        <v>316</v>
      </c>
      <c r="G1116" s="116" t="s">
        <v>317</v>
      </c>
      <c r="H1116" s="116">
        <v>0.36</v>
      </c>
      <c r="I1116" s="116">
        <v>0.57999999999999996</v>
      </c>
      <c r="J1116" s="116" t="s">
        <v>326</v>
      </c>
      <c r="K1116" s="116">
        <v>5.5547278199920003E-2</v>
      </c>
      <c r="L1116" s="116">
        <v>3975.7761617148399</v>
      </c>
      <c r="M1116" s="116">
        <v>10.207152351406</v>
      </c>
      <c r="N1116" s="116">
        <v>1.6748240450605101</v>
      </c>
      <c r="O1116" s="116">
        <v>0.56697953129251999</v>
      </c>
      <c r="P1116" s="116">
        <v>9.3031917166889994E-2</v>
      </c>
      <c r="Q1116" s="116">
        <v>220.843544515388</v>
      </c>
      <c r="R1116" s="116">
        <v>1700</v>
      </c>
      <c r="S1116" s="116" t="s">
        <v>322</v>
      </c>
      <c r="T1116" s="116">
        <v>1700</v>
      </c>
      <c r="U1116" s="116" t="s">
        <v>327</v>
      </c>
      <c r="V1116" s="116" t="s">
        <v>326</v>
      </c>
      <c r="Z1116" s="116">
        <v>0</v>
      </c>
      <c r="AA1116" s="116">
        <v>1</v>
      </c>
      <c r="AB1116" s="116">
        <v>0.56697953129251999</v>
      </c>
      <c r="AC1116" s="116">
        <v>9.3031917166889994E-2</v>
      </c>
      <c r="AD1116" s="116">
        <v>220.84354441428999</v>
      </c>
      <c r="AF1116" s="116">
        <v>-1</v>
      </c>
      <c r="AG1116" s="116">
        <v>-1</v>
      </c>
      <c r="AH1116" s="116">
        <v>-1</v>
      </c>
      <c r="AI1116" s="116">
        <v>-1</v>
      </c>
      <c r="AJ1116" s="116">
        <v>0</v>
      </c>
      <c r="AM1116" s="116" t="s">
        <v>319</v>
      </c>
      <c r="AN1116" s="116" t="s">
        <v>328</v>
      </c>
      <c r="AQ1116" s="116">
        <v>779</v>
      </c>
      <c r="AR1116" s="116" t="s">
        <v>320</v>
      </c>
      <c r="AS1116" s="116" t="s">
        <v>248</v>
      </c>
      <c r="AT1116" s="116" t="s">
        <v>268</v>
      </c>
      <c r="AV1116" s="116">
        <v>88.188631650267595</v>
      </c>
      <c r="AW1116" s="116">
        <v>0.17911074160000001</v>
      </c>
    </row>
    <row r="1117" spans="1:49" x14ac:dyDescent="0.25">
      <c r="A1117" s="127">
        <v>260000</v>
      </c>
      <c r="B1117" s="127">
        <v>2500000</v>
      </c>
      <c r="C1117" s="127">
        <v>750000</v>
      </c>
      <c r="D1117" s="116" t="s">
        <v>314</v>
      </c>
      <c r="E1117" s="116" t="s">
        <v>315</v>
      </c>
      <c r="F1117" s="116" t="s">
        <v>316</v>
      </c>
      <c r="G1117" s="116" t="s">
        <v>317</v>
      </c>
      <c r="H1117" s="116">
        <v>0.36</v>
      </c>
      <c r="I1117" s="116">
        <v>0.57999999999999996</v>
      </c>
      <c r="J1117" s="116" t="s">
        <v>326</v>
      </c>
      <c r="K1117" s="116">
        <v>0.28197798529103002</v>
      </c>
      <c r="L1117" s="116">
        <v>3975.7761617148399</v>
      </c>
      <c r="M1117" s="116">
        <v>10.207152351406</v>
      </c>
      <c r="N1117" s="116">
        <v>1.6748240450605101</v>
      </c>
      <c r="O1117" s="116">
        <v>2.8781922556081398</v>
      </c>
      <c r="P1117" s="116">
        <v>0.47226350994313998</v>
      </c>
      <c r="Q1117" s="116">
        <v>1121.0813520484801</v>
      </c>
      <c r="R1117" s="116">
        <v>1210</v>
      </c>
      <c r="S1117" s="116" t="s">
        <v>318</v>
      </c>
      <c r="T1117" s="116">
        <v>1210</v>
      </c>
      <c r="U1117" s="116" t="s">
        <v>327</v>
      </c>
      <c r="V1117" s="116" t="s">
        <v>326</v>
      </c>
      <c r="Z1117" s="116">
        <v>0</v>
      </c>
      <c r="AA1117" s="116">
        <v>1</v>
      </c>
      <c r="AB1117" s="116">
        <v>2.8781922556081398</v>
      </c>
      <c r="AC1117" s="116">
        <v>0.47226350994313998</v>
      </c>
      <c r="AD1117" s="116">
        <v>1121.0813520484801</v>
      </c>
      <c r="AF1117" s="116">
        <v>-1</v>
      </c>
      <c r="AG1117" s="116">
        <v>-1</v>
      </c>
      <c r="AH1117" s="116">
        <v>-1</v>
      </c>
      <c r="AI1117" s="116">
        <v>-1</v>
      </c>
      <c r="AJ1117" s="116">
        <v>0</v>
      </c>
      <c r="AM1117" s="116" t="s">
        <v>319</v>
      </c>
      <c r="AN1117" s="116" t="s">
        <v>328</v>
      </c>
      <c r="AQ1117" s="116">
        <v>779</v>
      </c>
      <c r="AR1117" s="116" t="s">
        <v>320</v>
      </c>
      <c r="AS1117" s="116" t="s">
        <v>248</v>
      </c>
      <c r="AT1117" s="116" t="s">
        <v>268</v>
      </c>
      <c r="AV1117" s="116">
        <v>216.456509168845</v>
      </c>
      <c r="AW1117" s="116">
        <v>0.90923061800000005</v>
      </c>
    </row>
    <row r="1118" spans="1:49" x14ac:dyDescent="0.25">
      <c r="A1118" s="127">
        <v>260000</v>
      </c>
      <c r="B1118" s="127">
        <v>2500000</v>
      </c>
      <c r="C1118" s="127">
        <v>750000</v>
      </c>
      <c r="D1118" s="116" t="s">
        <v>314</v>
      </c>
      <c r="E1118" s="116" t="s">
        <v>315</v>
      </c>
      <c r="F1118" s="116" t="s">
        <v>316</v>
      </c>
      <c r="G1118" s="116" t="s">
        <v>317</v>
      </c>
      <c r="H1118" s="116">
        <v>0.36</v>
      </c>
      <c r="I1118" s="116">
        <v>0.57999999999999996</v>
      </c>
      <c r="J1118" s="116" t="s">
        <v>326</v>
      </c>
      <c r="K1118" s="116">
        <v>8.0245197193539994E-2</v>
      </c>
      <c r="L1118" s="116">
        <v>3975.7761617148399</v>
      </c>
      <c r="M1118" s="116">
        <v>10.207152351406</v>
      </c>
      <c r="N1118" s="116">
        <v>1.6748240450605101</v>
      </c>
      <c r="O1118" s="116">
        <v>0.81907495322313995</v>
      </c>
      <c r="P1118" s="116">
        <v>0.13439658576037</v>
      </c>
      <c r="Q1118" s="116">
        <v>319.03694209420701</v>
      </c>
      <c r="R1118" s="116">
        <v>1310</v>
      </c>
      <c r="S1118" s="116" t="s">
        <v>318</v>
      </c>
      <c r="T1118" s="116">
        <v>1310</v>
      </c>
      <c r="U1118" s="116" t="s">
        <v>327</v>
      </c>
      <c r="V1118" s="116" t="s">
        <v>326</v>
      </c>
      <c r="Z1118" s="116">
        <v>0</v>
      </c>
      <c r="AA1118" s="116">
        <v>1</v>
      </c>
      <c r="AB1118" s="116">
        <v>0.81907495322313995</v>
      </c>
      <c r="AC1118" s="116">
        <v>0.13439658576037</v>
      </c>
      <c r="AD1118" s="116">
        <v>319.03694209420502</v>
      </c>
      <c r="AF1118" s="116">
        <v>-1</v>
      </c>
      <c r="AG1118" s="116">
        <v>-1</v>
      </c>
      <c r="AH1118" s="116">
        <v>-1</v>
      </c>
      <c r="AI1118" s="116">
        <v>-1</v>
      </c>
      <c r="AJ1118" s="116">
        <v>0</v>
      </c>
      <c r="AM1118" s="116" t="s">
        <v>319</v>
      </c>
      <c r="AN1118" s="116" t="s">
        <v>328</v>
      </c>
      <c r="AQ1118" s="116">
        <v>779</v>
      </c>
      <c r="AR1118" s="116" t="s">
        <v>320</v>
      </c>
      <c r="AS1118" s="116" t="s">
        <v>248</v>
      </c>
      <c r="AT1118" s="116" t="s">
        <v>268</v>
      </c>
      <c r="AV1118" s="116">
        <v>77.378219312104804</v>
      </c>
      <c r="AW1118" s="116">
        <v>0.25874853370000001</v>
      </c>
    </row>
    <row r="1119" spans="1:49" x14ac:dyDescent="0.25">
      <c r="A1119" s="127">
        <v>260000</v>
      </c>
      <c r="B1119" s="127">
        <v>2500000</v>
      </c>
      <c r="C1119" s="127">
        <v>750000</v>
      </c>
      <c r="D1119" s="116" t="s">
        <v>314</v>
      </c>
      <c r="E1119" s="116" t="s">
        <v>315</v>
      </c>
      <c r="F1119" s="116" t="s">
        <v>316</v>
      </c>
      <c r="G1119" s="116" t="s">
        <v>317</v>
      </c>
      <c r="H1119" s="116">
        <v>0.36</v>
      </c>
      <c r="I1119" s="116">
        <v>0.57999999999999996</v>
      </c>
      <c r="J1119" s="116" t="s">
        <v>326</v>
      </c>
      <c r="K1119" s="116">
        <v>4.4908075797710001E-2</v>
      </c>
      <c r="L1119" s="116">
        <v>3975.7761617148399</v>
      </c>
      <c r="M1119" s="116">
        <v>10.207152351406</v>
      </c>
      <c r="N1119" s="116">
        <v>1.6748240450605101</v>
      </c>
      <c r="O1119" s="116">
        <v>0.4583835714758</v>
      </c>
      <c r="P1119" s="116">
        <v>7.5213125163420005E-2</v>
      </c>
      <c r="Q1119" s="116">
        <v>178.544457225054</v>
      </c>
      <c r="R1119" s="116">
        <v>1310</v>
      </c>
      <c r="S1119" s="116" t="s">
        <v>318</v>
      </c>
      <c r="T1119" s="116">
        <v>1310</v>
      </c>
      <c r="U1119" s="116" t="s">
        <v>327</v>
      </c>
      <c r="V1119" s="116" t="s">
        <v>326</v>
      </c>
      <c r="Z1119" s="116">
        <v>0</v>
      </c>
      <c r="AA1119" s="116">
        <v>1</v>
      </c>
      <c r="AB1119" s="116">
        <v>0.4583835714758</v>
      </c>
      <c r="AC1119" s="116">
        <v>7.5213125163420005E-2</v>
      </c>
      <c r="AD1119" s="116">
        <v>178.544457225055</v>
      </c>
      <c r="AF1119" s="116">
        <v>-1</v>
      </c>
      <c r="AG1119" s="116">
        <v>-1</v>
      </c>
      <c r="AH1119" s="116">
        <v>-1</v>
      </c>
      <c r="AI1119" s="116">
        <v>-1</v>
      </c>
      <c r="AJ1119" s="116">
        <v>0</v>
      </c>
      <c r="AM1119" s="116" t="s">
        <v>319</v>
      </c>
      <c r="AN1119" s="116" t="s">
        <v>328</v>
      </c>
      <c r="AQ1119" s="116">
        <v>779</v>
      </c>
      <c r="AR1119" s="116" t="s">
        <v>320</v>
      </c>
      <c r="AS1119" s="116" t="s">
        <v>248</v>
      </c>
      <c r="AT1119" s="116" t="s">
        <v>268</v>
      </c>
      <c r="AV1119" s="116">
        <v>54.025813838602602</v>
      </c>
      <c r="AW1119" s="116">
        <v>0.1448049126</v>
      </c>
    </row>
    <row r="1120" spans="1:49" x14ac:dyDescent="0.25">
      <c r="A1120" s="127">
        <v>260000</v>
      </c>
      <c r="B1120" s="127">
        <v>2500000</v>
      </c>
      <c r="C1120" s="127">
        <v>750000</v>
      </c>
      <c r="D1120" s="116" t="s">
        <v>314</v>
      </c>
      <c r="E1120" s="116" t="s">
        <v>315</v>
      </c>
      <c r="F1120" s="116" t="s">
        <v>316</v>
      </c>
      <c r="G1120" s="116" t="s">
        <v>317</v>
      </c>
      <c r="H1120" s="116">
        <v>0.36</v>
      </c>
      <c r="I1120" s="116">
        <v>0.57999999999999996</v>
      </c>
      <c r="J1120" s="116" t="s">
        <v>326</v>
      </c>
      <c r="K1120" s="116">
        <v>0.10803170808298</v>
      </c>
      <c r="L1120" s="116">
        <v>3975.7761617148399</v>
      </c>
      <c r="M1120" s="116">
        <v>10.207152351406</v>
      </c>
      <c r="N1120" s="116">
        <v>1.6748240450605101</v>
      </c>
      <c r="O1120" s="116">
        <v>1.1026961031856299</v>
      </c>
      <c r="P1120" s="116">
        <v>0.18093410232633</v>
      </c>
      <c r="Q1120" s="116">
        <v>429.50988970565999</v>
      </c>
      <c r="R1120" s="116">
        <v>1310</v>
      </c>
      <c r="S1120" s="116" t="s">
        <v>318</v>
      </c>
      <c r="T1120" s="116">
        <v>1310</v>
      </c>
      <c r="U1120" s="116" t="s">
        <v>327</v>
      </c>
      <c r="V1120" s="116" t="s">
        <v>326</v>
      </c>
      <c r="Z1120" s="116">
        <v>0</v>
      </c>
      <c r="AA1120" s="116">
        <v>1</v>
      </c>
      <c r="AB1120" s="116">
        <v>1.1026961031856299</v>
      </c>
      <c r="AC1120" s="116">
        <v>0.18093410232633</v>
      </c>
      <c r="AD1120" s="116">
        <v>429.50988970565999</v>
      </c>
      <c r="AF1120" s="116">
        <v>-1</v>
      </c>
      <c r="AG1120" s="116">
        <v>-1</v>
      </c>
      <c r="AH1120" s="116">
        <v>-1</v>
      </c>
      <c r="AI1120" s="116">
        <v>-1</v>
      </c>
      <c r="AJ1120" s="116">
        <v>0</v>
      </c>
      <c r="AM1120" s="116" t="s">
        <v>319</v>
      </c>
      <c r="AN1120" s="116" t="s">
        <v>328</v>
      </c>
      <c r="AQ1120" s="116">
        <v>779</v>
      </c>
      <c r="AR1120" s="116" t="s">
        <v>320</v>
      </c>
      <c r="AS1120" s="116" t="s">
        <v>248</v>
      </c>
      <c r="AT1120" s="116" t="s">
        <v>268</v>
      </c>
      <c r="AV1120" s="116">
        <v>93.609950263467297</v>
      </c>
      <c r="AW1120" s="116">
        <v>0.34834540930000002</v>
      </c>
    </row>
    <row r="1121" spans="1:49" x14ac:dyDescent="0.25">
      <c r="A1121" s="127">
        <v>260000</v>
      </c>
      <c r="B1121" s="127">
        <v>2500000</v>
      </c>
      <c r="C1121" s="127">
        <v>750000</v>
      </c>
      <c r="D1121" s="116" t="s">
        <v>314</v>
      </c>
      <c r="E1121" s="116" t="s">
        <v>315</v>
      </c>
      <c r="F1121" s="116" t="s">
        <v>316</v>
      </c>
      <c r="G1121" s="116" t="s">
        <v>317</v>
      </c>
      <c r="H1121" s="116">
        <v>0.36</v>
      </c>
      <c r="I1121" s="116">
        <v>0.57999999999999996</v>
      </c>
      <c r="J1121" s="116" t="s">
        <v>326</v>
      </c>
      <c r="K1121" s="116">
        <v>4.7053207408710003E-2</v>
      </c>
      <c r="L1121" s="116">
        <v>3975.7761617148399</v>
      </c>
      <c r="M1121" s="116">
        <v>10.207152351406</v>
      </c>
      <c r="N1121" s="116">
        <v>1.6748240450605101</v>
      </c>
      <c r="O1121" s="116">
        <v>0.48027925664301002</v>
      </c>
      <c r="P1121" s="116">
        <v>7.8805843165319994E-2</v>
      </c>
      <c r="Q1121" s="116">
        <v>187.073020347773</v>
      </c>
      <c r="R1121" s="116">
        <v>1750</v>
      </c>
      <c r="S1121" s="116" t="s">
        <v>321</v>
      </c>
      <c r="T1121" s="116">
        <v>1750</v>
      </c>
      <c r="U1121" s="116" t="s">
        <v>327</v>
      </c>
      <c r="V1121" s="116" t="s">
        <v>326</v>
      </c>
      <c r="Z1121" s="116">
        <v>0</v>
      </c>
      <c r="AA1121" s="116">
        <v>1</v>
      </c>
      <c r="AB1121" s="116">
        <v>0.48027925664301002</v>
      </c>
      <c r="AC1121" s="116">
        <v>7.8805843165319994E-2</v>
      </c>
      <c r="AD1121" s="116">
        <v>187.07302044887101</v>
      </c>
      <c r="AF1121" s="116">
        <v>-1</v>
      </c>
      <c r="AG1121" s="116">
        <v>-1</v>
      </c>
      <c r="AH1121" s="116">
        <v>-1</v>
      </c>
      <c r="AI1121" s="116">
        <v>-1</v>
      </c>
      <c r="AJ1121" s="116">
        <v>0</v>
      </c>
      <c r="AM1121" s="116" t="s">
        <v>319</v>
      </c>
      <c r="AN1121" s="116" t="s">
        <v>328</v>
      </c>
      <c r="AQ1121" s="116">
        <v>779</v>
      </c>
      <c r="AR1121" s="116" t="s">
        <v>320</v>
      </c>
      <c r="AS1121" s="116" t="s">
        <v>248</v>
      </c>
      <c r="AT1121" s="116" t="s">
        <v>268</v>
      </c>
      <c r="AV1121" s="116">
        <v>65.576614681047502</v>
      </c>
      <c r="AW1121" s="116">
        <v>0.1517218333</v>
      </c>
    </row>
    <row r="1122" spans="1:49" x14ac:dyDescent="0.25">
      <c r="A1122" s="127">
        <v>260000</v>
      </c>
      <c r="B1122" s="127">
        <v>2500000</v>
      </c>
      <c r="C1122" s="127">
        <v>750000</v>
      </c>
      <c r="D1122" s="116" t="s">
        <v>314</v>
      </c>
      <c r="E1122" s="116" t="s">
        <v>315</v>
      </c>
      <c r="F1122" s="116" t="s">
        <v>316</v>
      </c>
      <c r="G1122" s="116" t="s">
        <v>317</v>
      </c>
      <c r="H1122" s="116">
        <v>0.36</v>
      </c>
      <c r="I1122" s="116">
        <v>0.57999999999999996</v>
      </c>
      <c r="J1122" s="116" t="s">
        <v>326</v>
      </c>
      <c r="K1122" s="116">
        <v>2.1841344555200001E-3</v>
      </c>
      <c r="L1122" s="116">
        <v>3999.8500253320599</v>
      </c>
      <c r="M1122" s="116">
        <v>10.130903793690001</v>
      </c>
      <c r="N1122" s="116">
        <v>1.61341906355044</v>
      </c>
      <c r="O1122" s="116">
        <v>2.2127256041420001E-2</v>
      </c>
      <c r="P1122" s="116">
        <v>3.5239241678999998E-3</v>
      </c>
      <c r="Q1122" s="116">
        <v>8.7362102572683007</v>
      </c>
      <c r="R1122" s="116">
        <v>1210</v>
      </c>
      <c r="S1122" s="116" t="s">
        <v>318</v>
      </c>
      <c r="T1122" s="116">
        <v>1210</v>
      </c>
      <c r="U1122" s="116" t="s">
        <v>327</v>
      </c>
      <c r="V1122" s="116" t="s">
        <v>326</v>
      </c>
      <c r="Z1122" s="116">
        <v>0</v>
      </c>
      <c r="AA1122" s="116">
        <v>1</v>
      </c>
      <c r="AB1122" s="116">
        <v>2.2127256041420001E-2</v>
      </c>
      <c r="AC1122" s="116">
        <v>3.5239241678999998E-3</v>
      </c>
      <c r="AD1122" s="116">
        <v>8.7362102572667002</v>
      </c>
      <c r="AF1122" s="116">
        <v>-1</v>
      </c>
      <c r="AG1122" s="116">
        <v>-1</v>
      </c>
      <c r="AH1122" s="116">
        <v>-1</v>
      </c>
      <c r="AI1122" s="116">
        <v>-1</v>
      </c>
      <c r="AJ1122" s="116">
        <v>0</v>
      </c>
      <c r="AM1122" s="116" t="s">
        <v>319</v>
      </c>
      <c r="AN1122" s="116" t="s">
        <v>328</v>
      </c>
      <c r="AQ1122" s="116">
        <v>779</v>
      </c>
      <c r="AR1122" s="116" t="s">
        <v>320</v>
      </c>
      <c r="AS1122" s="116" t="s">
        <v>248</v>
      </c>
      <c r="AT1122" s="116" t="s">
        <v>268</v>
      </c>
      <c r="AV1122" s="116">
        <v>100.391269897264</v>
      </c>
      <c r="AW1122" s="116">
        <v>7.0853286999999999E-3</v>
      </c>
    </row>
    <row r="1123" spans="1:49" x14ac:dyDescent="0.25">
      <c r="A1123" s="127">
        <v>260000</v>
      </c>
      <c r="B1123" s="127">
        <v>2500000</v>
      </c>
      <c r="C1123" s="127">
        <v>750000</v>
      </c>
      <c r="D1123" s="116" t="s">
        <v>314</v>
      </c>
      <c r="E1123" s="116" t="s">
        <v>315</v>
      </c>
      <c r="F1123" s="116" t="s">
        <v>316</v>
      </c>
      <c r="G1123" s="116" t="s">
        <v>317</v>
      </c>
      <c r="H1123" s="116">
        <v>0.36</v>
      </c>
      <c r="I1123" s="116">
        <v>0.57999999999999996</v>
      </c>
      <c r="J1123" s="116" t="s">
        <v>326</v>
      </c>
      <c r="K1123" s="116">
        <v>0.16495963384810999</v>
      </c>
      <c r="L1123" s="116">
        <v>3999.8500253320599</v>
      </c>
      <c r="M1123" s="116">
        <v>10.130903793690001</v>
      </c>
      <c r="N1123" s="116">
        <v>1.61341906355044</v>
      </c>
      <c r="O1123" s="116">
        <v>1.6711901803575799</v>
      </c>
      <c r="P1123" s="116">
        <v>0.26614901796683998</v>
      </c>
      <c r="Q1123" s="116">
        <v>659.81379562614597</v>
      </c>
      <c r="R1123" s="116">
        <v>1310</v>
      </c>
      <c r="S1123" s="116" t="s">
        <v>318</v>
      </c>
      <c r="T1123" s="116">
        <v>1310</v>
      </c>
      <c r="U1123" s="116" t="s">
        <v>327</v>
      </c>
      <c r="V1123" s="116" t="s">
        <v>326</v>
      </c>
      <c r="Z1123" s="116">
        <v>0</v>
      </c>
      <c r="AA1123" s="116">
        <v>1</v>
      </c>
      <c r="AB1123" s="116">
        <v>1.6711901803575799</v>
      </c>
      <c r="AC1123" s="116">
        <v>0.26614901796683998</v>
      </c>
      <c r="AD1123" s="116">
        <v>659.81379562614597</v>
      </c>
      <c r="AF1123" s="116">
        <v>-1</v>
      </c>
      <c r="AG1123" s="116">
        <v>-1</v>
      </c>
      <c r="AH1123" s="116">
        <v>-1</v>
      </c>
      <c r="AI1123" s="116">
        <v>-1</v>
      </c>
      <c r="AJ1123" s="116">
        <v>0</v>
      </c>
      <c r="AM1123" s="116" t="s">
        <v>319</v>
      </c>
      <c r="AN1123" s="116" t="s">
        <v>328</v>
      </c>
      <c r="AQ1123" s="116">
        <v>779</v>
      </c>
      <c r="AR1123" s="116" t="s">
        <v>320</v>
      </c>
      <c r="AS1123" s="116" t="s">
        <v>248</v>
      </c>
      <c r="AT1123" s="116" t="s">
        <v>268</v>
      </c>
      <c r="AV1123" s="116">
        <v>126.721376735541</v>
      </c>
      <c r="AW1123" s="116">
        <v>0.53512878799999997</v>
      </c>
    </row>
    <row r="1124" spans="1:49" x14ac:dyDescent="0.25">
      <c r="A1124" s="127">
        <v>260000</v>
      </c>
      <c r="B1124" s="127">
        <v>2500000</v>
      </c>
      <c r="C1124" s="127">
        <v>760000</v>
      </c>
      <c r="D1124" s="116" t="s">
        <v>314</v>
      </c>
      <c r="E1124" s="116" t="s">
        <v>315</v>
      </c>
      <c r="F1124" s="116" t="s">
        <v>316</v>
      </c>
      <c r="G1124" s="116" t="s">
        <v>317</v>
      </c>
      <c r="H1124" s="116">
        <v>0.36</v>
      </c>
      <c r="I1124" s="116">
        <v>0.57999999999999996</v>
      </c>
      <c r="J1124" s="116" t="s">
        <v>326</v>
      </c>
      <c r="K1124" s="116">
        <v>0.17675567796371</v>
      </c>
      <c r="L1124" s="116">
        <v>3995.5354602801999</v>
      </c>
      <c r="M1124" s="116">
        <v>10.743173389811</v>
      </c>
      <c r="N1124" s="116">
        <v>1.8624874998238401</v>
      </c>
      <c r="O1124" s="116">
        <v>1.89891689599781</v>
      </c>
      <c r="P1124" s="116">
        <v>0.32920524073030999</v>
      </c>
      <c r="Q1124" s="116">
        <v>706.23357910989898</v>
      </c>
      <c r="R1124" s="116">
        <v>1210</v>
      </c>
      <c r="S1124" s="116" t="s">
        <v>318</v>
      </c>
      <c r="T1124" s="116">
        <v>1210</v>
      </c>
      <c r="U1124" s="116" t="s">
        <v>327</v>
      </c>
      <c r="V1124" s="116" t="s">
        <v>326</v>
      </c>
      <c r="Z1124" s="116">
        <v>0</v>
      </c>
      <c r="AA1124" s="116">
        <v>1</v>
      </c>
      <c r="AB1124" s="116">
        <v>1.89891689599781</v>
      </c>
      <c r="AC1124" s="116">
        <v>0.32920524073030999</v>
      </c>
      <c r="AD1124" s="116">
        <v>706.23357915197198</v>
      </c>
      <c r="AF1124" s="116">
        <v>-1</v>
      </c>
      <c r="AG1124" s="116">
        <v>-1</v>
      </c>
      <c r="AH1124" s="116">
        <v>-1</v>
      </c>
      <c r="AI1124" s="116">
        <v>-1</v>
      </c>
      <c r="AJ1124" s="116">
        <v>0</v>
      </c>
      <c r="AM1124" s="116" t="s">
        <v>319</v>
      </c>
      <c r="AN1124" s="116" t="s">
        <v>328</v>
      </c>
      <c r="AQ1124" s="116">
        <v>779</v>
      </c>
      <c r="AR1124" s="116" t="s">
        <v>320</v>
      </c>
      <c r="AS1124" s="116" t="s">
        <v>248</v>
      </c>
      <c r="AT1124" s="116" t="s">
        <v>268</v>
      </c>
      <c r="AV1124" s="116">
        <v>138.363740724439</v>
      </c>
      <c r="AW1124" s="116">
        <v>0.57277662539999996</v>
      </c>
    </row>
    <row r="1125" spans="1:49" x14ac:dyDescent="0.25">
      <c r="A1125" s="127">
        <v>260000</v>
      </c>
      <c r="B1125" s="127">
        <v>2500000</v>
      </c>
      <c r="C1125" s="127">
        <v>760000</v>
      </c>
      <c r="D1125" s="116" t="s">
        <v>314</v>
      </c>
      <c r="E1125" s="116" t="s">
        <v>315</v>
      </c>
      <c r="F1125" s="116" t="s">
        <v>316</v>
      </c>
      <c r="G1125" s="116" t="s">
        <v>317</v>
      </c>
      <c r="H1125" s="116">
        <v>0.36</v>
      </c>
      <c r="I1125" s="116">
        <v>0.57999999999999996</v>
      </c>
      <c r="J1125" s="116" t="s">
        <v>326</v>
      </c>
      <c r="K1125" s="116">
        <v>2.2159854065900001E-3</v>
      </c>
      <c r="L1125" s="116">
        <v>3995.5354602801999</v>
      </c>
      <c r="M1125" s="116">
        <v>10.743173389811</v>
      </c>
      <c r="N1125" s="116">
        <v>1.8624874998238401</v>
      </c>
      <c r="O1125" s="116">
        <v>2.3806715452380001E-2</v>
      </c>
      <c r="P1125" s="116">
        <v>4.1272451195800003E-3</v>
      </c>
      <c r="Q1125" s="116">
        <v>8.8540482715297397</v>
      </c>
      <c r="R1125" s="116">
        <v>1310</v>
      </c>
      <c r="S1125" s="116" t="s">
        <v>318</v>
      </c>
      <c r="T1125" s="116">
        <v>1310</v>
      </c>
      <c r="U1125" s="116" t="s">
        <v>327</v>
      </c>
      <c r="V1125" s="116" t="s">
        <v>326</v>
      </c>
      <c r="Z1125" s="116">
        <v>0</v>
      </c>
      <c r="AA1125" s="116">
        <v>1</v>
      </c>
      <c r="AB1125" s="116">
        <v>2.3806715452380001E-2</v>
      </c>
      <c r="AC1125" s="116">
        <v>4.1272451195800003E-3</v>
      </c>
      <c r="AD1125" s="116">
        <v>8.8540482715308606</v>
      </c>
      <c r="AF1125" s="116">
        <v>-1</v>
      </c>
      <c r="AG1125" s="116">
        <v>-1</v>
      </c>
      <c r="AH1125" s="116">
        <v>-1</v>
      </c>
      <c r="AI1125" s="116">
        <v>-1</v>
      </c>
      <c r="AJ1125" s="116">
        <v>0</v>
      </c>
      <c r="AM1125" s="116" t="s">
        <v>319</v>
      </c>
      <c r="AN1125" s="116" t="s">
        <v>328</v>
      </c>
      <c r="AQ1125" s="116">
        <v>779</v>
      </c>
      <c r="AR1125" s="116" t="s">
        <v>320</v>
      </c>
      <c r="AS1125" s="116" t="s">
        <v>248</v>
      </c>
      <c r="AT1125" s="116" t="s">
        <v>268</v>
      </c>
      <c r="AV1125" s="116">
        <v>41.600078803311497</v>
      </c>
      <c r="AW1125" s="116">
        <v>7.1808988000000001E-3</v>
      </c>
    </row>
    <row r="1126" spans="1:49" x14ac:dyDescent="0.25">
      <c r="A1126" s="127">
        <v>260000</v>
      </c>
      <c r="B1126" s="127">
        <v>2500000</v>
      </c>
      <c r="C1126" s="127">
        <v>760000</v>
      </c>
      <c r="D1126" s="116" t="s">
        <v>314</v>
      </c>
      <c r="E1126" s="116" t="s">
        <v>315</v>
      </c>
      <c r="F1126" s="116" t="s">
        <v>316</v>
      </c>
      <c r="G1126" s="116" t="s">
        <v>317</v>
      </c>
      <c r="H1126" s="116">
        <v>0.36</v>
      </c>
      <c r="I1126" s="116">
        <v>0.57999999999999996</v>
      </c>
      <c r="J1126" s="116" t="s">
        <v>326</v>
      </c>
      <c r="K1126" s="116">
        <v>4.2937793829819999E-2</v>
      </c>
      <c r="L1126" s="116">
        <v>3995.5354602801999</v>
      </c>
      <c r="M1126" s="116">
        <v>10.743173389811</v>
      </c>
      <c r="N1126" s="116">
        <v>1.8624874998238401</v>
      </c>
      <c r="O1126" s="116">
        <v>0.46128816408972001</v>
      </c>
      <c r="P1126" s="116">
        <v>7.9971104278050001E-2</v>
      </c>
      <c r="Q1126" s="116">
        <v>171.55947783325001</v>
      </c>
      <c r="R1126" s="116">
        <v>1310</v>
      </c>
      <c r="S1126" s="116" t="s">
        <v>318</v>
      </c>
      <c r="T1126" s="116">
        <v>1310</v>
      </c>
      <c r="U1126" s="116" t="s">
        <v>327</v>
      </c>
      <c r="V1126" s="116" t="s">
        <v>326</v>
      </c>
      <c r="Z1126" s="116">
        <v>0</v>
      </c>
      <c r="AA1126" s="116">
        <v>1</v>
      </c>
      <c r="AB1126" s="116">
        <v>0.46128816408972001</v>
      </c>
      <c r="AC1126" s="116">
        <v>7.9971104278050001E-2</v>
      </c>
      <c r="AD1126" s="116">
        <v>171.55947780910401</v>
      </c>
      <c r="AF1126" s="116">
        <v>-1</v>
      </c>
      <c r="AG1126" s="116">
        <v>-1</v>
      </c>
      <c r="AH1126" s="116">
        <v>-1</v>
      </c>
      <c r="AI1126" s="116">
        <v>-1</v>
      </c>
      <c r="AJ1126" s="116">
        <v>0</v>
      </c>
      <c r="AM1126" s="116" t="s">
        <v>319</v>
      </c>
      <c r="AN1126" s="116" t="s">
        <v>328</v>
      </c>
      <c r="AQ1126" s="116">
        <v>779</v>
      </c>
      <c r="AR1126" s="116" t="s">
        <v>320</v>
      </c>
      <c r="AS1126" s="116" t="s">
        <v>248</v>
      </c>
      <c r="AT1126" s="116" t="s">
        <v>268</v>
      </c>
      <c r="AV1126" s="116">
        <v>53.714974899308203</v>
      </c>
      <c r="AW1126" s="116">
        <v>0.13913988469999999</v>
      </c>
    </row>
    <row r="1127" spans="1:49" x14ac:dyDescent="0.25">
      <c r="A1127" s="127">
        <v>260000</v>
      </c>
      <c r="B1127" s="127">
        <v>2500000</v>
      </c>
      <c r="C1127" s="127">
        <v>760000</v>
      </c>
      <c r="D1127" s="116" t="s">
        <v>314</v>
      </c>
      <c r="E1127" s="116" t="s">
        <v>315</v>
      </c>
      <c r="F1127" s="116" t="s">
        <v>316</v>
      </c>
      <c r="G1127" s="116" t="s">
        <v>317</v>
      </c>
      <c r="H1127" s="116">
        <v>0.36</v>
      </c>
      <c r="I1127" s="116">
        <v>0.57999999999999996</v>
      </c>
      <c r="J1127" s="116" t="s">
        <v>326</v>
      </c>
      <c r="K1127" s="116">
        <v>0.11354317134993</v>
      </c>
      <c r="L1127" s="116">
        <v>3995.5354602801999</v>
      </c>
      <c r="M1127" s="116">
        <v>10.743173389811</v>
      </c>
      <c r="N1127" s="116">
        <v>1.8624874998238401</v>
      </c>
      <c r="O1127" s="116">
        <v>1.2198139770413801</v>
      </c>
      <c r="P1127" s="116">
        <v>0.21147273732961</v>
      </c>
      <c r="Q1127" s="116">
        <v>453.66576740134002</v>
      </c>
      <c r="R1127" s="116">
        <v>1310</v>
      </c>
      <c r="S1127" s="116" t="s">
        <v>318</v>
      </c>
      <c r="T1127" s="116">
        <v>1310</v>
      </c>
      <c r="U1127" s="116" t="s">
        <v>327</v>
      </c>
      <c r="V1127" s="116" t="s">
        <v>326</v>
      </c>
      <c r="Z1127" s="116">
        <v>0</v>
      </c>
      <c r="AA1127" s="116">
        <v>1</v>
      </c>
      <c r="AB1127" s="116">
        <v>1.2198139770413801</v>
      </c>
      <c r="AC1127" s="116">
        <v>0.21147273732961</v>
      </c>
      <c r="AD1127" s="116">
        <v>453.66576740134002</v>
      </c>
      <c r="AF1127" s="116">
        <v>-1</v>
      </c>
      <c r="AG1127" s="116">
        <v>-1</v>
      </c>
      <c r="AH1127" s="116">
        <v>-1</v>
      </c>
      <c r="AI1127" s="116">
        <v>-1</v>
      </c>
      <c r="AJ1127" s="116">
        <v>0</v>
      </c>
      <c r="AM1127" s="116" t="s">
        <v>319</v>
      </c>
      <c r="AN1127" s="116" t="s">
        <v>328</v>
      </c>
      <c r="AQ1127" s="116">
        <v>779</v>
      </c>
      <c r="AR1127" s="116" t="s">
        <v>320</v>
      </c>
      <c r="AS1127" s="116" t="s">
        <v>248</v>
      </c>
      <c r="AT1127" s="116" t="s">
        <v>268</v>
      </c>
      <c r="AV1127" s="116">
        <v>85.823967261650694</v>
      </c>
      <c r="AW1127" s="116">
        <v>0.367936551</v>
      </c>
    </row>
    <row r="1128" spans="1:49" x14ac:dyDescent="0.25">
      <c r="A1128" s="127">
        <v>260000</v>
      </c>
      <c r="B1128" s="127">
        <v>2500000</v>
      </c>
      <c r="C1128" s="127">
        <v>760000</v>
      </c>
      <c r="D1128" s="116" t="s">
        <v>314</v>
      </c>
      <c r="E1128" s="116" t="s">
        <v>315</v>
      </c>
      <c r="F1128" s="116" t="s">
        <v>316</v>
      </c>
      <c r="G1128" s="116" t="s">
        <v>317</v>
      </c>
      <c r="H1128" s="116">
        <v>0.36</v>
      </c>
      <c r="I1128" s="116">
        <v>0.57999999999999996</v>
      </c>
      <c r="J1128" s="116" t="s">
        <v>326</v>
      </c>
      <c r="K1128" s="116">
        <v>6.9631289351280004E-2</v>
      </c>
      <c r="L1128" s="116">
        <v>3995.5354602801999</v>
      </c>
      <c r="M1128" s="116">
        <v>10.743173389811</v>
      </c>
      <c r="N1128" s="116">
        <v>1.8624874998238401</v>
      </c>
      <c r="O1128" s="116">
        <v>0.74806101485698995</v>
      </c>
      <c r="P1128" s="116">
        <v>0.12968740601338999</v>
      </c>
      <c r="Q1128" s="116">
        <v>278.21428574810199</v>
      </c>
      <c r="R1128" s="116">
        <v>1310</v>
      </c>
      <c r="S1128" s="116" t="s">
        <v>318</v>
      </c>
      <c r="T1128" s="116">
        <v>1310</v>
      </c>
      <c r="U1128" s="116" t="s">
        <v>327</v>
      </c>
      <c r="V1128" s="116" t="s">
        <v>326</v>
      </c>
      <c r="Z1128" s="116">
        <v>0</v>
      </c>
      <c r="AA1128" s="116">
        <v>1</v>
      </c>
      <c r="AB1128" s="116">
        <v>0.74806101485698995</v>
      </c>
      <c r="AC1128" s="116">
        <v>0.12968740601338999</v>
      </c>
      <c r="AD1128" s="116">
        <v>278.21428573017101</v>
      </c>
      <c r="AF1128" s="116">
        <v>-1</v>
      </c>
      <c r="AG1128" s="116">
        <v>-1</v>
      </c>
      <c r="AH1128" s="116">
        <v>-1</v>
      </c>
      <c r="AI1128" s="116">
        <v>-1</v>
      </c>
      <c r="AJ1128" s="116">
        <v>0</v>
      </c>
      <c r="AM1128" s="116" t="s">
        <v>319</v>
      </c>
      <c r="AN1128" s="116" t="s">
        <v>328</v>
      </c>
      <c r="AQ1128" s="116">
        <v>779</v>
      </c>
      <c r="AR1128" s="116" t="s">
        <v>320</v>
      </c>
      <c r="AS1128" s="116" t="s">
        <v>248</v>
      </c>
      <c r="AT1128" s="116" t="s">
        <v>268</v>
      </c>
      <c r="AV1128" s="116">
        <v>68.135995024727805</v>
      </c>
      <c r="AW1128" s="116">
        <v>0.2256401344</v>
      </c>
    </row>
    <row r="1129" spans="1:49" x14ac:dyDescent="0.25">
      <c r="A1129" s="127">
        <v>260000</v>
      </c>
      <c r="B1129" s="127">
        <v>2500000</v>
      </c>
      <c r="C1129" s="127">
        <v>760000</v>
      </c>
      <c r="D1129" s="116" t="s">
        <v>314</v>
      </c>
      <c r="E1129" s="116" t="s">
        <v>315</v>
      </c>
      <c r="F1129" s="116" t="s">
        <v>316</v>
      </c>
      <c r="G1129" s="116" t="s">
        <v>317</v>
      </c>
      <c r="H1129" s="116">
        <v>0.36</v>
      </c>
      <c r="I1129" s="116">
        <v>0.57999999999999996</v>
      </c>
      <c r="J1129" s="116" t="s">
        <v>326</v>
      </c>
      <c r="K1129" s="116">
        <v>1.614783200623E-2</v>
      </c>
      <c r="L1129" s="116">
        <v>3991.5817015718399</v>
      </c>
      <c r="M1129" s="116">
        <v>10.6381123904982</v>
      </c>
      <c r="N1129" s="116">
        <v>1.80567194207194</v>
      </c>
      <c r="O1129" s="116">
        <v>0.17178245174522999</v>
      </c>
      <c r="P1129" s="116">
        <v>2.9157687178949999E-2</v>
      </c>
      <c r="Q1129" s="116">
        <v>64.4553907561518</v>
      </c>
      <c r="R1129" s="116">
        <v>1210</v>
      </c>
      <c r="S1129" s="116" t="s">
        <v>318</v>
      </c>
      <c r="T1129" s="116">
        <v>1210</v>
      </c>
      <c r="U1129" s="116" t="s">
        <v>327</v>
      </c>
      <c r="V1129" s="116" t="s">
        <v>326</v>
      </c>
      <c r="Z1129" s="116">
        <v>0</v>
      </c>
      <c r="AA1129" s="116">
        <v>1</v>
      </c>
      <c r="AB1129" s="116">
        <v>0.17178245174522999</v>
      </c>
      <c r="AC1129" s="116">
        <v>2.9157687178949999E-2</v>
      </c>
      <c r="AD1129" s="116">
        <v>64.455390756152994</v>
      </c>
      <c r="AF1129" s="116">
        <v>-1</v>
      </c>
      <c r="AG1129" s="116">
        <v>-1</v>
      </c>
      <c r="AH1129" s="116">
        <v>-1</v>
      </c>
      <c r="AI1129" s="116">
        <v>-1</v>
      </c>
      <c r="AJ1129" s="116">
        <v>0</v>
      </c>
      <c r="AM1129" s="116" t="s">
        <v>319</v>
      </c>
      <c r="AN1129" s="116" t="s">
        <v>328</v>
      </c>
      <c r="AQ1129" s="116">
        <v>779</v>
      </c>
      <c r="AR1129" s="116" t="s">
        <v>320</v>
      </c>
      <c r="AS1129" s="116" t="s">
        <v>248</v>
      </c>
      <c r="AT1129" s="116" t="s">
        <v>268</v>
      </c>
      <c r="AV1129" s="116">
        <v>92.866895062806094</v>
      </c>
      <c r="AW1129" s="116">
        <v>5.22752561E-2</v>
      </c>
    </row>
    <row r="1130" spans="1:49" x14ac:dyDescent="0.25">
      <c r="A1130" s="127">
        <v>260000</v>
      </c>
      <c r="B1130" s="127">
        <v>2500000</v>
      </c>
      <c r="C1130" s="127">
        <v>760000</v>
      </c>
      <c r="D1130" s="116" t="s">
        <v>314</v>
      </c>
      <c r="E1130" s="116" t="s">
        <v>315</v>
      </c>
      <c r="F1130" s="116" t="s">
        <v>316</v>
      </c>
      <c r="G1130" s="116" t="s">
        <v>317</v>
      </c>
      <c r="H1130" s="116">
        <v>0.36</v>
      </c>
      <c r="I1130" s="116">
        <v>0.57999999999999996</v>
      </c>
      <c r="J1130" s="116" t="s">
        <v>326</v>
      </c>
      <c r="K1130" s="116">
        <v>7.3090422930080001E-2</v>
      </c>
      <c r="L1130" s="116">
        <v>3991.5817015718399</v>
      </c>
      <c r="M1130" s="116">
        <v>10.6381123904982</v>
      </c>
      <c r="N1130" s="116">
        <v>1.80567194207194</v>
      </c>
      <c r="O1130" s="116">
        <v>0.77754413379931997</v>
      </c>
      <c r="P1130" s="116">
        <v>0.13197732591903</v>
      </c>
      <c r="Q1130" s="116">
        <v>291.74639472788601</v>
      </c>
      <c r="R1130" s="116">
        <v>1310</v>
      </c>
      <c r="S1130" s="116" t="s">
        <v>318</v>
      </c>
      <c r="T1130" s="116">
        <v>1310</v>
      </c>
      <c r="U1130" s="116" t="s">
        <v>327</v>
      </c>
      <c r="V1130" s="116" t="s">
        <v>326</v>
      </c>
      <c r="Z1130" s="116">
        <v>0</v>
      </c>
      <c r="AA1130" s="116">
        <v>1</v>
      </c>
      <c r="AB1130" s="116">
        <v>0.77754413379931997</v>
      </c>
      <c r="AC1130" s="116">
        <v>0.13197732591903</v>
      </c>
      <c r="AD1130" s="116">
        <v>291.74639472788402</v>
      </c>
      <c r="AF1130" s="116">
        <v>-1</v>
      </c>
      <c r="AG1130" s="116">
        <v>-1</v>
      </c>
      <c r="AH1130" s="116">
        <v>-1</v>
      </c>
      <c r="AI1130" s="116">
        <v>-1</v>
      </c>
      <c r="AJ1130" s="116">
        <v>0</v>
      </c>
      <c r="AM1130" s="116" t="s">
        <v>319</v>
      </c>
      <c r="AN1130" s="116" t="s">
        <v>328</v>
      </c>
      <c r="AQ1130" s="116">
        <v>779</v>
      </c>
      <c r="AR1130" s="116" t="s">
        <v>320</v>
      </c>
      <c r="AS1130" s="116" t="s">
        <v>248</v>
      </c>
      <c r="AT1130" s="116" t="s">
        <v>268</v>
      </c>
      <c r="AV1130" s="116">
        <v>68.858036949369307</v>
      </c>
      <c r="AW1130" s="116">
        <v>0.2366150809</v>
      </c>
    </row>
    <row r="1131" spans="1:49" x14ac:dyDescent="0.25">
      <c r="A1131" s="127">
        <v>260000</v>
      </c>
      <c r="B1131" s="127">
        <v>2500000</v>
      </c>
      <c r="C1131" s="127">
        <v>760000</v>
      </c>
      <c r="D1131" s="116" t="s">
        <v>314</v>
      </c>
      <c r="E1131" s="116" t="s">
        <v>315</v>
      </c>
      <c r="F1131" s="116" t="s">
        <v>316</v>
      </c>
      <c r="G1131" s="116" t="s">
        <v>317</v>
      </c>
      <c r="H1131" s="116">
        <v>0.36</v>
      </c>
      <c r="I1131" s="116">
        <v>0.57999999999999996</v>
      </c>
      <c r="J1131" s="116" t="s">
        <v>326</v>
      </c>
      <c r="K1131" s="116">
        <v>0.20383712268675</v>
      </c>
      <c r="L1131" s="116">
        <v>3991.5817015718399</v>
      </c>
      <c r="M1131" s="116">
        <v>10.6381123904982</v>
      </c>
      <c r="N1131" s="116">
        <v>1.80567194207194</v>
      </c>
      <c r="O1131" s="116">
        <v>2.1684422204974201</v>
      </c>
      <c r="P1131" s="116">
        <v>0.36806297318814002</v>
      </c>
      <c r="Q1131" s="116">
        <v>813.63252901748695</v>
      </c>
      <c r="R1131" s="116">
        <v>1310</v>
      </c>
      <c r="S1131" s="116" t="s">
        <v>318</v>
      </c>
      <c r="T1131" s="116">
        <v>1310</v>
      </c>
      <c r="U1131" s="116" t="s">
        <v>327</v>
      </c>
      <c r="V1131" s="116" t="s">
        <v>326</v>
      </c>
      <c r="Z1131" s="116">
        <v>0</v>
      </c>
      <c r="AA1131" s="116">
        <v>1</v>
      </c>
      <c r="AB1131" s="116">
        <v>2.1684422204974201</v>
      </c>
      <c r="AC1131" s="116">
        <v>0.36806297318814002</v>
      </c>
      <c r="AD1131" s="116">
        <v>813.63252901748695</v>
      </c>
      <c r="AF1131" s="116">
        <v>-1</v>
      </c>
      <c r="AG1131" s="116">
        <v>-1</v>
      </c>
      <c r="AH1131" s="116">
        <v>-1</v>
      </c>
      <c r="AI1131" s="116">
        <v>-1</v>
      </c>
      <c r="AJ1131" s="116">
        <v>0</v>
      </c>
      <c r="AM1131" s="116" t="s">
        <v>319</v>
      </c>
      <c r="AN1131" s="116" t="s">
        <v>328</v>
      </c>
      <c r="AQ1131" s="116">
        <v>779</v>
      </c>
      <c r="AR1131" s="116" t="s">
        <v>320</v>
      </c>
      <c r="AS1131" s="116" t="s">
        <v>248</v>
      </c>
      <c r="AT1131" s="116" t="s">
        <v>268</v>
      </c>
      <c r="AV1131" s="116">
        <v>115.06723571405</v>
      </c>
      <c r="AW1131" s="116">
        <v>0.65988039659999997</v>
      </c>
    </row>
    <row r="1132" spans="1:49" x14ac:dyDescent="0.25">
      <c r="A1132" s="127">
        <v>260000</v>
      </c>
      <c r="B1132" s="127">
        <v>2500000</v>
      </c>
      <c r="C1132" s="127">
        <v>760000</v>
      </c>
      <c r="D1132" s="116" t="s">
        <v>314</v>
      </c>
      <c r="E1132" s="116" t="s">
        <v>315</v>
      </c>
      <c r="F1132" s="116" t="s">
        <v>316</v>
      </c>
      <c r="G1132" s="116" t="s">
        <v>317</v>
      </c>
      <c r="H1132" s="116">
        <v>0.36</v>
      </c>
      <c r="I1132" s="116">
        <v>0.57999999999999996</v>
      </c>
      <c r="J1132" s="116" t="s">
        <v>326</v>
      </c>
      <c r="K1132" s="116">
        <v>0.20798350027146001</v>
      </c>
      <c r="L1132" s="116">
        <v>4025.5799449726601</v>
      </c>
      <c r="M1132" s="116">
        <v>10.821965047380999</v>
      </c>
      <c r="N1132" s="116">
        <v>1.8942452560721399</v>
      </c>
      <c r="O1132" s="116">
        <v>2.25079017036972</v>
      </c>
      <c r="P1132" s="116">
        <v>0.39397175873049001</v>
      </c>
      <c r="Q1132" s="116">
        <v>837.25420757801101</v>
      </c>
      <c r="R1132" s="116">
        <v>1210</v>
      </c>
      <c r="S1132" s="116" t="s">
        <v>318</v>
      </c>
      <c r="T1132" s="116">
        <v>1210</v>
      </c>
      <c r="U1132" s="116" t="s">
        <v>327</v>
      </c>
      <c r="V1132" s="116" t="s">
        <v>326</v>
      </c>
      <c r="Z1132" s="116">
        <v>0</v>
      </c>
      <c r="AA1132" s="116">
        <v>1</v>
      </c>
      <c r="AB1132" s="116">
        <v>2.25079017036972</v>
      </c>
      <c r="AC1132" s="116">
        <v>0.39397175873049001</v>
      </c>
      <c r="AD1132" s="116">
        <v>837.25420757801101</v>
      </c>
      <c r="AF1132" s="116">
        <v>-1</v>
      </c>
      <c r="AG1132" s="116">
        <v>-1</v>
      </c>
      <c r="AH1132" s="116">
        <v>-1</v>
      </c>
      <c r="AI1132" s="116">
        <v>-1</v>
      </c>
      <c r="AJ1132" s="116">
        <v>0</v>
      </c>
      <c r="AM1132" s="116" t="s">
        <v>319</v>
      </c>
      <c r="AN1132" s="116" t="s">
        <v>328</v>
      </c>
      <c r="AQ1132" s="116">
        <v>779</v>
      </c>
      <c r="AR1132" s="116" t="s">
        <v>320</v>
      </c>
      <c r="AS1132" s="116" t="s">
        <v>248</v>
      </c>
      <c r="AT1132" s="116" t="s">
        <v>268</v>
      </c>
      <c r="AV1132" s="116">
        <v>184.79269722443999</v>
      </c>
      <c r="AW1132" s="116">
        <v>0.6790382868</v>
      </c>
    </row>
    <row r="1133" spans="1:49" x14ac:dyDescent="0.25">
      <c r="A1133" s="127">
        <v>260000</v>
      </c>
      <c r="B1133" s="127">
        <v>2500000</v>
      </c>
      <c r="C1133" s="127">
        <v>760000</v>
      </c>
      <c r="D1133" s="116" t="s">
        <v>314</v>
      </c>
      <c r="E1133" s="116" t="s">
        <v>315</v>
      </c>
      <c r="F1133" s="116" t="s">
        <v>316</v>
      </c>
      <c r="G1133" s="116" t="s">
        <v>317</v>
      </c>
      <c r="H1133" s="116">
        <v>0.36</v>
      </c>
      <c r="I1133" s="116">
        <v>0.57999999999999996</v>
      </c>
      <c r="J1133" s="116" t="s">
        <v>326</v>
      </c>
      <c r="K1133" s="116">
        <v>1.2191131314690001E-2</v>
      </c>
      <c r="L1133" s="116">
        <v>4025.5799449726601</v>
      </c>
      <c r="M1133" s="116">
        <v>10.821965047380999</v>
      </c>
      <c r="N1133" s="116">
        <v>1.8942452560721399</v>
      </c>
      <c r="O1133" s="116">
        <v>0.13193199697569999</v>
      </c>
      <c r="P1133" s="116">
        <v>2.3092992659020001E-2</v>
      </c>
      <c r="Q1133" s="116">
        <v>49.076373726980499</v>
      </c>
      <c r="R1133" s="116">
        <v>1310</v>
      </c>
      <c r="S1133" s="116" t="s">
        <v>318</v>
      </c>
      <c r="T1133" s="116">
        <v>1310</v>
      </c>
      <c r="U1133" s="116" t="s">
        <v>327</v>
      </c>
      <c r="V1133" s="116" t="s">
        <v>326</v>
      </c>
      <c r="Z1133" s="116">
        <v>0</v>
      </c>
      <c r="AA1133" s="116">
        <v>1</v>
      </c>
      <c r="AB1133" s="116">
        <v>0.13193199697569999</v>
      </c>
      <c r="AC1133" s="116">
        <v>2.3092992659020001E-2</v>
      </c>
      <c r="AD1133" s="116">
        <v>49.076373726979703</v>
      </c>
      <c r="AF1133" s="116">
        <v>-1</v>
      </c>
      <c r="AG1133" s="116">
        <v>-1</v>
      </c>
      <c r="AH1133" s="116">
        <v>-1</v>
      </c>
      <c r="AI1133" s="116">
        <v>-1</v>
      </c>
      <c r="AJ1133" s="116">
        <v>0</v>
      </c>
      <c r="AM1133" s="116" t="s">
        <v>319</v>
      </c>
      <c r="AN1133" s="116" t="s">
        <v>328</v>
      </c>
      <c r="AQ1133" s="116">
        <v>779</v>
      </c>
      <c r="AR1133" s="116" t="s">
        <v>320</v>
      </c>
      <c r="AS1133" s="116" t="s">
        <v>248</v>
      </c>
      <c r="AT1133" s="116" t="s">
        <v>268</v>
      </c>
      <c r="AV1133" s="116">
        <v>28.544021030784101</v>
      </c>
      <c r="AW1133" s="116">
        <v>3.98024118E-2</v>
      </c>
    </row>
    <row r="1134" spans="1:49" x14ac:dyDescent="0.25">
      <c r="A1134" s="127">
        <v>260000</v>
      </c>
      <c r="B1134" s="127">
        <v>2500000</v>
      </c>
      <c r="C1134" s="127">
        <v>760000</v>
      </c>
      <c r="D1134" s="116" t="s">
        <v>314</v>
      </c>
      <c r="E1134" s="116" t="s">
        <v>315</v>
      </c>
      <c r="F1134" s="116" t="s">
        <v>316</v>
      </c>
      <c r="G1134" s="116" t="s">
        <v>317</v>
      </c>
      <c r="H1134" s="116">
        <v>0.36</v>
      </c>
      <c r="I1134" s="116">
        <v>0.57999999999999996</v>
      </c>
      <c r="J1134" s="116" t="s">
        <v>326</v>
      </c>
      <c r="K1134" s="116">
        <v>4.5805981305799999E-2</v>
      </c>
      <c r="L1134" s="116">
        <v>4025.5799449726601</v>
      </c>
      <c r="M1134" s="116">
        <v>10.821965047380999</v>
      </c>
      <c r="N1134" s="116">
        <v>1.8942452560721399</v>
      </c>
      <c r="O1134" s="116">
        <v>0.49571072865237997</v>
      </c>
      <c r="P1134" s="116">
        <v>8.6767762788239999E-2</v>
      </c>
      <c r="Q1134" s="116">
        <v>184.39563970442899</v>
      </c>
      <c r="R1134" s="116">
        <v>1310</v>
      </c>
      <c r="S1134" s="116" t="s">
        <v>318</v>
      </c>
      <c r="T1134" s="116">
        <v>1310</v>
      </c>
      <c r="U1134" s="116" t="s">
        <v>327</v>
      </c>
      <c r="V1134" s="116" t="s">
        <v>326</v>
      </c>
      <c r="Z1134" s="116">
        <v>0</v>
      </c>
      <c r="AA1134" s="116">
        <v>1</v>
      </c>
      <c r="AB1134" s="116">
        <v>0.49571072865237997</v>
      </c>
      <c r="AC1134" s="116">
        <v>8.6767762788239999E-2</v>
      </c>
      <c r="AD1134" s="116">
        <v>184.39563970443001</v>
      </c>
      <c r="AF1134" s="116">
        <v>-1</v>
      </c>
      <c r="AG1134" s="116">
        <v>-1</v>
      </c>
      <c r="AH1134" s="116">
        <v>-1</v>
      </c>
      <c r="AI1134" s="116">
        <v>-1</v>
      </c>
      <c r="AJ1134" s="116">
        <v>0</v>
      </c>
      <c r="AM1134" s="116" t="s">
        <v>319</v>
      </c>
      <c r="AN1134" s="116" t="s">
        <v>328</v>
      </c>
      <c r="AQ1134" s="116">
        <v>779</v>
      </c>
      <c r="AR1134" s="116" t="s">
        <v>320</v>
      </c>
      <c r="AS1134" s="116" t="s">
        <v>248</v>
      </c>
      <c r="AT1134" s="116" t="s">
        <v>268</v>
      </c>
      <c r="AV1134" s="116">
        <v>62.103037015744597</v>
      </c>
      <c r="AW1134" s="116">
        <v>0.14955039719999999</v>
      </c>
    </row>
    <row r="1135" spans="1:49" x14ac:dyDescent="0.25">
      <c r="A1135" s="127">
        <v>260000</v>
      </c>
      <c r="B1135" s="127">
        <v>2500000</v>
      </c>
      <c r="C1135" s="127">
        <v>760000</v>
      </c>
      <c r="D1135" s="116" t="s">
        <v>314</v>
      </c>
      <c r="E1135" s="116" t="s">
        <v>315</v>
      </c>
      <c r="F1135" s="116" t="s">
        <v>316</v>
      </c>
      <c r="G1135" s="116" t="s">
        <v>317</v>
      </c>
      <c r="H1135" s="116">
        <v>0.36</v>
      </c>
      <c r="I1135" s="116">
        <v>0.57999999999999996</v>
      </c>
      <c r="J1135" s="116" t="s">
        <v>326</v>
      </c>
      <c r="K1135" s="116">
        <v>8.4655207362000005E-4</v>
      </c>
      <c r="L1135" s="116">
        <v>4025.5799449726601</v>
      </c>
      <c r="M1135" s="116">
        <v>10.821965047380999</v>
      </c>
      <c r="N1135" s="116">
        <v>1.8942452560721399</v>
      </c>
      <c r="O1135" s="116">
        <v>9.1613569515200007E-3</v>
      </c>
      <c r="P1135" s="116">
        <v>1.6035772494699999E-3</v>
      </c>
      <c r="Q1135" s="116">
        <v>3.4078630499477498</v>
      </c>
      <c r="R1135" s="116">
        <v>1750</v>
      </c>
      <c r="S1135" s="116" t="s">
        <v>321</v>
      </c>
      <c r="T1135" s="116">
        <v>1750</v>
      </c>
      <c r="U1135" s="116" t="s">
        <v>327</v>
      </c>
      <c r="V1135" s="116" t="s">
        <v>326</v>
      </c>
      <c r="Z1135" s="116">
        <v>0</v>
      </c>
      <c r="AA1135" s="116">
        <v>1</v>
      </c>
      <c r="AB1135" s="116">
        <v>9.1613569515200007E-3</v>
      </c>
      <c r="AC1135" s="116">
        <v>1.6035772494699999E-3</v>
      </c>
      <c r="AD1135" s="116">
        <v>3.4078630499489999</v>
      </c>
      <c r="AF1135" s="116">
        <v>-1</v>
      </c>
      <c r="AG1135" s="116">
        <v>-1</v>
      </c>
      <c r="AH1135" s="116">
        <v>-1</v>
      </c>
      <c r="AI1135" s="116">
        <v>-1</v>
      </c>
      <c r="AJ1135" s="116">
        <v>0</v>
      </c>
      <c r="AM1135" s="116" t="s">
        <v>319</v>
      </c>
      <c r="AN1135" s="116" t="s">
        <v>328</v>
      </c>
      <c r="AQ1135" s="116">
        <v>779</v>
      </c>
      <c r="AR1135" s="116" t="s">
        <v>320</v>
      </c>
      <c r="AS1135" s="116" t="s">
        <v>248</v>
      </c>
      <c r="AT1135" s="116" t="s">
        <v>268</v>
      </c>
      <c r="AV1135" s="116">
        <v>16.4763570251977</v>
      </c>
      <c r="AW1135" s="116">
        <v>2.7638792E-3</v>
      </c>
    </row>
    <row r="1136" spans="1:49" x14ac:dyDescent="0.25">
      <c r="A1136" s="127">
        <v>260000</v>
      </c>
      <c r="B1136" s="127">
        <v>2500000</v>
      </c>
      <c r="C1136" s="127">
        <v>760000</v>
      </c>
      <c r="D1136" s="116" t="s">
        <v>314</v>
      </c>
      <c r="E1136" s="116" t="s">
        <v>315</v>
      </c>
      <c r="F1136" s="116" t="s">
        <v>316</v>
      </c>
      <c r="G1136" s="116" t="s">
        <v>317</v>
      </c>
      <c r="H1136" s="116">
        <v>0.36</v>
      </c>
      <c r="I1136" s="116">
        <v>0.57999999999999996</v>
      </c>
      <c r="J1136" s="116" t="s">
        <v>326</v>
      </c>
      <c r="K1136" s="116">
        <v>0.18919300138874001</v>
      </c>
      <c r="L1136" s="116">
        <v>4025.5799449726601</v>
      </c>
      <c r="M1136" s="116">
        <v>10.821965047380999</v>
      </c>
      <c r="N1136" s="116">
        <v>1.8942452560721399</v>
      </c>
      <c r="O1136" s="116">
        <v>2.0474400482381001</v>
      </c>
      <c r="P1136" s="116">
        <v>0.35837794536266998</v>
      </c>
      <c r="Q1136" s="116">
        <v>761.61155211971004</v>
      </c>
      <c r="R1136" s="116">
        <v>1310</v>
      </c>
      <c r="S1136" s="116" t="s">
        <v>318</v>
      </c>
      <c r="T1136" s="116">
        <v>1310</v>
      </c>
      <c r="U1136" s="116" t="s">
        <v>327</v>
      </c>
      <c r="V1136" s="116" t="s">
        <v>326</v>
      </c>
      <c r="Z1136" s="116">
        <v>0</v>
      </c>
      <c r="AA1136" s="116">
        <v>1</v>
      </c>
      <c r="AB1136" s="116">
        <v>2.0474400482381001</v>
      </c>
      <c r="AC1136" s="116">
        <v>0.35837794536266998</v>
      </c>
      <c r="AD1136" s="116">
        <v>761.61155211971004</v>
      </c>
      <c r="AF1136" s="116">
        <v>-1</v>
      </c>
      <c r="AG1136" s="116">
        <v>-1</v>
      </c>
      <c r="AH1136" s="116">
        <v>-1</v>
      </c>
      <c r="AI1136" s="116">
        <v>-1</v>
      </c>
      <c r="AJ1136" s="116">
        <v>0</v>
      </c>
      <c r="AM1136" s="116" t="s">
        <v>319</v>
      </c>
      <c r="AN1136" s="116" t="s">
        <v>328</v>
      </c>
      <c r="AQ1136" s="116">
        <v>779</v>
      </c>
      <c r="AR1136" s="116" t="s">
        <v>320</v>
      </c>
      <c r="AS1136" s="116" t="s">
        <v>248</v>
      </c>
      <c r="AT1136" s="116" t="s">
        <v>268</v>
      </c>
      <c r="AV1136" s="116">
        <v>110.775550554611</v>
      </c>
      <c r="AW1136" s="116">
        <v>0.6176898233</v>
      </c>
    </row>
    <row r="1137" spans="1:49" x14ac:dyDescent="0.25">
      <c r="A1137" s="127">
        <v>260000</v>
      </c>
      <c r="B1137" s="127">
        <v>2500000</v>
      </c>
      <c r="C1137" s="127">
        <v>760000</v>
      </c>
      <c r="D1137" s="116" t="s">
        <v>314</v>
      </c>
      <c r="E1137" s="116" t="s">
        <v>315</v>
      </c>
      <c r="F1137" s="116" t="s">
        <v>316</v>
      </c>
      <c r="G1137" s="116" t="s">
        <v>317</v>
      </c>
      <c r="H1137" s="116">
        <v>0.36</v>
      </c>
      <c r="I1137" s="116">
        <v>0.57999999999999996</v>
      </c>
      <c r="J1137" s="116" t="s">
        <v>326</v>
      </c>
      <c r="K1137" s="116">
        <v>0.12219271394381</v>
      </c>
      <c r="L1137" s="116">
        <v>4025.5799449726601</v>
      </c>
      <c r="M1137" s="116">
        <v>10.821965047380999</v>
      </c>
      <c r="N1137" s="116">
        <v>1.8942452560721399</v>
      </c>
      <c r="O1137" s="116">
        <v>1.3223652793446301</v>
      </c>
      <c r="P1137" s="116">
        <v>0.23146296871465</v>
      </c>
      <c r="Q1137" s="116">
        <v>491.89653867401603</v>
      </c>
      <c r="R1137" s="116">
        <v>1310</v>
      </c>
      <c r="S1137" s="116" t="s">
        <v>318</v>
      </c>
      <c r="T1137" s="116">
        <v>1310</v>
      </c>
      <c r="U1137" s="116" t="s">
        <v>327</v>
      </c>
      <c r="V1137" s="116" t="s">
        <v>326</v>
      </c>
      <c r="Z1137" s="116">
        <v>0</v>
      </c>
      <c r="AA1137" s="116">
        <v>1</v>
      </c>
      <c r="AB1137" s="116">
        <v>1.3223652793446301</v>
      </c>
      <c r="AC1137" s="116">
        <v>0.23146296871465</v>
      </c>
      <c r="AD1137" s="116">
        <v>491.89653867401603</v>
      </c>
      <c r="AF1137" s="116">
        <v>-1</v>
      </c>
      <c r="AG1137" s="116">
        <v>-1</v>
      </c>
      <c r="AH1137" s="116">
        <v>-1</v>
      </c>
      <c r="AI1137" s="116">
        <v>-1</v>
      </c>
      <c r="AJ1137" s="116">
        <v>0</v>
      </c>
      <c r="AM1137" s="116" t="s">
        <v>319</v>
      </c>
      <c r="AN1137" s="116" t="s">
        <v>328</v>
      </c>
      <c r="AQ1137" s="116">
        <v>779</v>
      </c>
      <c r="AR1137" s="116" t="s">
        <v>320</v>
      </c>
      <c r="AS1137" s="116" t="s">
        <v>248</v>
      </c>
      <c r="AT1137" s="116" t="s">
        <v>268</v>
      </c>
      <c r="AV1137" s="116">
        <v>90.715011363521995</v>
      </c>
      <c r="AW1137" s="116">
        <v>0.3989428538</v>
      </c>
    </row>
    <row r="1138" spans="1:49" x14ac:dyDescent="0.25">
      <c r="A1138" s="127">
        <v>260000</v>
      </c>
      <c r="B1138" s="127">
        <v>2500000</v>
      </c>
      <c r="C1138" s="127">
        <v>760000</v>
      </c>
      <c r="D1138" s="116" t="s">
        <v>314</v>
      </c>
      <c r="E1138" s="116" t="s">
        <v>315</v>
      </c>
      <c r="F1138" s="116" t="s">
        <v>316</v>
      </c>
      <c r="G1138" s="116" t="s">
        <v>317</v>
      </c>
      <c r="H1138" s="116">
        <v>0.36</v>
      </c>
      <c r="I1138" s="116">
        <v>0.57999999999999996</v>
      </c>
      <c r="J1138" s="116" t="s">
        <v>326</v>
      </c>
      <c r="K1138" s="116">
        <v>0.17418222986615001</v>
      </c>
      <c r="L1138" s="116">
        <v>3992.2175097445502</v>
      </c>
      <c r="M1138" s="116">
        <v>10.368529213693799</v>
      </c>
      <c r="N1138" s="116">
        <v>1.6827380731480801</v>
      </c>
      <c r="O1138" s="116">
        <v>1.8060135388735199</v>
      </c>
      <c r="P1138" s="116">
        <v>0.29310306986160001</v>
      </c>
      <c r="Q1138" s="116">
        <v>695.37334795799904</v>
      </c>
      <c r="R1138" s="116">
        <v>1210</v>
      </c>
      <c r="S1138" s="116" t="s">
        <v>318</v>
      </c>
      <c r="T1138" s="116">
        <v>1210</v>
      </c>
      <c r="U1138" s="116" t="s">
        <v>327</v>
      </c>
      <c r="V1138" s="116" t="s">
        <v>326</v>
      </c>
      <c r="Z1138" s="116">
        <v>0</v>
      </c>
      <c r="AA1138" s="116">
        <v>1</v>
      </c>
      <c r="AB1138" s="116">
        <v>1.8060135388735199</v>
      </c>
      <c r="AC1138" s="116">
        <v>0.29310306986160001</v>
      </c>
      <c r="AD1138" s="116">
        <v>695.37334795799904</v>
      </c>
      <c r="AF1138" s="116">
        <v>-1</v>
      </c>
      <c r="AG1138" s="116">
        <v>-1</v>
      </c>
      <c r="AH1138" s="116">
        <v>-1</v>
      </c>
      <c r="AI1138" s="116">
        <v>-1</v>
      </c>
      <c r="AJ1138" s="116">
        <v>0</v>
      </c>
      <c r="AM1138" s="116" t="s">
        <v>319</v>
      </c>
      <c r="AN1138" s="116" t="s">
        <v>328</v>
      </c>
      <c r="AQ1138" s="116">
        <v>779</v>
      </c>
      <c r="AR1138" s="116" t="s">
        <v>320</v>
      </c>
      <c r="AS1138" s="116" t="s">
        <v>248</v>
      </c>
      <c r="AT1138" s="116" t="s">
        <v>268</v>
      </c>
      <c r="AV1138" s="116">
        <v>189.63648988163101</v>
      </c>
      <c r="AW1138" s="116">
        <v>0.56396865200000001</v>
      </c>
    </row>
    <row r="1139" spans="1:49" x14ac:dyDescent="0.25">
      <c r="A1139" s="127">
        <v>260000</v>
      </c>
      <c r="B1139" s="127">
        <v>2500000</v>
      </c>
      <c r="C1139" s="127">
        <v>760000</v>
      </c>
      <c r="D1139" s="116" t="s">
        <v>314</v>
      </c>
      <c r="E1139" s="116" t="s">
        <v>315</v>
      </c>
      <c r="F1139" s="116" t="s">
        <v>316</v>
      </c>
      <c r="G1139" s="116" t="s">
        <v>317</v>
      </c>
      <c r="H1139" s="116">
        <v>0.36</v>
      </c>
      <c r="I1139" s="116">
        <v>0.57999999999999996</v>
      </c>
      <c r="J1139" s="116" t="s">
        <v>326</v>
      </c>
      <c r="K1139" s="116">
        <v>9.3392009713540003E-2</v>
      </c>
      <c r="L1139" s="116">
        <v>3992.2175097445502</v>
      </c>
      <c r="M1139" s="116">
        <v>10.368529213693799</v>
      </c>
      <c r="N1139" s="116">
        <v>1.6827380731480801</v>
      </c>
      <c r="O1139" s="116">
        <v>0.96833778104045998</v>
      </c>
      <c r="P1139" s="116">
        <v>0.15715429047279</v>
      </c>
      <c r="Q1139" s="116">
        <v>372.84121644864399</v>
      </c>
      <c r="R1139" s="116">
        <v>1310</v>
      </c>
      <c r="S1139" s="116" t="s">
        <v>318</v>
      </c>
      <c r="T1139" s="116">
        <v>1310</v>
      </c>
      <c r="U1139" s="116" t="s">
        <v>327</v>
      </c>
      <c r="V1139" s="116" t="s">
        <v>326</v>
      </c>
      <c r="Z1139" s="116">
        <v>0</v>
      </c>
      <c r="AA1139" s="116">
        <v>1</v>
      </c>
      <c r="AB1139" s="116">
        <v>0.96833778104045998</v>
      </c>
      <c r="AC1139" s="116">
        <v>0.15715429047279</v>
      </c>
      <c r="AD1139" s="116">
        <v>372.84121644864302</v>
      </c>
      <c r="AF1139" s="116">
        <v>-1</v>
      </c>
      <c r="AG1139" s="116">
        <v>-1</v>
      </c>
      <c r="AH1139" s="116">
        <v>-1</v>
      </c>
      <c r="AI1139" s="116">
        <v>-1</v>
      </c>
      <c r="AJ1139" s="116">
        <v>0</v>
      </c>
      <c r="AM1139" s="116" t="s">
        <v>319</v>
      </c>
      <c r="AN1139" s="116" t="s">
        <v>328</v>
      </c>
      <c r="AQ1139" s="116">
        <v>779</v>
      </c>
      <c r="AR1139" s="116" t="s">
        <v>320</v>
      </c>
      <c r="AS1139" s="116" t="s">
        <v>248</v>
      </c>
      <c r="AT1139" s="116" t="s">
        <v>268</v>
      </c>
      <c r="AV1139" s="116">
        <v>78.121727000792404</v>
      </c>
      <c r="AW1139" s="116">
        <v>0.30238541479999997</v>
      </c>
    </row>
    <row r="1140" spans="1:49" x14ac:dyDescent="0.25">
      <c r="A1140" s="127">
        <v>260000</v>
      </c>
      <c r="B1140" s="127">
        <v>2500000</v>
      </c>
      <c r="C1140" s="127">
        <v>760000</v>
      </c>
      <c r="D1140" s="116" t="s">
        <v>314</v>
      </c>
      <c r="E1140" s="116" t="s">
        <v>315</v>
      </c>
      <c r="F1140" s="116" t="s">
        <v>316</v>
      </c>
      <c r="G1140" s="116" t="s">
        <v>317</v>
      </c>
      <c r="H1140" s="116">
        <v>0.36</v>
      </c>
      <c r="I1140" s="116">
        <v>0.57999999999999996</v>
      </c>
      <c r="J1140" s="116" t="s">
        <v>326</v>
      </c>
      <c r="K1140" s="116">
        <v>9.5771131074539995E-2</v>
      </c>
      <c r="L1140" s="116">
        <v>3992.2175097445502</v>
      </c>
      <c r="M1140" s="116">
        <v>10.368529213693799</v>
      </c>
      <c r="N1140" s="116">
        <v>1.6827380731480801</v>
      </c>
      <c r="O1140" s="116">
        <v>0.99300577037495996</v>
      </c>
      <c r="P1140" s="116">
        <v>0.16115772856759</v>
      </c>
      <c r="Q1140" s="116">
        <v>382.33918640385502</v>
      </c>
      <c r="R1140" s="116">
        <v>1310</v>
      </c>
      <c r="S1140" s="116" t="s">
        <v>318</v>
      </c>
      <c r="T1140" s="116">
        <v>1310</v>
      </c>
      <c r="U1140" s="116" t="s">
        <v>327</v>
      </c>
      <c r="V1140" s="116" t="s">
        <v>326</v>
      </c>
      <c r="Z1140" s="116">
        <v>0</v>
      </c>
      <c r="AA1140" s="116">
        <v>1</v>
      </c>
      <c r="AB1140" s="116">
        <v>0.99300577037495996</v>
      </c>
      <c r="AC1140" s="116">
        <v>0.16115772856759</v>
      </c>
      <c r="AD1140" s="116">
        <v>382.33918640385599</v>
      </c>
      <c r="AF1140" s="116">
        <v>-1</v>
      </c>
      <c r="AG1140" s="116">
        <v>-1</v>
      </c>
      <c r="AH1140" s="116">
        <v>-1</v>
      </c>
      <c r="AI1140" s="116">
        <v>-1</v>
      </c>
      <c r="AJ1140" s="116">
        <v>0</v>
      </c>
      <c r="AM1140" s="116" t="s">
        <v>319</v>
      </c>
      <c r="AN1140" s="116" t="s">
        <v>328</v>
      </c>
      <c r="AQ1140" s="116">
        <v>779</v>
      </c>
      <c r="AR1140" s="116" t="s">
        <v>320</v>
      </c>
      <c r="AS1140" s="116" t="s">
        <v>248</v>
      </c>
      <c r="AT1140" s="116" t="s">
        <v>268</v>
      </c>
      <c r="AV1140" s="116">
        <v>79.853572043407993</v>
      </c>
      <c r="AW1140" s="116">
        <v>0.31008855349999997</v>
      </c>
    </row>
    <row r="1141" spans="1:49" x14ac:dyDescent="0.25">
      <c r="A1141" s="127">
        <v>260000</v>
      </c>
      <c r="B1141" s="127">
        <v>2500000</v>
      </c>
      <c r="C1141" s="127">
        <v>760000</v>
      </c>
      <c r="D1141" s="116" t="s">
        <v>314</v>
      </c>
      <c r="E1141" s="116" t="s">
        <v>315</v>
      </c>
      <c r="F1141" s="116" t="s">
        <v>316</v>
      </c>
      <c r="G1141" s="116" t="s">
        <v>317</v>
      </c>
      <c r="H1141" s="116">
        <v>0.36</v>
      </c>
      <c r="I1141" s="116">
        <v>0.57999999999999996</v>
      </c>
      <c r="J1141" s="116" t="s">
        <v>326</v>
      </c>
      <c r="K1141" s="116">
        <v>5.890440031047E-2</v>
      </c>
      <c r="L1141" s="116">
        <v>3989.2401923490202</v>
      </c>
      <c r="M1141" s="116">
        <v>9.3444457110704509</v>
      </c>
      <c r="N1141" s="116">
        <v>1.32960015548814</v>
      </c>
      <c r="O1141" s="116">
        <v>0.55042897084435005</v>
      </c>
      <c r="P1141" s="116">
        <v>7.8319299811729998E-2</v>
      </c>
      <c r="Q1141" s="116">
        <v>234.983801224747</v>
      </c>
      <c r="R1141" s="116">
        <v>1210</v>
      </c>
      <c r="S1141" s="116" t="s">
        <v>318</v>
      </c>
      <c r="T1141" s="116">
        <v>1210</v>
      </c>
      <c r="U1141" s="116" t="s">
        <v>327</v>
      </c>
      <c r="V1141" s="116" t="s">
        <v>326</v>
      </c>
      <c r="Z1141" s="116">
        <v>0</v>
      </c>
      <c r="AA1141" s="116">
        <v>1</v>
      </c>
      <c r="AB1141" s="116">
        <v>0.55042897084435005</v>
      </c>
      <c r="AC1141" s="116">
        <v>7.8319299811729998E-2</v>
      </c>
      <c r="AD1141" s="116">
        <v>234.983801224746</v>
      </c>
      <c r="AF1141" s="116">
        <v>-1</v>
      </c>
      <c r="AG1141" s="116">
        <v>-1</v>
      </c>
      <c r="AH1141" s="116">
        <v>-1</v>
      </c>
      <c r="AI1141" s="116">
        <v>-1</v>
      </c>
      <c r="AJ1141" s="116">
        <v>0</v>
      </c>
      <c r="AM1141" s="116" t="s">
        <v>319</v>
      </c>
      <c r="AN1141" s="116" t="s">
        <v>328</v>
      </c>
      <c r="AQ1141" s="116">
        <v>779</v>
      </c>
      <c r="AR1141" s="116" t="s">
        <v>320</v>
      </c>
      <c r="AS1141" s="116" t="s">
        <v>248</v>
      </c>
      <c r="AT1141" s="116" t="s">
        <v>268</v>
      </c>
      <c r="AV1141" s="116">
        <v>72.600713486739906</v>
      </c>
      <c r="AW1141" s="116">
        <v>0.1905789142</v>
      </c>
    </row>
    <row r="1142" spans="1:49" x14ac:dyDescent="0.25">
      <c r="A1142" s="127">
        <v>260000</v>
      </c>
      <c r="B1142" s="127">
        <v>2500000</v>
      </c>
      <c r="C1142" s="127">
        <v>760000</v>
      </c>
      <c r="D1142" s="116" t="s">
        <v>314</v>
      </c>
      <c r="E1142" s="116" t="s">
        <v>315</v>
      </c>
      <c r="F1142" s="116" t="s">
        <v>316</v>
      </c>
      <c r="G1142" s="116" t="s">
        <v>317</v>
      </c>
      <c r="H1142" s="116">
        <v>0.36</v>
      </c>
      <c r="I1142" s="116">
        <v>0.57999999999999996</v>
      </c>
      <c r="J1142" s="116" t="s">
        <v>326</v>
      </c>
      <c r="K1142" s="116">
        <v>2.9933990010600001E-3</v>
      </c>
      <c r="L1142" s="116">
        <v>3989.2401923490202</v>
      </c>
      <c r="M1142" s="116">
        <v>9.3444457110704509</v>
      </c>
      <c r="N1142" s="116">
        <v>1.32960015548814</v>
      </c>
      <c r="O1142" s="116">
        <v>2.7971654457010001E-2</v>
      </c>
      <c r="P1142" s="116">
        <v>3.9800237772499997E-3</v>
      </c>
      <c r="Q1142" s="116">
        <v>11.9413876067819</v>
      </c>
      <c r="R1142" s="116">
        <v>1750</v>
      </c>
      <c r="S1142" s="116" t="s">
        <v>321</v>
      </c>
      <c r="T1142" s="116">
        <v>1750</v>
      </c>
      <c r="U1142" s="116" t="s">
        <v>327</v>
      </c>
      <c r="V1142" s="116" t="s">
        <v>326</v>
      </c>
      <c r="Z1142" s="116">
        <v>0</v>
      </c>
      <c r="AA1142" s="116">
        <v>1</v>
      </c>
      <c r="AB1142" s="116">
        <v>2.7971654457010001E-2</v>
      </c>
      <c r="AC1142" s="116">
        <v>3.9800237772499997E-3</v>
      </c>
      <c r="AD1142" s="116">
        <v>11.941387606782699</v>
      </c>
      <c r="AF1142" s="116">
        <v>-1</v>
      </c>
      <c r="AG1142" s="116">
        <v>-1</v>
      </c>
      <c r="AH1142" s="116">
        <v>-1</v>
      </c>
      <c r="AI1142" s="116">
        <v>-1</v>
      </c>
      <c r="AJ1142" s="116">
        <v>0</v>
      </c>
      <c r="AM1142" s="116" t="s">
        <v>319</v>
      </c>
      <c r="AN1142" s="116" t="s">
        <v>328</v>
      </c>
      <c r="AQ1142" s="116">
        <v>779</v>
      </c>
      <c r="AR1142" s="116" t="s">
        <v>320</v>
      </c>
      <c r="AS1142" s="116" t="s">
        <v>248</v>
      </c>
      <c r="AT1142" s="116" t="s">
        <v>268</v>
      </c>
      <c r="AV1142" s="116">
        <v>56.4983171144669</v>
      </c>
      <c r="AW1142" s="116">
        <v>9.6848236999999993E-3</v>
      </c>
    </row>
    <row r="1143" spans="1:49" x14ac:dyDescent="0.25">
      <c r="A1143" s="127">
        <v>260000</v>
      </c>
      <c r="B1143" s="127">
        <v>2500000</v>
      </c>
      <c r="C1143" s="127">
        <v>760000</v>
      </c>
      <c r="D1143" s="116" t="s">
        <v>314</v>
      </c>
      <c r="E1143" s="116" t="s">
        <v>315</v>
      </c>
      <c r="F1143" s="116" t="s">
        <v>316</v>
      </c>
      <c r="G1143" s="116" t="s">
        <v>317</v>
      </c>
      <c r="H1143" s="116">
        <v>0.36</v>
      </c>
      <c r="I1143" s="116">
        <v>0.57999999999999996</v>
      </c>
      <c r="J1143" s="116" t="s">
        <v>326</v>
      </c>
      <c r="K1143" s="116">
        <v>4.7099429470000001E-3</v>
      </c>
      <c r="L1143" s="116">
        <v>3965.7935693291902</v>
      </c>
      <c r="M1143" s="116">
        <v>10.338469059913001</v>
      </c>
      <c r="N1143" s="116">
        <v>1.6893223107442401</v>
      </c>
      <c r="O1143" s="116">
        <v>4.8693599431550001E-2</v>
      </c>
      <c r="P1143" s="116">
        <v>7.9566117026999995E-3</v>
      </c>
      <c r="Q1143" s="116">
        <v>18.678661451135799</v>
      </c>
      <c r="R1143" s="116">
        <v>1310</v>
      </c>
      <c r="S1143" s="116" t="s">
        <v>318</v>
      </c>
      <c r="T1143" s="116">
        <v>1310</v>
      </c>
      <c r="U1143" s="116" t="s">
        <v>327</v>
      </c>
      <c r="V1143" s="116" t="s">
        <v>326</v>
      </c>
      <c r="Z1143" s="116">
        <v>0</v>
      </c>
      <c r="AA1143" s="116">
        <v>1</v>
      </c>
      <c r="AB1143" s="116">
        <v>4.8693599431550001E-2</v>
      </c>
      <c r="AC1143" s="116">
        <v>7.9566117026999995E-3</v>
      </c>
      <c r="AD1143" s="116">
        <v>18.678661451135699</v>
      </c>
      <c r="AF1143" s="116">
        <v>-1</v>
      </c>
      <c r="AG1143" s="116">
        <v>-1</v>
      </c>
      <c r="AH1143" s="116">
        <v>-1</v>
      </c>
      <c r="AI1143" s="116">
        <v>-1</v>
      </c>
      <c r="AJ1143" s="116">
        <v>0</v>
      </c>
      <c r="AM1143" s="116" t="s">
        <v>319</v>
      </c>
      <c r="AN1143" s="116" t="s">
        <v>328</v>
      </c>
      <c r="AQ1143" s="116">
        <v>779</v>
      </c>
      <c r="AR1143" s="116" t="s">
        <v>320</v>
      </c>
      <c r="AS1143" s="116" t="s">
        <v>248</v>
      </c>
      <c r="AT1143" s="116" t="s">
        <v>268</v>
      </c>
      <c r="AV1143" s="116">
        <v>36.368457891344796</v>
      </c>
      <c r="AW1143" s="116">
        <v>1.5148954900000001E-2</v>
      </c>
    </row>
    <row r="1144" spans="1:49" x14ac:dyDescent="0.25">
      <c r="A1144" s="127">
        <v>260000</v>
      </c>
      <c r="B1144" s="127">
        <v>2500000</v>
      </c>
      <c r="C1144" s="127">
        <v>760000</v>
      </c>
      <c r="D1144" s="116" t="s">
        <v>314</v>
      </c>
      <c r="E1144" s="116" t="s">
        <v>315</v>
      </c>
      <c r="F1144" s="116" t="s">
        <v>316</v>
      </c>
      <c r="G1144" s="116" t="s">
        <v>317</v>
      </c>
      <c r="H1144" s="116">
        <v>0.36</v>
      </c>
      <c r="I1144" s="116">
        <v>0.57999999999999996</v>
      </c>
      <c r="J1144" s="116" t="s">
        <v>326</v>
      </c>
      <c r="K1144" s="116">
        <v>0.19828835690468</v>
      </c>
      <c r="L1144" s="116">
        <v>3965.7935693291902</v>
      </c>
      <c r="M1144" s="116">
        <v>10.338469059913001</v>
      </c>
      <c r="N1144" s="116">
        <v>1.6893223107442401</v>
      </c>
      <c r="O1144" s="116">
        <v>2.0499980428000999</v>
      </c>
      <c r="P1144" s="116">
        <v>0.33497294527990001</v>
      </c>
      <c r="Q1144" s="116">
        <v>786.37069068545497</v>
      </c>
      <c r="R1144" s="116">
        <v>1310</v>
      </c>
      <c r="S1144" s="116" t="s">
        <v>318</v>
      </c>
      <c r="T1144" s="116">
        <v>1310</v>
      </c>
      <c r="U1144" s="116" t="s">
        <v>327</v>
      </c>
      <c r="V1144" s="116" t="s">
        <v>326</v>
      </c>
      <c r="Z1144" s="116">
        <v>0</v>
      </c>
      <c r="AA1144" s="116">
        <v>1</v>
      </c>
      <c r="AB1144" s="116">
        <v>2.0499980428000999</v>
      </c>
      <c r="AC1144" s="116">
        <v>0.33497294527990001</v>
      </c>
      <c r="AD1144" s="116">
        <v>786.37069068545497</v>
      </c>
      <c r="AF1144" s="116">
        <v>-1</v>
      </c>
      <c r="AG1144" s="116">
        <v>-1</v>
      </c>
      <c r="AH1144" s="116">
        <v>-1</v>
      </c>
      <c r="AI1144" s="116">
        <v>-1</v>
      </c>
      <c r="AJ1144" s="116">
        <v>0</v>
      </c>
      <c r="AM1144" s="116" t="s">
        <v>319</v>
      </c>
      <c r="AN1144" s="116" t="s">
        <v>328</v>
      </c>
      <c r="AQ1144" s="116">
        <v>779</v>
      </c>
      <c r="AR1144" s="116" t="s">
        <v>320</v>
      </c>
      <c r="AS1144" s="116" t="s">
        <v>248</v>
      </c>
      <c r="AT1144" s="116" t="s">
        <v>268</v>
      </c>
      <c r="AV1144" s="116">
        <v>130.620055988812</v>
      </c>
      <c r="AW1144" s="116">
        <v>0.63777022760000002</v>
      </c>
    </row>
    <row r="1145" spans="1:49" x14ac:dyDescent="0.25">
      <c r="A1145" s="127">
        <v>260000</v>
      </c>
      <c r="B1145" s="127">
        <v>2500000</v>
      </c>
      <c r="C1145" s="127">
        <v>760000</v>
      </c>
      <c r="D1145" s="116" t="s">
        <v>314</v>
      </c>
      <c r="E1145" s="116" t="s">
        <v>315</v>
      </c>
      <c r="F1145" s="116" t="s">
        <v>316</v>
      </c>
      <c r="G1145" s="116" t="s">
        <v>317</v>
      </c>
      <c r="H1145" s="116">
        <v>0.36</v>
      </c>
      <c r="I1145" s="116">
        <v>0.57999999999999996</v>
      </c>
      <c r="J1145" s="116" t="s">
        <v>326</v>
      </c>
      <c r="K1145" s="116">
        <v>4.1141376742999999E-3</v>
      </c>
      <c r="L1145" s="116">
        <v>3957.9750196012401</v>
      </c>
      <c r="M1145" s="116">
        <v>10.322436915503401</v>
      </c>
      <c r="N1145" s="116">
        <v>1.6888236524786999</v>
      </c>
      <c r="O1145" s="116">
        <v>4.2467926604739997E-2</v>
      </c>
      <c r="P1145" s="116">
        <v>6.9480530139199997E-3</v>
      </c>
      <c r="Q1145" s="116">
        <v>16.283654142111398</v>
      </c>
      <c r="R1145" s="116">
        <v>1210</v>
      </c>
      <c r="S1145" s="116" t="s">
        <v>318</v>
      </c>
      <c r="T1145" s="116">
        <v>1210</v>
      </c>
      <c r="U1145" s="116" t="s">
        <v>327</v>
      </c>
      <c r="V1145" s="116" t="s">
        <v>326</v>
      </c>
      <c r="Z1145" s="116">
        <v>0</v>
      </c>
      <c r="AA1145" s="116">
        <v>1</v>
      </c>
      <c r="AB1145" s="116">
        <v>4.2467926604739997E-2</v>
      </c>
      <c r="AC1145" s="116">
        <v>6.9480530139199997E-3</v>
      </c>
      <c r="AD1145" s="116">
        <v>16.283654142111001</v>
      </c>
      <c r="AF1145" s="116">
        <v>-1</v>
      </c>
      <c r="AG1145" s="116">
        <v>-1</v>
      </c>
      <c r="AH1145" s="116">
        <v>-1</v>
      </c>
      <c r="AI1145" s="116">
        <v>-1</v>
      </c>
      <c r="AJ1145" s="116">
        <v>0</v>
      </c>
      <c r="AM1145" s="116" t="s">
        <v>319</v>
      </c>
      <c r="AN1145" s="116" t="s">
        <v>328</v>
      </c>
      <c r="AQ1145" s="116">
        <v>779</v>
      </c>
      <c r="AR1145" s="116" t="s">
        <v>320</v>
      </c>
      <c r="AS1145" s="116" t="s">
        <v>248</v>
      </c>
      <c r="AT1145" s="116" t="s">
        <v>268</v>
      </c>
      <c r="AV1145" s="116">
        <v>118.869070330608</v>
      </c>
      <c r="AW1145" s="116">
        <v>1.3206532199999999E-2</v>
      </c>
    </row>
    <row r="1146" spans="1:49" x14ac:dyDescent="0.25">
      <c r="A1146" s="127">
        <v>260000</v>
      </c>
      <c r="B1146" s="127">
        <v>2500000</v>
      </c>
      <c r="C1146" s="127">
        <v>760000</v>
      </c>
      <c r="D1146" s="116" t="s">
        <v>314</v>
      </c>
      <c r="E1146" s="116" t="s">
        <v>315</v>
      </c>
      <c r="F1146" s="116" t="s">
        <v>316</v>
      </c>
      <c r="G1146" s="116" t="s">
        <v>317</v>
      </c>
      <c r="H1146" s="116">
        <v>0.36</v>
      </c>
      <c r="I1146" s="116">
        <v>0.57999999999999996</v>
      </c>
      <c r="J1146" s="116" t="s">
        <v>326</v>
      </c>
      <c r="K1146" s="116">
        <v>0.20809413929174</v>
      </c>
      <c r="L1146" s="116">
        <v>3957.9750196012401</v>
      </c>
      <c r="M1146" s="116">
        <v>10.322436915503401</v>
      </c>
      <c r="N1146" s="116">
        <v>1.6888236524786999</v>
      </c>
      <c r="O1146" s="116">
        <v>2.1480386253249999</v>
      </c>
      <c r="P1146" s="116">
        <v>0.35143430437808998</v>
      </c>
      <c r="Q1146" s="116">
        <v>823.63140504213595</v>
      </c>
      <c r="R1146" s="116">
        <v>1310</v>
      </c>
      <c r="S1146" s="116" t="s">
        <v>318</v>
      </c>
      <c r="T1146" s="116">
        <v>1310</v>
      </c>
      <c r="U1146" s="116" t="s">
        <v>327</v>
      </c>
      <c r="V1146" s="116" t="s">
        <v>326</v>
      </c>
      <c r="Z1146" s="116">
        <v>0</v>
      </c>
      <c r="AA1146" s="116">
        <v>1</v>
      </c>
      <c r="AB1146" s="116">
        <v>2.1480386253249999</v>
      </c>
      <c r="AC1146" s="116">
        <v>0.35143430437808998</v>
      </c>
      <c r="AD1146" s="116">
        <v>823.63140504213595</v>
      </c>
      <c r="AF1146" s="116">
        <v>-1</v>
      </c>
      <c r="AG1146" s="116">
        <v>-1</v>
      </c>
      <c r="AH1146" s="116">
        <v>-1</v>
      </c>
      <c r="AI1146" s="116">
        <v>-1</v>
      </c>
      <c r="AJ1146" s="116">
        <v>0</v>
      </c>
      <c r="AM1146" s="116" t="s">
        <v>319</v>
      </c>
      <c r="AN1146" s="116" t="s">
        <v>328</v>
      </c>
      <c r="AQ1146" s="116">
        <v>779</v>
      </c>
      <c r="AR1146" s="116" t="s">
        <v>320</v>
      </c>
      <c r="AS1146" s="116" t="s">
        <v>248</v>
      </c>
      <c r="AT1146" s="116" t="s">
        <v>268</v>
      </c>
      <c r="AV1146" s="116">
        <v>117.82247353409601</v>
      </c>
      <c r="AW1146" s="116">
        <v>0.66798978509999996</v>
      </c>
    </row>
    <row r="1147" spans="1:49" x14ac:dyDescent="0.25">
      <c r="A1147" s="127">
        <v>260000</v>
      </c>
      <c r="B1147" s="127">
        <v>2500000</v>
      </c>
      <c r="C1147" s="127">
        <v>760000</v>
      </c>
      <c r="D1147" s="116" t="s">
        <v>314</v>
      </c>
      <c r="E1147" s="116" t="s">
        <v>315</v>
      </c>
      <c r="F1147" s="116" t="s">
        <v>316</v>
      </c>
      <c r="G1147" s="116" t="s">
        <v>317</v>
      </c>
      <c r="H1147" s="116">
        <v>0.36</v>
      </c>
      <c r="I1147" s="116">
        <v>0.57999999999999996</v>
      </c>
      <c r="J1147" s="116" t="s">
        <v>326</v>
      </c>
      <c r="K1147" s="116">
        <v>0.21829802208384999</v>
      </c>
      <c r="L1147" s="116">
        <v>3984.7247671478699</v>
      </c>
      <c r="M1147" s="116">
        <v>10.483581734106499</v>
      </c>
      <c r="N1147" s="116">
        <v>1.74284430388342</v>
      </c>
      <c r="O1147" s="116">
        <v>2.2885451569098501</v>
      </c>
      <c r="P1147" s="116">
        <v>0.38045946433785</v>
      </c>
      <c r="Q1147" s="116">
        <v>869.857535216918</v>
      </c>
      <c r="R1147" s="116">
        <v>1210</v>
      </c>
      <c r="S1147" s="116" t="s">
        <v>318</v>
      </c>
      <c r="T1147" s="116">
        <v>1210</v>
      </c>
      <c r="U1147" s="116" t="s">
        <v>327</v>
      </c>
      <c r="V1147" s="116" t="s">
        <v>326</v>
      </c>
      <c r="Z1147" s="116">
        <v>0</v>
      </c>
      <c r="AA1147" s="116">
        <v>1</v>
      </c>
      <c r="AB1147" s="116">
        <v>2.2885451569098501</v>
      </c>
      <c r="AC1147" s="116">
        <v>0.38045946433785</v>
      </c>
      <c r="AD1147" s="116">
        <v>869.857535216918</v>
      </c>
      <c r="AF1147" s="116">
        <v>-1</v>
      </c>
      <c r="AG1147" s="116">
        <v>-1</v>
      </c>
      <c r="AH1147" s="116">
        <v>-1</v>
      </c>
      <c r="AI1147" s="116">
        <v>-1</v>
      </c>
      <c r="AJ1147" s="116">
        <v>0</v>
      </c>
      <c r="AM1147" s="116" t="s">
        <v>319</v>
      </c>
      <c r="AN1147" s="116" t="s">
        <v>328</v>
      </c>
      <c r="AQ1147" s="116">
        <v>779</v>
      </c>
      <c r="AR1147" s="116" t="s">
        <v>320</v>
      </c>
      <c r="AS1147" s="116" t="s">
        <v>248</v>
      </c>
      <c r="AT1147" s="116" t="s">
        <v>268</v>
      </c>
      <c r="AV1147" s="116">
        <v>173.630161649115</v>
      </c>
      <c r="AW1147" s="116">
        <v>0.70548056380000002</v>
      </c>
    </row>
    <row r="1148" spans="1:49" x14ac:dyDescent="0.25">
      <c r="A1148" s="127">
        <v>260000</v>
      </c>
      <c r="B1148" s="127">
        <v>2500000</v>
      </c>
      <c r="C1148" s="127">
        <v>760000</v>
      </c>
      <c r="D1148" s="116" t="s">
        <v>314</v>
      </c>
      <c r="E1148" s="116" t="s">
        <v>315</v>
      </c>
      <c r="F1148" s="116" t="s">
        <v>316</v>
      </c>
      <c r="G1148" s="116" t="s">
        <v>317</v>
      </c>
      <c r="H1148" s="116">
        <v>0.36</v>
      </c>
      <c r="I1148" s="116">
        <v>0.57999999999999996</v>
      </c>
      <c r="J1148" s="116" t="s">
        <v>326</v>
      </c>
      <c r="K1148" s="116">
        <v>0.15286261882721</v>
      </c>
      <c r="L1148" s="116">
        <v>3984.7247671478699</v>
      </c>
      <c r="M1148" s="116">
        <v>10.483581734106499</v>
      </c>
      <c r="N1148" s="116">
        <v>1.74284430388342</v>
      </c>
      <c r="O1148" s="116">
        <v>1.60254775856462</v>
      </c>
      <c r="P1148" s="116">
        <v>0.26641574449970001</v>
      </c>
      <c r="Q1148" s="116">
        <v>609.11546321186802</v>
      </c>
      <c r="R1148" s="116">
        <v>1310</v>
      </c>
      <c r="S1148" s="116" t="s">
        <v>318</v>
      </c>
      <c r="T1148" s="116">
        <v>1310</v>
      </c>
      <c r="U1148" s="116" t="s">
        <v>327</v>
      </c>
      <c r="V1148" s="116" t="s">
        <v>326</v>
      </c>
      <c r="Z1148" s="116">
        <v>0</v>
      </c>
      <c r="AA1148" s="116">
        <v>1</v>
      </c>
      <c r="AB1148" s="116">
        <v>1.60254775856462</v>
      </c>
      <c r="AC1148" s="116">
        <v>0.26641574449970001</v>
      </c>
      <c r="AD1148" s="116">
        <v>609.11546321186802</v>
      </c>
      <c r="AF1148" s="116">
        <v>-1</v>
      </c>
      <c r="AG1148" s="116">
        <v>-1</v>
      </c>
      <c r="AH1148" s="116">
        <v>-1</v>
      </c>
      <c r="AI1148" s="116">
        <v>-1</v>
      </c>
      <c r="AJ1148" s="116">
        <v>0</v>
      </c>
      <c r="AM1148" s="116" t="s">
        <v>319</v>
      </c>
      <c r="AN1148" s="116" t="s">
        <v>328</v>
      </c>
      <c r="AQ1148" s="116">
        <v>779</v>
      </c>
      <c r="AR1148" s="116" t="s">
        <v>320</v>
      </c>
      <c r="AS1148" s="116" t="s">
        <v>248</v>
      </c>
      <c r="AT1148" s="116" t="s">
        <v>268</v>
      </c>
      <c r="AV1148" s="116">
        <v>100.498895112038</v>
      </c>
      <c r="AW1148" s="116">
        <v>0.4940109191</v>
      </c>
    </row>
    <row r="1149" spans="1:49" x14ac:dyDescent="0.25">
      <c r="A1149" s="127">
        <v>260000</v>
      </c>
      <c r="B1149" s="127">
        <v>2500000</v>
      </c>
      <c r="C1149" s="127">
        <v>760000</v>
      </c>
      <c r="D1149" s="116" t="s">
        <v>314</v>
      </c>
      <c r="E1149" s="116" t="s">
        <v>315</v>
      </c>
      <c r="F1149" s="116" t="s">
        <v>316</v>
      </c>
      <c r="G1149" s="116" t="s">
        <v>317</v>
      </c>
      <c r="H1149" s="116">
        <v>0.36</v>
      </c>
      <c r="I1149" s="116">
        <v>0.57999999999999996</v>
      </c>
      <c r="J1149" s="116" t="s">
        <v>326</v>
      </c>
      <c r="K1149" s="116">
        <v>8.8558405727610007E-2</v>
      </c>
      <c r="L1149" s="116">
        <v>3984.7247671478699</v>
      </c>
      <c r="M1149" s="116">
        <v>10.483581734106499</v>
      </c>
      <c r="N1149" s="116">
        <v>1.74284430388342</v>
      </c>
      <c r="O1149" s="116">
        <v>0.92840928468758999</v>
      </c>
      <c r="P1149" s="116">
        <v>0.15434351298335999</v>
      </c>
      <c r="Q1149" s="116">
        <v>352.880872641949</v>
      </c>
      <c r="R1149" s="116">
        <v>1310</v>
      </c>
      <c r="S1149" s="116" t="s">
        <v>318</v>
      </c>
      <c r="T1149" s="116">
        <v>1310</v>
      </c>
      <c r="U1149" s="116" t="s">
        <v>327</v>
      </c>
      <c r="V1149" s="116" t="s">
        <v>326</v>
      </c>
      <c r="Z1149" s="116">
        <v>0</v>
      </c>
      <c r="AA1149" s="116">
        <v>1</v>
      </c>
      <c r="AB1149" s="116">
        <v>0.92840928468758999</v>
      </c>
      <c r="AC1149" s="116">
        <v>0.15434351298335999</v>
      </c>
      <c r="AD1149" s="116">
        <v>352.880872641949</v>
      </c>
      <c r="AF1149" s="116">
        <v>-1</v>
      </c>
      <c r="AG1149" s="116">
        <v>-1</v>
      </c>
      <c r="AH1149" s="116">
        <v>-1</v>
      </c>
      <c r="AI1149" s="116">
        <v>-1</v>
      </c>
      <c r="AJ1149" s="116">
        <v>0</v>
      </c>
      <c r="AM1149" s="116" t="s">
        <v>319</v>
      </c>
      <c r="AN1149" s="116" t="s">
        <v>328</v>
      </c>
      <c r="AQ1149" s="116">
        <v>779</v>
      </c>
      <c r="AR1149" s="116" t="s">
        <v>320</v>
      </c>
      <c r="AS1149" s="116" t="s">
        <v>248</v>
      </c>
      <c r="AT1149" s="116" t="s">
        <v>268</v>
      </c>
      <c r="AV1149" s="116">
        <v>76.728067560043598</v>
      </c>
      <c r="AW1149" s="116">
        <v>0.28619697700000002</v>
      </c>
    </row>
    <row r="1150" spans="1:49" x14ac:dyDescent="0.25">
      <c r="A1150" s="127">
        <v>260000</v>
      </c>
      <c r="B1150" s="127">
        <v>2500000</v>
      </c>
      <c r="C1150" s="127">
        <v>770000</v>
      </c>
      <c r="D1150" s="116" t="s">
        <v>314</v>
      </c>
      <c r="E1150" s="116" t="s">
        <v>315</v>
      </c>
      <c r="F1150" s="116" t="s">
        <v>316</v>
      </c>
      <c r="G1150" s="116" t="s">
        <v>317</v>
      </c>
      <c r="H1150" s="116">
        <v>0.36</v>
      </c>
      <c r="I1150" s="116">
        <v>0.57999999999999996</v>
      </c>
      <c r="J1150" s="116" t="s">
        <v>326</v>
      </c>
      <c r="K1150" s="116">
        <v>3.7747469847039999E-2</v>
      </c>
      <c r="L1150" s="116">
        <v>3967.4298692957</v>
      </c>
      <c r="M1150" s="116">
        <v>9.9468635040522599</v>
      </c>
      <c r="N1150" s="116">
        <v>1.66688881042691</v>
      </c>
      <c r="O1150" s="116">
        <v>0.37546893019182997</v>
      </c>
      <c r="P1150" s="116">
        <v>6.2920835109950002E-2</v>
      </c>
      <c r="Q1150" s="116">
        <v>149.760439361485</v>
      </c>
      <c r="R1150" s="116">
        <v>1700</v>
      </c>
      <c r="S1150" s="116" t="s">
        <v>322</v>
      </c>
      <c r="T1150" s="116">
        <v>1700</v>
      </c>
      <c r="U1150" s="116" t="s">
        <v>327</v>
      </c>
      <c r="V1150" s="116" t="s">
        <v>326</v>
      </c>
      <c r="Z1150" s="116">
        <v>0</v>
      </c>
      <c r="AA1150" s="116">
        <v>1</v>
      </c>
      <c r="AB1150" s="116">
        <v>0.37546893019182997</v>
      </c>
      <c r="AC1150" s="116">
        <v>6.2920835109950002E-2</v>
      </c>
      <c r="AD1150" s="116">
        <v>149.760439341802</v>
      </c>
      <c r="AF1150" s="116">
        <v>-1</v>
      </c>
      <c r="AG1150" s="116">
        <v>-1</v>
      </c>
      <c r="AH1150" s="116">
        <v>-1</v>
      </c>
      <c r="AI1150" s="116">
        <v>-1</v>
      </c>
      <c r="AJ1150" s="116">
        <v>0</v>
      </c>
      <c r="AM1150" s="116" t="s">
        <v>319</v>
      </c>
      <c r="AN1150" s="116" t="s">
        <v>328</v>
      </c>
      <c r="AQ1150" s="116">
        <v>779</v>
      </c>
      <c r="AR1150" s="116" t="s">
        <v>320</v>
      </c>
      <c r="AS1150" s="116" t="s">
        <v>248</v>
      </c>
      <c r="AT1150" s="116" t="s">
        <v>268</v>
      </c>
      <c r="AV1150" s="116">
        <v>106.12307828413201</v>
      </c>
      <c r="AW1150" s="116">
        <v>0.1214602103</v>
      </c>
    </row>
    <row r="1151" spans="1:49" x14ac:dyDescent="0.25">
      <c r="A1151" s="127">
        <v>260000</v>
      </c>
      <c r="B1151" s="127">
        <v>2500000</v>
      </c>
      <c r="C1151" s="127">
        <v>770000</v>
      </c>
      <c r="D1151" s="116" t="s">
        <v>314</v>
      </c>
      <c r="E1151" s="116" t="s">
        <v>315</v>
      </c>
      <c r="F1151" s="116" t="s">
        <v>316</v>
      </c>
      <c r="G1151" s="116" t="s">
        <v>317</v>
      </c>
      <c r="H1151" s="116">
        <v>0.36</v>
      </c>
      <c r="I1151" s="116">
        <v>0.57999999999999996</v>
      </c>
      <c r="J1151" s="116" t="s">
        <v>326</v>
      </c>
      <c r="K1151" s="116">
        <v>0.20057553321308999</v>
      </c>
      <c r="L1151" s="116">
        <v>3967.4298692957</v>
      </c>
      <c r="M1151" s="116">
        <v>9.9468635040522599</v>
      </c>
      <c r="N1151" s="116">
        <v>1.66688881042691</v>
      </c>
      <c r="O1151" s="116">
        <v>1.99509745112319</v>
      </c>
      <c r="P1151" s="116">
        <v>0.33433711195832</v>
      </c>
      <c r="Q1151" s="116">
        <v>795.76936151956204</v>
      </c>
      <c r="R1151" s="116">
        <v>1720</v>
      </c>
      <c r="S1151" s="116" t="s">
        <v>325</v>
      </c>
      <c r="T1151" s="116">
        <v>1720</v>
      </c>
      <c r="U1151" s="116" t="s">
        <v>327</v>
      </c>
      <c r="V1151" s="116" t="s">
        <v>326</v>
      </c>
      <c r="Z1151" s="116">
        <v>0</v>
      </c>
      <c r="AA1151" s="116">
        <v>1</v>
      </c>
      <c r="AB1151" s="116">
        <v>1.99509745112319</v>
      </c>
      <c r="AC1151" s="116">
        <v>0.33433711195832</v>
      </c>
      <c r="AD1151" s="116">
        <v>795.76936151956204</v>
      </c>
      <c r="AF1151" s="116">
        <v>-1</v>
      </c>
      <c r="AG1151" s="116">
        <v>-1</v>
      </c>
      <c r="AH1151" s="116">
        <v>-1</v>
      </c>
      <c r="AI1151" s="116">
        <v>-1</v>
      </c>
      <c r="AJ1151" s="116">
        <v>0</v>
      </c>
      <c r="AM1151" s="116" t="s">
        <v>319</v>
      </c>
      <c r="AN1151" s="116" t="s">
        <v>328</v>
      </c>
      <c r="AQ1151" s="116">
        <v>779</v>
      </c>
      <c r="AR1151" s="116" t="s">
        <v>320</v>
      </c>
      <c r="AS1151" s="116" t="s">
        <v>248</v>
      </c>
      <c r="AT1151" s="116" t="s">
        <v>268</v>
      </c>
      <c r="AV1151" s="116">
        <v>118.34234896477101</v>
      </c>
      <c r="AW1151" s="116">
        <v>0.64539283169999995</v>
      </c>
    </row>
    <row r="1152" spans="1:49" x14ac:dyDescent="0.25">
      <c r="A1152" s="127">
        <v>260000</v>
      </c>
      <c r="B1152" s="127">
        <v>2500000</v>
      </c>
      <c r="C1152" s="127">
        <v>770000</v>
      </c>
      <c r="D1152" s="116" t="s">
        <v>314</v>
      </c>
      <c r="E1152" s="116" t="s">
        <v>315</v>
      </c>
      <c r="F1152" s="116" t="s">
        <v>316</v>
      </c>
      <c r="G1152" s="116" t="s">
        <v>317</v>
      </c>
      <c r="H1152" s="116">
        <v>0.36</v>
      </c>
      <c r="I1152" s="116">
        <v>0.57999999999999996</v>
      </c>
      <c r="J1152" s="116" t="s">
        <v>326</v>
      </c>
      <c r="K1152" s="116">
        <v>6.5247187122359995E-2</v>
      </c>
      <c r="L1152" s="116">
        <v>3967.4298692957</v>
      </c>
      <c r="M1152" s="116">
        <v>9.9468635040522599</v>
      </c>
      <c r="N1152" s="116">
        <v>1.66688881042691</v>
      </c>
      <c r="O1152" s="116">
        <v>0.64900486432949001</v>
      </c>
      <c r="P1152" s="116">
        <v>0.10875980612609</v>
      </c>
      <c r="Q1152" s="116">
        <v>258.86363907678498</v>
      </c>
      <c r="R1152" s="116">
        <v>1720</v>
      </c>
      <c r="S1152" s="116" t="s">
        <v>325</v>
      </c>
      <c r="T1152" s="116">
        <v>1720</v>
      </c>
      <c r="U1152" s="116" t="s">
        <v>327</v>
      </c>
      <c r="V1152" s="116" t="s">
        <v>326</v>
      </c>
      <c r="Z1152" s="116">
        <v>0</v>
      </c>
      <c r="AA1152" s="116">
        <v>1</v>
      </c>
      <c r="AB1152" s="116">
        <v>0.64900486432949001</v>
      </c>
      <c r="AC1152" s="116">
        <v>0.10875980612609</v>
      </c>
      <c r="AD1152" s="116">
        <v>258.86363907678299</v>
      </c>
      <c r="AF1152" s="116">
        <v>-1</v>
      </c>
      <c r="AG1152" s="116">
        <v>-1</v>
      </c>
      <c r="AH1152" s="116">
        <v>-1</v>
      </c>
      <c r="AI1152" s="116">
        <v>-1</v>
      </c>
      <c r="AJ1152" s="116">
        <v>0</v>
      </c>
      <c r="AM1152" s="116" t="s">
        <v>319</v>
      </c>
      <c r="AN1152" s="116" t="s">
        <v>328</v>
      </c>
      <c r="AQ1152" s="116">
        <v>779</v>
      </c>
      <c r="AR1152" s="116" t="s">
        <v>320</v>
      </c>
      <c r="AS1152" s="116" t="s">
        <v>248</v>
      </c>
      <c r="AT1152" s="116" t="s">
        <v>268</v>
      </c>
      <c r="AV1152" s="116">
        <v>67.325696957795302</v>
      </c>
      <c r="AW1152" s="116">
        <v>0.20994617930000001</v>
      </c>
    </row>
    <row r="1153" spans="1:49" x14ac:dyDescent="0.25">
      <c r="A1153" s="127">
        <v>260000</v>
      </c>
      <c r="B1153" s="127">
        <v>2500000</v>
      </c>
      <c r="C1153" s="127">
        <v>770000</v>
      </c>
      <c r="D1153" s="116" t="s">
        <v>314</v>
      </c>
      <c r="E1153" s="116" t="s">
        <v>315</v>
      </c>
      <c r="F1153" s="116" t="s">
        <v>316</v>
      </c>
      <c r="G1153" s="116" t="s">
        <v>317</v>
      </c>
      <c r="H1153" s="116">
        <v>0.36</v>
      </c>
      <c r="I1153" s="116">
        <v>0.57999999999999996</v>
      </c>
      <c r="J1153" s="116" t="s">
        <v>326</v>
      </c>
      <c r="K1153" s="116">
        <v>9.15093007193E-3</v>
      </c>
      <c r="L1153" s="116">
        <v>3967.4298692957</v>
      </c>
      <c r="M1153" s="116">
        <v>9.9468635040522599</v>
      </c>
      <c r="N1153" s="116">
        <v>1.66688881042691</v>
      </c>
      <c r="O1153" s="116">
        <v>9.1023052360619999E-2</v>
      </c>
      <c r="P1153" s="116">
        <v>1.5253582941900001E-2</v>
      </c>
      <c r="Q1153" s="116">
        <v>36.3056732992153</v>
      </c>
      <c r="R1153" s="116">
        <v>1310</v>
      </c>
      <c r="S1153" s="116" t="s">
        <v>318</v>
      </c>
      <c r="T1153" s="116">
        <v>1310</v>
      </c>
      <c r="U1153" s="116" t="s">
        <v>327</v>
      </c>
      <c r="V1153" s="116" t="s">
        <v>326</v>
      </c>
      <c r="Z1153" s="116">
        <v>0</v>
      </c>
      <c r="AA1153" s="116">
        <v>1</v>
      </c>
      <c r="AB1153" s="116">
        <v>9.1023052360619999E-2</v>
      </c>
      <c r="AC1153" s="116">
        <v>1.5253582941900001E-2</v>
      </c>
      <c r="AD1153" s="116">
        <v>36.305673165030498</v>
      </c>
      <c r="AF1153" s="116">
        <v>-1</v>
      </c>
      <c r="AG1153" s="116">
        <v>-1</v>
      </c>
      <c r="AH1153" s="116">
        <v>-1</v>
      </c>
      <c r="AI1153" s="116">
        <v>-1</v>
      </c>
      <c r="AJ1153" s="116">
        <v>0</v>
      </c>
      <c r="AM1153" s="116" t="s">
        <v>319</v>
      </c>
      <c r="AN1153" s="116" t="s">
        <v>328</v>
      </c>
      <c r="AQ1153" s="116">
        <v>779</v>
      </c>
      <c r="AR1153" s="116" t="s">
        <v>320</v>
      </c>
      <c r="AS1153" s="116" t="s">
        <v>248</v>
      </c>
      <c r="AT1153" s="116" t="s">
        <v>268</v>
      </c>
      <c r="AV1153" s="116">
        <v>53.052519486009501</v>
      </c>
      <c r="AW1153" s="116">
        <v>2.9444990399999999E-2</v>
      </c>
    </row>
    <row r="1154" spans="1:49" x14ac:dyDescent="0.25">
      <c r="A1154" s="127">
        <v>260000</v>
      </c>
      <c r="B1154" s="127">
        <v>2500000</v>
      </c>
      <c r="C1154" s="127">
        <v>770000</v>
      </c>
      <c r="D1154" s="116" t="s">
        <v>314</v>
      </c>
      <c r="E1154" s="116" t="s">
        <v>315</v>
      </c>
      <c r="F1154" s="116" t="s">
        <v>316</v>
      </c>
      <c r="G1154" s="116" t="s">
        <v>317</v>
      </c>
      <c r="H1154" s="116">
        <v>0.36</v>
      </c>
      <c r="I1154" s="116">
        <v>0.57999999999999996</v>
      </c>
      <c r="J1154" s="116" t="s">
        <v>326</v>
      </c>
      <c r="K1154" s="116">
        <v>0.30504233453726998</v>
      </c>
      <c r="L1154" s="116">
        <v>3967.4298692957</v>
      </c>
      <c r="M1154" s="116">
        <v>9.9468635040522599</v>
      </c>
      <c r="N1154" s="116">
        <v>1.66688881042691</v>
      </c>
      <c r="O1154" s="116">
        <v>3.0342144645997302</v>
      </c>
      <c r="P1154" s="116">
        <v>0.50847165414668005</v>
      </c>
      <c r="Q1154" s="116">
        <v>1210.2340694428799</v>
      </c>
      <c r="R1154" s="116">
        <v>1310</v>
      </c>
      <c r="S1154" s="116" t="s">
        <v>318</v>
      </c>
      <c r="T1154" s="116">
        <v>1310</v>
      </c>
      <c r="U1154" s="116" t="s">
        <v>327</v>
      </c>
      <c r="V1154" s="116" t="s">
        <v>326</v>
      </c>
      <c r="Z1154" s="116">
        <v>0</v>
      </c>
      <c r="AA1154" s="116">
        <v>1</v>
      </c>
      <c r="AB1154" s="116">
        <v>3.0342144645997302</v>
      </c>
      <c r="AC1154" s="116">
        <v>0.50847165414668005</v>
      </c>
      <c r="AD1154" s="116">
        <v>1210.2340694428799</v>
      </c>
      <c r="AF1154" s="116">
        <v>-1</v>
      </c>
      <c r="AG1154" s="116">
        <v>-1</v>
      </c>
      <c r="AH1154" s="116">
        <v>-1</v>
      </c>
      <c r="AI1154" s="116">
        <v>-1</v>
      </c>
      <c r="AJ1154" s="116">
        <v>0</v>
      </c>
      <c r="AM1154" s="116" t="s">
        <v>319</v>
      </c>
      <c r="AN1154" s="116" t="s">
        <v>328</v>
      </c>
      <c r="AQ1154" s="116">
        <v>779</v>
      </c>
      <c r="AR1154" s="116" t="s">
        <v>320</v>
      </c>
      <c r="AS1154" s="116" t="s">
        <v>248</v>
      </c>
      <c r="AT1154" s="116" t="s">
        <v>268</v>
      </c>
      <c r="AV1154" s="116">
        <v>147.93912847330799</v>
      </c>
      <c r="AW1154" s="116">
        <v>0.98153614720000004</v>
      </c>
    </row>
    <row r="1155" spans="1:49" x14ac:dyDescent="0.25">
      <c r="A1155" s="127">
        <v>260000</v>
      </c>
      <c r="B1155" s="127">
        <v>2500000</v>
      </c>
      <c r="C1155" s="127">
        <v>770000</v>
      </c>
      <c r="D1155" s="116" t="s">
        <v>314</v>
      </c>
      <c r="E1155" s="116" t="s">
        <v>315</v>
      </c>
      <c r="F1155" s="116" t="s">
        <v>316</v>
      </c>
      <c r="G1155" s="116" t="s">
        <v>317</v>
      </c>
      <c r="H1155" s="116">
        <v>0.36</v>
      </c>
      <c r="I1155" s="116">
        <v>0.57999999999999996</v>
      </c>
      <c r="J1155" s="116" t="s">
        <v>326</v>
      </c>
      <c r="K1155" s="116">
        <v>1.4593357337260001E-2</v>
      </c>
      <c r="L1155" s="116">
        <v>3991.9108722784599</v>
      </c>
      <c r="M1155" s="116">
        <v>10.6523053646509</v>
      </c>
      <c r="N1155" s="116">
        <v>1.81217018568873</v>
      </c>
      <c r="O1155" s="116">
        <v>0.15545289865199999</v>
      </c>
      <c r="P1155" s="116">
        <v>2.6445647075689999E-2</v>
      </c>
      <c r="Q1155" s="116">
        <v>58.255381817668798</v>
      </c>
      <c r="R1155" s="116">
        <v>1210</v>
      </c>
      <c r="S1155" s="116" t="s">
        <v>318</v>
      </c>
      <c r="T1155" s="116">
        <v>1210</v>
      </c>
      <c r="U1155" s="116" t="s">
        <v>327</v>
      </c>
      <c r="V1155" s="116" t="s">
        <v>326</v>
      </c>
      <c r="Z1155" s="116">
        <v>0</v>
      </c>
      <c r="AA1155" s="116">
        <v>1</v>
      </c>
      <c r="AB1155" s="116">
        <v>0.15545289865199999</v>
      </c>
      <c r="AC1155" s="116">
        <v>2.6445647075689999E-2</v>
      </c>
      <c r="AD1155" s="116">
        <v>58.255381852065902</v>
      </c>
      <c r="AF1155" s="116">
        <v>-1</v>
      </c>
      <c r="AG1155" s="116">
        <v>-1</v>
      </c>
      <c r="AH1155" s="116">
        <v>-1</v>
      </c>
      <c r="AI1155" s="116">
        <v>-1</v>
      </c>
      <c r="AJ1155" s="116">
        <v>0</v>
      </c>
      <c r="AM1155" s="116" t="s">
        <v>319</v>
      </c>
      <c r="AN1155" s="116" t="s">
        <v>328</v>
      </c>
      <c r="AQ1155" s="116">
        <v>779</v>
      </c>
      <c r="AR1155" s="116" t="s">
        <v>320</v>
      </c>
      <c r="AS1155" s="116" t="s">
        <v>248</v>
      </c>
      <c r="AT1155" s="116" t="s">
        <v>268</v>
      </c>
      <c r="AV1155" s="116">
        <v>69.550501564609604</v>
      </c>
      <c r="AW1155" s="116">
        <v>4.7246862799999997E-2</v>
      </c>
    </row>
    <row r="1156" spans="1:49" x14ac:dyDescent="0.25">
      <c r="A1156" s="127">
        <v>260000</v>
      </c>
      <c r="B1156" s="127">
        <v>2500000</v>
      </c>
      <c r="C1156" s="127">
        <v>770000</v>
      </c>
      <c r="D1156" s="116" t="s">
        <v>314</v>
      </c>
      <c r="E1156" s="116" t="s">
        <v>315</v>
      </c>
      <c r="F1156" s="116" t="s">
        <v>316</v>
      </c>
      <c r="G1156" s="116" t="s">
        <v>317</v>
      </c>
      <c r="H1156" s="116">
        <v>0.36</v>
      </c>
      <c r="I1156" s="116">
        <v>0.57999999999999996</v>
      </c>
      <c r="J1156" s="116" t="s">
        <v>326</v>
      </c>
      <c r="K1156" s="116">
        <v>0.12194011652935</v>
      </c>
      <c r="L1156" s="116">
        <v>3991.9108722784599</v>
      </c>
      <c r="M1156" s="116">
        <v>10.6523053646509</v>
      </c>
      <c r="N1156" s="116">
        <v>1.81217018568873</v>
      </c>
      <c r="O1156" s="116">
        <v>1.2989433574717899</v>
      </c>
      <c r="P1156" s="116">
        <v>0.2209762436139</v>
      </c>
      <c r="Q1156" s="116">
        <v>486.77407694042699</v>
      </c>
      <c r="R1156" s="116">
        <v>1310</v>
      </c>
      <c r="S1156" s="116" t="s">
        <v>318</v>
      </c>
      <c r="T1156" s="116">
        <v>1310</v>
      </c>
      <c r="U1156" s="116" t="s">
        <v>327</v>
      </c>
      <c r="V1156" s="116" t="s">
        <v>326</v>
      </c>
      <c r="Z1156" s="116">
        <v>0</v>
      </c>
      <c r="AA1156" s="116">
        <v>1</v>
      </c>
      <c r="AB1156" s="116">
        <v>1.2989433574717899</v>
      </c>
      <c r="AC1156" s="116">
        <v>0.2209762436139</v>
      </c>
      <c r="AD1156" s="116">
        <v>486.77407690555299</v>
      </c>
      <c r="AF1156" s="116">
        <v>-1</v>
      </c>
      <c r="AG1156" s="116">
        <v>-1</v>
      </c>
      <c r="AH1156" s="116">
        <v>-1</v>
      </c>
      <c r="AI1156" s="116">
        <v>-1</v>
      </c>
      <c r="AJ1156" s="116">
        <v>0</v>
      </c>
      <c r="AM1156" s="116" t="s">
        <v>319</v>
      </c>
      <c r="AN1156" s="116" t="s">
        <v>328</v>
      </c>
      <c r="AQ1156" s="116">
        <v>779</v>
      </c>
      <c r="AR1156" s="116" t="s">
        <v>320</v>
      </c>
      <c r="AS1156" s="116" t="s">
        <v>248</v>
      </c>
      <c r="AT1156" s="116" t="s">
        <v>268</v>
      </c>
      <c r="AV1156" s="116">
        <v>100.752559212669</v>
      </c>
      <c r="AW1156" s="116">
        <v>0.39478838350000001</v>
      </c>
    </row>
    <row r="1157" spans="1:49" x14ac:dyDescent="0.25">
      <c r="A1157" s="127">
        <v>260000</v>
      </c>
      <c r="B1157" s="127">
        <v>2500000</v>
      </c>
      <c r="C1157" s="127">
        <v>770000</v>
      </c>
      <c r="D1157" s="116" t="s">
        <v>314</v>
      </c>
      <c r="E1157" s="116" t="s">
        <v>315</v>
      </c>
      <c r="F1157" s="116" t="s">
        <v>316</v>
      </c>
      <c r="G1157" s="116" t="s">
        <v>317</v>
      </c>
      <c r="H1157" s="116">
        <v>0.36</v>
      </c>
      <c r="I1157" s="116">
        <v>0.57999999999999996</v>
      </c>
      <c r="J1157" s="116" t="s">
        <v>326</v>
      </c>
      <c r="K1157" s="116">
        <v>0.15936710063295001</v>
      </c>
      <c r="L1157" s="116">
        <v>3991.9108722784599</v>
      </c>
      <c r="M1157" s="116">
        <v>10.6523053646509</v>
      </c>
      <c r="N1157" s="116">
        <v>1.81217018568873</v>
      </c>
      <c r="O1157" s="116">
        <v>1.6976270210213</v>
      </c>
      <c r="P1157" s="116">
        <v>0.28880030834670001</v>
      </c>
      <c r="Q1157" s="116">
        <v>636.17926170019302</v>
      </c>
      <c r="R1157" s="116">
        <v>1310</v>
      </c>
      <c r="S1157" s="116" t="s">
        <v>318</v>
      </c>
      <c r="T1157" s="116">
        <v>1310</v>
      </c>
      <c r="U1157" s="116" t="s">
        <v>327</v>
      </c>
      <c r="V1157" s="116" t="s">
        <v>326</v>
      </c>
      <c r="Z1157" s="116">
        <v>0</v>
      </c>
      <c r="AA1157" s="116">
        <v>1</v>
      </c>
      <c r="AB1157" s="116">
        <v>1.6976270210213</v>
      </c>
      <c r="AC1157" s="116">
        <v>0.28880030834670001</v>
      </c>
      <c r="AD1157" s="116">
        <v>636.17926170019302</v>
      </c>
      <c r="AF1157" s="116">
        <v>-1</v>
      </c>
      <c r="AG1157" s="116">
        <v>-1</v>
      </c>
      <c r="AH1157" s="116">
        <v>-1</v>
      </c>
      <c r="AI1157" s="116">
        <v>-1</v>
      </c>
      <c r="AJ1157" s="116">
        <v>0</v>
      </c>
      <c r="AM1157" s="116" t="s">
        <v>319</v>
      </c>
      <c r="AN1157" s="116" t="s">
        <v>328</v>
      </c>
      <c r="AQ1157" s="116">
        <v>779</v>
      </c>
      <c r="AR1157" s="116" t="s">
        <v>320</v>
      </c>
      <c r="AS1157" s="116" t="s">
        <v>248</v>
      </c>
      <c r="AT1157" s="116" t="s">
        <v>268</v>
      </c>
      <c r="AV1157" s="116">
        <v>105.284530066912</v>
      </c>
      <c r="AW1157" s="116">
        <v>0.51596047180000004</v>
      </c>
    </row>
    <row r="1158" spans="1:49" x14ac:dyDescent="0.25">
      <c r="A1158" s="127">
        <v>260000</v>
      </c>
      <c r="B1158" s="127">
        <v>2500000</v>
      </c>
      <c r="C1158" s="127">
        <v>770000</v>
      </c>
      <c r="D1158" s="116" t="s">
        <v>314</v>
      </c>
      <c r="E1158" s="116" t="s">
        <v>315</v>
      </c>
      <c r="F1158" s="116" t="s">
        <v>316</v>
      </c>
      <c r="G1158" s="116" t="s">
        <v>317</v>
      </c>
      <c r="H1158" s="116">
        <v>0.36</v>
      </c>
      <c r="I1158" s="116">
        <v>0.57999999999999996</v>
      </c>
      <c r="J1158" s="116" t="s">
        <v>326</v>
      </c>
      <c r="K1158" s="116">
        <v>9.0471177618069998E-2</v>
      </c>
      <c r="L1158" s="116">
        <v>3988.1288758891901</v>
      </c>
      <c r="M1158" s="116">
        <v>10.8525139040295</v>
      </c>
      <c r="N1158" s="116">
        <v>1.92168289034595</v>
      </c>
      <c r="O1158" s="116">
        <v>0.98183971301405004</v>
      </c>
      <c r="P1158" s="116">
        <v>0.17385691409809001</v>
      </c>
      <c r="Q1158" s="116">
        <v>360.81071589433202</v>
      </c>
      <c r="R1158" s="116">
        <v>1210</v>
      </c>
      <c r="S1158" s="116" t="s">
        <v>318</v>
      </c>
      <c r="T1158" s="116">
        <v>1210</v>
      </c>
      <c r="U1158" s="116" t="s">
        <v>327</v>
      </c>
      <c r="V1158" s="116" t="s">
        <v>326</v>
      </c>
      <c r="Z1158" s="116">
        <v>0</v>
      </c>
      <c r="AA1158" s="116">
        <v>1</v>
      </c>
      <c r="AB1158" s="116">
        <v>0.98183971301405004</v>
      </c>
      <c r="AC1158" s="116">
        <v>0.17385691409809001</v>
      </c>
      <c r="AD1158" s="116">
        <v>360.81071585908501</v>
      </c>
      <c r="AF1158" s="116">
        <v>-1</v>
      </c>
      <c r="AG1158" s="116">
        <v>-1</v>
      </c>
      <c r="AH1158" s="116">
        <v>-1</v>
      </c>
      <c r="AI1158" s="116">
        <v>-1</v>
      </c>
      <c r="AJ1158" s="116">
        <v>0</v>
      </c>
      <c r="AM1158" s="116" t="s">
        <v>319</v>
      </c>
      <c r="AN1158" s="116" t="s">
        <v>328</v>
      </c>
      <c r="AQ1158" s="116">
        <v>779</v>
      </c>
      <c r="AR1158" s="116" t="s">
        <v>320</v>
      </c>
      <c r="AS1158" s="116" t="s">
        <v>248</v>
      </c>
      <c r="AT1158" s="116" t="s">
        <v>268</v>
      </c>
      <c r="AV1158" s="116">
        <v>202.91035003498999</v>
      </c>
      <c r="AW1158" s="116">
        <v>0.29262831779999998</v>
      </c>
    </row>
    <row r="1159" spans="1:49" x14ac:dyDescent="0.25">
      <c r="A1159" s="127">
        <v>260000</v>
      </c>
      <c r="B1159" s="127">
        <v>2500000</v>
      </c>
      <c r="C1159" s="127">
        <v>770000</v>
      </c>
      <c r="D1159" s="116" t="s">
        <v>314</v>
      </c>
      <c r="E1159" s="116" t="s">
        <v>315</v>
      </c>
      <c r="F1159" s="116" t="s">
        <v>316</v>
      </c>
      <c r="G1159" s="116" t="s">
        <v>317</v>
      </c>
      <c r="H1159" s="116">
        <v>0.36</v>
      </c>
      <c r="I1159" s="116">
        <v>0.57999999999999996</v>
      </c>
      <c r="J1159" s="116" t="s">
        <v>326</v>
      </c>
      <c r="K1159" s="116">
        <v>1.3248848913819999E-2</v>
      </c>
      <c r="L1159" s="116">
        <v>3988.1288758891901</v>
      </c>
      <c r="M1159" s="116">
        <v>10.8525139040295</v>
      </c>
      <c r="N1159" s="116">
        <v>1.92168289034595</v>
      </c>
      <c r="O1159" s="116">
        <v>0.14378331704971001</v>
      </c>
      <c r="P1159" s="116">
        <v>2.5460086274480001E-2</v>
      </c>
      <c r="Q1159" s="116">
        <v>52.8381169255345</v>
      </c>
      <c r="R1159" s="116">
        <v>1310</v>
      </c>
      <c r="S1159" s="116" t="s">
        <v>318</v>
      </c>
      <c r="T1159" s="116">
        <v>1310</v>
      </c>
      <c r="U1159" s="116" t="s">
        <v>327</v>
      </c>
      <c r="V1159" s="116" t="s">
        <v>326</v>
      </c>
      <c r="Z1159" s="116">
        <v>0</v>
      </c>
      <c r="AA1159" s="116">
        <v>1</v>
      </c>
      <c r="AB1159" s="116">
        <v>0.14378331704971001</v>
      </c>
      <c r="AC1159" s="116">
        <v>2.5460086274480001E-2</v>
      </c>
      <c r="AD1159" s="116">
        <v>52.838116928581499</v>
      </c>
      <c r="AF1159" s="116">
        <v>-1</v>
      </c>
      <c r="AG1159" s="116">
        <v>-1</v>
      </c>
      <c r="AH1159" s="116">
        <v>-1</v>
      </c>
      <c r="AI1159" s="116">
        <v>-1</v>
      </c>
      <c r="AJ1159" s="116">
        <v>0</v>
      </c>
      <c r="AM1159" s="116" t="s">
        <v>319</v>
      </c>
      <c r="AN1159" s="116" t="s">
        <v>328</v>
      </c>
      <c r="AQ1159" s="116">
        <v>779</v>
      </c>
      <c r="AR1159" s="116" t="s">
        <v>320</v>
      </c>
      <c r="AS1159" s="116" t="s">
        <v>248</v>
      </c>
      <c r="AT1159" s="116" t="s">
        <v>268</v>
      </c>
      <c r="AV1159" s="116">
        <v>62.9840282586973</v>
      </c>
      <c r="AW1159" s="116">
        <v>4.2853298400000003E-2</v>
      </c>
    </row>
    <row r="1160" spans="1:49" x14ac:dyDescent="0.25">
      <c r="A1160" s="127">
        <v>260000</v>
      </c>
      <c r="B1160" s="127">
        <v>2500000</v>
      </c>
      <c r="C1160" s="127">
        <v>770000</v>
      </c>
      <c r="D1160" s="116" t="s">
        <v>314</v>
      </c>
      <c r="E1160" s="116" t="s">
        <v>315</v>
      </c>
      <c r="F1160" s="116" t="s">
        <v>316</v>
      </c>
      <c r="G1160" s="116" t="s">
        <v>317</v>
      </c>
      <c r="H1160" s="116">
        <v>0.36</v>
      </c>
      <c r="I1160" s="116">
        <v>0.57999999999999996</v>
      </c>
      <c r="J1160" s="116" t="s">
        <v>326</v>
      </c>
      <c r="K1160" s="116">
        <v>0.12570107991710999</v>
      </c>
      <c r="L1160" s="116">
        <v>3988.1288758891901</v>
      </c>
      <c r="M1160" s="116">
        <v>10.8525139040295</v>
      </c>
      <c r="N1160" s="116">
        <v>1.92168289034595</v>
      </c>
      <c r="O1160" s="116">
        <v>1.36417271755199</v>
      </c>
      <c r="P1160" s="116">
        <v>0.24155761457472</v>
      </c>
      <c r="Q1160" s="116">
        <v>501.31210654788902</v>
      </c>
      <c r="R1160" s="116">
        <v>1310</v>
      </c>
      <c r="S1160" s="116" t="s">
        <v>318</v>
      </c>
      <c r="T1160" s="116">
        <v>1310</v>
      </c>
      <c r="U1160" s="116" t="s">
        <v>327</v>
      </c>
      <c r="V1160" s="116" t="s">
        <v>326</v>
      </c>
      <c r="Z1160" s="116">
        <v>0</v>
      </c>
      <c r="AA1160" s="116">
        <v>1</v>
      </c>
      <c r="AB1160" s="116">
        <v>1.36417271755199</v>
      </c>
      <c r="AC1160" s="116">
        <v>0.24155761457472</v>
      </c>
      <c r="AD1160" s="116">
        <v>501.312106581026</v>
      </c>
      <c r="AF1160" s="116">
        <v>-1</v>
      </c>
      <c r="AG1160" s="116">
        <v>-1</v>
      </c>
      <c r="AH1160" s="116">
        <v>-1</v>
      </c>
      <c r="AI1160" s="116">
        <v>-1</v>
      </c>
      <c r="AJ1160" s="116">
        <v>0</v>
      </c>
      <c r="AM1160" s="116" t="s">
        <v>319</v>
      </c>
      <c r="AN1160" s="116" t="s">
        <v>328</v>
      </c>
      <c r="AQ1160" s="116">
        <v>779</v>
      </c>
      <c r="AR1160" s="116" t="s">
        <v>320</v>
      </c>
      <c r="AS1160" s="116" t="s">
        <v>248</v>
      </c>
      <c r="AT1160" s="116" t="s">
        <v>268</v>
      </c>
      <c r="AV1160" s="116">
        <v>92.935643213105905</v>
      </c>
      <c r="AW1160" s="116">
        <v>0.40657916189999999</v>
      </c>
    </row>
    <row r="1161" spans="1:49" x14ac:dyDescent="0.25">
      <c r="A1161" s="127">
        <v>260000</v>
      </c>
      <c r="B1161" s="127">
        <v>2500000</v>
      </c>
      <c r="C1161" s="127">
        <v>770000</v>
      </c>
      <c r="D1161" s="116" t="s">
        <v>314</v>
      </c>
      <c r="E1161" s="116" t="s">
        <v>315</v>
      </c>
      <c r="F1161" s="116" t="s">
        <v>316</v>
      </c>
      <c r="G1161" s="116" t="s">
        <v>317</v>
      </c>
      <c r="H1161" s="116">
        <v>0.36</v>
      </c>
      <c r="I1161" s="116">
        <v>0.57999999999999996</v>
      </c>
      <c r="J1161" s="116" t="s">
        <v>326</v>
      </c>
      <c r="K1161" s="116">
        <v>7.9276265694259995E-2</v>
      </c>
      <c r="L1161" s="116">
        <v>3988.1288758891901</v>
      </c>
      <c r="M1161" s="116">
        <v>10.8525139040295</v>
      </c>
      <c r="N1161" s="116">
        <v>1.92168289034595</v>
      </c>
      <c r="O1161" s="116">
        <v>0.86034677570653995</v>
      </c>
      <c r="P1161" s="116">
        <v>0.15234384339518001</v>
      </c>
      <c r="Q1161" s="116">
        <v>316.16396438795698</v>
      </c>
      <c r="R1161" s="116">
        <v>1310</v>
      </c>
      <c r="S1161" s="116" t="s">
        <v>318</v>
      </c>
      <c r="T1161" s="116">
        <v>1310</v>
      </c>
      <c r="U1161" s="116" t="s">
        <v>327</v>
      </c>
      <c r="V1161" s="116" t="s">
        <v>326</v>
      </c>
      <c r="Z1161" s="116">
        <v>0</v>
      </c>
      <c r="AA1161" s="116">
        <v>1</v>
      </c>
      <c r="AB1161" s="116">
        <v>0.86034677570653995</v>
      </c>
      <c r="AC1161" s="116">
        <v>0.15234384339518001</v>
      </c>
      <c r="AD1161" s="116">
        <v>316.16396438795698</v>
      </c>
      <c r="AF1161" s="116">
        <v>-1</v>
      </c>
      <c r="AG1161" s="116">
        <v>-1</v>
      </c>
      <c r="AH1161" s="116">
        <v>-1</v>
      </c>
      <c r="AI1161" s="116">
        <v>-1</v>
      </c>
      <c r="AJ1161" s="116">
        <v>0</v>
      </c>
      <c r="AM1161" s="116" t="s">
        <v>319</v>
      </c>
      <c r="AN1161" s="116" t="s">
        <v>328</v>
      </c>
      <c r="AQ1161" s="116">
        <v>779</v>
      </c>
      <c r="AR1161" s="116" t="s">
        <v>320</v>
      </c>
      <c r="AS1161" s="116" t="s">
        <v>248</v>
      </c>
      <c r="AT1161" s="116" t="s">
        <v>268</v>
      </c>
      <c r="AV1161" s="116">
        <v>79.360802224489902</v>
      </c>
      <c r="AW1161" s="116">
        <v>0.25641846260000001</v>
      </c>
    </row>
    <row r="1162" spans="1:49" x14ac:dyDescent="0.25">
      <c r="A1162" s="127">
        <v>260000</v>
      </c>
      <c r="B1162" s="127">
        <v>2500000</v>
      </c>
      <c r="C1162" s="127">
        <v>770000</v>
      </c>
      <c r="D1162" s="116" t="s">
        <v>314</v>
      </c>
      <c r="E1162" s="116" t="s">
        <v>315</v>
      </c>
      <c r="F1162" s="116" t="s">
        <v>316</v>
      </c>
      <c r="G1162" s="116" t="s">
        <v>317</v>
      </c>
      <c r="H1162" s="116">
        <v>0.36</v>
      </c>
      <c r="I1162" s="116">
        <v>0.57999999999999996</v>
      </c>
      <c r="J1162" s="116" t="s">
        <v>326</v>
      </c>
      <c r="K1162" s="116">
        <v>8.0803686949369999E-2</v>
      </c>
      <c r="L1162" s="116">
        <v>3988.1288758891901</v>
      </c>
      <c r="M1162" s="116">
        <v>10.8525139040295</v>
      </c>
      <c r="N1162" s="116">
        <v>1.92168289034595</v>
      </c>
      <c r="O1162" s="116">
        <v>0.87692313611491002</v>
      </c>
      <c r="P1162" s="116">
        <v>0.15527906268746999</v>
      </c>
      <c r="Q1162" s="116">
        <v>322.25551720110002</v>
      </c>
      <c r="R1162" s="116">
        <v>1310</v>
      </c>
      <c r="S1162" s="116" t="s">
        <v>318</v>
      </c>
      <c r="T1162" s="116">
        <v>1310</v>
      </c>
      <c r="U1162" s="116" t="s">
        <v>327</v>
      </c>
      <c r="V1162" s="116" t="s">
        <v>326</v>
      </c>
      <c r="Z1162" s="116">
        <v>0</v>
      </c>
      <c r="AA1162" s="116">
        <v>1</v>
      </c>
      <c r="AB1162" s="116">
        <v>0.87692313611491002</v>
      </c>
      <c r="AC1162" s="116">
        <v>0.15527906268746999</v>
      </c>
      <c r="AD1162" s="116">
        <v>322.25551720110201</v>
      </c>
      <c r="AF1162" s="116">
        <v>-1</v>
      </c>
      <c r="AG1162" s="116">
        <v>-1</v>
      </c>
      <c r="AH1162" s="116">
        <v>-1</v>
      </c>
      <c r="AI1162" s="116">
        <v>-1</v>
      </c>
      <c r="AJ1162" s="116">
        <v>0</v>
      </c>
      <c r="AM1162" s="116" t="s">
        <v>319</v>
      </c>
      <c r="AN1162" s="116" t="s">
        <v>328</v>
      </c>
      <c r="AQ1162" s="116">
        <v>779</v>
      </c>
      <c r="AR1162" s="116" t="s">
        <v>320</v>
      </c>
      <c r="AS1162" s="116" t="s">
        <v>248</v>
      </c>
      <c r="AT1162" s="116" t="s">
        <v>268</v>
      </c>
      <c r="AV1162" s="116">
        <v>72.339469120519496</v>
      </c>
      <c r="AW1162" s="116">
        <v>0.26135889470000001</v>
      </c>
    </row>
    <row r="1163" spans="1:49" x14ac:dyDescent="0.25">
      <c r="A1163" s="127">
        <v>260000</v>
      </c>
      <c r="B1163" s="127">
        <v>2500000</v>
      </c>
      <c r="C1163" s="127">
        <v>770000</v>
      </c>
      <c r="D1163" s="116" t="s">
        <v>314</v>
      </c>
      <c r="E1163" s="116" t="s">
        <v>315</v>
      </c>
      <c r="F1163" s="116" t="s">
        <v>316</v>
      </c>
      <c r="G1163" s="116" t="s">
        <v>317</v>
      </c>
      <c r="H1163" s="116">
        <v>0.36</v>
      </c>
      <c r="I1163" s="116">
        <v>0.57999999999999996</v>
      </c>
      <c r="J1163" s="116" t="s">
        <v>326</v>
      </c>
      <c r="K1163" s="116">
        <v>9.1093721614750003E-2</v>
      </c>
      <c r="L1163" s="116">
        <v>3988.1288758891901</v>
      </c>
      <c r="M1163" s="116">
        <v>10.8525139040295</v>
      </c>
      <c r="N1163" s="116">
        <v>1.92168289034595</v>
      </c>
      <c r="O1163" s="116">
        <v>0.98859588039394997</v>
      </c>
      <c r="P1163" s="116">
        <v>0.17505324624501001</v>
      </c>
      <c r="Q1163" s="116">
        <v>363.29350158402298</v>
      </c>
      <c r="R1163" s="116">
        <v>1310</v>
      </c>
      <c r="S1163" s="116" t="s">
        <v>318</v>
      </c>
      <c r="T1163" s="116">
        <v>1310</v>
      </c>
      <c r="U1163" s="116" t="s">
        <v>327</v>
      </c>
      <c r="V1163" s="116" t="s">
        <v>326</v>
      </c>
      <c r="Z1163" s="116">
        <v>0</v>
      </c>
      <c r="AA1163" s="116">
        <v>1</v>
      </c>
      <c r="AB1163" s="116">
        <v>0.98859588039394997</v>
      </c>
      <c r="AC1163" s="116">
        <v>0.17505324624501001</v>
      </c>
      <c r="AD1163" s="116">
        <v>363.29350158402502</v>
      </c>
      <c r="AF1163" s="116">
        <v>-1</v>
      </c>
      <c r="AG1163" s="116">
        <v>-1</v>
      </c>
      <c r="AH1163" s="116">
        <v>-1</v>
      </c>
      <c r="AI1163" s="116">
        <v>-1</v>
      </c>
      <c r="AJ1163" s="116">
        <v>0</v>
      </c>
      <c r="AM1163" s="116" t="s">
        <v>319</v>
      </c>
      <c r="AN1163" s="116" t="s">
        <v>328</v>
      </c>
      <c r="AQ1163" s="116">
        <v>779</v>
      </c>
      <c r="AR1163" s="116" t="s">
        <v>320</v>
      </c>
      <c r="AS1163" s="116" t="s">
        <v>248</v>
      </c>
      <c r="AT1163" s="116" t="s">
        <v>268</v>
      </c>
      <c r="AV1163" s="116">
        <v>77.119801805968706</v>
      </c>
      <c r="AW1163" s="116">
        <v>0.29464193150000001</v>
      </c>
    </row>
    <row r="1164" spans="1:49" x14ac:dyDescent="0.25">
      <c r="A1164" s="127">
        <v>260000</v>
      </c>
      <c r="B1164" s="127">
        <v>2500000</v>
      </c>
      <c r="C1164" s="127">
        <v>770000</v>
      </c>
      <c r="D1164" s="116" t="s">
        <v>314</v>
      </c>
      <c r="E1164" s="116" t="s">
        <v>315</v>
      </c>
      <c r="F1164" s="116" t="s">
        <v>316</v>
      </c>
      <c r="G1164" s="116" t="s">
        <v>317</v>
      </c>
      <c r="H1164" s="116">
        <v>0.36</v>
      </c>
      <c r="I1164" s="116">
        <v>0.57999999999999996</v>
      </c>
      <c r="J1164" s="116" t="s">
        <v>326</v>
      </c>
      <c r="K1164" s="116">
        <v>3.0728563131200001E-3</v>
      </c>
      <c r="L1164" s="116">
        <v>3968.4768716120702</v>
      </c>
      <c r="M1164" s="116">
        <v>9.8281483380366605</v>
      </c>
      <c r="N1164" s="116">
        <v>1.4812997507917001</v>
      </c>
      <c r="O1164" s="116">
        <v>3.0200487666899999E-2</v>
      </c>
      <c r="P1164" s="116">
        <v>4.5518212908499996E-3</v>
      </c>
      <c r="Q1164" s="116">
        <v>12.1945592084395</v>
      </c>
      <c r="R1164" s="116">
        <v>1210</v>
      </c>
      <c r="S1164" s="116" t="s">
        <v>318</v>
      </c>
      <c r="T1164" s="116">
        <v>1210</v>
      </c>
      <c r="U1164" s="116" t="s">
        <v>327</v>
      </c>
      <c r="V1164" s="116" t="s">
        <v>326</v>
      </c>
      <c r="Z1164" s="116">
        <v>0</v>
      </c>
      <c r="AA1164" s="116">
        <v>1</v>
      </c>
      <c r="AB1164" s="116">
        <v>3.0200487666899999E-2</v>
      </c>
      <c r="AC1164" s="116">
        <v>4.5518212908499996E-3</v>
      </c>
      <c r="AD1164" s="116">
        <v>12.194559207180101</v>
      </c>
      <c r="AF1164" s="116">
        <v>-1</v>
      </c>
      <c r="AG1164" s="116">
        <v>-1</v>
      </c>
      <c r="AH1164" s="116">
        <v>-1</v>
      </c>
      <c r="AI1164" s="116">
        <v>-1</v>
      </c>
      <c r="AJ1164" s="116">
        <v>0</v>
      </c>
      <c r="AM1164" s="116" t="s">
        <v>319</v>
      </c>
      <c r="AN1164" s="116" t="s">
        <v>328</v>
      </c>
      <c r="AQ1164" s="116">
        <v>779</v>
      </c>
      <c r="AR1164" s="116" t="s">
        <v>320</v>
      </c>
      <c r="AS1164" s="116" t="s">
        <v>248</v>
      </c>
      <c r="AT1164" s="116" t="s">
        <v>268</v>
      </c>
      <c r="AV1164" s="116">
        <v>100.676250846784</v>
      </c>
      <c r="AW1164" s="116">
        <v>9.8901535000000002E-3</v>
      </c>
    </row>
    <row r="1165" spans="1:49" x14ac:dyDescent="0.25">
      <c r="A1165" s="127">
        <v>260000</v>
      </c>
      <c r="B1165" s="127">
        <v>2500000</v>
      </c>
      <c r="C1165" s="127">
        <v>770000</v>
      </c>
      <c r="D1165" s="116" t="s">
        <v>314</v>
      </c>
      <c r="E1165" s="116" t="s">
        <v>315</v>
      </c>
      <c r="F1165" s="116" t="s">
        <v>316</v>
      </c>
      <c r="G1165" s="116" t="s">
        <v>317</v>
      </c>
      <c r="H1165" s="116">
        <v>0.36</v>
      </c>
      <c r="I1165" s="116">
        <v>0.57999999999999996</v>
      </c>
      <c r="J1165" s="116" t="s">
        <v>326</v>
      </c>
      <c r="K1165" s="116">
        <v>5.1189449355489997E-2</v>
      </c>
      <c r="L1165" s="116">
        <v>3968.4768716120702</v>
      </c>
      <c r="M1165" s="116">
        <v>9.8281483380366605</v>
      </c>
      <c r="N1165" s="116">
        <v>1.4812997507917001</v>
      </c>
      <c r="O1165" s="116">
        <v>0.50309750160821998</v>
      </c>
      <c r="P1165" s="116">
        <v>7.5826918573450003E-2</v>
      </c>
      <c r="Q1165" s="116">
        <v>203.14414583783901</v>
      </c>
      <c r="R1165" s="116">
        <v>1310</v>
      </c>
      <c r="S1165" s="116" t="s">
        <v>318</v>
      </c>
      <c r="T1165" s="116">
        <v>1310</v>
      </c>
      <c r="U1165" s="116" t="s">
        <v>327</v>
      </c>
      <c r="V1165" s="116" t="s">
        <v>326</v>
      </c>
      <c r="Z1165" s="116">
        <v>0</v>
      </c>
      <c r="AA1165" s="116">
        <v>1</v>
      </c>
      <c r="AB1165" s="116">
        <v>0.50309750160821998</v>
      </c>
      <c r="AC1165" s="116">
        <v>7.5826918573450003E-2</v>
      </c>
      <c r="AD1165" s="116">
        <v>203.144145812033</v>
      </c>
      <c r="AF1165" s="116">
        <v>-1</v>
      </c>
      <c r="AG1165" s="116">
        <v>-1</v>
      </c>
      <c r="AH1165" s="116">
        <v>-1</v>
      </c>
      <c r="AI1165" s="116">
        <v>-1</v>
      </c>
      <c r="AJ1165" s="116">
        <v>0</v>
      </c>
      <c r="AM1165" s="116" t="s">
        <v>319</v>
      </c>
      <c r="AN1165" s="116" t="s">
        <v>328</v>
      </c>
      <c r="AQ1165" s="116">
        <v>779</v>
      </c>
      <c r="AR1165" s="116" t="s">
        <v>320</v>
      </c>
      <c r="AS1165" s="116" t="s">
        <v>248</v>
      </c>
      <c r="AT1165" s="116" t="s">
        <v>268</v>
      </c>
      <c r="AV1165" s="116">
        <v>57.595849999745099</v>
      </c>
      <c r="AW1165" s="116">
        <v>0.1647559982</v>
      </c>
    </row>
    <row r="1166" spans="1:49" x14ac:dyDescent="0.25">
      <c r="A1166" s="127">
        <v>260000</v>
      </c>
      <c r="B1166" s="127">
        <v>2500000</v>
      </c>
      <c r="C1166" s="127">
        <v>770000</v>
      </c>
      <c r="D1166" s="116" t="s">
        <v>314</v>
      </c>
      <c r="E1166" s="116" t="s">
        <v>315</v>
      </c>
      <c r="F1166" s="116" t="s">
        <v>316</v>
      </c>
      <c r="G1166" s="116" t="s">
        <v>317</v>
      </c>
      <c r="H1166" s="116">
        <v>0.36</v>
      </c>
      <c r="I1166" s="116">
        <v>0.57999999999999996</v>
      </c>
      <c r="J1166" s="116" t="s">
        <v>326</v>
      </c>
      <c r="K1166" s="116">
        <v>7.6248797095010007E-2</v>
      </c>
      <c r="L1166" s="116">
        <v>3968.4768716120702</v>
      </c>
      <c r="M1166" s="116">
        <v>9.8281483380366605</v>
      </c>
      <c r="N1166" s="116">
        <v>1.4812997507917001</v>
      </c>
      <c r="O1166" s="116">
        <v>0.74938448844667005</v>
      </c>
      <c r="P1166" s="116">
        <v>0.11294732413501</v>
      </c>
      <c r="Q1166" s="116">
        <v>302.591587759812</v>
      </c>
      <c r="R1166" s="116">
        <v>1750</v>
      </c>
      <c r="S1166" s="116" t="s">
        <v>321</v>
      </c>
      <c r="T1166" s="116">
        <v>1750</v>
      </c>
      <c r="U1166" s="116" t="s">
        <v>327</v>
      </c>
      <c r="V1166" s="116" t="s">
        <v>326</v>
      </c>
      <c r="Z1166" s="116">
        <v>0</v>
      </c>
      <c r="AA1166" s="116">
        <v>1</v>
      </c>
      <c r="AB1166" s="116">
        <v>0.74938448844667005</v>
      </c>
      <c r="AC1166" s="116">
        <v>0.11294732413501</v>
      </c>
      <c r="AD1166" s="116">
        <v>302.59158772138397</v>
      </c>
      <c r="AF1166" s="116">
        <v>-1</v>
      </c>
      <c r="AG1166" s="116">
        <v>-1</v>
      </c>
      <c r="AH1166" s="116">
        <v>-1</v>
      </c>
      <c r="AI1166" s="116">
        <v>-1</v>
      </c>
      <c r="AJ1166" s="116">
        <v>0</v>
      </c>
      <c r="AM1166" s="116" t="s">
        <v>319</v>
      </c>
      <c r="AN1166" s="116" t="s">
        <v>328</v>
      </c>
      <c r="AQ1166" s="116">
        <v>779</v>
      </c>
      <c r="AR1166" s="116" t="s">
        <v>320</v>
      </c>
      <c r="AS1166" s="116" t="s">
        <v>248</v>
      </c>
      <c r="AT1166" s="116" t="s">
        <v>268</v>
      </c>
      <c r="AV1166" s="116">
        <v>71.571074472464304</v>
      </c>
      <c r="AW1166" s="116">
        <v>0.24541085779999999</v>
      </c>
    </row>
    <row r="1167" spans="1:49" x14ac:dyDescent="0.25">
      <c r="A1167" s="127">
        <v>260000</v>
      </c>
      <c r="B1167" s="127">
        <v>2500000</v>
      </c>
      <c r="C1167" s="127">
        <v>770000</v>
      </c>
      <c r="D1167" s="116" t="s">
        <v>314</v>
      </c>
      <c r="E1167" s="116" t="s">
        <v>315</v>
      </c>
      <c r="F1167" s="116" t="s">
        <v>316</v>
      </c>
      <c r="G1167" s="116" t="s">
        <v>317</v>
      </c>
      <c r="H1167" s="116">
        <v>0.36</v>
      </c>
      <c r="I1167" s="116">
        <v>0.57999999999999996</v>
      </c>
      <c r="J1167" s="116" t="s">
        <v>326</v>
      </c>
      <c r="K1167" s="116">
        <v>4.3262160615100001E-3</v>
      </c>
      <c r="L1167" s="116">
        <v>4009.3114625614098</v>
      </c>
      <c r="M1167" s="116">
        <v>10.286076186021299</v>
      </c>
      <c r="N1167" s="116">
        <v>1.64250217704179</v>
      </c>
      <c r="O1167" s="116">
        <v>4.4499788005929998E-2</v>
      </c>
      <c r="P1167" s="116">
        <v>7.10581929939E-3</v>
      </c>
      <c r="Q1167" s="116">
        <v>17.3451476449493</v>
      </c>
      <c r="R1167" s="116">
        <v>1210</v>
      </c>
      <c r="S1167" s="116" t="s">
        <v>318</v>
      </c>
      <c r="T1167" s="116">
        <v>1210</v>
      </c>
      <c r="U1167" s="116" t="s">
        <v>327</v>
      </c>
      <c r="V1167" s="116" t="s">
        <v>326</v>
      </c>
      <c r="Z1167" s="116">
        <v>0</v>
      </c>
      <c r="AA1167" s="116">
        <v>1</v>
      </c>
      <c r="AB1167" s="116">
        <v>4.4499788005929998E-2</v>
      </c>
      <c r="AC1167" s="116">
        <v>7.10581929939E-3</v>
      </c>
      <c r="AD1167" s="116">
        <v>17.345147644947701</v>
      </c>
      <c r="AF1167" s="116">
        <v>-1</v>
      </c>
      <c r="AG1167" s="116">
        <v>-1</v>
      </c>
      <c r="AH1167" s="116">
        <v>-1</v>
      </c>
      <c r="AI1167" s="116">
        <v>-1</v>
      </c>
      <c r="AJ1167" s="116">
        <v>0</v>
      </c>
      <c r="AM1167" s="116" t="s">
        <v>319</v>
      </c>
      <c r="AN1167" s="116" t="s">
        <v>328</v>
      </c>
      <c r="AQ1167" s="116">
        <v>779</v>
      </c>
      <c r="AR1167" s="116" t="s">
        <v>320</v>
      </c>
      <c r="AS1167" s="116" t="s">
        <v>248</v>
      </c>
      <c r="AT1167" s="116" t="s">
        <v>268</v>
      </c>
      <c r="AV1167" s="116">
        <v>115.642258888941</v>
      </c>
      <c r="AW1167" s="116">
        <v>1.4067435200000001E-2</v>
      </c>
    </row>
    <row r="1168" spans="1:49" x14ac:dyDescent="0.25">
      <c r="A1168" s="127">
        <v>260000</v>
      </c>
      <c r="B1168" s="127">
        <v>2500000</v>
      </c>
      <c r="C1168" s="127">
        <v>770000</v>
      </c>
      <c r="D1168" s="116" t="s">
        <v>314</v>
      </c>
      <c r="E1168" s="116" t="s">
        <v>315</v>
      </c>
      <c r="F1168" s="116" t="s">
        <v>316</v>
      </c>
      <c r="G1168" s="116" t="s">
        <v>317</v>
      </c>
      <c r="H1168" s="116">
        <v>0.36</v>
      </c>
      <c r="I1168" s="116">
        <v>0.57999999999999996</v>
      </c>
      <c r="J1168" s="116" t="s">
        <v>326</v>
      </c>
      <c r="K1168" s="116">
        <v>6.7130623232999995E-4</v>
      </c>
      <c r="L1168" s="116">
        <v>4009.3114625614098</v>
      </c>
      <c r="M1168" s="116">
        <v>10.286076186021299</v>
      </c>
      <c r="N1168" s="116">
        <v>1.64250217704179</v>
      </c>
      <c r="O1168" s="116">
        <v>6.9051070499399998E-3</v>
      </c>
      <c r="P1168" s="116">
        <v>1.1026219480699999E-3</v>
      </c>
      <c r="Q1168" s="116">
        <v>2.6914757721896301</v>
      </c>
      <c r="R1168" s="116">
        <v>1750</v>
      </c>
      <c r="S1168" s="116" t="s">
        <v>321</v>
      </c>
      <c r="T1168" s="116">
        <v>1750</v>
      </c>
      <c r="U1168" s="116" t="s">
        <v>327</v>
      </c>
      <c r="V1168" s="116" t="s">
        <v>326</v>
      </c>
      <c r="Z1168" s="116">
        <v>0</v>
      </c>
      <c r="AA1168" s="116">
        <v>1</v>
      </c>
      <c r="AB1168" s="116">
        <v>6.9051070499399998E-3</v>
      </c>
      <c r="AC1168" s="116">
        <v>1.1026219480699999E-3</v>
      </c>
      <c r="AD1168" s="116">
        <v>2.6914757721892002</v>
      </c>
      <c r="AF1168" s="116">
        <v>-1</v>
      </c>
      <c r="AG1168" s="116">
        <v>-1</v>
      </c>
      <c r="AH1168" s="116">
        <v>-1</v>
      </c>
      <c r="AI1168" s="116">
        <v>-1</v>
      </c>
      <c r="AJ1168" s="116">
        <v>0</v>
      </c>
      <c r="AM1168" s="116" t="s">
        <v>319</v>
      </c>
      <c r="AN1168" s="116" t="s">
        <v>328</v>
      </c>
      <c r="AQ1168" s="116">
        <v>779</v>
      </c>
      <c r="AR1168" s="116" t="s">
        <v>320</v>
      </c>
      <c r="AS1168" s="116" t="s">
        <v>248</v>
      </c>
      <c r="AT1168" s="116" t="s">
        <v>268</v>
      </c>
      <c r="AV1168" s="116">
        <v>13.3018824953545</v>
      </c>
      <c r="AW1168" s="116">
        <v>2.1828676E-3</v>
      </c>
    </row>
    <row r="1169" spans="1:49" x14ac:dyDescent="0.25">
      <c r="A1169" s="127">
        <v>260000</v>
      </c>
      <c r="B1169" s="127">
        <v>2500000</v>
      </c>
      <c r="C1169" s="127">
        <v>770000</v>
      </c>
      <c r="D1169" s="116" t="s">
        <v>314</v>
      </c>
      <c r="E1169" s="116" t="s">
        <v>315</v>
      </c>
      <c r="F1169" s="116" t="s">
        <v>316</v>
      </c>
      <c r="G1169" s="116" t="s">
        <v>317</v>
      </c>
      <c r="H1169" s="116">
        <v>0.36</v>
      </c>
      <c r="I1169" s="116">
        <v>0.57999999999999996</v>
      </c>
      <c r="J1169" s="116" t="s">
        <v>326</v>
      </c>
      <c r="K1169" s="116">
        <v>4.5291226822609998E-2</v>
      </c>
      <c r="L1169" s="116">
        <v>4009.3114625614098</v>
      </c>
      <c r="M1169" s="116">
        <v>10.286076186021299</v>
      </c>
      <c r="N1169" s="116">
        <v>1.64250217704179</v>
      </c>
      <c r="O1169" s="116">
        <v>0.46586900965577999</v>
      </c>
      <c r="P1169" s="116">
        <v>7.4390938657030004E-2</v>
      </c>
      <c r="Q1169" s="116">
        <v>181.58663485337499</v>
      </c>
      <c r="R1169" s="116">
        <v>1310</v>
      </c>
      <c r="S1169" s="116" t="s">
        <v>318</v>
      </c>
      <c r="T1169" s="116">
        <v>1310</v>
      </c>
      <c r="U1169" s="116" t="s">
        <v>327</v>
      </c>
      <c r="V1169" s="116" t="s">
        <v>326</v>
      </c>
      <c r="Z1169" s="116">
        <v>0</v>
      </c>
      <c r="AA1169" s="116">
        <v>1</v>
      </c>
      <c r="AB1169" s="116">
        <v>0.46586900965577999</v>
      </c>
      <c r="AC1169" s="116">
        <v>7.4390938657030004E-2</v>
      </c>
      <c r="AD1169" s="116">
        <v>181.58663485337499</v>
      </c>
      <c r="AF1169" s="116">
        <v>-1</v>
      </c>
      <c r="AG1169" s="116">
        <v>-1</v>
      </c>
      <c r="AH1169" s="116">
        <v>-1</v>
      </c>
      <c r="AI1169" s="116">
        <v>-1</v>
      </c>
      <c r="AJ1169" s="116">
        <v>0</v>
      </c>
      <c r="AM1169" s="116" t="s">
        <v>319</v>
      </c>
      <c r="AN1169" s="116" t="s">
        <v>328</v>
      </c>
      <c r="AQ1169" s="116">
        <v>779</v>
      </c>
      <c r="AR1169" s="116" t="s">
        <v>320</v>
      </c>
      <c r="AS1169" s="116" t="s">
        <v>248</v>
      </c>
      <c r="AT1169" s="116" t="s">
        <v>268</v>
      </c>
      <c r="AV1169" s="116">
        <v>69.078127531303096</v>
      </c>
      <c r="AW1169" s="116">
        <v>0.14727220990000001</v>
      </c>
    </row>
    <row r="1170" spans="1:49" x14ac:dyDescent="0.25">
      <c r="A1170" s="127">
        <v>260000</v>
      </c>
      <c r="B1170" s="127">
        <v>2500000</v>
      </c>
      <c r="C1170" s="127">
        <v>770000</v>
      </c>
      <c r="D1170" s="116" t="s">
        <v>314</v>
      </c>
      <c r="E1170" s="116" t="s">
        <v>315</v>
      </c>
      <c r="F1170" s="116" t="s">
        <v>316</v>
      </c>
      <c r="G1170" s="116" t="s">
        <v>317</v>
      </c>
      <c r="H1170" s="116">
        <v>0.36</v>
      </c>
      <c r="I1170" s="116">
        <v>0.57999999999999996</v>
      </c>
      <c r="J1170" s="116" t="s">
        <v>326</v>
      </c>
      <c r="K1170" s="116">
        <v>0.11321713346631999</v>
      </c>
      <c r="L1170" s="116">
        <v>4009.3114625614098</v>
      </c>
      <c r="M1170" s="116">
        <v>10.286076186021299</v>
      </c>
      <c r="N1170" s="116">
        <v>1.64250217704179</v>
      </c>
      <c r="O1170" s="116">
        <v>1.1645600603975099</v>
      </c>
      <c r="P1170" s="116">
        <v>0.18595938819686</v>
      </c>
      <c r="Q1170" s="116">
        <v>453.92275096486202</v>
      </c>
      <c r="R1170" s="116">
        <v>1310</v>
      </c>
      <c r="S1170" s="116" t="s">
        <v>318</v>
      </c>
      <c r="T1170" s="116">
        <v>1310</v>
      </c>
      <c r="U1170" s="116" t="s">
        <v>327</v>
      </c>
      <c r="V1170" s="116" t="s">
        <v>326</v>
      </c>
      <c r="Z1170" s="116">
        <v>0</v>
      </c>
      <c r="AA1170" s="116">
        <v>1</v>
      </c>
      <c r="AB1170" s="116">
        <v>1.1645600603975099</v>
      </c>
      <c r="AC1170" s="116">
        <v>0.18595938819686</v>
      </c>
      <c r="AD1170" s="116">
        <v>453.92275096486202</v>
      </c>
      <c r="AF1170" s="116">
        <v>-1</v>
      </c>
      <c r="AG1170" s="116">
        <v>-1</v>
      </c>
      <c r="AH1170" s="116">
        <v>-1</v>
      </c>
      <c r="AI1170" s="116">
        <v>-1</v>
      </c>
      <c r="AJ1170" s="116">
        <v>0</v>
      </c>
      <c r="AM1170" s="116" t="s">
        <v>319</v>
      </c>
      <c r="AN1170" s="116" t="s">
        <v>328</v>
      </c>
      <c r="AQ1170" s="116">
        <v>779</v>
      </c>
      <c r="AR1170" s="116" t="s">
        <v>320</v>
      </c>
      <c r="AS1170" s="116" t="s">
        <v>248</v>
      </c>
      <c r="AT1170" s="116" t="s">
        <v>268</v>
      </c>
      <c r="AV1170" s="116">
        <v>89.1938056329886</v>
      </c>
      <c r="AW1170" s="116">
        <v>0.36814497239999999</v>
      </c>
    </row>
    <row r="1171" spans="1:49" x14ac:dyDescent="0.25">
      <c r="A1171" s="127">
        <v>260000</v>
      </c>
      <c r="B1171" s="127">
        <v>2500000</v>
      </c>
      <c r="C1171" s="127">
        <v>770000</v>
      </c>
      <c r="D1171" s="116" t="s">
        <v>314</v>
      </c>
      <c r="E1171" s="116" t="s">
        <v>315</v>
      </c>
      <c r="F1171" s="116" t="s">
        <v>316</v>
      </c>
      <c r="G1171" s="116" t="s">
        <v>317</v>
      </c>
      <c r="H1171" s="116">
        <v>0.36</v>
      </c>
      <c r="I1171" s="116">
        <v>0.57999999999999996</v>
      </c>
      <c r="J1171" s="116" t="s">
        <v>326</v>
      </c>
      <c r="K1171" s="116">
        <v>0.15372390386087001</v>
      </c>
      <c r="L1171" s="116">
        <v>3975.22992681801</v>
      </c>
      <c r="M1171" s="116">
        <v>10.765988211343601</v>
      </c>
      <c r="N1171" s="116">
        <v>1.89000060213392</v>
      </c>
      <c r="O1171" s="116">
        <v>1.65498973676793</v>
      </c>
      <c r="P1171" s="116">
        <v>0.29053827085943001</v>
      </c>
      <c r="Q1171" s="116">
        <v>611.08786309505695</v>
      </c>
      <c r="R1171" s="116">
        <v>1210</v>
      </c>
      <c r="S1171" s="116" t="s">
        <v>318</v>
      </c>
      <c r="T1171" s="116">
        <v>1210</v>
      </c>
      <c r="U1171" s="116" t="s">
        <v>327</v>
      </c>
      <c r="V1171" s="116" t="s">
        <v>326</v>
      </c>
      <c r="Z1171" s="116">
        <v>0</v>
      </c>
      <c r="AA1171" s="116">
        <v>1</v>
      </c>
      <c r="AB1171" s="116">
        <v>1.65498973676793</v>
      </c>
      <c r="AC1171" s="116">
        <v>0.29053827085943001</v>
      </c>
      <c r="AD1171" s="116">
        <v>611.08786309505695</v>
      </c>
      <c r="AF1171" s="116">
        <v>-1</v>
      </c>
      <c r="AG1171" s="116">
        <v>-1</v>
      </c>
      <c r="AH1171" s="116">
        <v>-1</v>
      </c>
      <c r="AI1171" s="116">
        <v>-1</v>
      </c>
      <c r="AJ1171" s="116">
        <v>0</v>
      </c>
      <c r="AM1171" s="116" t="s">
        <v>319</v>
      </c>
      <c r="AN1171" s="116" t="s">
        <v>328</v>
      </c>
      <c r="AQ1171" s="116">
        <v>779</v>
      </c>
      <c r="AR1171" s="116" t="s">
        <v>320</v>
      </c>
      <c r="AS1171" s="116" t="s">
        <v>248</v>
      </c>
      <c r="AT1171" s="116" t="s">
        <v>268</v>
      </c>
      <c r="AV1171" s="116">
        <v>112.018824018578</v>
      </c>
      <c r="AW1171" s="116">
        <v>0.49561059460000001</v>
      </c>
    </row>
    <row r="1172" spans="1:49" x14ac:dyDescent="0.25">
      <c r="A1172" s="127">
        <v>260000</v>
      </c>
      <c r="B1172" s="127">
        <v>2500000</v>
      </c>
      <c r="C1172" s="127">
        <v>770000</v>
      </c>
      <c r="D1172" s="116" t="s">
        <v>314</v>
      </c>
      <c r="E1172" s="116" t="s">
        <v>315</v>
      </c>
      <c r="F1172" s="116" t="s">
        <v>316</v>
      </c>
      <c r="G1172" s="116" t="s">
        <v>317</v>
      </c>
      <c r="H1172" s="116">
        <v>0.36</v>
      </c>
      <c r="I1172" s="116">
        <v>0.57999999999999996</v>
      </c>
      <c r="J1172" s="116" t="s">
        <v>326</v>
      </c>
      <c r="K1172" s="116">
        <v>3.3451689327769998E-2</v>
      </c>
      <c r="L1172" s="116">
        <v>3975.22992681801</v>
      </c>
      <c r="M1172" s="116">
        <v>10.765988211343601</v>
      </c>
      <c r="N1172" s="116">
        <v>1.89000060213392</v>
      </c>
      <c r="O1172" s="116">
        <v>0.36014049295237999</v>
      </c>
      <c r="P1172" s="116">
        <v>6.322371297189E-2</v>
      </c>
      <c r="Q1172" s="116">
        <v>132.97815651840099</v>
      </c>
      <c r="R1172" s="116">
        <v>1310</v>
      </c>
      <c r="S1172" s="116" t="s">
        <v>318</v>
      </c>
      <c r="T1172" s="116">
        <v>1310</v>
      </c>
      <c r="U1172" s="116" t="s">
        <v>327</v>
      </c>
      <c r="V1172" s="116" t="s">
        <v>326</v>
      </c>
      <c r="Z1172" s="116">
        <v>0</v>
      </c>
      <c r="AA1172" s="116">
        <v>1</v>
      </c>
      <c r="AB1172" s="116">
        <v>0.36014049295237999</v>
      </c>
      <c r="AC1172" s="116">
        <v>6.322371297189E-2</v>
      </c>
      <c r="AD1172" s="116">
        <v>132.97815651840199</v>
      </c>
      <c r="AF1172" s="116">
        <v>-1</v>
      </c>
      <c r="AG1172" s="116">
        <v>-1</v>
      </c>
      <c r="AH1172" s="116">
        <v>-1</v>
      </c>
      <c r="AI1172" s="116">
        <v>-1</v>
      </c>
      <c r="AJ1172" s="116">
        <v>0</v>
      </c>
      <c r="AM1172" s="116" t="s">
        <v>319</v>
      </c>
      <c r="AN1172" s="116" t="s">
        <v>328</v>
      </c>
      <c r="AQ1172" s="116">
        <v>779</v>
      </c>
      <c r="AR1172" s="116" t="s">
        <v>320</v>
      </c>
      <c r="AS1172" s="116" t="s">
        <v>248</v>
      </c>
      <c r="AT1172" s="116" t="s">
        <v>268</v>
      </c>
      <c r="AV1172" s="116">
        <v>63.0453312570802</v>
      </c>
      <c r="AW1172" s="116">
        <v>0.1078492754</v>
      </c>
    </row>
    <row r="1173" spans="1:49" x14ac:dyDescent="0.25">
      <c r="A1173" s="127">
        <v>260000</v>
      </c>
      <c r="B1173" s="127">
        <v>2500000</v>
      </c>
      <c r="C1173" s="127">
        <v>770000</v>
      </c>
      <c r="D1173" s="116" t="s">
        <v>314</v>
      </c>
      <c r="E1173" s="116" t="s">
        <v>315</v>
      </c>
      <c r="F1173" s="116" t="s">
        <v>316</v>
      </c>
      <c r="G1173" s="116" t="s">
        <v>317</v>
      </c>
      <c r="H1173" s="116">
        <v>0.36</v>
      </c>
      <c r="I1173" s="116">
        <v>0.57999999999999996</v>
      </c>
      <c r="J1173" s="116" t="s">
        <v>326</v>
      </c>
      <c r="K1173" s="116">
        <v>0.237077527811</v>
      </c>
      <c r="L1173" s="116">
        <v>3975.22992681801</v>
      </c>
      <c r="M1173" s="116">
        <v>10.765988211343601</v>
      </c>
      <c r="N1173" s="116">
        <v>1.89000060213392</v>
      </c>
      <c r="O1173" s="116">
        <v>2.5523738695877101</v>
      </c>
      <c r="P1173" s="116">
        <v>0.44807667031520998</v>
      </c>
      <c r="Q1173" s="116">
        <v>942.43768353031703</v>
      </c>
      <c r="R1173" s="116">
        <v>1310</v>
      </c>
      <c r="S1173" s="116" t="s">
        <v>318</v>
      </c>
      <c r="T1173" s="116">
        <v>1310</v>
      </c>
      <c r="U1173" s="116" t="s">
        <v>327</v>
      </c>
      <c r="V1173" s="116" t="s">
        <v>326</v>
      </c>
      <c r="Z1173" s="116">
        <v>0</v>
      </c>
      <c r="AA1173" s="116">
        <v>1</v>
      </c>
      <c r="AB1173" s="116">
        <v>2.5523738695877101</v>
      </c>
      <c r="AC1173" s="116">
        <v>0.44807667031520998</v>
      </c>
      <c r="AD1173" s="116">
        <v>942.43768353031703</v>
      </c>
      <c r="AF1173" s="116">
        <v>-1</v>
      </c>
      <c r="AG1173" s="116">
        <v>-1</v>
      </c>
      <c r="AH1173" s="116">
        <v>-1</v>
      </c>
      <c r="AI1173" s="116">
        <v>-1</v>
      </c>
      <c r="AJ1173" s="116">
        <v>0</v>
      </c>
      <c r="AM1173" s="116" t="s">
        <v>319</v>
      </c>
      <c r="AN1173" s="116" t="s">
        <v>328</v>
      </c>
      <c r="AQ1173" s="116">
        <v>779</v>
      </c>
      <c r="AR1173" s="116" t="s">
        <v>320</v>
      </c>
      <c r="AS1173" s="116" t="s">
        <v>248</v>
      </c>
      <c r="AT1173" s="116" t="s">
        <v>268</v>
      </c>
      <c r="AV1173" s="116">
        <v>125.222416845425</v>
      </c>
      <c r="AW1173" s="116">
        <v>0.76434524209999999</v>
      </c>
    </row>
    <row r="1174" spans="1:49" x14ac:dyDescent="0.25">
      <c r="A1174" s="127">
        <v>260000</v>
      </c>
      <c r="B1174" s="127">
        <v>2500000</v>
      </c>
      <c r="C1174" s="127">
        <v>770000</v>
      </c>
      <c r="D1174" s="116" t="s">
        <v>314</v>
      </c>
      <c r="E1174" s="116" t="s">
        <v>315</v>
      </c>
      <c r="F1174" s="116" t="s">
        <v>316</v>
      </c>
      <c r="G1174" s="116" t="s">
        <v>317</v>
      </c>
      <c r="H1174" s="116">
        <v>0.36</v>
      </c>
      <c r="I1174" s="116">
        <v>0.57999999999999996</v>
      </c>
      <c r="J1174" s="116" t="s">
        <v>326</v>
      </c>
      <c r="K1174" s="116">
        <v>3.0320387718290001E-2</v>
      </c>
      <c r="L1174" s="116">
        <v>3975.22992681801</v>
      </c>
      <c r="M1174" s="116">
        <v>10.765988211343601</v>
      </c>
      <c r="N1174" s="116">
        <v>1.89000060213392</v>
      </c>
      <c r="O1174" s="116">
        <v>0.32642893673847001</v>
      </c>
      <c r="P1174" s="116">
        <v>5.7305551044499997E-2</v>
      </c>
      <c r="Q1174" s="116">
        <v>120.530512650471</v>
      </c>
      <c r="R1174" s="116">
        <v>1310</v>
      </c>
      <c r="S1174" s="116" t="s">
        <v>318</v>
      </c>
      <c r="T1174" s="116">
        <v>1310</v>
      </c>
      <c r="U1174" s="116" t="s">
        <v>327</v>
      </c>
      <c r="V1174" s="116" t="s">
        <v>326</v>
      </c>
      <c r="Z1174" s="116">
        <v>0</v>
      </c>
      <c r="AA1174" s="116">
        <v>1</v>
      </c>
      <c r="AB1174" s="116">
        <v>0.32642893673847001</v>
      </c>
      <c r="AC1174" s="116">
        <v>5.7305551044499997E-2</v>
      </c>
      <c r="AD1174" s="116">
        <v>120.53051265047</v>
      </c>
      <c r="AF1174" s="116">
        <v>-1</v>
      </c>
      <c r="AG1174" s="116">
        <v>-1</v>
      </c>
      <c r="AH1174" s="116">
        <v>-1</v>
      </c>
      <c r="AI1174" s="116">
        <v>-1</v>
      </c>
      <c r="AJ1174" s="116">
        <v>0</v>
      </c>
      <c r="AM1174" s="116" t="s">
        <v>319</v>
      </c>
      <c r="AN1174" s="116" t="s">
        <v>328</v>
      </c>
      <c r="AQ1174" s="116">
        <v>779</v>
      </c>
      <c r="AR1174" s="116" t="s">
        <v>320</v>
      </c>
      <c r="AS1174" s="116" t="s">
        <v>248</v>
      </c>
      <c r="AT1174" s="116" t="s">
        <v>268</v>
      </c>
      <c r="AV1174" s="116">
        <v>47.5301730610257</v>
      </c>
      <c r="AW1174" s="116">
        <v>9.7753862699999999E-2</v>
      </c>
    </row>
    <row r="1175" spans="1:49" x14ac:dyDescent="0.25">
      <c r="A1175" s="127">
        <v>260000</v>
      </c>
      <c r="B1175" s="127">
        <v>2500000</v>
      </c>
      <c r="C1175" s="127">
        <v>770000</v>
      </c>
      <c r="D1175" s="116" t="s">
        <v>314</v>
      </c>
      <c r="E1175" s="116" t="s">
        <v>315</v>
      </c>
      <c r="F1175" s="116" t="s">
        <v>316</v>
      </c>
      <c r="G1175" s="116" t="s">
        <v>317</v>
      </c>
      <c r="H1175" s="116">
        <v>0.36</v>
      </c>
      <c r="I1175" s="116">
        <v>0.57999999999999996</v>
      </c>
      <c r="J1175" s="116" t="s">
        <v>326</v>
      </c>
      <c r="K1175" s="116">
        <v>6.7403813118890002E-2</v>
      </c>
      <c r="L1175" s="116">
        <v>3975.22992681801</v>
      </c>
      <c r="M1175" s="116">
        <v>10.765988211343601</v>
      </c>
      <c r="N1175" s="116">
        <v>1.89000060213392</v>
      </c>
      <c r="O1175" s="116">
        <v>0.72566865743758002</v>
      </c>
      <c r="P1175" s="116">
        <v>0.12739324738082</v>
      </c>
      <c r="Q1175" s="116">
        <v>267.94565509186401</v>
      </c>
      <c r="R1175" s="116">
        <v>1310</v>
      </c>
      <c r="S1175" s="116" t="s">
        <v>318</v>
      </c>
      <c r="T1175" s="116">
        <v>1310</v>
      </c>
      <c r="U1175" s="116" t="s">
        <v>327</v>
      </c>
      <c r="V1175" s="116" t="s">
        <v>326</v>
      </c>
      <c r="Z1175" s="116">
        <v>0</v>
      </c>
      <c r="AA1175" s="116">
        <v>1</v>
      </c>
      <c r="AB1175" s="116">
        <v>0.72566865743758002</v>
      </c>
      <c r="AC1175" s="116">
        <v>0.12739324738082</v>
      </c>
      <c r="AD1175" s="116">
        <v>267.94565509186299</v>
      </c>
      <c r="AF1175" s="116">
        <v>-1</v>
      </c>
      <c r="AG1175" s="116">
        <v>-1</v>
      </c>
      <c r="AH1175" s="116">
        <v>-1</v>
      </c>
      <c r="AI1175" s="116">
        <v>-1</v>
      </c>
      <c r="AJ1175" s="116">
        <v>0</v>
      </c>
      <c r="AM1175" s="116" t="s">
        <v>319</v>
      </c>
      <c r="AN1175" s="116" t="s">
        <v>328</v>
      </c>
      <c r="AQ1175" s="116">
        <v>779</v>
      </c>
      <c r="AR1175" s="116" t="s">
        <v>320</v>
      </c>
      <c r="AS1175" s="116" t="s">
        <v>248</v>
      </c>
      <c r="AT1175" s="116" t="s">
        <v>268</v>
      </c>
      <c r="AV1175" s="116">
        <v>83.771170868955906</v>
      </c>
      <c r="AW1175" s="116">
        <v>0.21731196680000001</v>
      </c>
    </row>
    <row r="1176" spans="1:49" x14ac:dyDescent="0.25">
      <c r="A1176" s="127">
        <v>260000</v>
      </c>
      <c r="B1176" s="127">
        <v>2500000</v>
      </c>
      <c r="C1176" s="127">
        <v>770000</v>
      </c>
      <c r="D1176" s="116" t="s">
        <v>314</v>
      </c>
      <c r="E1176" s="116" t="s">
        <v>315</v>
      </c>
      <c r="F1176" s="116" t="s">
        <v>316</v>
      </c>
      <c r="G1176" s="116" t="s">
        <v>317</v>
      </c>
      <c r="H1176" s="116">
        <v>0.36</v>
      </c>
      <c r="I1176" s="116">
        <v>0.57999999999999996</v>
      </c>
      <c r="J1176" s="116" t="s">
        <v>326</v>
      </c>
      <c r="K1176" s="116">
        <v>2.4227431854199999E-3</v>
      </c>
      <c r="L1176" s="116">
        <v>3942.8544049952902</v>
      </c>
      <c r="M1176" s="116">
        <v>10.2684986147266</v>
      </c>
      <c r="N1176" s="116">
        <v>1.64871962157552</v>
      </c>
      <c r="O1176" s="116">
        <v>2.4877935043320001E-2</v>
      </c>
      <c r="P1176" s="116">
        <v>3.9944242278400002E-3</v>
      </c>
      <c r="Q1176" s="116">
        <v>9.5525236408055605</v>
      </c>
      <c r="R1176" s="116">
        <v>1210</v>
      </c>
      <c r="S1176" s="116" t="s">
        <v>318</v>
      </c>
      <c r="T1176" s="116">
        <v>1210</v>
      </c>
      <c r="U1176" s="116" t="s">
        <v>327</v>
      </c>
      <c r="V1176" s="116" t="s">
        <v>326</v>
      </c>
      <c r="Z1176" s="116">
        <v>0</v>
      </c>
      <c r="AA1176" s="116">
        <v>1</v>
      </c>
      <c r="AB1176" s="116">
        <v>2.4877935043320001E-2</v>
      </c>
      <c r="AC1176" s="116">
        <v>3.9944242278400002E-3</v>
      </c>
      <c r="AD1176" s="116">
        <v>9.5525236408047007</v>
      </c>
      <c r="AF1176" s="116">
        <v>-1</v>
      </c>
      <c r="AG1176" s="116">
        <v>-1</v>
      </c>
      <c r="AH1176" s="116">
        <v>-1</v>
      </c>
      <c r="AI1176" s="116">
        <v>-1</v>
      </c>
      <c r="AJ1176" s="116">
        <v>0</v>
      </c>
      <c r="AM1176" s="116" t="s">
        <v>319</v>
      </c>
      <c r="AN1176" s="116" t="s">
        <v>328</v>
      </c>
      <c r="AQ1176" s="116">
        <v>779</v>
      </c>
      <c r="AR1176" s="116" t="s">
        <v>320</v>
      </c>
      <c r="AS1176" s="116" t="s">
        <v>248</v>
      </c>
      <c r="AT1176" s="116" t="s">
        <v>268</v>
      </c>
      <c r="AV1176" s="116">
        <v>45.719195875109499</v>
      </c>
      <c r="AW1176" s="116">
        <v>7.7473832999999997E-3</v>
      </c>
    </row>
    <row r="1177" spans="1:49" x14ac:dyDescent="0.25">
      <c r="A1177" s="127">
        <v>260000</v>
      </c>
      <c r="B1177" s="127">
        <v>2500000</v>
      </c>
      <c r="C1177" s="127">
        <v>770000</v>
      </c>
      <c r="D1177" s="116" t="s">
        <v>314</v>
      </c>
      <c r="E1177" s="116" t="s">
        <v>315</v>
      </c>
      <c r="F1177" s="116" t="s">
        <v>316</v>
      </c>
      <c r="G1177" s="116" t="s">
        <v>317</v>
      </c>
      <c r="H1177" s="116">
        <v>0.36</v>
      </c>
      <c r="I1177" s="116">
        <v>0.57999999999999996</v>
      </c>
      <c r="J1177" s="116" t="s">
        <v>326</v>
      </c>
      <c r="K1177" s="116">
        <v>0.15779816555140999</v>
      </c>
      <c r="L1177" s="116">
        <v>3942.8544049952902</v>
      </c>
      <c r="M1177" s="116">
        <v>10.2684986147266</v>
      </c>
      <c r="N1177" s="116">
        <v>1.64871962157552</v>
      </c>
      <c r="O1177" s="116">
        <v>1.62035024437108</v>
      </c>
      <c r="P1177" s="116">
        <v>0.26016493179323003</v>
      </c>
      <c r="Q1177" s="116">
        <v>622.17519214456399</v>
      </c>
      <c r="R1177" s="116">
        <v>1310</v>
      </c>
      <c r="S1177" s="116" t="s">
        <v>318</v>
      </c>
      <c r="T1177" s="116">
        <v>1310</v>
      </c>
      <c r="U1177" s="116" t="s">
        <v>327</v>
      </c>
      <c r="V1177" s="116" t="s">
        <v>326</v>
      </c>
      <c r="Z1177" s="116">
        <v>0</v>
      </c>
      <c r="AA1177" s="116">
        <v>1</v>
      </c>
      <c r="AB1177" s="116">
        <v>1.62035024437108</v>
      </c>
      <c r="AC1177" s="116">
        <v>0.26016493179323003</v>
      </c>
      <c r="AD1177" s="116">
        <v>622.17519214456399</v>
      </c>
      <c r="AF1177" s="116">
        <v>-1</v>
      </c>
      <c r="AG1177" s="116">
        <v>-1</v>
      </c>
      <c r="AH1177" s="116">
        <v>-1</v>
      </c>
      <c r="AI1177" s="116">
        <v>-1</v>
      </c>
      <c r="AJ1177" s="116">
        <v>0</v>
      </c>
      <c r="AM1177" s="116" t="s">
        <v>319</v>
      </c>
      <c r="AN1177" s="116" t="s">
        <v>328</v>
      </c>
      <c r="AQ1177" s="116">
        <v>779</v>
      </c>
      <c r="AR1177" s="116" t="s">
        <v>320</v>
      </c>
      <c r="AS1177" s="116" t="s">
        <v>248</v>
      </c>
      <c r="AT1177" s="116" t="s">
        <v>268</v>
      </c>
      <c r="AV1177" s="116">
        <v>102.103092685288</v>
      </c>
      <c r="AW1177" s="116">
        <v>0.50460275109999997</v>
      </c>
    </row>
    <row r="1178" spans="1:49" x14ac:dyDescent="0.25">
      <c r="A1178" s="127">
        <v>260000</v>
      </c>
      <c r="B1178" s="127">
        <v>2500000</v>
      </c>
      <c r="C1178" s="127">
        <v>770000</v>
      </c>
      <c r="D1178" s="116" t="s">
        <v>314</v>
      </c>
      <c r="E1178" s="116" t="s">
        <v>315</v>
      </c>
      <c r="F1178" s="116" t="s">
        <v>316</v>
      </c>
      <c r="G1178" s="116" t="s">
        <v>317</v>
      </c>
      <c r="H1178" s="116">
        <v>0.36</v>
      </c>
      <c r="I1178" s="116">
        <v>0.57999999999999996</v>
      </c>
      <c r="J1178" s="116" t="s">
        <v>326</v>
      </c>
      <c r="K1178" s="116">
        <v>3.7435984478950003E-2</v>
      </c>
      <c r="L1178" s="116">
        <v>4006.38119088854</v>
      </c>
      <c r="M1178" s="116">
        <v>11.0118691676912</v>
      </c>
      <c r="N1178" s="116">
        <v>1.9771961254333901</v>
      </c>
      <c r="O1178" s="116">
        <v>0.41224016324598001</v>
      </c>
      <c r="P1178" s="116">
        <v>7.4018283463570006E-2</v>
      </c>
      <c r="Q1178" s="116">
        <v>149.98282407888399</v>
      </c>
      <c r="R1178" s="116">
        <v>1210</v>
      </c>
      <c r="S1178" s="116" t="s">
        <v>318</v>
      </c>
      <c r="T1178" s="116">
        <v>1210</v>
      </c>
      <c r="U1178" s="116" t="s">
        <v>327</v>
      </c>
      <c r="V1178" s="116" t="s">
        <v>326</v>
      </c>
      <c r="Z1178" s="116">
        <v>0</v>
      </c>
      <c r="AA1178" s="116">
        <v>1</v>
      </c>
      <c r="AB1178" s="116">
        <v>0.41224016324598001</v>
      </c>
      <c r="AC1178" s="116">
        <v>7.4018283463570006E-2</v>
      </c>
      <c r="AD1178" s="116">
        <v>149.98282417108601</v>
      </c>
      <c r="AF1178" s="116">
        <v>-1</v>
      </c>
      <c r="AG1178" s="116">
        <v>-1</v>
      </c>
      <c r="AH1178" s="116">
        <v>-1</v>
      </c>
      <c r="AI1178" s="116">
        <v>-1</v>
      </c>
      <c r="AJ1178" s="116">
        <v>0</v>
      </c>
      <c r="AM1178" s="116" t="s">
        <v>319</v>
      </c>
      <c r="AN1178" s="116" t="s">
        <v>328</v>
      </c>
      <c r="AQ1178" s="116">
        <v>779</v>
      </c>
      <c r="AR1178" s="116" t="s">
        <v>320</v>
      </c>
      <c r="AS1178" s="116" t="s">
        <v>248</v>
      </c>
      <c r="AT1178" s="116" t="s">
        <v>268</v>
      </c>
      <c r="AV1178" s="116">
        <v>106.098649229256</v>
      </c>
      <c r="AW1178" s="116">
        <v>0.1216405711</v>
      </c>
    </row>
    <row r="1179" spans="1:49" x14ac:dyDescent="0.25">
      <c r="A1179" s="127">
        <v>260000</v>
      </c>
      <c r="B1179" s="127">
        <v>2500000</v>
      </c>
      <c r="C1179" s="127">
        <v>770000</v>
      </c>
      <c r="D1179" s="116" t="s">
        <v>314</v>
      </c>
      <c r="E1179" s="116" t="s">
        <v>315</v>
      </c>
      <c r="F1179" s="116" t="s">
        <v>316</v>
      </c>
      <c r="G1179" s="116" t="s">
        <v>317</v>
      </c>
      <c r="H1179" s="116">
        <v>0.36</v>
      </c>
      <c r="I1179" s="116">
        <v>0.57999999999999996</v>
      </c>
      <c r="J1179" s="116" t="s">
        <v>326</v>
      </c>
      <c r="K1179" s="116">
        <v>0.20385454217939</v>
      </c>
      <c r="L1179" s="116">
        <v>4006.38119088854</v>
      </c>
      <c r="M1179" s="116">
        <v>11.0118691676912</v>
      </c>
      <c r="N1179" s="116">
        <v>1.9771961254333901</v>
      </c>
      <c r="O1179" s="116">
        <v>2.2448195477191302</v>
      </c>
      <c r="P1179" s="116">
        <v>0.4030604109491</v>
      </c>
      <c r="Q1179" s="116">
        <v>816.71900346474001</v>
      </c>
      <c r="R1179" s="116">
        <v>1310</v>
      </c>
      <c r="S1179" s="116" t="s">
        <v>318</v>
      </c>
      <c r="T1179" s="116">
        <v>1310</v>
      </c>
      <c r="U1179" s="116" t="s">
        <v>327</v>
      </c>
      <c r="V1179" s="116" t="s">
        <v>326</v>
      </c>
      <c r="Z1179" s="116">
        <v>0</v>
      </c>
      <c r="AA1179" s="116">
        <v>1</v>
      </c>
      <c r="AB1179" s="116">
        <v>2.2448195477191302</v>
      </c>
      <c r="AC1179" s="116">
        <v>0.4030604109491</v>
      </c>
      <c r="AD1179" s="116">
        <v>816.71900340658703</v>
      </c>
      <c r="AF1179" s="116">
        <v>-1</v>
      </c>
      <c r="AG1179" s="116">
        <v>-1</v>
      </c>
      <c r="AH1179" s="116">
        <v>-1</v>
      </c>
      <c r="AI1179" s="116">
        <v>-1</v>
      </c>
      <c r="AJ1179" s="116">
        <v>0</v>
      </c>
      <c r="AM1179" s="116" t="s">
        <v>319</v>
      </c>
      <c r="AN1179" s="116" t="s">
        <v>328</v>
      </c>
      <c r="AQ1179" s="116">
        <v>779</v>
      </c>
      <c r="AR1179" s="116" t="s">
        <v>320</v>
      </c>
      <c r="AS1179" s="116" t="s">
        <v>248</v>
      </c>
      <c r="AT1179" s="116" t="s">
        <v>268</v>
      </c>
      <c r="AV1179" s="116">
        <v>115.355279494405</v>
      </c>
      <c r="AW1179" s="116">
        <v>0.66238361999999995</v>
      </c>
    </row>
    <row r="1180" spans="1:49" x14ac:dyDescent="0.25">
      <c r="A1180" s="127">
        <v>260000</v>
      </c>
      <c r="B1180" s="127">
        <v>2500000</v>
      </c>
      <c r="C1180" s="127">
        <v>770000</v>
      </c>
      <c r="D1180" s="116" t="s">
        <v>314</v>
      </c>
      <c r="E1180" s="116" t="s">
        <v>315</v>
      </c>
      <c r="F1180" s="116" t="s">
        <v>316</v>
      </c>
      <c r="G1180" s="116" t="s">
        <v>317</v>
      </c>
      <c r="H1180" s="116">
        <v>0.36</v>
      </c>
      <c r="I1180" s="116">
        <v>0.57999999999999996</v>
      </c>
      <c r="J1180" s="116" t="s">
        <v>326</v>
      </c>
      <c r="K1180" s="116">
        <v>0.12389874778418999</v>
      </c>
      <c r="L1180" s="116">
        <v>4006.38119088854</v>
      </c>
      <c r="M1180" s="116">
        <v>11.0118691676912</v>
      </c>
      <c r="N1180" s="116">
        <v>1.9771961254333901</v>
      </c>
      <c r="O1180" s="116">
        <v>1.3643568006403699</v>
      </c>
      <c r="P1180" s="116">
        <v>0.24497212406496</v>
      </c>
      <c r="Q1180" s="116">
        <v>496.38561269725801</v>
      </c>
      <c r="R1180" s="116">
        <v>1310</v>
      </c>
      <c r="S1180" s="116" t="s">
        <v>318</v>
      </c>
      <c r="T1180" s="116">
        <v>1310</v>
      </c>
      <c r="U1180" s="116" t="s">
        <v>327</v>
      </c>
      <c r="V1180" s="116" t="s">
        <v>326</v>
      </c>
      <c r="Z1180" s="116">
        <v>0</v>
      </c>
      <c r="AA1180" s="116">
        <v>1</v>
      </c>
      <c r="AB1180" s="116">
        <v>1.3643568006403699</v>
      </c>
      <c r="AC1180" s="116">
        <v>0.24497212406496</v>
      </c>
      <c r="AD1180" s="116">
        <v>496.38561266320801</v>
      </c>
      <c r="AF1180" s="116">
        <v>-1</v>
      </c>
      <c r="AG1180" s="116">
        <v>-1</v>
      </c>
      <c r="AH1180" s="116">
        <v>-1</v>
      </c>
      <c r="AI1180" s="116">
        <v>-1</v>
      </c>
      <c r="AJ1180" s="116">
        <v>0</v>
      </c>
      <c r="AM1180" s="116" t="s">
        <v>319</v>
      </c>
      <c r="AN1180" s="116" t="s">
        <v>328</v>
      </c>
      <c r="AQ1180" s="116">
        <v>779</v>
      </c>
      <c r="AR1180" s="116" t="s">
        <v>320</v>
      </c>
      <c r="AS1180" s="116" t="s">
        <v>248</v>
      </c>
      <c r="AT1180" s="116" t="s">
        <v>268</v>
      </c>
      <c r="AV1180" s="116">
        <v>91.119404377689506</v>
      </c>
      <c r="AW1180" s="116">
        <v>0.40258362749999999</v>
      </c>
    </row>
    <row r="1181" spans="1:49" x14ac:dyDescent="0.25">
      <c r="A1181" s="127">
        <v>260000</v>
      </c>
      <c r="B1181" s="127">
        <v>2500000</v>
      </c>
      <c r="C1181" s="127">
        <v>770000</v>
      </c>
      <c r="D1181" s="116" t="s">
        <v>314</v>
      </c>
      <c r="E1181" s="116" t="s">
        <v>315</v>
      </c>
      <c r="F1181" s="116" t="s">
        <v>316</v>
      </c>
      <c r="G1181" s="116" t="s">
        <v>317</v>
      </c>
      <c r="H1181" s="116">
        <v>0.36</v>
      </c>
      <c r="I1181" s="116">
        <v>0.57999999999999996</v>
      </c>
      <c r="J1181" s="116" t="s">
        <v>326</v>
      </c>
      <c r="K1181" s="116">
        <v>6.3291197357110002E-2</v>
      </c>
      <c r="L1181" s="116">
        <v>3990.2660353296501</v>
      </c>
      <c r="M1181" s="116">
        <v>10.3269649894014</v>
      </c>
      <c r="N1181" s="116">
        <v>1.6618264739913</v>
      </c>
      <c r="O1181" s="116">
        <v>0.65360597924417996</v>
      </c>
      <c r="P1181" s="116">
        <v>0.10517898733865</v>
      </c>
      <c r="Q1181" s="116">
        <v>252.54871514942599</v>
      </c>
      <c r="R1181" s="116">
        <v>1210</v>
      </c>
      <c r="S1181" s="116" t="s">
        <v>318</v>
      </c>
      <c r="T1181" s="116">
        <v>1210</v>
      </c>
      <c r="U1181" s="116" t="s">
        <v>327</v>
      </c>
      <c r="V1181" s="116" t="s">
        <v>326</v>
      </c>
      <c r="Z1181" s="116">
        <v>0</v>
      </c>
      <c r="AA1181" s="116">
        <v>1</v>
      </c>
      <c r="AB1181" s="116">
        <v>0.65360597924417996</v>
      </c>
      <c r="AC1181" s="116">
        <v>0.10517898733865</v>
      </c>
      <c r="AD1181" s="116">
        <v>252.54871514942701</v>
      </c>
      <c r="AF1181" s="116">
        <v>-1</v>
      </c>
      <c r="AG1181" s="116">
        <v>-1</v>
      </c>
      <c r="AH1181" s="116">
        <v>-1</v>
      </c>
      <c r="AI1181" s="116">
        <v>-1</v>
      </c>
      <c r="AJ1181" s="116">
        <v>0</v>
      </c>
      <c r="AM1181" s="116" t="s">
        <v>319</v>
      </c>
      <c r="AN1181" s="116" t="s">
        <v>328</v>
      </c>
      <c r="AQ1181" s="116">
        <v>779</v>
      </c>
      <c r="AR1181" s="116" t="s">
        <v>320</v>
      </c>
      <c r="AS1181" s="116" t="s">
        <v>248</v>
      </c>
      <c r="AT1181" s="116" t="s">
        <v>268</v>
      </c>
      <c r="AV1181" s="116">
        <v>105.547030456641</v>
      </c>
      <c r="AW1181" s="116">
        <v>0.20482458649999999</v>
      </c>
    </row>
    <row r="1182" spans="1:49" x14ac:dyDescent="0.25">
      <c r="A1182" s="127">
        <v>260000</v>
      </c>
      <c r="B1182" s="127">
        <v>2500000</v>
      </c>
      <c r="C1182" s="127">
        <v>770000</v>
      </c>
      <c r="D1182" s="116" t="s">
        <v>314</v>
      </c>
      <c r="E1182" s="116" t="s">
        <v>315</v>
      </c>
      <c r="F1182" s="116" t="s">
        <v>316</v>
      </c>
      <c r="G1182" s="116" t="s">
        <v>317</v>
      </c>
      <c r="H1182" s="116">
        <v>0.36</v>
      </c>
      <c r="I1182" s="116">
        <v>0.57999999999999996</v>
      </c>
      <c r="J1182" s="116" t="s">
        <v>326</v>
      </c>
      <c r="K1182" s="116">
        <v>5.7763313759500003E-3</v>
      </c>
      <c r="L1182" s="116">
        <v>3990.2660353296501</v>
      </c>
      <c r="M1182" s="116">
        <v>10.3269649894014</v>
      </c>
      <c r="N1182" s="116">
        <v>1.6618264739913</v>
      </c>
      <c r="O1182" s="116">
        <v>5.9651971886650001E-2</v>
      </c>
      <c r="P1182" s="116">
        <v>9.5992604030999996E-3</v>
      </c>
      <c r="Q1182" s="116">
        <v>23.049098898278199</v>
      </c>
      <c r="R1182" s="116">
        <v>1310</v>
      </c>
      <c r="S1182" s="116" t="s">
        <v>318</v>
      </c>
      <c r="T1182" s="116">
        <v>1310</v>
      </c>
      <c r="U1182" s="116" t="s">
        <v>327</v>
      </c>
      <c r="V1182" s="116" t="s">
        <v>326</v>
      </c>
      <c r="Z1182" s="116">
        <v>0</v>
      </c>
      <c r="AA1182" s="116">
        <v>1</v>
      </c>
      <c r="AB1182" s="116">
        <v>5.9651971886650001E-2</v>
      </c>
      <c r="AC1182" s="116">
        <v>9.5992604030999996E-3</v>
      </c>
      <c r="AD1182" s="116">
        <v>23.049098898279599</v>
      </c>
      <c r="AF1182" s="116">
        <v>-1</v>
      </c>
      <c r="AG1182" s="116">
        <v>-1</v>
      </c>
      <c r="AH1182" s="116">
        <v>-1</v>
      </c>
      <c r="AI1182" s="116">
        <v>-1</v>
      </c>
      <c r="AJ1182" s="116">
        <v>0</v>
      </c>
      <c r="AM1182" s="116" t="s">
        <v>319</v>
      </c>
      <c r="AN1182" s="116" t="s">
        <v>328</v>
      </c>
      <c r="AQ1182" s="116">
        <v>779</v>
      </c>
      <c r="AR1182" s="116" t="s">
        <v>320</v>
      </c>
      <c r="AS1182" s="116" t="s">
        <v>248</v>
      </c>
      <c r="AT1182" s="116" t="s">
        <v>268</v>
      </c>
      <c r="AV1182" s="116">
        <v>29.9881364352213</v>
      </c>
      <c r="AW1182" s="116">
        <v>1.8693510900000002E-2</v>
      </c>
    </row>
    <row r="1183" spans="1:49" x14ac:dyDescent="0.25">
      <c r="A1183" s="127">
        <v>260000</v>
      </c>
      <c r="B1183" s="127">
        <v>2500000</v>
      </c>
      <c r="C1183" s="127">
        <v>770000</v>
      </c>
      <c r="D1183" s="116" t="s">
        <v>314</v>
      </c>
      <c r="E1183" s="116" t="s">
        <v>315</v>
      </c>
      <c r="F1183" s="116" t="s">
        <v>316</v>
      </c>
      <c r="G1183" s="116" t="s">
        <v>317</v>
      </c>
      <c r="H1183" s="116">
        <v>0.36</v>
      </c>
      <c r="I1183" s="116">
        <v>0.57999999999999996</v>
      </c>
      <c r="J1183" s="116" t="s">
        <v>326</v>
      </c>
      <c r="K1183" s="116">
        <v>6.3858398159940002E-2</v>
      </c>
      <c r="L1183" s="116">
        <v>3990.2660353296501</v>
      </c>
      <c r="M1183" s="116">
        <v>10.3269649894014</v>
      </c>
      <c r="N1183" s="116">
        <v>1.6618264739913</v>
      </c>
      <c r="O1183" s="116">
        <v>0.65946344207695995</v>
      </c>
      <c r="P1183" s="116">
        <v>0.10612157664886</v>
      </c>
      <c r="Q1183" s="116">
        <v>254.81199724816599</v>
      </c>
      <c r="R1183" s="116">
        <v>1310</v>
      </c>
      <c r="S1183" s="116" t="s">
        <v>318</v>
      </c>
      <c r="T1183" s="116">
        <v>1310</v>
      </c>
      <c r="U1183" s="116" t="s">
        <v>327</v>
      </c>
      <c r="V1183" s="116" t="s">
        <v>326</v>
      </c>
      <c r="Z1183" s="116">
        <v>0</v>
      </c>
      <c r="AA1183" s="116">
        <v>1</v>
      </c>
      <c r="AB1183" s="116">
        <v>0.65946344207695995</v>
      </c>
      <c r="AC1183" s="116">
        <v>0.10612157664886</v>
      </c>
      <c r="AD1183" s="116">
        <v>254.811997248165</v>
      </c>
      <c r="AF1183" s="116">
        <v>-1</v>
      </c>
      <c r="AG1183" s="116">
        <v>-1</v>
      </c>
      <c r="AH1183" s="116">
        <v>-1</v>
      </c>
      <c r="AI1183" s="116">
        <v>-1</v>
      </c>
      <c r="AJ1183" s="116">
        <v>0</v>
      </c>
      <c r="AM1183" s="116" t="s">
        <v>319</v>
      </c>
      <c r="AN1183" s="116" t="s">
        <v>328</v>
      </c>
      <c r="AQ1183" s="116">
        <v>779</v>
      </c>
      <c r="AR1183" s="116" t="s">
        <v>320</v>
      </c>
      <c r="AS1183" s="116" t="s">
        <v>248</v>
      </c>
      <c r="AT1183" s="116" t="s">
        <v>268</v>
      </c>
      <c r="AV1183" s="116">
        <v>65.280440188871594</v>
      </c>
      <c r="AW1183" s="116">
        <v>0.20666017619999999</v>
      </c>
    </row>
    <row r="1184" spans="1:49" x14ac:dyDescent="0.25">
      <c r="A1184" s="127">
        <v>260000</v>
      </c>
      <c r="B1184" s="127">
        <v>2500000</v>
      </c>
      <c r="C1184" s="127">
        <v>770000</v>
      </c>
      <c r="D1184" s="116" t="s">
        <v>314</v>
      </c>
      <c r="E1184" s="116" t="s">
        <v>315</v>
      </c>
      <c r="F1184" s="116" t="s">
        <v>316</v>
      </c>
      <c r="G1184" s="116" t="s">
        <v>317</v>
      </c>
      <c r="H1184" s="116">
        <v>0.36</v>
      </c>
      <c r="I1184" s="116">
        <v>0.57999999999999996</v>
      </c>
      <c r="J1184" s="116" t="s">
        <v>326</v>
      </c>
      <c r="K1184" s="116">
        <v>0.19028182445461</v>
      </c>
      <c r="L1184" s="116">
        <v>3944.2057100222401</v>
      </c>
      <c r="M1184" s="116">
        <v>11.812903084115799</v>
      </c>
      <c r="N1184" s="116">
        <v>2.2013663036431002</v>
      </c>
      <c r="O1184" s="116">
        <v>2.2477807509511298</v>
      </c>
      <c r="P1184" s="116">
        <v>0.41887999655011998</v>
      </c>
      <c r="Q1184" s="116">
        <v>750.51065852734996</v>
      </c>
      <c r="R1184" s="116">
        <v>1210</v>
      </c>
      <c r="S1184" s="116" t="s">
        <v>318</v>
      </c>
      <c r="T1184" s="116">
        <v>1210</v>
      </c>
      <c r="U1184" s="116" t="s">
        <v>327</v>
      </c>
      <c r="V1184" s="116" t="s">
        <v>326</v>
      </c>
      <c r="Z1184" s="116">
        <v>0</v>
      </c>
      <c r="AA1184" s="116">
        <v>1</v>
      </c>
      <c r="AB1184" s="116">
        <v>2.2477807509511298</v>
      </c>
      <c r="AC1184" s="116">
        <v>0.41887999655011998</v>
      </c>
      <c r="AD1184" s="116">
        <v>750.51065852734996</v>
      </c>
      <c r="AF1184" s="116">
        <v>-1</v>
      </c>
      <c r="AG1184" s="116">
        <v>-1</v>
      </c>
      <c r="AH1184" s="116">
        <v>-1</v>
      </c>
      <c r="AI1184" s="116">
        <v>-1</v>
      </c>
      <c r="AJ1184" s="116">
        <v>0</v>
      </c>
      <c r="AM1184" s="116" t="s">
        <v>319</v>
      </c>
      <c r="AN1184" s="116" t="s">
        <v>328</v>
      </c>
      <c r="AQ1184" s="116">
        <v>779</v>
      </c>
      <c r="AR1184" s="116" t="s">
        <v>320</v>
      </c>
      <c r="AS1184" s="116" t="s">
        <v>248</v>
      </c>
      <c r="AT1184" s="116" t="s">
        <v>268</v>
      </c>
      <c r="AV1184" s="116">
        <v>153.10358867549701</v>
      </c>
      <c r="AW1184" s="116">
        <v>0.60868666549999995</v>
      </c>
    </row>
    <row r="1185" spans="1:49" x14ac:dyDescent="0.25">
      <c r="A1185" s="127">
        <v>260000</v>
      </c>
      <c r="B1185" s="127">
        <v>2500000</v>
      </c>
      <c r="C1185" s="127">
        <v>770000</v>
      </c>
      <c r="D1185" s="116" t="s">
        <v>314</v>
      </c>
      <c r="E1185" s="116" t="s">
        <v>315</v>
      </c>
      <c r="F1185" s="116" t="s">
        <v>316</v>
      </c>
      <c r="G1185" s="116" t="s">
        <v>317</v>
      </c>
      <c r="H1185" s="116">
        <v>0.36</v>
      </c>
      <c r="I1185" s="116">
        <v>0.57999999999999996</v>
      </c>
      <c r="J1185" s="116" t="s">
        <v>326</v>
      </c>
      <c r="K1185" s="116">
        <v>4.5826531775669997E-2</v>
      </c>
      <c r="L1185" s="116">
        <v>3944.2057100222401</v>
      </c>
      <c r="M1185" s="116">
        <v>11.812903084115799</v>
      </c>
      <c r="N1185" s="116">
        <v>2.2013663036431002</v>
      </c>
      <c r="O1185" s="116">
        <v>0.54134437854715001</v>
      </c>
      <c r="P1185" s="116">
        <v>0.10088098286379001</v>
      </c>
      <c r="Q1185" s="116">
        <v>180.749268300117</v>
      </c>
      <c r="R1185" s="116">
        <v>1310</v>
      </c>
      <c r="S1185" s="116" t="s">
        <v>318</v>
      </c>
      <c r="T1185" s="116">
        <v>1310</v>
      </c>
      <c r="U1185" s="116" t="s">
        <v>327</v>
      </c>
      <c r="V1185" s="116" t="s">
        <v>326</v>
      </c>
      <c r="Z1185" s="116">
        <v>0</v>
      </c>
      <c r="AA1185" s="116">
        <v>1</v>
      </c>
      <c r="AB1185" s="116">
        <v>0.54134437854715001</v>
      </c>
      <c r="AC1185" s="116">
        <v>0.10088098286379001</v>
      </c>
      <c r="AD1185" s="116">
        <v>180.74926830011501</v>
      </c>
      <c r="AF1185" s="116">
        <v>-1</v>
      </c>
      <c r="AG1185" s="116">
        <v>-1</v>
      </c>
      <c r="AH1185" s="116">
        <v>-1</v>
      </c>
      <c r="AI1185" s="116">
        <v>-1</v>
      </c>
      <c r="AJ1185" s="116">
        <v>0</v>
      </c>
      <c r="AM1185" s="116" t="s">
        <v>319</v>
      </c>
      <c r="AN1185" s="116" t="s">
        <v>328</v>
      </c>
      <c r="AQ1185" s="116">
        <v>779</v>
      </c>
      <c r="AR1185" s="116" t="s">
        <v>320</v>
      </c>
      <c r="AS1185" s="116" t="s">
        <v>248</v>
      </c>
      <c r="AT1185" s="116" t="s">
        <v>268</v>
      </c>
      <c r="AV1185" s="116">
        <v>62.624101460187802</v>
      </c>
      <c r="AW1185" s="116">
        <v>0.1465930805</v>
      </c>
    </row>
    <row r="1186" spans="1:49" x14ac:dyDescent="0.25">
      <c r="A1186" s="127">
        <v>260000</v>
      </c>
      <c r="B1186" s="127">
        <v>2500000</v>
      </c>
      <c r="C1186" s="127">
        <v>770000</v>
      </c>
      <c r="D1186" s="116" t="s">
        <v>314</v>
      </c>
      <c r="E1186" s="116" t="s">
        <v>315</v>
      </c>
      <c r="F1186" s="116" t="s">
        <v>316</v>
      </c>
      <c r="G1186" s="116" t="s">
        <v>317</v>
      </c>
      <c r="H1186" s="116">
        <v>0.36</v>
      </c>
      <c r="I1186" s="116">
        <v>0.57999999999999996</v>
      </c>
      <c r="J1186" s="116" t="s">
        <v>326</v>
      </c>
      <c r="K1186" s="116">
        <v>1.514038206206E-2</v>
      </c>
      <c r="L1186" s="116">
        <v>3944.2057100222401</v>
      </c>
      <c r="M1186" s="116">
        <v>11.812903084115799</v>
      </c>
      <c r="N1186" s="116">
        <v>2.2013663036431002</v>
      </c>
      <c r="O1186" s="116">
        <v>0.17885186595569</v>
      </c>
      <c r="P1186" s="116">
        <v>3.3329526895709997E-2</v>
      </c>
      <c r="Q1186" s="116">
        <v>59.7167813811269</v>
      </c>
      <c r="R1186" s="116">
        <v>1310</v>
      </c>
      <c r="S1186" s="116" t="s">
        <v>318</v>
      </c>
      <c r="T1186" s="116">
        <v>1310</v>
      </c>
      <c r="U1186" s="116" t="s">
        <v>327</v>
      </c>
      <c r="V1186" s="116" t="s">
        <v>326</v>
      </c>
      <c r="Z1186" s="116">
        <v>0</v>
      </c>
      <c r="AA1186" s="116">
        <v>1</v>
      </c>
      <c r="AB1186" s="116">
        <v>0.17885186595569</v>
      </c>
      <c r="AC1186" s="116">
        <v>3.3329526895709997E-2</v>
      </c>
      <c r="AD1186" s="116">
        <v>59.716781381125401</v>
      </c>
      <c r="AF1186" s="116">
        <v>-1</v>
      </c>
      <c r="AG1186" s="116">
        <v>-1</v>
      </c>
      <c r="AH1186" s="116">
        <v>-1</v>
      </c>
      <c r="AI1186" s="116">
        <v>-1</v>
      </c>
      <c r="AJ1186" s="116">
        <v>0</v>
      </c>
      <c r="AM1186" s="116" t="s">
        <v>319</v>
      </c>
      <c r="AN1186" s="116" t="s">
        <v>328</v>
      </c>
      <c r="AQ1186" s="116">
        <v>779</v>
      </c>
      <c r="AR1186" s="116" t="s">
        <v>320</v>
      </c>
      <c r="AS1186" s="116" t="s">
        <v>248</v>
      </c>
      <c r="AT1186" s="116" t="s">
        <v>268</v>
      </c>
      <c r="AV1186" s="116">
        <v>32.521387129184298</v>
      </c>
      <c r="AW1186" s="116">
        <v>4.8432101700000001E-2</v>
      </c>
    </row>
    <row r="1187" spans="1:49" x14ac:dyDescent="0.25">
      <c r="A1187" s="127">
        <v>260000</v>
      </c>
      <c r="B1187" s="127">
        <v>2500000</v>
      </c>
      <c r="C1187" s="127">
        <v>770000</v>
      </c>
      <c r="D1187" s="116" t="s">
        <v>314</v>
      </c>
      <c r="E1187" s="116" t="s">
        <v>315</v>
      </c>
      <c r="F1187" s="116" t="s">
        <v>316</v>
      </c>
      <c r="G1187" s="116" t="s">
        <v>317</v>
      </c>
      <c r="H1187" s="116">
        <v>0.36</v>
      </c>
      <c r="I1187" s="116">
        <v>0.57999999999999996</v>
      </c>
      <c r="J1187" s="116" t="s">
        <v>326</v>
      </c>
      <c r="K1187" s="116">
        <v>9.7504000048780001E-2</v>
      </c>
      <c r="L1187" s="116">
        <v>3944.2057100222401</v>
      </c>
      <c r="M1187" s="116">
        <v>11.812903084115799</v>
      </c>
      <c r="N1187" s="116">
        <v>2.2013663036431002</v>
      </c>
      <c r="O1187" s="116">
        <v>1.1518053028899</v>
      </c>
      <c r="P1187" s="116">
        <v>0.21464202017780001</v>
      </c>
      <c r="Q1187" s="116">
        <v>384.57583374241898</v>
      </c>
      <c r="R1187" s="116">
        <v>1310</v>
      </c>
      <c r="S1187" s="116" t="s">
        <v>318</v>
      </c>
      <c r="T1187" s="116">
        <v>1310</v>
      </c>
      <c r="U1187" s="116" t="s">
        <v>327</v>
      </c>
      <c r="V1187" s="116" t="s">
        <v>326</v>
      </c>
      <c r="Z1187" s="116">
        <v>0</v>
      </c>
      <c r="AA1187" s="116">
        <v>1</v>
      </c>
      <c r="AB1187" s="116">
        <v>1.1518053028899</v>
      </c>
      <c r="AC1187" s="116">
        <v>0.21464202017780001</v>
      </c>
      <c r="AD1187" s="116">
        <v>384.57583374242</v>
      </c>
      <c r="AF1187" s="116">
        <v>-1</v>
      </c>
      <c r="AG1187" s="116">
        <v>-1</v>
      </c>
      <c r="AH1187" s="116">
        <v>-1</v>
      </c>
      <c r="AI1187" s="116">
        <v>-1</v>
      </c>
      <c r="AJ1187" s="116">
        <v>0</v>
      </c>
      <c r="AM1187" s="116" t="s">
        <v>319</v>
      </c>
      <c r="AN1187" s="116" t="s">
        <v>328</v>
      </c>
      <c r="AQ1187" s="116">
        <v>779</v>
      </c>
      <c r="AR1187" s="116" t="s">
        <v>320</v>
      </c>
      <c r="AS1187" s="116" t="s">
        <v>248</v>
      </c>
      <c r="AT1187" s="116" t="s">
        <v>268</v>
      </c>
      <c r="AV1187" s="116">
        <v>94.549549518150002</v>
      </c>
      <c r="AW1187" s="116">
        <v>0.31190254160000003</v>
      </c>
    </row>
    <row r="1188" spans="1:49" x14ac:dyDescent="0.25">
      <c r="A1188" s="127">
        <v>260000</v>
      </c>
      <c r="B1188" s="127">
        <v>2500000</v>
      </c>
      <c r="C1188" s="127">
        <v>770000</v>
      </c>
      <c r="D1188" s="116" t="s">
        <v>314</v>
      </c>
      <c r="E1188" s="116" t="s">
        <v>315</v>
      </c>
      <c r="F1188" s="116" t="s">
        <v>316</v>
      </c>
      <c r="G1188" s="116" t="s">
        <v>317</v>
      </c>
      <c r="H1188" s="116">
        <v>0.36</v>
      </c>
      <c r="I1188" s="116">
        <v>0.57999999999999996</v>
      </c>
      <c r="J1188" s="116" t="s">
        <v>326</v>
      </c>
      <c r="K1188" s="116">
        <v>0.1636103676017</v>
      </c>
      <c r="L1188" s="116">
        <v>3944.2057100222401</v>
      </c>
      <c r="M1188" s="116">
        <v>11.812903084115799</v>
      </c>
      <c r="N1188" s="116">
        <v>2.2013663036431002</v>
      </c>
      <c r="O1188" s="116">
        <v>1.93271341603545</v>
      </c>
      <c r="P1188" s="116">
        <v>0.36016635016504001</v>
      </c>
      <c r="Q1188" s="116">
        <v>645.312946113463</v>
      </c>
      <c r="R1188" s="116">
        <v>1310</v>
      </c>
      <c r="S1188" s="116" t="s">
        <v>318</v>
      </c>
      <c r="T1188" s="116">
        <v>1310</v>
      </c>
      <c r="U1188" s="116" t="s">
        <v>327</v>
      </c>
      <c r="V1188" s="116" t="s">
        <v>326</v>
      </c>
      <c r="Z1188" s="116">
        <v>0</v>
      </c>
      <c r="AA1188" s="116">
        <v>1</v>
      </c>
      <c r="AB1188" s="116">
        <v>1.93271341603545</v>
      </c>
      <c r="AC1188" s="116">
        <v>0.36016635016504001</v>
      </c>
      <c r="AD1188" s="116">
        <v>645.312946113463</v>
      </c>
      <c r="AF1188" s="116">
        <v>-1</v>
      </c>
      <c r="AG1188" s="116">
        <v>-1</v>
      </c>
      <c r="AH1188" s="116">
        <v>-1</v>
      </c>
      <c r="AI1188" s="116">
        <v>-1</v>
      </c>
      <c r="AJ1188" s="116">
        <v>0</v>
      </c>
      <c r="AM1188" s="116" t="s">
        <v>319</v>
      </c>
      <c r="AN1188" s="116" t="s">
        <v>328</v>
      </c>
      <c r="AQ1188" s="116">
        <v>779</v>
      </c>
      <c r="AR1188" s="116" t="s">
        <v>320</v>
      </c>
      <c r="AS1188" s="116" t="s">
        <v>248</v>
      </c>
      <c r="AT1188" s="116" t="s">
        <v>268</v>
      </c>
      <c r="AV1188" s="116">
        <v>103.24463716058899</v>
      </c>
      <c r="AW1188" s="116">
        <v>0.52336816389999996</v>
      </c>
    </row>
    <row r="1189" spans="1:49" x14ac:dyDescent="0.25">
      <c r="A1189" s="127">
        <v>260000</v>
      </c>
      <c r="B1189" s="127">
        <v>2500000</v>
      </c>
      <c r="C1189" s="127">
        <v>770000</v>
      </c>
      <c r="D1189" s="116" t="s">
        <v>314</v>
      </c>
      <c r="E1189" s="116" t="s">
        <v>315</v>
      </c>
      <c r="F1189" s="116" t="s">
        <v>316</v>
      </c>
      <c r="G1189" s="116" t="s">
        <v>317</v>
      </c>
      <c r="H1189" s="116">
        <v>0.36</v>
      </c>
      <c r="I1189" s="116">
        <v>0.57999999999999996</v>
      </c>
      <c r="J1189" s="116" t="s">
        <v>326</v>
      </c>
      <c r="K1189" s="116">
        <v>8.5559914166300002E-2</v>
      </c>
      <c r="L1189" s="116">
        <v>3944.2057100222401</v>
      </c>
      <c r="M1189" s="116">
        <v>11.812903084115799</v>
      </c>
      <c r="N1189" s="116">
        <v>2.2013663036431002</v>
      </c>
      <c r="O1189" s="116">
        <v>1.0107109739318401</v>
      </c>
      <c r="P1189" s="116">
        <v>0.1883487119883</v>
      </c>
      <c r="Q1189" s="116">
        <v>337.46590200375698</v>
      </c>
      <c r="R1189" s="116">
        <v>1310</v>
      </c>
      <c r="S1189" s="116" t="s">
        <v>318</v>
      </c>
      <c r="T1189" s="116">
        <v>1310</v>
      </c>
      <c r="U1189" s="116" t="s">
        <v>327</v>
      </c>
      <c r="V1189" s="116" t="s">
        <v>326</v>
      </c>
      <c r="Z1189" s="116">
        <v>0</v>
      </c>
      <c r="AA1189" s="116">
        <v>1</v>
      </c>
      <c r="AB1189" s="116">
        <v>1.0107109739318401</v>
      </c>
      <c r="AC1189" s="116">
        <v>0.1883487119883</v>
      </c>
      <c r="AD1189" s="116">
        <v>337.46590200375698</v>
      </c>
      <c r="AF1189" s="116">
        <v>-1</v>
      </c>
      <c r="AG1189" s="116">
        <v>-1</v>
      </c>
      <c r="AH1189" s="116">
        <v>-1</v>
      </c>
      <c r="AI1189" s="116">
        <v>-1</v>
      </c>
      <c r="AJ1189" s="116">
        <v>0</v>
      </c>
      <c r="AM1189" s="116" t="s">
        <v>319</v>
      </c>
      <c r="AN1189" s="116" t="s">
        <v>328</v>
      </c>
      <c r="AQ1189" s="116">
        <v>779</v>
      </c>
      <c r="AR1189" s="116" t="s">
        <v>320</v>
      </c>
      <c r="AS1189" s="116" t="s">
        <v>248</v>
      </c>
      <c r="AT1189" s="116" t="s">
        <v>268</v>
      </c>
      <c r="AV1189" s="116">
        <v>77.100133933394801</v>
      </c>
      <c r="AW1189" s="116">
        <v>0.27369497320000002</v>
      </c>
    </row>
    <row r="1190" spans="1:49" x14ac:dyDescent="0.25">
      <c r="A1190" s="127">
        <v>260000</v>
      </c>
      <c r="B1190" s="127">
        <v>2500000</v>
      </c>
      <c r="C1190" s="127">
        <v>770000</v>
      </c>
      <c r="D1190" s="116" t="s">
        <v>314</v>
      </c>
      <c r="E1190" s="116" t="s">
        <v>315</v>
      </c>
      <c r="F1190" s="116" t="s">
        <v>316</v>
      </c>
      <c r="G1190" s="116" t="s">
        <v>317</v>
      </c>
      <c r="H1190" s="116">
        <v>0.36</v>
      </c>
      <c r="I1190" s="116">
        <v>0.57999999999999996</v>
      </c>
      <c r="J1190" s="116" t="s">
        <v>326</v>
      </c>
      <c r="K1190" s="116">
        <v>2.6885902278200001E-3</v>
      </c>
      <c r="L1190" s="116">
        <v>4010.0771285712299</v>
      </c>
      <c r="M1190" s="116">
        <v>10.933718286907199</v>
      </c>
      <c r="N1190" s="116">
        <v>1.9433712513516801</v>
      </c>
      <c r="O1190" s="116">
        <v>2.939628814001E-2</v>
      </c>
      <c r="P1190" s="116">
        <v>5.2249289554200003E-3</v>
      </c>
      <c r="Q1190" s="116">
        <v>10.7814541807171</v>
      </c>
      <c r="R1190" s="116">
        <v>1210</v>
      </c>
      <c r="S1190" s="116" t="s">
        <v>318</v>
      </c>
      <c r="T1190" s="116">
        <v>1210</v>
      </c>
      <c r="U1190" s="116" t="s">
        <v>327</v>
      </c>
      <c r="V1190" s="116" t="s">
        <v>326</v>
      </c>
      <c r="Z1190" s="116">
        <v>0</v>
      </c>
      <c r="AA1190" s="116">
        <v>1</v>
      </c>
      <c r="AB1190" s="116">
        <v>2.939628814001E-2</v>
      </c>
      <c r="AC1190" s="116">
        <v>5.2249289554200003E-3</v>
      </c>
      <c r="AD1190" s="116">
        <v>10.7814541420381</v>
      </c>
      <c r="AF1190" s="116">
        <v>-1</v>
      </c>
      <c r="AG1190" s="116">
        <v>-1</v>
      </c>
      <c r="AH1190" s="116">
        <v>-1</v>
      </c>
      <c r="AI1190" s="116">
        <v>-1</v>
      </c>
      <c r="AJ1190" s="116">
        <v>0</v>
      </c>
      <c r="AM1190" s="116" t="s">
        <v>319</v>
      </c>
      <c r="AN1190" s="116" t="s">
        <v>328</v>
      </c>
      <c r="AQ1190" s="116">
        <v>779</v>
      </c>
      <c r="AR1190" s="116" t="s">
        <v>320</v>
      </c>
      <c r="AS1190" s="116" t="s">
        <v>248</v>
      </c>
      <c r="AT1190" s="116" t="s">
        <v>268</v>
      </c>
      <c r="AV1190" s="116">
        <v>76.012838443221099</v>
      </c>
      <c r="AW1190" s="116">
        <v>8.7440828000000005E-3</v>
      </c>
    </row>
    <row r="1191" spans="1:49" x14ac:dyDescent="0.25">
      <c r="A1191" s="127">
        <v>260000</v>
      </c>
      <c r="B1191" s="127">
        <v>2500000</v>
      </c>
      <c r="C1191" s="127">
        <v>770000</v>
      </c>
      <c r="D1191" s="116" t="s">
        <v>314</v>
      </c>
      <c r="E1191" s="116" t="s">
        <v>315</v>
      </c>
      <c r="F1191" s="116" t="s">
        <v>316</v>
      </c>
      <c r="G1191" s="116" t="s">
        <v>317</v>
      </c>
      <c r="H1191" s="116">
        <v>0.36</v>
      </c>
      <c r="I1191" s="116">
        <v>0.57999999999999996</v>
      </c>
      <c r="J1191" s="116" t="s">
        <v>326</v>
      </c>
      <c r="K1191" s="116">
        <v>8.5986072117409995E-2</v>
      </c>
      <c r="L1191" s="116">
        <v>4010.0771285712299</v>
      </c>
      <c r="M1191" s="116">
        <v>10.933718286907199</v>
      </c>
      <c r="N1191" s="116">
        <v>1.9433712513516801</v>
      </c>
      <c r="O1191" s="116">
        <v>0.94014748912952995</v>
      </c>
      <c r="P1191" s="116">
        <v>0.16710286056963999</v>
      </c>
      <c r="Q1191" s="116">
        <v>344.81078117373397</v>
      </c>
      <c r="R1191" s="116">
        <v>1310</v>
      </c>
      <c r="S1191" s="116" t="s">
        <v>318</v>
      </c>
      <c r="T1191" s="116">
        <v>1310</v>
      </c>
      <c r="U1191" s="116" t="s">
        <v>327</v>
      </c>
      <c r="V1191" s="116" t="s">
        <v>326</v>
      </c>
      <c r="Z1191" s="116">
        <v>0</v>
      </c>
      <c r="AA1191" s="116">
        <v>1</v>
      </c>
      <c r="AB1191" s="116">
        <v>0.94014748912952995</v>
      </c>
      <c r="AC1191" s="116">
        <v>0.16710286056963999</v>
      </c>
      <c r="AD1191" s="116">
        <v>344.81078121287197</v>
      </c>
      <c r="AF1191" s="116">
        <v>-1</v>
      </c>
      <c r="AG1191" s="116">
        <v>-1</v>
      </c>
      <c r="AH1191" s="116">
        <v>-1</v>
      </c>
      <c r="AI1191" s="116">
        <v>-1</v>
      </c>
      <c r="AJ1191" s="116">
        <v>0</v>
      </c>
      <c r="AM1191" s="116" t="s">
        <v>319</v>
      </c>
      <c r="AN1191" s="116" t="s">
        <v>328</v>
      </c>
      <c r="AQ1191" s="116">
        <v>779</v>
      </c>
      <c r="AR1191" s="116" t="s">
        <v>320</v>
      </c>
      <c r="AS1191" s="116" t="s">
        <v>248</v>
      </c>
      <c r="AT1191" s="116" t="s">
        <v>268</v>
      </c>
      <c r="AV1191" s="116">
        <v>75.100780923855496</v>
      </c>
      <c r="AW1191" s="116">
        <v>0.27965189070000002</v>
      </c>
    </row>
    <row r="1192" spans="1:49" x14ac:dyDescent="0.25">
      <c r="A1192" s="127">
        <v>260000</v>
      </c>
      <c r="B1192" s="127">
        <v>2500000</v>
      </c>
      <c r="C1192" s="127">
        <v>770000</v>
      </c>
      <c r="D1192" s="116" t="s">
        <v>314</v>
      </c>
      <c r="E1192" s="116" t="s">
        <v>315</v>
      </c>
      <c r="F1192" s="116" t="s">
        <v>316</v>
      </c>
      <c r="G1192" s="116" t="s">
        <v>317</v>
      </c>
      <c r="H1192" s="116">
        <v>0.36</v>
      </c>
      <c r="I1192" s="116">
        <v>0.57999999999999996</v>
      </c>
      <c r="J1192" s="116" t="s">
        <v>326</v>
      </c>
      <c r="K1192" s="116">
        <v>3.4388116741149999E-2</v>
      </c>
      <c r="L1192" s="116">
        <v>3996.6876477021901</v>
      </c>
      <c r="M1192" s="116">
        <v>9.6963162214612595</v>
      </c>
      <c r="N1192" s="116">
        <v>1.50510988919959</v>
      </c>
      <c r="O1192" s="116">
        <v>0.33343805418272998</v>
      </c>
      <c r="P1192" s="116">
        <v>5.1757894578050002E-2</v>
      </c>
      <c r="Q1192" s="116">
        <v>137.43856140710301</v>
      </c>
      <c r="R1192" s="116">
        <v>1210</v>
      </c>
      <c r="S1192" s="116" t="s">
        <v>318</v>
      </c>
      <c r="T1192" s="116">
        <v>1210</v>
      </c>
      <c r="U1192" s="116" t="s">
        <v>327</v>
      </c>
      <c r="V1192" s="116" t="s">
        <v>326</v>
      </c>
      <c r="Z1192" s="116">
        <v>0</v>
      </c>
      <c r="AA1192" s="116">
        <v>1</v>
      </c>
      <c r="AB1192" s="116">
        <v>0.33343805418272998</v>
      </c>
      <c r="AC1192" s="116">
        <v>5.1757894578050002E-2</v>
      </c>
      <c r="AD1192" s="116">
        <v>281.54782889589598</v>
      </c>
      <c r="AF1192" s="116">
        <v>-1</v>
      </c>
      <c r="AG1192" s="116">
        <v>-1</v>
      </c>
      <c r="AH1192" s="116">
        <v>-1</v>
      </c>
      <c r="AI1192" s="116">
        <v>-1</v>
      </c>
      <c r="AJ1192" s="116">
        <v>0</v>
      </c>
      <c r="AM1192" s="116" t="s">
        <v>319</v>
      </c>
      <c r="AN1192" s="116" t="s">
        <v>328</v>
      </c>
      <c r="AQ1192" s="116">
        <v>779</v>
      </c>
      <c r="AR1192" s="116" t="s">
        <v>320</v>
      </c>
      <c r="AS1192" s="116" t="s">
        <v>248</v>
      </c>
      <c r="AT1192" s="116" t="s">
        <v>268</v>
      </c>
      <c r="AV1192" s="116">
        <v>67.325849890494098</v>
      </c>
      <c r="AW1192" s="116">
        <v>0.22834373799999999</v>
      </c>
    </row>
    <row r="1193" spans="1:49" x14ac:dyDescent="0.25">
      <c r="A1193" s="127">
        <v>260000</v>
      </c>
      <c r="B1193" s="127">
        <v>2500000</v>
      </c>
      <c r="C1193" s="127">
        <v>770000</v>
      </c>
      <c r="D1193" s="116" t="s">
        <v>314</v>
      </c>
      <c r="E1193" s="116" t="s">
        <v>315</v>
      </c>
      <c r="F1193" s="116" t="s">
        <v>316</v>
      </c>
      <c r="G1193" s="116" t="s">
        <v>317</v>
      </c>
      <c r="H1193" s="116">
        <v>0.36</v>
      </c>
      <c r="I1193" s="116">
        <v>0.57999999999999996</v>
      </c>
      <c r="J1193" s="116" t="s">
        <v>326</v>
      </c>
      <c r="K1193" s="116">
        <v>0.10483621842631</v>
      </c>
      <c r="L1193" s="116">
        <v>3996.6876477021901</v>
      </c>
      <c r="M1193" s="116">
        <v>9.6963162214612595</v>
      </c>
      <c r="N1193" s="116">
        <v>1.50510988919959</v>
      </c>
      <c r="O1193" s="116">
        <v>1.01652512532371</v>
      </c>
      <c r="P1193" s="116">
        <v>0.15779002909973</v>
      </c>
      <c r="Q1193" s="116">
        <v>418.99761921625401</v>
      </c>
      <c r="R1193" s="116">
        <v>1310</v>
      </c>
      <c r="S1193" s="116" t="s">
        <v>318</v>
      </c>
      <c r="T1193" s="116">
        <v>1310</v>
      </c>
      <c r="U1193" s="116" t="s">
        <v>327</v>
      </c>
      <c r="V1193" s="116" t="s">
        <v>326</v>
      </c>
      <c r="Z1193" s="116">
        <v>0</v>
      </c>
      <c r="AA1193" s="116">
        <v>1</v>
      </c>
      <c r="AB1193" s="116">
        <v>1.01652512532371</v>
      </c>
      <c r="AC1193" s="116">
        <v>0.15779002909973</v>
      </c>
      <c r="AD1193" s="116">
        <v>418.99761921625401</v>
      </c>
      <c r="AF1193" s="116">
        <v>-1</v>
      </c>
      <c r="AG1193" s="116">
        <v>-1</v>
      </c>
      <c r="AH1193" s="116">
        <v>-1</v>
      </c>
      <c r="AI1193" s="116">
        <v>-1</v>
      </c>
      <c r="AJ1193" s="116">
        <v>0</v>
      </c>
      <c r="AM1193" s="116" t="s">
        <v>319</v>
      </c>
      <c r="AN1193" s="116" t="s">
        <v>328</v>
      </c>
      <c r="AQ1193" s="116">
        <v>779</v>
      </c>
      <c r="AR1193" s="116" t="s">
        <v>320</v>
      </c>
      <c r="AS1193" s="116" t="s">
        <v>248</v>
      </c>
      <c r="AT1193" s="116" t="s">
        <v>268</v>
      </c>
      <c r="AV1193" s="116">
        <v>88.407905756968006</v>
      </c>
      <c r="AW1193" s="116">
        <v>0.33981964250000002</v>
      </c>
    </row>
    <row r="1194" spans="1:49" x14ac:dyDescent="0.25">
      <c r="A1194" s="127">
        <v>260000</v>
      </c>
      <c r="B1194" s="127">
        <v>2500000</v>
      </c>
      <c r="C1194" s="127">
        <v>770000</v>
      </c>
      <c r="D1194" s="116" t="s">
        <v>314</v>
      </c>
      <c r="E1194" s="116" t="s">
        <v>315</v>
      </c>
      <c r="F1194" s="116" t="s">
        <v>316</v>
      </c>
      <c r="G1194" s="116" t="s">
        <v>317</v>
      </c>
      <c r="H1194" s="116">
        <v>0.36</v>
      </c>
      <c r="I1194" s="116">
        <v>0.57999999999999996</v>
      </c>
      <c r="J1194" s="116" t="s">
        <v>326</v>
      </c>
      <c r="K1194" s="116">
        <v>3.2697499742600001E-3</v>
      </c>
      <c r="L1194" s="116">
        <v>3996.6876477021901</v>
      </c>
      <c r="M1194" s="116">
        <v>9.6963162214612595</v>
      </c>
      <c r="N1194" s="116">
        <v>1.50510988919959</v>
      </c>
      <c r="O1194" s="116">
        <v>3.1704529715609997E-2</v>
      </c>
      <c r="P1194" s="116">
        <v>4.92133302148E-3</v>
      </c>
      <c r="Q1194" s="116">
        <v>13.068169333231401</v>
      </c>
      <c r="R1194" s="116">
        <v>1750</v>
      </c>
      <c r="S1194" s="116" t="s">
        <v>321</v>
      </c>
      <c r="T1194" s="116">
        <v>1750</v>
      </c>
      <c r="U1194" s="116" t="s">
        <v>327</v>
      </c>
      <c r="V1194" s="116" t="s">
        <v>326</v>
      </c>
      <c r="Z1194" s="116">
        <v>0</v>
      </c>
      <c r="AA1194" s="116">
        <v>1</v>
      </c>
      <c r="AB1194" s="116">
        <v>3.1704529715609997E-2</v>
      </c>
      <c r="AC1194" s="116">
        <v>4.92133302148E-3</v>
      </c>
      <c r="AD1194" s="116">
        <v>13.0681693332299</v>
      </c>
      <c r="AF1194" s="116">
        <v>-1</v>
      </c>
      <c r="AG1194" s="116">
        <v>-1</v>
      </c>
      <c r="AH1194" s="116">
        <v>-1</v>
      </c>
      <c r="AI1194" s="116">
        <v>-1</v>
      </c>
      <c r="AJ1194" s="116">
        <v>0</v>
      </c>
      <c r="AM1194" s="116" t="s">
        <v>319</v>
      </c>
      <c r="AN1194" s="116" t="s">
        <v>328</v>
      </c>
      <c r="AQ1194" s="116">
        <v>779</v>
      </c>
      <c r="AR1194" s="116" t="s">
        <v>320</v>
      </c>
      <c r="AS1194" s="116" t="s">
        <v>248</v>
      </c>
      <c r="AT1194" s="116" t="s">
        <v>268</v>
      </c>
      <c r="AV1194" s="116">
        <v>61.451745544074001</v>
      </c>
      <c r="AW1194" s="116">
        <v>1.0598677500000001E-2</v>
      </c>
    </row>
    <row r="1195" spans="1:49" x14ac:dyDescent="0.25">
      <c r="A1195" s="127">
        <v>260000</v>
      </c>
      <c r="B1195" s="127">
        <v>2500000</v>
      </c>
      <c r="C1195" s="127">
        <v>770000</v>
      </c>
      <c r="D1195" s="116" t="s">
        <v>314</v>
      </c>
      <c r="E1195" s="116" t="s">
        <v>315</v>
      </c>
      <c r="F1195" s="116" t="s">
        <v>316</v>
      </c>
      <c r="G1195" s="116" t="s">
        <v>317</v>
      </c>
      <c r="H1195" s="116">
        <v>0.36</v>
      </c>
      <c r="I1195" s="116">
        <v>0.57999999999999996</v>
      </c>
      <c r="J1195" s="116" t="s">
        <v>326</v>
      </c>
      <c r="K1195" s="116">
        <v>1.8252327710000001E-4</v>
      </c>
      <c r="L1195" s="116">
        <v>3996.6876477021901</v>
      </c>
      <c r="M1195" s="116">
        <v>9.6963162214612595</v>
      </c>
      <c r="N1195" s="116">
        <v>1.50510988919959</v>
      </c>
      <c r="O1195" s="116">
        <v>1.7698034125300001E-3</v>
      </c>
      <c r="P1195" s="116">
        <v>2.7471758937000002E-4</v>
      </c>
      <c r="Q1195" s="116">
        <v>0.72948852700369005</v>
      </c>
      <c r="R1195" s="116">
        <v>1750</v>
      </c>
      <c r="S1195" s="116" t="s">
        <v>321</v>
      </c>
      <c r="T1195" s="116">
        <v>1750</v>
      </c>
      <c r="U1195" s="116" t="s">
        <v>327</v>
      </c>
      <c r="V1195" s="116" t="s">
        <v>326</v>
      </c>
      <c r="Z1195" s="116">
        <v>0</v>
      </c>
      <c r="AA1195" s="116">
        <v>1</v>
      </c>
      <c r="AB1195" s="116">
        <v>1.7698034125300001E-3</v>
      </c>
      <c r="AC1195" s="116">
        <v>2.7471758937000002E-4</v>
      </c>
      <c r="AD1195" s="116">
        <v>0.72948852700259004</v>
      </c>
      <c r="AF1195" s="116">
        <v>-1</v>
      </c>
      <c r="AG1195" s="116">
        <v>-1</v>
      </c>
      <c r="AH1195" s="116">
        <v>-1</v>
      </c>
      <c r="AI1195" s="116">
        <v>-1</v>
      </c>
      <c r="AJ1195" s="116">
        <v>0</v>
      </c>
      <c r="AM1195" s="116" t="s">
        <v>319</v>
      </c>
      <c r="AN1195" s="116" t="s">
        <v>328</v>
      </c>
      <c r="AQ1195" s="116">
        <v>779</v>
      </c>
      <c r="AR1195" s="116" t="s">
        <v>320</v>
      </c>
      <c r="AS1195" s="116" t="s">
        <v>248</v>
      </c>
      <c r="AT1195" s="116" t="s">
        <v>268</v>
      </c>
      <c r="AV1195" s="116">
        <v>8.7965603608232801</v>
      </c>
      <c r="AW1195" s="116">
        <v>5.9163710000000003E-4</v>
      </c>
    </row>
    <row r="1196" spans="1:49" x14ac:dyDescent="0.25">
      <c r="A1196" s="127">
        <v>260000</v>
      </c>
      <c r="B1196" s="127">
        <v>2500000</v>
      </c>
      <c r="C1196" s="127">
        <v>780000</v>
      </c>
      <c r="D1196" s="116" t="s">
        <v>314</v>
      </c>
      <c r="E1196" s="116" t="s">
        <v>315</v>
      </c>
      <c r="F1196" s="116" t="s">
        <v>316</v>
      </c>
      <c r="G1196" s="116" t="s">
        <v>317</v>
      </c>
      <c r="H1196" s="116">
        <v>0.36</v>
      </c>
      <c r="I1196" s="116">
        <v>0.57999999999999996</v>
      </c>
      <c r="J1196" s="116" t="s">
        <v>326</v>
      </c>
      <c r="K1196" s="116">
        <v>2.76349451859E-3</v>
      </c>
      <c r="L1196" s="116">
        <v>4000.3306925511201</v>
      </c>
      <c r="M1196" s="116">
        <v>11.0226566762293</v>
      </c>
      <c r="N1196" s="116">
        <v>1.9946014408355199</v>
      </c>
      <c r="O1196" s="116">
        <v>3.04610513051E-2</v>
      </c>
      <c r="P1196" s="116">
        <v>5.5120701485200001E-3</v>
      </c>
      <c r="Q1196" s="116">
        <v>11.0548919414283</v>
      </c>
      <c r="R1196" s="116">
        <v>1210</v>
      </c>
      <c r="S1196" s="116" t="s">
        <v>318</v>
      </c>
      <c r="T1196" s="116">
        <v>1210</v>
      </c>
      <c r="U1196" s="116" t="s">
        <v>327</v>
      </c>
      <c r="V1196" s="116" t="s">
        <v>326</v>
      </c>
      <c r="Z1196" s="116">
        <v>0</v>
      </c>
      <c r="AA1196" s="116">
        <v>1</v>
      </c>
      <c r="AB1196" s="116">
        <v>3.04610513051E-2</v>
      </c>
      <c r="AC1196" s="116">
        <v>5.5120701485200001E-3</v>
      </c>
      <c r="AD1196" s="116">
        <v>11.0548919414269</v>
      </c>
      <c r="AF1196" s="116">
        <v>-1</v>
      </c>
      <c r="AG1196" s="116">
        <v>-1</v>
      </c>
      <c r="AH1196" s="116">
        <v>-1</v>
      </c>
      <c r="AI1196" s="116">
        <v>-1</v>
      </c>
      <c r="AJ1196" s="116">
        <v>0</v>
      </c>
      <c r="AM1196" s="116" t="s">
        <v>319</v>
      </c>
      <c r="AN1196" s="116" t="s">
        <v>328</v>
      </c>
      <c r="AQ1196" s="116">
        <v>779</v>
      </c>
      <c r="AR1196" s="116" t="s">
        <v>320</v>
      </c>
      <c r="AS1196" s="116" t="s">
        <v>248</v>
      </c>
      <c r="AT1196" s="116" t="s">
        <v>268</v>
      </c>
      <c r="AV1196" s="116">
        <v>51.793578314202897</v>
      </c>
      <c r="AW1196" s="116">
        <v>8.9658490999999993E-3</v>
      </c>
    </row>
    <row r="1197" spans="1:49" x14ac:dyDescent="0.25">
      <c r="A1197" s="127">
        <v>260000</v>
      </c>
      <c r="B1197" s="127">
        <v>2500000</v>
      </c>
      <c r="C1197" s="127">
        <v>780000</v>
      </c>
      <c r="D1197" s="116" t="s">
        <v>314</v>
      </c>
      <c r="E1197" s="116" t="s">
        <v>315</v>
      </c>
      <c r="F1197" s="116" t="s">
        <v>316</v>
      </c>
      <c r="G1197" s="116" t="s">
        <v>317</v>
      </c>
      <c r="H1197" s="116">
        <v>0.36</v>
      </c>
      <c r="I1197" s="116">
        <v>0.57999999999999996</v>
      </c>
      <c r="J1197" s="116" t="s">
        <v>326</v>
      </c>
      <c r="K1197" s="116">
        <v>0.23731929832981999</v>
      </c>
      <c r="L1197" s="116">
        <v>4000.3306925511201</v>
      </c>
      <c r="M1197" s="116">
        <v>11.0226566762293</v>
      </c>
      <c r="N1197" s="116">
        <v>1.9946014408355199</v>
      </c>
      <c r="O1197" s="116">
        <v>2.6158891481332698</v>
      </c>
      <c r="P1197" s="116">
        <v>0.47335741438674001</v>
      </c>
      <c r="Q1197" s="116">
        <v>949.35567304348399</v>
      </c>
      <c r="R1197" s="116">
        <v>1310</v>
      </c>
      <c r="S1197" s="116" t="s">
        <v>318</v>
      </c>
      <c r="T1197" s="116">
        <v>1310</v>
      </c>
      <c r="U1197" s="116" t="s">
        <v>327</v>
      </c>
      <c r="V1197" s="116" t="s">
        <v>326</v>
      </c>
      <c r="Z1197" s="116">
        <v>0</v>
      </c>
      <c r="AA1197" s="116">
        <v>1</v>
      </c>
      <c r="AB1197" s="116">
        <v>2.6158891481332698</v>
      </c>
      <c r="AC1197" s="116">
        <v>0.47335741438674001</v>
      </c>
      <c r="AD1197" s="116">
        <v>949.35567304348399</v>
      </c>
      <c r="AF1197" s="116">
        <v>-1</v>
      </c>
      <c r="AG1197" s="116">
        <v>-1</v>
      </c>
      <c r="AH1197" s="116">
        <v>-1</v>
      </c>
      <c r="AI1197" s="116">
        <v>-1</v>
      </c>
      <c r="AJ1197" s="116">
        <v>0</v>
      </c>
      <c r="AM1197" s="116" t="s">
        <v>319</v>
      </c>
      <c r="AN1197" s="116" t="s">
        <v>328</v>
      </c>
      <c r="AQ1197" s="116">
        <v>779</v>
      </c>
      <c r="AR1197" s="116" t="s">
        <v>320</v>
      </c>
      <c r="AS1197" s="116" t="s">
        <v>248</v>
      </c>
      <c r="AT1197" s="116" t="s">
        <v>268</v>
      </c>
      <c r="AV1197" s="116">
        <v>126.80951446386</v>
      </c>
      <c r="AW1197" s="116">
        <v>0.76995593920000005</v>
      </c>
    </row>
    <row r="1198" spans="1:49" x14ac:dyDescent="0.25">
      <c r="A1198" s="127">
        <v>260000</v>
      </c>
      <c r="B1198" s="127">
        <v>2500000</v>
      </c>
      <c r="C1198" s="127">
        <v>780000</v>
      </c>
      <c r="D1198" s="116" t="s">
        <v>314</v>
      </c>
      <c r="E1198" s="116" t="s">
        <v>315</v>
      </c>
      <c r="F1198" s="116" t="s">
        <v>316</v>
      </c>
      <c r="G1198" s="116" t="s">
        <v>317</v>
      </c>
      <c r="H1198" s="116">
        <v>0.36</v>
      </c>
      <c r="I1198" s="116">
        <v>0.57999999999999996</v>
      </c>
      <c r="J1198" s="116" t="s">
        <v>326</v>
      </c>
      <c r="K1198" s="116">
        <v>3.6117431985979997E-2</v>
      </c>
      <c r="L1198" s="116">
        <v>3944.3252296809401</v>
      </c>
      <c r="M1198" s="116">
        <v>11.3570538115414</v>
      </c>
      <c r="N1198" s="116">
        <v>2.0010002981507702</v>
      </c>
      <c r="O1198" s="116">
        <v>0.41018761859954</v>
      </c>
      <c r="P1198" s="116">
        <v>7.2270992172400003E-2</v>
      </c>
      <c r="Q1198" s="116">
        <v>142.45889821361399</v>
      </c>
      <c r="R1198" s="116">
        <v>1210</v>
      </c>
      <c r="S1198" s="116" t="s">
        <v>318</v>
      </c>
      <c r="T1198" s="116">
        <v>1210</v>
      </c>
      <c r="U1198" s="116" t="s">
        <v>327</v>
      </c>
      <c r="V1198" s="116" t="s">
        <v>326</v>
      </c>
      <c r="Z1198" s="116">
        <v>0</v>
      </c>
      <c r="AA1198" s="116">
        <v>1</v>
      </c>
      <c r="AB1198" s="116">
        <v>0.41018761859954</v>
      </c>
      <c r="AC1198" s="116">
        <v>7.2270992172400003E-2</v>
      </c>
      <c r="AD1198" s="116">
        <v>142.45889821361399</v>
      </c>
      <c r="AF1198" s="116">
        <v>-1</v>
      </c>
      <c r="AG1198" s="116">
        <v>-1</v>
      </c>
      <c r="AH1198" s="116">
        <v>-1</v>
      </c>
      <c r="AI1198" s="116">
        <v>-1</v>
      </c>
      <c r="AJ1198" s="116">
        <v>0</v>
      </c>
      <c r="AM1198" s="116" t="s">
        <v>319</v>
      </c>
      <c r="AN1198" s="116" t="s">
        <v>328</v>
      </c>
      <c r="AQ1198" s="116">
        <v>779</v>
      </c>
      <c r="AR1198" s="116" t="s">
        <v>320</v>
      </c>
      <c r="AS1198" s="116" t="s">
        <v>248</v>
      </c>
      <c r="AT1198" s="116" t="s">
        <v>268</v>
      </c>
      <c r="AV1198" s="116">
        <v>106.141962986598</v>
      </c>
      <c r="AW1198" s="116">
        <v>0.1155384414</v>
      </c>
    </row>
    <row r="1199" spans="1:49" x14ac:dyDescent="0.25">
      <c r="A1199" s="127">
        <v>260000</v>
      </c>
      <c r="B1199" s="127">
        <v>2500000</v>
      </c>
      <c r="C1199" s="127">
        <v>780000</v>
      </c>
      <c r="D1199" s="116" t="s">
        <v>314</v>
      </c>
      <c r="E1199" s="116" t="s">
        <v>315</v>
      </c>
      <c r="F1199" s="116" t="s">
        <v>316</v>
      </c>
      <c r="G1199" s="116" t="s">
        <v>317</v>
      </c>
      <c r="H1199" s="116">
        <v>0.36</v>
      </c>
      <c r="I1199" s="116">
        <v>0.57999999999999996</v>
      </c>
      <c r="J1199" s="116" t="s">
        <v>326</v>
      </c>
      <c r="K1199" s="116">
        <v>9.620387699928E-2</v>
      </c>
      <c r="L1199" s="116">
        <v>3944.3252296809401</v>
      </c>
      <c r="M1199" s="116">
        <v>11.3570538115414</v>
      </c>
      <c r="N1199" s="116">
        <v>2.0010002981507702</v>
      </c>
      <c r="O1199" s="116">
        <v>1.0925926079598001</v>
      </c>
      <c r="P1199" s="116">
        <v>0.19250398655883</v>
      </c>
      <c r="Q1199" s="116">
        <v>379.459379241406</v>
      </c>
      <c r="R1199" s="116">
        <v>1310</v>
      </c>
      <c r="S1199" s="116" t="s">
        <v>318</v>
      </c>
      <c r="T1199" s="116">
        <v>1310</v>
      </c>
      <c r="U1199" s="116" t="s">
        <v>327</v>
      </c>
      <c r="V1199" s="116" t="s">
        <v>326</v>
      </c>
      <c r="Z1199" s="116">
        <v>0</v>
      </c>
      <c r="AA1199" s="116">
        <v>1</v>
      </c>
      <c r="AB1199" s="116">
        <v>1.0925926079598001</v>
      </c>
      <c r="AC1199" s="116">
        <v>0.19250398655883</v>
      </c>
      <c r="AD1199" s="116">
        <v>379.45937924140702</v>
      </c>
      <c r="AF1199" s="116">
        <v>-1</v>
      </c>
      <c r="AG1199" s="116">
        <v>-1</v>
      </c>
      <c r="AH1199" s="116">
        <v>-1</v>
      </c>
      <c r="AI1199" s="116">
        <v>-1</v>
      </c>
      <c r="AJ1199" s="116">
        <v>0</v>
      </c>
      <c r="AM1199" s="116" t="s">
        <v>319</v>
      </c>
      <c r="AN1199" s="116" t="s">
        <v>328</v>
      </c>
      <c r="AQ1199" s="116">
        <v>779</v>
      </c>
      <c r="AR1199" s="116" t="s">
        <v>320</v>
      </c>
      <c r="AS1199" s="116" t="s">
        <v>248</v>
      </c>
      <c r="AT1199" s="116" t="s">
        <v>268</v>
      </c>
      <c r="AV1199" s="116">
        <v>86.528777676220599</v>
      </c>
      <c r="AW1199" s="116">
        <v>0.30775294339999998</v>
      </c>
    </row>
    <row r="1200" spans="1:49" x14ac:dyDescent="0.25">
      <c r="A1200" s="127">
        <v>260000</v>
      </c>
      <c r="B1200" s="127">
        <v>2500000</v>
      </c>
      <c r="C1200" s="127">
        <v>780000</v>
      </c>
      <c r="D1200" s="116" t="s">
        <v>314</v>
      </c>
      <c r="E1200" s="116" t="s">
        <v>315</v>
      </c>
      <c r="F1200" s="116" t="s">
        <v>316</v>
      </c>
      <c r="G1200" s="116" t="s">
        <v>317</v>
      </c>
      <c r="H1200" s="116">
        <v>0.36</v>
      </c>
      <c r="I1200" s="116">
        <v>0.57999999999999996</v>
      </c>
      <c r="J1200" s="116" t="s">
        <v>326</v>
      </c>
      <c r="K1200" s="116">
        <v>7.2323463180739997E-2</v>
      </c>
      <c r="L1200" s="116">
        <v>3944.3252296809401</v>
      </c>
      <c r="M1200" s="116">
        <v>11.3570538115414</v>
      </c>
      <c r="N1200" s="116">
        <v>2.0010002981507702</v>
      </c>
      <c r="O1200" s="116">
        <v>0.82138146318070004</v>
      </c>
      <c r="P1200" s="116">
        <v>0.14471927138794999</v>
      </c>
      <c r="Q1200" s="116">
        <v>285.267260521693</v>
      </c>
      <c r="R1200" s="116">
        <v>1310</v>
      </c>
      <c r="S1200" s="116" t="s">
        <v>318</v>
      </c>
      <c r="T1200" s="116">
        <v>1310</v>
      </c>
      <c r="U1200" s="116" t="s">
        <v>327</v>
      </c>
      <c r="V1200" s="116" t="s">
        <v>326</v>
      </c>
      <c r="Z1200" s="116">
        <v>0</v>
      </c>
      <c r="AA1200" s="116">
        <v>1</v>
      </c>
      <c r="AB1200" s="116">
        <v>0.82138146318070004</v>
      </c>
      <c r="AC1200" s="116">
        <v>0.14471927138794999</v>
      </c>
      <c r="AD1200" s="116">
        <v>285.26726052169499</v>
      </c>
      <c r="AF1200" s="116">
        <v>-1</v>
      </c>
      <c r="AG1200" s="116">
        <v>-1</v>
      </c>
      <c r="AH1200" s="116">
        <v>-1</v>
      </c>
      <c r="AI1200" s="116">
        <v>-1</v>
      </c>
      <c r="AJ1200" s="116">
        <v>0</v>
      </c>
      <c r="AM1200" s="116" t="s">
        <v>319</v>
      </c>
      <c r="AN1200" s="116" t="s">
        <v>328</v>
      </c>
      <c r="AQ1200" s="116">
        <v>779</v>
      </c>
      <c r="AR1200" s="116" t="s">
        <v>320</v>
      </c>
      <c r="AS1200" s="116" t="s">
        <v>248</v>
      </c>
      <c r="AT1200" s="116" t="s">
        <v>268</v>
      </c>
      <c r="AV1200" s="116">
        <v>68.722831111673301</v>
      </c>
      <c r="AW1200" s="116">
        <v>0.23136030860000001</v>
      </c>
    </row>
    <row r="1201" spans="1:49" x14ac:dyDescent="0.25">
      <c r="A1201" s="127">
        <v>260000</v>
      </c>
      <c r="B1201" s="127">
        <v>2500000</v>
      </c>
      <c r="C1201" s="127">
        <v>780000</v>
      </c>
      <c r="D1201" s="116" t="s">
        <v>314</v>
      </c>
      <c r="E1201" s="116" t="s">
        <v>315</v>
      </c>
      <c r="F1201" s="116" t="s">
        <v>316</v>
      </c>
      <c r="G1201" s="116" t="s">
        <v>317</v>
      </c>
      <c r="H1201" s="116">
        <v>0.36</v>
      </c>
      <c r="I1201" s="116">
        <v>0.57999999999999996</v>
      </c>
      <c r="J1201" s="116" t="s">
        <v>326</v>
      </c>
      <c r="K1201" s="116">
        <v>7.1018564505499995E-2</v>
      </c>
      <c r="L1201" s="116">
        <v>3944.3252296809401</v>
      </c>
      <c r="M1201" s="116">
        <v>11.3570538115414</v>
      </c>
      <c r="N1201" s="116">
        <v>2.0010002981507702</v>
      </c>
      <c r="O1201" s="116">
        <v>0.80656165870741003</v>
      </c>
      <c r="P1201" s="116">
        <v>0.14210816874974999</v>
      </c>
      <c r="Q1201" s="116">
        <v>280.12031575477499</v>
      </c>
      <c r="R1201" s="116">
        <v>1310</v>
      </c>
      <c r="S1201" s="116" t="s">
        <v>318</v>
      </c>
      <c r="T1201" s="116">
        <v>1310</v>
      </c>
      <c r="U1201" s="116" t="s">
        <v>327</v>
      </c>
      <c r="V1201" s="116" t="s">
        <v>326</v>
      </c>
      <c r="Z1201" s="116">
        <v>0</v>
      </c>
      <c r="AA1201" s="116">
        <v>1</v>
      </c>
      <c r="AB1201" s="116">
        <v>0.80656165870741003</v>
      </c>
      <c r="AC1201" s="116">
        <v>0.14210816874974999</v>
      </c>
      <c r="AD1201" s="116">
        <v>280.12031575477602</v>
      </c>
      <c r="AF1201" s="116">
        <v>-1</v>
      </c>
      <c r="AG1201" s="116">
        <v>-1</v>
      </c>
      <c r="AH1201" s="116">
        <v>-1</v>
      </c>
      <c r="AI1201" s="116">
        <v>-1</v>
      </c>
      <c r="AJ1201" s="116">
        <v>0</v>
      </c>
      <c r="AM1201" s="116" t="s">
        <v>319</v>
      </c>
      <c r="AN1201" s="116" t="s">
        <v>328</v>
      </c>
      <c r="AQ1201" s="116">
        <v>779</v>
      </c>
      <c r="AR1201" s="116" t="s">
        <v>320</v>
      </c>
      <c r="AS1201" s="116" t="s">
        <v>248</v>
      </c>
      <c r="AT1201" s="116" t="s">
        <v>268</v>
      </c>
      <c r="AV1201" s="116">
        <v>67.915113739202496</v>
      </c>
      <c r="AW1201" s="116">
        <v>0.22718598200000001</v>
      </c>
    </row>
    <row r="1202" spans="1:49" x14ac:dyDescent="0.25">
      <c r="A1202" s="127">
        <v>260000</v>
      </c>
      <c r="B1202" s="127">
        <v>2500000</v>
      </c>
      <c r="C1202" s="127">
        <v>780000</v>
      </c>
      <c r="D1202" s="116" t="s">
        <v>314</v>
      </c>
      <c r="E1202" s="116" t="s">
        <v>315</v>
      </c>
      <c r="F1202" s="116" t="s">
        <v>316</v>
      </c>
      <c r="G1202" s="116" t="s">
        <v>317</v>
      </c>
      <c r="H1202" s="116">
        <v>0.36</v>
      </c>
      <c r="I1202" s="116">
        <v>0.57999999999999996</v>
      </c>
      <c r="J1202" s="116" t="s">
        <v>326</v>
      </c>
      <c r="K1202" s="116">
        <v>5.427735854857E-2</v>
      </c>
      <c r="L1202" s="116">
        <v>3944.3252296809401</v>
      </c>
      <c r="M1202" s="116">
        <v>11.3570538115414</v>
      </c>
      <c r="N1202" s="116">
        <v>2.0010002981507702</v>
      </c>
      <c r="O1202" s="116">
        <v>0.61643088178447003</v>
      </c>
      <c r="P1202" s="116">
        <v>0.10860901063853</v>
      </c>
      <c r="Q1202" s="116">
        <v>214.08755472357501</v>
      </c>
      <c r="R1202" s="116">
        <v>1310</v>
      </c>
      <c r="S1202" s="116" t="s">
        <v>318</v>
      </c>
      <c r="T1202" s="116">
        <v>1310</v>
      </c>
      <c r="U1202" s="116" t="s">
        <v>327</v>
      </c>
      <c r="V1202" s="116" t="s">
        <v>326</v>
      </c>
      <c r="Z1202" s="116">
        <v>0</v>
      </c>
      <c r="AA1202" s="116">
        <v>1</v>
      </c>
      <c r="AB1202" s="116">
        <v>0.61643088178447003</v>
      </c>
      <c r="AC1202" s="116">
        <v>0.10860901063853</v>
      </c>
      <c r="AD1202" s="116">
        <v>214.08755472357299</v>
      </c>
      <c r="AF1202" s="116">
        <v>-1</v>
      </c>
      <c r="AG1202" s="116">
        <v>-1</v>
      </c>
      <c r="AH1202" s="116">
        <v>-1</v>
      </c>
      <c r="AI1202" s="116">
        <v>-1</v>
      </c>
      <c r="AJ1202" s="116">
        <v>0</v>
      </c>
      <c r="AM1202" s="116" t="s">
        <v>319</v>
      </c>
      <c r="AN1202" s="116" t="s">
        <v>328</v>
      </c>
      <c r="AQ1202" s="116">
        <v>779</v>
      </c>
      <c r="AR1202" s="116" t="s">
        <v>320</v>
      </c>
      <c r="AS1202" s="116" t="s">
        <v>248</v>
      </c>
      <c r="AT1202" s="116" t="s">
        <v>268</v>
      </c>
      <c r="AV1202" s="116">
        <v>59.604324850670203</v>
      </c>
      <c r="AW1202" s="116">
        <v>0.17363143119999999</v>
      </c>
    </row>
    <row r="1203" spans="1:49" x14ac:dyDescent="0.25">
      <c r="A1203" s="127">
        <v>260000</v>
      </c>
      <c r="B1203" s="127">
        <v>2500000</v>
      </c>
      <c r="C1203" s="127">
        <v>780000</v>
      </c>
      <c r="D1203" s="116" t="s">
        <v>314</v>
      </c>
      <c r="E1203" s="116" t="s">
        <v>315</v>
      </c>
      <c r="F1203" s="116" t="s">
        <v>316</v>
      </c>
      <c r="G1203" s="116" t="s">
        <v>317</v>
      </c>
      <c r="H1203" s="116">
        <v>0.36</v>
      </c>
      <c r="I1203" s="116">
        <v>0.57999999999999996</v>
      </c>
      <c r="J1203" s="116" t="s">
        <v>326</v>
      </c>
      <c r="K1203" s="116">
        <v>0.16327841404606</v>
      </c>
      <c r="L1203" s="116">
        <v>4002.67362649397</v>
      </c>
      <c r="M1203" s="116">
        <v>10.5352500010966</v>
      </c>
      <c r="N1203" s="116">
        <v>1.7553789910205699</v>
      </c>
      <c r="O1203" s="116">
        <v>1.7201789117578199</v>
      </c>
      <c r="P1203" s="116">
        <v>0.28661549770361</v>
      </c>
      <c r="Q1203" s="116">
        <v>653.55020167793202</v>
      </c>
      <c r="R1203" s="116">
        <v>1210</v>
      </c>
      <c r="S1203" s="116" t="s">
        <v>318</v>
      </c>
      <c r="T1203" s="116">
        <v>1210</v>
      </c>
      <c r="U1203" s="116" t="s">
        <v>327</v>
      </c>
      <c r="V1203" s="116" t="s">
        <v>326</v>
      </c>
      <c r="Z1203" s="116">
        <v>0</v>
      </c>
      <c r="AA1203" s="116">
        <v>1</v>
      </c>
      <c r="AB1203" s="116">
        <v>1.7201789117578199</v>
      </c>
      <c r="AC1203" s="116">
        <v>0.28661549770361</v>
      </c>
      <c r="AD1203" s="116">
        <v>653.55020180933502</v>
      </c>
      <c r="AF1203" s="116">
        <v>-1</v>
      </c>
      <c r="AG1203" s="116">
        <v>-1</v>
      </c>
      <c r="AH1203" s="116">
        <v>-1</v>
      </c>
      <c r="AI1203" s="116">
        <v>-1</v>
      </c>
      <c r="AJ1203" s="116">
        <v>0</v>
      </c>
      <c r="AM1203" s="116" t="s">
        <v>319</v>
      </c>
      <c r="AN1203" s="116" t="s">
        <v>328</v>
      </c>
      <c r="AQ1203" s="116">
        <v>779</v>
      </c>
      <c r="AR1203" s="116" t="s">
        <v>320</v>
      </c>
      <c r="AS1203" s="116" t="s">
        <v>248</v>
      </c>
      <c r="AT1203" s="116" t="s">
        <v>268</v>
      </c>
      <c r="AV1203" s="116">
        <v>153.28380351690799</v>
      </c>
      <c r="AW1203" s="116">
        <v>0.53004882549999999</v>
      </c>
    </row>
    <row r="1204" spans="1:49" x14ac:dyDescent="0.25">
      <c r="A1204" s="127">
        <v>260000</v>
      </c>
      <c r="B1204" s="127">
        <v>2500000</v>
      </c>
      <c r="C1204" s="127">
        <v>780000</v>
      </c>
      <c r="D1204" s="116" t="s">
        <v>314</v>
      </c>
      <c r="E1204" s="116" t="s">
        <v>315</v>
      </c>
      <c r="F1204" s="116" t="s">
        <v>316</v>
      </c>
      <c r="G1204" s="116" t="s">
        <v>317</v>
      </c>
      <c r="H1204" s="116">
        <v>0.36</v>
      </c>
      <c r="I1204" s="116">
        <v>0.57999999999999996</v>
      </c>
      <c r="J1204" s="116" t="s">
        <v>326</v>
      </c>
      <c r="K1204" s="116">
        <v>0.11395631306766001</v>
      </c>
      <c r="L1204" s="116">
        <v>4002.67362649397</v>
      </c>
      <c r="M1204" s="116">
        <v>10.5352500010966</v>
      </c>
      <c r="N1204" s="116">
        <v>1.7553789910205699</v>
      </c>
      <c r="O1204" s="116">
        <v>1.2005582473710299</v>
      </c>
      <c r="P1204" s="116">
        <v>0.20003651785313001</v>
      </c>
      <c r="Q1204" s="116">
        <v>456.12992888841302</v>
      </c>
      <c r="R1204" s="116">
        <v>1310</v>
      </c>
      <c r="S1204" s="116" t="s">
        <v>318</v>
      </c>
      <c r="T1204" s="116">
        <v>1310</v>
      </c>
      <c r="U1204" s="116" t="s">
        <v>327</v>
      </c>
      <c r="V1204" s="116" t="s">
        <v>326</v>
      </c>
      <c r="Z1204" s="116">
        <v>0</v>
      </c>
      <c r="AA1204" s="116">
        <v>1</v>
      </c>
      <c r="AB1204" s="116">
        <v>1.2005582473710299</v>
      </c>
      <c r="AC1204" s="116">
        <v>0.20003651785313001</v>
      </c>
      <c r="AD1204" s="116">
        <v>456.12992888841302</v>
      </c>
      <c r="AF1204" s="116">
        <v>-1</v>
      </c>
      <c r="AG1204" s="116">
        <v>-1</v>
      </c>
      <c r="AH1204" s="116">
        <v>-1</v>
      </c>
      <c r="AI1204" s="116">
        <v>-1</v>
      </c>
      <c r="AJ1204" s="116">
        <v>0</v>
      </c>
      <c r="AM1204" s="116" t="s">
        <v>319</v>
      </c>
      <c r="AN1204" s="116" t="s">
        <v>328</v>
      </c>
      <c r="AQ1204" s="116">
        <v>779</v>
      </c>
      <c r="AR1204" s="116" t="s">
        <v>320</v>
      </c>
      <c r="AS1204" s="116" t="s">
        <v>248</v>
      </c>
      <c r="AT1204" s="116" t="s">
        <v>268</v>
      </c>
      <c r="AV1204" s="116">
        <v>86.702653182489399</v>
      </c>
      <c r="AW1204" s="116">
        <v>0.36993505989999997</v>
      </c>
    </row>
    <row r="1205" spans="1:49" x14ac:dyDescent="0.25">
      <c r="A1205" s="127">
        <v>260000</v>
      </c>
      <c r="B1205" s="127">
        <v>2500000</v>
      </c>
      <c r="C1205" s="127">
        <v>780000</v>
      </c>
      <c r="D1205" s="116" t="s">
        <v>314</v>
      </c>
      <c r="E1205" s="116" t="s">
        <v>315</v>
      </c>
      <c r="F1205" s="116" t="s">
        <v>316</v>
      </c>
      <c r="G1205" s="116" t="s">
        <v>317</v>
      </c>
      <c r="H1205" s="116">
        <v>0.36</v>
      </c>
      <c r="I1205" s="116">
        <v>0.57999999999999996</v>
      </c>
      <c r="J1205" s="116" t="s">
        <v>326</v>
      </c>
      <c r="K1205" s="116">
        <v>2.4404837987709999E-2</v>
      </c>
      <c r="L1205" s="116">
        <v>4002.67362649397</v>
      </c>
      <c r="M1205" s="116">
        <v>10.5352500010966</v>
      </c>
      <c r="N1205" s="116">
        <v>1.7553789910205699</v>
      </c>
      <c r="O1205" s="116">
        <v>0.25711106943678003</v>
      </c>
      <c r="P1205" s="116">
        <v>4.283973988288E-2</v>
      </c>
      <c r="Q1205" s="116">
        <v>97.684601372265107</v>
      </c>
      <c r="R1205" s="116">
        <v>1310</v>
      </c>
      <c r="S1205" s="116" t="s">
        <v>318</v>
      </c>
      <c r="T1205" s="116">
        <v>1310</v>
      </c>
      <c r="U1205" s="116" t="s">
        <v>327</v>
      </c>
      <c r="V1205" s="116" t="s">
        <v>326</v>
      </c>
      <c r="Z1205" s="116">
        <v>0</v>
      </c>
      <c r="AA1205" s="116">
        <v>1</v>
      </c>
      <c r="AB1205" s="116">
        <v>0.25711106943678003</v>
      </c>
      <c r="AC1205" s="116">
        <v>4.283973988288E-2</v>
      </c>
      <c r="AD1205" s="116">
        <v>97.684601240862605</v>
      </c>
      <c r="AF1205" s="116">
        <v>-1</v>
      </c>
      <c r="AG1205" s="116">
        <v>-1</v>
      </c>
      <c r="AH1205" s="116">
        <v>-1</v>
      </c>
      <c r="AI1205" s="116">
        <v>-1</v>
      </c>
      <c r="AJ1205" s="116">
        <v>0</v>
      </c>
      <c r="AM1205" s="116" t="s">
        <v>319</v>
      </c>
      <c r="AN1205" s="116" t="s">
        <v>328</v>
      </c>
      <c r="AQ1205" s="116">
        <v>779</v>
      </c>
      <c r="AR1205" s="116" t="s">
        <v>320</v>
      </c>
      <c r="AS1205" s="116" t="s">
        <v>248</v>
      </c>
      <c r="AT1205" s="116" t="s">
        <v>268</v>
      </c>
      <c r="AV1205" s="116">
        <v>55.772377847173502</v>
      </c>
      <c r="AW1205" s="116">
        <v>7.9225142900000003E-2</v>
      </c>
    </row>
    <row r="1206" spans="1:49" x14ac:dyDescent="0.25">
      <c r="A1206" s="127">
        <v>260000</v>
      </c>
      <c r="B1206" s="127">
        <v>2500000</v>
      </c>
      <c r="C1206" s="127">
        <v>780000</v>
      </c>
      <c r="D1206" s="116" t="s">
        <v>314</v>
      </c>
      <c r="E1206" s="116" t="s">
        <v>315</v>
      </c>
      <c r="F1206" s="116" t="s">
        <v>316</v>
      </c>
      <c r="G1206" s="116" t="s">
        <v>317</v>
      </c>
      <c r="H1206" s="116">
        <v>0.36</v>
      </c>
      <c r="I1206" s="116">
        <v>0.57999999999999996</v>
      </c>
      <c r="J1206" s="116" t="s">
        <v>326</v>
      </c>
      <c r="K1206" s="116">
        <v>0.16605324511381001</v>
      </c>
      <c r="L1206" s="116">
        <v>3988.3056315756398</v>
      </c>
      <c r="M1206" s="116">
        <v>10.3366288510766</v>
      </c>
      <c r="N1206" s="116">
        <v>1.6647185696604001</v>
      </c>
      <c r="O1206" s="116">
        <v>1.7164307642583101</v>
      </c>
      <c r="P1206" s="116">
        <v>0.27643192069333</v>
      </c>
      <c r="Q1206" s="116">
        <v>662.27109262882198</v>
      </c>
      <c r="R1206" s="116">
        <v>1310</v>
      </c>
      <c r="S1206" s="116" t="s">
        <v>318</v>
      </c>
      <c r="T1206" s="116">
        <v>1310</v>
      </c>
      <c r="U1206" s="116" t="s">
        <v>327</v>
      </c>
      <c r="V1206" s="116" t="s">
        <v>326</v>
      </c>
      <c r="Z1206" s="116">
        <v>0</v>
      </c>
      <c r="AA1206" s="116">
        <v>1</v>
      </c>
      <c r="AB1206" s="116">
        <v>1.7164307642583101</v>
      </c>
      <c r="AC1206" s="116">
        <v>0.27643192069333</v>
      </c>
      <c r="AD1206" s="116">
        <v>662.27109262882198</v>
      </c>
      <c r="AF1206" s="116">
        <v>-1</v>
      </c>
      <c r="AG1206" s="116">
        <v>-1</v>
      </c>
      <c r="AH1206" s="116">
        <v>-1</v>
      </c>
      <c r="AI1206" s="116">
        <v>-1</v>
      </c>
      <c r="AJ1206" s="116">
        <v>0</v>
      </c>
      <c r="AM1206" s="116" t="s">
        <v>319</v>
      </c>
      <c r="AN1206" s="116" t="s">
        <v>328</v>
      </c>
      <c r="AQ1206" s="116">
        <v>779</v>
      </c>
      <c r="AR1206" s="116" t="s">
        <v>320</v>
      </c>
      <c r="AS1206" s="116" t="s">
        <v>248</v>
      </c>
      <c r="AT1206" s="116" t="s">
        <v>268</v>
      </c>
      <c r="AV1206" s="116">
        <v>108.60552833094501</v>
      </c>
      <c r="AW1206" s="116">
        <v>0.53712172960000004</v>
      </c>
    </row>
    <row r="1207" spans="1:49" x14ac:dyDescent="0.25">
      <c r="A1207" s="127">
        <v>260000</v>
      </c>
      <c r="B1207" s="127">
        <v>2500000</v>
      </c>
      <c r="C1207" s="127">
        <v>780000</v>
      </c>
      <c r="D1207" s="116" t="s">
        <v>314</v>
      </c>
      <c r="E1207" s="116" t="s">
        <v>315</v>
      </c>
      <c r="F1207" s="116" t="s">
        <v>316</v>
      </c>
      <c r="G1207" s="116" t="s">
        <v>317</v>
      </c>
      <c r="H1207" s="116">
        <v>0.36</v>
      </c>
      <c r="I1207" s="116">
        <v>0.57999999999999996</v>
      </c>
      <c r="J1207" s="116" t="s">
        <v>326</v>
      </c>
      <c r="K1207" s="116">
        <v>4.1150623046999998E-4</v>
      </c>
      <c r="L1207" s="116">
        <v>3963.4547524098198</v>
      </c>
      <c r="M1207" s="116">
        <v>10.381358506946199</v>
      </c>
      <c r="N1207" s="116">
        <v>1.7120694137752399</v>
      </c>
      <c r="O1207" s="116">
        <v>4.2719937064400002E-3</v>
      </c>
      <c r="P1207" s="116">
        <v>7.0452723077999997E-4</v>
      </c>
      <c r="Q1207" s="116">
        <v>1.6309863248382399</v>
      </c>
      <c r="R1207" s="116">
        <v>1210</v>
      </c>
      <c r="S1207" s="116" t="s">
        <v>318</v>
      </c>
      <c r="T1207" s="116">
        <v>1210</v>
      </c>
      <c r="U1207" s="116" t="s">
        <v>327</v>
      </c>
      <c r="V1207" s="116" t="s">
        <v>326</v>
      </c>
      <c r="Z1207" s="116">
        <v>0</v>
      </c>
      <c r="AA1207" s="116">
        <v>1</v>
      </c>
      <c r="AB1207" s="116">
        <v>4.2719937064400002E-3</v>
      </c>
      <c r="AC1207" s="116">
        <v>7.0452723077999997E-4</v>
      </c>
      <c r="AD1207" s="116">
        <v>1.63098632483871</v>
      </c>
      <c r="AF1207" s="116">
        <v>-1</v>
      </c>
      <c r="AG1207" s="116">
        <v>-1</v>
      </c>
      <c r="AH1207" s="116">
        <v>-1</v>
      </c>
      <c r="AI1207" s="116">
        <v>-1</v>
      </c>
      <c r="AJ1207" s="116">
        <v>0</v>
      </c>
      <c r="AM1207" s="116" t="s">
        <v>319</v>
      </c>
      <c r="AN1207" s="116" t="s">
        <v>328</v>
      </c>
      <c r="AQ1207" s="116">
        <v>779</v>
      </c>
      <c r="AR1207" s="116" t="s">
        <v>320</v>
      </c>
      <c r="AS1207" s="116" t="s">
        <v>248</v>
      </c>
      <c r="AT1207" s="116" t="s">
        <v>268</v>
      </c>
      <c r="AV1207" s="116">
        <v>17.914335568614199</v>
      </c>
      <c r="AW1207" s="116">
        <v>1.3227789E-3</v>
      </c>
    </row>
    <row r="1208" spans="1:49" x14ac:dyDescent="0.25">
      <c r="A1208" s="127">
        <v>260000</v>
      </c>
      <c r="B1208" s="127">
        <v>2500000</v>
      </c>
      <c r="C1208" s="127">
        <v>780000</v>
      </c>
      <c r="D1208" s="116" t="s">
        <v>314</v>
      </c>
      <c r="E1208" s="116" t="s">
        <v>315</v>
      </c>
      <c r="F1208" s="116" t="s">
        <v>316</v>
      </c>
      <c r="G1208" s="116" t="s">
        <v>317</v>
      </c>
      <c r="H1208" s="116">
        <v>0.36</v>
      </c>
      <c r="I1208" s="116">
        <v>0.57999999999999996</v>
      </c>
      <c r="J1208" s="116" t="s">
        <v>326</v>
      </c>
      <c r="K1208" s="116">
        <v>4.355363184964E-2</v>
      </c>
      <c r="L1208" s="116">
        <v>3963.4547524098198</v>
      </c>
      <c r="M1208" s="116">
        <v>10.381358506946199</v>
      </c>
      <c r="N1208" s="116">
        <v>1.7120694137752399</v>
      </c>
      <c r="O1208" s="116">
        <v>0.45214586651067001</v>
      </c>
      <c r="P1208" s="116">
        <v>7.4566840948589994E-2</v>
      </c>
      <c r="Q1208" s="116">
        <v>172.62284913916699</v>
      </c>
      <c r="R1208" s="116">
        <v>1310</v>
      </c>
      <c r="S1208" s="116" t="s">
        <v>318</v>
      </c>
      <c r="T1208" s="116">
        <v>1310</v>
      </c>
      <c r="U1208" s="116" t="s">
        <v>327</v>
      </c>
      <c r="V1208" s="116" t="s">
        <v>326</v>
      </c>
      <c r="Z1208" s="116">
        <v>0</v>
      </c>
      <c r="AA1208" s="116">
        <v>1</v>
      </c>
      <c r="AB1208" s="116">
        <v>0.45214586651067001</v>
      </c>
      <c r="AC1208" s="116">
        <v>7.4566840948589994E-2</v>
      </c>
      <c r="AD1208" s="116">
        <v>172.62284913916699</v>
      </c>
      <c r="AF1208" s="116">
        <v>-1</v>
      </c>
      <c r="AG1208" s="116">
        <v>-1</v>
      </c>
      <c r="AH1208" s="116">
        <v>-1</v>
      </c>
      <c r="AI1208" s="116">
        <v>-1</v>
      </c>
      <c r="AJ1208" s="116">
        <v>0</v>
      </c>
      <c r="AM1208" s="116" t="s">
        <v>319</v>
      </c>
      <c r="AN1208" s="116" t="s">
        <v>328</v>
      </c>
      <c r="AQ1208" s="116">
        <v>779</v>
      </c>
      <c r="AR1208" s="116" t="s">
        <v>320</v>
      </c>
      <c r="AS1208" s="116" t="s">
        <v>248</v>
      </c>
      <c r="AT1208" s="116" t="s">
        <v>268</v>
      </c>
      <c r="AV1208" s="116">
        <v>57.264241846402498</v>
      </c>
      <c r="AW1208" s="116">
        <v>0.14000231069999999</v>
      </c>
    </row>
    <row r="1209" spans="1:49" x14ac:dyDescent="0.25">
      <c r="A1209" s="127">
        <v>260000</v>
      </c>
      <c r="B1209" s="127">
        <v>2500000</v>
      </c>
      <c r="C1209" s="127">
        <v>780000</v>
      </c>
      <c r="D1209" s="116" t="s">
        <v>314</v>
      </c>
      <c r="E1209" s="116" t="s">
        <v>315</v>
      </c>
      <c r="F1209" s="116" t="s">
        <v>316</v>
      </c>
      <c r="G1209" s="116" t="s">
        <v>317</v>
      </c>
      <c r="H1209" s="116">
        <v>0.36</v>
      </c>
      <c r="I1209" s="116">
        <v>0.57999999999999996</v>
      </c>
      <c r="J1209" s="116" t="s">
        <v>326</v>
      </c>
      <c r="K1209" s="116">
        <v>6.7672321587670003E-2</v>
      </c>
      <c r="L1209" s="116">
        <v>3963.4547524098198</v>
      </c>
      <c r="M1209" s="116">
        <v>10.381358506946199</v>
      </c>
      <c r="N1209" s="116">
        <v>1.7120694137752399</v>
      </c>
      <c r="O1209" s="116">
        <v>0.70253063139903005</v>
      </c>
      <c r="P1209" s="116">
        <v>0.11585971194942001</v>
      </c>
      <c r="Q1209" s="116">
        <v>268.21618460328398</v>
      </c>
      <c r="R1209" s="116">
        <v>1310</v>
      </c>
      <c r="S1209" s="116" t="s">
        <v>318</v>
      </c>
      <c r="T1209" s="116">
        <v>1310</v>
      </c>
      <c r="U1209" s="116" t="s">
        <v>327</v>
      </c>
      <c r="V1209" s="116" t="s">
        <v>326</v>
      </c>
      <c r="Z1209" s="116">
        <v>0</v>
      </c>
      <c r="AA1209" s="116">
        <v>1</v>
      </c>
      <c r="AB1209" s="116">
        <v>0.70253063139903005</v>
      </c>
      <c r="AC1209" s="116">
        <v>0.11585971194942001</v>
      </c>
      <c r="AD1209" s="116">
        <v>268.216184603285</v>
      </c>
      <c r="AF1209" s="116">
        <v>-1</v>
      </c>
      <c r="AG1209" s="116">
        <v>-1</v>
      </c>
      <c r="AH1209" s="116">
        <v>-1</v>
      </c>
      <c r="AI1209" s="116">
        <v>-1</v>
      </c>
      <c r="AJ1209" s="116">
        <v>0</v>
      </c>
      <c r="AM1209" s="116" t="s">
        <v>319</v>
      </c>
      <c r="AN1209" s="116" t="s">
        <v>328</v>
      </c>
      <c r="AQ1209" s="116">
        <v>779</v>
      </c>
      <c r="AR1209" s="116" t="s">
        <v>320</v>
      </c>
      <c r="AS1209" s="116" t="s">
        <v>248</v>
      </c>
      <c r="AT1209" s="116" t="s">
        <v>268</v>
      </c>
      <c r="AV1209" s="116">
        <v>67.167664542489902</v>
      </c>
      <c r="AW1209" s="116">
        <v>0.2175313744</v>
      </c>
    </row>
    <row r="1210" spans="1:49" x14ac:dyDescent="0.25">
      <c r="A1210" s="127">
        <v>260000</v>
      </c>
      <c r="B1210" s="127">
        <v>2500000</v>
      </c>
      <c r="C1210" s="127">
        <v>780000</v>
      </c>
      <c r="D1210" s="116" t="s">
        <v>314</v>
      </c>
      <c r="E1210" s="116" t="s">
        <v>315</v>
      </c>
      <c r="F1210" s="116" t="s">
        <v>316</v>
      </c>
      <c r="G1210" s="116" t="s">
        <v>317</v>
      </c>
      <c r="H1210" s="116">
        <v>0.36</v>
      </c>
      <c r="I1210" s="116">
        <v>0.57999999999999996</v>
      </c>
      <c r="J1210" s="116" t="s">
        <v>326</v>
      </c>
      <c r="K1210" s="116">
        <v>1.54809001622E-3</v>
      </c>
      <c r="L1210" s="116">
        <v>3963.4547524098198</v>
      </c>
      <c r="M1210" s="116">
        <v>10.381358506946199</v>
      </c>
      <c r="N1210" s="116">
        <v>1.7120694137752399</v>
      </c>
      <c r="O1210" s="116">
        <v>1.6071277459410001E-2</v>
      </c>
      <c r="P1210" s="116">
        <v>2.6504375665400001E-3</v>
      </c>
      <c r="Q1210" s="116">
        <v>6.1357847319493199</v>
      </c>
      <c r="R1210" s="116">
        <v>1310</v>
      </c>
      <c r="S1210" s="116" t="s">
        <v>318</v>
      </c>
      <c r="T1210" s="116">
        <v>1310</v>
      </c>
      <c r="U1210" s="116" t="s">
        <v>327</v>
      </c>
      <c r="V1210" s="116" t="s">
        <v>326</v>
      </c>
      <c r="Z1210" s="116">
        <v>0</v>
      </c>
      <c r="AA1210" s="116">
        <v>1</v>
      </c>
      <c r="AB1210" s="116">
        <v>1.6071277459410001E-2</v>
      </c>
      <c r="AC1210" s="116">
        <v>2.6504375665400001E-3</v>
      </c>
      <c r="AD1210" s="116">
        <v>6.1357847319491201</v>
      </c>
      <c r="AF1210" s="116">
        <v>-1</v>
      </c>
      <c r="AG1210" s="116">
        <v>-1</v>
      </c>
      <c r="AH1210" s="116">
        <v>-1</v>
      </c>
      <c r="AI1210" s="116">
        <v>-1</v>
      </c>
      <c r="AJ1210" s="116">
        <v>0</v>
      </c>
      <c r="AM1210" s="116" t="s">
        <v>319</v>
      </c>
      <c r="AN1210" s="116" t="s">
        <v>328</v>
      </c>
      <c r="AQ1210" s="116">
        <v>779</v>
      </c>
      <c r="AR1210" s="116" t="s">
        <v>320</v>
      </c>
      <c r="AS1210" s="116" t="s">
        <v>248</v>
      </c>
      <c r="AT1210" s="116" t="s">
        <v>268</v>
      </c>
      <c r="AV1210" s="116">
        <v>29.303788573449999</v>
      </c>
      <c r="AW1210" s="116">
        <v>4.9763055E-3</v>
      </c>
    </row>
    <row r="1211" spans="1:49" x14ac:dyDescent="0.25">
      <c r="A1211" s="127">
        <v>260000</v>
      </c>
      <c r="B1211" s="127">
        <v>2500000</v>
      </c>
      <c r="C1211" s="127">
        <v>780000</v>
      </c>
      <c r="D1211" s="116" t="s">
        <v>314</v>
      </c>
      <c r="E1211" s="116" t="s">
        <v>315</v>
      </c>
      <c r="F1211" s="116" t="s">
        <v>316</v>
      </c>
      <c r="G1211" s="116" t="s">
        <v>317</v>
      </c>
      <c r="H1211" s="116">
        <v>0.36</v>
      </c>
      <c r="I1211" s="116">
        <v>0.57999999999999996</v>
      </c>
      <c r="J1211" s="116" t="s">
        <v>326</v>
      </c>
      <c r="K1211" s="116">
        <v>0.51621952275089</v>
      </c>
      <c r="L1211" s="116">
        <v>3989.9431686790199</v>
      </c>
      <c r="M1211" s="116">
        <v>10.1521880027416</v>
      </c>
      <c r="N1211" s="116">
        <v>1.5775854141368899</v>
      </c>
      <c r="O1211" s="116">
        <v>5.2407576456526996</v>
      </c>
      <c r="P1211" s="116">
        <v>0.81438038958451997</v>
      </c>
      <c r="Q1211" s="116">
        <v>2059.6865583386898</v>
      </c>
      <c r="R1211" s="116">
        <v>1210</v>
      </c>
      <c r="S1211" s="116" t="s">
        <v>318</v>
      </c>
      <c r="T1211" s="116">
        <v>1210</v>
      </c>
      <c r="U1211" s="116" t="s">
        <v>327</v>
      </c>
      <c r="V1211" s="116" t="s">
        <v>326</v>
      </c>
      <c r="Z1211" s="116">
        <v>0</v>
      </c>
      <c r="AA1211" s="116">
        <v>1</v>
      </c>
      <c r="AB1211" s="116">
        <v>5.2407576456526996</v>
      </c>
      <c r="AC1211" s="116">
        <v>0.81438038958451997</v>
      </c>
      <c r="AD1211" s="116">
        <v>2059.6865583386898</v>
      </c>
      <c r="AF1211" s="116">
        <v>-1</v>
      </c>
      <c r="AG1211" s="116">
        <v>-1</v>
      </c>
      <c r="AH1211" s="116">
        <v>-1</v>
      </c>
      <c r="AI1211" s="116">
        <v>-1</v>
      </c>
      <c r="AJ1211" s="116">
        <v>0</v>
      </c>
      <c r="AM1211" s="116" t="s">
        <v>319</v>
      </c>
      <c r="AN1211" s="116" t="s">
        <v>328</v>
      </c>
      <c r="AQ1211" s="116">
        <v>779</v>
      </c>
      <c r="AR1211" s="116" t="s">
        <v>320</v>
      </c>
      <c r="AS1211" s="116" t="s">
        <v>248</v>
      </c>
      <c r="AT1211" s="116" t="s">
        <v>268</v>
      </c>
      <c r="AV1211" s="116">
        <v>199.35088065320099</v>
      </c>
      <c r="AW1211" s="116">
        <v>1.6704676060999999</v>
      </c>
    </row>
    <row r="1212" spans="1:49" x14ac:dyDescent="0.25">
      <c r="A1212" s="127">
        <v>260000</v>
      </c>
      <c r="B1212" s="127">
        <v>2500000</v>
      </c>
      <c r="C1212" s="127">
        <v>780000</v>
      </c>
      <c r="D1212" s="116" t="s">
        <v>314</v>
      </c>
      <c r="E1212" s="116" t="s">
        <v>315</v>
      </c>
      <c r="F1212" s="116" t="s">
        <v>316</v>
      </c>
      <c r="G1212" s="116" t="s">
        <v>317</v>
      </c>
      <c r="H1212" s="116">
        <v>0.36</v>
      </c>
      <c r="I1212" s="116">
        <v>0.57999999999999996</v>
      </c>
      <c r="J1212" s="116" t="s">
        <v>326</v>
      </c>
      <c r="K1212" s="116">
        <v>0.101543930894</v>
      </c>
      <c r="L1212" s="116">
        <v>3989.9431686790199</v>
      </c>
      <c r="M1212" s="116">
        <v>10.1521880027416</v>
      </c>
      <c r="N1212" s="116">
        <v>1.5775854141368899</v>
      </c>
      <c r="O1212" s="116">
        <v>1.03089307697331</v>
      </c>
      <c r="P1212" s="116">
        <v>0.16019422427249999</v>
      </c>
      <c r="Q1212" s="116">
        <v>405.15451339133801</v>
      </c>
      <c r="R1212" s="116">
        <v>1310</v>
      </c>
      <c r="S1212" s="116" t="s">
        <v>318</v>
      </c>
      <c r="T1212" s="116">
        <v>1310</v>
      </c>
      <c r="U1212" s="116" t="s">
        <v>327</v>
      </c>
      <c r="V1212" s="116" t="s">
        <v>326</v>
      </c>
      <c r="Z1212" s="116">
        <v>0</v>
      </c>
      <c r="AA1212" s="116">
        <v>1</v>
      </c>
      <c r="AB1212" s="116">
        <v>1.03089307697331</v>
      </c>
      <c r="AC1212" s="116">
        <v>0.16019422427249999</v>
      </c>
      <c r="AD1212" s="116">
        <v>405.15451339133801</v>
      </c>
      <c r="AF1212" s="116">
        <v>-1</v>
      </c>
      <c r="AG1212" s="116">
        <v>-1</v>
      </c>
      <c r="AH1212" s="116">
        <v>-1</v>
      </c>
      <c r="AI1212" s="116">
        <v>-1</v>
      </c>
      <c r="AJ1212" s="116">
        <v>0</v>
      </c>
      <c r="AM1212" s="116" t="s">
        <v>319</v>
      </c>
      <c r="AN1212" s="116" t="s">
        <v>328</v>
      </c>
      <c r="AQ1212" s="116">
        <v>779</v>
      </c>
      <c r="AR1212" s="116" t="s">
        <v>320</v>
      </c>
      <c r="AS1212" s="116" t="s">
        <v>248</v>
      </c>
      <c r="AT1212" s="116" t="s">
        <v>268</v>
      </c>
      <c r="AV1212" s="116">
        <v>81.5832525608823</v>
      </c>
      <c r="AW1212" s="116">
        <v>0.3285924683</v>
      </c>
    </row>
    <row r="1213" spans="1:49" x14ac:dyDescent="0.25">
      <c r="A1213" s="127">
        <v>260000</v>
      </c>
      <c r="B1213" s="127">
        <v>2500000</v>
      </c>
      <c r="C1213" s="127">
        <v>780000</v>
      </c>
      <c r="D1213" s="116" t="s">
        <v>314</v>
      </c>
      <c r="E1213" s="116" t="s">
        <v>315</v>
      </c>
      <c r="F1213" s="116" t="s">
        <v>316</v>
      </c>
      <c r="G1213" s="116" t="s">
        <v>317</v>
      </c>
      <c r="H1213" s="116">
        <v>0.36</v>
      </c>
      <c r="I1213" s="116">
        <v>0.57999999999999996</v>
      </c>
      <c r="J1213" s="116" t="s">
        <v>326</v>
      </c>
      <c r="K1213" s="116">
        <v>3.3597660099699998E-3</v>
      </c>
      <c r="L1213" s="116">
        <v>3990.8742799872398</v>
      </c>
      <c r="M1213" s="116">
        <v>10.0619851208429</v>
      </c>
      <c r="N1213" s="116">
        <v>1.5344649497734499</v>
      </c>
      <c r="O1213" s="116">
        <v>3.3805915601859998E-2</v>
      </c>
      <c r="P1213" s="116">
        <v>5.1554431817399998E-3</v>
      </c>
      <c r="Q1213" s="116">
        <v>13.4084037559766</v>
      </c>
      <c r="R1213" s="116">
        <v>1210</v>
      </c>
      <c r="S1213" s="116" t="s">
        <v>318</v>
      </c>
      <c r="T1213" s="116">
        <v>1210</v>
      </c>
      <c r="U1213" s="116" t="s">
        <v>327</v>
      </c>
      <c r="V1213" s="116" t="s">
        <v>326</v>
      </c>
      <c r="Z1213" s="116">
        <v>0</v>
      </c>
      <c r="AA1213" s="116">
        <v>1</v>
      </c>
      <c r="AB1213" s="116">
        <v>3.3805915601859998E-2</v>
      </c>
      <c r="AC1213" s="116">
        <v>5.1554431817399998E-3</v>
      </c>
      <c r="AD1213" s="116">
        <v>13.408403755978201</v>
      </c>
      <c r="AF1213" s="116">
        <v>-1</v>
      </c>
      <c r="AG1213" s="116">
        <v>-1</v>
      </c>
      <c r="AH1213" s="116">
        <v>-1</v>
      </c>
      <c r="AI1213" s="116">
        <v>-1</v>
      </c>
      <c r="AJ1213" s="116">
        <v>0</v>
      </c>
      <c r="AM1213" s="116" t="s">
        <v>319</v>
      </c>
      <c r="AN1213" s="116" t="s">
        <v>328</v>
      </c>
      <c r="AQ1213" s="116">
        <v>779</v>
      </c>
      <c r="AR1213" s="116" t="s">
        <v>320</v>
      </c>
      <c r="AS1213" s="116" t="s">
        <v>248</v>
      </c>
      <c r="AT1213" s="116" t="s">
        <v>268</v>
      </c>
      <c r="AV1213" s="116">
        <v>80.414883785494197</v>
      </c>
      <c r="AW1213" s="116">
        <v>1.08746178E-2</v>
      </c>
    </row>
    <row r="1214" spans="1:49" x14ac:dyDescent="0.25">
      <c r="A1214" s="127">
        <v>260000</v>
      </c>
      <c r="B1214" s="127">
        <v>2500000</v>
      </c>
      <c r="C1214" s="127">
        <v>780000</v>
      </c>
      <c r="D1214" s="116" t="s">
        <v>314</v>
      </c>
      <c r="E1214" s="116" t="s">
        <v>315</v>
      </c>
      <c r="F1214" s="116" t="s">
        <v>316</v>
      </c>
      <c r="G1214" s="116" t="s">
        <v>317</v>
      </c>
      <c r="H1214" s="116">
        <v>0.36</v>
      </c>
      <c r="I1214" s="116">
        <v>0.57999999999999996</v>
      </c>
      <c r="J1214" s="116" t="s">
        <v>326</v>
      </c>
      <c r="K1214" s="116">
        <v>2.8818566151479999E-2</v>
      </c>
      <c r="L1214" s="116">
        <v>3990.8742799872398</v>
      </c>
      <c r="M1214" s="116">
        <v>10.0619851208429</v>
      </c>
      <c r="N1214" s="116">
        <v>1.5344649497734499</v>
      </c>
      <c r="O1214" s="116">
        <v>0.28997198382029998</v>
      </c>
      <c r="P1214" s="116">
        <v>4.4221079662180002E-2</v>
      </c>
      <c r="Q1214" s="116">
        <v>115.011274440088</v>
      </c>
      <c r="R1214" s="116">
        <v>1310</v>
      </c>
      <c r="S1214" s="116" t="s">
        <v>318</v>
      </c>
      <c r="T1214" s="116">
        <v>1310</v>
      </c>
      <c r="U1214" s="116" t="s">
        <v>327</v>
      </c>
      <c r="V1214" s="116" t="s">
        <v>326</v>
      </c>
      <c r="Z1214" s="116">
        <v>0</v>
      </c>
      <c r="AA1214" s="116">
        <v>1</v>
      </c>
      <c r="AB1214" s="116">
        <v>0.28997198382029998</v>
      </c>
      <c r="AC1214" s="116">
        <v>4.4221079662180002E-2</v>
      </c>
      <c r="AD1214" s="116">
        <v>115.011274440088</v>
      </c>
      <c r="AF1214" s="116">
        <v>-1</v>
      </c>
      <c r="AG1214" s="116">
        <v>-1</v>
      </c>
      <c r="AH1214" s="116">
        <v>-1</v>
      </c>
      <c r="AI1214" s="116">
        <v>-1</v>
      </c>
      <c r="AJ1214" s="116">
        <v>0</v>
      </c>
      <c r="AM1214" s="116" t="s">
        <v>319</v>
      </c>
      <c r="AN1214" s="116" t="s">
        <v>328</v>
      </c>
      <c r="AQ1214" s="116">
        <v>779</v>
      </c>
      <c r="AR1214" s="116" t="s">
        <v>320</v>
      </c>
      <c r="AS1214" s="116" t="s">
        <v>248</v>
      </c>
      <c r="AT1214" s="116" t="s">
        <v>268</v>
      </c>
      <c r="AV1214" s="116">
        <v>44.811058113233599</v>
      </c>
      <c r="AW1214" s="116">
        <v>9.3277594800000002E-2</v>
      </c>
    </row>
    <row r="1215" spans="1:49" x14ac:dyDescent="0.25">
      <c r="A1215" s="127">
        <v>260000</v>
      </c>
      <c r="B1215" s="127">
        <v>2500000</v>
      </c>
      <c r="C1215" s="127">
        <v>780000</v>
      </c>
      <c r="D1215" s="116" t="s">
        <v>314</v>
      </c>
      <c r="E1215" s="116" t="s">
        <v>315</v>
      </c>
      <c r="F1215" s="116" t="s">
        <v>316</v>
      </c>
      <c r="G1215" s="116" t="s">
        <v>317</v>
      </c>
      <c r="H1215" s="116">
        <v>0.36</v>
      </c>
      <c r="I1215" s="116">
        <v>0.57999999999999996</v>
      </c>
      <c r="J1215" s="116" t="s">
        <v>326</v>
      </c>
      <c r="K1215" s="116">
        <v>3.7440610902219999E-2</v>
      </c>
      <c r="L1215" s="116">
        <v>3990.8742799872398</v>
      </c>
      <c r="M1215" s="116">
        <v>10.0619851208429</v>
      </c>
      <c r="N1215" s="116">
        <v>1.5344649497734499</v>
      </c>
      <c r="O1215" s="116">
        <v>0.37672686981344</v>
      </c>
      <c r="P1215" s="116">
        <v>5.7451305127559998E-2</v>
      </c>
      <c r="Q1215" s="116">
        <v>149.42077107669499</v>
      </c>
      <c r="R1215" s="116">
        <v>1310</v>
      </c>
      <c r="S1215" s="116" t="s">
        <v>318</v>
      </c>
      <c r="T1215" s="116">
        <v>1310</v>
      </c>
      <c r="U1215" s="116" t="s">
        <v>327</v>
      </c>
      <c r="V1215" s="116" t="s">
        <v>326</v>
      </c>
      <c r="Z1215" s="116">
        <v>0</v>
      </c>
      <c r="AA1215" s="116">
        <v>1</v>
      </c>
      <c r="AB1215" s="116">
        <v>0.37672686981344</v>
      </c>
      <c r="AC1215" s="116">
        <v>5.7451305127559998E-2</v>
      </c>
      <c r="AD1215" s="116">
        <v>149.42077107669701</v>
      </c>
      <c r="AF1215" s="116">
        <v>-1</v>
      </c>
      <c r="AG1215" s="116">
        <v>-1</v>
      </c>
      <c r="AH1215" s="116">
        <v>-1</v>
      </c>
      <c r="AI1215" s="116">
        <v>-1</v>
      </c>
      <c r="AJ1215" s="116">
        <v>0</v>
      </c>
      <c r="AM1215" s="116" t="s">
        <v>319</v>
      </c>
      <c r="AN1215" s="116" t="s">
        <v>328</v>
      </c>
      <c r="AQ1215" s="116">
        <v>779</v>
      </c>
      <c r="AR1215" s="116" t="s">
        <v>320</v>
      </c>
      <c r="AS1215" s="116" t="s">
        <v>248</v>
      </c>
      <c r="AT1215" s="116" t="s">
        <v>268</v>
      </c>
      <c r="AV1215" s="116">
        <v>62.702312475528402</v>
      </c>
      <c r="AW1215" s="116">
        <v>0.12118472919999999</v>
      </c>
    </row>
    <row r="1216" spans="1:49" x14ac:dyDescent="0.25">
      <c r="A1216" s="127">
        <v>260000</v>
      </c>
      <c r="B1216" s="127">
        <v>2500000</v>
      </c>
      <c r="C1216" s="127">
        <v>780000</v>
      </c>
      <c r="D1216" s="116" t="s">
        <v>314</v>
      </c>
      <c r="E1216" s="116" t="s">
        <v>315</v>
      </c>
      <c r="F1216" s="116" t="s">
        <v>316</v>
      </c>
      <c r="G1216" s="116" t="s">
        <v>317</v>
      </c>
      <c r="H1216" s="116">
        <v>0.36</v>
      </c>
      <c r="I1216" s="116">
        <v>0.57999999999999996</v>
      </c>
      <c r="J1216" s="116" t="s">
        <v>326</v>
      </c>
      <c r="K1216" s="116">
        <v>0.15532860446096999</v>
      </c>
      <c r="L1216" s="116">
        <v>3965.7316700900301</v>
      </c>
      <c r="M1216" s="116">
        <v>10.4249548020858</v>
      </c>
      <c r="N1216" s="116">
        <v>1.72649324331863</v>
      </c>
      <c r="O1216" s="116">
        <v>1.61929368097676</v>
      </c>
      <c r="P1216" s="116">
        <v>0.26817378609599002</v>
      </c>
      <c r="Q1216" s="116">
        <v>615.99156598178797</v>
      </c>
      <c r="R1216" s="116">
        <v>1210</v>
      </c>
      <c r="S1216" s="116" t="s">
        <v>318</v>
      </c>
      <c r="T1216" s="116">
        <v>1210</v>
      </c>
      <c r="U1216" s="116" t="s">
        <v>327</v>
      </c>
      <c r="V1216" s="116" t="s">
        <v>326</v>
      </c>
      <c r="Z1216" s="116">
        <v>0</v>
      </c>
      <c r="AA1216" s="116">
        <v>1</v>
      </c>
      <c r="AB1216" s="116">
        <v>1.61929368097676</v>
      </c>
      <c r="AC1216" s="116">
        <v>0.26817378609599002</v>
      </c>
      <c r="AD1216" s="116">
        <v>615.99156606591805</v>
      </c>
      <c r="AF1216" s="116">
        <v>-1</v>
      </c>
      <c r="AG1216" s="116">
        <v>-1</v>
      </c>
      <c r="AH1216" s="116">
        <v>-1</v>
      </c>
      <c r="AI1216" s="116">
        <v>-1</v>
      </c>
      <c r="AJ1216" s="116">
        <v>0</v>
      </c>
      <c r="AM1216" s="116" t="s">
        <v>319</v>
      </c>
      <c r="AN1216" s="116" t="s">
        <v>328</v>
      </c>
      <c r="AQ1216" s="116">
        <v>779</v>
      </c>
      <c r="AR1216" s="116" t="s">
        <v>320</v>
      </c>
      <c r="AS1216" s="116" t="s">
        <v>248</v>
      </c>
      <c r="AT1216" s="116" t="s">
        <v>268</v>
      </c>
      <c r="AV1216" s="116">
        <v>116.715237888158</v>
      </c>
      <c r="AW1216" s="116">
        <v>0.49958764480000001</v>
      </c>
    </row>
    <row r="1217" spans="1:49" x14ac:dyDescent="0.25">
      <c r="A1217" s="127">
        <v>260000</v>
      </c>
      <c r="B1217" s="127">
        <v>2500000</v>
      </c>
      <c r="C1217" s="127">
        <v>780000</v>
      </c>
      <c r="D1217" s="116" t="s">
        <v>314</v>
      </c>
      <c r="E1217" s="116" t="s">
        <v>315</v>
      </c>
      <c r="F1217" s="116" t="s">
        <v>316</v>
      </c>
      <c r="G1217" s="116" t="s">
        <v>317</v>
      </c>
      <c r="H1217" s="116">
        <v>0.36</v>
      </c>
      <c r="I1217" s="116">
        <v>0.57999999999999996</v>
      </c>
      <c r="J1217" s="116" t="s">
        <v>326</v>
      </c>
      <c r="K1217" s="116">
        <v>0.22738927877303999</v>
      </c>
      <c r="L1217" s="116">
        <v>3965.7316700900301</v>
      </c>
      <c r="M1217" s="116">
        <v>10.4249548020858</v>
      </c>
      <c r="N1217" s="116">
        <v>1.72649324331863</v>
      </c>
      <c r="O1217" s="116">
        <v>2.3705229536878898</v>
      </c>
      <c r="P1217" s="116">
        <v>0.39258605340475999</v>
      </c>
      <c r="Q1217" s="116">
        <v>901.76486426919598</v>
      </c>
      <c r="R1217" s="116">
        <v>1310</v>
      </c>
      <c r="S1217" s="116" t="s">
        <v>318</v>
      </c>
      <c r="T1217" s="116">
        <v>1310</v>
      </c>
      <c r="U1217" s="116" t="s">
        <v>327</v>
      </c>
      <c r="V1217" s="116" t="s">
        <v>326</v>
      </c>
      <c r="Z1217" s="116">
        <v>0</v>
      </c>
      <c r="AA1217" s="116">
        <v>1</v>
      </c>
      <c r="AB1217" s="116">
        <v>2.3705229536878898</v>
      </c>
      <c r="AC1217" s="116">
        <v>0.39258605340475999</v>
      </c>
      <c r="AD1217" s="116">
        <v>901.76486426919598</v>
      </c>
      <c r="AF1217" s="116">
        <v>-1</v>
      </c>
      <c r="AG1217" s="116">
        <v>-1</v>
      </c>
      <c r="AH1217" s="116">
        <v>-1</v>
      </c>
      <c r="AI1217" s="116">
        <v>-1</v>
      </c>
      <c r="AJ1217" s="116">
        <v>0</v>
      </c>
      <c r="AM1217" s="116" t="s">
        <v>319</v>
      </c>
      <c r="AN1217" s="116" t="s">
        <v>328</v>
      </c>
      <c r="AQ1217" s="116">
        <v>779</v>
      </c>
      <c r="AR1217" s="116" t="s">
        <v>320</v>
      </c>
      <c r="AS1217" s="116" t="s">
        <v>248</v>
      </c>
      <c r="AT1217" s="116" t="s">
        <v>268</v>
      </c>
      <c r="AV1217" s="116">
        <v>118.98038459401199</v>
      </c>
      <c r="AW1217" s="116">
        <v>0.73135836519999997</v>
      </c>
    </row>
    <row r="1218" spans="1:49" x14ac:dyDescent="0.25">
      <c r="A1218" s="127">
        <v>260000</v>
      </c>
      <c r="B1218" s="127">
        <v>2500000</v>
      </c>
      <c r="C1218" s="127">
        <v>780000</v>
      </c>
      <c r="D1218" s="116" t="s">
        <v>314</v>
      </c>
      <c r="E1218" s="116" t="s">
        <v>315</v>
      </c>
      <c r="F1218" s="116" t="s">
        <v>316</v>
      </c>
      <c r="G1218" s="116" t="s">
        <v>317</v>
      </c>
      <c r="H1218" s="116">
        <v>0.36</v>
      </c>
      <c r="I1218" s="116">
        <v>0.57999999999999996</v>
      </c>
      <c r="J1218" s="116" t="s">
        <v>326</v>
      </c>
      <c r="K1218" s="116">
        <v>1.38519420985E-3</v>
      </c>
      <c r="L1218" s="116">
        <v>4028.6463134174101</v>
      </c>
      <c r="M1218" s="116">
        <v>10.997833608858899</v>
      </c>
      <c r="N1218" s="116">
        <v>1.95960250275854</v>
      </c>
      <c r="O1218" s="116">
        <v>1.523413543596E-2</v>
      </c>
      <c r="P1218" s="116">
        <v>2.7144300404400002E-3</v>
      </c>
      <c r="Q1218" s="116">
        <v>5.5804575469075504</v>
      </c>
      <c r="R1218" s="116">
        <v>1210</v>
      </c>
      <c r="S1218" s="116" t="s">
        <v>318</v>
      </c>
      <c r="T1218" s="116">
        <v>1210</v>
      </c>
      <c r="U1218" s="116" t="s">
        <v>327</v>
      </c>
      <c r="V1218" s="116" t="s">
        <v>326</v>
      </c>
      <c r="Z1218" s="116">
        <v>0</v>
      </c>
      <c r="AA1218" s="116">
        <v>1</v>
      </c>
      <c r="AB1218" s="116">
        <v>1.523413543596E-2</v>
      </c>
      <c r="AC1218" s="116">
        <v>2.7144300404400002E-3</v>
      </c>
      <c r="AD1218" s="116">
        <v>793.57846507826298</v>
      </c>
      <c r="AF1218" s="116">
        <v>-1</v>
      </c>
      <c r="AG1218" s="116">
        <v>-1</v>
      </c>
      <c r="AH1218" s="116">
        <v>-1</v>
      </c>
      <c r="AI1218" s="116">
        <v>-1</v>
      </c>
      <c r="AJ1218" s="116">
        <v>0</v>
      </c>
      <c r="AM1218" s="116" t="s">
        <v>319</v>
      </c>
      <c r="AN1218" s="116" t="s">
        <v>328</v>
      </c>
      <c r="AQ1218" s="116">
        <v>779</v>
      </c>
      <c r="AR1218" s="116" t="s">
        <v>320</v>
      </c>
      <c r="AS1218" s="116" t="s">
        <v>248</v>
      </c>
      <c r="AT1218" s="116" t="s">
        <v>268</v>
      </c>
      <c r="AV1218" s="116">
        <v>18.331628141181401</v>
      </c>
      <c r="AW1218" s="116">
        <v>0.64361594899999996</v>
      </c>
    </row>
    <row r="1219" spans="1:49" x14ac:dyDescent="0.25">
      <c r="A1219" s="127">
        <v>260000</v>
      </c>
      <c r="B1219" s="127">
        <v>2500000</v>
      </c>
      <c r="C1219" s="127">
        <v>780000</v>
      </c>
      <c r="D1219" s="116" t="s">
        <v>314</v>
      </c>
      <c r="E1219" s="116" t="s">
        <v>315</v>
      </c>
      <c r="F1219" s="116" t="s">
        <v>316</v>
      </c>
      <c r="G1219" s="116" t="s">
        <v>317</v>
      </c>
      <c r="H1219" s="116">
        <v>0.36</v>
      </c>
      <c r="I1219" s="116">
        <v>0.57999999999999996</v>
      </c>
      <c r="J1219" s="116" t="s">
        <v>326</v>
      </c>
      <c r="K1219" s="116">
        <v>8.0928920529299998E-3</v>
      </c>
      <c r="L1219" s="116">
        <v>4028.6463134174101</v>
      </c>
      <c r="M1219" s="116">
        <v>10.997833608858899</v>
      </c>
      <c r="N1219" s="116">
        <v>1.95960250275854</v>
      </c>
      <c r="O1219" s="116">
        <v>8.9004280212619996E-2</v>
      </c>
      <c r="P1219" s="116">
        <v>1.5858851521479998E-2</v>
      </c>
      <c r="Q1219" s="116">
        <v>32.6033997339376</v>
      </c>
      <c r="R1219" s="116">
        <v>1310</v>
      </c>
      <c r="S1219" s="116" t="s">
        <v>318</v>
      </c>
      <c r="T1219" s="116">
        <v>1310</v>
      </c>
      <c r="U1219" s="116" t="s">
        <v>327</v>
      </c>
      <c r="V1219" s="116" t="s">
        <v>326</v>
      </c>
      <c r="Z1219" s="116">
        <v>0</v>
      </c>
      <c r="AA1219" s="116">
        <v>1</v>
      </c>
      <c r="AB1219" s="116">
        <v>8.9004280212619996E-2</v>
      </c>
      <c r="AC1219" s="116">
        <v>1.5858851521479998E-2</v>
      </c>
      <c r="AD1219" s="116">
        <v>1472.1422589703</v>
      </c>
      <c r="AF1219" s="116">
        <v>-1</v>
      </c>
      <c r="AG1219" s="116">
        <v>-1</v>
      </c>
      <c r="AH1219" s="116">
        <v>-1</v>
      </c>
      <c r="AI1219" s="116">
        <v>-1</v>
      </c>
      <c r="AJ1219" s="116">
        <v>0</v>
      </c>
      <c r="AM1219" s="116" t="s">
        <v>319</v>
      </c>
      <c r="AN1219" s="116" t="s">
        <v>328</v>
      </c>
      <c r="AQ1219" s="116">
        <v>779</v>
      </c>
      <c r="AR1219" s="116" t="s">
        <v>320</v>
      </c>
      <c r="AS1219" s="116" t="s">
        <v>248</v>
      </c>
      <c r="AT1219" s="116" t="s">
        <v>268</v>
      </c>
      <c r="AV1219" s="116">
        <v>61.590311884399803</v>
      </c>
      <c r="AW1219" s="116">
        <v>1.1939515482</v>
      </c>
    </row>
    <row r="1220" spans="1:49" x14ac:dyDescent="0.25">
      <c r="A1220" s="127">
        <v>260000</v>
      </c>
      <c r="B1220" s="127">
        <v>2500000</v>
      </c>
      <c r="C1220" s="127">
        <v>780000</v>
      </c>
      <c r="D1220" s="116" t="s">
        <v>314</v>
      </c>
      <c r="E1220" s="116" t="s">
        <v>315</v>
      </c>
      <c r="F1220" s="116" t="s">
        <v>316</v>
      </c>
      <c r="G1220" s="116" t="s">
        <v>317</v>
      </c>
      <c r="H1220" s="116">
        <v>0.36</v>
      </c>
      <c r="I1220" s="116">
        <v>0.57999999999999996</v>
      </c>
      <c r="J1220" s="116" t="s">
        <v>326</v>
      </c>
      <c r="K1220" s="116">
        <v>4.6811396792789998E-2</v>
      </c>
      <c r="L1220" s="116">
        <v>4005.6647176066499</v>
      </c>
      <c r="M1220" s="116">
        <v>10.656693450557899</v>
      </c>
      <c r="N1220" s="116">
        <v>1.81209206430782</v>
      </c>
      <c r="O1220" s="116">
        <v>0.49885470561320999</v>
      </c>
      <c r="P1220" s="116">
        <v>8.4826560647380006E-2</v>
      </c>
      <c r="Q1220" s="116">
        <v>187.51076051477199</v>
      </c>
      <c r="R1220" s="116">
        <v>1210</v>
      </c>
      <c r="S1220" s="116" t="s">
        <v>318</v>
      </c>
      <c r="T1220" s="116">
        <v>1210</v>
      </c>
      <c r="U1220" s="116" t="s">
        <v>327</v>
      </c>
      <c r="V1220" s="116" t="s">
        <v>326</v>
      </c>
      <c r="Z1220" s="116">
        <v>0</v>
      </c>
      <c r="AA1220" s="116">
        <v>1</v>
      </c>
      <c r="AB1220" s="116">
        <v>0.49885470561320999</v>
      </c>
      <c r="AC1220" s="116">
        <v>8.4826560647380006E-2</v>
      </c>
      <c r="AD1220" s="116">
        <v>187.51076050760099</v>
      </c>
      <c r="AF1220" s="116">
        <v>-1</v>
      </c>
      <c r="AG1220" s="116">
        <v>-1</v>
      </c>
      <c r="AH1220" s="116">
        <v>-1</v>
      </c>
      <c r="AI1220" s="116">
        <v>-1</v>
      </c>
      <c r="AJ1220" s="116">
        <v>0</v>
      </c>
      <c r="AM1220" s="116" t="s">
        <v>319</v>
      </c>
      <c r="AN1220" s="116" t="s">
        <v>328</v>
      </c>
      <c r="AQ1220" s="116">
        <v>779</v>
      </c>
      <c r="AR1220" s="116" t="s">
        <v>320</v>
      </c>
      <c r="AS1220" s="116" t="s">
        <v>248</v>
      </c>
      <c r="AT1220" s="116" t="s">
        <v>268</v>
      </c>
      <c r="AV1220" s="116">
        <v>107.714774941214</v>
      </c>
      <c r="AW1220" s="116">
        <v>0.15207685360000001</v>
      </c>
    </row>
    <row r="1221" spans="1:49" x14ac:dyDescent="0.25">
      <c r="A1221" s="127">
        <v>260000</v>
      </c>
      <c r="B1221" s="127">
        <v>2500000</v>
      </c>
      <c r="C1221" s="127">
        <v>780000</v>
      </c>
      <c r="D1221" s="116" t="s">
        <v>314</v>
      </c>
      <c r="E1221" s="116" t="s">
        <v>315</v>
      </c>
      <c r="F1221" s="116" t="s">
        <v>316</v>
      </c>
      <c r="G1221" s="116" t="s">
        <v>317</v>
      </c>
      <c r="H1221" s="116">
        <v>0.36</v>
      </c>
      <c r="I1221" s="116">
        <v>0.57999999999999996</v>
      </c>
      <c r="J1221" s="116" t="s">
        <v>326</v>
      </c>
      <c r="K1221" s="116">
        <v>1.371533589266E-2</v>
      </c>
      <c r="L1221" s="116">
        <v>4005.6647176066499</v>
      </c>
      <c r="M1221" s="116">
        <v>10.656693450557899</v>
      </c>
      <c r="N1221" s="116">
        <v>1.81209206430782</v>
      </c>
      <c r="O1221" s="116">
        <v>0.1461601301796</v>
      </c>
      <c r="P1221" s="116">
        <v>2.4853451330419999E-2</v>
      </c>
      <c r="Q1221" s="116">
        <v>54.939037075388299</v>
      </c>
      <c r="R1221" s="116">
        <v>1310</v>
      </c>
      <c r="S1221" s="116" t="s">
        <v>318</v>
      </c>
      <c r="T1221" s="116">
        <v>1310</v>
      </c>
      <c r="U1221" s="116" t="s">
        <v>327</v>
      </c>
      <c r="V1221" s="116" t="s">
        <v>326</v>
      </c>
      <c r="Z1221" s="116">
        <v>0</v>
      </c>
      <c r="AA1221" s="116">
        <v>1</v>
      </c>
      <c r="AB1221" s="116">
        <v>0.1461601301796</v>
      </c>
      <c r="AC1221" s="116">
        <v>2.4853451330419999E-2</v>
      </c>
      <c r="AD1221" s="116">
        <v>54.9390370825556</v>
      </c>
      <c r="AF1221" s="116">
        <v>-1</v>
      </c>
      <c r="AG1221" s="116">
        <v>-1</v>
      </c>
      <c r="AH1221" s="116">
        <v>-1</v>
      </c>
      <c r="AI1221" s="116">
        <v>-1</v>
      </c>
      <c r="AJ1221" s="116">
        <v>0</v>
      </c>
      <c r="AM1221" s="116" t="s">
        <v>319</v>
      </c>
      <c r="AN1221" s="116" t="s">
        <v>328</v>
      </c>
      <c r="AQ1221" s="116">
        <v>779</v>
      </c>
      <c r="AR1221" s="116" t="s">
        <v>320</v>
      </c>
      <c r="AS1221" s="116" t="s">
        <v>248</v>
      </c>
      <c r="AT1221" s="116" t="s">
        <v>268</v>
      </c>
      <c r="AV1221" s="116">
        <v>37.091226165982903</v>
      </c>
      <c r="AW1221" s="116">
        <v>4.4557207699999997E-2</v>
      </c>
    </row>
    <row r="1222" spans="1:49" x14ac:dyDescent="0.25">
      <c r="A1222" s="127">
        <v>260000</v>
      </c>
      <c r="B1222" s="127">
        <v>2500000</v>
      </c>
      <c r="C1222" s="127">
        <v>780000</v>
      </c>
      <c r="D1222" s="116" t="s">
        <v>314</v>
      </c>
      <c r="E1222" s="116" t="s">
        <v>315</v>
      </c>
      <c r="F1222" s="116" t="s">
        <v>316</v>
      </c>
      <c r="G1222" s="116" t="s">
        <v>317</v>
      </c>
      <c r="H1222" s="116">
        <v>0.36</v>
      </c>
      <c r="I1222" s="116">
        <v>0.57999999999999996</v>
      </c>
      <c r="J1222" s="116" t="s">
        <v>326</v>
      </c>
      <c r="K1222" s="116">
        <v>5.3697552308200003E-2</v>
      </c>
      <c r="L1222" s="116">
        <v>4005.6647176066499</v>
      </c>
      <c r="M1222" s="116">
        <v>10.656693450557899</v>
      </c>
      <c r="N1222" s="116">
        <v>1.81209206430782</v>
      </c>
      <c r="O1222" s="116">
        <v>0.57223835399388001</v>
      </c>
      <c r="P1222" s="116">
        <v>9.7304908410459995E-2</v>
      </c>
      <c r="Q1222" s="116">
        <v>215.09439070283</v>
      </c>
      <c r="R1222" s="116">
        <v>1310</v>
      </c>
      <c r="S1222" s="116" t="s">
        <v>318</v>
      </c>
      <c r="T1222" s="116">
        <v>1310</v>
      </c>
      <c r="U1222" s="116" t="s">
        <v>327</v>
      </c>
      <c r="V1222" s="116" t="s">
        <v>326</v>
      </c>
      <c r="Z1222" s="116">
        <v>0</v>
      </c>
      <c r="AA1222" s="116">
        <v>1</v>
      </c>
      <c r="AB1222" s="116">
        <v>0.57223835399388001</v>
      </c>
      <c r="AC1222" s="116">
        <v>9.7304908410459995E-2</v>
      </c>
      <c r="AD1222" s="116">
        <v>215.09439070283</v>
      </c>
      <c r="AF1222" s="116">
        <v>-1</v>
      </c>
      <c r="AG1222" s="116">
        <v>-1</v>
      </c>
      <c r="AH1222" s="116">
        <v>-1</v>
      </c>
      <c r="AI1222" s="116">
        <v>-1</v>
      </c>
      <c r="AJ1222" s="116">
        <v>0</v>
      </c>
      <c r="AM1222" s="116" t="s">
        <v>319</v>
      </c>
      <c r="AN1222" s="116" t="s">
        <v>328</v>
      </c>
      <c r="AQ1222" s="116">
        <v>779</v>
      </c>
      <c r="AR1222" s="116" t="s">
        <v>320</v>
      </c>
      <c r="AS1222" s="116" t="s">
        <v>248</v>
      </c>
      <c r="AT1222" s="116" t="s">
        <v>268</v>
      </c>
      <c r="AV1222" s="116">
        <v>59.098407627405599</v>
      </c>
      <c r="AW1222" s="116">
        <v>0.17444800539999999</v>
      </c>
    </row>
    <row r="1223" spans="1:49" x14ac:dyDescent="0.25">
      <c r="A1223" s="127">
        <v>260000</v>
      </c>
      <c r="B1223" s="127">
        <v>2500000</v>
      </c>
      <c r="C1223" s="127">
        <v>780000</v>
      </c>
      <c r="D1223" s="116" t="s">
        <v>314</v>
      </c>
      <c r="E1223" s="116" t="s">
        <v>315</v>
      </c>
      <c r="F1223" s="116" t="s">
        <v>316</v>
      </c>
      <c r="G1223" s="116" t="s">
        <v>317</v>
      </c>
      <c r="H1223" s="116">
        <v>0.36</v>
      </c>
      <c r="I1223" s="116">
        <v>0.57999999999999996</v>
      </c>
      <c r="J1223" s="116" t="s">
        <v>326</v>
      </c>
      <c r="K1223" s="116">
        <v>0.11568701509118</v>
      </c>
      <c r="L1223" s="116">
        <v>4005.6647176066499</v>
      </c>
      <c r="M1223" s="116">
        <v>10.656693450557899</v>
      </c>
      <c r="N1223" s="116">
        <v>1.81209206430782</v>
      </c>
      <c r="O1223" s="116">
        <v>1.2328410560368299</v>
      </c>
      <c r="P1223" s="116">
        <v>0.20963552199019</v>
      </c>
      <c r="Q1223" s="116">
        <v>463.40339463598798</v>
      </c>
      <c r="R1223" s="116">
        <v>1310</v>
      </c>
      <c r="S1223" s="116" t="s">
        <v>318</v>
      </c>
      <c r="T1223" s="116">
        <v>1310</v>
      </c>
      <c r="U1223" s="116" t="s">
        <v>327</v>
      </c>
      <c r="V1223" s="116" t="s">
        <v>326</v>
      </c>
      <c r="Z1223" s="116">
        <v>0</v>
      </c>
      <c r="AA1223" s="116">
        <v>1</v>
      </c>
      <c r="AB1223" s="116">
        <v>1.2328410560368299</v>
      </c>
      <c r="AC1223" s="116">
        <v>0.20963552199019</v>
      </c>
      <c r="AD1223" s="116">
        <v>463.40339463598798</v>
      </c>
      <c r="AF1223" s="116">
        <v>-1</v>
      </c>
      <c r="AG1223" s="116">
        <v>-1</v>
      </c>
      <c r="AH1223" s="116">
        <v>-1</v>
      </c>
      <c r="AI1223" s="116">
        <v>-1</v>
      </c>
      <c r="AJ1223" s="116">
        <v>0</v>
      </c>
      <c r="AM1223" s="116" t="s">
        <v>319</v>
      </c>
      <c r="AN1223" s="116" t="s">
        <v>328</v>
      </c>
      <c r="AQ1223" s="116">
        <v>779</v>
      </c>
      <c r="AR1223" s="116" t="s">
        <v>320</v>
      </c>
      <c r="AS1223" s="116" t="s">
        <v>248</v>
      </c>
      <c r="AT1223" s="116" t="s">
        <v>268</v>
      </c>
      <c r="AV1223" s="116">
        <v>94.744681728832305</v>
      </c>
      <c r="AW1223" s="116">
        <v>0.37583405889999999</v>
      </c>
    </row>
    <row r="1224" spans="1:49" x14ac:dyDescent="0.25">
      <c r="A1224" s="127">
        <v>260000</v>
      </c>
      <c r="B1224" s="127">
        <v>2500000</v>
      </c>
      <c r="C1224" s="127">
        <v>780000</v>
      </c>
      <c r="D1224" s="116" t="s">
        <v>314</v>
      </c>
      <c r="E1224" s="116" t="s">
        <v>315</v>
      </c>
      <c r="F1224" s="116" t="s">
        <v>316</v>
      </c>
      <c r="G1224" s="116" t="s">
        <v>317</v>
      </c>
      <c r="H1224" s="116">
        <v>0.36</v>
      </c>
      <c r="I1224" s="116">
        <v>0.57999999999999996</v>
      </c>
      <c r="J1224" s="116" t="s">
        <v>326</v>
      </c>
      <c r="K1224" s="116">
        <v>0.10828746156599001</v>
      </c>
      <c r="L1224" s="116">
        <v>4005.6647176066499</v>
      </c>
      <c r="M1224" s="116">
        <v>10.656693450557899</v>
      </c>
      <c r="N1224" s="116">
        <v>1.81209206430782</v>
      </c>
      <c r="O1224" s="116">
        <v>1.1539862824479199</v>
      </c>
      <c r="P1224" s="116">
        <v>0.19622684976777999</v>
      </c>
      <c r="Q1224" s="116">
        <v>433.76326415410398</v>
      </c>
      <c r="R1224" s="116">
        <v>1310</v>
      </c>
      <c r="S1224" s="116" t="s">
        <v>318</v>
      </c>
      <c r="T1224" s="116">
        <v>1310</v>
      </c>
      <c r="U1224" s="116" t="s">
        <v>327</v>
      </c>
      <c r="V1224" s="116" t="s">
        <v>326</v>
      </c>
      <c r="Z1224" s="116">
        <v>0</v>
      </c>
      <c r="AA1224" s="116">
        <v>1</v>
      </c>
      <c r="AB1224" s="116">
        <v>1.1539862824479199</v>
      </c>
      <c r="AC1224" s="116">
        <v>0.19622684976777999</v>
      </c>
      <c r="AD1224" s="116">
        <v>433.76326415410398</v>
      </c>
      <c r="AF1224" s="116">
        <v>-1</v>
      </c>
      <c r="AG1224" s="116">
        <v>-1</v>
      </c>
      <c r="AH1224" s="116">
        <v>-1</v>
      </c>
      <c r="AI1224" s="116">
        <v>-1</v>
      </c>
      <c r="AJ1224" s="116">
        <v>0</v>
      </c>
      <c r="AM1224" s="116" t="s">
        <v>319</v>
      </c>
      <c r="AN1224" s="116" t="s">
        <v>328</v>
      </c>
      <c r="AQ1224" s="116">
        <v>779</v>
      </c>
      <c r="AR1224" s="116" t="s">
        <v>320</v>
      </c>
      <c r="AS1224" s="116" t="s">
        <v>248</v>
      </c>
      <c r="AT1224" s="116" t="s">
        <v>268</v>
      </c>
      <c r="AV1224" s="116">
        <v>89.740633688127502</v>
      </c>
      <c r="AW1224" s="116">
        <v>0.35179502359999998</v>
      </c>
    </row>
    <row r="1225" spans="1:49" x14ac:dyDescent="0.25">
      <c r="A1225" s="127">
        <v>260000</v>
      </c>
      <c r="B1225" s="127">
        <v>2500000</v>
      </c>
      <c r="C1225" s="127">
        <v>780000</v>
      </c>
      <c r="D1225" s="116" t="s">
        <v>314</v>
      </c>
      <c r="E1225" s="116" t="s">
        <v>315</v>
      </c>
      <c r="F1225" s="116" t="s">
        <v>316</v>
      </c>
      <c r="G1225" s="116" t="s">
        <v>317</v>
      </c>
      <c r="H1225" s="116">
        <v>0.36</v>
      </c>
      <c r="I1225" s="116">
        <v>0.57999999999999996</v>
      </c>
      <c r="J1225" s="116" t="s">
        <v>326</v>
      </c>
      <c r="K1225" s="116">
        <v>4.7667197317999998E-4</v>
      </c>
      <c r="L1225" s="116">
        <v>3999.8593488889901</v>
      </c>
      <c r="M1225" s="116">
        <v>10.5838046165796</v>
      </c>
      <c r="N1225" s="116">
        <v>1.77470805459037</v>
      </c>
      <c r="O1225" s="116">
        <v>5.0450030304299998E-3</v>
      </c>
      <c r="P1225" s="116">
        <v>8.4595359021E-4</v>
      </c>
      <c r="Q1225" s="116">
        <v>1.90662084831338</v>
      </c>
      <c r="R1225" s="116">
        <v>1210</v>
      </c>
      <c r="S1225" s="116" t="s">
        <v>318</v>
      </c>
      <c r="T1225" s="116">
        <v>1210</v>
      </c>
      <c r="U1225" s="116" t="s">
        <v>327</v>
      </c>
      <c r="V1225" s="116" t="s">
        <v>326</v>
      </c>
      <c r="Z1225" s="116">
        <v>0</v>
      </c>
      <c r="AA1225" s="116">
        <v>1</v>
      </c>
      <c r="AB1225" s="116">
        <v>5.0450030304299998E-3</v>
      </c>
      <c r="AC1225" s="116">
        <v>8.4595359021E-4</v>
      </c>
      <c r="AD1225" s="116">
        <v>1.90662084831449</v>
      </c>
      <c r="AF1225" s="116">
        <v>-1</v>
      </c>
      <c r="AG1225" s="116">
        <v>-1</v>
      </c>
      <c r="AH1225" s="116">
        <v>-1</v>
      </c>
      <c r="AI1225" s="116">
        <v>-1</v>
      </c>
      <c r="AJ1225" s="116">
        <v>0</v>
      </c>
      <c r="AM1225" s="116" t="s">
        <v>319</v>
      </c>
      <c r="AN1225" s="116" t="s">
        <v>328</v>
      </c>
      <c r="AQ1225" s="116">
        <v>779</v>
      </c>
      <c r="AR1225" s="116" t="s">
        <v>320</v>
      </c>
      <c r="AS1225" s="116" t="s">
        <v>248</v>
      </c>
      <c r="AT1225" s="116" t="s">
        <v>268</v>
      </c>
      <c r="AV1225" s="116">
        <v>22.680549946227799</v>
      </c>
      <c r="AW1225" s="116">
        <v>1.5463267E-3</v>
      </c>
    </row>
    <row r="1226" spans="1:49" x14ac:dyDescent="0.25">
      <c r="A1226" s="127">
        <v>260000</v>
      </c>
      <c r="B1226" s="127">
        <v>2500000</v>
      </c>
      <c r="C1226" s="127">
        <v>780000</v>
      </c>
      <c r="D1226" s="116" t="s">
        <v>314</v>
      </c>
      <c r="E1226" s="116" t="s">
        <v>315</v>
      </c>
      <c r="F1226" s="116" t="s">
        <v>316</v>
      </c>
      <c r="G1226" s="116" t="s">
        <v>317</v>
      </c>
      <c r="H1226" s="116">
        <v>0.36</v>
      </c>
      <c r="I1226" s="116">
        <v>0.57999999999999996</v>
      </c>
      <c r="J1226" s="116" t="s">
        <v>326</v>
      </c>
      <c r="K1226" s="116">
        <v>2.1240500863800001E-3</v>
      </c>
      <c r="L1226" s="116">
        <v>3999.8593488889901</v>
      </c>
      <c r="M1226" s="116">
        <v>10.5838046165796</v>
      </c>
      <c r="N1226" s="116">
        <v>1.77470805459037</v>
      </c>
      <c r="O1226" s="116">
        <v>2.2480531110079999E-2</v>
      </c>
      <c r="P1226" s="116">
        <v>3.7695687966499999E-3</v>
      </c>
      <c r="Q1226" s="116">
        <v>8.4959015955195198</v>
      </c>
      <c r="R1226" s="116">
        <v>1310</v>
      </c>
      <c r="S1226" s="116" t="s">
        <v>318</v>
      </c>
      <c r="T1226" s="116">
        <v>1310</v>
      </c>
      <c r="U1226" s="116" t="s">
        <v>327</v>
      </c>
      <c r="V1226" s="116" t="s">
        <v>326</v>
      </c>
      <c r="Z1226" s="116">
        <v>0</v>
      </c>
      <c r="AA1226" s="116">
        <v>1</v>
      </c>
      <c r="AB1226" s="116">
        <v>2.2480531110079999E-2</v>
      </c>
      <c r="AC1226" s="116">
        <v>3.7695687966499999E-3</v>
      </c>
      <c r="AD1226" s="116">
        <v>8.4959015955183208</v>
      </c>
      <c r="AF1226" s="116">
        <v>-1</v>
      </c>
      <c r="AG1226" s="116">
        <v>-1</v>
      </c>
      <c r="AH1226" s="116">
        <v>-1</v>
      </c>
      <c r="AI1226" s="116">
        <v>-1</v>
      </c>
      <c r="AJ1226" s="116">
        <v>0</v>
      </c>
      <c r="AM1226" s="116" t="s">
        <v>319</v>
      </c>
      <c r="AN1226" s="116" t="s">
        <v>328</v>
      </c>
      <c r="AQ1226" s="116">
        <v>779</v>
      </c>
      <c r="AR1226" s="116" t="s">
        <v>320</v>
      </c>
      <c r="AS1226" s="116" t="s">
        <v>248</v>
      </c>
      <c r="AT1226" s="116" t="s">
        <v>268</v>
      </c>
      <c r="AV1226" s="116">
        <v>40.281624645760999</v>
      </c>
      <c r="AW1226" s="116">
        <v>6.8904311000000003E-3</v>
      </c>
    </row>
    <row r="1227" spans="1:49" x14ac:dyDescent="0.25">
      <c r="A1227" s="127">
        <v>260000</v>
      </c>
      <c r="B1227" s="127">
        <v>2500000</v>
      </c>
      <c r="C1227" s="127">
        <v>780000</v>
      </c>
      <c r="D1227" s="116" t="s">
        <v>314</v>
      </c>
      <c r="E1227" s="116" t="s">
        <v>315</v>
      </c>
      <c r="F1227" s="116" t="s">
        <v>316</v>
      </c>
      <c r="G1227" s="116" t="s">
        <v>317</v>
      </c>
      <c r="H1227" s="116">
        <v>0.36</v>
      </c>
      <c r="I1227" s="116">
        <v>0.57999999999999996</v>
      </c>
      <c r="J1227" s="116" t="s">
        <v>326</v>
      </c>
      <c r="K1227" s="116">
        <v>5.1748530791359999E-2</v>
      </c>
      <c r="L1227" s="116">
        <v>3999.8593488889901</v>
      </c>
      <c r="M1227" s="116">
        <v>10.5838046165796</v>
      </c>
      <c r="N1227" s="116">
        <v>1.77470805459037</v>
      </c>
      <c r="O1227" s="116">
        <v>0.54769633909084003</v>
      </c>
      <c r="P1227" s="116">
        <v>9.1838534408650002E-2</v>
      </c>
      <c r="Q1227" s="116">
        <v>206.98684467710299</v>
      </c>
      <c r="R1227" s="116">
        <v>1310</v>
      </c>
      <c r="S1227" s="116" t="s">
        <v>318</v>
      </c>
      <c r="T1227" s="116">
        <v>1310</v>
      </c>
      <c r="U1227" s="116" t="s">
        <v>327</v>
      </c>
      <c r="V1227" s="116" t="s">
        <v>326</v>
      </c>
      <c r="Z1227" s="116">
        <v>0</v>
      </c>
      <c r="AA1227" s="116">
        <v>1</v>
      </c>
      <c r="AB1227" s="116">
        <v>0.54769633909084003</v>
      </c>
      <c r="AC1227" s="116">
        <v>9.1838534408650002E-2</v>
      </c>
      <c r="AD1227" s="116">
        <v>206.986844677101</v>
      </c>
      <c r="AF1227" s="116">
        <v>-1</v>
      </c>
      <c r="AG1227" s="116">
        <v>-1</v>
      </c>
      <c r="AH1227" s="116">
        <v>-1</v>
      </c>
      <c r="AI1227" s="116">
        <v>-1</v>
      </c>
      <c r="AJ1227" s="116">
        <v>0</v>
      </c>
      <c r="AM1227" s="116" t="s">
        <v>319</v>
      </c>
      <c r="AN1227" s="116" t="s">
        <v>328</v>
      </c>
      <c r="AQ1227" s="116">
        <v>779</v>
      </c>
      <c r="AR1227" s="116" t="s">
        <v>320</v>
      </c>
      <c r="AS1227" s="116" t="s">
        <v>248</v>
      </c>
      <c r="AT1227" s="116" t="s">
        <v>268</v>
      </c>
      <c r="AV1227" s="116">
        <v>60.757348918879799</v>
      </c>
      <c r="AW1227" s="116">
        <v>0.16787254230000001</v>
      </c>
    </row>
    <row r="1228" spans="1:49" x14ac:dyDescent="0.25">
      <c r="A1228" s="127">
        <v>260000</v>
      </c>
      <c r="B1228" s="127">
        <v>2500000</v>
      </c>
      <c r="C1228" s="127">
        <v>780000</v>
      </c>
      <c r="D1228" s="116" t="s">
        <v>314</v>
      </c>
      <c r="E1228" s="116" t="s">
        <v>315</v>
      </c>
      <c r="F1228" s="116" t="s">
        <v>316</v>
      </c>
      <c r="G1228" s="116" t="s">
        <v>317</v>
      </c>
      <c r="H1228" s="116">
        <v>0.36</v>
      </c>
      <c r="I1228" s="116">
        <v>0.57999999999999996</v>
      </c>
      <c r="J1228" s="116" t="s">
        <v>326</v>
      </c>
      <c r="K1228" s="116">
        <v>0.17943421800952999</v>
      </c>
      <c r="L1228" s="116">
        <v>3979.0463203788399</v>
      </c>
      <c r="M1228" s="116">
        <v>10.3541318370502</v>
      </c>
      <c r="N1228" s="116">
        <v>1.68621783463123</v>
      </c>
      <c r="O1228" s="116">
        <v>1.85788554934878</v>
      </c>
      <c r="P1228" s="116">
        <v>0.30256517855079001</v>
      </c>
      <c r="Q1228" s="116">
        <v>713.97706492091197</v>
      </c>
      <c r="R1228" s="116">
        <v>1210</v>
      </c>
      <c r="S1228" s="116" t="s">
        <v>318</v>
      </c>
      <c r="T1228" s="116">
        <v>1210</v>
      </c>
      <c r="U1228" s="116" t="s">
        <v>327</v>
      </c>
      <c r="V1228" s="116" t="s">
        <v>326</v>
      </c>
      <c r="Z1228" s="116">
        <v>0</v>
      </c>
      <c r="AA1228" s="116">
        <v>1</v>
      </c>
      <c r="AB1228" s="116">
        <v>1.85788554934878</v>
      </c>
      <c r="AC1228" s="116">
        <v>0.30256517855079001</v>
      </c>
      <c r="AD1228" s="116">
        <v>713.97706490303403</v>
      </c>
      <c r="AF1228" s="116">
        <v>-1</v>
      </c>
      <c r="AG1228" s="116">
        <v>-1</v>
      </c>
      <c r="AH1228" s="116">
        <v>-1</v>
      </c>
      <c r="AI1228" s="116">
        <v>-1</v>
      </c>
      <c r="AJ1228" s="116">
        <v>0</v>
      </c>
      <c r="AM1228" s="116" t="s">
        <v>319</v>
      </c>
      <c r="AN1228" s="116" t="s">
        <v>328</v>
      </c>
      <c r="AQ1228" s="116">
        <v>779</v>
      </c>
      <c r="AR1228" s="116" t="s">
        <v>320</v>
      </c>
      <c r="AS1228" s="116" t="s">
        <v>248</v>
      </c>
      <c r="AT1228" s="116" t="s">
        <v>268</v>
      </c>
      <c r="AV1228" s="116">
        <v>196.25151412003001</v>
      </c>
      <c r="AW1228" s="116">
        <v>0.57905682469999997</v>
      </c>
    </row>
    <row r="1229" spans="1:49" x14ac:dyDescent="0.25">
      <c r="A1229" s="127">
        <v>260000</v>
      </c>
      <c r="B1229" s="127">
        <v>2500000</v>
      </c>
      <c r="C1229" s="127">
        <v>780000</v>
      </c>
      <c r="D1229" s="116" t="s">
        <v>314</v>
      </c>
      <c r="E1229" s="116" t="s">
        <v>315</v>
      </c>
      <c r="F1229" s="116" t="s">
        <v>316</v>
      </c>
      <c r="G1229" s="116" t="s">
        <v>317</v>
      </c>
      <c r="H1229" s="116">
        <v>0.36</v>
      </c>
      <c r="I1229" s="116">
        <v>0.57999999999999996</v>
      </c>
      <c r="J1229" s="116" t="s">
        <v>326</v>
      </c>
      <c r="K1229" s="116">
        <v>7.0975205330889996E-2</v>
      </c>
      <c r="L1229" s="116">
        <v>3979.0463203788399</v>
      </c>
      <c r="M1229" s="116">
        <v>10.3541318370502</v>
      </c>
      <c r="N1229" s="116">
        <v>1.68621783463123</v>
      </c>
      <c r="O1229" s="116">
        <v>0.73488663315777003</v>
      </c>
      <c r="P1229" s="116">
        <v>0.11967965704556</v>
      </c>
      <c r="Q1229" s="116">
        <v>282.41362961002199</v>
      </c>
      <c r="R1229" s="116">
        <v>1310</v>
      </c>
      <c r="S1229" s="116" t="s">
        <v>318</v>
      </c>
      <c r="T1229" s="116">
        <v>1310</v>
      </c>
      <c r="U1229" s="116" t="s">
        <v>327</v>
      </c>
      <c r="V1229" s="116" t="s">
        <v>326</v>
      </c>
      <c r="Z1229" s="116">
        <v>0</v>
      </c>
      <c r="AA1229" s="116">
        <v>1</v>
      </c>
      <c r="AB1229" s="116">
        <v>0.73488663315777003</v>
      </c>
      <c r="AC1229" s="116">
        <v>0.11967965704556</v>
      </c>
      <c r="AD1229" s="116">
        <v>282.41362961002199</v>
      </c>
      <c r="AF1229" s="116">
        <v>-1</v>
      </c>
      <c r="AG1229" s="116">
        <v>-1</v>
      </c>
      <c r="AH1229" s="116">
        <v>-1</v>
      </c>
      <c r="AI1229" s="116">
        <v>-1</v>
      </c>
      <c r="AJ1229" s="116">
        <v>0</v>
      </c>
      <c r="AM1229" s="116" t="s">
        <v>319</v>
      </c>
      <c r="AN1229" s="116" t="s">
        <v>328</v>
      </c>
      <c r="AQ1229" s="116">
        <v>779</v>
      </c>
      <c r="AR1229" s="116" t="s">
        <v>320</v>
      </c>
      <c r="AS1229" s="116" t="s">
        <v>248</v>
      </c>
      <c r="AT1229" s="116" t="s">
        <v>268</v>
      </c>
      <c r="AV1229" s="116">
        <v>68.2770372228469</v>
      </c>
      <c r="AW1229" s="116">
        <v>0.22904592830000001</v>
      </c>
    </row>
    <row r="1230" spans="1:49" x14ac:dyDescent="0.25">
      <c r="A1230" s="127">
        <v>260000</v>
      </c>
      <c r="B1230" s="127">
        <v>2500000</v>
      </c>
      <c r="C1230" s="127">
        <v>780000</v>
      </c>
      <c r="D1230" s="116" t="s">
        <v>314</v>
      </c>
      <c r="E1230" s="116" t="s">
        <v>315</v>
      </c>
      <c r="F1230" s="116" t="s">
        <v>316</v>
      </c>
      <c r="G1230" s="116" t="s">
        <v>317</v>
      </c>
      <c r="H1230" s="116">
        <v>0.36</v>
      </c>
      <c r="I1230" s="116">
        <v>0.57999999999999996</v>
      </c>
      <c r="J1230" s="116" t="s">
        <v>326</v>
      </c>
      <c r="K1230" s="116">
        <v>8.890684373386E-2</v>
      </c>
      <c r="L1230" s="116">
        <v>3979.0463203788399</v>
      </c>
      <c r="M1230" s="116">
        <v>10.3541318370502</v>
      </c>
      <c r="N1230" s="116">
        <v>1.68621783463123</v>
      </c>
      <c r="O1230" s="116">
        <v>0.92055318123648</v>
      </c>
      <c r="P1230" s="116">
        <v>0.14991630552481</v>
      </c>
      <c r="Q1230" s="116">
        <v>353.76444941573999</v>
      </c>
      <c r="R1230" s="116">
        <v>1310</v>
      </c>
      <c r="S1230" s="116" t="s">
        <v>318</v>
      </c>
      <c r="T1230" s="116">
        <v>1310</v>
      </c>
      <c r="U1230" s="116" t="s">
        <v>327</v>
      </c>
      <c r="V1230" s="116" t="s">
        <v>326</v>
      </c>
      <c r="Z1230" s="116">
        <v>0</v>
      </c>
      <c r="AA1230" s="116">
        <v>1</v>
      </c>
      <c r="AB1230" s="116">
        <v>0.92055318123648</v>
      </c>
      <c r="AC1230" s="116">
        <v>0.14991630552481</v>
      </c>
      <c r="AD1230" s="116">
        <v>353.76444941574198</v>
      </c>
      <c r="AF1230" s="116">
        <v>-1</v>
      </c>
      <c r="AG1230" s="116">
        <v>-1</v>
      </c>
      <c r="AH1230" s="116">
        <v>-1</v>
      </c>
      <c r="AI1230" s="116">
        <v>-1</v>
      </c>
      <c r="AJ1230" s="116">
        <v>0</v>
      </c>
      <c r="AM1230" s="116" t="s">
        <v>319</v>
      </c>
      <c r="AN1230" s="116" t="s">
        <v>328</v>
      </c>
      <c r="AQ1230" s="116">
        <v>779</v>
      </c>
      <c r="AR1230" s="116" t="s">
        <v>320</v>
      </c>
      <c r="AS1230" s="116" t="s">
        <v>248</v>
      </c>
      <c r="AT1230" s="116" t="s">
        <v>268</v>
      </c>
      <c r="AV1230" s="116">
        <v>75.901814524911401</v>
      </c>
      <c r="AW1230" s="116">
        <v>0.28691358430000002</v>
      </c>
    </row>
    <row r="1231" spans="1:49" x14ac:dyDescent="0.25">
      <c r="A1231" s="127">
        <v>260000</v>
      </c>
      <c r="B1231" s="127">
        <v>2500000</v>
      </c>
      <c r="C1231" s="127">
        <v>780000</v>
      </c>
      <c r="D1231" s="116" t="s">
        <v>314</v>
      </c>
      <c r="E1231" s="116" t="s">
        <v>315</v>
      </c>
      <c r="F1231" s="116" t="s">
        <v>316</v>
      </c>
      <c r="G1231" s="116" t="s">
        <v>317</v>
      </c>
      <c r="H1231" s="116">
        <v>0.36</v>
      </c>
      <c r="I1231" s="116">
        <v>0.57999999999999996</v>
      </c>
      <c r="J1231" s="116" t="s">
        <v>326</v>
      </c>
      <c r="K1231" s="116">
        <v>3.6683271260249999E-2</v>
      </c>
      <c r="L1231" s="116">
        <v>3979.0463203788399</v>
      </c>
      <c r="M1231" s="116">
        <v>10.3541318370502</v>
      </c>
      <c r="N1231" s="116">
        <v>1.68621783463123</v>
      </c>
      <c r="O1231" s="116">
        <v>0.37982342684298998</v>
      </c>
      <c r="P1231" s="116">
        <v>6.1855986231659998E-2</v>
      </c>
      <c r="Q1231" s="116">
        <v>145.964435527592</v>
      </c>
      <c r="R1231" s="116">
        <v>1310</v>
      </c>
      <c r="S1231" s="116" t="s">
        <v>318</v>
      </c>
      <c r="T1231" s="116">
        <v>1310</v>
      </c>
      <c r="U1231" s="116" t="s">
        <v>327</v>
      </c>
      <c r="V1231" s="116" t="s">
        <v>326</v>
      </c>
      <c r="Z1231" s="116">
        <v>0</v>
      </c>
      <c r="AA1231" s="116">
        <v>1</v>
      </c>
      <c r="AB1231" s="116">
        <v>0.37982342684298998</v>
      </c>
      <c r="AC1231" s="116">
        <v>6.1855986231659998E-2</v>
      </c>
      <c r="AD1231" s="116">
        <v>145.96443554595399</v>
      </c>
      <c r="AF1231" s="116">
        <v>-1</v>
      </c>
      <c r="AG1231" s="116">
        <v>-1</v>
      </c>
      <c r="AH1231" s="116">
        <v>-1</v>
      </c>
      <c r="AI1231" s="116">
        <v>-1</v>
      </c>
      <c r="AJ1231" s="116">
        <v>0</v>
      </c>
      <c r="AM1231" s="116" t="s">
        <v>319</v>
      </c>
      <c r="AN1231" s="116" t="s">
        <v>328</v>
      </c>
      <c r="AQ1231" s="116">
        <v>779</v>
      </c>
      <c r="AR1231" s="116" t="s">
        <v>320</v>
      </c>
      <c r="AS1231" s="116" t="s">
        <v>248</v>
      </c>
      <c r="AT1231" s="116" t="s">
        <v>268</v>
      </c>
      <c r="AV1231" s="116">
        <v>49.796957024147602</v>
      </c>
      <c r="AW1231" s="116">
        <v>0.11838153730000001</v>
      </c>
    </row>
    <row r="1232" spans="1:49" x14ac:dyDescent="0.25">
      <c r="A1232" s="127">
        <v>260000</v>
      </c>
      <c r="B1232" s="127">
        <v>2500000</v>
      </c>
      <c r="C1232" s="127">
        <v>780000</v>
      </c>
      <c r="D1232" s="116" t="s">
        <v>314</v>
      </c>
      <c r="E1232" s="116" t="s">
        <v>315</v>
      </c>
      <c r="F1232" s="116" t="s">
        <v>316</v>
      </c>
      <c r="G1232" s="116" t="s">
        <v>317</v>
      </c>
      <c r="H1232" s="116">
        <v>0.36</v>
      </c>
      <c r="I1232" s="116">
        <v>0.57999999999999996</v>
      </c>
      <c r="J1232" s="116" t="s">
        <v>326</v>
      </c>
      <c r="K1232" s="116">
        <v>0.12910809215565999</v>
      </c>
      <c r="L1232" s="116">
        <v>3988.9830128437502</v>
      </c>
      <c r="M1232" s="116">
        <v>10.748183533490501</v>
      </c>
      <c r="N1232" s="116">
        <v>1.8700848055627199</v>
      </c>
      <c r="O1232" s="116">
        <v>1.38767747014786</v>
      </c>
      <c r="P1232" s="116">
        <v>0.24144308141549001</v>
      </c>
      <c r="Q1232" s="116">
        <v>515.00998642960099</v>
      </c>
      <c r="R1232" s="116">
        <v>1210</v>
      </c>
      <c r="S1232" s="116" t="s">
        <v>318</v>
      </c>
      <c r="T1232" s="116">
        <v>1210</v>
      </c>
      <c r="U1232" s="116" t="s">
        <v>327</v>
      </c>
      <c r="V1232" s="116" t="s">
        <v>326</v>
      </c>
      <c r="Z1232" s="116">
        <v>0</v>
      </c>
      <c r="AA1232" s="116">
        <v>1</v>
      </c>
      <c r="AB1232" s="116">
        <v>1.38767747014786</v>
      </c>
      <c r="AC1232" s="116">
        <v>0.24144308141549001</v>
      </c>
      <c r="AD1232" s="116">
        <v>515.00998642960099</v>
      </c>
      <c r="AF1232" s="116">
        <v>-1</v>
      </c>
      <c r="AG1232" s="116">
        <v>-1</v>
      </c>
      <c r="AH1232" s="116">
        <v>-1</v>
      </c>
      <c r="AI1232" s="116">
        <v>-1</v>
      </c>
      <c r="AJ1232" s="116">
        <v>0</v>
      </c>
      <c r="AM1232" s="116" t="s">
        <v>319</v>
      </c>
      <c r="AN1232" s="116" t="s">
        <v>328</v>
      </c>
      <c r="AQ1232" s="116">
        <v>779</v>
      </c>
      <c r="AR1232" s="116" t="s">
        <v>320</v>
      </c>
      <c r="AS1232" s="116" t="s">
        <v>248</v>
      </c>
      <c r="AT1232" s="116" t="s">
        <v>268</v>
      </c>
      <c r="AV1232" s="116">
        <v>162.34075525052401</v>
      </c>
      <c r="AW1232" s="116">
        <v>0.4176885535</v>
      </c>
    </row>
    <row r="1233" spans="1:49" x14ac:dyDescent="0.25">
      <c r="A1233" s="127">
        <v>260000</v>
      </c>
      <c r="B1233" s="127">
        <v>2500000</v>
      </c>
      <c r="C1233" s="127">
        <v>780000</v>
      </c>
      <c r="D1233" s="116" t="s">
        <v>314</v>
      </c>
      <c r="E1233" s="116" t="s">
        <v>315</v>
      </c>
      <c r="F1233" s="116" t="s">
        <v>316</v>
      </c>
      <c r="G1233" s="116" t="s">
        <v>317</v>
      </c>
      <c r="H1233" s="116">
        <v>0.36</v>
      </c>
      <c r="I1233" s="116">
        <v>0.57999999999999996</v>
      </c>
      <c r="J1233" s="116" t="s">
        <v>326</v>
      </c>
      <c r="K1233" s="116">
        <v>0.12797800147405</v>
      </c>
      <c r="L1233" s="116">
        <v>3988.9830128437502</v>
      </c>
      <c r="M1233" s="116">
        <v>10.748183533490501</v>
      </c>
      <c r="N1233" s="116">
        <v>1.8700848055627199</v>
      </c>
      <c r="O1233" s="116">
        <v>1.3755310480924401</v>
      </c>
      <c r="P1233" s="116">
        <v>0.23932971600291</v>
      </c>
      <c r="Q1233" s="116">
        <v>510.50207389769002</v>
      </c>
      <c r="R1233" s="116">
        <v>1310</v>
      </c>
      <c r="S1233" s="116" t="s">
        <v>318</v>
      </c>
      <c r="T1233" s="116">
        <v>1310</v>
      </c>
      <c r="U1233" s="116" t="s">
        <v>327</v>
      </c>
      <c r="V1233" s="116" t="s">
        <v>326</v>
      </c>
      <c r="Z1233" s="116">
        <v>0</v>
      </c>
      <c r="AA1233" s="116">
        <v>1</v>
      </c>
      <c r="AB1233" s="116">
        <v>1.3755310480924401</v>
      </c>
      <c r="AC1233" s="116">
        <v>0.23932971600291</v>
      </c>
      <c r="AD1233" s="116">
        <v>510.50207389769002</v>
      </c>
      <c r="AF1233" s="116">
        <v>-1</v>
      </c>
      <c r="AG1233" s="116">
        <v>-1</v>
      </c>
      <c r="AH1233" s="116">
        <v>-1</v>
      </c>
      <c r="AI1233" s="116">
        <v>-1</v>
      </c>
      <c r="AJ1233" s="116">
        <v>0</v>
      </c>
      <c r="AM1233" s="116" t="s">
        <v>319</v>
      </c>
      <c r="AN1233" s="116" t="s">
        <v>328</v>
      </c>
      <c r="AQ1233" s="116">
        <v>779</v>
      </c>
      <c r="AR1233" s="116" t="s">
        <v>320</v>
      </c>
      <c r="AS1233" s="116" t="s">
        <v>248</v>
      </c>
      <c r="AT1233" s="116" t="s">
        <v>268</v>
      </c>
      <c r="AV1233" s="116">
        <v>92.054094592890294</v>
      </c>
      <c r="AW1233" s="116">
        <v>0.41403250110000001</v>
      </c>
    </row>
    <row r="1234" spans="1:49" x14ac:dyDescent="0.25">
      <c r="A1234" s="127">
        <v>260000</v>
      </c>
      <c r="B1234" s="127">
        <v>2500000</v>
      </c>
      <c r="C1234" s="127">
        <v>780000</v>
      </c>
      <c r="D1234" s="116" t="s">
        <v>314</v>
      </c>
      <c r="E1234" s="116" t="s">
        <v>315</v>
      </c>
      <c r="F1234" s="116" t="s">
        <v>316</v>
      </c>
      <c r="G1234" s="116" t="s">
        <v>317</v>
      </c>
      <c r="H1234" s="116">
        <v>0.36</v>
      </c>
      <c r="I1234" s="116">
        <v>0.57999999999999996</v>
      </c>
      <c r="J1234" s="116" t="s">
        <v>326</v>
      </c>
      <c r="K1234" s="116">
        <v>3.5388742690300001E-3</v>
      </c>
      <c r="L1234" s="116">
        <v>3988.9830128437502</v>
      </c>
      <c r="M1234" s="116">
        <v>10.748183533490501</v>
      </c>
      <c r="N1234" s="116">
        <v>1.8700848055627199</v>
      </c>
      <c r="O1234" s="116">
        <v>3.8036470145539999E-2</v>
      </c>
      <c r="P1234" s="116">
        <v>6.6179949993200003E-3</v>
      </c>
      <c r="Q1234" s="116">
        <v>14.1165093437744</v>
      </c>
      <c r="R1234" s="116">
        <v>1310</v>
      </c>
      <c r="S1234" s="116" t="s">
        <v>318</v>
      </c>
      <c r="T1234" s="116">
        <v>1310</v>
      </c>
      <c r="U1234" s="116" t="s">
        <v>327</v>
      </c>
      <c r="V1234" s="116" t="s">
        <v>326</v>
      </c>
      <c r="Z1234" s="116">
        <v>0</v>
      </c>
      <c r="AA1234" s="116">
        <v>1</v>
      </c>
      <c r="AB1234" s="116">
        <v>3.8036470145539999E-2</v>
      </c>
      <c r="AC1234" s="116">
        <v>6.6179949993200003E-3</v>
      </c>
      <c r="AD1234" s="116">
        <v>14.1165093437747</v>
      </c>
      <c r="AF1234" s="116">
        <v>-1</v>
      </c>
      <c r="AG1234" s="116">
        <v>-1</v>
      </c>
      <c r="AH1234" s="116">
        <v>-1</v>
      </c>
      <c r="AI1234" s="116">
        <v>-1</v>
      </c>
      <c r="AJ1234" s="116">
        <v>0</v>
      </c>
      <c r="AM1234" s="116" t="s">
        <v>319</v>
      </c>
      <c r="AN1234" s="116" t="s">
        <v>328</v>
      </c>
      <c r="AQ1234" s="116">
        <v>779</v>
      </c>
      <c r="AR1234" s="116" t="s">
        <v>320</v>
      </c>
      <c r="AS1234" s="116" t="s">
        <v>248</v>
      </c>
      <c r="AT1234" s="116" t="s">
        <v>268</v>
      </c>
      <c r="AV1234" s="116">
        <v>81.890717914200195</v>
      </c>
      <c r="AW1234" s="116">
        <v>1.1448912699999999E-2</v>
      </c>
    </row>
    <row r="1235" spans="1:49" x14ac:dyDescent="0.25">
      <c r="A1235" s="127">
        <v>260000</v>
      </c>
      <c r="B1235" s="127">
        <v>2500000</v>
      </c>
      <c r="C1235" s="127">
        <v>780000</v>
      </c>
      <c r="D1235" s="116" t="s">
        <v>314</v>
      </c>
      <c r="E1235" s="116" t="s">
        <v>315</v>
      </c>
      <c r="F1235" s="116" t="s">
        <v>316</v>
      </c>
      <c r="G1235" s="116" t="s">
        <v>317</v>
      </c>
      <c r="H1235" s="116">
        <v>0.36</v>
      </c>
      <c r="I1235" s="116">
        <v>0.57999999999999996</v>
      </c>
      <c r="J1235" s="116" t="s">
        <v>326</v>
      </c>
      <c r="K1235" s="116">
        <v>2.95077670292E-3</v>
      </c>
      <c r="L1235" s="116">
        <v>3959.3838405554802</v>
      </c>
      <c r="M1235" s="116">
        <v>10.0498504061507</v>
      </c>
      <c r="N1235" s="116">
        <v>1.56931748016013</v>
      </c>
      <c r="O1235" s="116">
        <v>2.9654864446390001E-2</v>
      </c>
      <c r="P1235" s="116">
        <v>4.6307054599499997E-3</v>
      </c>
      <c r="Q1235" s="116">
        <v>11.6832575946646</v>
      </c>
      <c r="R1235" s="116">
        <v>1210</v>
      </c>
      <c r="S1235" s="116" t="s">
        <v>318</v>
      </c>
      <c r="T1235" s="116">
        <v>1210</v>
      </c>
      <c r="U1235" s="116" t="s">
        <v>327</v>
      </c>
      <c r="V1235" s="116" t="s">
        <v>326</v>
      </c>
      <c r="Z1235" s="116">
        <v>0</v>
      </c>
      <c r="AA1235" s="116">
        <v>1</v>
      </c>
      <c r="AB1235" s="116">
        <v>2.9654864446390001E-2</v>
      </c>
      <c r="AC1235" s="116">
        <v>4.6307054599499997E-3</v>
      </c>
      <c r="AD1235" s="116">
        <v>11.683257594665999</v>
      </c>
      <c r="AF1235" s="116">
        <v>-1</v>
      </c>
      <c r="AG1235" s="116">
        <v>-1</v>
      </c>
      <c r="AH1235" s="116">
        <v>-1</v>
      </c>
      <c r="AI1235" s="116">
        <v>-1</v>
      </c>
      <c r="AJ1235" s="116">
        <v>0</v>
      </c>
      <c r="AM1235" s="116" t="s">
        <v>319</v>
      </c>
      <c r="AN1235" s="116" t="s">
        <v>328</v>
      </c>
      <c r="AQ1235" s="116">
        <v>779</v>
      </c>
      <c r="AR1235" s="116" t="s">
        <v>320</v>
      </c>
      <c r="AS1235" s="116" t="s">
        <v>248</v>
      </c>
      <c r="AT1235" s="116" t="s">
        <v>268</v>
      </c>
      <c r="AV1235" s="116">
        <v>77.465206629227893</v>
      </c>
      <c r="AW1235" s="116">
        <v>9.4754725000000001E-3</v>
      </c>
    </row>
    <row r="1236" spans="1:49" x14ac:dyDescent="0.25">
      <c r="A1236" s="127">
        <v>260000</v>
      </c>
      <c r="B1236" s="127">
        <v>2500000</v>
      </c>
      <c r="C1236" s="127">
        <v>780000</v>
      </c>
      <c r="D1236" s="116" t="s">
        <v>314</v>
      </c>
      <c r="E1236" s="116" t="s">
        <v>315</v>
      </c>
      <c r="F1236" s="116" t="s">
        <v>316</v>
      </c>
      <c r="G1236" s="116" t="s">
        <v>317</v>
      </c>
      <c r="H1236" s="116">
        <v>0.36</v>
      </c>
      <c r="I1236" s="116">
        <v>0.57999999999999996</v>
      </c>
      <c r="J1236" s="116" t="s">
        <v>326</v>
      </c>
      <c r="K1236" s="116">
        <v>9.0287999359529997E-2</v>
      </c>
      <c r="L1236" s="116">
        <v>3959.3838405554802</v>
      </c>
      <c r="M1236" s="116">
        <v>10.0498504061507</v>
      </c>
      <c r="N1236" s="116">
        <v>1.56931748016013</v>
      </c>
      <c r="O1236" s="116">
        <v>0.90738088703395003</v>
      </c>
      <c r="P1236" s="116">
        <v>0.14169053564360001</v>
      </c>
      <c r="Q1236" s="116">
        <v>357.48484566022597</v>
      </c>
      <c r="R1236" s="116">
        <v>1310</v>
      </c>
      <c r="S1236" s="116" t="s">
        <v>318</v>
      </c>
      <c r="T1236" s="116">
        <v>1310</v>
      </c>
      <c r="U1236" s="116" t="s">
        <v>327</v>
      </c>
      <c r="V1236" s="116" t="s">
        <v>326</v>
      </c>
      <c r="Z1236" s="116">
        <v>0</v>
      </c>
      <c r="AA1236" s="116">
        <v>1</v>
      </c>
      <c r="AB1236" s="116">
        <v>0.90738088703395003</v>
      </c>
      <c r="AC1236" s="116">
        <v>0.14169053564360001</v>
      </c>
      <c r="AD1236" s="116">
        <v>357.48484566022699</v>
      </c>
      <c r="AF1236" s="116">
        <v>-1</v>
      </c>
      <c r="AG1236" s="116">
        <v>-1</v>
      </c>
      <c r="AH1236" s="116">
        <v>-1</v>
      </c>
      <c r="AI1236" s="116">
        <v>-1</v>
      </c>
      <c r="AJ1236" s="116">
        <v>0</v>
      </c>
      <c r="AM1236" s="116" t="s">
        <v>319</v>
      </c>
      <c r="AN1236" s="116" t="s">
        <v>328</v>
      </c>
      <c r="AQ1236" s="116">
        <v>779</v>
      </c>
      <c r="AR1236" s="116" t="s">
        <v>320</v>
      </c>
      <c r="AS1236" s="116" t="s">
        <v>248</v>
      </c>
      <c r="AT1236" s="116" t="s">
        <v>268</v>
      </c>
      <c r="AV1236" s="116">
        <v>76.509883305256693</v>
      </c>
      <c r="AW1236" s="116">
        <v>0.28993093730000002</v>
      </c>
    </row>
    <row r="1237" spans="1:49" x14ac:dyDescent="0.25">
      <c r="A1237" s="127">
        <v>260000</v>
      </c>
      <c r="B1237" s="127">
        <v>2500000</v>
      </c>
      <c r="C1237" s="127">
        <v>780000</v>
      </c>
      <c r="D1237" s="116" t="s">
        <v>314</v>
      </c>
      <c r="E1237" s="116" t="s">
        <v>315</v>
      </c>
      <c r="F1237" s="116" t="s">
        <v>316</v>
      </c>
      <c r="G1237" s="116" t="s">
        <v>317</v>
      </c>
      <c r="H1237" s="116">
        <v>0.36</v>
      </c>
      <c r="I1237" s="116">
        <v>0.57999999999999996</v>
      </c>
      <c r="J1237" s="116" t="s">
        <v>326</v>
      </c>
      <c r="K1237" s="116">
        <v>2.3387667456940001E-2</v>
      </c>
      <c r="L1237" s="116">
        <v>3959.3838405554802</v>
      </c>
      <c r="M1237" s="116">
        <v>10.0498504061507</v>
      </c>
      <c r="N1237" s="116">
        <v>1.56931748016013</v>
      </c>
      <c r="O1237" s="116">
        <v>0.23504255929105</v>
      </c>
      <c r="P1237" s="116">
        <v>3.6702675360349997E-2</v>
      </c>
      <c r="Q1237" s="116">
        <v>92.6007525972975</v>
      </c>
      <c r="R1237" s="116">
        <v>1310</v>
      </c>
      <c r="S1237" s="116" t="s">
        <v>318</v>
      </c>
      <c r="T1237" s="116">
        <v>1310</v>
      </c>
      <c r="U1237" s="116" t="s">
        <v>327</v>
      </c>
      <c r="V1237" s="116" t="s">
        <v>326</v>
      </c>
      <c r="Z1237" s="116">
        <v>0</v>
      </c>
      <c r="AA1237" s="116">
        <v>1</v>
      </c>
      <c r="AB1237" s="116">
        <v>0.23504255929105</v>
      </c>
      <c r="AC1237" s="116">
        <v>3.6702675360349997E-2</v>
      </c>
      <c r="AD1237" s="116">
        <v>92.600752597299106</v>
      </c>
      <c r="AF1237" s="116">
        <v>-1</v>
      </c>
      <c r="AG1237" s="116">
        <v>-1</v>
      </c>
      <c r="AH1237" s="116">
        <v>-1</v>
      </c>
      <c r="AI1237" s="116">
        <v>-1</v>
      </c>
      <c r="AJ1237" s="116">
        <v>0</v>
      </c>
      <c r="AM1237" s="116" t="s">
        <v>319</v>
      </c>
      <c r="AN1237" s="116" t="s">
        <v>328</v>
      </c>
      <c r="AQ1237" s="116">
        <v>779</v>
      </c>
      <c r="AR1237" s="116" t="s">
        <v>320</v>
      </c>
      <c r="AS1237" s="116" t="s">
        <v>248</v>
      </c>
      <c r="AT1237" s="116" t="s">
        <v>268</v>
      </c>
      <c r="AV1237" s="116">
        <v>43.462699827639497</v>
      </c>
      <c r="AW1237" s="116">
        <v>7.5101989100000002E-2</v>
      </c>
    </row>
    <row r="1238" spans="1:49" x14ac:dyDescent="0.25">
      <c r="A1238" s="127">
        <v>260000</v>
      </c>
      <c r="B1238" s="127">
        <v>2500000</v>
      </c>
      <c r="C1238" s="127">
        <v>780000</v>
      </c>
      <c r="D1238" s="116" t="s">
        <v>314</v>
      </c>
      <c r="E1238" s="116" t="s">
        <v>315</v>
      </c>
      <c r="F1238" s="116" t="s">
        <v>316</v>
      </c>
      <c r="G1238" s="116" t="s">
        <v>317</v>
      </c>
      <c r="H1238" s="116">
        <v>0.36</v>
      </c>
      <c r="I1238" s="116">
        <v>0.57999999999999996</v>
      </c>
      <c r="J1238" s="116" t="s">
        <v>326</v>
      </c>
      <c r="K1238" s="116">
        <v>4.2286723135579997E-2</v>
      </c>
      <c r="L1238" s="116">
        <v>3945.9584976440101</v>
      </c>
      <c r="M1238" s="116">
        <v>8.5784225157524805</v>
      </c>
      <c r="N1238" s="116">
        <v>1.1629903201567899</v>
      </c>
      <c r="O1238" s="116">
        <v>0.36275337786366002</v>
      </c>
      <c r="P1238" s="116">
        <v>4.9179049677830003E-2</v>
      </c>
      <c r="Q1238" s="116">
        <v>166.86165449436899</v>
      </c>
      <c r="R1238" s="116">
        <v>1700</v>
      </c>
      <c r="S1238" s="116" t="s">
        <v>322</v>
      </c>
      <c r="T1238" s="116">
        <v>1700</v>
      </c>
      <c r="U1238" s="116" t="s">
        <v>327</v>
      </c>
      <c r="V1238" s="116" t="s">
        <v>326</v>
      </c>
      <c r="Z1238" s="116">
        <v>0</v>
      </c>
      <c r="AA1238" s="116">
        <v>1</v>
      </c>
      <c r="AB1238" s="116">
        <v>0.36275337786366002</v>
      </c>
      <c r="AC1238" s="116">
        <v>4.9179049677830003E-2</v>
      </c>
      <c r="AD1238" s="116">
        <v>166.86165432766001</v>
      </c>
      <c r="AF1238" s="116">
        <v>-1</v>
      </c>
      <c r="AG1238" s="116">
        <v>-1</v>
      </c>
      <c r="AH1238" s="116">
        <v>-1</v>
      </c>
      <c r="AI1238" s="116">
        <v>-1</v>
      </c>
      <c r="AJ1238" s="116">
        <v>0</v>
      </c>
      <c r="AM1238" s="116" t="s">
        <v>319</v>
      </c>
      <c r="AN1238" s="116" t="s">
        <v>328</v>
      </c>
      <c r="AQ1238" s="116">
        <v>779</v>
      </c>
      <c r="AR1238" s="116" t="s">
        <v>320</v>
      </c>
      <c r="AS1238" s="116" t="s">
        <v>248</v>
      </c>
      <c r="AT1238" s="116" t="s">
        <v>268</v>
      </c>
      <c r="AV1238" s="116">
        <v>75.757109938752805</v>
      </c>
      <c r="AW1238" s="116">
        <v>0.13532980889999999</v>
      </c>
    </row>
    <row r="1239" spans="1:49" x14ac:dyDescent="0.25">
      <c r="A1239" s="127">
        <v>260000</v>
      </c>
      <c r="B1239" s="127">
        <v>2500000</v>
      </c>
      <c r="C1239" s="127">
        <v>780000</v>
      </c>
      <c r="D1239" s="116" t="s">
        <v>314</v>
      </c>
      <c r="E1239" s="116" t="s">
        <v>315</v>
      </c>
      <c r="F1239" s="116" t="s">
        <v>316</v>
      </c>
      <c r="G1239" s="116" t="s">
        <v>317</v>
      </c>
      <c r="H1239" s="116">
        <v>0.36</v>
      </c>
      <c r="I1239" s="116">
        <v>0.57999999999999996</v>
      </c>
      <c r="J1239" s="116" t="s">
        <v>326</v>
      </c>
      <c r="K1239" s="116">
        <v>4.7577156485790001E-2</v>
      </c>
      <c r="L1239" s="116">
        <v>3945.9584976440101</v>
      </c>
      <c r="M1239" s="116">
        <v>8.5784225157524805</v>
      </c>
      <c r="N1239" s="116">
        <v>1.1629903201567899</v>
      </c>
      <c r="O1239" s="116">
        <v>0.40813695043317999</v>
      </c>
      <c r="P1239" s="116">
        <v>5.5331772453549997E-2</v>
      </c>
      <c r="Q1239" s="116">
        <v>187.73748492884101</v>
      </c>
      <c r="R1239" s="116">
        <v>1210</v>
      </c>
      <c r="S1239" s="116" t="s">
        <v>318</v>
      </c>
      <c r="T1239" s="116">
        <v>1210</v>
      </c>
      <c r="U1239" s="116" t="s">
        <v>327</v>
      </c>
      <c r="V1239" s="116" t="s">
        <v>326</v>
      </c>
      <c r="Z1239" s="116">
        <v>0</v>
      </c>
      <c r="AA1239" s="116">
        <v>1</v>
      </c>
      <c r="AB1239" s="116">
        <v>0.40813695043317999</v>
      </c>
      <c r="AC1239" s="116">
        <v>5.5331772453549997E-2</v>
      </c>
      <c r="AD1239" s="116">
        <v>187.73748492883999</v>
      </c>
      <c r="AF1239" s="116">
        <v>-1</v>
      </c>
      <c r="AG1239" s="116">
        <v>-1</v>
      </c>
      <c r="AH1239" s="116">
        <v>-1</v>
      </c>
      <c r="AI1239" s="116">
        <v>-1</v>
      </c>
      <c r="AJ1239" s="116">
        <v>0</v>
      </c>
      <c r="AM1239" s="116" t="s">
        <v>319</v>
      </c>
      <c r="AN1239" s="116" t="s">
        <v>328</v>
      </c>
      <c r="AQ1239" s="116">
        <v>779</v>
      </c>
      <c r="AR1239" s="116" t="s">
        <v>320</v>
      </c>
      <c r="AS1239" s="116" t="s">
        <v>248</v>
      </c>
      <c r="AT1239" s="116" t="s">
        <v>268</v>
      </c>
      <c r="AV1239" s="116">
        <v>66.788981501182406</v>
      </c>
      <c r="AW1239" s="116">
        <v>0.1522607339</v>
      </c>
    </row>
    <row r="1240" spans="1:49" x14ac:dyDescent="0.25">
      <c r="A1240" s="127">
        <v>260000</v>
      </c>
      <c r="B1240" s="127">
        <v>2500000</v>
      </c>
      <c r="C1240" s="127">
        <v>780000</v>
      </c>
      <c r="D1240" s="116" t="s">
        <v>314</v>
      </c>
      <c r="E1240" s="116" t="s">
        <v>315</v>
      </c>
      <c r="F1240" s="116" t="s">
        <v>316</v>
      </c>
      <c r="G1240" s="116" t="s">
        <v>317</v>
      </c>
      <c r="H1240" s="116">
        <v>0.36</v>
      </c>
      <c r="I1240" s="116">
        <v>0.57999999999999996</v>
      </c>
      <c r="J1240" s="116" t="s">
        <v>326</v>
      </c>
      <c r="K1240" s="116">
        <v>6.9276984910100004E-3</v>
      </c>
      <c r="L1240" s="116">
        <v>3945.9584976440101</v>
      </c>
      <c r="M1240" s="116">
        <v>8.5784225157524805</v>
      </c>
      <c r="N1240" s="116">
        <v>1.1629903201567899</v>
      </c>
      <c r="O1240" s="116">
        <v>5.9428724717680001E-2</v>
      </c>
      <c r="P1240" s="116">
        <v>8.0568462860099999E-3</v>
      </c>
      <c r="Q1240" s="116">
        <v>27.336410729744099</v>
      </c>
      <c r="R1240" s="116">
        <v>1310</v>
      </c>
      <c r="S1240" s="116" t="s">
        <v>318</v>
      </c>
      <c r="T1240" s="116">
        <v>1310</v>
      </c>
      <c r="U1240" s="116" t="s">
        <v>327</v>
      </c>
      <c r="V1240" s="116" t="s">
        <v>326</v>
      </c>
      <c r="Z1240" s="116">
        <v>0</v>
      </c>
      <c r="AA1240" s="116">
        <v>1</v>
      </c>
      <c r="AB1240" s="116">
        <v>5.9428724717680001E-2</v>
      </c>
      <c r="AC1240" s="116">
        <v>8.0568462860099999E-3</v>
      </c>
      <c r="AD1240" s="116">
        <v>27.336410729743001</v>
      </c>
      <c r="AF1240" s="116">
        <v>-1</v>
      </c>
      <c r="AG1240" s="116">
        <v>-1</v>
      </c>
      <c r="AH1240" s="116">
        <v>-1</v>
      </c>
      <c r="AI1240" s="116">
        <v>-1</v>
      </c>
      <c r="AJ1240" s="116">
        <v>0</v>
      </c>
      <c r="AM1240" s="116" t="s">
        <v>319</v>
      </c>
      <c r="AN1240" s="116" t="s">
        <v>328</v>
      </c>
      <c r="AQ1240" s="116">
        <v>779</v>
      </c>
      <c r="AR1240" s="116" t="s">
        <v>320</v>
      </c>
      <c r="AS1240" s="116" t="s">
        <v>248</v>
      </c>
      <c r="AT1240" s="116" t="s">
        <v>268</v>
      </c>
      <c r="AV1240" s="116">
        <v>25.580536975447899</v>
      </c>
      <c r="AW1240" s="116">
        <v>2.2170649399999999E-2</v>
      </c>
    </row>
    <row r="1241" spans="1:49" x14ac:dyDescent="0.25">
      <c r="A1241" s="127">
        <v>260000</v>
      </c>
      <c r="B1241" s="127">
        <v>2500000</v>
      </c>
      <c r="C1241" s="127">
        <v>780000</v>
      </c>
      <c r="D1241" s="116" t="s">
        <v>314</v>
      </c>
      <c r="E1241" s="116" t="s">
        <v>315</v>
      </c>
      <c r="F1241" s="116" t="s">
        <v>316</v>
      </c>
      <c r="G1241" s="116" t="s">
        <v>317</v>
      </c>
      <c r="H1241" s="116">
        <v>0.36</v>
      </c>
      <c r="I1241" s="116">
        <v>0.57999999999999996</v>
      </c>
      <c r="J1241" s="116" t="s">
        <v>326</v>
      </c>
      <c r="K1241" s="116">
        <v>0.51308512004797002</v>
      </c>
      <c r="L1241" s="116">
        <v>3945.9584976440101</v>
      </c>
      <c r="M1241" s="116">
        <v>8.5784225157524805</v>
      </c>
      <c r="N1241" s="116">
        <v>1.1629903201567899</v>
      </c>
      <c r="O1241" s="116">
        <v>4.4014609463171297</v>
      </c>
      <c r="P1241" s="116">
        <v>0.59671302803227999</v>
      </c>
      <c r="Q1241" s="116">
        <v>2024.6125894680099</v>
      </c>
      <c r="R1241" s="116">
        <v>1750</v>
      </c>
      <c r="S1241" s="116" t="s">
        <v>321</v>
      </c>
      <c r="T1241" s="116">
        <v>1750</v>
      </c>
      <c r="U1241" s="116" t="s">
        <v>327</v>
      </c>
      <c r="V1241" s="116" t="s">
        <v>326</v>
      </c>
      <c r="Z1241" s="116">
        <v>0</v>
      </c>
      <c r="AA1241" s="116">
        <v>1</v>
      </c>
      <c r="AB1241" s="116">
        <v>4.4014609463171297</v>
      </c>
      <c r="AC1241" s="116">
        <v>0.59671302803227999</v>
      </c>
      <c r="AD1241" s="116">
        <v>2024.61258962072</v>
      </c>
      <c r="AF1241" s="116">
        <v>-1</v>
      </c>
      <c r="AG1241" s="116">
        <v>-1</v>
      </c>
      <c r="AH1241" s="116">
        <v>-1</v>
      </c>
      <c r="AI1241" s="116">
        <v>-1</v>
      </c>
      <c r="AJ1241" s="116">
        <v>0</v>
      </c>
      <c r="AM1241" s="116" t="s">
        <v>319</v>
      </c>
      <c r="AN1241" s="116" t="s">
        <v>328</v>
      </c>
      <c r="AQ1241" s="116">
        <v>779</v>
      </c>
      <c r="AR1241" s="116" t="s">
        <v>320</v>
      </c>
      <c r="AS1241" s="116" t="s">
        <v>248</v>
      </c>
      <c r="AT1241" s="116" t="s">
        <v>268</v>
      </c>
      <c r="AV1241" s="116">
        <v>183.227518789404</v>
      </c>
      <c r="AW1241" s="116">
        <v>1.6420215650000001</v>
      </c>
    </row>
    <row r="1242" spans="1:49" x14ac:dyDescent="0.25">
      <c r="A1242" s="127">
        <v>260000</v>
      </c>
      <c r="B1242" s="127">
        <v>2500000</v>
      </c>
      <c r="C1242" s="127">
        <v>780000</v>
      </c>
      <c r="D1242" s="116" t="s">
        <v>314</v>
      </c>
      <c r="E1242" s="116" t="s">
        <v>315</v>
      </c>
      <c r="F1242" s="116" t="s">
        <v>316</v>
      </c>
      <c r="G1242" s="116" t="s">
        <v>317</v>
      </c>
      <c r="H1242" s="116">
        <v>0.36</v>
      </c>
      <c r="I1242" s="116">
        <v>0.57999999999999996</v>
      </c>
      <c r="J1242" s="116" t="s">
        <v>326</v>
      </c>
      <c r="K1242" s="116">
        <v>0.42645435117405001</v>
      </c>
      <c r="L1242" s="116">
        <v>4003.1654922370999</v>
      </c>
      <c r="M1242" s="116">
        <v>10.4300814529844</v>
      </c>
      <c r="N1242" s="116">
        <v>1.6975312663136299</v>
      </c>
      <c r="O1242" s="116">
        <v>4.4479536187250703</v>
      </c>
      <c r="P1242" s="116">
        <v>0.72391959477345003</v>
      </c>
      <c r="Q1242" s="116">
        <v>1707.16734263435</v>
      </c>
      <c r="R1242" s="116">
        <v>1210</v>
      </c>
      <c r="S1242" s="116" t="s">
        <v>318</v>
      </c>
      <c r="T1242" s="116">
        <v>1210</v>
      </c>
      <c r="U1242" s="116" t="s">
        <v>327</v>
      </c>
      <c r="V1242" s="116" t="s">
        <v>326</v>
      </c>
      <c r="Z1242" s="116">
        <v>0</v>
      </c>
      <c r="AA1242" s="116">
        <v>1</v>
      </c>
      <c r="AB1242" s="116">
        <v>4.4479536187250703</v>
      </c>
      <c r="AC1242" s="116">
        <v>0.72391959477345003</v>
      </c>
      <c r="AD1242" s="116">
        <v>1707.1673426203199</v>
      </c>
      <c r="AF1242" s="116">
        <v>-1</v>
      </c>
      <c r="AG1242" s="116">
        <v>-1</v>
      </c>
      <c r="AH1242" s="116">
        <v>-1</v>
      </c>
      <c r="AI1242" s="116">
        <v>-1</v>
      </c>
      <c r="AJ1242" s="116">
        <v>0</v>
      </c>
      <c r="AM1242" s="116" t="s">
        <v>319</v>
      </c>
      <c r="AN1242" s="116" t="s">
        <v>328</v>
      </c>
      <c r="AQ1242" s="116">
        <v>779</v>
      </c>
      <c r="AR1242" s="116" t="s">
        <v>320</v>
      </c>
      <c r="AS1242" s="116" t="s">
        <v>248</v>
      </c>
      <c r="AT1242" s="116" t="s">
        <v>268</v>
      </c>
      <c r="AV1242" s="116">
        <v>199.95449865043801</v>
      </c>
      <c r="AW1242" s="116">
        <v>1.3845639436999999</v>
      </c>
    </row>
    <row r="1243" spans="1:49" x14ac:dyDescent="0.25">
      <c r="A1243" s="127">
        <v>260000</v>
      </c>
      <c r="B1243" s="127">
        <v>2500000</v>
      </c>
      <c r="C1243" s="127">
        <v>780000</v>
      </c>
      <c r="D1243" s="116" t="s">
        <v>314</v>
      </c>
      <c r="E1243" s="116" t="s">
        <v>315</v>
      </c>
      <c r="F1243" s="116" t="s">
        <v>316</v>
      </c>
      <c r="G1243" s="116" t="s">
        <v>317</v>
      </c>
      <c r="H1243" s="116">
        <v>0.36</v>
      </c>
      <c r="I1243" s="116">
        <v>0.57999999999999996</v>
      </c>
      <c r="J1243" s="116" t="s">
        <v>326</v>
      </c>
      <c r="K1243" s="116">
        <v>1.818538348811E-2</v>
      </c>
      <c r="L1243" s="116">
        <v>4003.1654922370999</v>
      </c>
      <c r="M1243" s="116">
        <v>10.4300814529844</v>
      </c>
      <c r="N1243" s="116">
        <v>1.6975312663136299</v>
      </c>
      <c r="O1243" s="116">
        <v>0.18967503103474001</v>
      </c>
      <c r="P1243" s="116">
        <v>3.0870257060970002E-2</v>
      </c>
      <c r="Q1243" s="116">
        <v>72.799099642700298</v>
      </c>
      <c r="R1243" s="116">
        <v>1310</v>
      </c>
      <c r="S1243" s="116" t="s">
        <v>318</v>
      </c>
      <c r="T1243" s="116">
        <v>1310</v>
      </c>
      <c r="U1243" s="116" t="s">
        <v>327</v>
      </c>
      <c r="V1243" s="116" t="s">
        <v>326</v>
      </c>
      <c r="Z1243" s="116">
        <v>0</v>
      </c>
      <c r="AA1243" s="116">
        <v>1</v>
      </c>
      <c r="AB1243" s="116">
        <v>0.18967503103474001</v>
      </c>
      <c r="AC1243" s="116">
        <v>3.0870257060970002E-2</v>
      </c>
      <c r="AD1243" s="116">
        <v>72.799099642700298</v>
      </c>
      <c r="AF1243" s="116">
        <v>-1</v>
      </c>
      <c r="AG1243" s="116">
        <v>-1</v>
      </c>
      <c r="AH1243" s="116">
        <v>-1</v>
      </c>
      <c r="AI1243" s="116">
        <v>-1</v>
      </c>
      <c r="AJ1243" s="116">
        <v>0</v>
      </c>
      <c r="AM1243" s="116" t="s">
        <v>319</v>
      </c>
      <c r="AN1243" s="116" t="s">
        <v>328</v>
      </c>
      <c r="AQ1243" s="116">
        <v>779</v>
      </c>
      <c r="AR1243" s="116" t="s">
        <v>320</v>
      </c>
      <c r="AS1243" s="116" t="s">
        <v>248</v>
      </c>
      <c r="AT1243" s="116" t="s">
        <v>268</v>
      </c>
      <c r="AV1243" s="116">
        <v>35.129035260927502</v>
      </c>
      <c r="AW1243" s="116">
        <v>5.9042254400000001E-2</v>
      </c>
    </row>
    <row r="1244" spans="1:49" x14ac:dyDescent="0.25">
      <c r="A1244" s="127">
        <v>260000</v>
      </c>
      <c r="B1244" s="127">
        <v>2500000</v>
      </c>
      <c r="C1244" s="127">
        <v>780000</v>
      </c>
      <c r="D1244" s="116" t="s">
        <v>314</v>
      </c>
      <c r="E1244" s="116" t="s">
        <v>315</v>
      </c>
      <c r="F1244" s="116" t="s">
        <v>316</v>
      </c>
      <c r="G1244" s="116" t="s">
        <v>317</v>
      </c>
      <c r="H1244" s="116">
        <v>0.36</v>
      </c>
      <c r="I1244" s="116">
        <v>0.57999999999999996</v>
      </c>
      <c r="J1244" s="116" t="s">
        <v>326</v>
      </c>
      <c r="K1244" s="116">
        <v>4.963016209486E-2</v>
      </c>
      <c r="L1244" s="116">
        <v>4003.1654922370999</v>
      </c>
      <c r="M1244" s="116">
        <v>10.4300814529844</v>
      </c>
      <c r="N1244" s="116">
        <v>1.6975312663136299</v>
      </c>
      <c r="O1244" s="116">
        <v>0.51764663317425996</v>
      </c>
      <c r="P1244" s="116">
        <v>8.4248751908239994E-2</v>
      </c>
      <c r="Q1244" s="116">
        <v>198.677752272297</v>
      </c>
      <c r="R1244" s="116">
        <v>1310</v>
      </c>
      <c r="S1244" s="116" t="s">
        <v>318</v>
      </c>
      <c r="T1244" s="116">
        <v>1310</v>
      </c>
      <c r="U1244" s="116" t="s">
        <v>327</v>
      </c>
      <c r="V1244" s="116" t="s">
        <v>326</v>
      </c>
      <c r="Z1244" s="116">
        <v>0</v>
      </c>
      <c r="AA1244" s="116">
        <v>1</v>
      </c>
      <c r="AB1244" s="116">
        <v>0.51764663317425996</v>
      </c>
      <c r="AC1244" s="116">
        <v>8.4248751908239994E-2</v>
      </c>
      <c r="AD1244" s="116">
        <v>198.67775228632999</v>
      </c>
      <c r="AF1244" s="116">
        <v>-1</v>
      </c>
      <c r="AG1244" s="116">
        <v>-1</v>
      </c>
      <c r="AH1244" s="116">
        <v>-1</v>
      </c>
      <c r="AI1244" s="116">
        <v>-1</v>
      </c>
      <c r="AJ1244" s="116">
        <v>0</v>
      </c>
      <c r="AM1244" s="116" t="s">
        <v>319</v>
      </c>
      <c r="AN1244" s="116" t="s">
        <v>328</v>
      </c>
      <c r="AQ1244" s="116">
        <v>779</v>
      </c>
      <c r="AR1244" s="116" t="s">
        <v>320</v>
      </c>
      <c r="AS1244" s="116" t="s">
        <v>248</v>
      </c>
      <c r="AT1244" s="116" t="s">
        <v>268</v>
      </c>
      <c r="AV1244" s="116">
        <v>60.522421599819801</v>
      </c>
      <c r="AW1244" s="116">
        <v>0.16113361900000001</v>
      </c>
    </row>
    <row r="1245" spans="1:49" x14ac:dyDescent="0.25">
      <c r="A1245" s="127">
        <v>260000</v>
      </c>
      <c r="B1245" s="127">
        <v>2500000</v>
      </c>
      <c r="C1245" s="127">
        <v>780000</v>
      </c>
      <c r="D1245" s="116" t="s">
        <v>314</v>
      </c>
      <c r="E1245" s="116" t="s">
        <v>315</v>
      </c>
      <c r="F1245" s="116" t="s">
        <v>316</v>
      </c>
      <c r="G1245" s="116" t="s">
        <v>317</v>
      </c>
      <c r="H1245" s="116">
        <v>0.36</v>
      </c>
      <c r="I1245" s="116">
        <v>0.57999999999999996</v>
      </c>
      <c r="J1245" s="116" t="s">
        <v>326</v>
      </c>
      <c r="K1245" s="116">
        <v>2.0879095900400001E-2</v>
      </c>
      <c r="L1245" s="116">
        <v>4003.1654922370999</v>
      </c>
      <c r="M1245" s="116">
        <v>10.4300814529844</v>
      </c>
      <c r="N1245" s="116">
        <v>1.6975312663136299</v>
      </c>
      <c r="O1245" s="116">
        <v>0.21777067090591001</v>
      </c>
      <c r="P1245" s="116">
        <v>3.5442918103299997E-2</v>
      </c>
      <c r="Q1245" s="116">
        <v>83.582476217618407</v>
      </c>
      <c r="R1245" s="116">
        <v>1310</v>
      </c>
      <c r="S1245" s="116" t="s">
        <v>318</v>
      </c>
      <c r="T1245" s="116">
        <v>1310</v>
      </c>
      <c r="U1245" s="116" t="s">
        <v>327</v>
      </c>
      <c r="V1245" s="116" t="s">
        <v>326</v>
      </c>
      <c r="Z1245" s="116">
        <v>0</v>
      </c>
      <c r="AA1245" s="116">
        <v>1</v>
      </c>
      <c r="AB1245" s="116">
        <v>0.21777067090591001</v>
      </c>
      <c r="AC1245" s="116">
        <v>3.5442918103299997E-2</v>
      </c>
      <c r="AD1245" s="116">
        <v>83.582476217620396</v>
      </c>
      <c r="AF1245" s="116">
        <v>-1</v>
      </c>
      <c r="AG1245" s="116">
        <v>-1</v>
      </c>
      <c r="AH1245" s="116">
        <v>-1</v>
      </c>
      <c r="AI1245" s="116">
        <v>-1</v>
      </c>
      <c r="AJ1245" s="116">
        <v>0</v>
      </c>
      <c r="AM1245" s="116" t="s">
        <v>319</v>
      </c>
      <c r="AN1245" s="116" t="s">
        <v>328</v>
      </c>
      <c r="AQ1245" s="116">
        <v>779</v>
      </c>
      <c r="AR1245" s="116" t="s">
        <v>320</v>
      </c>
      <c r="AS1245" s="116" t="s">
        <v>248</v>
      </c>
      <c r="AT1245" s="116" t="s">
        <v>268</v>
      </c>
      <c r="AV1245" s="116">
        <v>55.086190692473501</v>
      </c>
      <c r="AW1245" s="116">
        <v>6.7787896400000006E-2</v>
      </c>
    </row>
    <row r="1246" spans="1:49" x14ac:dyDescent="0.25">
      <c r="A1246" s="127">
        <v>260000</v>
      </c>
      <c r="B1246" s="127">
        <v>2500000</v>
      </c>
      <c r="C1246" s="127">
        <v>780000</v>
      </c>
      <c r="D1246" s="116" t="s">
        <v>314</v>
      </c>
      <c r="E1246" s="116" t="s">
        <v>315</v>
      </c>
      <c r="F1246" s="116" t="s">
        <v>316</v>
      </c>
      <c r="G1246" s="116" t="s">
        <v>317</v>
      </c>
      <c r="H1246" s="116">
        <v>0.36</v>
      </c>
      <c r="I1246" s="116">
        <v>0.57999999999999996</v>
      </c>
      <c r="J1246" s="116" t="s">
        <v>326</v>
      </c>
      <c r="K1246" s="116">
        <v>0.10261446098745</v>
      </c>
      <c r="L1246" s="116">
        <v>4003.1654922370999</v>
      </c>
      <c r="M1246" s="116">
        <v>10.4300814529844</v>
      </c>
      <c r="N1246" s="116">
        <v>1.6975312663136299</v>
      </c>
      <c r="O1246" s="116">
        <v>1.0702771863532901</v>
      </c>
      <c r="P1246" s="116">
        <v>0.17419125590213</v>
      </c>
      <c r="Q1246" s="116">
        <v>410.78266922950598</v>
      </c>
      <c r="R1246" s="116">
        <v>1310</v>
      </c>
      <c r="S1246" s="116" t="s">
        <v>318</v>
      </c>
      <c r="T1246" s="116">
        <v>1310</v>
      </c>
      <c r="U1246" s="116" t="s">
        <v>327</v>
      </c>
      <c r="V1246" s="116" t="s">
        <v>326</v>
      </c>
      <c r="Z1246" s="116">
        <v>0</v>
      </c>
      <c r="AA1246" s="116">
        <v>1</v>
      </c>
      <c r="AB1246" s="116">
        <v>1.0702771863532901</v>
      </c>
      <c r="AC1246" s="116">
        <v>0.17419125590213</v>
      </c>
      <c r="AD1246" s="116">
        <v>410.78266922950598</v>
      </c>
      <c r="AF1246" s="116">
        <v>-1</v>
      </c>
      <c r="AG1246" s="116">
        <v>-1</v>
      </c>
      <c r="AH1246" s="116">
        <v>-1</v>
      </c>
      <c r="AI1246" s="116">
        <v>-1</v>
      </c>
      <c r="AJ1246" s="116">
        <v>0</v>
      </c>
      <c r="AM1246" s="116" t="s">
        <v>319</v>
      </c>
      <c r="AN1246" s="116" t="s">
        <v>328</v>
      </c>
      <c r="AQ1246" s="116">
        <v>779</v>
      </c>
      <c r="AR1246" s="116" t="s">
        <v>320</v>
      </c>
      <c r="AS1246" s="116" t="s">
        <v>248</v>
      </c>
      <c r="AT1246" s="116" t="s">
        <v>268</v>
      </c>
      <c r="AV1246" s="116">
        <v>83.184326474241104</v>
      </c>
      <c r="AW1246" s="116">
        <v>0.33315707160000002</v>
      </c>
    </row>
    <row r="1247" spans="1:49" x14ac:dyDescent="0.25">
      <c r="A1247" s="127">
        <v>260000</v>
      </c>
      <c r="B1247" s="127">
        <v>2500000</v>
      </c>
      <c r="C1247" s="127">
        <v>790000</v>
      </c>
      <c r="D1247" s="116" t="s">
        <v>314</v>
      </c>
      <c r="E1247" s="116" t="s">
        <v>315</v>
      </c>
      <c r="F1247" s="116" t="s">
        <v>316</v>
      </c>
      <c r="G1247" s="116" t="s">
        <v>317</v>
      </c>
      <c r="H1247" s="116">
        <v>0.36</v>
      </c>
      <c r="I1247" s="116">
        <v>0.57999999999999996</v>
      </c>
      <c r="J1247" s="116" t="s">
        <v>326</v>
      </c>
      <c r="K1247" s="116">
        <v>0.14331876882304001</v>
      </c>
      <c r="L1247" s="116">
        <v>3998.0716372010702</v>
      </c>
      <c r="M1247" s="116">
        <v>11.076013677788501</v>
      </c>
      <c r="N1247" s="116">
        <v>2.0224551370761801</v>
      </c>
      <c r="O1247" s="116">
        <v>1.58740064376787</v>
      </c>
      <c r="P1247" s="116">
        <v>0.28985578024559999</v>
      </c>
      <c r="Q1247" s="116">
        <v>572.99870470999701</v>
      </c>
      <c r="R1247" s="116">
        <v>1210</v>
      </c>
      <c r="S1247" s="116" t="s">
        <v>318</v>
      </c>
      <c r="T1247" s="116">
        <v>1210</v>
      </c>
      <c r="U1247" s="116" t="s">
        <v>327</v>
      </c>
      <c r="V1247" s="116" t="s">
        <v>326</v>
      </c>
      <c r="Z1247" s="116">
        <v>0</v>
      </c>
      <c r="AA1247" s="116">
        <v>1</v>
      </c>
      <c r="AB1247" s="116">
        <v>1.58740064376787</v>
      </c>
      <c r="AC1247" s="116">
        <v>0.28985578024559999</v>
      </c>
      <c r="AD1247" s="116">
        <v>572.99870470999701</v>
      </c>
      <c r="AF1247" s="116">
        <v>-1</v>
      </c>
      <c r="AG1247" s="116">
        <v>-1</v>
      </c>
      <c r="AH1247" s="116">
        <v>-1</v>
      </c>
      <c r="AI1247" s="116">
        <v>-1</v>
      </c>
      <c r="AJ1247" s="116">
        <v>0</v>
      </c>
      <c r="AM1247" s="116" t="s">
        <v>319</v>
      </c>
      <c r="AN1247" s="116" t="s">
        <v>328</v>
      </c>
      <c r="AQ1247" s="116">
        <v>779</v>
      </c>
      <c r="AR1247" s="116" t="s">
        <v>320</v>
      </c>
      <c r="AS1247" s="116" t="s">
        <v>248</v>
      </c>
      <c r="AT1247" s="116" t="s">
        <v>268</v>
      </c>
      <c r="AV1247" s="116">
        <v>199.91201555565601</v>
      </c>
      <c r="AW1247" s="116">
        <v>0.46471914409999998</v>
      </c>
    </row>
    <row r="1248" spans="1:49" x14ac:dyDescent="0.25">
      <c r="A1248" s="127">
        <v>260000</v>
      </c>
      <c r="B1248" s="127">
        <v>2500000</v>
      </c>
      <c r="C1248" s="127">
        <v>790000</v>
      </c>
      <c r="D1248" s="116" t="s">
        <v>314</v>
      </c>
      <c r="E1248" s="116" t="s">
        <v>315</v>
      </c>
      <c r="F1248" s="116" t="s">
        <v>316</v>
      </c>
      <c r="G1248" s="116" t="s">
        <v>317</v>
      </c>
      <c r="H1248" s="116">
        <v>0.36</v>
      </c>
      <c r="I1248" s="116">
        <v>0.57999999999999996</v>
      </c>
      <c r="J1248" s="116" t="s">
        <v>326</v>
      </c>
      <c r="K1248" s="116">
        <v>8.2475618537640003E-2</v>
      </c>
      <c r="L1248" s="116">
        <v>3998.0716372010702</v>
      </c>
      <c r="M1248" s="116">
        <v>11.076013677788501</v>
      </c>
      <c r="N1248" s="116">
        <v>2.0224551370761801</v>
      </c>
      <c r="O1248" s="116">
        <v>0.91350107900696997</v>
      </c>
      <c r="P1248" s="116">
        <v>0.16680323839498001</v>
      </c>
      <c r="Q1248" s="116">
        <v>329.74343123595298</v>
      </c>
      <c r="R1248" s="116">
        <v>1310</v>
      </c>
      <c r="S1248" s="116" t="s">
        <v>318</v>
      </c>
      <c r="T1248" s="116">
        <v>1310</v>
      </c>
      <c r="U1248" s="116" t="s">
        <v>327</v>
      </c>
      <c r="V1248" s="116" t="s">
        <v>326</v>
      </c>
      <c r="Z1248" s="116">
        <v>0</v>
      </c>
      <c r="AA1248" s="116">
        <v>1</v>
      </c>
      <c r="AB1248" s="116">
        <v>0.91350107900696997</v>
      </c>
      <c r="AC1248" s="116">
        <v>0.16680323839498001</v>
      </c>
      <c r="AD1248" s="116">
        <v>329.74343123595202</v>
      </c>
      <c r="AF1248" s="116">
        <v>-1</v>
      </c>
      <c r="AG1248" s="116">
        <v>-1</v>
      </c>
      <c r="AH1248" s="116">
        <v>-1</v>
      </c>
      <c r="AI1248" s="116">
        <v>-1</v>
      </c>
      <c r="AJ1248" s="116">
        <v>0</v>
      </c>
      <c r="AM1248" s="116" t="s">
        <v>319</v>
      </c>
      <c r="AN1248" s="116" t="s">
        <v>328</v>
      </c>
      <c r="AQ1248" s="116">
        <v>779</v>
      </c>
      <c r="AR1248" s="116" t="s">
        <v>320</v>
      </c>
      <c r="AS1248" s="116" t="s">
        <v>248</v>
      </c>
      <c r="AT1248" s="116" t="s">
        <v>268</v>
      </c>
      <c r="AV1248" s="116">
        <v>77.434159685991006</v>
      </c>
      <c r="AW1248" s="116">
        <v>0.26743181770000002</v>
      </c>
    </row>
    <row r="1249" spans="1:49" x14ac:dyDescent="0.25">
      <c r="A1249" s="127">
        <v>260000</v>
      </c>
      <c r="B1249" s="127">
        <v>2500000</v>
      </c>
      <c r="C1249" s="127">
        <v>790000</v>
      </c>
      <c r="D1249" s="116" t="s">
        <v>314</v>
      </c>
      <c r="E1249" s="116" t="s">
        <v>315</v>
      </c>
      <c r="F1249" s="116" t="s">
        <v>316</v>
      </c>
      <c r="G1249" s="116" t="s">
        <v>317</v>
      </c>
      <c r="H1249" s="116">
        <v>0.36</v>
      </c>
      <c r="I1249" s="116">
        <v>0.57999999999999996</v>
      </c>
      <c r="J1249" s="116" t="s">
        <v>326</v>
      </c>
      <c r="K1249" s="116">
        <v>0.11973704423107</v>
      </c>
      <c r="L1249" s="116">
        <v>3998.0716372010702</v>
      </c>
      <c r="M1249" s="116">
        <v>11.076013677788501</v>
      </c>
      <c r="N1249" s="116">
        <v>2.0224551370761801</v>
      </c>
      <c r="O1249" s="116">
        <v>1.32620913964131</v>
      </c>
      <c r="P1249" s="116">
        <v>0.24216280020344</v>
      </c>
      <c r="Q1249" s="116">
        <v>478.71728046253401</v>
      </c>
      <c r="R1249" s="116">
        <v>1310</v>
      </c>
      <c r="S1249" s="116" t="s">
        <v>318</v>
      </c>
      <c r="T1249" s="116">
        <v>1310</v>
      </c>
      <c r="U1249" s="116" t="s">
        <v>327</v>
      </c>
      <c r="V1249" s="116" t="s">
        <v>326</v>
      </c>
      <c r="Z1249" s="116">
        <v>0</v>
      </c>
      <c r="AA1249" s="116">
        <v>1</v>
      </c>
      <c r="AB1249" s="116">
        <v>1.32620913964131</v>
      </c>
      <c r="AC1249" s="116">
        <v>0.24216280020344</v>
      </c>
      <c r="AD1249" s="116">
        <v>478.71728046253401</v>
      </c>
      <c r="AF1249" s="116">
        <v>-1</v>
      </c>
      <c r="AG1249" s="116">
        <v>-1</v>
      </c>
      <c r="AH1249" s="116">
        <v>-1</v>
      </c>
      <c r="AI1249" s="116">
        <v>-1</v>
      </c>
      <c r="AJ1249" s="116">
        <v>0</v>
      </c>
      <c r="AM1249" s="116" t="s">
        <v>319</v>
      </c>
      <c r="AN1249" s="116" t="s">
        <v>328</v>
      </c>
      <c r="AQ1249" s="116">
        <v>779</v>
      </c>
      <c r="AR1249" s="116" t="s">
        <v>320</v>
      </c>
      <c r="AS1249" s="116" t="s">
        <v>248</v>
      </c>
      <c r="AT1249" s="116" t="s">
        <v>268</v>
      </c>
      <c r="AV1249" s="116">
        <v>88.995049984707904</v>
      </c>
      <c r="AW1249" s="116">
        <v>0.38825407989999999</v>
      </c>
    </row>
    <row r="1250" spans="1:49" x14ac:dyDescent="0.25">
      <c r="A1250" s="127">
        <v>260000</v>
      </c>
      <c r="B1250" s="127">
        <v>2500000</v>
      </c>
      <c r="C1250" s="127">
        <v>790000</v>
      </c>
      <c r="D1250" s="116" t="s">
        <v>314</v>
      </c>
      <c r="E1250" s="116" t="s">
        <v>315</v>
      </c>
      <c r="F1250" s="116" t="s">
        <v>316</v>
      </c>
      <c r="G1250" s="116" t="s">
        <v>317</v>
      </c>
      <c r="H1250" s="116">
        <v>0.36</v>
      </c>
      <c r="I1250" s="116">
        <v>0.57999999999999996</v>
      </c>
      <c r="J1250" s="116" t="s">
        <v>326</v>
      </c>
      <c r="K1250" s="116">
        <v>5.7385184115850002E-2</v>
      </c>
      <c r="L1250" s="116">
        <v>3998.0716372010702</v>
      </c>
      <c r="M1250" s="116">
        <v>11.076013677788501</v>
      </c>
      <c r="N1250" s="116">
        <v>2.0224551370761801</v>
      </c>
      <c r="O1250" s="116">
        <v>0.63559908416963995</v>
      </c>
      <c r="P1250" s="116">
        <v>0.11605896040716999</v>
      </c>
      <c r="Q1250" s="116">
        <v>229.430077009169</v>
      </c>
      <c r="R1250" s="116">
        <v>1310</v>
      </c>
      <c r="S1250" s="116" t="s">
        <v>318</v>
      </c>
      <c r="T1250" s="116">
        <v>1310</v>
      </c>
      <c r="U1250" s="116" t="s">
        <v>327</v>
      </c>
      <c r="V1250" s="116" t="s">
        <v>326</v>
      </c>
      <c r="Z1250" s="116">
        <v>0</v>
      </c>
      <c r="AA1250" s="116">
        <v>1</v>
      </c>
      <c r="AB1250" s="116">
        <v>0.63559908416963995</v>
      </c>
      <c r="AC1250" s="116">
        <v>0.11605896040716999</v>
      </c>
      <c r="AD1250" s="116">
        <v>229.430077009168</v>
      </c>
      <c r="AF1250" s="116">
        <v>-1</v>
      </c>
      <c r="AG1250" s="116">
        <v>-1</v>
      </c>
      <c r="AH1250" s="116">
        <v>-1</v>
      </c>
      <c r="AI1250" s="116">
        <v>-1</v>
      </c>
      <c r="AJ1250" s="116">
        <v>0</v>
      </c>
      <c r="AM1250" s="116" t="s">
        <v>319</v>
      </c>
      <c r="AN1250" s="116" t="s">
        <v>328</v>
      </c>
      <c r="AQ1250" s="116">
        <v>779</v>
      </c>
      <c r="AR1250" s="116" t="s">
        <v>320</v>
      </c>
      <c r="AS1250" s="116" t="s">
        <v>248</v>
      </c>
      <c r="AT1250" s="116" t="s">
        <v>268</v>
      </c>
      <c r="AV1250" s="116">
        <v>68.861854542341106</v>
      </c>
      <c r="AW1250" s="116">
        <v>0.18607467720000001</v>
      </c>
    </row>
    <row r="1251" spans="1:49" x14ac:dyDescent="0.25">
      <c r="A1251" s="127">
        <v>260000</v>
      </c>
      <c r="B1251" s="127">
        <v>2500000</v>
      </c>
      <c r="C1251" s="127">
        <v>790000</v>
      </c>
      <c r="D1251" s="116" t="s">
        <v>314</v>
      </c>
      <c r="E1251" s="116" t="s">
        <v>315</v>
      </c>
      <c r="F1251" s="116" t="s">
        <v>316</v>
      </c>
      <c r="G1251" s="116" t="s">
        <v>317</v>
      </c>
      <c r="H1251" s="116">
        <v>0.36</v>
      </c>
      <c r="I1251" s="116">
        <v>0.57999999999999996</v>
      </c>
      <c r="J1251" s="116" t="s">
        <v>326</v>
      </c>
      <c r="K1251" s="116">
        <v>3.0697039730799998E-3</v>
      </c>
      <c r="L1251" s="116">
        <v>3998.0716372010702</v>
      </c>
      <c r="M1251" s="116">
        <v>11.076013677788501</v>
      </c>
      <c r="N1251" s="116">
        <v>2.0224551370761801</v>
      </c>
      <c r="O1251" s="116">
        <v>3.4000083192599999E-2</v>
      </c>
      <c r="P1251" s="116">
        <v>6.2083385696599996E-3</v>
      </c>
      <c r="Q1251" s="116">
        <v>12.2728963893785</v>
      </c>
      <c r="R1251" s="116">
        <v>1310</v>
      </c>
      <c r="S1251" s="116" t="s">
        <v>318</v>
      </c>
      <c r="T1251" s="116">
        <v>1310</v>
      </c>
      <c r="U1251" s="116" t="s">
        <v>327</v>
      </c>
      <c r="V1251" s="116" t="s">
        <v>326</v>
      </c>
      <c r="Z1251" s="116">
        <v>0</v>
      </c>
      <c r="AA1251" s="116">
        <v>1</v>
      </c>
      <c r="AB1251" s="116">
        <v>3.4000083192599999E-2</v>
      </c>
      <c r="AC1251" s="116">
        <v>6.2083385696599996E-3</v>
      </c>
      <c r="AD1251" s="116">
        <v>12.2728963893802</v>
      </c>
      <c r="AF1251" s="116">
        <v>-1</v>
      </c>
      <c r="AG1251" s="116">
        <v>-1</v>
      </c>
      <c r="AH1251" s="116">
        <v>-1</v>
      </c>
      <c r="AI1251" s="116">
        <v>-1</v>
      </c>
      <c r="AJ1251" s="116">
        <v>0</v>
      </c>
      <c r="AM1251" s="116" t="s">
        <v>319</v>
      </c>
      <c r="AN1251" s="116" t="s">
        <v>328</v>
      </c>
      <c r="AQ1251" s="116">
        <v>779</v>
      </c>
      <c r="AR1251" s="116" t="s">
        <v>320</v>
      </c>
      <c r="AS1251" s="116" t="s">
        <v>248</v>
      </c>
      <c r="AT1251" s="116" t="s">
        <v>268</v>
      </c>
      <c r="AV1251" s="116">
        <v>78.049898970987599</v>
      </c>
      <c r="AW1251" s="116">
        <v>9.9536872999999998E-3</v>
      </c>
    </row>
    <row r="1252" spans="1:49" x14ac:dyDescent="0.25">
      <c r="A1252" s="127">
        <v>260000</v>
      </c>
      <c r="B1252" s="127">
        <v>2500000</v>
      </c>
      <c r="C1252" s="127">
        <v>790000</v>
      </c>
      <c r="D1252" s="116" t="s">
        <v>314</v>
      </c>
      <c r="E1252" s="116" t="s">
        <v>315</v>
      </c>
      <c r="F1252" s="116" t="s">
        <v>316</v>
      </c>
      <c r="G1252" s="116" t="s">
        <v>317</v>
      </c>
      <c r="H1252" s="116">
        <v>0.36</v>
      </c>
      <c r="I1252" s="116">
        <v>0.57999999999999996</v>
      </c>
      <c r="J1252" s="116" t="s">
        <v>326</v>
      </c>
      <c r="K1252" s="116">
        <v>0.12080392030467001</v>
      </c>
      <c r="L1252" s="116">
        <v>3998.0716372010702</v>
      </c>
      <c r="M1252" s="116">
        <v>11.076013677788501</v>
      </c>
      <c r="N1252" s="116">
        <v>2.0224551370761801</v>
      </c>
      <c r="O1252" s="116">
        <v>1.3380258736250901</v>
      </c>
      <c r="P1252" s="116">
        <v>0.24432050919913001</v>
      </c>
      <c r="Q1252" s="116">
        <v>482.98272743283098</v>
      </c>
      <c r="R1252" s="116">
        <v>1310</v>
      </c>
      <c r="S1252" s="116" t="s">
        <v>318</v>
      </c>
      <c r="T1252" s="116">
        <v>1310</v>
      </c>
      <c r="U1252" s="116" t="s">
        <v>327</v>
      </c>
      <c r="V1252" s="116" t="s">
        <v>326</v>
      </c>
      <c r="Z1252" s="116">
        <v>0</v>
      </c>
      <c r="AA1252" s="116">
        <v>1</v>
      </c>
      <c r="AB1252" s="116">
        <v>1.3380258736250901</v>
      </c>
      <c r="AC1252" s="116">
        <v>0.24432050919913001</v>
      </c>
      <c r="AD1252" s="116">
        <v>482.98272743283098</v>
      </c>
      <c r="AF1252" s="116">
        <v>-1</v>
      </c>
      <c r="AG1252" s="116">
        <v>-1</v>
      </c>
      <c r="AH1252" s="116">
        <v>-1</v>
      </c>
      <c r="AI1252" s="116">
        <v>-1</v>
      </c>
      <c r="AJ1252" s="116">
        <v>0</v>
      </c>
      <c r="AM1252" s="116" t="s">
        <v>319</v>
      </c>
      <c r="AN1252" s="116" t="s">
        <v>328</v>
      </c>
      <c r="AQ1252" s="116">
        <v>779</v>
      </c>
      <c r="AR1252" s="116" t="s">
        <v>320</v>
      </c>
      <c r="AS1252" s="116" t="s">
        <v>248</v>
      </c>
      <c r="AT1252" s="116" t="s">
        <v>268</v>
      </c>
      <c r="AV1252" s="116">
        <v>88.512370960471401</v>
      </c>
      <c r="AW1252" s="116">
        <v>0.3917134853</v>
      </c>
    </row>
    <row r="1253" spans="1:49" x14ac:dyDescent="0.25">
      <c r="A1253" s="127">
        <v>260000</v>
      </c>
      <c r="B1253" s="127">
        <v>2500000</v>
      </c>
      <c r="C1253" s="127">
        <v>790000</v>
      </c>
      <c r="D1253" s="116" t="s">
        <v>314</v>
      </c>
      <c r="E1253" s="116" t="s">
        <v>315</v>
      </c>
      <c r="F1253" s="116" t="s">
        <v>316</v>
      </c>
      <c r="G1253" s="116" t="s">
        <v>317</v>
      </c>
      <c r="H1253" s="116">
        <v>0.36</v>
      </c>
      <c r="I1253" s="116">
        <v>0.57999999999999996</v>
      </c>
      <c r="J1253" s="116" t="s">
        <v>326</v>
      </c>
      <c r="K1253" s="116">
        <v>4.7592679222689997E-2</v>
      </c>
      <c r="L1253" s="116">
        <v>4008.5229700228901</v>
      </c>
      <c r="M1253" s="116">
        <v>9.6592926373946302</v>
      </c>
      <c r="N1253" s="116">
        <v>1.4879300697633899</v>
      </c>
      <c r="O1253" s="116">
        <v>0.45971161600970001</v>
      </c>
      <c r="P1253" s="116">
        <v>7.0814578516049997E-2</v>
      </c>
      <c r="Q1253" s="116">
        <v>190.77634786912</v>
      </c>
      <c r="R1253" s="116">
        <v>1210</v>
      </c>
      <c r="S1253" s="116" t="s">
        <v>318</v>
      </c>
      <c r="T1253" s="116">
        <v>1210</v>
      </c>
      <c r="U1253" s="116" t="s">
        <v>327</v>
      </c>
      <c r="V1253" s="116" t="s">
        <v>326</v>
      </c>
      <c r="Z1253" s="116">
        <v>0</v>
      </c>
      <c r="AA1253" s="116">
        <v>1</v>
      </c>
      <c r="AB1253" s="116">
        <v>0.45971161600970001</v>
      </c>
      <c r="AC1253" s="116">
        <v>7.0814578516049997E-2</v>
      </c>
      <c r="AD1253" s="116">
        <v>190.77634783856601</v>
      </c>
      <c r="AF1253" s="116">
        <v>-1</v>
      </c>
      <c r="AG1253" s="116">
        <v>-1</v>
      </c>
      <c r="AH1253" s="116">
        <v>-1</v>
      </c>
      <c r="AI1253" s="116">
        <v>-1</v>
      </c>
      <c r="AJ1253" s="116">
        <v>0</v>
      </c>
      <c r="AM1253" s="116" t="s">
        <v>319</v>
      </c>
      <c r="AN1253" s="116" t="s">
        <v>328</v>
      </c>
      <c r="AQ1253" s="116">
        <v>779</v>
      </c>
      <c r="AR1253" s="116" t="s">
        <v>320</v>
      </c>
      <c r="AS1253" s="116" t="s">
        <v>248</v>
      </c>
      <c r="AT1253" s="116" t="s">
        <v>268</v>
      </c>
      <c r="AV1253" s="116">
        <v>89.471057737764198</v>
      </c>
      <c r="AW1253" s="116">
        <v>0.15472534290000001</v>
      </c>
    </row>
    <row r="1254" spans="1:49" x14ac:dyDescent="0.25">
      <c r="A1254" s="127">
        <v>260000</v>
      </c>
      <c r="B1254" s="127">
        <v>2500000</v>
      </c>
      <c r="C1254" s="127">
        <v>790000</v>
      </c>
      <c r="D1254" s="116" t="s">
        <v>314</v>
      </c>
      <c r="E1254" s="116" t="s">
        <v>315</v>
      </c>
      <c r="F1254" s="116" t="s">
        <v>316</v>
      </c>
      <c r="G1254" s="116" t="s">
        <v>317</v>
      </c>
      <c r="H1254" s="116">
        <v>0.36</v>
      </c>
      <c r="I1254" s="116">
        <v>0.57999999999999996</v>
      </c>
      <c r="J1254" s="116" t="s">
        <v>326</v>
      </c>
      <c r="K1254" s="116">
        <v>7.7772052492029994E-2</v>
      </c>
      <c r="L1254" s="116">
        <v>4008.5229700228901</v>
      </c>
      <c r="M1254" s="116">
        <v>9.6592926373946302</v>
      </c>
      <c r="N1254" s="116">
        <v>1.4879300697633899</v>
      </c>
      <c r="O1254" s="116">
        <v>0.75122301403136005</v>
      </c>
      <c r="P1254" s="116">
        <v>0.11571937549010999</v>
      </c>
      <c r="Q1254" s="116">
        <v>311.75105884013999</v>
      </c>
      <c r="R1254" s="116">
        <v>1310</v>
      </c>
      <c r="S1254" s="116" t="s">
        <v>318</v>
      </c>
      <c r="T1254" s="116">
        <v>1310</v>
      </c>
      <c r="U1254" s="116" t="s">
        <v>327</v>
      </c>
      <c r="V1254" s="116" t="s">
        <v>326</v>
      </c>
      <c r="Z1254" s="116">
        <v>0</v>
      </c>
      <c r="AA1254" s="116">
        <v>1</v>
      </c>
      <c r="AB1254" s="116">
        <v>0.75122301403136005</v>
      </c>
      <c r="AC1254" s="116">
        <v>0.11571937549010999</v>
      </c>
      <c r="AD1254" s="116">
        <v>311.75105884013902</v>
      </c>
      <c r="AF1254" s="116">
        <v>-1</v>
      </c>
      <c r="AG1254" s="116">
        <v>-1</v>
      </c>
      <c r="AH1254" s="116">
        <v>-1</v>
      </c>
      <c r="AI1254" s="116">
        <v>-1</v>
      </c>
      <c r="AJ1254" s="116">
        <v>0</v>
      </c>
      <c r="AM1254" s="116" t="s">
        <v>319</v>
      </c>
      <c r="AN1254" s="116" t="s">
        <v>328</v>
      </c>
      <c r="AQ1254" s="116">
        <v>779</v>
      </c>
      <c r="AR1254" s="116" t="s">
        <v>320</v>
      </c>
      <c r="AS1254" s="116" t="s">
        <v>248</v>
      </c>
      <c r="AT1254" s="116" t="s">
        <v>268</v>
      </c>
      <c r="AV1254" s="116">
        <v>76.413533891330104</v>
      </c>
      <c r="AW1254" s="116">
        <v>0.2528394638</v>
      </c>
    </row>
    <row r="1255" spans="1:49" x14ac:dyDescent="0.25">
      <c r="A1255" s="127">
        <v>260000</v>
      </c>
      <c r="B1255" s="127">
        <v>2500000</v>
      </c>
      <c r="C1255" s="127">
        <v>790000</v>
      </c>
      <c r="D1255" s="116" t="s">
        <v>314</v>
      </c>
      <c r="E1255" s="116" t="s">
        <v>315</v>
      </c>
      <c r="F1255" s="116" t="s">
        <v>316</v>
      </c>
      <c r="G1255" s="116" t="s">
        <v>317</v>
      </c>
      <c r="H1255" s="116">
        <v>0.36</v>
      </c>
      <c r="I1255" s="116">
        <v>0.57999999999999996</v>
      </c>
      <c r="J1255" s="116" t="s">
        <v>326</v>
      </c>
      <c r="K1255" s="116">
        <v>2.5443068805580001E-2</v>
      </c>
      <c r="L1255" s="116">
        <v>4008.5229700228901</v>
      </c>
      <c r="M1255" s="116">
        <v>9.6592926373946302</v>
      </c>
      <c r="N1255" s="116">
        <v>1.4879300697633899</v>
      </c>
      <c r="O1255" s="116">
        <v>0.24576204718646</v>
      </c>
      <c r="P1255" s="116">
        <v>3.7857507142879998E-2</v>
      </c>
      <c r="Q1255" s="116">
        <v>101.98912573504001</v>
      </c>
      <c r="R1255" s="116">
        <v>1310</v>
      </c>
      <c r="S1255" s="116" t="s">
        <v>318</v>
      </c>
      <c r="T1255" s="116">
        <v>1310</v>
      </c>
      <c r="U1255" s="116" t="s">
        <v>327</v>
      </c>
      <c r="V1255" s="116" t="s">
        <v>326</v>
      </c>
      <c r="Z1255" s="116">
        <v>0</v>
      </c>
      <c r="AA1255" s="116">
        <v>1</v>
      </c>
      <c r="AB1255" s="116">
        <v>0.24576204718646</v>
      </c>
      <c r="AC1255" s="116">
        <v>3.7857507142879998E-2</v>
      </c>
      <c r="AD1255" s="116">
        <v>101.98912573504001</v>
      </c>
      <c r="AF1255" s="116">
        <v>-1</v>
      </c>
      <c r="AG1255" s="116">
        <v>-1</v>
      </c>
      <c r="AH1255" s="116">
        <v>-1</v>
      </c>
      <c r="AI1255" s="116">
        <v>-1</v>
      </c>
      <c r="AJ1255" s="116">
        <v>0</v>
      </c>
      <c r="AM1255" s="116" t="s">
        <v>319</v>
      </c>
      <c r="AN1255" s="116" t="s">
        <v>328</v>
      </c>
      <c r="AQ1255" s="116">
        <v>779</v>
      </c>
      <c r="AR1255" s="116" t="s">
        <v>320</v>
      </c>
      <c r="AS1255" s="116" t="s">
        <v>248</v>
      </c>
      <c r="AT1255" s="116" t="s">
        <v>268</v>
      </c>
      <c r="AV1255" s="116">
        <v>41.201094921086003</v>
      </c>
      <c r="AW1255" s="116">
        <v>8.2716241499999996E-2</v>
      </c>
    </row>
    <row r="1256" spans="1:49" x14ac:dyDescent="0.25">
      <c r="A1256" s="127">
        <v>260000</v>
      </c>
      <c r="B1256" s="127">
        <v>2500000</v>
      </c>
      <c r="C1256" s="127">
        <v>790000</v>
      </c>
      <c r="D1256" s="116" t="s">
        <v>314</v>
      </c>
      <c r="E1256" s="116" t="s">
        <v>315</v>
      </c>
      <c r="F1256" s="116" t="s">
        <v>316</v>
      </c>
      <c r="G1256" s="116" t="s">
        <v>317</v>
      </c>
      <c r="H1256" s="116">
        <v>0.36</v>
      </c>
      <c r="I1256" s="116">
        <v>0.57999999999999996</v>
      </c>
      <c r="J1256" s="116" t="s">
        <v>326</v>
      </c>
      <c r="K1256" s="116">
        <v>3.4659566635619997E-2</v>
      </c>
      <c r="L1256" s="116">
        <v>4008.5229700228901</v>
      </c>
      <c r="M1256" s="116">
        <v>9.6592926373946302</v>
      </c>
      <c r="N1256" s="116">
        <v>1.4879300697633899</v>
      </c>
      <c r="O1256" s="116">
        <v>0.33478689681878998</v>
      </c>
      <c r="P1256" s="116">
        <v>5.1571011402109998E-2</v>
      </c>
      <c r="Q1256" s="116">
        <v>138.933668989946</v>
      </c>
      <c r="R1256" s="116">
        <v>1310</v>
      </c>
      <c r="S1256" s="116" t="s">
        <v>318</v>
      </c>
      <c r="T1256" s="116">
        <v>1310</v>
      </c>
      <c r="U1256" s="116" t="s">
        <v>327</v>
      </c>
      <c r="V1256" s="116" t="s">
        <v>326</v>
      </c>
      <c r="Z1256" s="116">
        <v>0</v>
      </c>
      <c r="AA1256" s="116">
        <v>1</v>
      </c>
      <c r="AB1256" s="116">
        <v>0.33478689681878998</v>
      </c>
      <c r="AC1256" s="116">
        <v>5.1571011402109998E-2</v>
      </c>
      <c r="AD1256" s="116">
        <v>138.93366898912001</v>
      </c>
      <c r="AF1256" s="116">
        <v>-1</v>
      </c>
      <c r="AG1256" s="116">
        <v>-1</v>
      </c>
      <c r="AH1256" s="116">
        <v>-1</v>
      </c>
      <c r="AI1256" s="116">
        <v>-1</v>
      </c>
      <c r="AJ1256" s="116">
        <v>0</v>
      </c>
      <c r="AM1256" s="116" t="s">
        <v>319</v>
      </c>
      <c r="AN1256" s="116" t="s">
        <v>328</v>
      </c>
      <c r="AQ1256" s="116">
        <v>779</v>
      </c>
      <c r="AR1256" s="116" t="s">
        <v>320</v>
      </c>
      <c r="AS1256" s="116" t="s">
        <v>248</v>
      </c>
      <c r="AT1256" s="116" t="s">
        <v>268</v>
      </c>
      <c r="AV1256" s="116">
        <v>50.6067408496478</v>
      </c>
      <c r="AW1256" s="116">
        <v>0.1126793747</v>
      </c>
    </row>
    <row r="1257" spans="1:49" x14ac:dyDescent="0.25">
      <c r="A1257" s="127">
        <v>260000</v>
      </c>
      <c r="B1257" s="127">
        <v>2500000</v>
      </c>
      <c r="C1257" s="127">
        <v>790000</v>
      </c>
      <c r="D1257" s="116" t="s">
        <v>314</v>
      </c>
      <c r="E1257" s="116" t="s">
        <v>315</v>
      </c>
      <c r="F1257" s="116" t="s">
        <v>316</v>
      </c>
      <c r="G1257" s="116" t="s">
        <v>317</v>
      </c>
      <c r="H1257" s="116">
        <v>0.36</v>
      </c>
      <c r="I1257" s="116">
        <v>0.57999999999999996</v>
      </c>
      <c r="J1257" s="116" t="s">
        <v>326</v>
      </c>
      <c r="K1257" s="116">
        <v>8.6108538311999996E-4</v>
      </c>
      <c r="L1257" s="116">
        <v>4008.5229700228901</v>
      </c>
      <c r="M1257" s="116">
        <v>9.6592926373946302</v>
      </c>
      <c r="N1257" s="116">
        <v>1.4879300697633899</v>
      </c>
      <c r="O1257" s="116">
        <v>8.3174757013300005E-3</v>
      </c>
      <c r="P1257" s="116">
        <v>1.28123483417E-3</v>
      </c>
      <c r="Q1257" s="116">
        <v>3.4516805373874799</v>
      </c>
      <c r="R1257" s="116">
        <v>1750</v>
      </c>
      <c r="S1257" s="116" t="s">
        <v>321</v>
      </c>
      <c r="T1257" s="116">
        <v>1750</v>
      </c>
      <c r="U1257" s="116" t="s">
        <v>327</v>
      </c>
      <c r="V1257" s="116" t="s">
        <v>326</v>
      </c>
      <c r="Z1257" s="116">
        <v>0</v>
      </c>
      <c r="AA1257" s="116">
        <v>1</v>
      </c>
      <c r="AB1257" s="116">
        <v>8.3174757013300005E-3</v>
      </c>
      <c r="AC1257" s="116">
        <v>1.28123483417E-3</v>
      </c>
      <c r="AD1257" s="116">
        <v>3.4516804937123302</v>
      </c>
      <c r="AF1257" s="116">
        <v>-1</v>
      </c>
      <c r="AG1257" s="116">
        <v>-1</v>
      </c>
      <c r="AH1257" s="116">
        <v>-1</v>
      </c>
      <c r="AI1257" s="116">
        <v>-1</v>
      </c>
      <c r="AJ1257" s="116">
        <v>0</v>
      </c>
      <c r="AM1257" s="116" t="s">
        <v>319</v>
      </c>
      <c r="AN1257" s="116" t="s">
        <v>328</v>
      </c>
      <c r="AQ1257" s="116">
        <v>779</v>
      </c>
      <c r="AR1257" s="116" t="s">
        <v>320</v>
      </c>
      <c r="AS1257" s="116" t="s">
        <v>248</v>
      </c>
      <c r="AT1257" s="116" t="s">
        <v>268</v>
      </c>
      <c r="AV1257" s="116">
        <v>16.8797782289863</v>
      </c>
      <c r="AW1257" s="116">
        <v>2.7994165000000001E-3</v>
      </c>
    </row>
    <row r="1258" spans="1:49" x14ac:dyDescent="0.25">
      <c r="A1258" s="127">
        <v>260000</v>
      </c>
      <c r="B1258" s="127">
        <v>2500000</v>
      </c>
      <c r="C1258" s="127">
        <v>790000</v>
      </c>
      <c r="D1258" s="116" t="s">
        <v>314</v>
      </c>
      <c r="E1258" s="116" t="s">
        <v>315</v>
      </c>
      <c r="F1258" s="116" t="s">
        <v>316</v>
      </c>
      <c r="G1258" s="116" t="s">
        <v>317</v>
      </c>
      <c r="H1258" s="116">
        <v>0.36</v>
      </c>
      <c r="I1258" s="116">
        <v>0.57999999999999996</v>
      </c>
      <c r="J1258" s="116" t="s">
        <v>326</v>
      </c>
      <c r="K1258" s="116">
        <v>2.8307357869400002E-3</v>
      </c>
      <c r="L1258" s="116">
        <v>4008.5229700228901</v>
      </c>
      <c r="M1258" s="116">
        <v>9.6592926373946302</v>
      </c>
      <c r="N1258" s="116">
        <v>1.4879300697633899</v>
      </c>
      <c r="O1258" s="116">
        <v>2.7342905345189999E-2</v>
      </c>
      <c r="P1258" s="116">
        <v>4.21193689694E-3</v>
      </c>
      <c r="Q1258" s="116">
        <v>11.3470694240148</v>
      </c>
      <c r="R1258" s="116">
        <v>1750</v>
      </c>
      <c r="S1258" s="116" t="s">
        <v>321</v>
      </c>
      <c r="T1258" s="116">
        <v>1750</v>
      </c>
      <c r="U1258" s="116" t="s">
        <v>327</v>
      </c>
      <c r="V1258" s="116" t="s">
        <v>326</v>
      </c>
      <c r="Z1258" s="116">
        <v>0</v>
      </c>
      <c r="AA1258" s="116">
        <v>1</v>
      </c>
      <c r="AB1258" s="116">
        <v>2.7342905345189999E-2</v>
      </c>
      <c r="AC1258" s="116">
        <v>4.21193689694E-3</v>
      </c>
      <c r="AD1258" s="116">
        <v>11.3470692782076</v>
      </c>
      <c r="AF1258" s="116">
        <v>-1</v>
      </c>
      <c r="AG1258" s="116">
        <v>-1</v>
      </c>
      <c r="AH1258" s="116">
        <v>-1</v>
      </c>
      <c r="AI1258" s="116">
        <v>-1</v>
      </c>
      <c r="AJ1258" s="116">
        <v>0</v>
      </c>
      <c r="AM1258" s="116" t="s">
        <v>319</v>
      </c>
      <c r="AN1258" s="116" t="s">
        <v>328</v>
      </c>
      <c r="AQ1258" s="116">
        <v>779</v>
      </c>
      <c r="AR1258" s="116" t="s">
        <v>320</v>
      </c>
      <c r="AS1258" s="116" t="s">
        <v>248</v>
      </c>
      <c r="AT1258" s="116" t="s">
        <v>268</v>
      </c>
      <c r="AV1258" s="116">
        <v>53.5358917355423</v>
      </c>
      <c r="AW1258" s="116">
        <v>9.2028136999999996E-3</v>
      </c>
    </row>
    <row r="1259" spans="1:49" x14ac:dyDescent="0.25">
      <c r="A1259" s="127">
        <v>260000</v>
      </c>
      <c r="B1259" s="127">
        <v>2500000</v>
      </c>
      <c r="C1259" s="127">
        <v>790000</v>
      </c>
      <c r="D1259" s="116" t="s">
        <v>314</v>
      </c>
      <c r="E1259" s="116" t="s">
        <v>315</v>
      </c>
      <c r="F1259" s="116" t="s">
        <v>316</v>
      </c>
      <c r="G1259" s="116" t="s">
        <v>317</v>
      </c>
      <c r="H1259" s="116">
        <v>0.36</v>
      </c>
      <c r="I1259" s="116">
        <v>0.57999999999999996</v>
      </c>
      <c r="J1259" s="116" t="s">
        <v>326</v>
      </c>
      <c r="K1259" s="116">
        <v>0.28154021281826003</v>
      </c>
      <c r="L1259" s="116">
        <v>3975.47518948281</v>
      </c>
      <c r="M1259" s="116">
        <v>10.2140305644521</v>
      </c>
      <c r="N1259" s="116">
        <v>1.62087155207373</v>
      </c>
      <c r="O1259" s="116">
        <v>2.8756603388481001</v>
      </c>
      <c r="P1259" s="116">
        <v>0.45634052172189998</v>
      </c>
      <c r="Q1259" s="116">
        <v>1119.2561309007101</v>
      </c>
      <c r="R1259" s="116">
        <v>1210</v>
      </c>
      <c r="S1259" s="116" t="s">
        <v>318</v>
      </c>
      <c r="T1259" s="116">
        <v>1210</v>
      </c>
      <c r="U1259" s="116" t="s">
        <v>327</v>
      </c>
      <c r="V1259" s="116" t="s">
        <v>326</v>
      </c>
      <c r="Z1259" s="116">
        <v>0</v>
      </c>
      <c r="AA1259" s="116">
        <v>1</v>
      </c>
      <c r="AB1259" s="116">
        <v>2.8756603388481001</v>
      </c>
      <c r="AC1259" s="116">
        <v>0.45634052172189998</v>
      </c>
      <c r="AD1259" s="116">
        <v>1119.25613090552</v>
      </c>
      <c r="AF1259" s="116">
        <v>-1</v>
      </c>
      <c r="AG1259" s="116">
        <v>-1</v>
      </c>
      <c r="AH1259" s="116">
        <v>-1</v>
      </c>
      <c r="AI1259" s="116">
        <v>-1</v>
      </c>
      <c r="AJ1259" s="116">
        <v>0</v>
      </c>
      <c r="AM1259" s="116" t="s">
        <v>319</v>
      </c>
      <c r="AN1259" s="116" t="s">
        <v>328</v>
      </c>
      <c r="AQ1259" s="116">
        <v>779</v>
      </c>
      <c r="AR1259" s="116" t="s">
        <v>320</v>
      </c>
      <c r="AS1259" s="116" t="s">
        <v>248</v>
      </c>
      <c r="AT1259" s="116" t="s">
        <v>268</v>
      </c>
      <c r="AV1259" s="116">
        <v>189.45938910141101</v>
      </c>
      <c r="AW1259" s="116">
        <v>0.90775030889999997</v>
      </c>
    </row>
    <row r="1260" spans="1:49" x14ac:dyDescent="0.25">
      <c r="A1260" s="127">
        <v>260000</v>
      </c>
      <c r="B1260" s="127">
        <v>2500000</v>
      </c>
      <c r="C1260" s="127">
        <v>790000</v>
      </c>
      <c r="D1260" s="116" t="s">
        <v>314</v>
      </c>
      <c r="E1260" s="116" t="s">
        <v>315</v>
      </c>
      <c r="F1260" s="116" t="s">
        <v>316</v>
      </c>
      <c r="G1260" s="116" t="s">
        <v>317</v>
      </c>
      <c r="H1260" s="116">
        <v>0.36</v>
      </c>
      <c r="I1260" s="116">
        <v>0.57999999999999996</v>
      </c>
      <c r="J1260" s="116" t="s">
        <v>326</v>
      </c>
      <c r="K1260" s="116">
        <v>3.4140994243649997E-2</v>
      </c>
      <c r="L1260" s="116">
        <v>3975.47518948281</v>
      </c>
      <c r="M1260" s="116">
        <v>10.2140305644521</v>
      </c>
      <c r="N1260" s="116">
        <v>1.62087155207373</v>
      </c>
      <c r="O1260" s="116">
        <v>0.34871715870550002</v>
      </c>
      <c r="P1260" s="116">
        <v>5.5338166329049997E-2</v>
      </c>
      <c r="Q1260" s="116">
        <v>135.72667555993701</v>
      </c>
      <c r="R1260" s="116">
        <v>1310</v>
      </c>
      <c r="S1260" s="116" t="s">
        <v>318</v>
      </c>
      <c r="T1260" s="116">
        <v>1310</v>
      </c>
      <c r="U1260" s="116" t="s">
        <v>327</v>
      </c>
      <c r="V1260" s="116" t="s">
        <v>326</v>
      </c>
      <c r="Z1260" s="116">
        <v>0</v>
      </c>
      <c r="AA1260" s="116">
        <v>1</v>
      </c>
      <c r="AB1260" s="116">
        <v>0.34871715870550002</v>
      </c>
      <c r="AC1260" s="116">
        <v>5.5338166329049997E-2</v>
      </c>
      <c r="AD1260" s="116">
        <v>135.726675554557</v>
      </c>
      <c r="AF1260" s="116">
        <v>-1</v>
      </c>
      <c r="AG1260" s="116">
        <v>-1</v>
      </c>
      <c r="AH1260" s="116">
        <v>-1</v>
      </c>
      <c r="AI1260" s="116">
        <v>-1</v>
      </c>
      <c r="AJ1260" s="116">
        <v>0</v>
      </c>
      <c r="AM1260" s="116" t="s">
        <v>319</v>
      </c>
      <c r="AN1260" s="116" t="s">
        <v>328</v>
      </c>
      <c r="AQ1260" s="116">
        <v>779</v>
      </c>
      <c r="AR1260" s="116" t="s">
        <v>320</v>
      </c>
      <c r="AS1260" s="116" t="s">
        <v>248</v>
      </c>
      <c r="AT1260" s="116" t="s">
        <v>268</v>
      </c>
      <c r="AV1260" s="116">
        <v>51.569321311166</v>
      </c>
      <c r="AW1260" s="116">
        <v>0.1100784068</v>
      </c>
    </row>
    <row r="1261" spans="1:49" x14ac:dyDescent="0.25">
      <c r="A1261" s="127">
        <v>260000</v>
      </c>
      <c r="B1261" s="127">
        <v>2500000</v>
      </c>
      <c r="C1261" s="127">
        <v>790000</v>
      </c>
      <c r="D1261" s="116" t="s">
        <v>314</v>
      </c>
      <c r="E1261" s="116" t="s">
        <v>315</v>
      </c>
      <c r="F1261" s="116" t="s">
        <v>316</v>
      </c>
      <c r="G1261" s="116" t="s">
        <v>317</v>
      </c>
      <c r="H1261" s="116">
        <v>0.36</v>
      </c>
      <c r="I1261" s="116">
        <v>0.57999999999999996</v>
      </c>
      <c r="J1261" s="116" t="s">
        <v>326</v>
      </c>
      <c r="K1261" s="116">
        <v>1.5683501453349999E-2</v>
      </c>
      <c r="L1261" s="116">
        <v>3975.47518948281</v>
      </c>
      <c r="M1261" s="116">
        <v>10.2140305644521</v>
      </c>
      <c r="N1261" s="116">
        <v>1.62087155207373</v>
      </c>
      <c r="O1261" s="116">
        <v>0.16019176320219</v>
      </c>
      <c r="P1261" s="116">
        <v>2.5420941342650001E-2</v>
      </c>
      <c r="Q1261" s="116">
        <v>62.349370912030302</v>
      </c>
      <c r="R1261" s="116">
        <v>1310</v>
      </c>
      <c r="S1261" s="116" t="s">
        <v>318</v>
      </c>
      <c r="T1261" s="116">
        <v>1310</v>
      </c>
      <c r="U1261" s="116" t="s">
        <v>327</v>
      </c>
      <c r="V1261" s="116" t="s">
        <v>326</v>
      </c>
      <c r="Z1261" s="116">
        <v>0</v>
      </c>
      <c r="AA1261" s="116">
        <v>1</v>
      </c>
      <c r="AB1261" s="116">
        <v>0.16019176320219</v>
      </c>
      <c r="AC1261" s="116">
        <v>2.5420941342650001E-2</v>
      </c>
      <c r="AD1261" s="116">
        <v>62.349370912029997</v>
      </c>
      <c r="AF1261" s="116">
        <v>-1</v>
      </c>
      <c r="AG1261" s="116">
        <v>-1</v>
      </c>
      <c r="AH1261" s="116">
        <v>-1</v>
      </c>
      <c r="AI1261" s="116">
        <v>-1</v>
      </c>
      <c r="AJ1261" s="116">
        <v>0</v>
      </c>
      <c r="AM1261" s="116" t="s">
        <v>319</v>
      </c>
      <c r="AN1261" s="116" t="s">
        <v>328</v>
      </c>
      <c r="AQ1261" s="116">
        <v>779</v>
      </c>
      <c r="AR1261" s="116" t="s">
        <v>320</v>
      </c>
      <c r="AS1261" s="116" t="s">
        <v>248</v>
      </c>
      <c r="AT1261" s="116" t="s">
        <v>268</v>
      </c>
      <c r="AV1261" s="116">
        <v>45.425297123277097</v>
      </c>
      <c r="AW1261" s="116">
        <v>5.0567210799999998E-2</v>
      </c>
    </row>
    <row r="1262" spans="1:49" x14ac:dyDescent="0.25">
      <c r="A1262" s="127">
        <v>260000</v>
      </c>
      <c r="B1262" s="127">
        <v>2500000</v>
      </c>
      <c r="C1262" s="127">
        <v>790000</v>
      </c>
      <c r="D1262" s="116" t="s">
        <v>314</v>
      </c>
      <c r="E1262" s="116" t="s">
        <v>315</v>
      </c>
      <c r="F1262" s="116" t="s">
        <v>316</v>
      </c>
      <c r="G1262" s="116" t="s">
        <v>317</v>
      </c>
      <c r="H1262" s="116">
        <v>0.36</v>
      </c>
      <c r="I1262" s="116">
        <v>0.57999999999999996</v>
      </c>
      <c r="J1262" s="116" t="s">
        <v>326</v>
      </c>
      <c r="K1262" s="116">
        <v>7.2192705846959998E-2</v>
      </c>
      <c r="L1262" s="116">
        <v>3975.47518948281</v>
      </c>
      <c r="M1262" s="116">
        <v>10.2140305644521</v>
      </c>
      <c r="N1262" s="116">
        <v>1.62087155207373</v>
      </c>
      <c r="O1262" s="116">
        <v>0.73737850405136995</v>
      </c>
      <c r="P1262" s="116">
        <v>0.11701510317456</v>
      </c>
      <c r="Q1262" s="116">
        <v>287.00031095622802</v>
      </c>
      <c r="R1262" s="116">
        <v>1310</v>
      </c>
      <c r="S1262" s="116" t="s">
        <v>318</v>
      </c>
      <c r="T1262" s="116">
        <v>1310</v>
      </c>
      <c r="U1262" s="116" t="s">
        <v>327</v>
      </c>
      <c r="V1262" s="116" t="s">
        <v>326</v>
      </c>
      <c r="Z1262" s="116">
        <v>0</v>
      </c>
      <c r="AA1262" s="116">
        <v>1</v>
      </c>
      <c r="AB1262" s="116">
        <v>0.73737850405136995</v>
      </c>
      <c r="AC1262" s="116">
        <v>0.11701510317456</v>
      </c>
      <c r="AD1262" s="116">
        <v>287.000310956227</v>
      </c>
      <c r="AF1262" s="116">
        <v>-1</v>
      </c>
      <c r="AG1262" s="116">
        <v>-1</v>
      </c>
      <c r="AH1262" s="116">
        <v>-1</v>
      </c>
      <c r="AI1262" s="116">
        <v>-1</v>
      </c>
      <c r="AJ1262" s="116">
        <v>0</v>
      </c>
      <c r="AM1262" s="116" t="s">
        <v>319</v>
      </c>
      <c r="AN1262" s="116" t="s">
        <v>328</v>
      </c>
      <c r="AQ1262" s="116">
        <v>779</v>
      </c>
      <c r="AR1262" s="116" t="s">
        <v>320</v>
      </c>
      <c r="AS1262" s="116" t="s">
        <v>248</v>
      </c>
      <c r="AT1262" s="116" t="s">
        <v>268</v>
      </c>
      <c r="AV1262" s="116">
        <v>68.430762145507998</v>
      </c>
      <c r="AW1262" s="116">
        <v>0.2327658645</v>
      </c>
    </row>
    <row r="1263" spans="1:49" x14ac:dyDescent="0.25">
      <c r="A1263" s="127">
        <v>260000</v>
      </c>
      <c r="B1263" s="127">
        <v>2500000</v>
      </c>
      <c r="C1263" s="127">
        <v>790000</v>
      </c>
      <c r="D1263" s="116" t="s">
        <v>314</v>
      </c>
      <c r="E1263" s="116" t="s">
        <v>315</v>
      </c>
      <c r="F1263" s="116" t="s">
        <v>316</v>
      </c>
      <c r="G1263" s="116" t="s">
        <v>317</v>
      </c>
      <c r="H1263" s="116">
        <v>0.36</v>
      </c>
      <c r="I1263" s="116">
        <v>0.57999999999999996</v>
      </c>
      <c r="J1263" s="116" t="s">
        <v>326</v>
      </c>
      <c r="K1263" s="116">
        <v>0.25261482248361</v>
      </c>
      <c r="L1263" s="116">
        <v>4009.8275525874401</v>
      </c>
      <c r="M1263" s="116">
        <v>10.9022225214568</v>
      </c>
      <c r="N1263" s="116">
        <v>1.9169522499860601</v>
      </c>
      <c r="O1263" s="116">
        <v>2.7540630069346901</v>
      </c>
      <c r="P1263" s="116">
        <v>0.48425055233978997</v>
      </c>
      <c r="Q1263" s="116">
        <v>1012.94187538678</v>
      </c>
      <c r="R1263" s="116">
        <v>1210</v>
      </c>
      <c r="S1263" s="116" t="s">
        <v>318</v>
      </c>
      <c r="T1263" s="116">
        <v>1210</v>
      </c>
      <c r="U1263" s="116" t="s">
        <v>327</v>
      </c>
      <c r="V1263" s="116" t="s">
        <v>326</v>
      </c>
      <c r="Z1263" s="116">
        <v>0</v>
      </c>
      <c r="AA1263" s="116">
        <v>1</v>
      </c>
      <c r="AB1263" s="116">
        <v>2.7540630069346901</v>
      </c>
      <c r="AC1263" s="116">
        <v>0.48425055233978997</v>
      </c>
      <c r="AD1263" s="116">
        <v>1012.94187538678</v>
      </c>
      <c r="AF1263" s="116">
        <v>-1</v>
      </c>
      <c r="AG1263" s="116">
        <v>-1</v>
      </c>
      <c r="AH1263" s="116">
        <v>-1</v>
      </c>
      <c r="AI1263" s="116">
        <v>-1</v>
      </c>
      <c r="AJ1263" s="116">
        <v>0</v>
      </c>
      <c r="AM1263" s="116" t="s">
        <v>319</v>
      </c>
      <c r="AN1263" s="116" t="s">
        <v>328</v>
      </c>
      <c r="AQ1263" s="116">
        <v>779</v>
      </c>
      <c r="AR1263" s="116" t="s">
        <v>320</v>
      </c>
      <c r="AS1263" s="116" t="s">
        <v>248</v>
      </c>
      <c r="AT1263" s="116" t="s">
        <v>268</v>
      </c>
      <c r="AV1263" s="116">
        <v>222.924430275205</v>
      </c>
      <c r="AW1263" s="116">
        <v>0.82152625739999996</v>
      </c>
    </row>
    <row r="1264" spans="1:49" x14ac:dyDescent="0.25">
      <c r="A1264" s="127">
        <v>260000</v>
      </c>
      <c r="B1264" s="127">
        <v>2500000</v>
      </c>
      <c r="C1264" s="127">
        <v>790000</v>
      </c>
      <c r="D1264" s="116" t="s">
        <v>314</v>
      </c>
      <c r="E1264" s="116" t="s">
        <v>315</v>
      </c>
      <c r="F1264" s="116" t="s">
        <v>316</v>
      </c>
      <c r="G1264" s="116" t="s">
        <v>317</v>
      </c>
      <c r="H1264" s="116">
        <v>0.36</v>
      </c>
      <c r="I1264" s="116">
        <v>0.57999999999999996</v>
      </c>
      <c r="J1264" s="116" t="s">
        <v>326</v>
      </c>
      <c r="K1264" s="116">
        <v>9.8201945685950004E-2</v>
      </c>
      <c r="L1264" s="116">
        <v>4009.8275525874401</v>
      </c>
      <c r="M1264" s="116">
        <v>10.9022225214568</v>
      </c>
      <c r="N1264" s="116">
        <v>1.9169522499860601</v>
      </c>
      <c r="O1264" s="116">
        <v>1.07061946390834</v>
      </c>
      <c r="P1264" s="116">
        <v>0.18824844073569999</v>
      </c>
      <c r="Q1264" s="116">
        <v>393.77286752925397</v>
      </c>
      <c r="R1264" s="116">
        <v>1310</v>
      </c>
      <c r="S1264" s="116" t="s">
        <v>318</v>
      </c>
      <c r="T1264" s="116">
        <v>1310</v>
      </c>
      <c r="U1264" s="116" t="s">
        <v>327</v>
      </c>
      <c r="V1264" s="116" t="s">
        <v>326</v>
      </c>
      <c r="Z1264" s="116">
        <v>0</v>
      </c>
      <c r="AA1264" s="116">
        <v>1</v>
      </c>
      <c r="AB1264" s="116">
        <v>1.07061946390834</v>
      </c>
      <c r="AC1264" s="116">
        <v>0.18824844073569999</v>
      </c>
      <c r="AD1264" s="116">
        <v>393.77286752925301</v>
      </c>
      <c r="AF1264" s="116">
        <v>-1</v>
      </c>
      <c r="AG1264" s="116">
        <v>-1</v>
      </c>
      <c r="AH1264" s="116">
        <v>-1</v>
      </c>
      <c r="AI1264" s="116">
        <v>-1</v>
      </c>
      <c r="AJ1264" s="116">
        <v>0</v>
      </c>
      <c r="AM1264" s="116" t="s">
        <v>319</v>
      </c>
      <c r="AN1264" s="116" t="s">
        <v>328</v>
      </c>
      <c r="AQ1264" s="116">
        <v>779</v>
      </c>
      <c r="AR1264" s="116" t="s">
        <v>320</v>
      </c>
      <c r="AS1264" s="116" t="s">
        <v>248</v>
      </c>
      <c r="AT1264" s="116" t="s">
        <v>268</v>
      </c>
      <c r="AV1264" s="116">
        <v>93.8986516867825</v>
      </c>
      <c r="AW1264" s="116">
        <v>0.31936161190000001</v>
      </c>
    </row>
    <row r="1265" spans="1:49" x14ac:dyDescent="0.25">
      <c r="A1265" s="127">
        <v>260000</v>
      </c>
      <c r="B1265" s="127">
        <v>2500000</v>
      </c>
      <c r="C1265" s="127">
        <v>790000</v>
      </c>
      <c r="D1265" s="116" t="s">
        <v>314</v>
      </c>
      <c r="E1265" s="116" t="s">
        <v>315</v>
      </c>
      <c r="F1265" s="116" t="s">
        <v>316</v>
      </c>
      <c r="G1265" s="116" t="s">
        <v>317</v>
      </c>
      <c r="H1265" s="116">
        <v>0.36</v>
      </c>
      <c r="I1265" s="116">
        <v>0.57999999999999996</v>
      </c>
      <c r="J1265" s="116" t="s">
        <v>326</v>
      </c>
      <c r="K1265" s="116">
        <v>0.22910783712907001</v>
      </c>
      <c r="L1265" s="116">
        <v>4009.8275525874401</v>
      </c>
      <c r="M1265" s="116">
        <v>10.9022225214568</v>
      </c>
      <c r="N1265" s="116">
        <v>1.9169522499860601</v>
      </c>
      <c r="O1265" s="116">
        <v>2.4977846217908701</v>
      </c>
      <c r="P1265" s="116">
        <v>0.43918878387401999</v>
      </c>
      <c r="Q1265" s="116">
        <v>918.68291783388202</v>
      </c>
      <c r="R1265" s="116">
        <v>1310</v>
      </c>
      <c r="S1265" s="116" t="s">
        <v>318</v>
      </c>
      <c r="T1265" s="116">
        <v>1310</v>
      </c>
      <c r="U1265" s="116" t="s">
        <v>327</v>
      </c>
      <c r="V1265" s="116" t="s">
        <v>326</v>
      </c>
      <c r="Z1265" s="116">
        <v>0</v>
      </c>
      <c r="AA1265" s="116">
        <v>1</v>
      </c>
      <c r="AB1265" s="116">
        <v>2.4977846217908701</v>
      </c>
      <c r="AC1265" s="116">
        <v>0.43918878387401999</v>
      </c>
      <c r="AD1265" s="116">
        <v>918.68291783388202</v>
      </c>
      <c r="AF1265" s="116">
        <v>-1</v>
      </c>
      <c r="AG1265" s="116">
        <v>-1</v>
      </c>
      <c r="AH1265" s="116">
        <v>-1</v>
      </c>
      <c r="AI1265" s="116">
        <v>-1</v>
      </c>
      <c r="AJ1265" s="116">
        <v>0</v>
      </c>
      <c r="AM1265" s="116" t="s">
        <v>319</v>
      </c>
      <c r="AN1265" s="116" t="s">
        <v>328</v>
      </c>
      <c r="AQ1265" s="116">
        <v>779</v>
      </c>
      <c r="AR1265" s="116" t="s">
        <v>320</v>
      </c>
      <c r="AS1265" s="116" t="s">
        <v>248</v>
      </c>
      <c r="AT1265" s="116" t="s">
        <v>268</v>
      </c>
      <c r="AV1265" s="116">
        <v>125.765842379801</v>
      </c>
      <c r="AW1265" s="116">
        <v>0.74507941430000002</v>
      </c>
    </row>
    <row r="1266" spans="1:49" x14ac:dyDescent="0.25">
      <c r="A1266" s="127">
        <v>260000</v>
      </c>
      <c r="B1266" s="127">
        <v>2500000</v>
      </c>
      <c r="C1266" s="127">
        <v>790000</v>
      </c>
      <c r="D1266" s="116" t="s">
        <v>314</v>
      </c>
      <c r="E1266" s="116" t="s">
        <v>315</v>
      </c>
      <c r="F1266" s="116" t="s">
        <v>316</v>
      </c>
      <c r="G1266" s="116" t="s">
        <v>317</v>
      </c>
      <c r="H1266" s="116">
        <v>0.36</v>
      </c>
      <c r="I1266" s="116">
        <v>0.57999999999999996</v>
      </c>
      <c r="J1266" s="116" t="s">
        <v>326</v>
      </c>
      <c r="K1266" s="116">
        <v>3.7838848346250002E-2</v>
      </c>
      <c r="L1266" s="116">
        <v>4009.8275525874401</v>
      </c>
      <c r="M1266" s="116">
        <v>10.9022225214568</v>
      </c>
      <c r="N1266" s="116">
        <v>1.9169522499860601</v>
      </c>
      <c r="O1266" s="116">
        <v>0.41252754462648</v>
      </c>
      <c r="P1266" s="116">
        <v>7.2535265474219998E-2</v>
      </c>
      <c r="Q1266" s="116">
        <v>151.72725665697499</v>
      </c>
      <c r="R1266" s="116">
        <v>1310</v>
      </c>
      <c r="S1266" s="116" t="s">
        <v>318</v>
      </c>
      <c r="T1266" s="116">
        <v>1310</v>
      </c>
      <c r="U1266" s="116" t="s">
        <v>327</v>
      </c>
      <c r="V1266" s="116" t="s">
        <v>326</v>
      </c>
      <c r="Z1266" s="116">
        <v>0</v>
      </c>
      <c r="AA1266" s="116">
        <v>1</v>
      </c>
      <c r="AB1266" s="116">
        <v>0.41252754462648</v>
      </c>
      <c r="AC1266" s="116">
        <v>7.2535265474219998E-2</v>
      </c>
      <c r="AD1266" s="116">
        <v>151.72725665697601</v>
      </c>
      <c r="AF1266" s="116">
        <v>-1</v>
      </c>
      <c r="AG1266" s="116">
        <v>-1</v>
      </c>
      <c r="AH1266" s="116">
        <v>-1</v>
      </c>
      <c r="AI1266" s="116">
        <v>-1</v>
      </c>
      <c r="AJ1266" s="116">
        <v>0</v>
      </c>
      <c r="AM1266" s="116" t="s">
        <v>319</v>
      </c>
      <c r="AN1266" s="116" t="s">
        <v>328</v>
      </c>
      <c r="AQ1266" s="116">
        <v>779</v>
      </c>
      <c r="AR1266" s="116" t="s">
        <v>320</v>
      </c>
      <c r="AS1266" s="116" t="s">
        <v>248</v>
      </c>
      <c r="AT1266" s="116" t="s">
        <v>268</v>
      </c>
      <c r="AV1266" s="116">
        <v>59.2933636852731</v>
      </c>
      <c r="AW1266" s="116">
        <v>0.12305535820000001</v>
      </c>
    </row>
    <row r="1267" spans="1:49" x14ac:dyDescent="0.25">
      <c r="A1267" s="127">
        <v>260000</v>
      </c>
      <c r="B1267" s="127">
        <v>2500000</v>
      </c>
      <c r="C1267" s="127">
        <v>790000</v>
      </c>
      <c r="D1267" s="116" t="s">
        <v>314</v>
      </c>
      <c r="E1267" s="116" t="s">
        <v>315</v>
      </c>
      <c r="F1267" s="116" t="s">
        <v>316</v>
      </c>
      <c r="G1267" s="116" t="s">
        <v>317</v>
      </c>
      <c r="H1267" s="116">
        <v>0.36</v>
      </c>
      <c r="I1267" s="116">
        <v>0.57999999999999996</v>
      </c>
      <c r="J1267" s="116" t="s">
        <v>326</v>
      </c>
      <c r="K1267" s="116">
        <v>2.1861083703199999E-3</v>
      </c>
      <c r="L1267" s="116">
        <v>4007.6639449612098</v>
      </c>
      <c r="M1267" s="116">
        <v>10.463732977372</v>
      </c>
      <c r="N1267" s="116">
        <v>1.7162349137269399</v>
      </c>
      <c r="O1267" s="116">
        <v>2.287485424671E-2</v>
      </c>
      <c r="P1267" s="116">
        <v>3.7518755103399999E-3</v>
      </c>
      <c r="Q1267" s="116">
        <v>8.7611876955414303</v>
      </c>
      <c r="R1267" s="116">
        <v>1210</v>
      </c>
      <c r="S1267" s="116" t="s">
        <v>318</v>
      </c>
      <c r="T1267" s="116">
        <v>1210</v>
      </c>
      <c r="U1267" s="116" t="s">
        <v>327</v>
      </c>
      <c r="V1267" s="116" t="s">
        <v>326</v>
      </c>
      <c r="Z1267" s="116">
        <v>0</v>
      </c>
      <c r="AA1267" s="116">
        <v>1</v>
      </c>
      <c r="AB1267" s="116">
        <v>2.287485424671E-2</v>
      </c>
      <c r="AC1267" s="116">
        <v>3.7518755103399999E-3</v>
      </c>
      <c r="AD1267" s="116">
        <v>8.7611876507438406</v>
      </c>
      <c r="AF1267" s="116">
        <v>-1</v>
      </c>
      <c r="AG1267" s="116">
        <v>-1</v>
      </c>
      <c r="AH1267" s="116">
        <v>-1</v>
      </c>
      <c r="AI1267" s="116">
        <v>-1</v>
      </c>
      <c r="AJ1267" s="116">
        <v>0</v>
      </c>
      <c r="AM1267" s="116" t="s">
        <v>319</v>
      </c>
      <c r="AN1267" s="116" t="s">
        <v>328</v>
      </c>
      <c r="AQ1267" s="116">
        <v>779</v>
      </c>
      <c r="AR1267" s="116" t="s">
        <v>320</v>
      </c>
      <c r="AS1267" s="116" t="s">
        <v>248</v>
      </c>
      <c r="AT1267" s="116" t="s">
        <v>268</v>
      </c>
      <c r="AV1267" s="116">
        <v>100.391568601618</v>
      </c>
      <c r="AW1267" s="116">
        <v>7.1055861000000001E-3</v>
      </c>
    </row>
    <row r="1268" spans="1:49" x14ac:dyDescent="0.25">
      <c r="A1268" s="127">
        <v>260000</v>
      </c>
      <c r="B1268" s="127">
        <v>2500000</v>
      </c>
      <c r="C1268" s="127">
        <v>790000</v>
      </c>
      <c r="D1268" s="116" t="s">
        <v>314</v>
      </c>
      <c r="E1268" s="116" t="s">
        <v>315</v>
      </c>
      <c r="F1268" s="116" t="s">
        <v>316</v>
      </c>
      <c r="G1268" s="116" t="s">
        <v>317</v>
      </c>
      <c r="H1268" s="116">
        <v>0.36</v>
      </c>
      <c r="I1268" s="116">
        <v>0.57999999999999996</v>
      </c>
      <c r="J1268" s="116" t="s">
        <v>326</v>
      </c>
      <c r="K1268" s="116">
        <v>9.4305487236210003E-2</v>
      </c>
      <c r="L1268" s="116">
        <v>4007.6639449612098</v>
      </c>
      <c r="M1268" s="116">
        <v>10.463732977372</v>
      </c>
      <c r="N1268" s="116">
        <v>1.7162349137269399</v>
      </c>
      <c r="O1268" s="116">
        <v>0.98678743674067004</v>
      </c>
      <c r="P1268" s="116">
        <v>0.16185036975080999</v>
      </c>
      <c r="Q1268" s="116">
        <v>377.94470100855801</v>
      </c>
      <c r="R1268" s="116">
        <v>1310</v>
      </c>
      <c r="S1268" s="116" t="s">
        <v>318</v>
      </c>
      <c r="T1268" s="116">
        <v>1310</v>
      </c>
      <c r="U1268" s="116" t="s">
        <v>327</v>
      </c>
      <c r="V1268" s="116" t="s">
        <v>326</v>
      </c>
      <c r="Z1268" s="116">
        <v>0</v>
      </c>
      <c r="AA1268" s="116">
        <v>1</v>
      </c>
      <c r="AB1268" s="116">
        <v>0.98678743674067004</v>
      </c>
      <c r="AC1268" s="116">
        <v>0.16185036975080999</v>
      </c>
      <c r="AD1268" s="116">
        <v>377.94470100855898</v>
      </c>
      <c r="AF1268" s="116">
        <v>-1</v>
      </c>
      <c r="AG1268" s="116">
        <v>-1</v>
      </c>
      <c r="AH1268" s="116">
        <v>-1</v>
      </c>
      <c r="AI1268" s="116">
        <v>-1</v>
      </c>
      <c r="AJ1268" s="116">
        <v>0</v>
      </c>
      <c r="AM1268" s="116" t="s">
        <v>319</v>
      </c>
      <c r="AN1268" s="116" t="s">
        <v>328</v>
      </c>
      <c r="AQ1268" s="116">
        <v>779</v>
      </c>
      <c r="AR1268" s="116" t="s">
        <v>320</v>
      </c>
      <c r="AS1268" s="116" t="s">
        <v>248</v>
      </c>
      <c r="AT1268" s="116" t="s">
        <v>268</v>
      </c>
      <c r="AV1268" s="116">
        <v>81.3456469723792</v>
      </c>
      <c r="AW1268" s="116">
        <v>0.30652449389999997</v>
      </c>
    </row>
    <row r="1269" spans="1:49" x14ac:dyDescent="0.25">
      <c r="A1269" s="127">
        <v>260000</v>
      </c>
      <c r="B1269" s="127">
        <v>2500000</v>
      </c>
      <c r="C1269" s="127">
        <v>790000</v>
      </c>
      <c r="D1269" s="116" t="s">
        <v>314</v>
      </c>
      <c r="E1269" s="116" t="s">
        <v>315</v>
      </c>
      <c r="F1269" s="116" t="s">
        <v>316</v>
      </c>
      <c r="G1269" s="116" t="s">
        <v>317</v>
      </c>
      <c r="H1269" s="116">
        <v>0.36</v>
      </c>
      <c r="I1269" s="116">
        <v>0.57999999999999996</v>
      </c>
      <c r="J1269" s="116" t="s">
        <v>326</v>
      </c>
      <c r="K1269" s="116">
        <v>9.1307118831329998E-2</v>
      </c>
      <c r="L1269" s="116">
        <v>4007.6639449612098</v>
      </c>
      <c r="M1269" s="116">
        <v>10.463732977372</v>
      </c>
      <c r="N1269" s="116">
        <v>1.7162349137269399</v>
      </c>
      <c r="O1269" s="116">
        <v>0.95541331038429</v>
      </c>
      <c r="P1269" s="116">
        <v>0.15670446521015</v>
      </c>
      <c r="Q1269" s="116">
        <v>365.92824805863802</v>
      </c>
      <c r="R1269" s="116">
        <v>1310</v>
      </c>
      <c r="S1269" s="116" t="s">
        <v>318</v>
      </c>
      <c r="T1269" s="116">
        <v>1310</v>
      </c>
      <c r="U1269" s="116" t="s">
        <v>327</v>
      </c>
      <c r="V1269" s="116" t="s">
        <v>326</v>
      </c>
      <c r="Z1269" s="116">
        <v>0</v>
      </c>
      <c r="AA1269" s="116">
        <v>1</v>
      </c>
      <c r="AB1269" s="116">
        <v>0.95541331038429</v>
      </c>
      <c r="AC1269" s="116">
        <v>0.15670446521015</v>
      </c>
      <c r="AD1269" s="116">
        <v>365.928248103437</v>
      </c>
      <c r="AF1269" s="116">
        <v>-1</v>
      </c>
      <c r="AG1269" s="116">
        <v>-1</v>
      </c>
      <c r="AH1269" s="116">
        <v>-1</v>
      </c>
      <c r="AI1269" s="116">
        <v>-1</v>
      </c>
      <c r="AJ1269" s="116">
        <v>0</v>
      </c>
      <c r="AM1269" s="116" t="s">
        <v>319</v>
      </c>
      <c r="AN1269" s="116" t="s">
        <v>328</v>
      </c>
      <c r="AQ1269" s="116">
        <v>779</v>
      </c>
      <c r="AR1269" s="116" t="s">
        <v>320</v>
      </c>
      <c r="AS1269" s="116" t="s">
        <v>248</v>
      </c>
      <c r="AT1269" s="116" t="s">
        <v>268</v>
      </c>
      <c r="AV1269" s="116">
        <v>78.821928780847898</v>
      </c>
      <c r="AW1269" s="116">
        <v>0.29677879000000001</v>
      </c>
    </row>
    <row r="1270" spans="1:49" x14ac:dyDescent="0.25">
      <c r="A1270" s="127">
        <v>260000</v>
      </c>
      <c r="B1270" s="127">
        <v>2500000</v>
      </c>
      <c r="C1270" s="127">
        <v>790000</v>
      </c>
      <c r="D1270" s="116" t="s">
        <v>314</v>
      </c>
      <c r="E1270" s="116" t="s">
        <v>315</v>
      </c>
      <c r="F1270" s="116" t="s">
        <v>316</v>
      </c>
      <c r="G1270" s="116" t="s">
        <v>317</v>
      </c>
      <c r="H1270" s="116">
        <v>0.36</v>
      </c>
      <c r="I1270" s="116">
        <v>0.57999999999999996</v>
      </c>
      <c r="J1270" s="116" t="s">
        <v>326</v>
      </c>
      <c r="K1270" s="116">
        <v>8.4883926461299997E-2</v>
      </c>
      <c r="L1270" s="116">
        <v>4002.5369222947702</v>
      </c>
      <c r="M1270" s="116">
        <v>10.4029540788967</v>
      </c>
      <c r="N1270" s="116">
        <v>1.6850791049696301</v>
      </c>
      <c r="O1270" s="116">
        <v>0.88304358901337998</v>
      </c>
      <c r="P1270" s="116">
        <v>0.14303613082771999</v>
      </c>
      <c r="Q1270" s="116">
        <v>339.75104977071902</v>
      </c>
      <c r="R1270" s="116">
        <v>1210</v>
      </c>
      <c r="S1270" s="116" t="s">
        <v>318</v>
      </c>
      <c r="T1270" s="116">
        <v>1210</v>
      </c>
      <c r="U1270" s="116" t="s">
        <v>327</v>
      </c>
      <c r="V1270" s="116" t="s">
        <v>326</v>
      </c>
      <c r="Z1270" s="116">
        <v>0</v>
      </c>
      <c r="AA1270" s="116">
        <v>1</v>
      </c>
      <c r="AB1270" s="116">
        <v>0.88304358901337998</v>
      </c>
      <c r="AC1270" s="116">
        <v>0.14303613082771999</v>
      </c>
      <c r="AD1270" s="116">
        <v>339.75104977071999</v>
      </c>
      <c r="AF1270" s="116">
        <v>-1</v>
      </c>
      <c r="AG1270" s="116">
        <v>-1</v>
      </c>
      <c r="AH1270" s="116">
        <v>-1</v>
      </c>
      <c r="AI1270" s="116">
        <v>-1</v>
      </c>
      <c r="AJ1270" s="116">
        <v>0</v>
      </c>
      <c r="AM1270" s="116" t="s">
        <v>319</v>
      </c>
      <c r="AN1270" s="116" t="s">
        <v>328</v>
      </c>
      <c r="AQ1270" s="116">
        <v>779</v>
      </c>
      <c r="AR1270" s="116" t="s">
        <v>320</v>
      </c>
      <c r="AS1270" s="116" t="s">
        <v>248</v>
      </c>
      <c r="AT1270" s="116" t="s">
        <v>268</v>
      </c>
      <c r="AV1270" s="116">
        <v>112.195879273968</v>
      </c>
      <c r="AW1270" s="116">
        <v>0.27554829669999997</v>
      </c>
    </row>
    <row r="1271" spans="1:49" x14ac:dyDescent="0.25">
      <c r="A1271" s="127">
        <v>260000</v>
      </c>
      <c r="B1271" s="127">
        <v>2500000</v>
      </c>
      <c r="C1271" s="127">
        <v>790000</v>
      </c>
      <c r="D1271" s="116" t="s">
        <v>314</v>
      </c>
      <c r="E1271" s="116" t="s">
        <v>315</v>
      </c>
      <c r="F1271" s="116" t="s">
        <v>316</v>
      </c>
      <c r="G1271" s="116" t="s">
        <v>317</v>
      </c>
      <c r="H1271" s="116">
        <v>0.36</v>
      </c>
      <c r="I1271" s="116">
        <v>0.57999999999999996</v>
      </c>
      <c r="J1271" s="116" t="s">
        <v>326</v>
      </c>
      <c r="K1271" s="116">
        <v>2.3204652707009998E-2</v>
      </c>
      <c r="L1271" s="116">
        <v>4002.5369222947702</v>
      </c>
      <c r="M1271" s="116">
        <v>10.4029540788967</v>
      </c>
      <c r="N1271" s="116">
        <v>1.6850791049696301</v>
      </c>
      <c r="O1271" s="116">
        <v>0.2413969365278</v>
      </c>
      <c r="P1271" s="116">
        <v>3.9101675414660003E-2</v>
      </c>
      <c r="Q1271" s="116">
        <v>92.877479228846894</v>
      </c>
      <c r="R1271" s="116">
        <v>1310</v>
      </c>
      <c r="S1271" s="116" t="s">
        <v>318</v>
      </c>
      <c r="T1271" s="116">
        <v>1310</v>
      </c>
      <c r="U1271" s="116" t="s">
        <v>327</v>
      </c>
      <c r="V1271" s="116" t="s">
        <v>326</v>
      </c>
      <c r="Z1271" s="116">
        <v>0</v>
      </c>
      <c r="AA1271" s="116">
        <v>1</v>
      </c>
      <c r="AB1271" s="116">
        <v>0.2413969365278</v>
      </c>
      <c r="AC1271" s="116">
        <v>3.9101675414660003E-2</v>
      </c>
      <c r="AD1271" s="116">
        <v>92.877479228847307</v>
      </c>
      <c r="AF1271" s="116">
        <v>-1</v>
      </c>
      <c r="AG1271" s="116">
        <v>-1</v>
      </c>
      <c r="AH1271" s="116">
        <v>-1</v>
      </c>
      <c r="AI1271" s="116">
        <v>-1</v>
      </c>
      <c r="AJ1271" s="116">
        <v>0</v>
      </c>
      <c r="AM1271" s="116" t="s">
        <v>319</v>
      </c>
      <c r="AN1271" s="116" t="s">
        <v>328</v>
      </c>
      <c r="AQ1271" s="116">
        <v>779</v>
      </c>
      <c r="AR1271" s="116" t="s">
        <v>320</v>
      </c>
      <c r="AS1271" s="116" t="s">
        <v>248</v>
      </c>
      <c r="AT1271" s="116" t="s">
        <v>268</v>
      </c>
      <c r="AV1271" s="116">
        <v>39.006431006136999</v>
      </c>
      <c r="AW1271" s="116">
        <v>7.5326422700000006E-2</v>
      </c>
    </row>
    <row r="1272" spans="1:49" x14ac:dyDescent="0.25">
      <c r="A1272" s="127">
        <v>260000</v>
      </c>
      <c r="B1272" s="127">
        <v>2500000</v>
      </c>
      <c r="C1272" s="127">
        <v>790000</v>
      </c>
      <c r="D1272" s="116" t="s">
        <v>314</v>
      </c>
      <c r="E1272" s="116" t="s">
        <v>315</v>
      </c>
      <c r="F1272" s="116" t="s">
        <v>316</v>
      </c>
      <c r="G1272" s="116" t="s">
        <v>317</v>
      </c>
      <c r="H1272" s="116">
        <v>0.36</v>
      </c>
      <c r="I1272" s="116">
        <v>0.57999999999999996</v>
      </c>
      <c r="J1272" s="116" t="s">
        <v>326</v>
      </c>
      <c r="K1272" s="116">
        <v>0.15627859971054001</v>
      </c>
      <c r="L1272" s="116">
        <v>4002.5369222947702</v>
      </c>
      <c r="M1272" s="116">
        <v>10.4029540788967</v>
      </c>
      <c r="N1272" s="116">
        <v>1.6850791049696301</v>
      </c>
      <c r="O1272" s="116">
        <v>1.6257590963030699</v>
      </c>
      <c r="P1272" s="116">
        <v>0.26334180292615</v>
      </c>
      <c r="Q1272" s="116">
        <v>625.51086550597699</v>
      </c>
      <c r="R1272" s="116">
        <v>1310</v>
      </c>
      <c r="S1272" s="116" t="s">
        <v>318</v>
      </c>
      <c r="T1272" s="116">
        <v>1310</v>
      </c>
      <c r="U1272" s="116" t="s">
        <v>327</v>
      </c>
      <c r="V1272" s="116" t="s">
        <v>326</v>
      </c>
      <c r="Z1272" s="116">
        <v>0</v>
      </c>
      <c r="AA1272" s="116">
        <v>1</v>
      </c>
      <c r="AB1272" s="116">
        <v>1.6257590963030699</v>
      </c>
      <c r="AC1272" s="116">
        <v>0.26334180292615</v>
      </c>
      <c r="AD1272" s="116">
        <v>625.51086550597699</v>
      </c>
      <c r="AF1272" s="116">
        <v>-1</v>
      </c>
      <c r="AG1272" s="116">
        <v>-1</v>
      </c>
      <c r="AH1272" s="116">
        <v>-1</v>
      </c>
      <c r="AI1272" s="116">
        <v>-1</v>
      </c>
      <c r="AJ1272" s="116">
        <v>0</v>
      </c>
      <c r="AM1272" s="116" t="s">
        <v>319</v>
      </c>
      <c r="AN1272" s="116" t="s">
        <v>328</v>
      </c>
      <c r="AQ1272" s="116">
        <v>779</v>
      </c>
      <c r="AR1272" s="116" t="s">
        <v>320</v>
      </c>
      <c r="AS1272" s="116" t="s">
        <v>248</v>
      </c>
      <c r="AT1272" s="116" t="s">
        <v>268</v>
      </c>
      <c r="AV1272" s="116">
        <v>101.062190826434</v>
      </c>
      <c r="AW1272" s="116">
        <v>0.50730808230000002</v>
      </c>
    </row>
    <row r="1273" spans="1:49" x14ac:dyDescent="0.25">
      <c r="A1273" s="127">
        <v>260000</v>
      </c>
      <c r="B1273" s="127">
        <v>2500000</v>
      </c>
      <c r="C1273" s="127">
        <v>790000</v>
      </c>
      <c r="D1273" s="116" t="s">
        <v>314</v>
      </c>
      <c r="E1273" s="116" t="s">
        <v>315</v>
      </c>
      <c r="F1273" s="116" t="s">
        <v>316</v>
      </c>
      <c r="G1273" s="116" t="s">
        <v>317</v>
      </c>
      <c r="H1273" s="116">
        <v>0.36</v>
      </c>
      <c r="I1273" s="116">
        <v>0.57999999999999996</v>
      </c>
      <c r="J1273" s="116" t="s">
        <v>326</v>
      </c>
      <c r="K1273" s="116">
        <v>9.8822851280000007E-5</v>
      </c>
      <c r="L1273" s="116">
        <v>3963.0783900820502</v>
      </c>
      <c r="M1273" s="116">
        <v>10.528266428121499</v>
      </c>
      <c r="N1273" s="116">
        <v>1.79756422435123</v>
      </c>
      <c r="O1273" s="116">
        <v>1.0404333074600001E-3</v>
      </c>
      <c r="P1273" s="116">
        <v>1.7764042200000001E-4</v>
      </c>
      <c r="Q1273" s="116">
        <v>0.39164270635406001</v>
      </c>
      <c r="R1273" s="116">
        <v>1210</v>
      </c>
      <c r="S1273" s="116" t="s">
        <v>318</v>
      </c>
      <c r="T1273" s="116">
        <v>1210</v>
      </c>
      <c r="U1273" s="116" t="s">
        <v>327</v>
      </c>
      <c r="V1273" s="116" t="s">
        <v>326</v>
      </c>
      <c r="Z1273" s="116">
        <v>0</v>
      </c>
      <c r="AA1273" s="116">
        <v>1</v>
      </c>
      <c r="AB1273" s="116">
        <v>1.0404333074600001E-3</v>
      </c>
      <c r="AC1273" s="116">
        <v>1.7764042200000001E-4</v>
      </c>
      <c r="AD1273" s="116">
        <v>0.39164271083678998</v>
      </c>
      <c r="AF1273" s="116">
        <v>-1</v>
      </c>
      <c r="AG1273" s="116">
        <v>-1</v>
      </c>
      <c r="AH1273" s="116">
        <v>-1</v>
      </c>
      <c r="AI1273" s="116">
        <v>-1</v>
      </c>
      <c r="AJ1273" s="116">
        <v>0</v>
      </c>
      <c r="AM1273" s="116" t="s">
        <v>319</v>
      </c>
      <c r="AN1273" s="116" t="s">
        <v>328</v>
      </c>
      <c r="AQ1273" s="116">
        <v>779</v>
      </c>
      <c r="AR1273" s="116" t="s">
        <v>320</v>
      </c>
      <c r="AS1273" s="116" t="s">
        <v>248</v>
      </c>
      <c r="AT1273" s="116" t="s">
        <v>268</v>
      </c>
      <c r="AV1273" s="116">
        <v>20.316780742323299</v>
      </c>
      <c r="AW1273" s="116">
        <v>3.1763400000000002E-4</v>
      </c>
    </row>
    <row r="1274" spans="1:49" x14ac:dyDescent="0.25">
      <c r="A1274" s="127">
        <v>260000</v>
      </c>
      <c r="B1274" s="127">
        <v>2500000</v>
      </c>
      <c r="C1274" s="127">
        <v>790000</v>
      </c>
      <c r="D1274" s="116" t="s">
        <v>314</v>
      </c>
      <c r="E1274" s="116" t="s">
        <v>315</v>
      </c>
      <c r="F1274" s="116" t="s">
        <v>316</v>
      </c>
      <c r="G1274" s="116" t="s">
        <v>317</v>
      </c>
      <c r="H1274" s="116">
        <v>0.36</v>
      </c>
      <c r="I1274" s="116">
        <v>0.57999999999999996</v>
      </c>
      <c r="J1274" s="116" t="s">
        <v>326</v>
      </c>
      <c r="K1274" s="116">
        <v>0.30594747555745999</v>
      </c>
      <c r="L1274" s="116">
        <v>3963.0783900820502</v>
      </c>
      <c r="M1274" s="116">
        <v>10.528266428121499</v>
      </c>
      <c r="N1274" s="116">
        <v>1.79756422435123</v>
      </c>
      <c r="O1274" s="116">
        <v>3.22109653568016</v>
      </c>
      <c r="P1274" s="116">
        <v>0.54996023659266002</v>
      </c>
      <c r="Q1274" s="116">
        <v>1212.4938288819301</v>
      </c>
      <c r="R1274" s="116">
        <v>1310</v>
      </c>
      <c r="S1274" s="116" t="s">
        <v>318</v>
      </c>
      <c r="T1274" s="116">
        <v>1310</v>
      </c>
      <c r="U1274" s="116" t="s">
        <v>327</v>
      </c>
      <c r="V1274" s="116" t="s">
        <v>326</v>
      </c>
      <c r="Z1274" s="116">
        <v>0</v>
      </c>
      <c r="AA1274" s="116">
        <v>1</v>
      </c>
      <c r="AB1274" s="116">
        <v>3.22109653568016</v>
      </c>
      <c r="AC1274" s="116">
        <v>0.54996023659266002</v>
      </c>
      <c r="AD1274" s="116">
        <v>1212.49382887557</v>
      </c>
      <c r="AF1274" s="116">
        <v>-1</v>
      </c>
      <c r="AG1274" s="116">
        <v>-1</v>
      </c>
      <c r="AH1274" s="116">
        <v>-1</v>
      </c>
      <c r="AI1274" s="116">
        <v>-1</v>
      </c>
      <c r="AJ1274" s="116">
        <v>0</v>
      </c>
      <c r="AM1274" s="116" t="s">
        <v>319</v>
      </c>
      <c r="AN1274" s="116" t="s">
        <v>328</v>
      </c>
      <c r="AQ1274" s="116">
        <v>779</v>
      </c>
      <c r="AR1274" s="116" t="s">
        <v>320</v>
      </c>
      <c r="AS1274" s="116" t="s">
        <v>248</v>
      </c>
      <c r="AT1274" s="116" t="s">
        <v>268</v>
      </c>
      <c r="AV1274" s="116">
        <v>143.974614470868</v>
      </c>
      <c r="AW1274" s="116">
        <v>0.98336887989999999</v>
      </c>
    </row>
    <row r="1275" spans="1:49" x14ac:dyDescent="0.25">
      <c r="A1275" s="127">
        <v>260000</v>
      </c>
      <c r="B1275" s="127">
        <v>2500000</v>
      </c>
      <c r="C1275" s="127">
        <v>790000</v>
      </c>
      <c r="D1275" s="116" t="s">
        <v>314</v>
      </c>
      <c r="E1275" s="116" t="s">
        <v>315</v>
      </c>
      <c r="F1275" s="116" t="s">
        <v>316</v>
      </c>
      <c r="G1275" s="116" t="s">
        <v>317</v>
      </c>
      <c r="H1275" s="116">
        <v>0.36</v>
      </c>
      <c r="I1275" s="116">
        <v>0.57999999999999996</v>
      </c>
      <c r="J1275" s="116" t="s">
        <v>326</v>
      </c>
      <c r="K1275" s="116">
        <v>2.451835529752E-2</v>
      </c>
      <c r="L1275" s="116">
        <v>3963.0783900820502</v>
      </c>
      <c r="M1275" s="116">
        <v>10.528266428121499</v>
      </c>
      <c r="N1275" s="116">
        <v>1.79756422435123</v>
      </c>
      <c r="O1275" s="116">
        <v>0.25813577695166001</v>
      </c>
      <c r="P1275" s="116">
        <v>4.4073318322759999E-2</v>
      </c>
      <c r="Q1275" s="116">
        <v>97.168164039967195</v>
      </c>
      <c r="R1275" s="116">
        <v>1750</v>
      </c>
      <c r="S1275" s="116" t="s">
        <v>321</v>
      </c>
      <c r="T1275" s="116">
        <v>1750</v>
      </c>
      <c r="U1275" s="116" t="s">
        <v>327</v>
      </c>
      <c r="V1275" s="116" t="s">
        <v>326</v>
      </c>
      <c r="Z1275" s="116">
        <v>0</v>
      </c>
      <c r="AA1275" s="116">
        <v>1</v>
      </c>
      <c r="AB1275" s="116">
        <v>0.25813577695166001</v>
      </c>
      <c r="AC1275" s="116">
        <v>4.4073318322759999E-2</v>
      </c>
      <c r="AD1275" s="116">
        <v>97.168164039967607</v>
      </c>
      <c r="AF1275" s="116">
        <v>-1</v>
      </c>
      <c r="AG1275" s="116">
        <v>-1</v>
      </c>
      <c r="AH1275" s="116">
        <v>-1</v>
      </c>
      <c r="AI1275" s="116">
        <v>-1</v>
      </c>
      <c r="AJ1275" s="116">
        <v>0</v>
      </c>
      <c r="AM1275" s="116" t="s">
        <v>319</v>
      </c>
      <c r="AN1275" s="116" t="s">
        <v>328</v>
      </c>
      <c r="AQ1275" s="116">
        <v>779</v>
      </c>
      <c r="AR1275" s="116" t="s">
        <v>320</v>
      </c>
      <c r="AS1275" s="116" t="s">
        <v>248</v>
      </c>
      <c r="AT1275" s="116" t="s">
        <v>268</v>
      </c>
      <c r="AV1275" s="116">
        <v>57.125040451909697</v>
      </c>
      <c r="AW1275" s="116">
        <v>7.8806296900000003E-2</v>
      </c>
    </row>
    <row r="1276" spans="1:49" x14ac:dyDescent="0.25">
      <c r="A1276" s="127">
        <v>260000</v>
      </c>
      <c r="B1276" s="127">
        <v>2500000</v>
      </c>
      <c r="C1276" s="127">
        <v>790000</v>
      </c>
      <c r="D1276" s="116" t="s">
        <v>314</v>
      </c>
      <c r="E1276" s="116" t="s">
        <v>315</v>
      </c>
      <c r="F1276" s="116" t="s">
        <v>316</v>
      </c>
      <c r="G1276" s="116" t="s">
        <v>317</v>
      </c>
      <c r="H1276" s="116">
        <v>0.36</v>
      </c>
      <c r="I1276" s="116">
        <v>0.57999999999999996</v>
      </c>
      <c r="J1276" s="116" t="s">
        <v>326</v>
      </c>
      <c r="K1276" s="116">
        <v>0.43776905566023</v>
      </c>
      <c r="L1276" s="116">
        <v>3967.11553682471</v>
      </c>
      <c r="M1276" s="116">
        <v>10.2799486981559</v>
      </c>
      <c r="N1276" s="116">
        <v>1.6598472455973201</v>
      </c>
      <c r="O1276" s="116">
        <v>4.5002434338273698</v>
      </c>
      <c r="P1276" s="116">
        <v>0.72662976124538003</v>
      </c>
      <c r="Q1276" s="116">
        <v>1736.6804222507899</v>
      </c>
      <c r="R1276" s="116">
        <v>1210</v>
      </c>
      <c r="S1276" s="116" t="s">
        <v>318</v>
      </c>
      <c r="T1276" s="116">
        <v>1210</v>
      </c>
      <c r="U1276" s="116" t="s">
        <v>327</v>
      </c>
      <c r="V1276" s="116" t="s">
        <v>326</v>
      </c>
      <c r="Z1276" s="116">
        <v>0</v>
      </c>
      <c r="AA1276" s="116">
        <v>1</v>
      </c>
      <c r="AB1276" s="116">
        <v>4.5002434338273698</v>
      </c>
      <c r="AC1276" s="116">
        <v>0.72662976124538003</v>
      </c>
      <c r="AD1276" s="116">
        <v>1736.6804222507899</v>
      </c>
      <c r="AF1276" s="116">
        <v>-1</v>
      </c>
      <c r="AG1276" s="116">
        <v>-1</v>
      </c>
      <c r="AH1276" s="116">
        <v>-1</v>
      </c>
      <c r="AI1276" s="116">
        <v>-1</v>
      </c>
      <c r="AJ1276" s="116">
        <v>0</v>
      </c>
      <c r="AM1276" s="116" t="s">
        <v>319</v>
      </c>
      <c r="AN1276" s="116" t="s">
        <v>328</v>
      </c>
      <c r="AQ1276" s="116">
        <v>779</v>
      </c>
      <c r="AR1276" s="116" t="s">
        <v>320</v>
      </c>
      <c r="AS1276" s="116" t="s">
        <v>248</v>
      </c>
      <c r="AT1276" s="116" t="s">
        <v>268</v>
      </c>
      <c r="AV1276" s="116">
        <v>200.546287310727</v>
      </c>
      <c r="AW1276" s="116">
        <v>1.4084999369</v>
      </c>
    </row>
    <row r="1277" spans="1:49" x14ac:dyDescent="0.25">
      <c r="A1277" s="127">
        <v>260000</v>
      </c>
      <c r="B1277" s="127">
        <v>2500000</v>
      </c>
      <c r="C1277" s="127">
        <v>790000</v>
      </c>
      <c r="D1277" s="116" t="s">
        <v>314</v>
      </c>
      <c r="E1277" s="116" t="s">
        <v>315</v>
      </c>
      <c r="F1277" s="116" t="s">
        <v>316</v>
      </c>
      <c r="G1277" s="116" t="s">
        <v>317</v>
      </c>
      <c r="H1277" s="116">
        <v>0.36</v>
      </c>
      <c r="I1277" s="116">
        <v>0.57999999999999996</v>
      </c>
      <c r="J1277" s="116" t="s">
        <v>326</v>
      </c>
      <c r="K1277" s="116">
        <v>9.4285198375339996E-2</v>
      </c>
      <c r="L1277" s="116">
        <v>3967.11553682471</v>
      </c>
      <c r="M1277" s="116">
        <v>10.2799486981559</v>
      </c>
      <c r="N1277" s="116">
        <v>1.6598472455973201</v>
      </c>
      <c r="O1277" s="116">
        <v>0.96924700229402005</v>
      </c>
      <c r="P1277" s="116">
        <v>0.15649902682391001</v>
      </c>
      <c r="Q1277" s="116">
        <v>374.04027536743899</v>
      </c>
      <c r="R1277" s="116">
        <v>1310</v>
      </c>
      <c r="S1277" s="116" t="s">
        <v>318</v>
      </c>
      <c r="T1277" s="116">
        <v>1310</v>
      </c>
      <c r="U1277" s="116" t="s">
        <v>327</v>
      </c>
      <c r="V1277" s="116" t="s">
        <v>326</v>
      </c>
      <c r="Z1277" s="116">
        <v>0</v>
      </c>
      <c r="AA1277" s="116">
        <v>1</v>
      </c>
      <c r="AB1277" s="116">
        <v>0.96924700229402005</v>
      </c>
      <c r="AC1277" s="116">
        <v>0.15649902682391001</v>
      </c>
      <c r="AD1277" s="116">
        <v>374.04027536743899</v>
      </c>
      <c r="AF1277" s="116">
        <v>-1</v>
      </c>
      <c r="AG1277" s="116">
        <v>-1</v>
      </c>
      <c r="AH1277" s="116">
        <v>-1</v>
      </c>
      <c r="AI1277" s="116">
        <v>-1</v>
      </c>
      <c r="AJ1277" s="116">
        <v>0</v>
      </c>
      <c r="AM1277" s="116" t="s">
        <v>319</v>
      </c>
      <c r="AN1277" s="116" t="s">
        <v>328</v>
      </c>
      <c r="AQ1277" s="116">
        <v>779</v>
      </c>
      <c r="AR1277" s="116" t="s">
        <v>320</v>
      </c>
      <c r="AS1277" s="116" t="s">
        <v>248</v>
      </c>
      <c r="AT1277" s="116" t="s">
        <v>268</v>
      </c>
      <c r="AV1277" s="116">
        <v>81.538961082738993</v>
      </c>
      <c r="AW1277" s="116">
        <v>0.30335788759999999</v>
      </c>
    </row>
    <row r="1278" spans="1:49" x14ac:dyDescent="0.25">
      <c r="A1278" s="127">
        <v>260000</v>
      </c>
      <c r="B1278" s="127">
        <v>2500000</v>
      </c>
      <c r="C1278" s="127">
        <v>790000</v>
      </c>
      <c r="D1278" s="116" t="s">
        <v>314</v>
      </c>
      <c r="E1278" s="116" t="s">
        <v>315</v>
      </c>
      <c r="F1278" s="116" t="s">
        <v>316</v>
      </c>
      <c r="G1278" s="116" t="s">
        <v>317</v>
      </c>
      <c r="H1278" s="116">
        <v>0.36</v>
      </c>
      <c r="I1278" s="116">
        <v>0.57999999999999996</v>
      </c>
      <c r="J1278" s="116" t="s">
        <v>326</v>
      </c>
      <c r="K1278" s="116">
        <v>5.93813274452E-3</v>
      </c>
      <c r="L1278" s="116">
        <v>3967.11553682471</v>
      </c>
      <c r="M1278" s="116">
        <v>10.2799486981559</v>
      </c>
      <c r="N1278" s="116">
        <v>1.6598472455973201</v>
      </c>
      <c r="O1278" s="116">
        <v>6.1043699976579997E-2</v>
      </c>
      <c r="P1278" s="116">
        <v>9.8563932799899997E-3</v>
      </c>
      <c r="Q1278" s="116">
        <v>23.557258670544599</v>
      </c>
      <c r="R1278" s="116">
        <v>1310</v>
      </c>
      <c r="S1278" s="116" t="s">
        <v>318</v>
      </c>
      <c r="T1278" s="116">
        <v>1310</v>
      </c>
      <c r="U1278" s="116" t="s">
        <v>327</v>
      </c>
      <c r="V1278" s="116" t="s">
        <v>326</v>
      </c>
      <c r="Z1278" s="116">
        <v>0</v>
      </c>
      <c r="AA1278" s="116">
        <v>1</v>
      </c>
      <c r="AB1278" s="116">
        <v>6.1043699976579997E-2</v>
      </c>
      <c r="AC1278" s="116">
        <v>9.8563932799899997E-3</v>
      </c>
      <c r="AD1278" s="116">
        <v>23.557258670545799</v>
      </c>
      <c r="AF1278" s="116">
        <v>-1</v>
      </c>
      <c r="AG1278" s="116">
        <v>-1</v>
      </c>
      <c r="AH1278" s="116">
        <v>-1</v>
      </c>
      <c r="AI1278" s="116">
        <v>-1</v>
      </c>
      <c r="AJ1278" s="116">
        <v>0</v>
      </c>
      <c r="AM1278" s="116" t="s">
        <v>319</v>
      </c>
      <c r="AN1278" s="116" t="s">
        <v>328</v>
      </c>
      <c r="AQ1278" s="116">
        <v>779</v>
      </c>
      <c r="AR1278" s="116" t="s">
        <v>320</v>
      </c>
      <c r="AS1278" s="116" t="s">
        <v>248</v>
      </c>
      <c r="AT1278" s="116" t="s">
        <v>268</v>
      </c>
      <c r="AV1278" s="116">
        <v>22.528330985686299</v>
      </c>
      <c r="AW1278" s="116">
        <v>1.9105643700000001E-2</v>
      </c>
    </row>
    <row r="1279" spans="1:49" x14ac:dyDescent="0.25">
      <c r="A1279" s="127">
        <v>260000</v>
      </c>
      <c r="B1279" s="127">
        <v>2500000</v>
      </c>
      <c r="C1279" s="127">
        <v>790000</v>
      </c>
      <c r="D1279" s="116" t="s">
        <v>314</v>
      </c>
      <c r="E1279" s="116" t="s">
        <v>315</v>
      </c>
      <c r="F1279" s="116" t="s">
        <v>316</v>
      </c>
      <c r="G1279" s="116" t="s">
        <v>317</v>
      </c>
      <c r="H1279" s="116">
        <v>0.36</v>
      </c>
      <c r="I1279" s="116">
        <v>0.57999999999999996</v>
      </c>
      <c r="J1279" s="116" t="s">
        <v>326</v>
      </c>
      <c r="K1279" s="116">
        <v>7.9771067048899996E-2</v>
      </c>
      <c r="L1279" s="116">
        <v>3967.11553682471</v>
      </c>
      <c r="M1279" s="116">
        <v>10.2799486981559</v>
      </c>
      <c r="N1279" s="116">
        <v>1.6598472455973201</v>
      </c>
      <c r="O1279" s="116">
        <v>0.82004247685984999</v>
      </c>
      <c r="P1279" s="116">
        <v>0.13240778591947</v>
      </c>
      <c r="Q1279" s="116">
        <v>316.46103947877702</v>
      </c>
      <c r="R1279" s="116">
        <v>1310</v>
      </c>
      <c r="S1279" s="116" t="s">
        <v>318</v>
      </c>
      <c r="T1279" s="116">
        <v>1310</v>
      </c>
      <c r="U1279" s="116" t="s">
        <v>327</v>
      </c>
      <c r="V1279" s="116" t="s">
        <v>326</v>
      </c>
      <c r="Z1279" s="116">
        <v>0</v>
      </c>
      <c r="AA1279" s="116">
        <v>1</v>
      </c>
      <c r="AB1279" s="116">
        <v>0.82004247685984999</v>
      </c>
      <c r="AC1279" s="116">
        <v>0.13240778591947</v>
      </c>
      <c r="AD1279" s="116">
        <v>316.46103947877799</v>
      </c>
      <c r="AF1279" s="116">
        <v>-1</v>
      </c>
      <c r="AG1279" s="116">
        <v>-1</v>
      </c>
      <c r="AH1279" s="116">
        <v>-1</v>
      </c>
      <c r="AI1279" s="116">
        <v>-1</v>
      </c>
      <c r="AJ1279" s="116">
        <v>0</v>
      </c>
      <c r="AM1279" s="116" t="s">
        <v>319</v>
      </c>
      <c r="AN1279" s="116" t="s">
        <v>328</v>
      </c>
      <c r="AQ1279" s="116">
        <v>779</v>
      </c>
      <c r="AR1279" s="116" t="s">
        <v>320</v>
      </c>
      <c r="AS1279" s="116" t="s">
        <v>248</v>
      </c>
      <c r="AT1279" s="116" t="s">
        <v>268</v>
      </c>
      <c r="AV1279" s="116">
        <v>91.162212571883103</v>
      </c>
      <c r="AW1279" s="116">
        <v>0.25665939939999999</v>
      </c>
    </row>
    <row r="1280" spans="1:49" x14ac:dyDescent="0.25">
      <c r="A1280" s="127">
        <v>260000</v>
      </c>
      <c r="B1280" s="127">
        <v>2500000</v>
      </c>
      <c r="C1280" s="127">
        <v>790000</v>
      </c>
      <c r="D1280" s="116" t="s">
        <v>314</v>
      </c>
      <c r="E1280" s="116" t="s">
        <v>315</v>
      </c>
      <c r="F1280" s="116" t="s">
        <v>316</v>
      </c>
      <c r="G1280" s="116" t="s">
        <v>317</v>
      </c>
      <c r="H1280" s="116">
        <v>0.36</v>
      </c>
      <c r="I1280" s="116">
        <v>0.57999999999999996</v>
      </c>
      <c r="J1280" s="116" t="s">
        <v>326</v>
      </c>
      <c r="K1280" s="116">
        <v>0.15487065642993</v>
      </c>
      <c r="L1280" s="116">
        <v>4004.3660414986998</v>
      </c>
      <c r="M1280" s="116">
        <v>11.0642727127403</v>
      </c>
      <c r="N1280" s="116">
        <v>2.01162594426334</v>
      </c>
      <c r="O1280" s="116">
        <v>1.71353117794189</v>
      </c>
      <c r="P1280" s="116">
        <v>0.31154183047953998</v>
      </c>
      <c r="Q1280" s="116">
        <v>620.15879743263599</v>
      </c>
      <c r="R1280" s="116">
        <v>1210</v>
      </c>
      <c r="S1280" s="116" t="s">
        <v>318</v>
      </c>
      <c r="T1280" s="116">
        <v>1210</v>
      </c>
      <c r="U1280" s="116" t="s">
        <v>327</v>
      </c>
      <c r="V1280" s="116" t="s">
        <v>326</v>
      </c>
      <c r="Z1280" s="116">
        <v>0</v>
      </c>
      <c r="AA1280" s="116">
        <v>1</v>
      </c>
      <c r="AB1280" s="116">
        <v>1.71353117794189</v>
      </c>
      <c r="AC1280" s="116">
        <v>0.31154183047953998</v>
      </c>
      <c r="AD1280" s="116">
        <v>620.15879743263599</v>
      </c>
      <c r="AF1280" s="116">
        <v>-1</v>
      </c>
      <c r="AG1280" s="116">
        <v>-1</v>
      </c>
      <c r="AH1280" s="116">
        <v>-1</v>
      </c>
      <c r="AI1280" s="116">
        <v>-1</v>
      </c>
      <c r="AJ1280" s="116">
        <v>0</v>
      </c>
      <c r="AM1280" s="116" t="s">
        <v>319</v>
      </c>
      <c r="AN1280" s="116" t="s">
        <v>328</v>
      </c>
      <c r="AQ1280" s="116">
        <v>779</v>
      </c>
      <c r="AR1280" s="116" t="s">
        <v>320</v>
      </c>
      <c r="AS1280" s="116" t="s">
        <v>248</v>
      </c>
      <c r="AT1280" s="116" t="s">
        <v>268</v>
      </c>
      <c r="AV1280" s="116">
        <v>155.934133501172</v>
      </c>
      <c r="AW1280" s="116">
        <v>0.50296739450000005</v>
      </c>
    </row>
    <row r="1281" spans="1:49" x14ac:dyDescent="0.25">
      <c r="A1281" s="127">
        <v>260000</v>
      </c>
      <c r="B1281" s="127">
        <v>2500000</v>
      </c>
      <c r="C1281" s="127">
        <v>790000</v>
      </c>
      <c r="D1281" s="116" t="s">
        <v>314</v>
      </c>
      <c r="E1281" s="116" t="s">
        <v>315</v>
      </c>
      <c r="F1281" s="116" t="s">
        <v>316</v>
      </c>
      <c r="G1281" s="116" t="s">
        <v>317</v>
      </c>
      <c r="H1281" s="116">
        <v>0.36</v>
      </c>
      <c r="I1281" s="116">
        <v>0.57999999999999996</v>
      </c>
      <c r="J1281" s="116" t="s">
        <v>326</v>
      </c>
      <c r="K1281" s="116">
        <v>5.0502558704019998E-2</v>
      </c>
      <c r="L1281" s="116">
        <v>4004.3660414986998</v>
      </c>
      <c r="M1281" s="116">
        <v>11.0642727127403</v>
      </c>
      <c r="N1281" s="116">
        <v>2.01162594426334</v>
      </c>
      <c r="O1281" s="116">
        <v>0.55877408219251001</v>
      </c>
      <c r="P1281" s="116">
        <v>0.10159225734069</v>
      </c>
      <c r="Q1281" s="116">
        <v>202.23073108319201</v>
      </c>
      <c r="R1281" s="116">
        <v>1310</v>
      </c>
      <c r="S1281" s="116" t="s">
        <v>318</v>
      </c>
      <c r="T1281" s="116">
        <v>1310</v>
      </c>
      <c r="U1281" s="116" t="s">
        <v>327</v>
      </c>
      <c r="V1281" s="116" t="s">
        <v>326</v>
      </c>
      <c r="Z1281" s="116">
        <v>0</v>
      </c>
      <c r="AA1281" s="116">
        <v>1</v>
      </c>
      <c r="AB1281" s="116">
        <v>0.55877408219251001</v>
      </c>
      <c r="AC1281" s="116">
        <v>0.10159225734069</v>
      </c>
      <c r="AD1281" s="116">
        <v>202.23073108318999</v>
      </c>
      <c r="AF1281" s="116">
        <v>-1</v>
      </c>
      <c r="AG1281" s="116">
        <v>-1</v>
      </c>
      <c r="AH1281" s="116">
        <v>-1</v>
      </c>
      <c r="AI1281" s="116">
        <v>-1</v>
      </c>
      <c r="AJ1281" s="116">
        <v>0</v>
      </c>
      <c r="AM1281" s="116" t="s">
        <v>319</v>
      </c>
      <c r="AN1281" s="116" t="s">
        <v>328</v>
      </c>
      <c r="AQ1281" s="116">
        <v>779</v>
      </c>
      <c r="AR1281" s="116" t="s">
        <v>320</v>
      </c>
      <c r="AS1281" s="116" t="s">
        <v>248</v>
      </c>
      <c r="AT1281" s="116" t="s">
        <v>268</v>
      </c>
      <c r="AV1281" s="116">
        <v>66.441498364010002</v>
      </c>
      <c r="AW1281" s="116">
        <v>0.16401519149999999</v>
      </c>
    </row>
    <row r="1282" spans="1:49" x14ac:dyDescent="0.25">
      <c r="A1282" s="127">
        <v>260000</v>
      </c>
      <c r="B1282" s="127">
        <v>2500000</v>
      </c>
      <c r="C1282" s="127">
        <v>790000</v>
      </c>
      <c r="D1282" s="116" t="s">
        <v>314</v>
      </c>
      <c r="E1282" s="116" t="s">
        <v>315</v>
      </c>
      <c r="F1282" s="116" t="s">
        <v>316</v>
      </c>
      <c r="G1282" s="116" t="s">
        <v>317</v>
      </c>
      <c r="H1282" s="116">
        <v>0.36</v>
      </c>
      <c r="I1282" s="116">
        <v>0.57999999999999996</v>
      </c>
      <c r="J1282" s="116" t="s">
        <v>326</v>
      </c>
      <c r="K1282" s="116">
        <v>0.13748837716928</v>
      </c>
      <c r="L1282" s="116">
        <v>4004.3660414986998</v>
      </c>
      <c r="M1282" s="116">
        <v>11.0642727127403</v>
      </c>
      <c r="N1282" s="116">
        <v>2.01162594426334</v>
      </c>
      <c r="O1282" s="116">
        <v>1.52120889983306</v>
      </c>
      <c r="P1282" s="116">
        <v>0.27657518654838997</v>
      </c>
      <c r="Q1282" s="116">
        <v>550.55378863744602</v>
      </c>
      <c r="R1282" s="116">
        <v>1310</v>
      </c>
      <c r="S1282" s="116" t="s">
        <v>318</v>
      </c>
      <c r="T1282" s="116">
        <v>1310</v>
      </c>
      <c r="U1282" s="116" t="s">
        <v>327</v>
      </c>
      <c r="V1282" s="116" t="s">
        <v>326</v>
      </c>
      <c r="Z1282" s="116">
        <v>0</v>
      </c>
      <c r="AA1282" s="116">
        <v>1</v>
      </c>
      <c r="AB1282" s="116">
        <v>1.52120889983306</v>
      </c>
      <c r="AC1282" s="116">
        <v>0.27657518654838997</v>
      </c>
      <c r="AD1282" s="116">
        <v>550.55378863744602</v>
      </c>
      <c r="AF1282" s="116">
        <v>-1</v>
      </c>
      <c r="AG1282" s="116">
        <v>-1</v>
      </c>
      <c r="AH1282" s="116">
        <v>-1</v>
      </c>
      <c r="AI1282" s="116">
        <v>-1</v>
      </c>
      <c r="AJ1282" s="116">
        <v>0</v>
      </c>
      <c r="AM1282" s="116" t="s">
        <v>319</v>
      </c>
      <c r="AN1282" s="116" t="s">
        <v>328</v>
      </c>
      <c r="AQ1282" s="116">
        <v>779</v>
      </c>
      <c r="AR1282" s="116" t="s">
        <v>320</v>
      </c>
      <c r="AS1282" s="116" t="s">
        <v>248</v>
      </c>
      <c r="AT1282" s="116" t="s">
        <v>268</v>
      </c>
      <c r="AV1282" s="116">
        <v>94.415991017419799</v>
      </c>
      <c r="AW1282" s="116">
        <v>0.44651564370000002</v>
      </c>
    </row>
    <row r="1283" spans="1:49" x14ac:dyDescent="0.25">
      <c r="A1283" s="127">
        <v>260000</v>
      </c>
      <c r="B1283" s="127">
        <v>2500000</v>
      </c>
      <c r="C1283" s="127">
        <v>790000</v>
      </c>
      <c r="D1283" s="116" t="s">
        <v>314</v>
      </c>
      <c r="E1283" s="116" t="s">
        <v>315</v>
      </c>
      <c r="F1283" s="116" t="s">
        <v>316</v>
      </c>
      <c r="G1283" s="116" t="s">
        <v>317</v>
      </c>
      <c r="H1283" s="116">
        <v>0.36</v>
      </c>
      <c r="I1283" s="116">
        <v>0.57999999999999996</v>
      </c>
      <c r="J1283" s="116" t="s">
        <v>326</v>
      </c>
      <c r="K1283" s="116">
        <v>1.20552504296E-3</v>
      </c>
      <c r="L1283" s="116">
        <v>4004.3660414986998</v>
      </c>
      <c r="M1283" s="116">
        <v>11.0642727127403</v>
      </c>
      <c r="N1283" s="116">
        <v>2.01162594426334</v>
      </c>
      <c r="O1283" s="116">
        <v>1.3338257837349999E-2</v>
      </c>
      <c r="P1283" s="116">
        <v>2.4250654528800001E-3</v>
      </c>
      <c r="Q1283" s="116">
        <v>4.8273635442092901</v>
      </c>
      <c r="R1283" s="116">
        <v>1310</v>
      </c>
      <c r="S1283" s="116" t="s">
        <v>318</v>
      </c>
      <c r="T1283" s="116">
        <v>1310</v>
      </c>
      <c r="U1283" s="116" t="s">
        <v>327</v>
      </c>
      <c r="V1283" s="116" t="s">
        <v>326</v>
      </c>
      <c r="Z1283" s="116">
        <v>0</v>
      </c>
      <c r="AA1283" s="116">
        <v>1</v>
      </c>
      <c r="AB1283" s="116">
        <v>1.3338257837349999E-2</v>
      </c>
      <c r="AC1283" s="116">
        <v>2.4250654528800001E-3</v>
      </c>
      <c r="AD1283" s="116">
        <v>4.82736354420953</v>
      </c>
      <c r="AF1283" s="116">
        <v>-1</v>
      </c>
      <c r="AG1283" s="116">
        <v>-1</v>
      </c>
      <c r="AH1283" s="116">
        <v>-1</v>
      </c>
      <c r="AI1283" s="116">
        <v>-1</v>
      </c>
      <c r="AJ1283" s="116">
        <v>0</v>
      </c>
      <c r="AM1283" s="116" t="s">
        <v>319</v>
      </c>
      <c r="AN1283" s="116" t="s">
        <v>328</v>
      </c>
      <c r="AQ1283" s="116">
        <v>779</v>
      </c>
      <c r="AR1283" s="116" t="s">
        <v>320</v>
      </c>
      <c r="AS1283" s="116" t="s">
        <v>248</v>
      </c>
      <c r="AT1283" s="116" t="s">
        <v>268</v>
      </c>
      <c r="AV1283" s="116">
        <v>56.813350085226901</v>
      </c>
      <c r="AW1283" s="116">
        <v>3.9151367000000003E-3</v>
      </c>
    </row>
    <row r="1284" spans="1:49" x14ac:dyDescent="0.25">
      <c r="A1284" s="127">
        <v>260000</v>
      </c>
      <c r="B1284" s="127">
        <v>2500000</v>
      </c>
      <c r="C1284" s="127">
        <v>790000</v>
      </c>
      <c r="D1284" s="116" t="s">
        <v>314</v>
      </c>
      <c r="E1284" s="116" t="s">
        <v>315</v>
      </c>
      <c r="F1284" s="116" t="s">
        <v>316</v>
      </c>
      <c r="G1284" s="116" t="s">
        <v>317</v>
      </c>
      <c r="H1284" s="116">
        <v>0.36</v>
      </c>
      <c r="I1284" s="116">
        <v>0.57999999999999996</v>
      </c>
      <c r="J1284" s="116" t="s">
        <v>326</v>
      </c>
      <c r="K1284" s="116">
        <v>0.11556023021478</v>
      </c>
      <c r="L1284" s="116">
        <v>4004.3660414986998</v>
      </c>
      <c r="M1284" s="116">
        <v>11.0642727127403</v>
      </c>
      <c r="N1284" s="116">
        <v>2.01162594426334</v>
      </c>
      <c r="O1284" s="116">
        <v>1.2785899018434199</v>
      </c>
      <c r="P1284" s="116">
        <v>0.23246395722509999</v>
      </c>
      <c r="Q1284" s="116">
        <v>462.74546161985302</v>
      </c>
      <c r="R1284" s="116">
        <v>1310</v>
      </c>
      <c r="S1284" s="116" t="s">
        <v>318</v>
      </c>
      <c r="T1284" s="116">
        <v>1310</v>
      </c>
      <c r="U1284" s="116" t="s">
        <v>327</v>
      </c>
      <c r="V1284" s="116" t="s">
        <v>326</v>
      </c>
      <c r="Z1284" s="116">
        <v>0</v>
      </c>
      <c r="AA1284" s="116">
        <v>1</v>
      </c>
      <c r="AB1284" s="116">
        <v>1.2785899018434199</v>
      </c>
      <c r="AC1284" s="116">
        <v>0.23246395722509999</v>
      </c>
      <c r="AD1284" s="116">
        <v>462.74546161985302</v>
      </c>
      <c r="AF1284" s="116">
        <v>-1</v>
      </c>
      <c r="AG1284" s="116">
        <v>-1</v>
      </c>
      <c r="AH1284" s="116">
        <v>-1</v>
      </c>
      <c r="AI1284" s="116">
        <v>-1</v>
      </c>
      <c r="AJ1284" s="116">
        <v>0</v>
      </c>
      <c r="AM1284" s="116" t="s">
        <v>319</v>
      </c>
      <c r="AN1284" s="116" t="s">
        <v>328</v>
      </c>
      <c r="AQ1284" s="116">
        <v>779</v>
      </c>
      <c r="AR1284" s="116" t="s">
        <v>320</v>
      </c>
      <c r="AS1284" s="116" t="s">
        <v>248</v>
      </c>
      <c r="AT1284" s="116" t="s">
        <v>268</v>
      </c>
      <c r="AV1284" s="116">
        <v>87.448326926456701</v>
      </c>
      <c r="AW1284" s="116">
        <v>0.37530045550000002</v>
      </c>
    </row>
    <row r="1285" spans="1:49" x14ac:dyDescent="0.25">
      <c r="A1285" s="127">
        <v>260000</v>
      </c>
      <c r="B1285" s="127">
        <v>2500000</v>
      </c>
      <c r="C1285" s="127">
        <v>790000</v>
      </c>
      <c r="D1285" s="116" t="s">
        <v>314</v>
      </c>
      <c r="E1285" s="116" t="s">
        <v>315</v>
      </c>
      <c r="F1285" s="116" t="s">
        <v>316</v>
      </c>
      <c r="G1285" s="116" t="s">
        <v>317</v>
      </c>
      <c r="H1285" s="116">
        <v>0.36</v>
      </c>
      <c r="I1285" s="116">
        <v>0.57999999999999996</v>
      </c>
      <c r="J1285" s="116" t="s">
        <v>326</v>
      </c>
      <c r="K1285" s="116">
        <v>5.3591183003000005E-4</v>
      </c>
      <c r="L1285" s="116">
        <v>3939.2829244233699</v>
      </c>
      <c r="M1285" s="116">
        <v>9.4850254846889896</v>
      </c>
      <c r="N1285" s="116">
        <v>1.3682058326405</v>
      </c>
      <c r="O1285" s="116">
        <v>5.0831373653999999E-3</v>
      </c>
      <c r="P1285" s="116">
        <v>7.3323769162999999E-4</v>
      </c>
      <c r="Q1285" s="116">
        <v>2.1111083210415398</v>
      </c>
      <c r="R1285" s="116">
        <v>1210</v>
      </c>
      <c r="S1285" s="116" t="s">
        <v>318</v>
      </c>
      <c r="T1285" s="116">
        <v>1210</v>
      </c>
      <c r="U1285" s="116" t="s">
        <v>327</v>
      </c>
      <c r="V1285" s="116" t="s">
        <v>326</v>
      </c>
      <c r="Z1285" s="116">
        <v>0</v>
      </c>
      <c r="AA1285" s="116">
        <v>1</v>
      </c>
      <c r="AB1285" s="116">
        <v>5.0831373653999999E-3</v>
      </c>
      <c r="AC1285" s="116">
        <v>7.3323769162999999E-4</v>
      </c>
      <c r="AD1285" s="116">
        <v>2.11110819401364</v>
      </c>
      <c r="AF1285" s="116">
        <v>-1</v>
      </c>
      <c r="AG1285" s="116">
        <v>-1</v>
      </c>
      <c r="AH1285" s="116">
        <v>-1</v>
      </c>
      <c r="AI1285" s="116">
        <v>-1</v>
      </c>
      <c r="AJ1285" s="116">
        <v>0</v>
      </c>
      <c r="AM1285" s="116" t="s">
        <v>319</v>
      </c>
      <c r="AN1285" s="116" t="s">
        <v>328</v>
      </c>
      <c r="AQ1285" s="116">
        <v>779</v>
      </c>
      <c r="AR1285" s="116" t="s">
        <v>320</v>
      </c>
      <c r="AS1285" s="116" t="s">
        <v>248</v>
      </c>
      <c r="AT1285" s="116" t="s">
        <v>268</v>
      </c>
      <c r="AV1285" s="116">
        <v>109.510796106199</v>
      </c>
      <c r="AW1285" s="116">
        <v>1.7121720999999999E-3</v>
      </c>
    </row>
    <row r="1286" spans="1:49" x14ac:dyDescent="0.25">
      <c r="A1286" s="127">
        <v>260000</v>
      </c>
      <c r="B1286" s="127">
        <v>2500000</v>
      </c>
      <c r="C1286" s="127">
        <v>790000</v>
      </c>
      <c r="D1286" s="116" t="s">
        <v>314</v>
      </c>
      <c r="E1286" s="116" t="s">
        <v>315</v>
      </c>
      <c r="F1286" s="116" t="s">
        <v>316</v>
      </c>
      <c r="G1286" s="116" t="s">
        <v>317</v>
      </c>
      <c r="H1286" s="116">
        <v>0.36</v>
      </c>
      <c r="I1286" s="116">
        <v>0.57999999999999996</v>
      </c>
      <c r="J1286" s="116" t="s">
        <v>326</v>
      </c>
      <c r="K1286" s="116">
        <v>0.14251642105893</v>
      </c>
      <c r="L1286" s="116">
        <v>3939.2829244233699</v>
      </c>
      <c r="M1286" s="116">
        <v>9.4850254846889896</v>
      </c>
      <c r="N1286" s="116">
        <v>1.3682058326405</v>
      </c>
      <c r="O1286" s="116">
        <v>1.35177188573062</v>
      </c>
      <c r="P1286" s="116">
        <v>0.19499179853987</v>
      </c>
      <c r="Q1286" s="116">
        <v>561.41250392737902</v>
      </c>
      <c r="R1286" s="116">
        <v>1750</v>
      </c>
      <c r="S1286" s="116" t="s">
        <v>321</v>
      </c>
      <c r="T1286" s="116">
        <v>1750</v>
      </c>
      <c r="U1286" s="116" t="s">
        <v>327</v>
      </c>
      <c r="V1286" s="116" t="s">
        <v>326</v>
      </c>
      <c r="Z1286" s="116">
        <v>0</v>
      </c>
      <c r="AA1286" s="116">
        <v>1</v>
      </c>
      <c r="AB1286" s="116">
        <v>1.35177188573062</v>
      </c>
      <c r="AC1286" s="116">
        <v>0.19499179853987</v>
      </c>
      <c r="AD1286" s="116">
        <v>561.41250392737902</v>
      </c>
      <c r="AF1286" s="116">
        <v>-1</v>
      </c>
      <c r="AG1286" s="116">
        <v>-1</v>
      </c>
      <c r="AH1286" s="116">
        <v>-1</v>
      </c>
      <c r="AI1286" s="116">
        <v>-1</v>
      </c>
      <c r="AJ1286" s="116">
        <v>0</v>
      </c>
      <c r="AM1286" s="116" t="s">
        <v>319</v>
      </c>
      <c r="AN1286" s="116" t="s">
        <v>328</v>
      </c>
      <c r="AQ1286" s="116">
        <v>779</v>
      </c>
      <c r="AR1286" s="116" t="s">
        <v>320</v>
      </c>
      <c r="AS1286" s="116" t="s">
        <v>248</v>
      </c>
      <c r="AT1286" s="116" t="s">
        <v>268</v>
      </c>
      <c r="AV1286" s="116">
        <v>127.38218962833101</v>
      </c>
      <c r="AW1286" s="116">
        <v>0.45532238759999999</v>
      </c>
    </row>
    <row r="1287" spans="1:49" x14ac:dyDescent="0.25">
      <c r="A1287" s="127">
        <v>260000</v>
      </c>
      <c r="B1287" s="127">
        <v>2500000</v>
      </c>
      <c r="C1287" s="127">
        <v>790000</v>
      </c>
      <c r="D1287" s="116" t="s">
        <v>314</v>
      </c>
      <c r="E1287" s="116" t="s">
        <v>315</v>
      </c>
      <c r="F1287" s="116" t="s">
        <v>316</v>
      </c>
      <c r="G1287" s="116" t="s">
        <v>317</v>
      </c>
      <c r="H1287" s="116">
        <v>0.36</v>
      </c>
      <c r="I1287" s="116">
        <v>0.57999999999999996</v>
      </c>
      <c r="J1287" s="116" t="s">
        <v>326</v>
      </c>
      <c r="K1287" s="116">
        <v>0.18699123419305</v>
      </c>
      <c r="L1287" s="116">
        <v>3964.7191038935198</v>
      </c>
      <c r="M1287" s="116">
        <v>10.355595408478299</v>
      </c>
      <c r="N1287" s="116">
        <v>1.6986148133033001</v>
      </c>
      <c r="O1287" s="116">
        <v>1.9364055662352599</v>
      </c>
      <c r="P1287" s="116">
        <v>0.31762608035818002</v>
      </c>
      <c r="Q1287" s="116">
        <v>741.36771846581598</v>
      </c>
      <c r="R1287" s="116">
        <v>1210</v>
      </c>
      <c r="S1287" s="116" t="s">
        <v>318</v>
      </c>
      <c r="T1287" s="116">
        <v>1210</v>
      </c>
      <c r="U1287" s="116" t="s">
        <v>327</v>
      </c>
      <c r="V1287" s="116" t="s">
        <v>326</v>
      </c>
      <c r="Z1287" s="116">
        <v>0</v>
      </c>
      <c r="AA1287" s="116">
        <v>1</v>
      </c>
      <c r="AB1287" s="116">
        <v>1.9364055662352599</v>
      </c>
      <c r="AC1287" s="116">
        <v>0.31762608035818002</v>
      </c>
      <c r="AD1287" s="116">
        <v>741.36771846581598</v>
      </c>
      <c r="AF1287" s="116">
        <v>-1</v>
      </c>
      <c r="AG1287" s="116">
        <v>-1</v>
      </c>
      <c r="AH1287" s="116">
        <v>-1</v>
      </c>
      <c r="AI1287" s="116">
        <v>-1</v>
      </c>
      <c r="AJ1287" s="116">
        <v>0</v>
      </c>
      <c r="AM1287" s="116" t="s">
        <v>319</v>
      </c>
      <c r="AN1287" s="116" t="s">
        <v>328</v>
      </c>
      <c r="AQ1287" s="116">
        <v>779</v>
      </c>
      <c r="AR1287" s="116" t="s">
        <v>320</v>
      </c>
      <c r="AS1287" s="116" t="s">
        <v>248</v>
      </c>
      <c r="AT1287" s="116" t="s">
        <v>268</v>
      </c>
      <c r="AV1287" s="116">
        <v>109.97143348926301</v>
      </c>
      <c r="AW1287" s="116">
        <v>0.60127146669999998</v>
      </c>
    </row>
    <row r="1288" spans="1:49" x14ac:dyDescent="0.25">
      <c r="A1288" s="127">
        <v>260000</v>
      </c>
      <c r="B1288" s="127">
        <v>2500000</v>
      </c>
      <c r="C1288" s="127">
        <v>790000</v>
      </c>
      <c r="D1288" s="116" t="s">
        <v>314</v>
      </c>
      <c r="E1288" s="116" t="s">
        <v>315</v>
      </c>
      <c r="F1288" s="116" t="s">
        <v>316</v>
      </c>
      <c r="G1288" s="116" t="s">
        <v>317</v>
      </c>
      <c r="H1288" s="116">
        <v>0.36</v>
      </c>
      <c r="I1288" s="116">
        <v>0.57999999999999996</v>
      </c>
      <c r="J1288" s="116" t="s">
        <v>326</v>
      </c>
      <c r="K1288" s="116">
        <v>0.10831607306450999</v>
      </c>
      <c r="L1288" s="116">
        <v>3964.7191038935198</v>
      </c>
      <c r="M1288" s="116">
        <v>10.355595408478299</v>
      </c>
      <c r="N1288" s="116">
        <v>1.6986148133033001</v>
      </c>
      <c r="O1288" s="116">
        <v>1.1216774288913001</v>
      </c>
      <c r="P1288" s="116">
        <v>0.18398728622623001</v>
      </c>
      <c r="Q1288" s="116">
        <v>429.442804137613</v>
      </c>
      <c r="R1288" s="116">
        <v>1310</v>
      </c>
      <c r="S1288" s="116" t="s">
        <v>318</v>
      </c>
      <c r="T1288" s="116">
        <v>1310</v>
      </c>
      <c r="U1288" s="116" t="s">
        <v>327</v>
      </c>
      <c r="V1288" s="116" t="s">
        <v>326</v>
      </c>
      <c r="Z1288" s="116">
        <v>0</v>
      </c>
      <c r="AA1288" s="116">
        <v>1</v>
      </c>
      <c r="AB1288" s="116">
        <v>1.1216774288913001</v>
      </c>
      <c r="AC1288" s="116">
        <v>0.18398728622623001</v>
      </c>
      <c r="AD1288" s="116">
        <v>429.442804137613</v>
      </c>
      <c r="AF1288" s="116">
        <v>-1</v>
      </c>
      <c r="AG1288" s="116">
        <v>-1</v>
      </c>
      <c r="AH1288" s="116">
        <v>-1</v>
      </c>
      <c r="AI1288" s="116">
        <v>-1</v>
      </c>
      <c r="AJ1288" s="116">
        <v>0</v>
      </c>
      <c r="AM1288" s="116" t="s">
        <v>319</v>
      </c>
      <c r="AN1288" s="116" t="s">
        <v>328</v>
      </c>
      <c r="AQ1288" s="116">
        <v>779</v>
      </c>
      <c r="AR1288" s="116" t="s">
        <v>320</v>
      </c>
      <c r="AS1288" s="116" t="s">
        <v>248</v>
      </c>
      <c r="AT1288" s="116" t="s">
        <v>268</v>
      </c>
      <c r="AV1288" s="116">
        <v>91.6241125553247</v>
      </c>
      <c r="AW1288" s="116">
        <v>0.34829100089999998</v>
      </c>
    </row>
    <row r="1289" spans="1:49" x14ac:dyDescent="0.25">
      <c r="A1289" s="127">
        <v>260000</v>
      </c>
      <c r="B1289" s="127">
        <v>2500000</v>
      </c>
      <c r="C1289" s="127">
        <v>790000</v>
      </c>
      <c r="D1289" s="116" t="s">
        <v>314</v>
      </c>
      <c r="E1289" s="116" t="s">
        <v>315</v>
      </c>
      <c r="F1289" s="116" t="s">
        <v>316</v>
      </c>
      <c r="G1289" s="116" t="s">
        <v>317</v>
      </c>
      <c r="H1289" s="116">
        <v>0.36</v>
      </c>
      <c r="I1289" s="116">
        <v>0.57999999999999996</v>
      </c>
      <c r="J1289" s="116" t="s">
        <v>326</v>
      </c>
      <c r="K1289" s="116">
        <v>0.10225118290809999</v>
      </c>
      <c r="L1289" s="116">
        <v>3964.7191038935198</v>
      </c>
      <c r="M1289" s="116">
        <v>10.355595408478299</v>
      </c>
      <c r="N1289" s="116">
        <v>1.6986148133033001</v>
      </c>
      <c r="O1289" s="116">
        <v>1.0588718802346599</v>
      </c>
      <c r="P1289" s="116">
        <v>0.17368537396549</v>
      </c>
      <c r="Q1289" s="116">
        <v>405.39721827147798</v>
      </c>
      <c r="R1289" s="116">
        <v>1310</v>
      </c>
      <c r="S1289" s="116" t="s">
        <v>318</v>
      </c>
      <c r="T1289" s="116">
        <v>1310</v>
      </c>
      <c r="U1289" s="116" t="s">
        <v>327</v>
      </c>
      <c r="V1289" s="116" t="s">
        <v>326</v>
      </c>
      <c r="Z1289" s="116">
        <v>0</v>
      </c>
      <c r="AA1289" s="116">
        <v>1</v>
      </c>
      <c r="AB1289" s="116">
        <v>1.0588718802346599</v>
      </c>
      <c r="AC1289" s="116">
        <v>0.17368537396549</v>
      </c>
      <c r="AD1289" s="116">
        <v>405.39721827147798</v>
      </c>
      <c r="AF1289" s="116">
        <v>-1</v>
      </c>
      <c r="AG1289" s="116">
        <v>-1</v>
      </c>
      <c r="AH1289" s="116">
        <v>-1</v>
      </c>
      <c r="AI1289" s="116">
        <v>-1</v>
      </c>
      <c r="AJ1289" s="116">
        <v>0</v>
      </c>
      <c r="AM1289" s="116" t="s">
        <v>319</v>
      </c>
      <c r="AN1289" s="116" t="s">
        <v>328</v>
      </c>
      <c r="AQ1289" s="116">
        <v>779</v>
      </c>
      <c r="AR1289" s="116" t="s">
        <v>320</v>
      </c>
      <c r="AS1289" s="116" t="s">
        <v>248</v>
      </c>
      <c r="AT1289" s="116" t="s">
        <v>268</v>
      </c>
      <c r="AV1289" s="116">
        <v>89.869367933125403</v>
      </c>
      <c r="AW1289" s="116">
        <v>0.32878930919999999</v>
      </c>
    </row>
    <row r="1290" spans="1:49" x14ac:dyDescent="0.25">
      <c r="A1290" s="127">
        <v>260000</v>
      </c>
      <c r="B1290" s="127">
        <v>2500000</v>
      </c>
      <c r="C1290" s="127">
        <v>790000</v>
      </c>
      <c r="D1290" s="116" t="s">
        <v>314</v>
      </c>
      <c r="E1290" s="116" t="s">
        <v>315</v>
      </c>
      <c r="F1290" s="116" t="s">
        <v>316</v>
      </c>
      <c r="G1290" s="116" t="s">
        <v>317</v>
      </c>
      <c r="H1290" s="116">
        <v>0.36</v>
      </c>
      <c r="I1290" s="116">
        <v>0.57999999999999996</v>
      </c>
      <c r="J1290" s="116" t="s">
        <v>326</v>
      </c>
      <c r="K1290" s="116">
        <v>3.0363668356500001E-3</v>
      </c>
      <c r="L1290" s="116">
        <v>3994.64585823991</v>
      </c>
      <c r="M1290" s="116">
        <v>9.3748407042193502</v>
      </c>
      <c r="N1290" s="116">
        <v>1.4149353818227799</v>
      </c>
      <c r="O1290" s="116">
        <v>2.846545540381E-2</v>
      </c>
      <c r="P1290" s="116">
        <v>4.2962628679500004E-3</v>
      </c>
      <c r="Q1290" s="116">
        <v>12.129210204134299</v>
      </c>
      <c r="R1290" s="116">
        <v>1210</v>
      </c>
      <c r="S1290" s="116" t="s">
        <v>318</v>
      </c>
      <c r="T1290" s="116">
        <v>1210</v>
      </c>
      <c r="U1290" s="116" t="s">
        <v>327</v>
      </c>
      <c r="V1290" s="116" t="s">
        <v>326</v>
      </c>
      <c r="Z1290" s="116">
        <v>0</v>
      </c>
      <c r="AA1290" s="116">
        <v>1</v>
      </c>
      <c r="AB1290" s="116">
        <v>2.846545540381E-2</v>
      </c>
      <c r="AC1290" s="116">
        <v>4.2962628679500004E-3</v>
      </c>
      <c r="AD1290" s="116">
        <v>12.129210294356399</v>
      </c>
      <c r="AF1290" s="116">
        <v>-1</v>
      </c>
      <c r="AG1290" s="116">
        <v>-1</v>
      </c>
      <c r="AH1290" s="116">
        <v>-1</v>
      </c>
      <c r="AI1290" s="116">
        <v>-1</v>
      </c>
      <c r="AJ1290" s="116">
        <v>0</v>
      </c>
      <c r="AM1290" s="116" t="s">
        <v>319</v>
      </c>
      <c r="AN1290" s="116" t="s">
        <v>328</v>
      </c>
      <c r="AQ1290" s="116">
        <v>779</v>
      </c>
      <c r="AR1290" s="116" t="s">
        <v>320</v>
      </c>
      <c r="AS1290" s="116" t="s">
        <v>248</v>
      </c>
      <c r="AT1290" s="116" t="s">
        <v>268</v>
      </c>
      <c r="AV1290" s="116">
        <v>91.983854864857506</v>
      </c>
      <c r="AW1290" s="116">
        <v>9.8371534999999993E-3</v>
      </c>
    </row>
    <row r="1291" spans="1:49" x14ac:dyDescent="0.25">
      <c r="A1291" s="127">
        <v>260000</v>
      </c>
      <c r="B1291" s="127">
        <v>2500000</v>
      </c>
      <c r="C1291" s="127">
        <v>790000</v>
      </c>
      <c r="D1291" s="116" t="s">
        <v>314</v>
      </c>
      <c r="E1291" s="116" t="s">
        <v>315</v>
      </c>
      <c r="F1291" s="116" t="s">
        <v>316</v>
      </c>
      <c r="G1291" s="116" t="s">
        <v>317</v>
      </c>
      <c r="H1291" s="116">
        <v>0.36</v>
      </c>
      <c r="I1291" s="116">
        <v>0.57999999999999996</v>
      </c>
      <c r="J1291" s="116" t="s">
        <v>326</v>
      </c>
      <c r="K1291" s="116">
        <v>0.1199712063297</v>
      </c>
      <c r="L1291" s="116">
        <v>3994.64585823991</v>
      </c>
      <c r="M1291" s="116">
        <v>9.3748407042193502</v>
      </c>
      <c r="N1291" s="116">
        <v>1.4149353818227799</v>
      </c>
      <c r="O1291" s="116">
        <v>1.1247109484340301</v>
      </c>
      <c r="P1291" s="116">
        <v>0.16975150463586</v>
      </c>
      <c r="Q1291" s="116">
        <v>479.24248247301</v>
      </c>
      <c r="R1291" s="116">
        <v>1310</v>
      </c>
      <c r="S1291" s="116" t="s">
        <v>318</v>
      </c>
      <c r="T1291" s="116">
        <v>1310</v>
      </c>
      <c r="U1291" s="116" t="s">
        <v>327</v>
      </c>
      <c r="V1291" s="116" t="s">
        <v>326</v>
      </c>
      <c r="Z1291" s="116">
        <v>0</v>
      </c>
      <c r="AA1291" s="116">
        <v>1</v>
      </c>
      <c r="AB1291" s="116">
        <v>1.1247109484340301</v>
      </c>
      <c r="AC1291" s="116">
        <v>0.16975150463586</v>
      </c>
      <c r="AD1291" s="116">
        <v>479.24248238278699</v>
      </c>
      <c r="AF1291" s="116">
        <v>-1</v>
      </c>
      <c r="AG1291" s="116">
        <v>-1</v>
      </c>
      <c r="AH1291" s="116">
        <v>-1</v>
      </c>
      <c r="AI1291" s="116">
        <v>-1</v>
      </c>
      <c r="AJ1291" s="116">
        <v>0</v>
      </c>
      <c r="AM1291" s="116" t="s">
        <v>319</v>
      </c>
      <c r="AN1291" s="116" t="s">
        <v>328</v>
      </c>
      <c r="AQ1291" s="116">
        <v>779</v>
      </c>
      <c r="AR1291" s="116" t="s">
        <v>320</v>
      </c>
      <c r="AS1291" s="116" t="s">
        <v>248</v>
      </c>
      <c r="AT1291" s="116" t="s">
        <v>268</v>
      </c>
      <c r="AV1291" s="116">
        <v>91.564287639737202</v>
      </c>
      <c r="AW1291" s="116">
        <v>0.38868003439999999</v>
      </c>
    </row>
    <row r="1292" spans="1:49" x14ac:dyDescent="0.25">
      <c r="A1292" s="127">
        <v>260000</v>
      </c>
      <c r="B1292" s="127">
        <v>2500000</v>
      </c>
      <c r="C1292" s="127">
        <v>790000</v>
      </c>
      <c r="D1292" s="116" t="s">
        <v>314</v>
      </c>
      <c r="E1292" s="116" t="s">
        <v>315</v>
      </c>
      <c r="F1292" s="116" t="s">
        <v>316</v>
      </c>
      <c r="G1292" s="116" t="s">
        <v>317</v>
      </c>
      <c r="H1292" s="116">
        <v>0.36</v>
      </c>
      <c r="I1292" s="116">
        <v>0.57999999999999996</v>
      </c>
      <c r="J1292" s="116" t="s">
        <v>326</v>
      </c>
      <c r="K1292" s="116">
        <v>3.4015011639000002E-4</v>
      </c>
      <c r="L1292" s="116">
        <v>3985.90183024216</v>
      </c>
      <c r="M1292" s="116">
        <v>9.9895553965755504</v>
      </c>
      <c r="N1292" s="116">
        <v>1.50203638292068</v>
      </c>
      <c r="O1292" s="116">
        <v>3.3979484308899999E-3</v>
      </c>
      <c r="P1292" s="116">
        <v>5.1091785047999996E-4</v>
      </c>
      <c r="Q1292" s="116">
        <v>1.35580497150388</v>
      </c>
      <c r="R1292" s="116">
        <v>1210</v>
      </c>
      <c r="S1292" s="116" t="s">
        <v>318</v>
      </c>
      <c r="T1292" s="116">
        <v>1210</v>
      </c>
      <c r="U1292" s="116" t="s">
        <v>327</v>
      </c>
      <c r="V1292" s="116" t="s">
        <v>326</v>
      </c>
      <c r="Z1292" s="116">
        <v>0</v>
      </c>
      <c r="AA1292" s="116">
        <v>1</v>
      </c>
      <c r="AB1292" s="116">
        <v>3.3979484308899999E-3</v>
      </c>
      <c r="AC1292" s="116">
        <v>5.1091785047999996E-4</v>
      </c>
      <c r="AD1292" s="116">
        <v>1.35580497150341</v>
      </c>
      <c r="AF1292" s="116">
        <v>-1</v>
      </c>
      <c r="AG1292" s="116">
        <v>-1</v>
      </c>
      <c r="AH1292" s="116">
        <v>-1</v>
      </c>
      <c r="AI1292" s="116">
        <v>-1</v>
      </c>
      <c r="AJ1292" s="116">
        <v>0</v>
      </c>
      <c r="AM1292" s="116" t="s">
        <v>319</v>
      </c>
      <c r="AN1292" s="116" t="s">
        <v>328</v>
      </c>
      <c r="AQ1292" s="116">
        <v>779</v>
      </c>
      <c r="AR1292" s="116" t="s">
        <v>320</v>
      </c>
      <c r="AS1292" s="116" t="s">
        <v>248</v>
      </c>
      <c r="AT1292" s="116" t="s">
        <v>268</v>
      </c>
      <c r="AV1292" s="116">
        <v>15.919205531541399</v>
      </c>
      <c r="AW1292" s="116">
        <v>1.0995985E-3</v>
      </c>
    </row>
    <row r="1293" spans="1:49" x14ac:dyDescent="0.25">
      <c r="A1293" s="127">
        <v>260000</v>
      </c>
      <c r="B1293" s="127">
        <v>2500000</v>
      </c>
      <c r="C1293" s="127">
        <v>790000</v>
      </c>
      <c r="D1293" s="116" t="s">
        <v>314</v>
      </c>
      <c r="E1293" s="116" t="s">
        <v>315</v>
      </c>
      <c r="F1293" s="116" t="s">
        <v>316</v>
      </c>
      <c r="G1293" s="116" t="s">
        <v>317</v>
      </c>
      <c r="H1293" s="116">
        <v>0.36</v>
      </c>
      <c r="I1293" s="116">
        <v>0.57999999999999996</v>
      </c>
      <c r="J1293" s="116" t="s">
        <v>326</v>
      </c>
      <c r="K1293" s="116">
        <v>3.3631226491940003E-2</v>
      </c>
      <c r="L1293" s="116">
        <v>3985.90183024216</v>
      </c>
      <c r="M1293" s="116">
        <v>9.9895553965755504</v>
      </c>
      <c r="N1293" s="116">
        <v>1.50203638292068</v>
      </c>
      <c r="O1293" s="116">
        <v>0.33596100009607999</v>
      </c>
      <c r="P1293" s="116">
        <v>5.0515325793149997E-2</v>
      </c>
      <c r="Q1293" s="116">
        <v>134.05076722754001</v>
      </c>
      <c r="R1293" s="116">
        <v>1310</v>
      </c>
      <c r="S1293" s="116" t="s">
        <v>318</v>
      </c>
      <c r="T1293" s="116">
        <v>1310</v>
      </c>
      <c r="U1293" s="116" t="s">
        <v>327</v>
      </c>
      <c r="V1293" s="116" t="s">
        <v>326</v>
      </c>
      <c r="Z1293" s="116">
        <v>0</v>
      </c>
      <c r="AA1293" s="116">
        <v>1</v>
      </c>
      <c r="AB1293" s="116">
        <v>0.33596100009607999</v>
      </c>
      <c r="AC1293" s="116">
        <v>5.0515325793149997E-2</v>
      </c>
      <c r="AD1293" s="116">
        <v>134.050767227541</v>
      </c>
      <c r="AF1293" s="116">
        <v>-1</v>
      </c>
      <c r="AG1293" s="116">
        <v>-1</v>
      </c>
      <c r="AH1293" s="116">
        <v>-1</v>
      </c>
      <c r="AI1293" s="116">
        <v>-1</v>
      </c>
      <c r="AJ1293" s="116">
        <v>0</v>
      </c>
      <c r="AM1293" s="116" t="s">
        <v>319</v>
      </c>
      <c r="AN1293" s="116" t="s">
        <v>328</v>
      </c>
      <c r="AQ1293" s="116">
        <v>779</v>
      </c>
      <c r="AR1293" s="116" t="s">
        <v>320</v>
      </c>
      <c r="AS1293" s="116" t="s">
        <v>248</v>
      </c>
      <c r="AT1293" s="116" t="s">
        <v>268</v>
      </c>
      <c r="AV1293" s="116">
        <v>50.216474717216599</v>
      </c>
      <c r="AW1293" s="116">
        <v>0.1087191948</v>
      </c>
    </row>
    <row r="1294" spans="1:49" x14ac:dyDescent="0.25">
      <c r="A1294" s="127">
        <v>260000</v>
      </c>
      <c r="B1294" s="127">
        <v>2500000</v>
      </c>
      <c r="C1294" s="127">
        <v>790000</v>
      </c>
      <c r="D1294" s="116" t="s">
        <v>314</v>
      </c>
      <c r="E1294" s="116" t="s">
        <v>315</v>
      </c>
      <c r="F1294" s="116" t="s">
        <v>316</v>
      </c>
      <c r="G1294" s="116" t="s">
        <v>317</v>
      </c>
      <c r="H1294" s="116">
        <v>0.36</v>
      </c>
      <c r="I1294" s="116">
        <v>0.57999999999999996</v>
      </c>
      <c r="J1294" s="116" t="s">
        <v>326</v>
      </c>
      <c r="K1294" s="116">
        <v>0.29106569494633</v>
      </c>
      <c r="L1294" s="116">
        <v>4007.68002555253</v>
      </c>
      <c r="M1294" s="116">
        <v>10.7442381479845</v>
      </c>
      <c r="N1294" s="116">
        <v>1.8522362499862199</v>
      </c>
      <c r="O1294" s="116">
        <v>3.1272791432120299</v>
      </c>
      <c r="P1294" s="116">
        <v>0.53912243130702997</v>
      </c>
      <c r="Q1294" s="116">
        <v>1166.4981717599801</v>
      </c>
      <c r="R1294" s="116">
        <v>1210</v>
      </c>
      <c r="S1294" s="116" t="s">
        <v>318</v>
      </c>
      <c r="T1294" s="116">
        <v>1210</v>
      </c>
      <c r="U1294" s="116" t="s">
        <v>327</v>
      </c>
      <c r="V1294" s="116" t="s">
        <v>326</v>
      </c>
      <c r="Z1294" s="116">
        <v>0</v>
      </c>
      <c r="AA1294" s="116">
        <v>1</v>
      </c>
      <c r="AB1294" s="116">
        <v>3.1272791432120299</v>
      </c>
      <c r="AC1294" s="116">
        <v>0.53912243130702997</v>
      </c>
      <c r="AD1294" s="116">
        <v>1166.4981717599801</v>
      </c>
      <c r="AF1294" s="116">
        <v>-1</v>
      </c>
      <c r="AG1294" s="116">
        <v>-1</v>
      </c>
      <c r="AH1294" s="116">
        <v>-1</v>
      </c>
      <c r="AI1294" s="116">
        <v>-1</v>
      </c>
      <c r="AJ1294" s="116">
        <v>0</v>
      </c>
      <c r="AM1294" s="116" t="s">
        <v>319</v>
      </c>
      <c r="AN1294" s="116" t="s">
        <v>328</v>
      </c>
      <c r="AQ1294" s="116">
        <v>779</v>
      </c>
      <c r="AR1294" s="116" t="s">
        <v>320</v>
      </c>
      <c r="AS1294" s="116" t="s">
        <v>248</v>
      </c>
      <c r="AT1294" s="116" t="s">
        <v>268</v>
      </c>
      <c r="AV1294" s="116">
        <v>201.163481802474</v>
      </c>
      <c r="AW1294" s="116">
        <v>0.94606502169999995</v>
      </c>
    </row>
    <row r="1295" spans="1:49" x14ac:dyDescent="0.25">
      <c r="A1295" s="127">
        <v>260000</v>
      </c>
      <c r="B1295" s="127">
        <v>2500000</v>
      </c>
      <c r="C1295" s="127">
        <v>790000</v>
      </c>
      <c r="D1295" s="116" t="s">
        <v>314</v>
      </c>
      <c r="E1295" s="116" t="s">
        <v>315</v>
      </c>
      <c r="F1295" s="116" t="s">
        <v>316</v>
      </c>
      <c r="G1295" s="116" t="s">
        <v>317</v>
      </c>
      <c r="H1295" s="116">
        <v>0.36</v>
      </c>
      <c r="I1295" s="116">
        <v>0.57999999999999996</v>
      </c>
      <c r="J1295" s="116" t="s">
        <v>326</v>
      </c>
      <c r="K1295" s="116">
        <v>5.6351669127510003E-2</v>
      </c>
      <c r="L1295" s="116">
        <v>4007.68002555253</v>
      </c>
      <c r="M1295" s="116">
        <v>10.7442381479845</v>
      </c>
      <c r="N1295" s="116">
        <v>1.8522362499862199</v>
      </c>
      <c r="O1295" s="116">
        <v>0.60545575314246003</v>
      </c>
      <c r="P1295" s="116">
        <v>0.10437660430520999</v>
      </c>
      <c r="Q1295" s="116">
        <v>225.83945876889101</v>
      </c>
      <c r="R1295" s="116">
        <v>1310</v>
      </c>
      <c r="S1295" s="116" t="s">
        <v>318</v>
      </c>
      <c r="T1295" s="116">
        <v>1310</v>
      </c>
      <c r="U1295" s="116" t="s">
        <v>327</v>
      </c>
      <c r="V1295" s="116" t="s">
        <v>326</v>
      </c>
      <c r="Z1295" s="116">
        <v>0</v>
      </c>
      <c r="AA1295" s="116">
        <v>1</v>
      </c>
      <c r="AB1295" s="116">
        <v>0.60545575314246003</v>
      </c>
      <c r="AC1295" s="116">
        <v>0.10437660430520999</v>
      </c>
      <c r="AD1295" s="116">
        <v>225.83945876889101</v>
      </c>
      <c r="AF1295" s="116">
        <v>-1</v>
      </c>
      <c r="AG1295" s="116">
        <v>-1</v>
      </c>
      <c r="AH1295" s="116">
        <v>-1</v>
      </c>
      <c r="AI1295" s="116">
        <v>-1</v>
      </c>
      <c r="AJ1295" s="116">
        <v>0</v>
      </c>
      <c r="AM1295" s="116" t="s">
        <v>319</v>
      </c>
      <c r="AN1295" s="116" t="s">
        <v>328</v>
      </c>
      <c r="AQ1295" s="116">
        <v>779</v>
      </c>
      <c r="AR1295" s="116" t="s">
        <v>320</v>
      </c>
      <c r="AS1295" s="116" t="s">
        <v>248</v>
      </c>
      <c r="AT1295" s="116" t="s">
        <v>268</v>
      </c>
      <c r="AV1295" s="116">
        <v>60.443322059246299</v>
      </c>
      <c r="AW1295" s="116">
        <v>0.1831625781</v>
      </c>
    </row>
    <row r="1296" spans="1:49" x14ac:dyDescent="0.25">
      <c r="A1296" s="127">
        <v>260000</v>
      </c>
      <c r="B1296" s="127">
        <v>2500000</v>
      </c>
      <c r="C1296" s="127">
        <v>790000</v>
      </c>
      <c r="D1296" s="116" t="s">
        <v>314</v>
      </c>
      <c r="E1296" s="116" t="s">
        <v>315</v>
      </c>
      <c r="F1296" s="116" t="s">
        <v>316</v>
      </c>
      <c r="G1296" s="116" t="s">
        <v>317</v>
      </c>
      <c r="H1296" s="116">
        <v>0.36</v>
      </c>
      <c r="I1296" s="116">
        <v>0.57999999999999996</v>
      </c>
      <c r="J1296" s="116" t="s">
        <v>326</v>
      </c>
      <c r="K1296" s="116">
        <v>0.2703460893179</v>
      </c>
      <c r="L1296" s="116">
        <v>4007.68002555253</v>
      </c>
      <c r="M1296" s="116">
        <v>10.7442381479845</v>
      </c>
      <c r="N1296" s="116">
        <v>1.8522362499862199</v>
      </c>
      <c r="O1296" s="116">
        <v>2.9046627660078399</v>
      </c>
      <c r="P1296" s="116">
        <v>0.50074482667663001</v>
      </c>
      <c r="Q1296" s="116">
        <v>1083.4606221455899</v>
      </c>
      <c r="R1296" s="116">
        <v>1310</v>
      </c>
      <c r="S1296" s="116" t="s">
        <v>318</v>
      </c>
      <c r="T1296" s="116">
        <v>1310</v>
      </c>
      <c r="U1296" s="116" t="s">
        <v>327</v>
      </c>
      <c r="V1296" s="116" t="s">
        <v>326</v>
      </c>
      <c r="Z1296" s="116">
        <v>0</v>
      </c>
      <c r="AA1296" s="116">
        <v>1</v>
      </c>
      <c r="AB1296" s="116">
        <v>2.9046627660078399</v>
      </c>
      <c r="AC1296" s="116">
        <v>0.50074482667663001</v>
      </c>
      <c r="AD1296" s="116">
        <v>1083.4606221455899</v>
      </c>
      <c r="AF1296" s="116">
        <v>-1</v>
      </c>
      <c r="AG1296" s="116">
        <v>-1</v>
      </c>
      <c r="AH1296" s="116">
        <v>-1</v>
      </c>
      <c r="AI1296" s="116">
        <v>-1</v>
      </c>
      <c r="AJ1296" s="116">
        <v>0</v>
      </c>
      <c r="AM1296" s="116" t="s">
        <v>319</v>
      </c>
      <c r="AN1296" s="116" t="s">
        <v>328</v>
      </c>
      <c r="AQ1296" s="116">
        <v>779</v>
      </c>
      <c r="AR1296" s="116" t="s">
        <v>320</v>
      </c>
      <c r="AS1296" s="116" t="s">
        <v>248</v>
      </c>
      <c r="AT1296" s="116" t="s">
        <v>268</v>
      </c>
      <c r="AV1296" s="116">
        <v>132.80926168734601</v>
      </c>
      <c r="AW1296" s="116">
        <v>0.87871907719999998</v>
      </c>
    </row>
    <row r="1297" spans="1:49" x14ac:dyDescent="0.25">
      <c r="A1297" s="127">
        <v>260000</v>
      </c>
      <c r="B1297" s="127">
        <v>2500000</v>
      </c>
      <c r="C1297" s="127">
        <v>800000</v>
      </c>
      <c r="D1297" s="116" t="s">
        <v>314</v>
      </c>
      <c r="E1297" s="116" t="s">
        <v>315</v>
      </c>
      <c r="F1297" s="116" t="s">
        <v>316</v>
      </c>
      <c r="G1297" s="116" t="s">
        <v>317</v>
      </c>
      <c r="H1297" s="116">
        <v>0.36</v>
      </c>
      <c r="I1297" s="116">
        <v>0.57999999999999996</v>
      </c>
      <c r="J1297" s="116" t="s">
        <v>326</v>
      </c>
      <c r="K1297" s="116">
        <v>3.0478814122699999E-3</v>
      </c>
      <c r="L1297" s="116">
        <v>3973.0084840741602</v>
      </c>
      <c r="M1297" s="116">
        <v>10.117702958037199</v>
      </c>
      <c r="N1297" s="116">
        <v>1.5759499307353599</v>
      </c>
      <c r="O1297" s="116">
        <v>3.0837558780729999E-2</v>
      </c>
      <c r="P1297" s="116">
        <v>4.8033085005599998E-3</v>
      </c>
      <c r="Q1297" s="116">
        <v>12.109258709424401</v>
      </c>
      <c r="R1297" s="116">
        <v>1210</v>
      </c>
      <c r="S1297" s="116" t="s">
        <v>318</v>
      </c>
      <c r="T1297" s="116">
        <v>1210</v>
      </c>
      <c r="U1297" s="116" t="s">
        <v>327</v>
      </c>
      <c r="V1297" s="116" t="s">
        <v>326</v>
      </c>
      <c r="Z1297" s="116">
        <v>0</v>
      </c>
      <c r="AA1297" s="116">
        <v>1</v>
      </c>
      <c r="AB1297" s="116">
        <v>3.0837558780729999E-2</v>
      </c>
      <c r="AC1297" s="116">
        <v>4.8033085005599998E-3</v>
      </c>
      <c r="AD1297" s="116">
        <v>12.1092587094239</v>
      </c>
      <c r="AF1297" s="116">
        <v>-1</v>
      </c>
      <c r="AG1297" s="116">
        <v>-1</v>
      </c>
      <c r="AH1297" s="116">
        <v>-1</v>
      </c>
      <c r="AI1297" s="116">
        <v>-1</v>
      </c>
      <c r="AJ1297" s="116">
        <v>0</v>
      </c>
      <c r="AM1297" s="116" t="s">
        <v>319</v>
      </c>
      <c r="AN1297" s="116" t="s">
        <v>328</v>
      </c>
      <c r="AQ1297" s="116">
        <v>779</v>
      </c>
      <c r="AR1297" s="116" t="s">
        <v>320</v>
      </c>
      <c r="AS1297" s="116" t="s">
        <v>248</v>
      </c>
      <c r="AT1297" s="116" t="s">
        <v>268</v>
      </c>
      <c r="AV1297" s="116">
        <v>70.471620634926595</v>
      </c>
      <c r="AW1297" s="116">
        <v>9.8209721999999999E-3</v>
      </c>
    </row>
    <row r="1298" spans="1:49" x14ac:dyDescent="0.25">
      <c r="A1298" s="127">
        <v>260000</v>
      </c>
      <c r="B1298" s="127">
        <v>2500000</v>
      </c>
      <c r="C1298" s="127">
        <v>800000</v>
      </c>
      <c r="D1298" s="116" t="s">
        <v>314</v>
      </c>
      <c r="E1298" s="116" t="s">
        <v>315</v>
      </c>
      <c r="F1298" s="116" t="s">
        <v>316</v>
      </c>
      <c r="G1298" s="116" t="s">
        <v>317</v>
      </c>
      <c r="H1298" s="116">
        <v>0.36</v>
      </c>
      <c r="I1298" s="116">
        <v>0.57999999999999996</v>
      </c>
      <c r="J1298" s="116" t="s">
        <v>326</v>
      </c>
      <c r="K1298" s="116">
        <v>4.3342334354419997E-2</v>
      </c>
      <c r="L1298" s="116">
        <v>3973.0084840741602</v>
      </c>
      <c r="M1298" s="116">
        <v>10.117702958037199</v>
      </c>
      <c r="N1298" s="116">
        <v>1.5759499307353599</v>
      </c>
      <c r="O1298" s="116">
        <v>0.43852486450601003</v>
      </c>
      <c r="P1298" s="116">
        <v>6.8305348823760006E-2</v>
      </c>
      <c r="Q1298" s="116">
        <v>172.19946210971301</v>
      </c>
      <c r="R1298" s="116">
        <v>1310</v>
      </c>
      <c r="S1298" s="116" t="s">
        <v>318</v>
      </c>
      <c r="T1298" s="116">
        <v>1310</v>
      </c>
      <c r="U1298" s="116" t="s">
        <v>327</v>
      </c>
      <c r="V1298" s="116" t="s">
        <v>326</v>
      </c>
      <c r="Z1298" s="116">
        <v>0</v>
      </c>
      <c r="AA1298" s="116">
        <v>1</v>
      </c>
      <c r="AB1298" s="116">
        <v>0.43852486450601003</v>
      </c>
      <c r="AC1298" s="116">
        <v>6.8305348823760006E-2</v>
      </c>
      <c r="AD1298" s="116">
        <v>172.19946210971301</v>
      </c>
      <c r="AF1298" s="116">
        <v>-1</v>
      </c>
      <c r="AG1298" s="116">
        <v>-1</v>
      </c>
      <c r="AH1298" s="116">
        <v>-1</v>
      </c>
      <c r="AI1298" s="116">
        <v>-1</v>
      </c>
      <c r="AJ1298" s="116">
        <v>0</v>
      </c>
      <c r="AM1298" s="116" t="s">
        <v>319</v>
      </c>
      <c r="AN1298" s="116" t="s">
        <v>328</v>
      </c>
      <c r="AQ1298" s="116">
        <v>779</v>
      </c>
      <c r="AR1298" s="116" t="s">
        <v>320</v>
      </c>
      <c r="AS1298" s="116" t="s">
        <v>248</v>
      </c>
      <c r="AT1298" s="116" t="s">
        <v>268</v>
      </c>
      <c r="AV1298" s="116">
        <v>61.848554865220002</v>
      </c>
      <c r="AW1298" s="116">
        <v>0.1396589312</v>
      </c>
    </row>
    <row r="1299" spans="1:49" x14ac:dyDescent="0.25">
      <c r="A1299" s="127">
        <v>260000</v>
      </c>
      <c r="B1299" s="127">
        <v>2500000</v>
      </c>
      <c r="C1299" s="127">
        <v>800000</v>
      </c>
      <c r="D1299" s="116" t="s">
        <v>314</v>
      </c>
      <c r="E1299" s="116" t="s">
        <v>315</v>
      </c>
      <c r="F1299" s="116" t="s">
        <v>316</v>
      </c>
      <c r="G1299" s="116" t="s">
        <v>317</v>
      </c>
      <c r="H1299" s="116">
        <v>0.36</v>
      </c>
      <c r="I1299" s="116">
        <v>0.57999999999999996</v>
      </c>
      <c r="J1299" s="116" t="s">
        <v>326</v>
      </c>
      <c r="K1299" s="116">
        <v>1.9813729196989999E-2</v>
      </c>
      <c r="L1299" s="116">
        <v>3973.0084840741602</v>
      </c>
      <c r="M1299" s="116">
        <v>10.117702958037199</v>
      </c>
      <c r="N1299" s="116">
        <v>1.5759499307353599</v>
      </c>
      <c r="O1299" s="116">
        <v>0.20046942650617</v>
      </c>
      <c r="P1299" s="116">
        <v>3.1225445155610002E-2</v>
      </c>
      <c r="Q1299" s="116">
        <v>78.720114200805</v>
      </c>
      <c r="R1299" s="116">
        <v>1310</v>
      </c>
      <c r="S1299" s="116" t="s">
        <v>318</v>
      </c>
      <c r="T1299" s="116">
        <v>1310</v>
      </c>
      <c r="U1299" s="116" t="s">
        <v>327</v>
      </c>
      <c r="V1299" s="116" t="s">
        <v>326</v>
      </c>
      <c r="Z1299" s="116">
        <v>0</v>
      </c>
      <c r="AA1299" s="116">
        <v>1</v>
      </c>
      <c r="AB1299" s="116">
        <v>0.20046942650617</v>
      </c>
      <c r="AC1299" s="116">
        <v>3.1225445155610002E-2</v>
      </c>
      <c r="AD1299" s="116">
        <v>78.720114200803906</v>
      </c>
      <c r="AF1299" s="116">
        <v>-1</v>
      </c>
      <c r="AG1299" s="116">
        <v>-1</v>
      </c>
      <c r="AH1299" s="116">
        <v>-1</v>
      </c>
      <c r="AI1299" s="116">
        <v>-1</v>
      </c>
      <c r="AJ1299" s="116">
        <v>0</v>
      </c>
      <c r="AM1299" s="116" t="s">
        <v>319</v>
      </c>
      <c r="AN1299" s="116" t="s">
        <v>328</v>
      </c>
      <c r="AQ1299" s="116">
        <v>779</v>
      </c>
      <c r="AR1299" s="116" t="s">
        <v>320</v>
      </c>
      <c r="AS1299" s="116" t="s">
        <v>248</v>
      </c>
      <c r="AT1299" s="116" t="s">
        <v>268</v>
      </c>
      <c r="AV1299" s="116">
        <v>52.009543377389903</v>
      </c>
      <c r="AW1299" s="116">
        <v>6.38443749E-2</v>
      </c>
    </row>
    <row r="1300" spans="1:49" x14ac:dyDescent="0.25">
      <c r="A1300" s="127">
        <v>260000</v>
      </c>
      <c r="B1300" s="127">
        <v>2500000</v>
      </c>
      <c r="C1300" s="127">
        <v>800000</v>
      </c>
      <c r="D1300" s="116" t="s">
        <v>314</v>
      </c>
      <c r="E1300" s="116" t="s">
        <v>315</v>
      </c>
      <c r="F1300" s="116" t="s">
        <v>316</v>
      </c>
      <c r="G1300" s="116" t="s">
        <v>317</v>
      </c>
      <c r="H1300" s="116">
        <v>0.36</v>
      </c>
      <c r="I1300" s="116">
        <v>0.57999999999999996</v>
      </c>
      <c r="J1300" s="116" t="s">
        <v>326</v>
      </c>
      <c r="K1300" s="116">
        <v>0.16500603946249001</v>
      </c>
      <c r="L1300" s="116">
        <v>3998.9179760280399</v>
      </c>
      <c r="M1300" s="116">
        <v>10.842529366083699</v>
      </c>
      <c r="N1300" s="116">
        <v>1.9080663125727799</v>
      </c>
      <c r="O1300" s="116">
        <v>1.7890828284532601</v>
      </c>
      <c r="P1300" s="116">
        <v>0.31484246526943999</v>
      </c>
      <c r="Q1300" s="116">
        <v>659.84561735976001</v>
      </c>
      <c r="R1300" s="116">
        <v>1210</v>
      </c>
      <c r="S1300" s="116" t="s">
        <v>318</v>
      </c>
      <c r="T1300" s="116">
        <v>1210</v>
      </c>
      <c r="U1300" s="116" t="s">
        <v>327</v>
      </c>
      <c r="V1300" s="116" t="s">
        <v>326</v>
      </c>
      <c r="Z1300" s="116">
        <v>0</v>
      </c>
      <c r="AA1300" s="116">
        <v>1</v>
      </c>
      <c r="AB1300" s="116">
        <v>1.7890828284532601</v>
      </c>
      <c r="AC1300" s="116">
        <v>0.31484246526943999</v>
      </c>
      <c r="AD1300" s="116">
        <v>659.84561742316305</v>
      </c>
      <c r="AF1300" s="116">
        <v>-1</v>
      </c>
      <c r="AG1300" s="116">
        <v>-1</v>
      </c>
      <c r="AH1300" s="116">
        <v>-1</v>
      </c>
      <c r="AI1300" s="116">
        <v>-1</v>
      </c>
      <c r="AJ1300" s="116">
        <v>0</v>
      </c>
      <c r="AM1300" s="116" t="s">
        <v>319</v>
      </c>
      <c r="AN1300" s="116" t="s">
        <v>328</v>
      </c>
      <c r="AQ1300" s="116">
        <v>779</v>
      </c>
      <c r="AR1300" s="116" t="s">
        <v>320</v>
      </c>
      <c r="AS1300" s="116" t="s">
        <v>248</v>
      </c>
      <c r="AT1300" s="116" t="s">
        <v>268</v>
      </c>
      <c r="AV1300" s="116">
        <v>118.00065913044099</v>
      </c>
      <c r="AW1300" s="116">
        <v>0.53515459649999997</v>
      </c>
    </row>
    <row r="1301" spans="1:49" x14ac:dyDescent="0.25">
      <c r="A1301" s="127">
        <v>260000</v>
      </c>
      <c r="B1301" s="127">
        <v>2500000</v>
      </c>
      <c r="C1301" s="127">
        <v>800000</v>
      </c>
      <c r="D1301" s="116" t="s">
        <v>314</v>
      </c>
      <c r="E1301" s="116" t="s">
        <v>315</v>
      </c>
      <c r="F1301" s="116" t="s">
        <v>316</v>
      </c>
      <c r="G1301" s="116" t="s">
        <v>317</v>
      </c>
      <c r="H1301" s="116">
        <v>0.36</v>
      </c>
      <c r="I1301" s="116">
        <v>0.57999999999999996</v>
      </c>
      <c r="J1301" s="116" t="s">
        <v>326</v>
      </c>
      <c r="K1301" s="116">
        <v>0.10869394020295001</v>
      </c>
      <c r="L1301" s="116">
        <v>3998.9179760280399</v>
      </c>
      <c r="M1301" s="116">
        <v>10.842529366083699</v>
      </c>
      <c r="N1301" s="116">
        <v>1.9080663125727799</v>
      </c>
      <c r="O1301" s="116">
        <v>1.1785172385659199</v>
      </c>
      <c r="P1301" s="116">
        <v>0.20739524568206</v>
      </c>
      <c r="Q1301" s="116">
        <v>434.65815136292599</v>
      </c>
      <c r="R1301" s="116">
        <v>1310</v>
      </c>
      <c r="S1301" s="116" t="s">
        <v>318</v>
      </c>
      <c r="T1301" s="116">
        <v>1310</v>
      </c>
      <c r="U1301" s="116" t="s">
        <v>327</v>
      </c>
      <c r="V1301" s="116" t="s">
        <v>326</v>
      </c>
      <c r="Z1301" s="116">
        <v>0</v>
      </c>
      <c r="AA1301" s="116">
        <v>1</v>
      </c>
      <c r="AB1301" s="116">
        <v>1.1785172385659199</v>
      </c>
      <c r="AC1301" s="116">
        <v>0.20739524568206</v>
      </c>
      <c r="AD1301" s="116">
        <v>434.65815136292599</v>
      </c>
      <c r="AF1301" s="116">
        <v>-1</v>
      </c>
      <c r="AG1301" s="116">
        <v>-1</v>
      </c>
      <c r="AH1301" s="116">
        <v>-1</v>
      </c>
      <c r="AI1301" s="116">
        <v>-1</v>
      </c>
      <c r="AJ1301" s="116">
        <v>0</v>
      </c>
      <c r="AM1301" s="116" t="s">
        <v>319</v>
      </c>
      <c r="AN1301" s="116" t="s">
        <v>328</v>
      </c>
      <c r="AQ1301" s="116">
        <v>779</v>
      </c>
      <c r="AR1301" s="116" t="s">
        <v>320</v>
      </c>
      <c r="AS1301" s="116" t="s">
        <v>248</v>
      </c>
      <c r="AT1301" s="116" t="s">
        <v>268</v>
      </c>
      <c r="AV1301" s="116">
        <v>89.845805979842098</v>
      </c>
      <c r="AW1301" s="116">
        <v>0.35252080400000002</v>
      </c>
    </row>
    <row r="1302" spans="1:49" x14ac:dyDescent="0.25">
      <c r="A1302" s="127">
        <v>260000</v>
      </c>
      <c r="B1302" s="127">
        <v>2500000</v>
      </c>
      <c r="C1302" s="127">
        <v>800000</v>
      </c>
      <c r="D1302" s="116" t="s">
        <v>314</v>
      </c>
      <c r="E1302" s="116" t="s">
        <v>315</v>
      </c>
      <c r="F1302" s="116" t="s">
        <v>316</v>
      </c>
      <c r="G1302" s="116" t="s">
        <v>317</v>
      </c>
      <c r="H1302" s="116">
        <v>0.36</v>
      </c>
      <c r="I1302" s="116">
        <v>0.57999999999999996</v>
      </c>
      <c r="J1302" s="116" t="s">
        <v>326</v>
      </c>
      <c r="K1302" s="116">
        <v>4.5366430063099997E-2</v>
      </c>
      <c r="L1302" s="116">
        <v>3998.9179760280399</v>
      </c>
      <c r="M1302" s="116">
        <v>10.842529366083699</v>
      </c>
      <c r="N1302" s="116">
        <v>1.9080663125727799</v>
      </c>
      <c r="O1302" s="116">
        <v>0.49188685019360001</v>
      </c>
      <c r="P1302" s="116">
        <v>8.6562156925099998E-2</v>
      </c>
      <c r="Q1302" s="116">
        <v>181.41663268756901</v>
      </c>
      <c r="R1302" s="116">
        <v>1310</v>
      </c>
      <c r="S1302" s="116" t="s">
        <v>318</v>
      </c>
      <c r="T1302" s="116">
        <v>1310</v>
      </c>
      <c r="U1302" s="116" t="s">
        <v>327</v>
      </c>
      <c r="V1302" s="116" t="s">
        <v>326</v>
      </c>
      <c r="Z1302" s="116">
        <v>0</v>
      </c>
      <c r="AA1302" s="116">
        <v>1</v>
      </c>
      <c r="AB1302" s="116">
        <v>0.49188685019360001</v>
      </c>
      <c r="AC1302" s="116">
        <v>8.6562156925099998E-2</v>
      </c>
      <c r="AD1302" s="116">
        <v>181.416632687571</v>
      </c>
      <c r="AF1302" s="116">
        <v>-1</v>
      </c>
      <c r="AG1302" s="116">
        <v>-1</v>
      </c>
      <c r="AH1302" s="116">
        <v>-1</v>
      </c>
      <c r="AI1302" s="116">
        <v>-1</v>
      </c>
      <c r="AJ1302" s="116">
        <v>0</v>
      </c>
      <c r="AM1302" s="116" t="s">
        <v>319</v>
      </c>
      <c r="AN1302" s="116" t="s">
        <v>328</v>
      </c>
      <c r="AQ1302" s="116">
        <v>779</v>
      </c>
      <c r="AR1302" s="116" t="s">
        <v>320</v>
      </c>
      <c r="AS1302" s="116" t="s">
        <v>248</v>
      </c>
      <c r="AT1302" s="116" t="s">
        <v>268</v>
      </c>
      <c r="AV1302" s="116">
        <v>54.213555575868902</v>
      </c>
      <c r="AW1302" s="116">
        <v>0.14713433309999999</v>
      </c>
    </row>
    <row r="1303" spans="1:49" x14ac:dyDescent="0.25">
      <c r="A1303" s="127">
        <v>260000</v>
      </c>
      <c r="B1303" s="127">
        <v>2500000</v>
      </c>
      <c r="C1303" s="127">
        <v>800000</v>
      </c>
      <c r="D1303" s="116" t="s">
        <v>314</v>
      </c>
      <c r="E1303" s="116" t="s">
        <v>315</v>
      </c>
      <c r="F1303" s="116" t="s">
        <v>316</v>
      </c>
      <c r="G1303" s="116" t="s">
        <v>317</v>
      </c>
      <c r="H1303" s="116">
        <v>0.36</v>
      </c>
      <c r="I1303" s="116">
        <v>0.57999999999999996</v>
      </c>
      <c r="J1303" s="116" t="s">
        <v>326</v>
      </c>
      <c r="K1303" s="116">
        <v>4.7825479659789998E-2</v>
      </c>
      <c r="L1303" s="116">
        <v>3998.9179760280399</v>
      </c>
      <c r="M1303" s="116">
        <v>10.842529366083699</v>
      </c>
      <c r="N1303" s="116">
        <v>1.9080663125727799</v>
      </c>
      <c r="O1303" s="116">
        <v>0.51854916765833003</v>
      </c>
      <c r="P1303" s="116">
        <v>9.1254186621479993E-2</v>
      </c>
      <c r="Q1303" s="116">
        <v>191.25017032370599</v>
      </c>
      <c r="R1303" s="116">
        <v>1310</v>
      </c>
      <c r="S1303" s="116" t="s">
        <v>318</v>
      </c>
      <c r="T1303" s="116">
        <v>1310</v>
      </c>
      <c r="U1303" s="116" t="s">
        <v>327</v>
      </c>
      <c r="V1303" s="116" t="s">
        <v>326</v>
      </c>
      <c r="Z1303" s="116">
        <v>0</v>
      </c>
      <c r="AA1303" s="116">
        <v>1</v>
      </c>
      <c r="AB1303" s="116">
        <v>0.51854916765833003</v>
      </c>
      <c r="AC1303" s="116">
        <v>9.1254186621479993E-2</v>
      </c>
      <c r="AD1303" s="116">
        <v>191.25017032370701</v>
      </c>
      <c r="AF1303" s="116">
        <v>-1</v>
      </c>
      <c r="AG1303" s="116">
        <v>-1</v>
      </c>
      <c r="AH1303" s="116">
        <v>-1</v>
      </c>
      <c r="AI1303" s="116">
        <v>-1</v>
      </c>
      <c r="AJ1303" s="116">
        <v>0</v>
      </c>
      <c r="AM1303" s="116" t="s">
        <v>319</v>
      </c>
      <c r="AN1303" s="116" t="s">
        <v>328</v>
      </c>
      <c r="AQ1303" s="116">
        <v>779</v>
      </c>
      <c r="AR1303" s="116" t="s">
        <v>320</v>
      </c>
      <c r="AS1303" s="116" t="s">
        <v>248</v>
      </c>
      <c r="AT1303" s="116" t="s">
        <v>268</v>
      </c>
      <c r="AV1303" s="116">
        <v>60.385466292890399</v>
      </c>
      <c r="AW1303" s="116">
        <v>0.15510962719999999</v>
      </c>
    </row>
    <row r="1304" spans="1:49" x14ac:dyDescent="0.25">
      <c r="A1304" s="127">
        <v>260000</v>
      </c>
      <c r="B1304" s="127">
        <v>2500000</v>
      </c>
      <c r="C1304" s="127">
        <v>800000</v>
      </c>
      <c r="D1304" s="116" t="s">
        <v>314</v>
      </c>
      <c r="E1304" s="116" t="s">
        <v>315</v>
      </c>
      <c r="F1304" s="116" t="s">
        <v>316</v>
      </c>
      <c r="G1304" s="116" t="s">
        <v>317</v>
      </c>
      <c r="H1304" s="116">
        <v>0.36</v>
      </c>
      <c r="I1304" s="116">
        <v>0.57999999999999996</v>
      </c>
      <c r="J1304" s="116" t="s">
        <v>326</v>
      </c>
      <c r="K1304" s="116">
        <v>0.17218699549141001</v>
      </c>
      <c r="L1304" s="116">
        <v>3998.9179760280399</v>
      </c>
      <c r="M1304" s="116">
        <v>10.842529366083699</v>
      </c>
      <c r="N1304" s="116">
        <v>1.9080663125727799</v>
      </c>
      <c r="O1304" s="116">
        <v>1.86694255507341</v>
      </c>
      <c r="P1304" s="116">
        <v>0.32854420556029001</v>
      </c>
      <c r="Q1304" s="116">
        <v>688.561671508887</v>
      </c>
      <c r="R1304" s="116">
        <v>1310</v>
      </c>
      <c r="S1304" s="116" t="s">
        <v>318</v>
      </c>
      <c r="T1304" s="116">
        <v>1310</v>
      </c>
      <c r="U1304" s="116" t="s">
        <v>327</v>
      </c>
      <c r="V1304" s="116" t="s">
        <v>326</v>
      </c>
      <c r="Z1304" s="116">
        <v>0</v>
      </c>
      <c r="AA1304" s="116">
        <v>1</v>
      </c>
      <c r="AB1304" s="116">
        <v>1.86694255507341</v>
      </c>
      <c r="AC1304" s="116">
        <v>0.32854420556029001</v>
      </c>
      <c r="AD1304" s="116">
        <v>688.56167144561596</v>
      </c>
      <c r="AF1304" s="116">
        <v>-1</v>
      </c>
      <c r="AG1304" s="116">
        <v>-1</v>
      </c>
      <c r="AH1304" s="116">
        <v>-1</v>
      </c>
      <c r="AI1304" s="116">
        <v>-1</v>
      </c>
      <c r="AJ1304" s="116">
        <v>0</v>
      </c>
      <c r="AM1304" s="116" t="s">
        <v>319</v>
      </c>
      <c r="AN1304" s="116" t="s">
        <v>328</v>
      </c>
      <c r="AQ1304" s="116">
        <v>779</v>
      </c>
      <c r="AR1304" s="116" t="s">
        <v>320</v>
      </c>
      <c r="AS1304" s="116" t="s">
        <v>248</v>
      </c>
      <c r="AT1304" s="116" t="s">
        <v>268</v>
      </c>
      <c r="AV1304" s="116">
        <v>109.182290973972</v>
      </c>
      <c r="AW1304" s="116">
        <v>0.55844417800000001</v>
      </c>
    </row>
    <row r="1305" spans="1:49" x14ac:dyDescent="0.25">
      <c r="A1305" s="127">
        <v>260000</v>
      </c>
      <c r="B1305" s="127">
        <v>2500000</v>
      </c>
      <c r="C1305" s="127">
        <v>800000</v>
      </c>
      <c r="D1305" s="116" t="s">
        <v>314</v>
      </c>
      <c r="E1305" s="116" t="s">
        <v>315</v>
      </c>
      <c r="F1305" s="116" t="s">
        <v>316</v>
      </c>
      <c r="G1305" s="116" t="s">
        <v>317</v>
      </c>
      <c r="H1305" s="116">
        <v>0.36</v>
      </c>
      <c r="I1305" s="116">
        <v>0.57999999999999996</v>
      </c>
      <c r="J1305" s="116" t="s">
        <v>326</v>
      </c>
      <c r="K1305" s="116">
        <v>3.4319861552700001E-3</v>
      </c>
      <c r="L1305" s="116">
        <v>3980.4594054334002</v>
      </c>
      <c r="M1305" s="116">
        <v>10.159703307237301</v>
      </c>
      <c r="N1305" s="116">
        <v>1.5873528137722901</v>
      </c>
      <c r="O1305" s="116">
        <v>3.486796109214E-2</v>
      </c>
      <c r="P1305" s="116">
        <v>5.4477728804000003E-3</v>
      </c>
      <c r="Q1305" s="116">
        <v>13.6608815710816</v>
      </c>
      <c r="R1305" s="116">
        <v>1210</v>
      </c>
      <c r="S1305" s="116" t="s">
        <v>318</v>
      </c>
      <c r="T1305" s="116">
        <v>1210</v>
      </c>
      <c r="U1305" s="116" t="s">
        <v>327</v>
      </c>
      <c r="V1305" s="116" t="s">
        <v>326</v>
      </c>
      <c r="Z1305" s="116">
        <v>0</v>
      </c>
      <c r="AA1305" s="116">
        <v>1</v>
      </c>
      <c r="AB1305" s="116">
        <v>3.486796109214E-2</v>
      </c>
      <c r="AC1305" s="116">
        <v>5.4477728804000003E-3</v>
      </c>
      <c r="AD1305" s="116">
        <v>13.6608815390522</v>
      </c>
      <c r="AF1305" s="116">
        <v>-1</v>
      </c>
      <c r="AG1305" s="116">
        <v>-1</v>
      </c>
      <c r="AH1305" s="116">
        <v>-1</v>
      </c>
      <c r="AI1305" s="116">
        <v>-1</v>
      </c>
      <c r="AJ1305" s="116">
        <v>0</v>
      </c>
      <c r="AM1305" s="116" t="s">
        <v>319</v>
      </c>
      <c r="AN1305" s="116" t="s">
        <v>328</v>
      </c>
      <c r="AQ1305" s="116">
        <v>779</v>
      </c>
      <c r="AR1305" s="116" t="s">
        <v>320</v>
      </c>
      <c r="AS1305" s="116" t="s">
        <v>248</v>
      </c>
      <c r="AT1305" s="116" t="s">
        <v>268</v>
      </c>
      <c r="AV1305" s="116">
        <v>85.094537585184995</v>
      </c>
      <c r="AW1305" s="116">
        <v>1.1079384899999999E-2</v>
      </c>
    </row>
    <row r="1306" spans="1:49" x14ac:dyDescent="0.25">
      <c r="A1306" s="127">
        <v>260000</v>
      </c>
      <c r="B1306" s="127">
        <v>2500000</v>
      </c>
      <c r="C1306" s="127">
        <v>800000</v>
      </c>
      <c r="D1306" s="116" t="s">
        <v>314</v>
      </c>
      <c r="E1306" s="116" t="s">
        <v>315</v>
      </c>
      <c r="F1306" s="116" t="s">
        <v>316</v>
      </c>
      <c r="G1306" s="116" t="s">
        <v>317</v>
      </c>
      <c r="H1306" s="116">
        <v>0.36</v>
      </c>
      <c r="I1306" s="116">
        <v>0.57999999999999996</v>
      </c>
      <c r="J1306" s="116" t="s">
        <v>326</v>
      </c>
      <c r="K1306" s="116">
        <v>0.10775310017349</v>
      </c>
      <c r="L1306" s="116">
        <v>3980.4594054334002</v>
      </c>
      <c r="M1306" s="116">
        <v>10.159703307237301</v>
      </c>
      <c r="N1306" s="116">
        <v>1.5873528137722901</v>
      </c>
      <c r="O1306" s="116">
        <v>1.0947395281977601</v>
      </c>
      <c r="P1306" s="116">
        <v>0.17104218675308999</v>
      </c>
      <c r="Q1306" s="116">
        <v>428.90684105020802</v>
      </c>
      <c r="R1306" s="116">
        <v>1310</v>
      </c>
      <c r="S1306" s="116" t="s">
        <v>318</v>
      </c>
      <c r="T1306" s="116">
        <v>1310</v>
      </c>
      <c r="U1306" s="116" t="s">
        <v>327</v>
      </c>
      <c r="V1306" s="116" t="s">
        <v>326</v>
      </c>
      <c r="Z1306" s="116">
        <v>0</v>
      </c>
      <c r="AA1306" s="116">
        <v>1</v>
      </c>
      <c r="AB1306" s="116">
        <v>1.0947395281977601</v>
      </c>
      <c r="AC1306" s="116">
        <v>0.17104218675308999</v>
      </c>
      <c r="AD1306" s="116">
        <v>428.90684108330902</v>
      </c>
      <c r="AF1306" s="116">
        <v>-1</v>
      </c>
      <c r="AG1306" s="116">
        <v>-1</v>
      </c>
      <c r="AH1306" s="116">
        <v>-1</v>
      </c>
      <c r="AI1306" s="116">
        <v>-1</v>
      </c>
      <c r="AJ1306" s="116">
        <v>0</v>
      </c>
      <c r="AM1306" s="116" t="s">
        <v>319</v>
      </c>
      <c r="AN1306" s="116" t="s">
        <v>328</v>
      </c>
      <c r="AQ1306" s="116">
        <v>779</v>
      </c>
      <c r="AR1306" s="116" t="s">
        <v>320</v>
      </c>
      <c r="AS1306" s="116" t="s">
        <v>248</v>
      </c>
      <c r="AT1306" s="116" t="s">
        <v>268</v>
      </c>
      <c r="AV1306" s="116">
        <v>84.721385304901602</v>
      </c>
      <c r="AW1306" s="116">
        <v>0.34785631880000001</v>
      </c>
    </row>
    <row r="1307" spans="1:49" x14ac:dyDescent="0.25">
      <c r="A1307" s="127">
        <v>260000</v>
      </c>
      <c r="B1307" s="127">
        <v>2500000</v>
      </c>
      <c r="C1307" s="127">
        <v>800000</v>
      </c>
      <c r="D1307" s="116" t="s">
        <v>314</v>
      </c>
      <c r="E1307" s="116" t="s">
        <v>315</v>
      </c>
      <c r="F1307" s="116" t="s">
        <v>316</v>
      </c>
      <c r="G1307" s="116" t="s">
        <v>317</v>
      </c>
      <c r="H1307" s="116">
        <v>0.36</v>
      </c>
      <c r="I1307" s="116">
        <v>0.57999999999999996</v>
      </c>
      <c r="J1307" s="116" t="s">
        <v>326</v>
      </c>
      <c r="K1307" s="116">
        <v>3.0835638657960001E-2</v>
      </c>
      <c r="L1307" s="116">
        <v>3961.14981448853</v>
      </c>
      <c r="M1307" s="116">
        <v>9.7104228285022298</v>
      </c>
      <c r="N1307" s="116">
        <v>1.55679813335174</v>
      </c>
      <c r="O1307" s="116">
        <v>0.29942708955570002</v>
      </c>
      <c r="P1307" s="116">
        <v>4.8004864703419997E-2</v>
      </c>
      <c r="Q1307" s="116">
        <v>122.144584349613</v>
      </c>
      <c r="R1307" s="116">
        <v>1700</v>
      </c>
      <c r="S1307" s="116" t="s">
        <v>322</v>
      </c>
      <c r="T1307" s="116">
        <v>1700</v>
      </c>
      <c r="U1307" s="116" t="s">
        <v>327</v>
      </c>
      <c r="V1307" s="116" t="s">
        <v>326</v>
      </c>
      <c r="Z1307" s="116">
        <v>0</v>
      </c>
      <c r="AA1307" s="116">
        <v>1</v>
      </c>
      <c r="AB1307" s="116">
        <v>0.29942708955570002</v>
      </c>
      <c r="AC1307" s="116">
        <v>4.8004864703419997E-2</v>
      </c>
      <c r="AD1307" s="116">
        <v>122.14458430354</v>
      </c>
      <c r="AF1307" s="116">
        <v>-1</v>
      </c>
      <c r="AG1307" s="116">
        <v>-1</v>
      </c>
      <c r="AH1307" s="116">
        <v>-1</v>
      </c>
      <c r="AI1307" s="116">
        <v>-1</v>
      </c>
      <c r="AJ1307" s="116">
        <v>0</v>
      </c>
      <c r="AM1307" s="116" t="s">
        <v>319</v>
      </c>
      <c r="AN1307" s="116" t="s">
        <v>328</v>
      </c>
      <c r="AQ1307" s="116">
        <v>779</v>
      </c>
      <c r="AR1307" s="116" t="s">
        <v>320</v>
      </c>
      <c r="AS1307" s="116" t="s">
        <v>248</v>
      </c>
      <c r="AT1307" s="116" t="s">
        <v>268</v>
      </c>
      <c r="AV1307" s="116">
        <v>133.19201874085701</v>
      </c>
      <c r="AW1307" s="116">
        <v>9.90629232E-2</v>
      </c>
    </row>
    <row r="1308" spans="1:49" x14ac:dyDescent="0.25">
      <c r="A1308" s="127">
        <v>260000</v>
      </c>
      <c r="B1308" s="127">
        <v>2500000</v>
      </c>
      <c r="C1308" s="127">
        <v>800000</v>
      </c>
      <c r="D1308" s="116" t="s">
        <v>314</v>
      </c>
      <c r="E1308" s="116" t="s">
        <v>315</v>
      </c>
      <c r="F1308" s="116" t="s">
        <v>316</v>
      </c>
      <c r="G1308" s="116" t="s">
        <v>317</v>
      </c>
      <c r="H1308" s="116">
        <v>0.36</v>
      </c>
      <c r="I1308" s="116">
        <v>0.57999999999999996</v>
      </c>
      <c r="J1308" s="116" t="s">
        <v>326</v>
      </c>
      <c r="K1308" s="116">
        <v>2.2233733224000002E-3</v>
      </c>
      <c r="L1308" s="116">
        <v>3961.14981448853</v>
      </c>
      <c r="M1308" s="116">
        <v>9.7104228285022298</v>
      </c>
      <c r="N1308" s="116">
        <v>1.55679813335174</v>
      </c>
      <c r="O1308" s="116">
        <v>2.1589895066140001E-2</v>
      </c>
      <c r="P1308" s="116">
        <v>3.4613434380600001E-3</v>
      </c>
      <c r="Q1308" s="116">
        <v>8.8071148235754002</v>
      </c>
      <c r="R1308" s="116">
        <v>1210</v>
      </c>
      <c r="S1308" s="116" t="s">
        <v>318</v>
      </c>
      <c r="T1308" s="116">
        <v>1210</v>
      </c>
      <c r="U1308" s="116" t="s">
        <v>327</v>
      </c>
      <c r="V1308" s="116" t="s">
        <v>326</v>
      </c>
      <c r="Z1308" s="116">
        <v>0</v>
      </c>
      <c r="AA1308" s="116">
        <v>1</v>
      </c>
      <c r="AB1308" s="116">
        <v>2.1589895066140001E-2</v>
      </c>
      <c r="AC1308" s="116">
        <v>3.4613434380600001E-3</v>
      </c>
      <c r="AD1308" s="116">
        <v>8.8071148235749206</v>
      </c>
      <c r="AF1308" s="116">
        <v>-1</v>
      </c>
      <c r="AG1308" s="116">
        <v>-1</v>
      </c>
      <c r="AH1308" s="116">
        <v>-1</v>
      </c>
      <c r="AI1308" s="116">
        <v>-1</v>
      </c>
      <c r="AJ1308" s="116">
        <v>0</v>
      </c>
      <c r="AM1308" s="116" t="s">
        <v>319</v>
      </c>
      <c r="AN1308" s="116" t="s">
        <v>328</v>
      </c>
      <c r="AQ1308" s="116">
        <v>779</v>
      </c>
      <c r="AR1308" s="116" t="s">
        <v>320</v>
      </c>
      <c r="AS1308" s="116" t="s">
        <v>248</v>
      </c>
      <c r="AT1308" s="116" t="s">
        <v>268</v>
      </c>
      <c r="AV1308" s="116">
        <v>41.746006243778197</v>
      </c>
      <c r="AW1308" s="116">
        <v>7.1428344E-3</v>
      </c>
    </row>
    <row r="1309" spans="1:49" x14ac:dyDescent="0.25">
      <c r="A1309" s="127">
        <v>260000</v>
      </c>
      <c r="B1309" s="127">
        <v>2500000</v>
      </c>
      <c r="C1309" s="127">
        <v>800000</v>
      </c>
      <c r="D1309" s="116" t="s">
        <v>314</v>
      </c>
      <c r="E1309" s="116" t="s">
        <v>315</v>
      </c>
      <c r="F1309" s="116" t="s">
        <v>316</v>
      </c>
      <c r="G1309" s="116" t="s">
        <v>317</v>
      </c>
      <c r="H1309" s="116">
        <v>0.36</v>
      </c>
      <c r="I1309" s="116">
        <v>0.57999999999999996</v>
      </c>
      <c r="J1309" s="116" t="s">
        <v>326</v>
      </c>
      <c r="K1309" s="116">
        <v>0.20085373510485</v>
      </c>
      <c r="L1309" s="116">
        <v>3961.14981448853</v>
      </c>
      <c r="M1309" s="116">
        <v>9.7104228285022298</v>
      </c>
      <c r="N1309" s="116">
        <v>1.55679813335174</v>
      </c>
      <c r="O1309" s="116">
        <v>1.9503746945521301</v>
      </c>
      <c r="P1309" s="116">
        <v>0.31268871988795999</v>
      </c>
      <c r="Q1309" s="116">
        <v>795.61173554993002</v>
      </c>
      <c r="R1309" s="116">
        <v>1720</v>
      </c>
      <c r="S1309" s="116" t="s">
        <v>325</v>
      </c>
      <c r="T1309" s="116">
        <v>1720</v>
      </c>
      <c r="U1309" s="116" t="s">
        <v>327</v>
      </c>
      <c r="V1309" s="116" t="s">
        <v>326</v>
      </c>
      <c r="Z1309" s="116">
        <v>0</v>
      </c>
      <c r="AA1309" s="116">
        <v>1</v>
      </c>
      <c r="AB1309" s="116">
        <v>1.9503746945521301</v>
      </c>
      <c r="AC1309" s="116">
        <v>0.31268871988795999</v>
      </c>
      <c r="AD1309" s="116">
        <v>795.61173554993002</v>
      </c>
      <c r="AF1309" s="116">
        <v>-1</v>
      </c>
      <c r="AG1309" s="116">
        <v>-1</v>
      </c>
      <c r="AH1309" s="116">
        <v>-1</v>
      </c>
      <c r="AI1309" s="116">
        <v>-1</v>
      </c>
      <c r="AJ1309" s="116">
        <v>0</v>
      </c>
      <c r="AM1309" s="116" t="s">
        <v>319</v>
      </c>
      <c r="AN1309" s="116" t="s">
        <v>328</v>
      </c>
      <c r="AQ1309" s="116">
        <v>779</v>
      </c>
      <c r="AR1309" s="116" t="s">
        <v>320</v>
      </c>
      <c r="AS1309" s="116" t="s">
        <v>248</v>
      </c>
      <c r="AT1309" s="116" t="s">
        <v>268</v>
      </c>
      <c r="AV1309" s="116">
        <v>117.627062603913</v>
      </c>
      <c r="AW1309" s="116">
        <v>0.64526499230000001</v>
      </c>
    </row>
    <row r="1310" spans="1:49" x14ac:dyDescent="0.25">
      <c r="A1310" s="127">
        <v>260000</v>
      </c>
      <c r="B1310" s="127">
        <v>2500000</v>
      </c>
      <c r="C1310" s="127">
        <v>800000</v>
      </c>
      <c r="D1310" s="116" t="s">
        <v>314</v>
      </c>
      <c r="E1310" s="116" t="s">
        <v>315</v>
      </c>
      <c r="F1310" s="116" t="s">
        <v>316</v>
      </c>
      <c r="G1310" s="116" t="s">
        <v>317</v>
      </c>
      <c r="H1310" s="116">
        <v>0.36</v>
      </c>
      <c r="I1310" s="116">
        <v>0.57999999999999996</v>
      </c>
      <c r="J1310" s="116" t="s">
        <v>326</v>
      </c>
      <c r="K1310" s="116">
        <v>0.22350448350530999</v>
      </c>
      <c r="L1310" s="116">
        <v>3961.14981448853</v>
      </c>
      <c r="M1310" s="116">
        <v>9.7104228285022298</v>
      </c>
      <c r="N1310" s="116">
        <v>1.55679813335174</v>
      </c>
      <c r="O1310" s="116">
        <v>2.1703230389025698</v>
      </c>
      <c r="P1310" s="116">
        <v>0.34795136271680999</v>
      </c>
      <c r="Q1310" s="116">
        <v>885.33474337441805</v>
      </c>
      <c r="R1310" s="116">
        <v>1310</v>
      </c>
      <c r="S1310" s="116" t="s">
        <v>318</v>
      </c>
      <c r="T1310" s="116">
        <v>1310</v>
      </c>
      <c r="U1310" s="116" t="s">
        <v>327</v>
      </c>
      <c r="V1310" s="116" t="s">
        <v>326</v>
      </c>
      <c r="Z1310" s="116">
        <v>0</v>
      </c>
      <c r="AA1310" s="116">
        <v>1</v>
      </c>
      <c r="AB1310" s="116">
        <v>2.1703230389025698</v>
      </c>
      <c r="AC1310" s="116">
        <v>0.34795136271680999</v>
      </c>
      <c r="AD1310" s="116">
        <v>885.33474357484499</v>
      </c>
      <c r="AF1310" s="116">
        <v>-1</v>
      </c>
      <c r="AG1310" s="116">
        <v>-1</v>
      </c>
      <c r="AH1310" s="116">
        <v>-1</v>
      </c>
      <c r="AI1310" s="116">
        <v>-1</v>
      </c>
      <c r="AJ1310" s="116">
        <v>0</v>
      </c>
      <c r="AM1310" s="116" t="s">
        <v>319</v>
      </c>
      <c r="AN1310" s="116" t="s">
        <v>328</v>
      </c>
      <c r="AQ1310" s="116">
        <v>779</v>
      </c>
      <c r="AR1310" s="116" t="s">
        <v>320</v>
      </c>
      <c r="AS1310" s="116" t="s">
        <v>248</v>
      </c>
      <c r="AT1310" s="116" t="s">
        <v>268</v>
      </c>
      <c r="AV1310" s="116">
        <v>122.602509665375</v>
      </c>
      <c r="AW1310" s="116">
        <v>0.71803304430000003</v>
      </c>
    </row>
    <row r="1311" spans="1:49" x14ac:dyDescent="0.25">
      <c r="A1311" s="127">
        <v>260000</v>
      </c>
      <c r="B1311" s="127">
        <v>2500000</v>
      </c>
      <c r="C1311" s="127">
        <v>800000</v>
      </c>
      <c r="D1311" s="116" t="s">
        <v>314</v>
      </c>
      <c r="E1311" s="116" t="s">
        <v>315</v>
      </c>
      <c r="F1311" s="116" t="s">
        <v>316</v>
      </c>
      <c r="G1311" s="116" t="s">
        <v>317</v>
      </c>
      <c r="H1311" s="116">
        <v>0.36</v>
      </c>
      <c r="I1311" s="116">
        <v>0.57999999999999996</v>
      </c>
      <c r="J1311" s="116" t="s">
        <v>326</v>
      </c>
      <c r="K1311" s="116">
        <v>3.0232961193E-4</v>
      </c>
      <c r="L1311" s="116">
        <v>3994.11073862289</v>
      </c>
      <c r="M1311" s="116">
        <v>10.338231746034101</v>
      </c>
      <c r="N1311" s="116">
        <v>1.66189665491002</v>
      </c>
      <c r="O1311" s="116">
        <v>3.1255535918500001E-3</v>
      </c>
      <c r="P1311" s="116">
        <v>5.0244057075000004E-4</v>
      </c>
      <c r="Q1311" s="116">
        <v>1.20753794962528</v>
      </c>
      <c r="R1311" s="116">
        <v>1210</v>
      </c>
      <c r="S1311" s="116" t="s">
        <v>318</v>
      </c>
      <c r="T1311" s="116">
        <v>1210</v>
      </c>
      <c r="U1311" s="116" t="s">
        <v>327</v>
      </c>
      <c r="V1311" s="116" t="s">
        <v>326</v>
      </c>
      <c r="Z1311" s="116">
        <v>0</v>
      </c>
      <c r="AA1311" s="116">
        <v>1</v>
      </c>
      <c r="AB1311" s="116">
        <v>3.1255535918500001E-3</v>
      </c>
      <c r="AC1311" s="116">
        <v>5.0244057075000004E-4</v>
      </c>
      <c r="AD1311" s="116">
        <v>1.20753794962367</v>
      </c>
      <c r="AF1311" s="116">
        <v>-1</v>
      </c>
      <c r="AG1311" s="116">
        <v>-1</v>
      </c>
      <c r="AH1311" s="116">
        <v>-1</v>
      </c>
      <c r="AI1311" s="116">
        <v>-1</v>
      </c>
      <c r="AJ1311" s="116">
        <v>0</v>
      </c>
      <c r="AM1311" s="116" t="s">
        <v>319</v>
      </c>
      <c r="AN1311" s="116" t="s">
        <v>328</v>
      </c>
      <c r="AQ1311" s="116">
        <v>779</v>
      </c>
      <c r="AR1311" s="116" t="s">
        <v>320</v>
      </c>
      <c r="AS1311" s="116" t="s">
        <v>248</v>
      </c>
      <c r="AT1311" s="116" t="s">
        <v>268</v>
      </c>
      <c r="AV1311" s="116">
        <v>14.5096042260261</v>
      </c>
      <c r="AW1311" s="116">
        <v>9.7934949999999997E-4</v>
      </c>
    </row>
    <row r="1312" spans="1:49" x14ac:dyDescent="0.25">
      <c r="A1312" s="127">
        <v>260000</v>
      </c>
      <c r="B1312" s="127">
        <v>2500000</v>
      </c>
      <c r="C1312" s="127">
        <v>800000</v>
      </c>
      <c r="D1312" s="116" t="s">
        <v>314</v>
      </c>
      <c r="E1312" s="116" t="s">
        <v>315</v>
      </c>
      <c r="F1312" s="116" t="s">
        <v>316</v>
      </c>
      <c r="G1312" s="116" t="s">
        <v>317</v>
      </c>
      <c r="H1312" s="116">
        <v>0.36</v>
      </c>
      <c r="I1312" s="116">
        <v>0.57999999999999996</v>
      </c>
      <c r="J1312" s="116" t="s">
        <v>326</v>
      </c>
      <c r="K1312" s="116">
        <v>3.5700632317279997E-2</v>
      </c>
      <c r="L1312" s="116">
        <v>3994.11073862289</v>
      </c>
      <c r="M1312" s="116">
        <v>10.338231746034101</v>
      </c>
      <c r="N1312" s="116">
        <v>1.66189665491002</v>
      </c>
      <c r="O1312" s="116">
        <v>0.36908141037606002</v>
      </c>
      <c r="P1312" s="116">
        <v>5.9330761426270001E-2</v>
      </c>
      <c r="Q1312" s="116">
        <v>142.59227891409901</v>
      </c>
      <c r="R1312" s="116">
        <v>1310</v>
      </c>
      <c r="S1312" s="116" t="s">
        <v>318</v>
      </c>
      <c r="T1312" s="116">
        <v>1310</v>
      </c>
      <c r="U1312" s="116" t="s">
        <v>327</v>
      </c>
      <c r="V1312" s="116" t="s">
        <v>326</v>
      </c>
      <c r="Z1312" s="116">
        <v>0</v>
      </c>
      <c r="AA1312" s="116">
        <v>1</v>
      </c>
      <c r="AB1312" s="116">
        <v>0.36908141037606002</v>
      </c>
      <c r="AC1312" s="116">
        <v>5.9330761426270001E-2</v>
      </c>
      <c r="AD1312" s="116">
        <v>142.59227891409799</v>
      </c>
      <c r="AF1312" s="116">
        <v>-1</v>
      </c>
      <c r="AG1312" s="116">
        <v>-1</v>
      </c>
      <c r="AH1312" s="116">
        <v>-1</v>
      </c>
      <c r="AI1312" s="116">
        <v>-1</v>
      </c>
      <c r="AJ1312" s="116">
        <v>0</v>
      </c>
      <c r="AM1312" s="116" t="s">
        <v>319</v>
      </c>
      <c r="AN1312" s="116" t="s">
        <v>328</v>
      </c>
      <c r="AQ1312" s="116">
        <v>779</v>
      </c>
      <c r="AR1312" s="116" t="s">
        <v>320</v>
      </c>
      <c r="AS1312" s="116" t="s">
        <v>248</v>
      </c>
      <c r="AT1312" s="116" t="s">
        <v>268</v>
      </c>
      <c r="AV1312" s="116">
        <v>54.398959233973002</v>
      </c>
      <c r="AW1312" s="116">
        <v>0.1156466171</v>
      </c>
    </row>
    <row r="1313" spans="1:49" x14ac:dyDescent="0.25">
      <c r="A1313" s="127">
        <v>260000</v>
      </c>
      <c r="B1313" s="127">
        <v>2500000</v>
      </c>
      <c r="C1313" s="127">
        <v>800000</v>
      </c>
      <c r="D1313" s="116" t="s">
        <v>314</v>
      </c>
      <c r="E1313" s="116" t="s">
        <v>315</v>
      </c>
      <c r="F1313" s="116" t="s">
        <v>316</v>
      </c>
      <c r="G1313" s="116" t="s">
        <v>317</v>
      </c>
      <c r="H1313" s="116">
        <v>0.36</v>
      </c>
      <c r="I1313" s="116">
        <v>0.57999999999999996</v>
      </c>
      <c r="J1313" s="116" t="s">
        <v>326</v>
      </c>
      <c r="K1313" s="116">
        <v>3.0899273853440001E-2</v>
      </c>
      <c r="L1313" s="116">
        <v>3971.0011810887099</v>
      </c>
      <c r="M1313" s="116">
        <v>10.8282565813142</v>
      </c>
      <c r="N1313" s="116">
        <v>1.92453935207833</v>
      </c>
      <c r="O1313" s="116">
        <v>0.33458526546133999</v>
      </c>
      <c r="P1313" s="116">
        <v>5.9466868481590003E-2</v>
      </c>
      <c r="Q1313" s="116">
        <v>122.701052966793</v>
      </c>
      <c r="R1313" s="116">
        <v>1210</v>
      </c>
      <c r="S1313" s="116" t="s">
        <v>318</v>
      </c>
      <c r="T1313" s="116">
        <v>1210</v>
      </c>
      <c r="U1313" s="116" t="s">
        <v>327</v>
      </c>
      <c r="V1313" s="116" t="s">
        <v>326</v>
      </c>
      <c r="Z1313" s="116">
        <v>0</v>
      </c>
      <c r="AA1313" s="116">
        <v>1</v>
      </c>
      <c r="AB1313" s="116">
        <v>0.33458526546133999</v>
      </c>
      <c r="AC1313" s="116">
        <v>5.9466868481590003E-2</v>
      </c>
      <c r="AD1313" s="116">
        <v>122.70105290649001</v>
      </c>
      <c r="AF1313" s="116">
        <v>-1</v>
      </c>
      <c r="AG1313" s="116">
        <v>-1</v>
      </c>
      <c r="AH1313" s="116">
        <v>-1</v>
      </c>
      <c r="AI1313" s="116">
        <v>-1</v>
      </c>
      <c r="AJ1313" s="116">
        <v>0</v>
      </c>
      <c r="AM1313" s="116" t="s">
        <v>319</v>
      </c>
      <c r="AN1313" s="116" t="s">
        <v>328</v>
      </c>
      <c r="AQ1313" s="116">
        <v>779</v>
      </c>
      <c r="AR1313" s="116" t="s">
        <v>320</v>
      </c>
      <c r="AS1313" s="116" t="s">
        <v>248</v>
      </c>
      <c r="AT1313" s="116" t="s">
        <v>268</v>
      </c>
      <c r="AV1313" s="116">
        <v>168.480821284141</v>
      </c>
      <c r="AW1313" s="116">
        <v>9.9514235899999998E-2</v>
      </c>
    </row>
    <row r="1314" spans="1:49" x14ac:dyDescent="0.25">
      <c r="A1314" s="127">
        <v>260000</v>
      </c>
      <c r="B1314" s="127">
        <v>2500000</v>
      </c>
      <c r="C1314" s="127">
        <v>800000</v>
      </c>
      <c r="D1314" s="116" t="s">
        <v>314</v>
      </c>
      <c r="E1314" s="116" t="s">
        <v>315</v>
      </c>
      <c r="F1314" s="116" t="s">
        <v>316</v>
      </c>
      <c r="G1314" s="116" t="s">
        <v>317</v>
      </c>
      <c r="H1314" s="116">
        <v>0.36</v>
      </c>
      <c r="I1314" s="116">
        <v>0.57999999999999996</v>
      </c>
      <c r="J1314" s="116" t="s">
        <v>326</v>
      </c>
      <c r="K1314" s="116">
        <v>0.25878213008944001</v>
      </c>
      <c r="L1314" s="116">
        <v>3971.0011810887099</v>
      </c>
      <c r="M1314" s="116">
        <v>10.8282565813142</v>
      </c>
      <c r="N1314" s="116">
        <v>1.92453935207833</v>
      </c>
      <c r="O1314" s="116">
        <v>2.8021593032674899</v>
      </c>
      <c r="P1314" s="116">
        <v>0.49803639297177998</v>
      </c>
      <c r="Q1314" s="116">
        <v>1027.6241442298201</v>
      </c>
      <c r="R1314" s="116">
        <v>1310</v>
      </c>
      <c r="S1314" s="116" t="s">
        <v>318</v>
      </c>
      <c r="T1314" s="116">
        <v>1310</v>
      </c>
      <c r="U1314" s="116" t="s">
        <v>327</v>
      </c>
      <c r="V1314" s="116" t="s">
        <v>326</v>
      </c>
      <c r="Z1314" s="116">
        <v>0</v>
      </c>
      <c r="AA1314" s="116">
        <v>1</v>
      </c>
      <c r="AB1314" s="116">
        <v>2.8021593032674899</v>
      </c>
      <c r="AC1314" s="116">
        <v>0.49803639297177998</v>
      </c>
      <c r="AD1314" s="116">
        <v>1027.6241442901201</v>
      </c>
      <c r="AF1314" s="116">
        <v>-1</v>
      </c>
      <c r="AG1314" s="116">
        <v>-1</v>
      </c>
      <c r="AH1314" s="116">
        <v>-1</v>
      </c>
      <c r="AI1314" s="116">
        <v>-1</v>
      </c>
      <c r="AJ1314" s="116">
        <v>0</v>
      </c>
      <c r="AM1314" s="116" t="s">
        <v>319</v>
      </c>
      <c r="AN1314" s="116" t="s">
        <v>328</v>
      </c>
      <c r="AQ1314" s="116">
        <v>779</v>
      </c>
      <c r="AR1314" s="116" t="s">
        <v>320</v>
      </c>
      <c r="AS1314" s="116" t="s">
        <v>248</v>
      </c>
      <c r="AT1314" s="116" t="s">
        <v>268</v>
      </c>
      <c r="AV1314" s="116">
        <v>129.516070146863</v>
      </c>
      <c r="AW1314" s="116">
        <v>0.83343401809999995</v>
      </c>
    </row>
    <row r="1315" spans="1:49" x14ac:dyDescent="0.25">
      <c r="A1315" s="127">
        <v>260000</v>
      </c>
      <c r="B1315" s="127">
        <v>2500000</v>
      </c>
      <c r="C1315" s="127">
        <v>800000</v>
      </c>
      <c r="D1315" s="116" t="s">
        <v>314</v>
      </c>
      <c r="E1315" s="116" t="s">
        <v>315</v>
      </c>
      <c r="F1315" s="116" t="s">
        <v>316</v>
      </c>
      <c r="G1315" s="116" t="s">
        <v>317</v>
      </c>
      <c r="H1315" s="116">
        <v>0.36</v>
      </c>
      <c r="I1315" s="116">
        <v>0.57999999999999996</v>
      </c>
      <c r="J1315" s="116" t="s">
        <v>326</v>
      </c>
      <c r="K1315" s="116">
        <v>0.13081644878049001</v>
      </c>
      <c r="L1315" s="116">
        <v>3971.0011810887099</v>
      </c>
      <c r="M1315" s="116">
        <v>10.8282565813142</v>
      </c>
      <c r="N1315" s="116">
        <v>1.92453935207833</v>
      </c>
      <c r="O1315" s="116">
        <v>1.41651407245151</v>
      </c>
      <c r="P1315" s="116">
        <v>0.25176140357719001</v>
      </c>
      <c r="Q1315" s="116">
        <v>519.47227261316402</v>
      </c>
      <c r="R1315" s="116">
        <v>1310</v>
      </c>
      <c r="S1315" s="116" t="s">
        <v>318</v>
      </c>
      <c r="T1315" s="116">
        <v>1310</v>
      </c>
      <c r="U1315" s="116" t="s">
        <v>327</v>
      </c>
      <c r="V1315" s="116" t="s">
        <v>326</v>
      </c>
      <c r="Z1315" s="116">
        <v>0</v>
      </c>
      <c r="AA1315" s="116">
        <v>1</v>
      </c>
      <c r="AB1315" s="116">
        <v>1.41651407245151</v>
      </c>
      <c r="AC1315" s="116">
        <v>0.25176140357719001</v>
      </c>
      <c r="AD1315" s="116">
        <v>519.47227261316402</v>
      </c>
      <c r="AF1315" s="116">
        <v>-1</v>
      </c>
      <c r="AG1315" s="116">
        <v>-1</v>
      </c>
      <c r="AH1315" s="116">
        <v>-1</v>
      </c>
      <c r="AI1315" s="116">
        <v>-1</v>
      </c>
      <c r="AJ1315" s="116">
        <v>0</v>
      </c>
      <c r="AM1315" s="116" t="s">
        <v>319</v>
      </c>
      <c r="AN1315" s="116" t="s">
        <v>328</v>
      </c>
      <c r="AQ1315" s="116">
        <v>779</v>
      </c>
      <c r="AR1315" s="116" t="s">
        <v>320</v>
      </c>
      <c r="AS1315" s="116" t="s">
        <v>248</v>
      </c>
      <c r="AT1315" s="116" t="s">
        <v>268</v>
      </c>
      <c r="AV1315" s="116">
        <v>99.159784151247607</v>
      </c>
      <c r="AW1315" s="116">
        <v>0.42130760150000002</v>
      </c>
    </row>
    <row r="1316" spans="1:49" x14ac:dyDescent="0.25">
      <c r="A1316" s="127">
        <v>260000</v>
      </c>
      <c r="B1316" s="127">
        <v>2500000</v>
      </c>
      <c r="C1316" s="127">
        <v>800000</v>
      </c>
      <c r="D1316" s="116" t="s">
        <v>314</v>
      </c>
      <c r="E1316" s="116" t="s">
        <v>315</v>
      </c>
      <c r="F1316" s="116" t="s">
        <v>316</v>
      </c>
      <c r="G1316" s="116" t="s">
        <v>317</v>
      </c>
      <c r="H1316" s="116">
        <v>0.36</v>
      </c>
      <c r="I1316" s="116">
        <v>0.57999999999999996</v>
      </c>
      <c r="J1316" s="116" t="s">
        <v>326</v>
      </c>
      <c r="K1316" s="116">
        <v>1.60970774635E-3</v>
      </c>
      <c r="L1316" s="116">
        <v>3967.5068710007999</v>
      </c>
      <c r="M1316" s="116">
        <v>10.234333180686001</v>
      </c>
      <c r="N1316" s="116">
        <v>1.63846470446204</v>
      </c>
      <c r="O1316" s="116">
        <v>1.64742853997E-2</v>
      </c>
      <c r="P1316" s="116">
        <v>2.6374493268899999E-3</v>
      </c>
      <c r="Q1316" s="116">
        <v>6.3865265439587402</v>
      </c>
      <c r="R1316" s="116">
        <v>1210</v>
      </c>
      <c r="S1316" s="116" t="s">
        <v>318</v>
      </c>
      <c r="T1316" s="116">
        <v>1210</v>
      </c>
      <c r="U1316" s="116" t="s">
        <v>327</v>
      </c>
      <c r="V1316" s="116" t="s">
        <v>326</v>
      </c>
      <c r="Z1316" s="116">
        <v>0</v>
      </c>
      <c r="AA1316" s="116">
        <v>1</v>
      </c>
      <c r="AB1316" s="116">
        <v>1.64742853997E-2</v>
      </c>
      <c r="AC1316" s="116">
        <v>2.6374493268899999E-3</v>
      </c>
      <c r="AD1316" s="116">
        <v>6.3865265439594499</v>
      </c>
      <c r="AF1316" s="116">
        <v>-1</v>
      </c>
      <c r="AG1316" s="116">
        <v>-1</v>
      </c>
      <c r="AH1316" s="116">
        <v>-1</v>
      </c>
      <c r="AI1316" s="116">
        <v>-1</v>
      </c>
      <c r="AJ1316" s="116">
        <v>0</v>
      </c>
      <c r="AM1316" s="116" t="s">
        <v>319</v>
      </c>
      <c r="AN1316" s="116" t="s">
        <v>328</v>
      </c>
      <c r="AQ1316" s="116">
        <v>779</v>
      </c>
      <c r="AR1316" s="116" t="s">
        <v>320</v>
      </c>
      <c r="AS1316" s="116" t="s">
        <v>248</v>
      </c>
      <c r="AT1316" s="116" t="s">
        <v>268</v>
      </c>
      <c r="AV1316" s="116">
        <v>31.407208198337202</v>
      </c>
      <c r="AW1316" s="116">
        <v>5.1796647000000003E-3</v>
      </c>
    </row>
    <row r="1317" spans="1:49" x14ac:dyDescent="0.25">
      <c r="A1317" s="127">
        <v>260000</v>
      </c>
      <c r="B1317" s="127">
        <v>2500000</v>
      </c>
      <c r="C1317" s="127">
        <v>800000</v>
      </c>
      <c r="D1317" s="116" t="s">
        <v>314</v>
      </c>
      <c r="E1317" s="116" t="s">
        <v>315</v>
      </c>
      <c r="F1317" s="116" t="s">
        <v>316</v>
      </c>
      <c r="G1317" s="116" t="s">
        <v>317</v>
      </c>
      <c r="H1317" s="116">
        <v>0.36</v>
      </c>
      <c r="I1317" s="116">
        <v>0.57999999999999996</v>
      </c>
      <c r="J1317" s="116" t="s">
        <v>326</v>
      </c>
      <c r="K1317" s="116">
        <v>5.7995278633999996E-3</v>
      </c>
      <c r="L1317" s="116">
        <v>3967.5068710007999</v>
      </c>
      <c r="M1317" s="116">
        <v>10.234333180686001</v>
      </c>
      <c r="N1317" s="116">
        <v>1.63846470446204</v>
      </c>
      <c r="O1317" s="116">
        <v>5.935430044474E-2</v>
      </c>
      <c r="P1317" s="116">
        <v>9.5023217067300002E-3</v>
      </c>
      <c r="Q1317" s="116">
        <v>23.009666646615901</v>
      </c>
      <c r="R1317" s="116">
        <v>1310</v>
      </c>
      <c r="S1317" s="116" t="s">
        <v>318</v>
      </c>
      <c r="T1317" s="116">
        <v>1310</v>
      </c>
      <c r="U1317" s="116" t="s">
        <v>327</v>
      </c>
      <c r="V1317" s="116" t="s">
        <v>326</v>
      </c>
      <c r="Z1317" s="116">
        <v>0</v>
      </c>
      <c r="AA1317" s="116">
        <v>1</v>
      </c>
      <c r="AB1317" s="116">
        <v>5.935430044474E-2</v>
      </c>
      <c r="AC1317" s="116">
        <v>9.5023217067300002E-3</v>
      </c>
      <c r="AD1317" s="116">
        <v>23.0096666466175</v>
      </c>
      <c r="AF1317" s="116">
        <v>-1</v>
      </c>
      <c r="AG1317" s="116">
        <v>-1</v>
      </c>
      <c r="AH1317" s="116">
        <v>-1</v>
      </c>
      <c r="AI1317" s="116">
        <v>-1</v>
      </c>
      <c r="AJ1317" s="116">
        <v>0</v>
      </c>
      <c r="AM1317" s="116" t="s">
        <v>319</v>
      </c>
      <c r="AN1317" s="116" t="s">
        <v>328</v>
      </c>
      <c r="AQ1317" s="116">
        <v>779</v>
      </c>
      <c r="AR1317" s="116" t="s">
        <v>320</v>
      </c>
      <c r="AS1317" s="116" t="s">
        <v>248</v>
      </c>
      <c r="AT1317" s="116" t="s">
        <v>268</v>
      </c>
      <c r="AV1317" s="116">
        <v>58.251856828698102</v>
      </c>
      <c r="AW1317" s="116">
        <v>1.86615301E-2</v>
      </c>
    </row>
    <row r="1318" spans="1:49" x14ac:dyDescent="0.25">
      <c r="A1318" s="127">
        <v>260000</v>
      </c>
      <c r="B1318" s="127">
        <v>2500000</v>
      </c>
      <c r="C1318" s="127">
        <v>800000</v>
      </c>
      <c r="D1318" s="116" t="s">
        <v>314</v>
      </c>
      <c r="E1318" s="116" t="s">
        <v>315</v>
      </c>
      <c r="F1318" s="116" t="s">
        <v>316</v>
      </c>
      <c r="G1318" s="116" t="s">
        <v>317</v>
      </c>
      <c r="H1318" s="116">
        <v>0.36</v>
      </c>
      <c r="I1318" s="116">
        <v>0.57999999999999996</v>
      </c>
      <c r="J1318" s="116" t="s">
        <v>326</v>
      </c>
      <c r="K1318" s="116">
        <v>4.2597979627000002E-4</v>
      </c>
      <c r="L1318" s="116">
        <v>3967.5068710007999</v>
      </c>
      <c r="M1318" s="116">
        <v>10.234333180686001</v>
      </c>
      <c r="N1318" s="116">
        <v>1.63846470446204</v>
      </c>
      <c r="O1318" s="116">
        <v>4.3596191633600003E-3</v>
      </c>
      <c r="P1318" s="116">
        <v>6.9795286101000001E-4</v>
      </c>
      <c r="Q1318" s="116">
        <v>1.6900777686444499</v>
      </c>
      <c r="R1318" s="116">
        <v>1310</v>
      </c>
      <c r="S1318" s="116" t="s">
        <v>318</v>
      </c>
      <c r="T1318" s="116">
        <v>1310</v>
      </c>
      <c r="U1318" s="116" t="s">
        <v>327</v>
      </c>
      <c r="V1318" s="116" t="s">
        <v>326</v>
      </c>
      <c r="Z1318" s="116">
        <v>0</v>
      </c>
      <c r="AA1318" s="116">
        <v>1</v>
      </c>
      <c r="AB1318" s="116">
        <v>4.3596191633600003E-3</v>
      </c>
      <c r="AC1318" s="116">
        <v>6.9795286101000001E-4</v>
      </c>
      <c r="AD1318" s="116">
        <v>1.6900777686434201</v>
      </c>
      <c r="AF1318" s="116">
        <v>-1</v>
      </c>
      <c r="AG1318" s="116">
        <v>-1</v>
      </c>
      <c r="AH1318" s="116">
        <v>-1</v>
      </c>
      <c r="AI1318" s="116">
        <v>-1</v>
      </c>
      <c r="AJ1318" s="116">
        <v>0</v>
      </c>
      <c r="AM1318" s="116" t="s">
        <v>319</v>
      </c>
      <c r="AN1318" s="116" t="s">
        <v>328</v>
      </c>
      <c r="AQ1318" s="116">
        <v>779</v>
      </c>
      <c r="AR1318" s="116" t="s">
        <v>320</v>
      </c>
      <c r="AS1318" s="116" t="s">
        <v>248</v>
      </c>
      <c r="AT1318" s="116" t="s">
        <v>268</v>
      </c>
      <c r="AV1318" s="116">
        <v>13.398775409497</v>
      </c>
      <c r="AW1318" s="116">
        <v>1.3707038000000001E-3</v>
      </c>
    </row>
    <row r="1319" spans="1:49" x14ac:dyDescent="0.25">
      <c r="A1319" s="127">
        <v>260000</v>
      </c>
      <c r="B1319" s="127">
        <v>2500000</v>
      </c>
      <c r="C1319" s="127">
        <v>800000</v>
      </c>
      <c r="D1319" s="116" t="s">
        <v>314</v>
      </c>
      <c r="E1319" s="116" t="s">
        <v>315</v>
      </c>
      <c r="F1319" s="116" t="s">
        <v>316</v>
      </c>
      <c r="G1319" s="116" t="s">
        <v>317</v>
      </c>
      <c r="H1319" s="116">
        <v>0.36</v>
      </c>
      <c r="I1319" s="116">
        <v>0.57999999999999996</v>
      </c>
      <c r="J1319" s="116" t="s">
        <v>326</v>
      </c>
      <c r="K1319" s="116">
        <v>3.7268435630600002E-3</v>
      </c>
      <c r="L1319" s="116">
        <v>4009.6367144351598</v>
      </c>
      <c r="M1319" s="116">
        <v>9.9298728259818994</v>
      </c>
      <c r="N1319" s="116">
        <v>1.6062393907893699</v>
      </c>
      <c r="O1319" s="116">
        <v>3.7007082623520003E-2</v>
      </c>
      <c r="P1319" s="116">
        <v>5.9862029342899999E-3</v>
      </c>
      <c r="Q1319" s="116">
        <v>14.9432887794057</v>
      </c>
      <c r="R1319" s="116">
        <v>1750</v>
      </c>
      <c r="S1319" s="116" t="s">
        <v>321</v>
      </c>
      <c r="T1319" s="116">
        <v>1750</v>
      </c>
      <c r="U1319" s="116" t="s">
        <v>327</v>
      </c>
      <c r="V1319" s="116" t="s">
        <v>326</v>
      </c>
      <c r="Z1319" s="116">
        <v>0</v>
      </c>
      <c r="AA1319" s="116">
        <v>1</v>
      </c>
      <c r="AB1319" s="116">
        <v>3.7007082623520003E-2</v>
      </c>
      <c r="AC1319" s="116">
        <v>5.9862029342899999E-3</v>
      </c>
      <c r="AD1319" s="116">
        <v>14.943288777782399</v>
      </c>
      <c r="AF1319" s="116">
        <v>-1</v>
      </c>
      <c r="AG1319" s="116">
        <v>-1</v>
      </c>
      <c r="AH1319" s="116">
        <v>-1</v>
      </c>
      <c r="AI1319" s="116">
        <v>-1</v>
      </c>
      <c r="AJ1319" s="116">
        <v>0</v>
      </c>
      <c r="AM1319" s="116" t="s">
        <v>319</v>
      </c>
      <c r="AN1319" s="116" t="s">
        <v>328</v>
      </c>
      <c r="AQ1319" s="116">
        <v>779</v>
      </c>
      <c r="AR1319" s="116" t="s">
        <v>320</v>
      </c>
      <c r="AS1319" s="116" t="s">
        <v>248</v>
      </c>
      <c r="AT1319" s="116" t="s">
        <v>268</v>
      </c>
      <c r="AV1319" s="116">
        <v>69.846271555971299</v>
      </c>
      <c r="AW1319" s="116">
        <v>1.2119455600000001E-2</v>
      </c>
    </row>
    <row r="1320" spans="1:49" x14ac:dyDescent="0.25">
      <c r="A1320" s="127">
        <v>260000</v>
      </c>
      <c r="B1320" s="127">
        <v>2500000</v>
      </c>
      <c r="C1320" s="127">
        <v>800000</v>
      </c>
      <c r="D1320" s="116" t="s">
        <v>314</v>
      </c>
      <c r="E1320" s="116" t="s">
        <v>315</v>
      </c>
      <c r="F1320" s="116" t="s">
        <v>316</v>
      </c>
      <c r="G1320" s="116" t="s">
        <v>317</v>
      </c>
      <c r="H1320" s="116">
        <v>0.36</v>
      </c>
      <c r="I1320" s="116">
        <v>0.57999999999999996</v>
      </c>
      <c r="J1320" s="116" t="s">
        <v>326</v>
      </c>
      <c r="K1320" s="116">
        <v>0.23388801211068</v>
      </c>
      <c r="L1320" s="116">
        <v>4009.6367144351598</v>
      </c>
      <c r="M1320" s="116">
        <v>9.9298728259818994</v>
      </c>
      <c r="N1320" s="116">
        <v>1.6062393907893699</v>
      </c>
      <c r="O1320" s="116">
        <v>2.3224782157807899</v>
      </c>
      <c r="P1320" s="116">
        <v>0.37568013808560002</v>
      </c>
      <c r="Q1320" s="116">
        <v>937.80596042524996</v>
      </c>
      <c r="R1320" s="116">
        <v>1310</v>
      </c>
      <c r="S1320" s="116" t="s">
        <v>318</v>
      </c>
      <c r="T1320" s="116">
        <v>1310</v>
      </c>
      <c r="U1320" s="116" t="s">
        <v>327</v>
      </c>
      <c r="V1320" s="116" t="s">
        <v>326</v>
      </c>
      <c r="Z1320" s="116">
        <v>0</v>
      </c>
      <c r="AA1320" s="116">
        <v>1</v>
      </c>
      <c r="AB1320" s="116">
        <v>2.3224782157807899</v>
      </c>
      <c r="AC1320" s="116">
        <v>0.37568013808560002</v>
      </c>
      <c r="AD1320" s="116">
        <v>937.80596042524996</v>
      </c>
      <c r="AF1320" s="116">
        <v>-1</v>
      </c>
      <c r="AG1320" s="116">
        <v>-1</v>
      </c>
      <c r="AH1320" s="116">
        <v>-1</v>
      </c>
      <c r="AI1320" s="116">
        <v>-1</v>
      </c>
      <c r="AJ1320" s="116">
        <v>0</v>
      </c>
      <c r="AM1320" s="116" t="s">
        <v>319</v>
      </c>
      <c r="AN1320" s="116" t="s">
        <v>328</v>
      </c>
      <c r="AQ1320" s="116">
        <v>779</v>
      </c>
      <c r="AR1320" s="116" t="s">
        <v>320</v>
      </c>
      <c r="AS1320" s="116" t="s">
        <v>248</v>
      </c>
      <c r="AT1320" s="116" t="s">
        <v>268</v>
      </c>
      <c r="AV1320" s="116">
        <v>123.73448386659901</v>
      </c>
      <c r="AW1320" s="116">
        <v>0.76058877570000005</v>
      </c>
    </row>
    <row r="1321" spans="1:49" x14ac:dyDescent="0.25">
      <c r="A1321" s="127">
        <v>260000</v>
      </c>
      <c r="B1321" s="127">
        <v>2500000</v>
      </c>
      <c r="C1321" s="127">
        <v>800000</v>
      </c>
      <c r="D1321" s="116" t="s">
        <v>314</v>
      </c>
      <c r="E1321" s="116" t="s">
        <v>315</v>
      </c>
      <c r="F1321" s="116" t="s">
        <v>316</v>
      </c>
      <c r="G1321" s="116" t="s">
        <v>317</v>
      </c>
      <c r="H1321" s="116">
        <v>0.36</v>
      </c>
      <c r="I1321" s="116">
        <v>0.57999999999999996</v>
      </c>
      <c r="J1321" s="116" t="s">
        <v>326</v>
      </c>
      <c r="K1321" s="116">
        <v>0.30311929109147001</v>
      </c>
      <c r="L1321" s="116">
        <v>3977.7222710757601</v>
      </c>
      <c r="M1321" s="116">
        <v>10.586243178667599</v>
      </c>
      <c r="N1321" s="116">
        <v>1.80040248582419</v>
      </c>
      <c r="O1321" s="116">
        <v>3.2088945276396901</v>
      </c>
      <c r="P1321" s="116">
        <v>0.54573672518234995</v>
      </c>
      <c r="Q1321" s="116">
        <v>1205.7243549672501</v>
      </c>
      <c r="R1321" s="116">
        <v>1210</v>
      </c>
      <c r="S1321" s="116" t="s">
        <v>318</v>
      </c>
      <c r="T1321" s="116">
        <v>1210</v>
      </c>
      <c r="U1321" s="116" t="s">
        <v>327</v>
      </c>
      <c r="V1321" s="116" t="s">
        <v>326</v>
      </c>
      <c r="Z1321" s="116">
        <v>0</v>
      </c>
      <c r="AA1321" s="116">
        <v>1</v>
      </c>
      <c r="AB1321" s="116">
        <v>3.2088945276396901</v>
      </c>
      <c r="AC1321" s="116">
        <v>0.54573672518234995</v>
      </c>
      <c r="AD1321" s="116">
        <v>1205.7243549735799</v>
      </c>
      <c r="AF1321" s="116">
        <v>-1</v>
      </c>
      <c r="AG1321" s="116">
        <v>-1</v>
      </c>
      <c r="AH1321" s="116">
        <v>-1</v>
      </c>
      <c r="AI1321" s="116">
        <v>-1</v>
      </c>
      <c r="AJ1321" s="116">
        <v>0</v>
      </c>
      <c r="AM1321" s="116" t="s">
        <v>319</v>
      </c>
      <c r="AN1321" s="116" t="s">
        <v>328</v>
      </c>
      <c r="AQ1321" s="116">
        <v>779</v>
      </c>
      <c r="AR1321" s="116" t="s">
        <v>320</v>
      </c>
      <c r="AS1321" s="116" t="s">
        <v>248</v>
      </c>
      <c r="AT1321" s="116" t="s">
        <v>268</v>
      </c>
      <c r="AV1321" s="116">
        <v>200.56807487031699</v>
      </c>
      <c r="AW1321" s="116">
        <v>0.97787863340000003</v>
      </c>
    </row>
    <row r="1322" spans="1:49" x14ac:dyDescent="0.25">
      <c r="A1322" s="127">
        <v>260000</v>
      </c>
      <c r="B1322" s="127">
        <v>2500000</v>
      </c>
      <c r="C1322" s="127">
        <v>800000</v>
      </c>
      <c r="D1322" s="116" t="s">
        <v>314</v>
      </c>
      <c r="E1322" s="116" t="s">
        <v>315</v>
      </c>
      <c r="F1322" s="116" t="s">
        <v>316</v>
      </c>
      <c r="G1322" s="116" t="s">
        <v>317</v>
      </c>
      <c r="H1322" s="116">
        <v>0.36</v>
      </c>
      <c r="I1322" s="116">
        <v>0.57999999999999996</v>
      </c>
      <c r="J1322" s="116" t="s">
        <v>326</v>
      </c>
      <c r="K1322" s="116">
        <v>9.5998209512970001E-2</v>
      </c>
      <c r="L1322" s="116">
        <v>3977.7222710757601</v>
      </c>
      <c r="M1322" s="116">
        <v>10.586243178667599</v>
      </c>
      <c r="N1322" s="116">
        <v>1.80040248582419</v>
      </c>
      <c r="O1322" s="116">
        <v>1.0162603906210199</v>
      </c>
      <c r="P1322" s="116">
        <v>0.17283541504182001</v>
      </c>
      <c r="Q1322" s="116">
        <v>381.85421596315001</v>
      </c>
      <c r="R1322" s="116">
        <v>1310</v>
      </c>
      <c r="S1322" s="116" t="s">
        <v>318</v>
      </c>
      <c r="T1322" s="116">
        <v>1310</v>
      </c>
      <c r="U1322" s="116" t="s">
        <v>327</v>
      </c>
      <c r="V1322" s="116" t="s">
        <v>326</v>
      </c>
      <c r="Z1322" s="116">
        <v>0</v>
      </c>
      <c r="AA1322" s="116">
        <v>1</v>
      </c>
      <c r="AB1322" s="116">
        <v>1.0162603906210199</v>
      </c>
      <c r="AC1322" s="116">
        <v>0.17283541504182001</v>
      </c>
      <c r="AD1322" s="116">
        <v>381.85421596315001</v>
      </c>
      <c r="AF1322" s="116">
        <v>-1</v>
      </c>
      <c r="AG1322" s="116">
        <v>-1</v>
      </c>
      <c r="AH1322" s="116">
        <v>-1</v>
      </c>
      <c r="AI1322" s="116">
        <v>-1</v>
      </c>
      <c r="AJ1322" s="116">
        <v>0</v>
      </c>
      <c r="AM1322" s="116" t="s">
        <v>319</v>
      </c>
      <c r="AN1322" s="116" t="s">
        <v>328</v>
      </c>
      <c r="AQ1322" s="116">
        <v>779</v>
      </c>
      <c r="AR1322" s="116" t="s">
        <v>320</v>
      </c>
      <c r="AS1322" s="116" t="s">
        <v>248</v>
      </c>
      <c r="AT1322" s="116" t="s">
        <v>268</v>
      </c>
      <c r="AV1322" s="116">
        <v>85.137654290462095</v>
      </c>
      <c r="AW1322" s="116">
        <v>0.30969522789999998</v>
      </c>
    </row>
    <row r="1323" spans="1:49" x14ac:dyDescent="0.25">
      <c r="A1323" s="127">
        <v>260000</v>
      </c>
      <c r="B1323" s="127">
        <v>2500000</v>
      </c>
      <c r="C1323" s="127">
        <v>800000</v>
      </c>
      <c r="D1323" s="116" t="s">
        <v>314</v>
      </c>
      <c r="E1323" s="116" t="s">
        <v>315</v>
      </c>
      <c r="F1323" s="116" t="s">
        <v>316</v>
      </c>
      <c r="G1323" s="116" t="s">
        <v>317</v>
      </c>
      <c r="H1323" s="116">
        <v>0.36</v>
      </c>
      <c r="I1323" s="116">
        <v>0.57999999999999996</v>
      </c>
      <c r="J1323" s="116" t="s">
        <v>326</v>
      </c>
      <c r="K1323" s="116">
        <v>1.516817646665E-2</v>
      </c>
      <c r="L1323" s="116">
        <v>3977.7222710757601</v>
      </c>
      <c r="M1323" s="116">
        <v>10.586243178667599</v>
      </c>
      <c r="N1323" s="116">
        <v>1.80040248582419</v>
      </c>
      <c r="O1323" s="116">
        <v>0.16057400465297</v>
      </c>
      <c r="P1323" s="116">
        <v>2.730882261598E-2</v>
      </c>
      <c r="Q1323" s="116">
        <v>60.334793343028799</v>
      </c>
      <c r="R1323" s="116">
        <v>1310</v>
      </c>
      <c r="S1323" s="116" t="s">
        <v>318</v>
      </c>
      <c r="T1323" s="116">
        <v>1310</v>
      </c>
      <c r="U1323" s="116" t="s">
        <v>327</v>
      </c>
      <c r="V1323" s="116" t="s">
        <v>326</v>
      </c>
      <c r="Z1323" s="116">
        <v>0</v>
      </c>
      <c r="AA1323" s="116">
        <v>1</v>
      </c>
      <c r="AB1323" s="116">
        <v>0.16057400465297</v>
      </c>
      <c r="AC1323" s="116">
        <v>2.730882261598E-2</v>
      </c>
      <c r="AD1323" s="116">
        <v>60.334793336697899</v>
      </c>
      <c r="AF1323" s="116">
        <v>-1</v>
      </c>
      <c r="AG1323" s="116">
        <v>-1</v>
      </c>
      <c r="AH1323" s="116">
        <v>-1</v>
      </c>
      <c r="AI1323" s="116">
        <v>-1</v>
      </c>
      <c r="AJ1323" s="116">
        <v>0</v>
      </c>
      <c r="AM1323" s="116" t="s">
        <v>319</v>
      </c>
      <c r="AN1323" s="116" t="s">
        <v>328</v>
      </c>
      <c r="AQ1323" s="116">
        <v>779</v>
      </c>
      <c r="AR1323" s="116" t="s">
        <v>320</v>
      </c>
      <c r="AS1323" s="116" t="s">
        <v>248</v>
      </c>
      <c r="AT1323" s="116" t="s">
        <v>268</v>
      </c>
      <c r="AV1323" s="116">
        <v>42.457829658680097</v>
      </c>
      <c r="AW1323" s="116">
        <v>4.8933327899999997E-2</v>
      </c>
    </row>
    <row r="1324" spans="1:49" x14ac:dyDescent="0.25">
      <c r="A1324" s="127">
        <v>260000</v>
      </c>
      <c r="B1324" s="127">
        <v>2500000</v>
      </c>
      <c r="C1324" s="127">
        <v>800000</v>
      </c>
      <c r="D1324" s="116" t="s">
        <v>314</v>
      </c>
      <c r="E1324" s="116" t="s">
        <v>315</v>
      </c>
      <c r="F1324" s="116" t="s">
        <v>316</v>
      </c>
      <c r="G1324" s="116" t="s">
        <v>317</v>
      </c>
      <c r="H1324" s="116">
        <v>0.36</v>
      </c>
      <c r="I1324" s="116">
        <v>0.57999999999999996</v>
      </c>
      <c r="J1324" s="116" t="s">
        <v>326</v>
      </c>
      <c r="K1324" s="116">
        <v>0.18359739095645999</v>
      </c>
      <c r="L1324" s="116">
        <v>3977.7222710757601</v>
      </c>
      <c r="M1324" s="116">
        <v>10.586243178667599</v>
      </c>
      <c r="N1324" s="116">
        <v>1.80040248582419</v>
      </c>
      <c r="O1324" s="116">
        <v>1.94360662763409</v>
      </c>
      <c r="P1324" s="116">
        <v>0.33054919906885999</v>
      </c>
      <c r="Q1324" s="116">
        <v>730.299430918947</v>
      </c>
      <c r="R1324" s="116">
        <v>1310</v>
      </c>
      <c r="S1324" s="116" t="s">
        <v>318</v>
      </c>
      <c r="T1324" s="116">
        <v>1310</v>
      </c>
      <c r="U1324" s="116" t="s">
        <v>327</v>
      </c>
      <c r="V1324" s="116" t="s">
        <v>326</v>
      </c>
      <c r="Z1324" s="116">
        <v>0</v>
      </c>
      <c r="AA1324" s="116">
        <v>1</v>
      </c>
      <c r="AB1324" s="116">
        <v>1.94360662763409</v>
      </c>
      <c r="AC1324" s="116">
        <v>0.33054919906885999</v>
      </c>
      <c r="AD1324" s="116">
        <v>730.299430918947</v>
      </c>
      <c r="AF1324" s="116">
        <v>-1</v>
      </c>
      <c r="AG1324" s="116">
        <v>-1</v>
      </c>
      <c r="AH1324" s="116">
        <v>-1</v>
      </c>
      <c r="AI1324" s="116">
        <v>-1</v>
      </c>
      <c r="AJ1324" s="116">
        <v>0</v>
      </c>
      <c r="AM1324" s="116" t="s">
        <v>319</v>
      </c>
      <c r="AN1324" s="116" t="s">
        <v>328</v>
      </c>
      <c r="AQ1324" s="116">
        <v>779</v>
      </c>
      <c r="AR1324" s="116" t="s">
        <v>320</v>
      </c>
      <c r="AS1324" s="116" t="s">
        <v>248</v>
      </c>
      <c r="AT1324" s="116" t="s">
        <v>268</v>
      </c>
      <c r="AV1324" s="116">
        <v>121.146625552909</v>
      </c>
      <c r="AW1324" s="116">
        <v>0.59229475340000004</v>
      </c>
    </row>
    <row r="1325" spans="1:49" x14ac:dyDescent="0.25">
      <c r="A1325" s="127">
        <v>260000</v>
      </c>
      <c r="B1325" s="127">
        <v>2500000</v>
      </c>
      <c r="C1325" s="127">
        <v>800000</v>
      </c>
      <c r="D1325" s="116" t="s">
        <v>314</v>
      </c>
      <c r="E1325" s="116" t="s">
        <v>315</v>
      </c>
      <c r="F1325" s="116" t="s">
        <v>316</v>
      </c>
      <c r="G1325" s="116" t="s">
        <v>317</v>
      </c>
      <c r="H1325" s="116">
        <v>0.36</v>
      </c>
      <c r="I1325" s="116">
        <v>0.57999999999999996</v>
      </c>
      <c r="J1325" s="116" t="s">
        <v>326</v>
      </c>
      <c r="K1325" s="116">
        <v>6.2802620692599996E-3</v>
      </c>
      <c r="L1325" s="116">
        <v>3994.5125323812099</v>
      </c>
      <c r="M1325" s="116">
        <v>9.5664504336956107</v>
      </c>
      <c r="N1325" s="116">
        <v>1.43074972781038</v>
      </c>
      <c r="O1325" s="116">
        <v>6.0079815796239999E-2</v>
      </c>
      <c r="P1325" s="116">
        <v>8.98548324617E-3</v>
      </c>
      <c r="Q1325" s="116">
        <v>25.086585542317401</v>
      </c>
      <c r="R1325" s="116">
        <v>1210</v>
      </c>
      <c r="S1325" s="116" t="s">
        <v>318</v>
      </c>
      <c r="T1325" s="116">
        <v>1210</v>
      </c>
      <c r="U1325" s="116" t="s">
        <v>327</v>
      </c>
      <c r="V1325" s="116" t="s">
        <v>326</v>
      </c>
      <c r="Z1325" s="116">
        <v>0</v>
      </c>
      <c r="AA1325" s="116">
        <v>1</v>
      </c>
      <c r="AB1325" s="116">
        <v>6.0079815796239999E-2</v>
      </c>
      <c r="AC1325" s="116">
        <v>8.98548324617E-3</v>
      </c>
      <c r="AD1325" s="116">
        <v>25.086585539803298</v>
      </c>
      <c r="AF1325" s="116">
        <v>-1</v>
      </c>
      <c r="AG1325" s="116">
        <v>-1</v>
      </c>
      <c r="AH1325" s="116">
        <v>-1</v>
      </c>
      <c r="AI1325" s="116">
        <v>-1</v>
      </c>
      <c r="AJ1325" s="116">
        <v>0</v>
      </c>
      <c r="AM1325" s="116" t="s">
        <v>319</v>
      </c>
      <c r="AN1325" s="116" t="s">
        <v>328</v>
      </c>
      <c r="AQ1325" s="116">
        <v>779</v>
      </c>
      <c r="AR1325" s="116" t="s">
        <v>320</v>
      </c>
      <c r="AS1325" s="116" t="s">
        <v>248</v>
      </c>
      <c r="AT1325" s="116" t="s">
        <v>268</v>
      </c>
      <c r="AV1325" s="116">
        <v>103.29407205501001</v>
      </c>
      <c r="AW1325" s="116">
        <v>2.0345973699999999E-2</v>
      </c>
    </row>
    <row r="1326" spans="1:49" x14ac:dyDescent="0.25">
      <c r="A1326" s="127">
        <v>260000</v>
      </c>
      <c r="B1326" s="127">
        <v>2500000</v>
      </c>
      <c r="C1326" s="127">
        <v>800000</v>
      </c>
      <c r="D1326" s="116" t="s">
        <v>314</v>
      </c>
      <c r="E1326" s="116" t="s">
        <v>315</v>
      </c>
      <c r="F1326" s="116" t="s">
        <v>316</v>
      </c>
      <c r="G1326" s="116" t="s">
        <v>317</v>
      </c>
      <c r="H1326" s="116">
        <v>0.36</v>
      </c>
      <c r="I1326" s="116">
        <v>0.57999999999999996</v>
      </c>
      <c r="J1326" s="116" t="s">
        <v>326</v>
      </c>
      <c r="K1326" s="116">
        <v>4.3870025966399996E-3</v>
      </c>
      <c r="L1326" s="116">
        <v>3994.5125323812099</v>
      </c>
      <c r="M1326" s="116">
        <v>9.5664504336956107</v>
      </c>
      <c r="N1326" s="116">
        <v>1.43074972781038</v>
      </c>
      <c r="O1326" s="116">
        <v>4.1968042893309999E-2</v>
      </c>
      <c r="P1326" s="116">
        <v>6.2767027710500002E-3</v>
      </c>
      <c r="Q1326" s="116">
        <v>17.5239368518953</v>
      </c>
      <c r="R1326" s="116">
        <v>1310</v>
      </c>
      <c r="S1326" s="116" t="s">
        <v>318</v>
      </c>
      <c r="T1326" s="116">
        <v>1310</v>
      </c>
      <c r="U1326" s="116" t="s">
        <v>327</v>
      </c>
      <c r="V1326" s="116" t="s">
        <v>326</v>
      </c>
      <c r="Z1326" s="116">
        <v>0</v>
      </c>
      <c r="AA1326" s="116">
        <v>1</v>
      </c>
      <c r="AB1326" s="116">
        <v>4.1968042893309999E-2</v>
      </c>
      <c r="AC1326" s="116">
        <v>6.2767027710500002E-3</v>
      </c>
      <c r="AD1326" s="116">
        <v>17.5239368540356</v>
      </c>
      <c r="AF1326" s="116">
        <v>-1</v>
      </c>
      <c r="AG1326" s="116">
        <v>-1</v>
      </c>
      <c r="AH1326" s="116">
        <v>-1</v>
      </c>
      <c r="AI1326" s="116">
        <v>-1</v>
      </c>
      <c r="AJ1326" s="116">
        <v>0</v>
      </c>
      <c r="AM1326" s="116" t="s">
        <v>319</v>
      </c>
      <c r="AN1326" s="116" t="s">
        <v>328</v>
      </c>
      <c r="AQ1326" s="116">
        <v>779</v>
      </c>
      <c r="AR1326" s="116" t="s">
        <v>320</v>
      </c>
      <c r="AS1326" s="116" t="s">
        <v>248</v>
      </c>
      <c r="AT1326" s="116" t="s">
        <v>268</v>
      </c>
      <c r="AV1326" s="116">
        <v>39.193602256082698</v>
      </c>
      <c r="AW1326" s="116">
        <v>1.42124386E-2</v>
      </c>
    </row>
    <row r="1327" spans="1:49" x14ac:dyDescent="0.25">
      <c r="A1327" s="127">
        <v>260000</v>
      </c>
      <c r="B1327" s="127">
        <v>2500000</v>
      </c>
      <c r="C1327" s="127">
        <v>800000</v>
      </c>
      <c r="D1327" s="116" t="s">
        <v>314</v>
      </c>
      <c r="E1327" s="116" t="s">
        <v>315</v>
      </c>
      <c r="F1327" s="116" t="s">
        <v>316</v>
      </c>
      <c r="G1327" s="116" t="s">
        <v>317</v>
      </c>
      <c r="H1327" s="116">
        <v>0.36</v>
      </c>
      <c r="I1327" s="116">
        <v>0.57999999999999996</v>
      </c>
      <c r="J1327" s="116" t="s">
        <v>326</v>
      </c>
      <c r="K1327" s="116">
        <v>1.087056797739E-2</v>
      </c>
      <c r="L1327" s="116">
        <v>3994.5125323812099</v>
      </c>
      <c r="M1327" s="116">
        <v>9.5664504336956107</v>
      </c>
      <c r="N1327" s="116">
        <v>1.43074972781038</v>
      </c>
      <c r="O1327" s="116">
        <v>0.10399274974189</v>
      </c>
      <c r="P1327" s="116">
        <v>1.55530621748E-2</v>
      </c>
      <c r="Q1327" s="116">
        <v>43.422620019818197</v>
      </c>
      <c r="R1327" s="116">
        <v>1310</v>
      </c>
      <c r="S1327" s="116" t="s">
        <v>318</v>
      </c>
      <c r="T1327" s="116">
        <v>1310</v>
      </c>
      <c r="U1327" s="116" t="s">
        <v>327</v>
      </c>
      <c r="V1327" s="116" t="s">
        <v>326</v>
      </c>
      <c r="Z1327" s="116">
        <v>0</v>
      </c>
      <c r="AA1327" s="116">
        <v>1</v>
      </c>
      <c r="AB1327" s="116">
        <v>0.10399274974189</v>
      </c>
      <c r="AC1327" s="116">
        <v>1.55530621748E-2</v>
      </c>
      <c r="AD1327" s="116">
        <v>43.422620019819803</v>
      </c>
      <c r="AF1327" s="116">
        <v>-1</v>
      </c>
      <c r="AG1327" s="116">
        <v>-1</v>
      </c>
      <c r="AH1327" s="116">
        <v>-1</v>
      </c>
      <c r="AI1327" s="116">
        <v>-1</v>
      </c>
      <c r="AJ1327" s="116">
        <v>0</v>
      </c>
      <c r="AM1327" s="116" t="s">
        <v>319</v>
      </c>
      <c r="AN1327" s="116" t="s">
        <v>328</v>
      </c>
      <c r="AQ1327" s="116">
        <v>779</v>
      </c>
      <c r="AR1327" s="116" t="s">
        <v>320</v>
      </c>
      <c r="AS1327" s="116" t="s">
        <v>248</v>
      </c>
      <c r="AT1327" s="116" t="s">
        <v>268</v>
      </c>
      <c r="AV1327" s="116">
        <v>59.722624933185898</v>
      </c>
      <c r="AW1327" s="116">
        <v>3.5217047899999999E-2</v>
      </c>
    </row>
    <row r="1328" spans="1:49" x14ac:dyDescent="0.25">
      <c r="A1328" s="127">
        <v>260000</v>
      </c>
      <c r="B1328" s="127">
        <v>2500000</v>
      </c>
      <c r="C1328" s="127">
        <v>800000</v>
      </c>
      <c r="D1328" s="116" t="s">
        <v>314</v>
      </c>
      <c r="E1328" s="116" t="s">
        <v>315</v>
      </c>
      <c r="F1328" s="116" t="s">
        <v>316</v>
      </c>
      <c r="G1328" s="116" t="s">
        <v>317</v>
      </c>
      <c r="H1328" s="116">
        <v>0.36</v>
      </c>
      <c r="I1328" s="116">
        <v>0.57999999999999996</v>
      </c>
      <c r="J1328" s="116" t="s">
        <v>326</v>
      </c>
      <c r="K1328" s="116">
        <v>3.7964823895939998E-2</v>
      </c>
      <c r="L1328" s="116">
        <v>3969.8815408068999</v>
      </c>
      <c r="M1328" s="116">
        <v>10.4974215970639</v>
      </c>
      <c r="N1328" s="116">
        <v>1.7634358126534899</v>
      </c>
      <c r="O1328" s="116">
        <v>0.39853276229404</v>
      </c>
      <c r="P1328" s="116">
        <v>6.6948530079189994E-2</v>
      </c>
      <c r="Q1328" s="116">
        <v>150.715853584504</v>
      </c>
      <c r="R1328" s="116">
        <v>1210</v>
      </c>
      <c r="S1328" s="116" t="s">
        <v>318</v>
      </c>
      <c r="T1328" s="116">
        <v>1210</v>
      </c>
      <c r="U1328" s="116" t="s">
        <v>327</v>
      </c>
      <c r="V1328" s="116" t="s">
        <v>326</v>
      </c>
      <c r="Z1328" s="116">
        <v>0</v>
      </c>
      <c r="AA1328" s="116">
        <v>1</v>
      </c>
      <c r="AB1328" s="116">
        <v>0.39853276229404</v>
      </c>
      <c r="AC1328" s="116">
        <v>6.6948530079189994E-2</v>
      </c>
      <c r="AD1328" s="116">
        <v>150.715853517922</v>
      </c>
      <c r="AF1328" s="116">
        <v>-1</v>
      </c>
      <c r="AG1328" s="116">
        <v>-1</v>
      </c>
      <c r="AH1328" s="116">
        <v>-1</v>
      </c>
      <c r="AI1328" s="116">
        <v>-1</v>
      </c>
      <c r="AJ1328" s="116">
        <v>0</v>
      </c>
      <c r="AM1328" s="116" t="s">
        <v>319</v>
      </c>
      <c r="AN1328" s="116" t="s">
        <v>328</v>
      </c>
      <c r="AQ1328" s="116">
        <v>779</v>
      </c>
      <c r="AR1328" s="116" t="s">
        <v>320</v>
      </c>
      <c r="AS1328" s="116" t="s">
        <v>248</v>
      </c>
      <c r="AT1328" s="116" t="s">
        <v>268</v>
      </c>
      <c r="AV1328" s="116">
        <v>143.27193483089101</v>
      </c>
      <c r="AW1328" s="116">
        <v>0.1222350799</v>
      </c>
    </row>
    <row r="1329" spans="1:49" x14ac:dyDescent="0.25">
      <c r="A1329" s="127">
        <v>260000</v>
      </c>
      <c r="B1329" s="127">
        <v>2500000</v>
      </c>
      <c r="C1329" s="127">
        <v>800000</v>
      </c>
      <c r="D1329" s="116" t="s">
        <v>314</v>
      </c>
      <c r="E1329" s="116" t="s">
        <v>315</v>
      </c>
      <c r="F1329" s="116" t="s">
        <v>316</v>
      </c>
      <c r="G1329" s="116" t="s">
        <v>317</v>
      </c>
      <c r="H1329" s="116">
        <v>0.36</v>
      </c>
      <c r="I1329" s="116">
        <v>0.57999999999999996</v>
      </c>
      <c r="J1329" s="116" t="s">
        <v>326</v>
      </c>
      <c r="K1329" s="116">
        <v>0.21903449204063</v>
      </c>
      <c r="L1329" s="116">
        <v>3969.8815408068999</v>
      </c>
      <c r="M1329" s="116">
        <v>10.4974215970639</v>
      </c>
      <c r="N1329" s="116">
        <v>1.7634358126534899</v>
      </c>
      <c r="O1329" s="116">
        <v>2.29929740724929</v>
      </c>
      <c r="P1329" s="116">
        <v>0.38625326747082001</v>
      </c>
      <c r="Q1329" s="116">
        <v>869.54098675213402</v>
      </c>
      <c r="R1329" s="116">
        <v>1310</v>
      </c>
      <c r="S1329" s="116" t="s">
        <v>318</v>
      </c>
      <c r="T1329" s="116">
        <v>1310</v>
      </c>
      <c r="U1329" s="116" t="s">
        <v>327</v>
      </c>
      <c r="V1329" s="116" t="s">
        <v>326</v>
      </c>
      <c r="Z1329" s="116">
        <v>0</v>
      </c>
      <c r="AA1329" s="116">
        <v>1</v>
      </c>
      <c r="AB1329" s="116">
        <v>2.29929740724929</v>
      </c>
      <c r="AC1329" s="116">
        <v>0.38625326747082001</v>
      </c>
      <c r="AD1329" s="116">
        <v>869.54098681892697</v>
      </c>
      <c r="AF1329" s="116">
        <v>-1</v>
      </c>
      <c r="AG1329" s="116">
        <v>-1</v>
      </c>
      <c r="AH1329" s="116">
        <v>-1</v>
      </c>
      <c r="AI1329" s="116">
        <v>-1</v>
      </c>
      <c r="AJ1329" s="116">
        <v>0</v>
      </c>
      <c r="AM1329" s="116" t="s">
        <v>319</v>
      </c>
      <c r="AN1329" s="116" t="s">
        <v>328</v>
      </c>
      <c r="AQ1329" s="116">
        <v>779</v>
      </c>
      <c r="AR1329" s="116" t="s">
        <v>320</v>
      </c>
      <c r="AS1329" s="116" t="s">
        <v>248</v>
      </c>
      <c r="AT1329" s="116" t="s">
        <v>268</v>
      </c>
      <c r="AV1329" s="116">
        <v>121.660691473062</v>
      </c>
      <c r="AW1329" s="116">
        <v>0.70522383359999996</v>
      </c>
    </row>
    <row r="1330" spans="1:49" x14ac:dyDescent="0.25">
      <c r="A1330" s="127">
        <v>260000</v>
      </c>
      <c r="B1330" s="127">
        <v>2500000</v>
      </c>
      <c r="C1330" s="127">
        <v>800000</v>
      </c>
      <c r="D1330" s="116" t="s">
        <v>314</v>
      </c>
      <c r="E1330" s="116" t="s">
        <v>315</v>
      </c>
      <c r="F1330" s="116" t="s">
        <v>316</v>
      </c>
      <c r="G1330" s="116" t="s">
        <v>317</v>
      </c>
      <c r="H1330" s="116">
        <v>0.36</v>
      </c>
      <c r="I1330" s="116">
        <v>0.57999999999999996</v>
      </c>
      <c r="J1330" s="116" t="s">
        <v>326</v>
      </c>
      <c r="K1330" s="116">
        <v>3.6172432161600002E-2</v>
      </c>
      <c r="L1330" s="116">
        <v>4006.3238910904302</v>
      </c>
      <c r="M1330" s="116">
        <v>10.802756434844</v>
      </c>
      <c r="N1330" s="116">
        <v>1.882555853118</v>
      </c>
      <c r="O1330" s="116">
        <v>0.39076197429772003</v>
      </c>
      <c r="P1330" s="116">
        <v>6.8096623887340002E-2</v>
      </c>
      <c r="Q1330" s="116">
        <v>144.918479167882</v>
      </c>
      <c r="R1330" s="116">
        <v>1210</v>
      </c>
      <c r="S1330" s="116" t="s">
        <v>318</v>
      </c>
      <c r="T1330" s="116">
        <v>1210</v>
      </c>
      <c r="U1330" s="116" t="s">
        <v>327</v>
      </c>
      <c r="V1330" s="116" t="s">
        <v>326</v>
      </c>
      <c r="Z1330" s="116">
        <v>0</v>
      </c>
      <c r="AA1330" s="116">
        <v>1</v>
      </c>
      <c r="AB1330" s="116">
        <v>0.39076197429772003</v>
      </c>
      <c r="AC1330" s="116">
        <v>6.8096623887340002E-2</v>
      </c>
      <c r="AD1330" s="116">
        <v>144.918479192745</v>
      </c>
      <c r="AF1330" s="116">
        <v>-1</v>
      </c>
      <c r="AG1330" s="116">
        <v>-1</v>
      </c>
      <c r="AH1330" s="116">
        <v>-1</v>
      </c>
      <c r="AI1330" s="116">
        <v>-1</v>
      </c>
      <c r="AJ1330" s="116">
        <v>0</v>
      </c>
      <c r="AM1330" s="116" t="s">
        <v>319</v>
      </c>
      <c r="AN1330" s="116" t="s">
        <v>328</v>
      </c>
      <c r="AQ1330" s="116">
        <v>779</v>
      </c>
      <c r="AR1330" s="116" t="s">
        <v>320</v>
      </c>
      <c r="AS1330" s="116" t="s">
        <v>248</v>
      </c>
      <c r="AT1330" s="116" t="s">
        <v>268</v>
      </c>
      <c r="AV1330" s="116">
        <v>106.12944064710101</v>
      </c>
      <c r="AW1330" s="116">
        <v>0.11753323540000001</v>
      </c>
    </row>
    <row r="1331" spans="1:49" x14ac:dyDescent="0.25">
      <c r="A1331" s="127">
        <v>260000</v>
      </c>
      <c r="B1331" s="127">
        <v>2500000</v>
      </c>
      <c r="C1331" s="127">
        <v>800000</v>
      </c>
      <c r="D1331" s="116" t="s">
        <v>314</v>
      </c>
      <c r="E1331" s="116" t="s">
        <v>315</v>
      </c>
      <c r="F1331" s="116" t="s">
        <v>316</v>
      </c>
      <c r="G1331" s="116" t="s">
        <v>317</v>
      </c>
      <c r="H1331" s="116">
        <v>0.36</v>
      </c>
      <c r="I1331" s="116">
        <v>0.57999999999999996</v>
      </c>
      <c r="J1331" s="116" t="s">
        <v>326</v>
      </c>
      <c r="K1331" s="116">
        <v>8.2485584577160001E-2</v>
      </c>
      <c r="L1331" s="116">
        <v>4006.3238910904302</v>
      </c>
      <c r="M1331" s="116">
        <v>10.802756434844</v>
      </c>
      <c r="N1331" s="116">
        <v>1.882555853118</v>
      </c>
      <c r="O1331" s="116">
        <v>0.89107167957278999</v>
      </c>
      <c r="P1331" s="116">
        <v>0.15528372004359001</v>
      </c>
      <c r="Q1331" s="116">
        <v>330.463968162041</v>
      </c>
      <c r="R1331" s="116">
        <v>1310</v>
      </c>
      <c r="S1331" s="116" t="s">
        <v>318</v>
      </c>
      <c r="T1331" s="116">
        <v>1310</v>
      </c>
      <c r="U1331" s="116" t="s">
        <v>327</v>
      </c>
      <c r="V1331" s="116" t="s">
        <v>326</v>
      </c>
      <c r="Z1331" s="116">
        <v>0</v>
      </c>
      <c r="AA1331" s="116">
        <v>1</v>
      </c>
      <c r="AB1331" s="116">
        <v>0.89107167957278999</v>
      </c>
      <c r="AC1331" s="116">
        <v>0.15528372004359001</v>
      </c>
      <c r="AD1331" s="116">
        <v>330.46396816203901</v>
      </c>
      <c r="AF1331" s="116">
        <v>-1</v>
      </c>
      <c r="AG1331" s="116">
        <v>-1</v>
      </c>
      <c r="AH1331" s="116">
        <v>-1</v>
      </c>
      <c r="AI1331" s="116">
        <v>-1</v>
      </c>
      <c r="AJ1331" s="116">
        <v>0</v>
      </c>
      <c r="AM1331" s="116" t="s">
        <v>319</v>
      </c>
      <c r="AN1331" s="116" t="s">
        <v>328</v>
      </c>
      <c r="AQ1331" s="116">
        <v>779</v>
      </c>
      <c r="AR1331" s="116" t="s">
        <v>320</v>
      </c>
      <c r="AS1331" s="116" t="s">
        <v>248</v>
      </c>
      <c r="AT1331" s="116" t="s">
        <v>268</v>
      </c>
      <c r="AV1331" s="116">
        <v>76.619983476110093</v>
      </c>
      <c r="AW1331" s="116">
        <v>0.2680161948</v>
      </c>
    </row>
    <row r="1332" spans="1:49" x14ac:dyDescent="0.25">
      <c r="A1332" s="127">
        <v>260000</v>
      </c>
      <c r="B1332" s="127">
        <v>2500000</v>
      </c>
      <c r="C1332" s="127">
        <v>800000</v>
      </c>
      <c r="D1332" s="116" t="s">
        <v>314</v>
      </c>
      <c r="E1332" s="116" t="s">
        <v>315</v>
      </c>
      <c r="F1332" s="116" t="s">
        <v>316</v>
      </c>
      <c r="G1332" s="116" t="s">
        <v>317</v>
      </c>
      <c r="H1332" s="116">
        <v>0.36</v>
      </c>
      <c r="I1332" s="116">
        <v>0.57999999999999996</v>
      </c>
      <c r="J1332" s="116" t="s">
        <v>326</v>
      </c>
      <c r="K1332" s="116">
        <v>9.188488777777E-2</v>
      </c>
      <c r="L1332" s="116">
        <v>4006.3238910904302</v>
      </c>
      <c r="M1332" s="116">
        <v>10.802756434844</v>
      </c>
      <c r="N1332" s="116">
        <v>1.882555853118</v>
      </c>
      <c r="O1332" s="116">
        <v>0.99261006270630003</v>
      </c>
      <c r="P1332" s="116">
        <v>0.17297843329914001</v>
      </c>
      <c r="Q1332" s="116">
        <v>368.120621134271</v>
      </c>
      <c r="R1332" s="116">
        <v>1310</v>
      </c>
      <c r="S1332" s="116" t="s">
        <v>318</v>
      </c>
      <c r="T1332" s="116">
        <v>1310</v>
      </c>
      <c r="U1332" s="116" t="s">
        <v>327</v>
      </c>
      <c r="V1332" s="116" t="s">
        <v>326</v>
      </c>
      <c r="Z1332" s="116">
        <v>0</v>
      </c>
      <c r="AA1332" s="116">
        <v>1</v>
      </c>
      <c r="AB1332" s="116">
        <v>0.99261006270630003</v>
      </c>
      <c r="AC1332" s="116">
        <v>0.17297843329914001</v>
      </c>
      <c r="AD1332" s="116">
        <v>368.12062113426998</v>
      </c>
      <c r="AF1332" s="116">
        <v>-1</v>
      </c>
      <c r="AG1332" s="116">
        <v>-1</v>
      </c>
      <c r="AH1332" s="116">
        <v>-1</v>
      </c>
      <c r="AI1332" s="116">
        <v>-1</v>
      </c>
      <c r="AJ1332" s="116">
        <v>0</v>
      </c>
      <c r="AM1332" s="116" t="s">
        <v>319</v>
      </c>
      <c r="AN1332" s="116" t="s">
        <v>328</v>
      </c>
      <c r="AQ1332" s="116">
        <v>779</v>
      </c>
      <c r="AR1332" s="116" t="s">
        <v>320</v>
      </c>
      <c r="AS1332" s="116" t="s">
        <v>248</v>
      </c>
      <c r="AT1332" s="116" t="s">
        <v>268</v>
      </c>
      <c r="AV1332" s="116">
        <v>77.566536902990407</v>
      </c>
      <c r="AW1332" s="116">
        <v>0.2985568703</v>
      </c>
    </row>
    <row r="1333" spans="1:49" x14ac:dyDescent="0.25">
      <c r="A1333" s="127">
        <v>260000</v>
      </c>
      <c r="B1333" s="127">
        <v>2500000</v>
      </c>
      <c r="C1333" s="127">
        <v>800000</v>
      </c>
      <c r="D1333" s="116" t="s">
        <v>314</v>
      </c>
      <c r="E1333" s="116" t="s">
        <v>315</v>
      </c>
      <c r="F1333" s="116" t="s">
        <v>316</v>
      </c>
      <c r="G1333" s="116" t="s">
        <v>317</v>
      </c>
      <c r="H1333" s="116">
        <v>0.36</v>
      </c>
      <c r="I1333" s="116">
        <v>0.57999999999999996</v>
      </c>
      <c r="J1333" s="116" t="s">
        <v>326</v>
      </c>
      <c r="K1333" s="116">
        <v>0.10354901745007999</v>
      </c>
      <c r="L1333" s="116">
        <v>4006.3238910904302</v>
      </c>
      <c r="M1333" s="116">
        <v>10.802756434844</v>
      </c>
      <c r="N1333" s="116">
        <v>1.882555853118</v>
      </c>
      <c r="O1333" s="116">
        <v>1.11861481458064</v>
      </c>
      <c r="P1333" s="116">
        <v>0.19493680888527001</v>
      </c>
      <c r="Q1333" s="116">
        <v>414.85090250920399</v>
      </c>
      <c r="R1333" s="116">
        <v>1310</v>
      </c>
      <c r="S1333" s="116" t="s">
        <v>318</v>
      </c>
      <c r="T1333" s="116">
        <v>1310</v>
      </c>
      <c r="U1333" s="116" t="s">
        <v>327</v>
      </c>
      <c r="V1333" s="116" t="s">
        <v>326</v>
      </c>
      <c r="Z1333" s="116">
        <v>0</v>
      </c>
      <c r="AA1333" s="116">
        <v>1</v>
      </c>
      <c r="AB1333" s="116">
        <v>1.11861481458064</v>
      </c>
      <c r="AC1333" s="116">
        <v>0.19493680888527001</v>
      </c>
      <c r="AD1333" s="116">
        <v>414.85090250920399</v>
      </c>
      <c r="AF1333" s="116">
        <v>-1</v>
      </c>
      <c r="AG1333" s="116">
        <v>-1</v>
      </c>
      <c r="AH1333" s="116">
        <v>-1</v>
      </c>
      <c r="AI1333" s="116">
        <v>-1</v>
      </c>
      <c r="AJ1333" s="116">
        <v>0</v>
      </c>
      <c r="AM1333" s="116" t="s">
        <v>319</v>
      </c>
      <c r="AN1333" s="116" t="s">
        <v>328</v>
      </c>
      <c r="AQ1333" s="116">
        <v>779</v>
      </c>
      <c r="AR1333" s="116" t="s">
        <v>320</v>
      </c>
      <c r="AS1333" s="116" t="s">
        <v>248</v>
      </c>
      <c r="AT1333" s="116" t="s">
        <v>268</v>
      </c>
      <c r="AV1333" s="116">
        <v>82.038050379746096</v>
      </c>
      <c r="AW1333" s="116">
        <v>0.33645653079999999</v>
      </c>
    </row>
    <row r="1334" spans="1:49" x14ac:dyDescent="0.25">
      <c r="A1334" s="127">
        <v>260000</v>
      </c>
      <c r="B1334" s="127">
        <v>2500000</v>
      </c>
      <c r="C1334" s="127">
        <v>800000</v>
      </c>
      <c r="D1334" s="116" t="s">
        <v>314</v>
      </c>
      <c r="E1334" s="116" t="s">
        <v>315</v>
      </c>
      <c r="F1334" s="116" t="s">
        <v>316</v>
      </c>
      <c r="G1334" s="116" t="s">
        <v>317</v>
      </c>
      <c r="H1334" s="116">
        <v>0.36</v>
      </c>
      <c r="I1334" s="116">
        <v>0.57999999999999996</v>
      </c>
      <c r="J1334" s="116" t="s">
        <v>326</v>
      </c>
      <c r="K1334" s="116">
        <v>7.2849770721719997E-2</v>
      </c>
      <c r="L1334" s="116">
        <v>4006.3238910904302</v>
      </c>
      <c r="M1334" s="116">
        <v>10.802756434844</v>
      </c>
      <c r="N1334" s="116">
        <v>1.882555853118</v>
      </c>
      <c r="O1334" s="116">
        <v>0.78697832944098001</v>
      </c>
      <c r="P1334" s="116">
        <v>0.13714376227048</v>
      </c>
      <c r="Q1334" s="116">
        <v>291.85977690289099</v>
      </c>
      <c r="R1334" s="116">
        <v>1310</v>
      </c>
      <c r="S1334" s="116" t="s">
        <v>318</v>
      </c>
      <c r="T1334" s="116">
        <v>1310</v>
      </c>
      <c r="U1334" s="116" t="s">
        <v>327</v>
      </c>
      <c r="V1334" s="116" t="s">
        <v>326</v>
      </c>
      <c r="Z1334" s="116">
        <v>0</v>
      </c>
      <c r="AA1334" s="116">
        <v>1</v>
      </c>
      <c r="AB1334" s="116">
        <v>0.78697832944098001</v>
      </c>
      <c r="AC1334" s="116">
        <v>0.13714376227048</v>
      </c>
      <c r="AD1334" s="116">
        <v>291.85977687802398</v>
      </c>
      <c r="AF1334" s="116">
        <v>-1</v>
      </c>
      <c r="AG1334" s="116">
        <v>-1</v>
      </c>
      <c r="AH1334" s="116">
        <v>-1</v>
      </c>
      <c r="AI1334" s="116">
        <v>-1</v>
      </c>
      <c r="AJ1334" s="116">
        <v>0</v>
      </c>
      <c r="AM1334" s="116" t="s">
        <v>319</v>
      </c>
      <c r="AN1334" s="116" t="s">
        <v>328</v>
      </c>
      <c r="AQ1334" s="116">
        <v>779</v>
      </c>
      <c r="AR1334" s="116" t="s">
        <v>320</v>
      </c>
      <c r="AS1334" s="116" t="s">
        <v>248</v>
      </c>
      <c r="AT1334" s="116" t="s">
        <v>268</v>
      </c>
      <c r="AV1334" s="116">
        <v>70.8335046115198</v>
      </c>
      <c r="AW1334" s="116">
        <v>0.2367070372</v>
      </c>
    </row>
    <row r="1335" spans="1:49" x14ac:dyDescent="0.25">
      <c r="A1335" s="127">
        <v>260000</v>
      </c>
      <c r="B1335" s="127">
        <v>2500000</v>
      </c>
      <c r="C1335" s="127">
        <v>800000</v>
      </c>
      <c r="D1335" s="116" t="s">
        <v>314</v>
      </c>
      <c r="E1335" s="116" t="s">
        <v>315</v>
      </c>
      <c r="F1335" s="116" t="s">
        <v>316</v>
      </c>
      <c r="G1335" s="116" t="s">
        <v>317</v>
      </c>
      <c r="H1335" s="116">
        <v>0.36</v>
      </c>
      <c r="I1335" s="116">
        <v>0.57999999999999996</v>
      </c>
      <c r="J1335" s="116" t="s">
        <v>326</v>
      </c>
      <c r="K1335" s="116">
        <v>6.8037273700679995E-2</v>
      </c>
      <c r="L1335" s="116">
        <v>3995.3072218655302</v>
      </c>
      <c r="M1335" s="116">
        <v>9.3613217366266195</v>
      </c>
      <c r="N1335" s="116">
        <v>1.3430981995034901</v>
      </c>
      <c r="O1335" s="116">
        <v>0.63691880919499</v>
      </c>
      <c r="P1335" s="116">
        <v>9.138073980651E-2</v>
      </c>
      <c r="Q1335" s="116">
        <v>271.82981097236802</v>
      </c>
      <c r="R1335" s="116">
        <v>1210</v>
      </c>
      <c r="S1335" s="116" t="s">
        <v>318</v>
      </c>
      <c r="T1335" s="116">
        <v>1210</v>
      </c>
      <c r="U1335" s="116" t="s">
        <v>327</v>
      </c>
      <c r="V1335" s="116" t="s">
        <v>326</v>
      </c>
      <c r="Z1335" s="116">
        <v>0</v>
      </c>
      <c r="AA1335" s="116">
        <v>1</v>
      </c>
      <c r="AB1335" s="116">
        <v>0.63691880919499</v>
      </c>
      <c r="AC1335" s="116">
        <v>9.138073980651E-2</v>
      </c>
      <c r="AD1335" s="116">
        <v>271.82981116500503</v>
      </c>
      <c r="AF1335" s="116">
        <v>-1</v>
      </c>
      <c r="AG1335" s="116">
        <v>-1</v>
      </c>
      <c r="AH1335" s="116">
        <v>-1</v>
      </c>
      <c r="AI1335" s="116">
        <v>-1</v>
      </c>
      <c r="AJ1335" s="116">
        <v>0</v>
      </c>
      <c r="AM1335" s="116" t="s">
        <v>319</v>
      </c>
      <c r="AN1335" s="116" t="s">
        <v>328</v>
      </c>
      <c r="AQ1335" s="116">
        <v>779</v>
      </c>
      <c r="AR1335" s="116" t="s">
        <v>320</v>
      </c>
      <c r="AS1335" s="116" t="s">
        <v>248</v>
      </c>
      <c r="AT1335" s="116" t="s">
        <v>268</v>
      </c>
      <c r="AV1335" s="116">
        <v>92.523932804793006</v>
      </c>
      <c r="AW1335" s="116">
        <v>0.220462134</v>
      </c>
    </row>
    <row r="1336" spans="1:49" x14ac:dyDescent="0.25">
      <c r="A1336" s="127">
        <v>260000</v>
      </c>
      <c r="B1336" s="127">
        <v>2500000</v>
      </c>
      <c r="C1336" s="127">
        <v>800000</v>
      </c>
      <c r="D1336" s="116" t="s">
        <v>314</v>
      </c>
      <c r="E1336" s="116" t="s">
        <v>315</v>
      </c>
      <c r="F1336" s="116" t="s">
        <v>316</v>
      </c>
      <c r="G1336" s="116" t="s">
        <v>317</v>
      </c>
      <c r="H1336" s="116">
        <v>0.36</v>
      </c>
      <c r="I1336" s="116">
        <v>0.57999999999999996</v>
      </c>
      <c r="J1336" s="116" t="s">
        <v>326</v>
      </c>
      <c r="K1336" s="116">
        <v>0.13043708214020999</v>
      </c>
      <c r="L1336" s="116">
        <v>3995.3072218655302</v>
      </c>
      <c r="M1336" s="116">
        <v>9.3613217366266195</v>
      </c>
      <c r="N1336" s="116">
        <v>1.3430981995034901</v>
      </c>
      <c r="O1336" s="116">
        <v>1.2210634923013299</v>
      </c>
      <c r="P1336" s="116">
        <v>0.17518981017101001</v>
      </c>
      <c r="Q1336" s="116">
        <v>521.13621627386397</v>
      </c>
      <c r="R1336" s="116">
        <v>1750</v>
      </c>
      <c r="S1336" s="116" t="s">
        <v>321</v>
      </c>
      <c r="T1336" s="116">
        <v>1750</v>
      </c>
      <c r="U1336" s="116" t="s">
        <v>327</v>
      </c>
      <c r="V1336" s="116" t="s">
        <v>326</v>
      </c>
      <c r="Z1336" s="116">
        <v>0</v>
      </c>
      <c r="AA1336" s="116">
        <v>1</v>
      </c>
      <c r="AB1336" s="116">
        <v>1.2210634923013299</v>
      </c>
      <c r="AC1336" s="116">
        <v>0.17518981017101001</v>
      </c>
      <c r="AD1336" s="116">
        <v>521.13621608123003</v>
      </c>
      <c r="AF1336" s="116">
        <v>-1</v>
      </c>
      <c r="AG1336" s="116">
        <v>-1</v>
      </c>
      <c r="AH1336" s="116">
        <v>-1</v>
      </c>
      <c r="AI1336" s="116">
        <v>-1</v>
      </c>
      <c r="AJ1336" s="116">
        <v>0</v>
      </c>
      <c r="AM1336" s="116" t="s">
        <v>319</v>
      </c>
      <c r="AN1336" s="116" t="s">
        <v>328</v>
      </c>
      <c r="AQ1336" s="116">
        <v>779</v>
      </c>
      <c r="AR1336" s="116" t="s">
        <v>320</v>
      </c>
      <c r="AS1336" s="116" t="s">
        <v>248</v>
      </c>
      <c r="AT1336" s="116" t="s">
        <v>268</v>
      </c>
      <c r="AV1336" s="116">
        <v>99.892979685047806</v>
      </c>
      <c r="AW1336" s="116">
        <v>0.42265710960000002</v>
      </c>
    </row>
    <row r="1337" spans="1:49" x14ac:dyDescent="0.25">
      <c r="A1337" s="127">
        <v>260000</v>
      </c>
      <c r="B1337" s="127">
        <v>2500000</v>
      </c>
      <c r="C1337" s="127">
        <v>800000</v>
      </c>
      <c r="D1337" s="116" t="s">
        <v>314</v>
      </c>
      <c r="E1337" s="116" t="s">
        <v>315</v>
      </c>
      <c r="F1337" s="116" t="s">
        <v>316</v>
      </c>
      <c r="G1337" s="116" t="s">
        <v>317</v>
      </c>
      <c r="H1337" s="116">
        <v>0.36</v>
      </c>
      <c r="I1337" s="116">
        <v>0.57999999999999996</v>
      </c>
      <c r="J1337" s="116" t="s">
        <v>326</v>
      </c>
      <c r="K1337" s="116">
        <v>2.050464256172E-2</v>
      </c>
      <c r="L1337" s="116">
        <v>3995.3072218655302</v>
      </c>
      <c r="M1337" s="116">
        <v>9.3613217366266195</v>
      </c>
      <c r="N1337" s="116">
        <v>1.3430981995034901</v>
      </c>
      <c r="O1337" s="116">
        <v>0.19195055611480999</v>
      </c>
      <c r="P1337" s="116">
        <v>2.753974850611E-2</v>
      </c>
      <c r="Q1337" s="116">
        <v>81.922346508623207</v>
      </c>
      <c r="R1337" s="116">
        <v>1310</v>
      </c>
      <c r="S1337" s="116" t="s">
        <v>318</v>
      </c>
      <c r="T1337" s="116">
        <v>1310</v>
      </c>
      <c r="U1337" s="116" t="s">
        <v>327</v>
      </c>
      <c r="V1337" s="116" t="s">
        <v>326</v>
      </c>
      <c r="Z1337" s="116">
        <v>0</v>
      </c>
      <c r="AA1337" s="116">
        <v>1</v>
      </c>
      <c r="AB1337" s="116">
        <v>0.19195055611480999</v>
      </c>
      <c r="AC1337" s="116">
        <v>2.753974850611E-2</v>
      </c>
      <c r="AD1337" s="116">
        <v>81.922346508623605</v>
      </c>
      <c r="AF1337" s="116">
        <v>-1</v>
      </c>
      <c r="AG1337" s="116">
        <v>-1</v>
      </c>
      <c r="AH1337" s="116">
        <v>-1</v>
      </c>
      <c r="AI1337" s="116">
        <v>-1</v>
      </c>
      <c r="AJ1337" s="116">
        <v>0</v>
      </c>
      <c r="AM1337" s="116" t="s">
        <v>319</v>
      </c>
      <c r="AN1337" s="116" t="s">
        <v>328</v>
      </c>
      <c r="AQ1337" s="116">
        <v>779</v>
      </c>
      <c r="AR1337" s="116" t="s">
        <v>320</v>
      </c>
      <c r="AS1337" s="116" t="s">
        <v>248</v>
      </c>
      <c r="AT1337" s="116" t="s">
        <v>268</v>
      </c>
      <c r="AV1337" s="116">
        <v>37.197488395492101</v>
      </c>
      <c r="AW1337" s="116">
        <v>6.6441481400000002E-2</v>
      </c>
    </row>
    <row r="1338" spans="1:49" x14ac:dyDescent="0.25">
      <c r="A1338" s="127">
        <v>260000</v>
      </c>
      <c r="B1338" s="127">
        <v>2500000</v>
      </c>
      <c r="C1338" s="127">
        <v>800000</v>
      </c>
      <c r="D1338" s="116" t="s">
        <v>314</v>
      </c>
      <c r="E1338" s="116" t="s">
        <v>315</v>
      </c>
      <c r="F1338" s="116" t="s">
        <v>316</v>
      </c>
      <c r="G1338" s="116" t="s">
        <v>317</v>
      </c>
      <c r="H1338" s="116">
        <v>0.36</v>
      </c>
      <c r="I1338" s="116">
        <v>0.57999999999999996</v>
      </c>
      <c r="J1338" s="116" t="s">
        <v>326</v>
      </c>
      <c r="K1338" s="116">
        <v>1.3067353402E-4</v>
      </c>
      <c r="L1338" s="116">
        <v>3971.2410625172001</v>
      </c>
      <c r="M1338" s="116">
        <v>10.1861049521547</v>
      </c>
      <c r="N1338" s="116">
        <v>1.6108050573444299</v>
      </c>
      <c r="O1338" s="116">
        <v>1.3310543320799999E-3</v>
      </c>
      <c r="P1338" s="116">
        <v>2.1048958947E-4</v>
      </c>
      <c r="Q1338" s="116">
        <v>0.51893610412019997</v>
      </c>
      <c r="R1338" s="116">
        <v>1210</v>
      </c>
      <c r="S1338" s="116" t="s">
        <v>318</v>
      </c>
      <c r="T1338" s="116">
        <v>1210</v>
      </c>
      <c r="U1338" s="116" t="s">
        <v>327</v>
      </c>
      <c r="V1338" s="116" t="s">
        <v>326</v>
      </c>
      <c r="Z1338" s="116">
        <v>0</v>
      </c>
      <c r="AA1338" s="116">
        <v>1</v>
      </c>
      <c r="AB1338" s="116">
        <v>1.3310543320799999E-3</v>
      </c>
      <c r="AC1338" s="116">
        <v>2.1048958947E-4</v>
      </c>
      <c r="AD1338" s="116">
        <v>0.51893609872176005</v>
      </c>
      <c r="AF1338" s="116">
        <v>-1</v>
      </c>
      <c r="AG1338" s="116">
        <v>-1</v>
      </c>
      <c r="AH1338" s="116">
        <v>-1</v>
      </c>
      <c r="AI1338" s="116">
        <v>-1</v>
      </c>
      <c r="AJ1338" s="116">
        <v>0</v>
      </c>
      <c r="AM1338" s="116" t="s">
        <v>319</v>
      </c>
      <c r="AN1338" s="116" t="s">
        <v>328</v>
      </c>
      <c r="AQ1338" s="116">
        <v>779</v>
      </c>
      <c r="AR1338" s="116" t="s">
        <v>320</v>
      </c>
      <c r="AS1338" s="116" t="s">
        <v>248</v>
      </c>
      <c r="AT1338" s="116" t="s">
        <v>268</v>
      </c>
      <c r="AV1338" s="116">
        <v>6.2733541612565</v>
      </c>
      <c r="AW1338" s="116">
        <v>4.208727E-4</v>
      </c>
    </row>
    <row r="1339" spans="1:49" x14ac:dyDescent="0.25">
      <c r="A1339" s="127">
        <v>260000</v>
      </c>
      <c r="B1339" s="127">
        <v>2500000</v>
      </c>
      <c r="C1339" s="127">
        <v>800000</v>
      </c>
      <c r="D1339" s="116" t="s">
        <v>314</v>
      </c>
      <c r="E1339" s="116" t="s">
        <v>315</v>
      </c>
      <c r="F1339" s="116" t="s">
        <v>316</v>
      </c>
      <c r="G1339" s="116" t="s">
        <v>317</v>
      </c>
      <c r="H1339" s="116">
        <v>0.36</v>
      </c>
      <c r="I1339" s="116">
        <v>0.57999999999999996</v>
      </c>
      <c r="J1339" s="116" t="s">
        <v>326</v>
      </c>
      <c r="K1339" s="116">
        <v>1.86951321888E-2</v>
      </c>
      <c r="L1339" s="116">
        <v>3971.2410625172001</v>
      </c>
      <c r="M1339" s="116">
        <v>10.1861049521547</v>
      </c>
      <c r="N1339" s="116">
        <v>1.6108050573444299</v>
      </c>
      <c r="O1339" s="116">
        <v>0.1904305785696</v>
      </c>
      <c r="P1339" s="116">
        <v>3.011421347745E-2</v>
      </c>
      <c r="Q1339" s="116">
        <v>74.242876617381398</v>
      </c>
      <c r="R1339" s="116">
        <v>1310</v>
      </c>
      <c r="S1339" s="116" t="s">
        <v>318</v>
      </c>
      <c r="T1339" s="116">
        <v>1310</v>
      </c>
      <c r="U1339" s="116" t="s">
        <v>327</v>
      </c>
      <c r="V1339" s="116" t="s">
        <v>326</v>
      </c>
      <c r="Z1339" s="116">
        <v>0</v>
      </c>
      <c r="AA1339" s="116">
        <v>1</v>
      </c>
      <c r="AB1339" s="116">
        <v>0.1904305785696</v>
      </c>
      <c r="AC1339" s="116">
        <v>3.011421347745E-2</v>
      </c>
      <c r="AD1339" s="116">
        <v>74.242876623730595</v>
      </c>
      <c r="AF1339" s="116">
        <v>-1</v>
      </c>
      <c r="AG1339" s="116">
        <v>-1</v>
      </c>
      <c r="AH1339" s="116">
        <v>-1</v>
      </c>
      <c r="AI1339" s="116">
        <v>-1</v>
      </c>
      <c r="AJ1339" s="116">
        <v>0</v>
      </c>
      <c r="AM1339" s="116" t="s">
        <v>319</v>
      </c>
      <c r="AN1339" s="116" t="s">
        <v>328</v>
      </c>
      <c r="AQ1339" s="116">
        <v>779</v>
      </c>
      <c r="AR1339" s="116" t="s">
        <v>320</v>
      </c>
      <c r="AS1339" s="116" t="s">
        <v>248</v>
      </c>
      <c r="AT1339" s="116" t="s">
        <v>268</v>
      </c>
      <c r="AV1339" s="116">
        <v>53.485379560953596</v>
      </c>
      <c r="AW1339" s="116">
        <v>6.0213200799999998E-2</v>
      </c>
    </row>
    <row r="1340" spans="1:49" x14ac:dyDescent="0.25">
      <c r="A1340" s="127">
        <v>260000</v>
      </c>
      <c r="B1340" s="127">
        <v>2500000</v>
      </c>
      <c r="C1340" s="127">
        <v>800000</v>
      </c>
      <c r="D1340" s="116" t="s">
        <v>314</v>
      </c>
      <c r="E1340" s="116" t="s">
        <v>315</v>
      </c>
      <c r="F1340" s="116" t="s">
        <v>316</v>
      </c>
      <c r="G1340" s="116" t="s">
        <v>317</v>
      </c>
      <c r="H1340" s="116">
        <v>0.36</v>
      </c>
      <c r="I1340" s="116">
        <v>0.57999999999999996</v>
      </c>
      <c r="J1340" s="116" t="s">
        <v>326</v>
      </c>
      <c r="K1340" s="116">
        <v>1.1581248291300001E-3</v>
      </c>
      <c r="L1340" s="116">
        <v>3971.2410625172001</v>
      </c>
      <c r="M1340" s="116">
        <v>10.1861049521547</v>
      </c>
      <c r="N1340" s="116">
        <v>1.6108050573444299</v>
      </c>
      <c r="O1340" s="116">
        <v>1.1796781057229999E-2</v>
      </c>
      <c r="P1340" s="116">
        <v>1.8655133318000001E-3</v>
      </c>
      <c r="Q1340" s="116">
        <v>4.5991928769697097</v>
      </c>
      <c r="R1340" s="116">
        <v>1310</v>
      </c>
      <c r="S1340" s="116" t="s">
        <v>318</v>
      </c>
      <c r="T1340" s="116">
        <v>1310</v>
      </c>
      <c r="U1340" s="116" t="s">
        <v>327</v>
      </c>
      <c r="V1340" s="116" t="s">
        <v>326</v>
      </c>
      <c r="Z1340" s="116">
        <v>0</v>
      </c>
      <c r="AA1340" s="116">
        <v>1</v>
      </c>
      <c r="AB1340" s="116">
        <v>1.1796781057229999E-2</v>
      </c>
      <c r="AC1340" s="116">
        <v>1.8655133318000001E-3</v>
      </c>
      <c r="AD1340" s="116">
        <v>4.5991928769695098</v>
      </c>
      <c r="AF1340" s="116">
        <v>-1</v>
      </c>
      <c r="AG1340" s="116">
        <v>-1</v>
      </c>
      <c r="AH1340" s="116">
        <v>-1</v>
      </c>
      <c r="AI1340" s="116">
        <v>-1</v>
      </c>
      <c r="AJ1340" s="116">
        <v>0</v>
      </c>
      <c r="AM1340" s="116" t="s">
        <v>319</v>
      </c>
      <c r="AN1340" s="116" t="s">
        <v>328</v>
      </c>
      <c r="AQ1340" s="116">
        <v>779</v>
      </c>
      <c r="AR1340" s="116" t="s">
        <v>320</v>
      </c>
      <c r="AS1340" s="116" t="s">
        <v>248</v>
      </c>
      <c r="AT1340" s="116" t="s">
        <v>268</v>
      </c>
      <c r="AV1340" s="116">
        <v>22.294823069152901</v>
      </c>
      <c r="AW1340" s="116">
        <v>3.7300834000000001E-3</v>
      </c>
    </row>
    <row r="1341" spans="1:49" x14ac:dyDescent="0.25">
      <c r="A1341" s="127">
        <v>260000</v>
      </c>
      <c r="B1341" s="127">
        <v>2500000</v>
      </c>
      <c r="C1341" s="127">
        <v>800000</v>
      </c>
      <c r="D1341" s="116" t="s">
        <v>314</v>
      </c>
      <c r="E1341" s="116" t="s">
        <v>315</v>
      </c>
      <c r="F1341" s="116" t="s">
        <v>316</v>
      </c>
      <c r="G1341" s="116" t="s">
        <v>317</v>
      </c>
      <c r="H1341" s="116">
        <v>0.36</v>
      </c>
      <c r="I1341" s="116">
        <v>0.57999999999999996</v>
      </c>
      <c r="J1341" s="116" t="s">
        <v>326</v>
      </c>
      <c r="K1341" s="116">
        <v>8.2025299807149996E-2</v>
      </c>
      <c r="L1341" s="116">
        <v>3971.2410625172001</v>
      </c>
      <c r="M1341" s="116">
        <v>10.1861049521547</v>
      </c>
      <c r="N1341" s="116">
        <v>1.6108050573444299</v>
      </c>
      <c r="O1341" s="116">
        <v>0.83551831256762998</v>
      </c>
      <c r="P1341" s="116">
        <v>0.13212676775955001</v>
      </c>
      <c r="Q1341" s="116">
        <v>325.74223875945398</v>
      </c>
      <c r="R1341" s="116">
        <v>1310</v>
      </c>
      <c r="S1341" s="116" t="s">
        <v>318</v>
      </c>
      <c r="T1341" s="116">
        <v>1310</v>
      </c>
      <c r="U1341" s="116" t="s">
        <v>327</v>
      </c>
      <c r="V1341" s="116" t="s">
        <v>326</v>
      </c>
      <c r="Z1341" s="116">
        <v>0</v>
      </c>
      <c r="AA1341" s="116">
        <v>1</v>
      </c>
      <c r="AB1341" s="116">
        <v>0.83551831256762998</v>
      </c>
      <c r="AC1341" s="116">
        <v>0.13212676775955001</v>
      </c>
      <c r="AD1341" s="116">
        <v>325.74223875945501</v>
      </c>
      <c r="AF1341" s="116">
        <v>-1</v>
      </c>
      <c r="AG1341" s="116">
        <v>-1</v>
      </c>
      <c r="AH1341" s="116">
        <v>-1</v>
      </c>
      <c r="AI1341" s="116">
        <v>-1</v>
      </c>
      <c r="AJ1341" s="116">
        <v>0</v>
      </c>
      <c r="AM1341" s="116" t="s">
        <v>319</v>
      </c>
      <c r="AN1341" s="116" t="s">
        <v>328</v>
      </c>
      <c r="AQ1341" s="116">
        <v>779</v>
      </c>
      <c r="AR1341" s="116" t="s">
        <v>320</v>
      </c>
      <c r="AS1341" s="116" t="s">
        <v>248</v>
      </c>
      <c r="AT1341" s="116" t="s">
        <v>268</v>
      </c>
      <c r="AV1341" s="116">
        <v>85.507008828890307</v>
      </c>
      <c r="AW1341" s="116">
        <v>0.26418673050000002</v>
      </c>
    </row>
    <row r="1342" spans="1:49" x14ac:dyDescent="0.25">
      <c r="A1342" s="127">
        <v>260000</v>
      </c>
      <c r="B1342" s="127">
        <v>2500000</v>
      </c>
      <c r="C1342" s="127">
        <v>800000</v>
      </c>
      <c r="D1342" s="116" t="s">
        <v>314</v>
      </c>
      <c r="E1342" s="116" t="s">
        <v>315</v>
      </c>
      <c r="F1342" s="116" t="s">
        <v>316</v>
      </c>
      <c r="G1342" s="116" t="s">
        <v>317</v>
      </c>
      <c r="H1342" s="116">
        <v>0.36</v>
      </c>
      <c r="I1342" s="116">
        <v>0.57999999999999996</v>
      </c>
      <c r="J1342" s="116" t="s">
        <v>326</v>
      </c>
      <c r="K1342" s="116">
        <v>3.6095308197729999E-2</v>
      </c>
      <c r="L1342" s="116">
        <v>3992.98216795194</v>
      </c>
      <c r="M1342" s="116">
        <v>11.195231185269099</v>
      </c>
      <c r="N1342" s="116">
        <v>2.0846150889820301</v>
      </c>
      <c r="O1342" s="116">
        <v>0.40409531997715997</v>
      </c>
      <c r="P1342" s="116">
        <v>7.5244824110449998E-2</v>
      </c>
      <c r="Q1342" s="116">
        <v>144.12792198027699</v>
      </c>
      <c r="R1342" s="116">
        <v>1210</v>
      </c>
      <c r="S1342" s="116" t="s">
        <v>318</v>
      </c>
      <c r="T1342" s="116">
        <v>1210</v>
      </c>
      <c r="U1342" s="116" t="s">
        <v>327</v>
      </c>
      <c r="V1342" s="116" t="s">
        <v>326</v>
      </c>
      <c r="Z1342" s="116">
        <v>0</v>
      </c>
      <c r="AA1342" s="116">
        <v>1</v>
      </c>
      <c r="AB1342" s="116">
        <v>0.40409531997715997</v>
      </c>
      <c r="AC1342" s="116">
        <v>7.5244824110449998E-2</v>
      </c>
      <c r="AD1342" s="116">
        <v>144.12792199049599</v>
      </c>
      <c r="AF1342" s="116">
        <v>-1</v>
      </c>
      <c r="AG1342" s="116">
        <v>-1</v>
      </c>
      <c r="AH1342" s="116">
        <v>-1</v>
      </c>
      <c r="AI1342" s="116">
        <v>-1</v>
      </c>
      <c r="AJ1342" s="116">
        <v>0</v>
      </c>
      <c r="AM1342" s="116" t="s">
        <v>319</v>
      </c>
      <c r="AN1342" s="116" t="s">
        <v>328</v>
      </c>
      <c r="AQ1342" s="116">
        <v>779</v>
      </c>
      <c r="AR1342" s="116" t="s">
        <v>320</v>
      </c>
      <c r="AS1342" s="116" t="s">
        <v>248</v>
      </c>
      <c r="AT1342" s="116" t="s">
        <v>268</v>
      </c>
      <c r="AV1342" s="116">
        <v>149.70512348840199</v>
      </c>
      <c r="AW1342" s="116">
        <v>0.1168920697</v>
      </c>
    </row>
    <row r="1343" spans="1:49" x14ac:dyDescent="0.25">
      <c r="A1343" s="127">
        <v>260000</v>
      </c>
      <c r="B1343" s="127">
        <v>2500000</v>
      </c>
      <c r="C1343" s="127">
        <v>800000</v>
      </c>
      <c r="D1343" s="116" t="s">
        <v>314</v>
      </c>
      <c r="E1343" s="116" t="s">
        <v>315</v>
      </c>
      <c r="F1343" s="116" t="s">
        <v>316</v>
      </c>
      <c r="G1343" s="116" t="s">
        <v>317</v>
      </c>
      <c r="H1343" s="116">
        <v>0.36</v>
      </c>
      <c r="I1343" s="116">
        <v>0.57999999999999996</v>
      </c>
      <c r="J1343" s="116" t="s">
        <v>326</v>
      </c>
      <c r="K1343" s="116">
        <v>3.3582892463039998E-2</v>
      </c>
      <c r="L1343" s="116">
        <v>3992.98216795194</v>
      </c>
      <c r="M1343" s="116">
        <v>11.195231185269099</v>
      </c>
      <c r="N1343" s="116">
        <v>2.0846150889820301</v>
      </c>
      <c r="O1343" s="116">
        <v>0.37596824499385001</v>
      </c>
      <c r="P1343" s="116">
        <v>7.0007404360130004E-2</v>
      </c>
      <c r="Q1343" s="116">
        <v>134.09589075319801</v>
      </c>
      <c r="R1343" s="116">
        <v>1310</v>
      </c>
      <c r="S1343" s="116" t="s">
        <v>318</v>
      </c>
      <c r="T1343" s="116">
        <v>1310</v>
      </c>
      <c r="U1343" s="116" t="s">
        <v>327</v>
      </c>
      <c r="V1343" s="116" t="s">
        <v>326</v>
      </c>
      <c r="Z1343" s="116">
        <v>0</v>
      </c>
      <c r="AA1343" s="116">
        <v>1</v>
      </c>
      <c r="AB1343" s="116">
        <v>0.37596824499385001</v>
      </c>
      <c r="AC1343" s="116">
        <v>7.0007404360130004E-2</v>
      </c>
      <c r="AD1343" s="116">
        <v>134.09589075319801</v>
      </c>
      <c r="AF1343" s="116">
        <v>-1</v>
      </c>
      <c r="AG1343" s="116">
        <v>-1</v>
      </c>
      <c r="AH1343" s="116">
        <v>-1</v>
      </c>
      <c r="AI1343" s="116">
        <v>-1</v>
      </c>
      <c r="AJ1343" s="116">
        <v>0</v>
      </c>
      <c r="AM1343" s="116" t="s">
        <v>319</v>
      </c>
      <c r="AN1343" s="116" t="s">
        <v>328</v>
      </c>
      <c r="AQ1343" s="116">
        <v>779</v>
      </c>
      <c r="AR1343" s="116" t="s">
        <v>320</v>
      </c>
      <c r="AS1343" s="116" t="s">
        <v>248</v>
      </c>
      <c r="AT1343" s="116" t="s">
        <v>268</v>
      </c>
      <c r="AV1343" s="116">
        <v>67.457332875725299</v>
      </c>
      <c r="AW1343" s="116">
        <v>0.1087557914</v>
      </c>
    </row>
    <row r="1344" spans="1:49" x14ac:dyDescent="0.25">
      <c r="A1344" s="127">
        <v>260000</v>
      </c>
      <c r="B1344" s="127">
        <v>2500000</v>
      </c>
      <c r="C1344" s="127">
        <v>800000</v>
      </c>
      <c r="D1344" s="116" t="s">
        <v>314</v>
      </c>
      <c r="E1344" s="116" t="s">
        <v>315</v>
      </c>
      <c r="F1344" s="116" t="s">
        <v>316</v>
      </c>
      <c r="G1344" s="116" t="s">
        <v>317</v>
      </c>
      <c r="H1344" s="116">
        <v>0.36</v>
      </c>
      <c r="I1344" s="116">
        <v>0.57999999999999996</v>
      </c>
      <c r="J1344" s="116" t="s">
        <v>326</v>
      </c>
      <c r="K1344" s="116">
        <v>0.13721505690638</v>
      </c>
      <c r="L1344" s="116">
        <v>3992.98216795194</v>
      </c>
      <c r="M1344" s="116">
        <v>11.195231185269099</v>
      </c>
      <c r="N1344" s="116">
        <v>2.0846150889820301</v>
      </c>
      <c r="O1344" s="116">
        <v>1.5361542841668101</v>
      </c>
      <c r="P1344" s="116">
        <v>0.28604057806256999</v>
      </c>
      <c r="Q1344" s="116">
        <v>547.89727540169804</v>
      </c>
      <c r="R1344" s="116">
        <v>1310</v>
      </c>
      <c r="S1344" s="116" t="s">
        <v>318</v>
      </c>
      <c r="T1344" s="116">
        <v>1310</v>
      </c>
      <c r="U1344" s="116" t="s">
        <v>327</v>
      </c>
      <c r="V1344" s="116" t="s">
        <v>326</v>
      </c>
      <c r="Z1344" s="116">
        <v>0</v>
      </c>
      <c r="AA1344" s="116">
        <v>1</v>
      </c>
      <c r="AB1344" s="116">
        <v>1.5361542841668101</v>
      </c>
      <c r="AC1344" s="116">
        <v>0.28604057806256999</v>
      </c>
      <c r="AD1344" s="116">
        <v>547.89727540169804</v>
      </c>
      <c r="AF1344" s="116">
        <v>-1</v>
      </c>
      <c r="AG1344" s="116">
        <v>-1</v>
      </c>
      <c r="AH1344" s="116">
        <v>-1</v>
      </c>
      <c r="AI1344" s="116">
        <v>-1</v>
      </c>
      <c r="AJ1344" s="116">
        <v>0</v>
      </c>
      <c r="AM1344" s="116" t="s">
        <v>319</v>
      </c>
      <c r="AN1344" s="116" t="s">
        <v>328</v>
      </c>
      <c r="AQ1344" s="116">
        <v>779</v>
      </c>
      <c r="AR1344" s="116" t="s">
        <v>320</v>
      </c>
      <c r="AS1344" s="116" t="s">
        <v>248</v>
      </c>
      <c r="AT1344" s="116" t="s">
        <v>268</v>
      </c>
      <c r="AV1344" s="116">
        <v>96.100052463531199</v>
      </c>
      <c r="AW1344" s="116">
        <v>0.44436113170000002</v>
      </c>
    </row>
    <row r="1345" spans="1:49" x14ac:dyDescent="0.25">
      <c r="A1345" s="127">
        <v>260000</v>
      </c>
      <c r="B1345" s="127">
        <v>2500000</v>
      </c>
      <c r="C1345" s="127">
        <v>800000</v>
      </c>
      <c r="D1345" s="116" t="s">
        <v>314</v>
      </c>
      <c r="E1345" s="116" t="s">
        <v>315</v>
      </c>
      <c r="F1345" s="116" t="s">
        <v>316</v>
      </c>
      <c r="G1345" s="116" t="s">
        <v>317</v>
      </c>
      <c r="H1345" s="116">
        <v>0.36</v>
      </c>
      <c r="I1345" s="116">
        <v>0.57999999999999996</v>
      </c>
      <c r="J1345" s="116" t="s">
        <v>326</v>
      </c>
      <c r="K1345" s="116">
        <v>0.12883715505323001</v>
      </c>
      <c r="L1345" s="116">
        <v>3992.98216795194</v>
      </c>
      <c r="M1345" s="116">
        <v>11.195231185269099</v>
      </c>
      <c r="N1345" s="116">
        <v>2.0846150889820301</v>
      </c>
      <c r="O1345" s="116">
        <v>1.44236173607337</v>
      </c>
      <c r="P1345" s="116">
        <v>0.26857587744549999</v>
      </c>
      <c r="Q1345" s="116">
        <v>514.44446269724301</v>
      </c>
      <c r="R1345" s="116">
        <v>1310</v>
      </c>
      <c r="S1345" s="116" t="s">
        <v>318</v>
      </c>
      <c r="T1345" s="116">
        <v>1310</v>
      </c>
      <c r="U1345" s="116" t="s">
        <v>327</v>
      </c>
      <c r="V1345" s="116" t="s">
        <v>326</v>
      </c>
      <c r="Z1345" s="116">
        <v>0</v>
      </c>
      <c r="AA1345" s="116">
        <v>1</v>
      </c>
      <c r="AB1345" s="116">
        <v>1.44236173607337</v>
      </c>
      <c r="AC1345" s="116">
        <v>0.26857587744549999</v>
      </c>
      <c r="AD1345" s="116">
        <v>514.44446269724301</v>
      </c>
      <c r="AF1345" s="116">
        <v>-1</v>
      </c>
      <c r="AG1345" s="116">
        <v>-1</v>
      </c>
      <c r="AH1345" s="116">
        <v>-1</v>
      </c>
      <c r="AI1345" s="116">
        <v>-1</v>
      </c>
      <c r="AJ1345" s="116">
        <v>0</v>
      </c>
      <c r="AM1345" s="116" t="s">
        <v>319</v>
      </c>
      <c r="AN1345" s="116" t="s">
        <v>328</v>
      </c>
      <c r="AQ1345" s="116">
        <v>779</v>
      </c>
      <c r="AR1345" s="116" t="s">
        <v>320</v>
      </c>
      <c r="AS1345" s="116" t="s">
        <v>248</v>
      </c>
      <c r="AT1345" s="116" t="s">
        <v>268</v>
      </c>
      <c r="AV1345" s="116">
        <v>93.372750828381498</v>
      </c>
      <c r="AW1345" s="116">
        <v>0.4172298968</v>
      </c>
    </row>
    <row r="1346" spans="1:49" x14ac:dyDescent="0.25">
      <c r="A1346" s="127">
        <v>260000</v>
      </c>
      <c r="B1346" s="127">
        <v>2500000</v>
      </c>
      <c r="C1346" s="127">
        <v>800000</v>
      </c>
      <c r="D1346" s="116" t="s">
        <v>314</v>
      </c>
      <c r="E1346" s="116" t="s">
        <v>315</v>
      </c>
      <c r="F1346" s="116" t="s">
        <v>316</v>
      </c>
      <c r="G1346" s="116" t="s">
        <v>317</v>
      </c>
      <c r="H1346" s="116">
        <v>0.36</v>
      </c>
      <c r="I1346" s="116">
        <v>0.57999999999999996</v>
      </c>
      <c r="J1346" s="116" t="s">
        <v>326</v>
      </c>
      <c r="K1346" s="116">
        <v>0.22897362897000001</v>
      </c>
      <c r="L1346" s="116">
        <v>3992.98216795194</v>
      </c>
      <c r="M1346" s="116">
        <v>11.195231185269099</v>
      </c>
      <c r="N1346" s="116">
        <v>2.0846150889820301</v>
      </c>
      <c r="O1346" s="116">
        <v>2.56341271164928</v>
      </c>
      <c r="P1346" s="116">
        <v>0.47732188192984998</v>
      </c>
      <c r="Q1346" s="116">
        <v>914.28761740849097</v>
      </c>
      <c r="R1346" s="116">
        <v>1310</v>
      </c>
      <c r="S1346" s="116" t="s">
        <v>318</v>
      </c>
      <c r="T1346" s="116">
        <v>1310</v>
      </c>
      <c r="U1346" s="116" t="s">
        <v>327</v>
      </c>
      <c r="V1346" s="116" t="s">
        <v>326</v>
      </c>
      <c r="Z1346" s="116">
        <v>0</v>
      </c>
      <c r="AA1346" s="116">
        <v>1</v>
      </c>
      <c r="AB1346" s="116">
        <v>2.56341271164928</v>
      </c>
      <c r="AC1346" s="116">
        <v>0.47732188192984998</v>
      </c>
      <c r="AD1346" s="116">
        <v>914.28761739826905</v>
      </c>
      <c r="AF1346" s="116">
        <v>-1</v>
      </c>
      <c r="AG1346" s="116">
        <v>-1</v>
      </c>
      <c r="AH1346" s="116">
        <v>-1</v>
      </c>
      <c r="AI1346" s="116">
        <v>-1</v>
      </c>
      <c r="AJ1346" s="116">
        <v>0</v>
      </c>
      <c r="AM1346" s="116" t="s">
        <v>319</v>
      </c>
      <c r="AN1346" s="116" t="s">
        <v>328</v>
      </c>
      <c r="AQ1346" s="116">
        <v>779</v>
      </c>
      <c r="AR1346" s="116" t="s">
        <v>320</v>
      </c>
      <c r="AS1346" s="116" t="s">
        <v>248</v>
      </c>
      <c r="AT1346" s="116" t="s">
        <v>268</v>
      </c>
      <c r="AV1346" s="116">
        <v>137.118988647642</v>
      </c>
      <c r="AW1346" s="116">
        <v>0.74151469380000001</v>
      </c>
    </row>
    <row r="1347" spans="1:49" x14ac:dyDescent="0.25">
      <c r="A1347" s="127">
        <v>260000</v>
      </c>
      <c r="B1347" s="127">
        <v>2500000</v>
      </c>
      <c r="C1347" s="127">
        <v>800000</v>
      </c>
      <c r="D1347" s="116" t="s">
        <v>314</v>
      </c>
      <c r="E1347" s="116" t="s">
        <v>315</v>
      </c>
      <c r="F1347" s="116" t="s">
        <v>316</v>
      </c>
      <c r="G1347" s="116" t="s">
        <v>317</v>
      </c>
      <c r="H1347" s="116">
        <v>0.36</v>
      </c>
      <c r="I1347" s="116">
        <v>0.57999999999999996</v>
      </c>
      <c r="J1347" s="116" t="s">
        <v>326</v>
      </c>
      <c r="K1347" s="116">
        <v>0.17552103978062</v>
      </c>
      <c r="L1347" s="116">
        <v>3954.1122808958999</v>
      </c>
      <c r="M1347" s="116">
        <v>9.9394053593686902</v>
      </c>
      <c r="N1347" s="116">
        <v>1.5044490276721001</v>
      </c>
      <c r="O1347" s="116">
        <v>1.7445747634775</v>
      </c>
      <c r="P1347" s="116">
        <v>0.26406245763394998</v>
      </c>
      <c r="Q1347" s="116">
        <v>694.02989895218298</v>
      </c>
      <c r="R1347" s="116">
        <v>1210</v>
      </c>
      <c r="S1347" s="116" t="s">
        <v>318</v>
      </c>
      <c r="T1347" s="116">
        <v>1210</v>
      </c>
      <c r="U1347" s="116" t="s">
        <v>327</v>
      </c>
      <c r="V1347" s="116" t="s">
        <v>326</v>
      </c>
      <c r="Z1347" s="116">
        <v>0</v>
      </c>
      <c r="AA1347" s="116">
        <v>1</v>
      </c>
      <c r="AB1347" s="116">
        <v>1.7445747634775</v>
      </c>
      <c r="AC1347" s="116">
        <v>0.26406245763394998</v>
      </c>
      <c r="AD1347" s="116">
        <v>694.02989895218298</v>
      </c>
      <c r="AF1347" s="116">
        <v>-1</v>
      </c>
      <c r="AG1347" s="116">
        <v>-1</v>
      </c>
      <c r="AH1347" s="116">
        <v>-1</v>
      </c>
      <c r="AI1347" s="116">
        <v>-1</v>
      </c>
      <c r="AJ1347" s="116">
        <v>0</v>
      </c>
      <c r="AM1347" s="116" t="s">
        <v>319</v>
      </c>
      <c r="AN1347" s="116" t="s">
        <v>328</v>
      </c>
      <c r="AQ1347" s="116">
        <v>779</v>
      </c>
      <c r="AR1347" s="116" t="s">
        <v>320</v>
      </c>
      <c r="AS1347" s="116" t="s">
        <v>248</v>
      </c>
      <c r="AT1347" s="116" t="s">
        <v>268</v>
      </c>
      <c r="AV1347" s="116">
        <v>137.25202056513101</v>
      </c>
      <c r="AW1347" s="116">
        <v>0.56287907459999997</v>
      </c>
    </row>
    <row r="1348" spans="1:49" x14ac:dyDescent="0.25">
      <c r="A1348" s="127">
        <v>260000</v>
      </c>
      <c r="B1348" s="127">
        <v>2500000</v>
      </c>
      <c r="C1348" s="127">
        <v>800000</v>
      </c>
      <c r="D1348" s="116" t="s">
        <v>314</v>
      </c>
      <c r="E1348" s="116" t="s">
        <v>315</v>
      </c>
      <c r="F1348" s="116" t="s">
        <v>316</v>
      </c>
      <c r="G1348" s="116" t="s">
        <v>317</v>
      </c>
      <c r="H1348" s="116">
        <v>0.36</v>
      </c>
      <c r="I1348" s="116">
        <v>0.57999999999999996</v>
      </c>
      <c r="J1348" s="116" t="s">
        <v>326</v>
      </c>
      <c r="K1348" s="116">
        <v>5.3258536381670003E-2</v>
      </c>
      <c r="L1348" s="116">
        <v>3954.1122808958999</v>
      </c>
      <c r="M1348" s="116">
        <v>9.9394053593686902</v>
      </c>
      <c r="N1348" s="116">
        <v>1.5044490276721001</v>
      </c>
      <c r="O1348" s="116">
        <v>0.52935818194414996</v>
      </c>
      <c r="P1348" s="116">
        <v>8.0124753274650004E-2</v>
      </c>
      <c r="Q1348" s="116">
        <v>210.590232769322</v>
      </c>
      <c r="R1348" s="116">
        <v>1310</v>
      </c>
      <c r="S1348" s="116" t="s">
        <v>318</v>
      </c>
      <c r="T1348" s="116">
        <v>1310</v>
      </c>
      <c r="U1348" s="116" t="s">
        <v>327</v>
      </c>
      <c r="V1348" s="116" t="s">
        <v>326</v>
      </c>
      <c r="Z1348" s="116">
        <v>0</v>
      </c>
      <c r="AA1348" s="116">
        <v>1</v>
      </c>
      <c r="AB1348" s="116">
        <v>0.52935818194414996</v>
      </c>
      <c r="AC1348" s="116">
        <v>8.0124753274650004E-2</v>
      </c>
      <c r="AD1348" s="116">
        <v>210.59023276932299</v>
      </c>
      <c r="AF1348" s="116">
        <v>-1</v>
      </c>
      <c r="AG1348" s="116">
        <v>-1</v>
      </c>
      <c r="AH1348" s="116">
        <v>-1</v>
      </c>
      <c r="AI1348" s="116">
        <v>-1</v>
      </c>
      <c r="AJ1348" s="116">
        <v>0</v>
      </c>
      <c r="AM1348" s="116" t="s">
        <v>319</v>
      </c>
      <c r="AN1348" s="116" t="s">
        <v>328</v>
      </c>
      <c r="AQ1348" s="116">
        <v>779</v>
      </c>
      <c r="AR1348" s="116" t="s">
        <v>320</v>
      </c>
      <c r="AS1348" s="116" t="s">
        <v>248</v>
      </c>
      <c r="AT1348" s="116" t="s">
        <v>268</v>
      </c>
      <c r="AV1348" s="116">
        <v>58.753443510344802</v>
      </c>
      <c r="AW1348" s="116">
        <v>0.17079499819999999</v>
      </c>
    </row>
    <row r="1349" spans="1:49" x14ac:dyDescent="0.25">
      <c r="A1349" s="127">
        <v>260000</v>
      </c>
      <c r="B1349" s="127">
        <v>2500000</v>
      </c>
      <c r="C1349" s="127">
        <v>800000</v>
      </c>
      <c r="D1349" s="116" t="s">
        <v>314</v>
      </c>
      <c r="E1349" s="116" t="s">
        <v>315</v>
      </c>
      <c r="F1349" s="116" t="s">
        <v>316</v>
      </c>
      <c r="G1349" s="116" t="s">
        <v>317</v>
      </c>
      <c r="H1349" s="116">
        <v>0.36</v>
      </c>
      <c r="I1349" s="116">
        <v>0.57999999999999996</v>
      </c>
      <c r="J1349" s="116" t="s">
        <v>326</v>
      </c>
      <c r="K1349" s="116">
        <v>0.2939767229211</v>
      </c>
      <c r="L1349" s="116">
        <v>3982.88374674125</v>
      </c>
      <c r="M1349" s="116">
        <v>10.7232337610324</v>
      </c>
      <c r="N1349" s="116">
        <v>1.85300798845106</v>
      </c>
      <c r="O1349" s="116">
        <v>3.1523811201852299</v>
      </c>
      <c r="P1349" s="116">
        <v>0.54474121599145997</v>
      </c>
      <c r="Q1349" s="116">
        <v>1170.87511164271</v>
      </c>
      <c r="R1349" s="116">
        <v>1210</v>
      </c>
      <c r="S1349" s="116" t="s">
        <v>318</v>
      </c>
      <c r="T1349" s="116">
        <v>1210</v>
      </c>
      <c r="U1349" s="116" t="s">
        <v>327</v>
      </c>
      <c r="V1349" s="116" t="s">
        <v>326</v>
      </c>
      <c r="Z1349" s="116">
        <v>0</v>
      </c>
      <c r="AA1349" s="116">
        <v>1</v>
      </c>
      <c r="AB1349" s="116">
        <v>3.1523811201852299</v>
      </c>
      <c r="AC1349" s="116">
        <v>0.54474121599145997</v>
      </c>
      <c r="AD1349" s="116">
        <v>1170.8751116758699</v>
      </c>
      <c r="AF1349" s="116">
        <v>-1</v>
      </c>
      <c r="AG1349" s="116">
        <v>-1</v>
      </c>
      <c r="AH1349" s="116">
        <v>-1</v>
      </c>
      <c r="AI1349" s="116">
        <v>-1</v>
      </c>
      <c r="AJ1349" s="116">
        <v>0</v>
      </c>
      <c r="AM1349" s="116" t="s">
        <v>319</v>
      </c>
      <c r="AN1349" s="116" t="s">
        <v>328</v>
      </c>
      <c r="AQ1349" s="116">
        <v>779</v>
      </c>
      <c r="AR1349" s="116" t="s">
        <v>320</v>
      </c>
      <c r="AS1349" s="116" t="s">
        <v>248</v>
      </c>
      <c r="AT1349" s="116" t="s">
        <v>268</v>
      </c>
      <c r="AV1349" s="116">
        <v>173.492970957701</v>
      </c>
      <c r="AW1349" s="116">
        <v>0.94961485130000001</v>
      </c>
    </row>
    <row r="1350" spans="1:49" x14ac:dyDescent="0.25">
      <c r="A1350" s="127">
        <v>260000</v>
      </c>
      <c r="B1350" s="127">
        <v>2500000</v>
      </c>
      <c r="C1350" s="127">
        <v>800000</v>
      </c>
      <c r="D1350" s="116" t="s">
        <v>314</v>
      </c>
      <c r="E1350" s="116" t="s">
        <v>315</v>
      </c>
      <c r="F1350" s="116" t="s">
        <v>316</v>
      </c>
      <c r="G1350" s="116" t="s">
        <v>317</v>
      </c>
      <c r="H1350" s="116">
        <v>0.36</v>
      </c>
      <c r="I1350" s="116">
        <v>0.57999999999999996</v>
      </c>
      <c r="J1350" s="116" t="s">
        <v>326</v>
      </c>
      <c r="K1350" s="116">
        <v>0.16306284271721999</v>
      </c>
      <c r="L1350" s="116">
        <v>3982.88374674125</v>
      </c>
      <c r="M1350" s="116">
        <v>10.7232337610324</v>
      </c>
      <c r="N1350" s="116">
        <v>1.85300798845106</v>
      </c>
      <c r="O1350" s="116">
        <v>1.74856098019523</v>
      </c>
      <c r="P1350" s="116">
        <v>0.30215675017455002</v>
      </c>
      <c r="Q1350" s="116">
        <v>649.46034595584797</v>
      </c>
      <c r="R1350" s="116">
        <v>1310</v>
      </c>
      <c r="S1350" s="116" t="s">
        <v>318</v>
      </c>
      <c r="T1350" s="116">
        <v>1310</v>
      </c>
      <c r="U1350" s="116" t="s">
        <v>327</v>
      </c>
      <c r="V1350" s="116" t="s">
        <v>326</v>
      </c>
      <c r="Z1350" s="116">
        <v>0</v>
      </c>
      <c r="AA1350" s="116">
        <v>1</v>
      </c>
      <c r="AB1350" s="116">
        <v>1.74856098019523</v>
      </c>
      <c r="AC1350" s="116">
        <v>0.30215675017455002</v>
      </c>
      <c r="AD1350" s="116">
        <v>649.46034599224799</v>
      </c>
      <c r="AF1350" s="116">
        <v>-1</v>
      </c>
      <c r="AG1350" s="116">
        <v>-1</v>
      </c>
      <c r="AH1350" s="116">
        <v>-1</v>
      </c>
      <c r="AI1350" s="116">
        <v>-1</v>
      </c>
      <c r="AJ1350" s="116">
        <v>0</v>
      </c>
      <c r="AM1350" s="116" t="s">
        <v>319</v>
      </c>
      <c r="AN1350" s="116" t="s">
        <v>328</v>
      </c>
      <c r="AQ1350" s="116">
        <v>779</v>
      </c>
      <c r="AR1350" s="116" t="s">
        <v>320</v>
      </c>
      <c r="AS1350" s="116" t="s">
        <v>248</v>
      </c>
      <c r="AT1350" s="116" t="s">
        <v>268</v>
      </c>
      <c r="AV1350" s="116">
        <v>107.159032775455</v>
      </c>
      <c r="AW1350" s="116">
        <v>0.52673182969999999</v>
      </c>
    </row>
    <row r="1351" spans="1:49" x14ac:dyDescent="0.25">
      <c r="A1351" s="127">
        <v>260000</v>
      </c>
      <c r="B1351" s="127">
        <v>2500000</v>
      </c>
      <c r="C1351" s="127">
        <v>800000</v>
      </c>
      <c r="D1351" s="116" t="s">
        <v>314</v>
      </c>
      <c r="E1351" s="116" t="s">
        <v>315</v>
      </c>
      <c r="F1351" s="116" t="s">
        <v>316</v>
      </c>
      <c r="G1351" s="116" t="s">
        <v>317</v>
      </c>
      <c r="H1351" s="116">
        <v>0.36</v>
      </c>
      <c r="I1351" s="116">
        <v>0.57999999999999996</v>
      </c>
      <c r="J1351" s="116" t="s">
        <v>326</v>
      </c>
      <c r="K1351" s="116">
        <v>5.7435500836970001E-2</v>
      </c>
      <c r="L1351" s="116">
        <v>3982.88374674125</v>
      </c>
      <c r="M1351" s="116">
        <v>10.7232337610324</v>
      </c>
      <c r="N1351" s="116">
        <v>1.85300798845106</v>
      </c>
      <c r="O1351" s="116">
        <v>0.61589430165685</v>
      </c>
      <c r="P1351" s="116">
        <v>0.1064284418716</v>
      </c>
      <c r="Q1351" s="116">
        <v>228.75892276953101</v>
      </c>
      <c r="R1351" s="116">
        <v>1310</v>
      </c>
      <c r="S1351" s="116" t="s">
        <v>318</v>
      </c>
      <c r="T1351" s="116">
        <v>1310</v>
      </c>
      <c r="U1351" s="116" t="s">
        <v>327</v>
      </c>
      <c r="V1351" s="116" t="s">
        <v>326</v>
      </c>
      <c r="Z1351" s="116">
        <v>0</v>
      </c>
      <c r="AA1351" s="116">
        <v>1</v>
      </c>
      <c r="AB1351" s="116">
        <v>0.61589430165685</v>
      </c>
      <c r="AC1351" s="116">
        <v>0.1064284418716</v>
      </c>
      <c r="AD1351" s="116">
        <v>228.75892273610799</v>
      </c>
      <c r="AF1351" s="116">
        <v>-1</v>
      </c>
      <c r="AG1351" s="116">
        <v>-1</v>
      </c>
      <c r="AH1351" s="116">
        <v>-1</v>
      </c>
      <c r="AI1351" s="116">
        <v>-1</v>
      </c>
      <c r="AJ1351" s="116">
        <v>0</v>
      </c>
      <c r="AM1351" s="116" t="s">
        <v>319</v>
      </c>
      <c r="AN1351" s="116" t="s">
        <v>328</v>
      </c>
      <c r="AQ1351" s="116">
        <v>779</v>
      </c>
      <c r="AR1351" s="116" t="s">
        <v>320</v>
      </c>
      <c r="AS1351" s="116" t="s">
        <v>248</v>
      </c>
      <c r="AT1351" s="116" t="s">
        <v>268</v>
      </c>
      <c r="AV1351" s="116">
        <v>62.359984365581901</v>
      </c>
      <c r="AW1351" s="116">
        <v>0.18553035100000001</v>
      </c>
    </row>
    <row r="1352" spans="1:49" x14ac:dyDescent="0.25">
      <c r="A1352" s="127">
        <v>260000</v>
      </c>
      <c r="B1352" s="127">
        <v>2500000</v>
      </c>
      <c r="C1352" s="127">
        <v>800000</v>
      </c>
      <c r="D1352" s="116" t="s">
        <v>314</v>
      </c>
      <c r="E1352" s="116" t="s">
        <v>315</v>
      </c>
      <c r="F1352" s="116" t="s">
        <v>316</v>
      </c>
      <c r="G1352" s="116" t="s">
        <v>317</v>
      </c>
      <c r="H1352" s="116">
        <v>0.36</v>
      </c>
      <c r="I1352" s="116">
        <v>0.57999999999999996</v>
      </c>
      <c r="J1352" s="116" t="s">
        <v>326</v>
      </c>
      <c r="K1352" s="116">
        <v>3.9321268383760002E-2</v>
      </c>
      <c r="L1352" s="116">
        <v>3982.88374674125</v>
      </c>
      <c r="M1352" s="116">
        <v>10.7232337610324</v>
      </c>
      <c r="N1352" s="116">
        <v>1.85300798845106</v>
      </c>
      <c r="O1352" s="116">
        <v>0.42165115265934999</v>
      </c>
      <c r="P1352" s="116">
        <v>7.2862624431129994E-2</v>
      </c>
      <c r="Q1352" s="116">
        <v>156.61204074692799</v>
      </c>
      <c r="R1352" s="116">
        <v>1310</v>
      </c>
      <c r="S1352" s="116" t="s">
        <v>318</v>
      </c>
      <c r="T1352" s="116">
        <v>1310</v>
      </c>
      <c r="U1352" s="116" t="s">
        <v>327</v>
      </c>
      <c r="V1352" s="116" t="s">
        <v>326</v>
      </c>
      <c r="Z1352" s="116">
        <v>0</v>
      </c>
      <c r="AA1352" s="116">
        <v>1</v>
      </c>
      <c r="AB1352" s="116">
        <v>0.42165115265934999</v>
      </c>
      <c r="AC1352" s="116">
        <v>7.2862624431129994E-2</v>
      </c>
      <c r="AD1352" s="116">
        <v>156.61204071190801</v>
      </c>
      <c r="AF1352" s="116">
        <v>-1</v>
      </c>
      <c r="AG1352" s="116">
        <v>-1</v>
      </c>
      <c r="AH1352" s="116">
        <v>-1</v>
      </c>
      <c r="AI1352" s="116">
        <v>-1</v>
      </c>
      <c r="AJ1352" s="116">
        <v>0</v>
      </c>
      <c r="AM1352" s="116" t="s">
        <v>319</v>
      </c>
      <c r="AN1352" s="116" t="s">
        <v>328</v>
      </c>
      <c r="AQ1352" s="116">
        <v>779</v>
      </c>
      <c r="AR1352" s="116" t="s">
        <v>320</v>
      </c>
      <c r="AS1352" s="116" t="s">
        <v>248</v>
      </c>
      <c r="AT1352" s="116" t="s">
        <v>268</v>
      </c>
      <c r="AV1352" s="116">
        <v>114.436402515163</v>
      </c>
      <c r="AW1352" s="116">
        <v>0.12701706460000001</v>
      </c>
    </row>
    <row r="1353" spans="1:49" x14ac:dyDescent="0.25">
      <c r="A1353" s="127">
        <v>260000</v>
      </c>
      <c r="B1353" s="127">
        <v>2500000</v>
      </c>
      <c r="C1353" s="127">
        <v>800000</v>
      </c>
      <c r="D1353" s="116" t="s">
        <v>314</v>
      </c>
      <c r="E1353" s="116" t="s">
        <v>315</v>
      </c>
      <c r="F1353" s="116" t="s">
        <v>316</v>
      </c>
      <c r="G1353" s="116" t="s">
        <v>317</v>
      </c>
      <c r="H1353" s="116">
        <v>0.36</v>
      </c>
      <c r="I1353" s="116">
        <v>0.57999999999999996</v>
      </c>
      <c r="J1353" s="116" t="s">
        <v>326</v>
      </c>
      <c r="K1353" s="116">
        <v>3.3311018603999999E-4</v>
      </c>
      <c r="L1353" s="116">
        <v>3961.1871681180801</v>
      </c>
      <c r="M1353" s="116">
        <v>9.9564797714828099</v>
      </c>
      <c r="N1353" s="116">
        <v>1.5832264393737401</v>
      </c>
      <c r="O1353" s="116">
        <v>3.3166048290299999E-3</v>
      </c>
      <c r="P1353" s="116">
        <v>5.2738885376999996E-4</v>
      </c>
      <c r="Q1353" s="116">
        <v>1.3195117945308801</v>
      </c>
      <c r="R1353" s="116">
        <v>1700</v>
      </c>
      <c r="S1353" s="116" t="s">
        <v>322</v>
      </c>
      <c r="T1353" s="116">
        <v>1700</v>
      </c>
      <c r="U1353" s="116" t="s">
        <v>327</v>
      </c>
      <c r="V1353" s="116" t="s">
        <v>326</v>
      </c>
      <c r="Z1353" s="116">
        <v>0</v>
      </c>
      <c r="AA1353" s="116">
        <v>1</v>
      </c>
      <c r="AB1353" s="116">
        <v>3.3166048290299999E-3</v>
      </c>
      <c r="AC1353" s="116">
        <v>5.2738885376999996E-4</v>
      </c>
      <c r="AD1353" s="116">
        <v>1.31951179452932</v>
      </c>
      <c r="AF1353" s="116">
        <v>-1</v>
      </c>
      <c r="AG1353" s="116">
        <v>-1</v>
      </c>
      <c r="AH1353" s="116">
        <v>-1</v>
      </c>
      <c r="AI1353" s="116">
        <v>-1</v>
      </c>
      <c r="AJ1353" s="116">
        <v>0</v>
      </c>
      <c r="AM1353" s="116" t="s">
        <v>319</v>
      </c>
      <c r="AN1353" s="116" t="s">
        <v>328</v>
      </c>
      <c r="AQ1353" s="116">
        <v>779</v>
      </c>
      <c r="AR1353" s="116" t="s">
        <v>320</v>
      </c>
      <c r="AS1353" s="116" t="s">
        <v>248</v>
      </c>
      <c r="AT1353" s="116" t="s">
        <v>268</v>
      </c>
      <c r="AV1353" s="116">
        <v>5.5772527949932096</v>
      </c>
      <c r="AW1353" s="116">
        <v>1.0701637000000001E-3</v>
      </c>
    </row>
    <row r="1354" spans="1:49" x14ac:dyDescent="0.25">
      <c r="A1354" s="127">
        <v>260000</v>
      </c>
      <c r="B1354" s="127">
        <v>2500000</v>
      </c>
      <c r="C1354" s="127">
        <v>800000</v>
      </c>
      <c r="D1354" s="116" t="s">
        <v>314</v>
      </c>
      <c r="E1354" s="116" t="s">
        <v>315</v>
      </c>
      <c r="F1354" s="116" t="s">
        <v>316</v>
      </c>
      <c r="G1354" s="116" t="s">
        <v>317</v>
      </c>
      <c r="H1354" s="116">
        <v>0.36</v>
      </c>
      <c r="I1354" s="116">
        <v>0.57999999999999996</v>
      </c>
      <c r="J1354" s="116" t="s">
        <v>326</v>
      </c>
      <c r="K1354" s="116">
        <v>1.3700050713700001E-3</v>
      </c>
      <c r="L1354" s="116">
        <v>3961.1871681180801</v>
      </c>
      <c r="M1354" s="116">
        <v>9.9564797714828099</v>
      </c>
      <c r="N1354" s="116">
        <v>1.5832264393737401</v>
      </c>
      <c r="O1354" s="116">
        <v>1.3640427780009999E-2</v>
      </c>
      <c r="P1354" s="116">
        <v>2.16902825108E-3</v>
      </c>
      <c r="Q1354" s="116">
        <v>5.4268465090031901</v>
      </c>
      <c r="R1354" s="116">
        <v>1210</v>
      </c>
      <c r="S1354" s="116" t="s">
        <v>318</v>
      </c>
      <c r="T1354" s="116">
        <v>1210</v>
      </c>
      <c r="U1354" s="116" t="s">
        <v>327</v>
      </c>
      <c r="V1354" s="116" t="s">
        <v>326</v>
      </c>
      <c r="Z1354" s="116">
        <v>0</v>
      </c>
      <c r="AA1354" s="116">
        <v>1</v>
      </c>
      <c r="AB1354" s="116">
        <v>1.3640427780009999E-2</v>
      </c>
      <c r="AC1354" s="116">
        <v>2.16902825108E-3</v>
      </c>
      <c r="AD1354" s="116">
        <v>5.4268465090021998</v>
      </c>
      <c r="AF1354" s="116">
        <v>-1</v>
      </c>
      <c r="AG1354" s="116">
        <v>-1</v>
      </c>
      <c r="AH1354" s="116">
        <v>-1</v>
      </c>
      <c r="AI1354" s="116">
        <v>-1</v>
      </c>
      <c r="AJ1354" s="116">
        <v>0</v>
      </c>
      <c r="AM1354" s="116" t="s">
        <v>319</v>
      </c>
      <c r="AN1354" s="116" t="s">
        <v>328</v>
      </c>
      <c r="AQ1354" s="116">
        <v>779</v>
      </c>
      <c r="AR1354" s="116" t="s">
        <v>320</v>
      </c>
      <c r="AS1354" s="116" t="s">
        <v>248</v>
      </c>
      <c r="AT1354" s="116" t="s">
        <v>268</v>
      </c>
      <c r="AV1354" s="116">
        <v>26.6360188685473</v>
      </c>
      <c r="AW1354" s="116">
        <v>4.4013354000000003E-3</v>
      </c>
    </row>
    <row r="1355" spans="1:49" x14ac:dyDescent="0.25">
      <c r="A1355" s="127">
        <v>260000</v>
      </c>
      <c r="B1355" s="127">
        <v>2500000</v>
      </c>
      <c r="C1355" s="127">
        <v>800000</v>
      </c>
      <c r="D1355" s="116" t="s">
        <v>314</v>
      </c>
      <c r="E1355" s="116" t="s">
        <v>315</v>
      </c>
      <c r="F1355" s="116" t="s">
        <v>316</v>
      </c>
      <c r="G1355" s="116" t="s">
        <v>317</v>
      </c>
      <c r="H1355" s="116">
        <v>0.36</v>
      </c>
      <c r="I1355" s="116">
        <v>0.57999999999999996</v>
      </c>
      <c r="J1355" s="116" t="s">
        <v>326</v>
      </c>
      <c r="K1355" s="116">
        <v>4.5201421324739997E-2</v>
      </c>
      <c r="L1355" s="116">
        <v>3961.1871681180801</v>
      </c>
      <c r="M1355" s="116">
        <v>9.9564797714828099</v>
      </c>
      <c r="N1355" s="116">
        <v>1.5832264393737401</v>
      </c>
      <c r="O1355" s="116">
        <v>0.45004703706204002</v>
      </c>
      <c r="P1355" s="116">
        <v>7.1564085338599995E-2</v>
      </c>
      <c r="Q1355" s="116">
        <v>179.051290132259</v>
      </c>
      <c r="R1355" s="116">
        <v>1310</v>
      </c>
      <c r="S1355" s="116" t="s">
        <v>318</v>
      </c>
      <c r="T1355" s="116">
        <v>1310</v>
      </c>
      <c r="U1355" s="116" t="s">
        <v>327</v>
      </c>
      <c r="V1355" s="116" t="s">
        <v>326</v>
      </c>
      <c r="Z1355" s="116">
        <v>0</v>
      </c>
      <c r="AA1355" s="116">
        <v>1</v>
      </c>
      <c r="AB1355" s="116">
        <v>0.45004703706204002</v>
      </c>
      <c r="AC1355" s="116">
        <v>7.1564085338599995E-2</v>
      </c>
      <c r="AD1355" s="116">
        <v>179.051290132259</v>
      </c>
      <c r="AF1355" s="116">
        <v>-1</v>
      </c>
      <c r="AG1355" s="116">
        <v>-1</v>
      </c>
      <c r="AH1355" s="116">
        <v>-1</v>
      </c>
      <c r="AI1355" s="116">
        <v>-1</v>
      </c>
      <c r="AJ1355" s="116">
        <v>0</v>
      </c>
      <c r="AM1355" s="116" t="s">
        <v>319</v>
      </c>
      <c r="AN1355" s="116" t="s">
        <v>328</v>
      </c>
      <c r="AQ1355" s="116">
        <v>779</v>
      </c>
      <c r="AR1355" s="116" t="s">
        <v>320</v>
      </c>
      <c r="AS1355" s="116" t="s">
        <v>248</v>
      </c>
      <c r="AT1355" s="116" t="s">
        <v>268</v>
      </c>
      <c r="AV1355" s="116">
        <v>65.400712970926406</v>
      </c>
      <c r="AW1355" s="116">
        <v>0.1452159693</v>
      </c>
    </row>
    <row r="1356" spans="1:49" x14ac:dyDescent="0.25">
      <c r="A1356" s="127">
        <v>260000</v>
      </c>
      <c r="B1356" s="127">
        <v>2500000</v>
      </c>
      <c r="C1356" s="127">
        <v>800000</v>
      </c>
      <c r="D1356" s="116" t="s">
        <v>314</v>
      </c>
      <c r="E1356" s="116" t="s">
        <v>315</v>
      </c>
      <c r="F1356" s="116" t="s">
        <v>316</v>
      </c>
      <c r="G1356" s="116" t="s">
        <v>317</v>
      </c>
      <c r="H1356" s="116">
        <v>0.36</v>
      </c>
      <c r="I1356" s="116">
        <v>0.57999999999999996</v>
      </c>
      <c r="J1356" s="116" t="s">
        <v>326</v>
      </c>
      <c r="K1356" s="116">
        <v>3.1622596403919997E-2</v>
      </c>
      <c r="L1356" s="116">
        <v>3961.1871681180801</v>
      </c>
      <c r="M1356" s="116">
        <v>9.9564797714828099</v>
      </c>
      <c r="N1356" s="116">
        <v>1.5832264393737401</v>
      </c>
      <c r="O1356" s="116">
        <v>0.31484974141739003</v>
      </c>
      <c r="P1356" s="116">
        <v>5.0065730708330002E-2</v>
      </c>
      <c r="Q1356" s="116">
        <v>125.263023097784</v>
      </c>
      <c r="R1356" s="116">
        <v>1720</v>
      </c>
      <c r="S1356" s="116" t="s">
        <v>325</v>
      </c>
      <c r="T1356" s="116">
        <v>1720</v>
      </c>
      <c r="U1356" s="116" t="s">
        <v>327</v>
      </c>
      <c r="V1356" s="116" t="s">
        <v>326</v>
      </c>
      <c r="Z1356" s="116">
        <v>0</v>
      </c>
      <c r="AA1356" s="116">
        <v>1</v>
      </c>
      <c r="AB1356" s="116">
        <v>0.31484974141739003</v>
      </c>
      <c r="AC1356" s="116">
        <v>5.0065730708330002E-2</v>
      </c>
      <c r="AD1356" s="116">
        <v>125.263023097786</v>
      </c>
      <c r="AF1356" s="116">
        <v>-1</v>
      </c>
      <c r="AG1356" s="116">
        <v>-1</v>
      </c>
      <c r="AH1356" s="116">
        <v>-1</v>
      </c>
      <c r="AI1356" s="116">
        <v>-1</v>
      </c>
      <c r="AJ1356" s="116">
        <v>0</v>
      </c>
      <c r="AM1356" s="116" t="s">
        <v>319</v>
      </c>
      <c r="AN1356" s="116" t="s">
        <v>328</v>
      </c>
      <c r="AQ1356" s="116">
        <v>779</v>
      </c>
      <c r="AR1356" s="116" t="s">
        <v>320</v>
      </c>
      <c r="AS1356" s="116" t="s">
        <v>248</v>
      </c>
      <c r="AT1356" s="116" t="s">
        <v>268</v>
      </c>
      <c r="AV1356" s="116">
        <v>54.9867645965167</v>
      </c>
      <c r="AW1356" s="116">
        <v>0.1015920706</v>
      </c>
    </row>
    <row r="1357" spans="1:49" x14ac:dyDescent="0.25">
      <c r="A1357" s="127">
        <v>260000</v>
      </c>
      <c r="B1357" s="127">
        <v>2500000</v>
      </c>
      <c r="C1357" s="127">
        <v>800000</v>
      </c>
      <c r="D1357" s="116" t="s">
        <v>314</v>
      </c>
      <c r="E1357" s="116" t="s">
        <v>315</v>
      </c>
      <c r="F1357" s="116" t="s">
        <v>316</v>
      </c>
      <c r="G1357" s="116" t="s">
        <v>317</v>
      </c>
      <c r="H1357" s="116">
        <v>0.36</v>
      </c>
      <c r="I1357" s="116">
        <v>0.57999999999999996</v>
      </c>
      <c r="J1357" s="116" t="s">
        <v>326</v>
      </c>
      <c r="K1357" s="116">
        <v>1.2906382900510001E-2</v>
      </c>
      <c r="L1357" s="116">
        <v>3961.1871681180801</v>
      </c>
      <c r="M1357" s="116">
        <v>9.9564797714828099</v>
      </c>
      <c r="N1357" s="116">
        <v>1.5832264393737401</v>
      </c>
      <c r="O1357" s="116">
        <v>0.12850214027196</v>
      </c>
      <c r="P1357" s="116">
        <v>2.0433726644770001E-2</v>
      </c>
      <c r="Q1357" s="116">
        <v>51.124598332330699</v>
      </c>
      <c r="R1357" s="116">
        <v>1310</v>
      </c>
      <c r="S1357" s="116" t="s">
        <v>318</v>
      </c>
      <c r="T1357" s="116">
        <v>1310</v>
      </c>
      <c r="U1357" s="116" t="s">
        <v>327</v>
      </c>
      <c r="V1357" s="116" t="s">
        <v>326</v>
      </c>
      <c r="Z1357" s="116">
        <v>0</v>
      </c>
      <c r="AA1357" s="116">
        <v>1</v>
      </c>
      <c r="AB1357" s="116">
        <v>0.12850214027196</v>
      </c>
      <c r="AC1357" s="116">
        <v>2.0433726644770001E-2</v>
      </c>
      <c r="AD1357" s="116">
        <v>51.124598332332297</v>
      </c>
      <c r="AF1357" s="116">
        <v>-1</v>
      </c>
      <c r="AG1357" s="116">
        <v>-1</v>
      </c>
      <c r="AH1357" s="116">
        <v>-1</v>
      </c>
      <c r="AI1357" s="116">
        <v>-1</v>
      </c>
      <c r="AJ1357" s="116">
        <v>0</v>
      </c>
      <c r="AM1357" s="116" t="s">
        <v>319</v>
      </c>
      <c r="AN1357" s="116" t="s">
        <v>328</v>
      </c>
      <c r="AQ1357" s="116">
        <v>779</v>
      </c>
      <c r="AR1357" s="116" t="s">
        <v>320</v>
      </c>
      <c r="AS1357" s="116" t="s">
        <v>248</v>
      </c>
      <c r="AT1357" s="116" t="s">
        <v>268</v>
      </c>
      <c r="AV1357" s="116">
        <v>32.712228970690198</v>
      </c>
      <c r="AW1357" s="116">
        <v>4.1463583399999997E-2</v>
      </c>
    </row>
    <row r="1358" spans="1:49" x14ac:dyDescent="0.25">
      <c r="A1358" s="127">
        <v>260000</v>
      </c>
      <c r="B1358" s="127">
        <v>2500000</v>
      </c>
      <c r="C1358" s="127">
        <v>800000</v>
      </c>
      <c r="D1358" s="116" t="s">
        <v>314</v>
      </c>
      <c r="E1358" s="116" t="s">
        <v>315</v>
      </c>
      <c r="F1358" s="116" t="s">
        <v>316</v>
      </c>
      <c r="G1358" s="116" t="s">
        <v>317</v>
      </c>
      <c r="H1358" s="116">
        <v>0.36</v>
      </c>
      <c r="I1358" s="116">
        <v>0.57999999999999996</v>
      </c>
      <c r="J1358" s="116" t="s">
        <v>326</v>
      </c>
      <c r="K1358" s="116">
        <v>5.931577424705E-2</v>
      </c>
      <c r="L1358" s="116">
        <v>3961.1871681180801</v>
      </c>
      <c r="M1358" s="116">
        <v>9.9564797714828099</v>
      </c>
      <c r="N1358" s="116">
        <v>1.5832264393737401</v>
      </c>
      <c r="O1358" s="116">
        <v>0.59057630642067005</v>
      </c>
      <c r="P1358" s="116">
        <v>9.3910302059860007E-2</v>
      </c>
      <c r="Q1358" s="116">
        <v>234.96088381443499</v>
      </c>
      <c r="R1358" s="116">
        <v>1310</v>
      </c>
      <c r="S1358" s="116" t="s">
        <v>318</v>
      </c>
      <c r="T1358" s="116">
        <v>1310</v>
      </c>
      <c r="U1358" s="116" t="s">
        <v>327</v>
      </c>
      <c r="V1358" s="116" t="s">
        <v>326</v>
      </c>
      <c r="Z1358" s="116">
        <v>0</v>
      </c>
      <c r="AA1358" s="116">
        <v>1</v>
      </c>
      <c r="AB1358" s="116">
        <v>0.59057630642067005</v>
      </c>
      <c r="AC1358" s="116">
        <v>9.3910302059860007E-2</v>
      </c>
      <c r="AD1358" s="116">
        <v>234.960883814433</v>
      </c>
      <c r="AF1358" s="116">
        <v>-1</v>
      </c>
      <c r="AG1358" s="116">
        <v>-1</v>
      </c>
      <c r="AH1358" s="116">
        <v>-1</v>
      </c>
      <c r="AI1358" s="116">
        <v>-1</v>
      </c>
      <c r="AJ1358" s="116">
        <v>0</v>
      </c>
      <c r="AM1358" s="116" t="s">
        <v>319</v>
      </c>
      <c r="AN1358" s="116" t="s">
        <v>328</v>
      </c>
      <c r="AQ1358" s="116">
        <v>779</v>
      </c>
      <c r="AR1358" s="116" t="s">
        <v>320</v>
      </c>
      <c r="AS1358" s="116" t="s">
        <v>248</v>
      </c>
      <c r="AT1358" s="116" t="s">
        <v>268</v>
      </c>
      <c r="AV1358" s="116">
        <v>63.671792148239597</v>
      </c>
      <c r="AW1358" s="116">
        <v>0.19056032749999999</v>
      </c>
    </row>
    <row r="1359" spans="1:49" x14ac:dyDescent="0.25">
      <c r="A1359" s="127">
        <v>260000</v>
      </c>
      <c r="B1359" s="127">
        <v>2500000</v>
      </c>
      <c r="C1359" s="127">
        <v>800000</v>
      </c>
      <c r="D1359" s="116" t="s">
        <v>314</v>
      </c>
      <c r="E1359" s="116" t="s">
        <v>315</v>
      </c>
      <c r="F1359" s="116" t="s">
        <v>316</v>
      </c>
      <c r="G1359" s="116" t="s">
        <v>317</v>
      </c>
      <c r="H1359" s="116">
        <v>0.36</v>
      </c>
      <c r="I1359" s="116">
        <v>0.57999999999999996</v>
      </c>
      <c r="J1359" s="116" t="s">
        <v>326</v>
      </c>
      <c r="K1359" s="116">
        <v>5.461487808347E-2</v>
      </c>
      <c r="L1359" s="116">
        <v>3961.1871681180801</v>
      </c>
      <c r="M1359" s="116">
        <v>9.9564797714828099</v>
      </c>
      <c r="N1359" s="116">
        <v>1.5832264393737401</v>
      </c>
      <c r="O1359" s="116">
        <v>0.54377192886007997</v>
      </c>
      <c r="P1359" s="116">
        <v>8.6467718964920004E-2</v>
      </c>
      <c r="Q1359" s="116">
        <v>216.339754252582</v>
      </c>
      <c r="R1359" s="116">
        <v>1310</v>
      </c>
      <c r="S1359" s="116" t="s">
        <v>318</v>
      </c>
      <c r="T1359" s="116">
        <v>1310</v>
      </c>
      <c r="U1359" s="116" t="s">
        <v>327</v>
      </c>
      <c r="V1359" s="116" t="s">
        <v>326</v>
      </c>
      <c r="Z1359" s="116">
        <v>0</v>
      </c>
      <c r="AA1359" s="116">
        <v>1</v>
      </c>
      <c r="AB1359" s="116">
        <v>0.54377192886007997</v>
      </c>
      <c r="AC1359" s="116">
        <v>8.6467718964920004E-2</v>
      </c>
      <c r="AD1359" s="116">
        <v>216.339754252582</v>
      </c>
      <c r="AF1359" s="116">
        <v>-1</v>
      </c>
      <c r="AG1359" s="116">
        <v>-1</v>
      </c>
      <c r="AH1359" s="116">
        <v>-1</v>
      </c>
      <c r="AI1359" s="116">
        <v>-1</v>
      </c>
      <c r="AJ1359" s="116">
        <v>0</v>
      </c>
      <c r="AM1359" s="116" t="s">
        <v>319</v>
      </c>
      <c r="AN1359" s="116" t="s">
        <v>328</v>
      </c>
      <c r="AQ1359" s="116">
        <v>779</v>
      </c>
      <c r="AR1359" s="116" t="s">
        <v>320</v>
      </c>
      <c r="AS1359" s="116" t="s">
        <v>248</v>
      </c>
      <c r="AT1359" s="116" t="s">
        <v>268</v>
      </c>
      <c r="AV1359" s="116">
        <v>60.241298219092499</v>
      </c>
      <c r="AW1359" s="116">
        <v>0.17545803260000001</v>
      </c>
    </row>
    <row r="1360" spans="1:49" x14ac:dyDescent="0.25">
      <c r="A1360" s="127">
        <v>260000</v>
      </c>
      <c r="B1360" s="127">
        <v>2500000</v>
      </c>
      <c r="C1360" s="127">
        <v>810000</v>
      </c>
      <c r="D1360" s="116" t="s">
        <v>314</v>
      </c>
      <c r="E1360" s="116" t="s">
        <v>315</v>
      </c>
      <c r="F1360" s="116" t="s">
        <v>316</v>
      </c>
      <c r="G1360" s="116" t="s">
        <v>317</v>
      </c>
      <c r="H1360" s="116">
        <v>0.36</v>
      </c>
      <c r="I1360" s="116">
        <v>0.57999999999999996</v>
      </c>
      <c r="J1360" s="116" t="s">
        <v>326</v>
      </c>
      <c r="K1360" s="116">
        <v>0.22146226647872</v>
      </c>
      <c r="L1360" s="116">
        <v>3972.8446752411501</v>
      </c>
      <c r="M1360" s="116">
        <v>10.672443583839399</v>
      </c>
      <c r="N1360" s="116">
        <v>1.84632997714292</v>
      </c>
      <c r="O1360" s="116">
        <v>2.3635435449434299</v>
      </c>
      <c r="P1360" s="116">
        <v>0.40889242140568</v>
      </c>
      <c r="Q1360" s="116">
        <v>879.83518614684795</v>
      </c>
      <c r="R1360" s="116">
        <v>1210</v>
      </c>
      <c r="S1360" s="116" t="s">
        <v>318</v>
      </c>
      <c r="T1360" s="116">
        <v>1210</v>
      </c>
      <c r="U1360" s="116" t="s">
        <v>327</v>
      </c>
      <c r="V1360" s="116" t="s">
        <v>326</v>
      </c>
      <c r="Z1360" s="116">
        <v>0</v>
      </c>
      <c r="AA1360" s="116">
        <v>1</v>
      </c>
      <c r="AB1360" s="116">
        <v>2.3635435449434299</v>
      </c>
      <c r="AC1360" s="116">
        <v>0.40889242140568</v>
      </c>
      <c r="AD1360" s="116">
        <v>879.83518610757301</v>
      </c>
      <c r="AF1360" s="116">
        <v>-1</v>
      </c>
      <c r="AG1360" s="116">
        <v>-1</v>
      </c>
      <c r="AH1360" s="116">
        <v>-1</v>
      </c>
      <c r="AI1360" s="116">
        <v>-1</v>
      </c>
      <c r="AJ1360" s="116">
        <v>0</v>
      </c>
      <c r="AM1360" s="116" t="s">
        <v>319</v>
      </c>
      <c r="AN1360" s="116" t="s">
        <v>328</v>
      </c>
      <c r="AQ1360" s="116">
        <v>779</v>
      </c>
      <c r="AR1360" s="116" t="s">
        <v>320</v>
      </c>
      <c r="AS1360" s="116" t="s">
        <v>248</v>
      </c>
      <c r="AT1360" s="116" t="s">
        <v>268</v>
      </c>
      <c r="AV1360" s="116">
        <v>200.30426757778201</v>
      </c>
      <c r="AW1360" s="116">
        <v>0.71357273809999999</v>
      </c>
    </row>
    <row r="1361" spans="1:49" x14ac:dyDescent="0.25">
      <c r="A1361" s="127">
        <v>260000</v>
      </c>
      <c r="B1361" s="127">
        <v>2500000</v>
      </c>
      <c r="C1361" s="127">
        <v>810000</v>
      </c>
      <c r="D1361" s="116" t="s">
        <v>314</v>
      </c>
      <c r="E1361" s="116" t="s">
        <v>315</v>
      </c>
      <c r="F1361" s="116" t="s">
        <v>316</v>
      </c>
      <c r="G1361" s="116" t="s">
        <v>317</v>
      </c>
      <c r="H1361" s="116">
        <v>0.36</v>
      </c>
      <c r="I1361" s="116">
        <v>0.57999999999999996</v>
      </c>
      <c r="J1361" s="116" t="s">
        <v>326</v>
      </c>
      <c r="K1361" s="116">
        <v>0.15064192546235</v>
      </c>
      <c r="L1361" s="116">
        <v>3972.8446752411501</v>
      </c>
      <c r="M1361" s="116">
        <v>10.672443583839399</v>
      </c>
      <c r="N1361" s="116">
        <v>1.84632997714292</v>
      </c>
      <c r="O1361" s="116">
        <v>1.6077174508579699</v>
      </c>
      <c r="P1361" s="116">
        <v>0.27813470279567998</v>
      </c>
      <c r="Q1361" s="116">
        <v>598.47697144120798</v>
      </c>
      <c r="R1361" s="116">
        <v>1310</v>
      </c>
      <c r="S1361" s="116" t="s">
        <v>318</v>
      </c>
      <c r="T1361" s="116">
        <v>1310</v>
      </c>
      <c r="U1361" s="116" t="s">
        <v>327</v>
      </c>
      <c r="V1361" s="116" t="s">
        <v>326</v>
      </c>
      <c r="Z1361" s="116">
        <v>0</v>
      </c>
      <c r="AA1361" s="116">
        <v>1</v>
      </c>
      <c r="AB1361" s="116">
        <v>1.6077174508579699</v>
      </c>
      <c r="AC1361" s="116">
        <v>0.27813470279567998</v>
      </c>
      <c r="AD1361" s="116">
        <v>598.47697147957297</v>
      </c>
      <c r="AF1361" s="116">
        <v>-1</v>
      </c>
      <c r="AG1361" s="116">
        <v>-1</v>
      </c>
      <c r="AH1361" s="116">
        <v>-1</v>
      </c>
      <c r="AI1361" s="116">
        <v>-1</v>
      </c>
      <c r="AJ1361" s="116">
        <v>0</v>
      </c>
      <c r="AM1361" s="116" t="s">
        <v>319</v>
      </c>
      <c r="AN1361" s="116" t="s">
        <v>328</v>
      </c>
      <c r="AQ1361" s="116">
        <v>779</v>
      </c>
      <c r="AR1361" s="116" t="s">
        <v>320</v>
      </c>
      <c r="AS1361" s="116" t="s">
        <v>248</v>
      </c>
      <c r="AT1361" s="116" t="s">
        <v>268</v>
      </c>
      <c r="AV1361" s="116">
        <v>99.8926757726924</v>
      </c>
      <c r="AW1361" s="116">
        <v>0.48538278299999998</v>
      </c>
    </row>
    <row r="1362" spans="1:49" x14ac:dyDescent="0.25">
      <c r="A1362" s="127">
        <v>260000</v>
      </c>
      <c r="B1362" s="127">
        <v>2500000</v>
      </c>
      <c r="C1362" s="127">
        <v>810000</v>
      </c>
      <c r="D1362" s="116" t="s">
        <v>314</v>
      </c>
      <c r="E1362" s="116" t="s">
        <v>315</v>
      </c>
      <c r="F1362" s="116" t="s">
        <v>316</v>
      </c>
      <c r="G1362" s="116" t="s">
        <v>317</v>
      </c>
      <c r="H1362" s="116">
        <v>0.36</v>
      </c>
      <c r="I1362" s="116">
        <v>0.57999999999999996</v>
      </c>
      <c r="J1362" s="116" t="s">
        <v>326</v>
      </c>
      <c r="K1362" s="116">
        <v>3.0928855066199999E-3</v>
      </c>
      <c r="L1362" s="116">
        <v>3972.8446752411501</v>
      </c>
      <c r="M1362" s="116">
        <v>10.672443583839399</v>
      </c>
      <c r="N1362" s="116">
        <v>1.84632997714292</v>
      </c>
      <c r="O1362" s="116">
        <v>3.3008646080730002E-2</v>
      </c>
      <c r="P1362" s="116">
        <v>5.7104872267500001E-3</v>
      </c>
      <c r="Q1362" s="116">
        <v>12.287553716125601</v>
      </c>
      <c r="R1362" s="116">
        <v>1310</v>
      </c>
      <c r="S1362" s="116" t="s">
        <v>318</v>
      </c>
      <c r="T1362" s="116">
        <v>1310</v>
      </c>
      <c r="U1362" s="116" t="s">
        <v>327</v>
      </c>
      <c r="V1362" s="116" t="s">
        <v>326</v>
      </c>
      <c r="Z1362" s="116">
        <v>0</v>
      </c>
      <c r="AA1362" s="116">
        <v>1</v>
      </c>
      <c r="AB1362" s="116">
        <v>3.3008646080730002E-2</v>
      </c>
      <c r="AC1362" s="116">
        <v>5.7104872267500001E-3</v>
      </c>
      <c r="AD1362" s="116">
        <v>12.287553717033299</v>
      </c>
      <c r="AF1362" s="116">
        <v>-1</v>
      </c>
      <c r="AG1362" s="116">
        <v>-1</v>
      </c>
      <c r="AH1362" s="116">
        <v>-1</v>
      </c>
      <c r="AI1362" s="116">
        <v>-1</v>
      </c>
      <c r="AJ1362" s="116">
        <v>0</v>
      </c>
      <c r="AM1362" s="116" t="s">
        <v>319</v>
      </c>
      <c r="AN1362" s="116" t="s">
        <v>328</v>
      </c>
      <c r="AQ1362" s="116">
        <v>779</v>
      </c>
      <c r="AR1362" s="116" t="s">
        <v>320</v>
      </c>
      <c r="AS1362" s="116" t="s">
        <v>248</v>
      </c>
      <c r="AT1362" s="116" t="s">
        <v>268</v>
      </c>
      <c r="AV1362" s="116">
        <v>57.790019962392101</v>
      </c>
      <c r="AW1362" s="116">
        <v>9.9655747999999999E-3</v>
      </c>
    </row>
    <row r="1363" spans="1:49" x14ac:dyDescent="0.25">
      <c r="A1363" s="127">
        <v>260000</v>
      </c>
      <c r="B1363" s="127">
        <v>2500000</v>
      </c>
      <c r="C1363" s="127">
        <v>810000</v>
      </c>
      <c r="D1363" s="116" t="s">
        <v>314</v>
      </c>
      <c r="E1363" s="116" t="s">
        <v>315</v>
      </c>
      <c r="F1363" s="116" t="s">
        <v>316</v>
      </c>
      <c r="G1363" s="116" t="s">
        <v>317</v>
      </c>
      <c r="H1363" s="116">
        <v>0.36</v>
      </c>
      <c r="I1363" s="116">
        <v>0.57999999999999996</v>
      </c>
      <c r="J1363" s="116" t="s">
        <v>326</v>
      </c>
      <c r="K1363" s="116">
        <v>1.035894649169E-2</v>
      </c>
      <c r="L1363" s="116">
        <v>3972.8446752411501</v>
      </c>
      <c r="M1363" s="116">
        <v>10.672443583839399</v>
      </c>
      <c r="N1363" s="116">
        <v>1.84632997714292</v>
      </c>
      <c r="O1363" s="116">
        <v>0.11055527202061</v>
      </c>
      <c r="P1363" s="116">
        <v>1.912603343923E-2</v>
      </c>
      <c r="Q1363" s="116">
        <v>41.1544854106345</v>
      </c>
      <c r="R1363" s="116">
        <v>1310</v>
      </c>
      <c r="S1363" s="116" t="s">
        <v>318</v>
      </c>
      <c r="T1363" s="116">
        <v>1310</v>
      </c>
      <c r="U1363" s="116" t="s">
        <v>327</v>
      </c>
      <c r="V1363" s="116" t="s">
        <v>326</v>
      </c>
      <c r="Z1363" s="116">
        <v>0</v>
      </c>
      <c r="AA1363" s="116">
        <v>1</v>
      </c>
      <c r="AB1363" s="116">
        <v>0.11055527202061</v>
      </c>
      <c r="AC1363" s="116">
        <v>1.912603343923E-2</v>
      </c>
      <c r="AD1363" s="116">
        <v>41.154485410634102</v>
      </c>
      <c r="AF1363" s="116">
        <v>-1</v>
      </c>
      <c r="AG1363" s="116">
        <v>-1</v>
      </c>
      <c r="AH1363" s="116">
        <v>-1</v>
      </c>
      <c r="AI1363" s="116">
        <v>-1</v>
      </c>
      <c r="AJ1363" s="116">
        <v>0</v>
      </c>
      <c r="AM1363" s="116" t="s">
        <v>319</v>
      </c>
      <c r="AN1363" s="116" t="s">
        <v>328</v>
      </c>
      <c r="AQ1363" s="116">
        <v>779</v>
      </c>
      <c r="AR1363" s="116" t="s">
        <v>320</v>
      </c>
      <c r="AS1363" s="116" t="s">
        <v>248</v>
      </c>
      <c r="AT1363" s="116" t="s">
        <v>268</v>
      </c>
      <c r="AV1363" s="116">
        <v>59.009901340791401</v>
      </c>
      <c r="AW1363" s="116">
        <v>3.3377522600000001E-2</v>
      </c>
    </row>
    <row r="1364" spans="1:49" x14ac:dyDescent="0.25">
      <c r="A1364" s="127">
        <v>260000</v>
      </c>
      <c r="B1364" s="127">
        <v>2500000</v>
      </c>
      <c r="C1364" s="127">
        <v>810000</v>
      </c>
      <c r="D1364" s="116" t="s">
        <v>314</v>
      </c>
      <c r="E1364" s="116" t="s">
        <v>315</v>
      </c>
      <c r="F1364" s="116" t="s">
        <v>316</v>
      </c>
      <c r="G1364" s="116" t="s">
        <v>317</v>
      </c>
      <c r="H1364" s="116">
        <v>0.36</v>
      </c>
      <c r="I1364" s="116">
        <v>0.57999999999999996</v>
      </c>
      <c r="J1364" s="116" t="s">
        <v>326</v>
      </c>
      <c r="K1364" s="116">
        <v>3.1589826053200001E-3</v>
      </c>
      <c r="L1364" s="116">
        <v>3972.8446752411501</v>
      </c>
      <c r="M1364" s="116">
        <v>10.672443583839399</v>
      </c>
      <c r="N1364" s="116">
        <v>1.84632997714292</v>
      </c>
      <c r="O1364" s="116">
        <v>3.3714063637600003E-2</v>
      </c>
      <c r="P1364" s="116">
        <v>5.8325242814699996E-3</v>
      </c>
      <c r="Q1364" s="116">
        <v>12.550147222725</v>
      </c>
      <c r="R1364" s="116">
        <v>1310</v>
      </c>
      <c r="S1364" s="116" t="s">
        <v>318</v>
      </c>
      <c r="T1364" s="116">
        <v>1310</v>
      </c>
      <c r="U1364" s="116" t="s">
        <v>327</v>
      </c>
      <c r="V1364" s="116" t="s">
        <v>326</v>
      </c>
      <c r="Z1364" s="116">
        <v>0</v>
      </c>
      <c r="AA1364" s="116">
        <v>1</v>
      </c>
      <c r="AB1364" s="116">
        <v>3.3714063637600003E-2</v>
      </c>
      <c r="AC1364" s="116">
        <v>5.8325242814699996E-3</v>
      </c>
      <c r="AD1364" s="116">
        <v>12.550147222726</v>
      </c>
      <c r="AF1364" s="116">
        <v>-1</v>
      </c>
      <c r="AG1364" s="116">
        <v>-1</v>
      </c>
      <c r="AH1364" s="116">
        <v>-1</v>
      </c>
      <c r="AI1364" s="116">
        <v>-1</v>
      </c>
      <c r="AJ1364" s="116">
        <v>0</v>
      </c>
      <c r="AM1364" s="116" t="s">
        <v>319</v>
      </c>
      <c r="AN1364" s="116" t="s">
        <v>328</v>
      </c>
      <c r="AQ1364" s="116">
        <v>779</v>
      </c>
      <c r="AR1364" s="116" t="s">
        <v>320</v>
      </c>
      <c r="AS1364" s="116" t="s">
        <v>248</v>
      </c>
      <c r="AT1364" s="116" t="s">
        <v>268</v>
      </c>
      <c r="AV1364" s="116">
        <v>18.084366404404001</v>
      </c>
      <c r="AW1364" s="116">
        <v>1.0178546E-2</v>
      </c>
    </row>
    <row r="1365" spans="1:49" x14ac:dyDescent="0.25">
      <c r="A1365" s="127">
        <v>260000</v>
      </c>
      <c r="B1365" s="127">
        <v>2500000</v>
      </c>
      <c r="C1365" s="127">
        <v>810000</v>
      </c>
      <c r="D1365" s="116" t="s">
        <v>314</v>
      </c>
      <c r="E1365" s="116" t="s">
        <v>315</v>
      </c>
      <c r="F1365" s="116" t="s">
        <v>316</v>
      </c>
      <c r="G1365" s="116" t="s">
        <v>317</v>
      </c>
      <c r="H1365" s="116">
        <v>0.36</v>
      </c>
      <c r="I1365" s="116">
        <v>0.57999999999999996</v>
      </c>
      <c r="J1365" s="116" t="s">
        <v>326</v>
      </c>
      <c r="K1365" s="116">
        <v>4.2443227911919998E-2</v>
      </c>
      <c r="L1365" s="116">
        <v>3972.8446752411501</v>
      </c>
      <c r="M1365" s="116">
        <v>10.672443583839399</v>
      </c>
      <c r="N1365" s="116">
        <v>1.84632997714292</v>
      </c>
      <c r="O1365" s="116">
        <v>0.45297295540602001</v>
      </c>
      <c r="P1365" s="116">
        <v>7.8364204020490005E-2</v>
      </c>
      <c r="Q1365" s="116">
        <v>168.62035200992599</v>
      </c>
      <c r="R1365" s="116">
        <v>1310</v>
      </c>
      <c r="S1365" s="116" t="s">
        <v>318</v>
      </c>
      <c r="T1365" s="116">
        <v>1310</v>
      </c>
      <c r="U1365" s="116" t="s">
        <v>327</v>
      </c>
      <c r="V1365" s="116" t="s">
        <v>326</v>
      </c>
      <c r="Z1365" s="116">
        <v>0</v>
      </c>
      <c r="AA1365" s="116">
        <v>1</v>
      </c>
      <c r="AB1365" s="116">
        <v>0.45297295540602001</v>
      </c>
      <c r="AC1365" s="116">
        <v>7.8364204020490005E-2</v>
      </c>
      <c r="AD1365" s="116">
        <v>168.620352009925</v>
      </c>
      <c r="AF1365" s="116">
        <v>-1</v>
      </c>
      <c r="AG1365" s="116">
        <v>-1</v>
      </c>
      <c r="AH1365" s="116">
        <v>-1</v>
      </c>
      <c r="AI1365" s="116">
        <v>-1</v>
      </c>
      <c r="AJ1365" s="116">
        <v>0</v>
      </c>
      <c r="AM1365" s="116" t="s">
        <v>319</v>
      </c>
      <c r="AN1365" s="116" t="s">
        <v>328</v>
      </c>
      <c r="AQ1365" s="116">
        <v>779</v>
      </c>
      <c r="AR1365" s="116" t="s">
        <v>320</v>
      </c>
      <c r="AS1365" s="116" t="s">
        <v>248</v>
      </c>
      <c r="AT1365" s="116" t="s">
        <v>268</v>
      </c>
      <c r="AV1365" s="116">
        <v>70.014037785120905</v>
      </c>
      <c r="AW1365" s="116">
        <v>0.1367561655</v>
      </c>
    </row>
    <row r="1366" spans="1:49" x14ac:dyDescent="0.25">
      <c r="A1366" s="127">
        <v>260000</v>
      </c>
      <c r="B1366" s="127">
        <v>2500000</v>
      </c>
      <c r="C1366" s="127">
        <v>810000</v>
      </c>
      <c r="D1366" s="116" t="s">
        <v>314</v>
      </c>
      <c r="E1366" s="116" t="s">
        <v>315</v>
      </c>
      <c r="F1366" s="116" t="s">
        <v>316</v>
      </c>
      <c r="G1366" s="116" t="s">
        <v>317</v>
      </c>
      <c r="H1366" s="116">
        <v>0.36</v>
      </c>
      <c r="I1366" s="116">
        <v>0.57999999999999996</v>
      </c>
      <c r="J1366" s="116" t="s">
        <v>326</v>
      </c>
      <c r="K1366" s="116">
        <v>4.0632812417619998E-2</v>
      </c>
      <c r="L1366" s="116">
        <v>3956.0983459394001</v>
      </c>
      <c r="M1366" s="116">
        <v>12.1639758002839</v>
      </c>
      <c r="N1366" s="116">
        <v>2.3783636099795999</v>
      </c>
      <c r="O1366" s="116">
        <v>0.49425654694545001</v>
      </c>
      <c r="P1366" s="116">
        <v>9.6639602425200005E-2</v>
      </c>
      <c r="Q1366" s="116">
        <v>160.74740199622801</v>
      </c>
      <c r="R1366" s="116">
        <v>1210</v>
      </c>
      <c r="S1366" s="116" t="s">
        <v>318</v>
      </c>
      <c r="T1366" s="116">
        <v>1210</v>
      </c>
      <c r="U1366" s="116" t="s">
        <v>327</v>
      </c>
      <c r="V1366" s="116" t="s">
        <v>326</v>
      </c>
      <c r="Z1366" s="116">
        <v>0</v>
      </c>
      <c r="AA1366" s="116">
        <v>1</v>
      </c>
      <c r="AB1366" s="116">
        <v>0.49425654694545001</v>
      </c>
      <c r="AC1366" s="116">
        <v>9.6639602425200005E-2</v>
      </c>
      <c r="AD1366" s="116">
        <v>160.74740199622599</v>
      </c>
      <c r="AF1366" s="116">
        <v>-1</v>
      </c>
      <c r="AG1366" s="116">
        <v>-1</v>
      </c>
      <c r="AH1366" s="116">
        <v>-1</v>
      </c>
      <c r="AI1366" s="116">
        <v>-1</v>
      </c>
      <c r="AJ1366" s="116">
        <v>0</v>
      </c>
      <c r="AM1366" s="116" t="s">
        <v>319</v>
      </c>
      <c r="AN1366" s="116" t="s">
        <v>328</v>
      </c>
      <c r="AQ1366" s="116">
        <v>779</v>
      </c>
      <c r="AR1366" s="116" t="s">
        <v>320</v>
      </c>
      <c r="AS1366" s="116" t="s">
        <v>248</v>
      </c>
      <c r="AT1366" s="116" t="s">
        <v>268</v>
      </c>
      <c r="AV1366" s="116">
        <v>164.74642626646801</v>
      </c>
      <c r="AW1366" s="116">
        <v>0.13037096670000001</v>
      </c>
    </row>
    <row r="1367" spans="1:49" x14ac:dyDescent="0.25">
      <c r="A1367" s="127">
        <v>260000</v>
      </c>
      <c r="B1367" s="127">
        <v>2500000</v>
      </c>
      <c r="C1367" s="127">
        <v>810000</v>
      </c>
      <c r="D1367" s="116" t="s">
        <v>314</v>
      </c>
      <c r="E1367" s="116" t="s">
        <v>315</v>
      </c>
      <c r="F1367" s="116" t="s">
        <v>316</v>
      </c>
      <c r="G1367" s="116" t="s">
        <v>317</v>
      </c>
      <c r="H1367" s="116">
        <v>0.36</v>
      </c>
      <c r="I1367" s="116">
        <v>0.57999999999999996</v>
      </c>
      <c r="J1367" s="116" t="s">
        <v>326</v>
      </c>
      <c r="K1367" s="116">
        <v>4.5858074639589998E-2</v>
      </c>
      <c r="L1367" s="116">
        <v>3956.0983459394001</v>
      </c>
      <c r="M1367" s="116">
        <v>12.1639758002839</v>
      </c>
      <c r="N1367" s="116">
        <v>2.3783636099795999</v>
      </c>
      <c r="O1367" s="116">
        <v>0.55781651016361</v>
      </c>
      <c r="P1367" s="116">
        <v>0.10906717594653</v>
      </c>
      <c r="Q1367" s="116">
        <v>181.41905322965499</v>
      </c>
      <c r="R1367" s="116">
        <v>1310</v>
      </c>
      <c r="S1367" s="116" t="s">
        <v>318</v>
      </c>
      <c r="T1367" s="116">
        <v>1310</v>
      </c>
      <c r="U1367" s="116" t="s">
        <v>327</v>
      </c>
      <c r="V1367" s="116" t="s">
        <v>326</v>
      </c>
      <c r="Z1367" s="116">
        <v>0</v>
      </c>
      <c r="AA1367" s="116">
        <v>1</v>
      </c>
      <c r="AB1367" s="116">
        <v>0.55781651016361</v>
      </c>
      <c r="AC1367" s="116">
        <v>0.10906717594653</v>
      </c>
      <c r="AD1367" s="116">
        <v>181.41905322965599</v>
      </c>
      <c r="AF1367" s="116">
        <v>-1</v>
      </c>
      <c r="AG1367" s="116">
        <v>-1</v>
      </c>
      <c r="AH1367" s="116">
        <v>-1</v>
      </c>
      <c r="AI1367" s="116">
        <v>-1</v>
      </c>
      <c r="AJ1367" s="116">
        <v>0</v>
      </c>
      <c r="AM1367" s="116" t="s">
        <v>319</v>
      </c>
      <c r="AN1367" s="116" t="s">
        <v>328</v>
      </c>
      <c r="AQ1367" s="116">
        <v>779</v>
      </c>
      <c r="AR1367" s="116" t="s">
        <v>320</v>
      </c>
      <c r="AS1367" s="116" t="s">
        <v>248</v>
      </c>
      <c r="AT1367" s="116" t="s">
        <v>268</v>
      </c>
      <c r="AV1367" s="116">
        <v>72.799422444779495</v>
      </c>
      <c r="AW1367" s="116">
        <v>0.14713629619999999</v>
      </c>
    </row>
    <row r="1368" spans="1:49" x14ac:dyDescent="0.25">
      <c r="A1368" s="127">
        <v>260000</v>
      </c>
      <c r="B1368" s="127">
        <v>2500000</v>
      </c>
      <c r="C1368" s="127">
        <v>810000</v>
      </c>
      <c r="D1368" s="116" t="s">
        <v>314</v>
      </c>
      <c r="E1368" s="116" t="s">
        <v>315</v>
      </c>
      <c r="F1368" s="116" t="s">
        <v>316</v>
      </c>
      <c r="G1368" s="116" t="s">
        <v>317</v>
      </c>
      <c r="H1368" s="116">
        <v>0.36</v>
      </c>
      <c r="I1368" s="116">
        <v>0.57999999999999996</v>
      </c>
      <c r="J1368" s="116" t="s">
        <v>326</v>
      </c>
      <c r="K1368" s="116">
        <v>0.26747382336114001</v>
      </c>
      <c r="L1368" s="116">
        <v>3956.0983459394001</v>
      </c>
      <c r="M1368" s="116">
        <v>12.1639758002839</v>
      </c>
      <c r="N1368" s="116">
        <v>2.3783636099795999</v>
      </c>
      <c r="O1368" s="116">
        <v>3.2535451145743801</v>
      </c>
      <c r="P1368" s="116">
        <v>0.63615000810425004</v>
      </c>
      <c r="Q1368" s="116">
        <v>1058.1527501811099</v>
      </c>
      <c r="R1368" s="116">
        <v>1310</v>
      </c>
      <c r="S1368" s="116" t="s">
        <v>318</v>
      </c>
      <c r="T1368" s="116">
        <v>1310</v>
      </c>
      <c r="U1368" s="116" t="s">
        <v>327</v>
      </c>
      <c r="V1368" s="116" t="s">
        <v>326</v>
      </c>
      <c r="Z1368" s="116">
        <v>0</v>
      </c>
      <c r="AA1368" s="116">
        <v>1</v>
      </c>
      <c r="AB1368" s="116">
        <v>3.2535451145743801</v>
      </c>
      <c r="AC1368" s="116">
        <v>0.63615000810425004</v>
      </c>
      <c r="AD1368" s="116">
        <v>1058.1527501811099</v>
      </c>
      <c r="AF1368" s="116">
        <v>-1</v>
      </c>
      <c r="AG1368" s="116">
        <v>-1</v>
      </c>
      <c r="AH1368" s="116">
        <v>-1</v>
      </c>
      <c r="AI1368" s="116">
        <v>-1</v>
      </c>
      <c r="AJ1368" s="116">
        <v>0</v>
      </c>
      <c r="AM1368" s="116" t="s">
        <v>319</v>
      </c>
      <c r="AN1368" s="116" t="s">
        <v>328</v>
      </c>
      <c r="AQ1368" s="116">
        <v>779</v>
      </c>
      <c r="AR1368" s="116" t="s">
        <v>320</v>
      </c>
      <c r="AS1368" s="116" t="s">
        <v>248</v>
      </c>
      <c r="AT1368" s="116" t="s">
        <v>268</v>
      </c>
      <c r="AV1368" s="116">
        <v>132.27406135770701</v>
      </c>
      <c r="AW1368" s="116">
        <v>0.85819363360000001</v>
      </c>
    </row>
    <row r="1369" spans="1:49" x14ac:dyDescent="0.25">
      <c r="A1369" s="127">
        <v>260000</v>
      </c>
      <c r="B1369" s="127">
        <v>2500000</v>
      </c>
      <c r="C1369" s="127">
        <v>810000</v>
      </c>
      <c r="D1369" s="116" t="s">
        <v>314</v>
      </c>
      <c r="E1369" s="116" t="s">
        <v>315</v>
      </c>
      <c r="F1369" s="116" t="s">
        <v>316</v>
      </c>
      <c r="G1369" s="116" t="s">
        <v>317</v>
      </c>
      <c r="H1369" s="116">
        <v>0.36</v>
      </c>
      <c r="I1369" s="116">
        <v>0.57999999999999996</v>
      </c>
      <c r="J1369" s="116" t="s">
        <v>326</v>
      </c>
      <c r="K1369" s="116">
        <v>2.4780438958809999E-2</v>
      </c>
      <c r="L1369" s="116">
        <v>3956.0983459394001</v>
      </c>
      <c r="M1369" s="116">
        <v>12.1639758002839</v>
      </c>
      <c r="N1369" s="116">
        <v>2.3783636099795999</v>
      </c>
      <c r="O1369" s="116">
        <v>0.30142865981539002</v>
      </c>
      <c r="P1369" s="116">
        <v>5.8936894258949997E-2</v>
      </c>
      <c r="Q1369" s="116">
        <v>98.0338535766045</v>
      </c>
      <c r="R1369" s="116">
        <v>1310</v>
      </c>
      <c r="S1369" s="116" t="s">
        <v>318</v>
      </c>
      <c r="T1369" s="116">
        <v>1310</v>
      </c>
      <c r="U1369" s="116" t="s">
        <v>327</v>
      </c>
      <c r="V1369" s="116" t="s">
        <v>326</v>
      </c>
      <c r="Z1369" s="116">
        <v>0</v>
      </c>
      <c r="AA1369" s="116">
        <v>1</v>
      </c>
      <c r="AB1369" s="116">
        <v>0.30142865981539002</v>
      </c>
      <c r="AC1369" s="116">
        <v>5.8936894258949997E-2</v>
      </c>
      <c r="AD1369" s="116">
        <v>98.033853576603306</v>
      </c>
      <c r="AF1369" s="116">
        <v>-1</v>
      </c>
      <c r="AG1369" s="116">
        <v>-1</v>
      </c>
      <c r="AH1369" s="116">
        <v>-1</v>
      </c>
      <c r="AI1369" s="116">
        <v>-1</v>
      </c>
      <c r="AJ1369" s="116">
        <v>0</v>
      </c>
      <c r="AM1369" s="116" t="s">
        <v>319</v>
      </c>
      <c r="AN1369" s="116" t="s">
        <v>328</v>
      </c>
      <c r="AQ1369" s="116">
        <v>779</v>
      </c>
      <c r="AR1369" s="116" t="s">
        <v>320</v>
      </c>
      <c r="AS1369" s="116" t="s">
        <v>248</v>
      </c>
      <c r="AT1369" s="116" t="s">
        <v>268</v>
      </c>
      <c r="AV1369" s="116">
        <v>45.378520592718303</v>
      </c>
      <c r="AW1369" s="116">
        <v>7.9508397100000003E-2</v>
      </c>
    </row>
    <row r="1370" spans="1:49" x14ac:dyDescent="0.25">
      <c r="A1370" s="127">
        <v>260000</v>
      </c>
      <c r="B1370" s="127">
        <v>2500000</v>
      </c>
      <c r="C1370" s="127">
        <v>810000</v>
      </c>
      <c r="D1370" s="116" t="s">
        <v>314</v>
      </c>
      <c r="E1370" s="116" t="s">
        <v>315</v>
      </c>
      <c r="F1370" s="116" t="s">
        <v>316</v>
      </c>
      <c r="G1370" s="116" t="s">
        <v>317</v>
      </c>
      <c r="H1370" s="116">
        <v>0.36</v>
      </c>
      <c r="I1370" s="116">
        <v>0.57999999999999996</v>
      </c>
      <c r="J1370" s="116" t="s">
        <v>326</v>
      </c>
      <c r="K1370" s="116">
        <v>7.8163867239430002E-2</v>
      </c>
      <c r="L1370" s="116">
        <v>3956.0983459394001</v>
      </c>
      <c r="M1370" s="116">
        <v>12.1639758002839</v>
      </c>
      <c r="N1370" s="116">
        <v>2.3783636099795999</v>
      </c>
      <c r="O1370" s="116">
        <v>0.95078338955709996</v>
      </c>
      <c r="P1370" s="116">
        <v>0.18590209745754999</v>
      </c>
      <c r="Q1370" s="116">
        <v>309.223945898159</v>
      </c>
      <c r="R1370" s="116">
        <v>1310</v>
      </c>
      <c r="S1370" s="116" t="s">
        <v>318</v>
      </c>
      <c r="T1370" s="116">
        <v>1310</v>
      </c>
      <c r="U1370" s="116" t="s">
        <v>327</v>
      </c>
      <c r="V1370" s="116" t="s">
        <v>326</v>
      </c>
      <c r="Z1370" s="116">
        <v>0</v>
      </c>
      <c r="AA1370" s="116">
        <v>1</v>
      </c>
      <c r="AB1370" s="116">
        <v>0.95078338955709996</v>
      </c>
      <c r="AC1370" s="116">
        <v>0.18590209745754999</v>
      </c>
      <c r="AD1370" s="116">
        <v>309.22394589816099</v>
      </c>
      <c r="AF1370" s="116">
        <v>-1</v>
      </c>
      <c r="AG1370" s="116">
        <v>-1</v>
      </c>
      <c r="AH1370" s="116">
        <v>-1</v>
      </c>
      <c r="AI1370" s="116">
        <v>-1</v>
      </c>
      <c r="AJ1370" s="116">
        <v>0</v>
      </c>
      <c r="AM1370" s="116" t="s">
        <v>319</v>
      </c>
      <c r="AN1370" s="116" t="s">
        <v>328</v>
      </c>
      <c r="AQ1370" s="116">
        <v>779</v>
      </c>
      <c r="AR1370" s="116" t="s">
        <v>320</v>
      </c>
      <c r="AS1370" s="116" t="s">
        <v>248</v>
      </c>
      <c r="AT1370" s="116" t="s">
        <v>268</v>
      </c>
      <c r="AV1370" s="116">
        <v>71.222339349696597</v>
      </c>
      <c r="AW1370" s="116">
        <v>0.25078989930000001</v>
      </c>
    </row>
    <row r="1371" spans="1:49" x14ac:dyDescent="0.25">
      <c r="A1371" s="127">
        <v>260000</v>
      </c>
      <c r="B1371" s="127">
        <v>2500000</v>
      </c>
      <c r="C1371" s="127">
        <v>810000</v>
      </c>
      <c r="D1371" s="116" t="s">
        <v>314</v>
      </c>
      <c r="E1371" s="116" t="s">
        <v>315</v>
      </c>
      <c r="F1371" s="116" t="s">
        <v>316</v>
      </c>
      <c r="G1371" s="116" t="s">
        <v>317</v>
      </c>
      <c r="H1371" s="116">
        <v>0.36</v>
      </c>
      <c r="I1371" s="116">
        <v>0.57999999999999996</v>
      </c>
      <c r="J1371" s="116" t="s">
        <v>326</v>
      </c>
      <c r="K1371" s="116">
        <v>7.7468558065469997E-2</v>
      </c>
      <c r="L1371" s="116">
        <v>3956.0983459394001</v>
      </c>
      <c r="M1371" s="116">
        <v>12.1639758002839</v>
      </c>
      <c r="N1371" s="116">
        <v>2.3783636099795999</v>
      </c>
      <c r="O1371" s="116">
        <v>0.94232566559127995</v>
      </c>
      <c r="P1371" s="116">
        <v>0.1842483994205</v>
      </c>
      <c r="Q1371" s="116">
        <v>306.47323442511998</v>
      </c>
      <c r="R1371" s="116">
        <v>1310</v>
      </c>
      <c r="S1371" s="116" t="s">
        <v>318</v>
      </c>
      <c r="T1371" s="116">
        <v>1310</v>
      </c>
      <c r="U1371" s="116" t="s">
        <v>327</v>
      </c>
      <c r="V1371" s="116" t="s">
        <v>326</v>
      </c>
      <c r="Z1371" s="116">
        <v>0</v>
      </c>
      <c r="AA1371" s="116">
        <v>1</v>
      </c>
      <c r="AB1371" s="116">
        <v>0.94232566559127995</v>
      </c>
      <c r="AC1371" s="116">
        <v>0.1842483994205</v>
      </c>
      <c r="AD1371" s="116">
        <v>306.47323442512101</v>
      </c>
      <c r="AF1371" s="116">
        <v>-1</v>
      </c>
      <c r="AG1371" s="116">
        <v>-1</v>
      </c>
      <c r="AH1371" s="116">
        <v>-1</v>
      </c>
      <c r="AI1371" s="116">
        <v>-1</v>
      </c>
      <c r="AJ1371" s="116">
        <v>0</v>
      </c>
      <c r="AM1371" s="116" t="s">
        <v>319</v>
      </c>
      <c r="AN1371" s="116" t="s">
        <v>328</v>
      </c>
      <c r="AQ1371" s="116">
        <v>779</v>
      </c>
      <c r="AR1371" s="116" t="s">
        <v>320</v>
      </c>
      <c r="AS1371" s="116" t="s">
        <v>248</v>
      </c>
      <c r="AT1371" s="116" t="s">
        <v>268</v>
      </c>
      <c r="AV1371" s="116">
        <v>70.836730139987907</v>
      </c>
      <c r="AW1371" s="116">
        <v>0.24855898979999999</v>
      </c>
    </row>
    <row r="1372" spans="1:49" x14ac:dyDescent="0.25">
      <c r="A1372" s="127">
        <v>260000</v>
      </c>
      <c r="B1372" s="127">
        <v>2500000</v>
      </c>
      <c r="C1372" s="127">
        <v>810000</v>
      </c>
      <c r="D1372" s="116" t="s">
        <v>314</v>
      </c>
      <c r="E1372" s="116" t="s">
        <v>315</v>
      </c>
      <c r="F1372" s="116" t="s">
        <v>316</v>
      </c>
      <c r="G1372" s="116" t="s">
        <v>317</v>
      </c>
      <c r="H1372" s="116">
        <v>0.36</v>
      </c>
      <c r="I1372" s="116">
        <v>0.57999999999999996</v>
      </c>
      <c r="J1372" s="116" t="s">
        <v>326</v>
      </c>
      <c r="K1372" s="116">
        <v>3.2204412640640001E-2</v>
      </c>
      <c r="L1372" s="116">
        <v>3956.0983459394001</v>
      </c>
      <c r="M1372" s="116">
        <v>12.1639758002839</v>
      </c>
      <c r="N1372" s="116">
        <v>2.3783636099795999</v>
      </c>
      <c r="O1372" s="116">
        <v>0.39173369602314001</v>
      </c>
      <c r="P1372" s="116">
        <v>7.6593803105270003E-2</v>
      </c>
      <c r="Q1372" s="116">
        <v>127.403823579597</v>
      </c>
      <c r="R1372" s="116">
        <v>1310</v>
      </c>
      <c r="S1372" s="116" t="s">
        <v>318</v>
      </c>
      <c r="T1372" s="116">
        <v>1310</v>
      </c>
      <c r="U1372" s="116" t="s">
        <v>327</v>
      </c>
      <c r="V1372" s="116" t="s">
        <v>326</v>
      </c>
      <c r="Z1372" s="116">
        <v>0</v>
      </c>
      <c r="AA1372" s="116">
        <v>1</v>
      </c>
      <c r="AB1372" s="116">
        <v>0.39173369602314001</v>
      </c>
      <c r="AC1372" s="116">
        <v>7.6593803105270003E-2</v>
      </c>
      <c r="AD1372" s="116">
        <v>127.40382357959599</v>
      </c>
      <c r="AF1372" s="116">
        <v>-1</v>
      </c>
      <c r="AG1372" s="116">
        <v>-1</v>
      </c>
      <c r="AH1372" s="116">
        <v>-1</v>
      </c>
      <c r="AI1372" s="116">
        <v>-1</v>
      </c>
      <c r="AJ1372" s="116">
        <v>0</v>
      </c>
      <c r="AM1372" s="116" t="s">
        <v>319</v>
      </c>
      <c r="AN1372" s="116" t="s">
        <v>328</v>
      </c>
      <c r="AQ1372" s="116">
        <v>779</v>
      </c>
      <c r="AR1372" s="116" t="s">
        <v>320</v>
      </c>
      <c r="AS1372" s="116" t="s">
        <v>248</v>
      </c>
      <c r="AT1372" s="116" t="s">
        <v>268</v>
      </c>
      <c r="AV1372" s="116">
        <v>50.158112266341099</v>
      </c>
      <c r="AW1372" s="116">
        <v>0.10332832409999999</v>
      </c>
    </row>
    <row r="1373" spans="1:49" x14ac:dyDescent="0.25">
      <c r="A1373" s="127">
        <v>260000</v>
      </c>
      <c r="B1373" s="127">
        <v>2500000</v>
      </c>
      <c r="C1373" s="127">
        <v>810000</v>
      </c>
      <c r="D1373" s="116" t="s">
        <v>314</v>
      </c>
      <c r="E1373" s="116" t="s">
        <v>315</v>
      </c>
      <c r="F1373" s="116" t="s">
        <v>316</v>
      </c>
      <c r="G1373" s="116" t="s">
        <v>317</v>
      </c>
      <c r="H1373" s="116">
        <v>0.36</v>
      </c>
      <c r="I1373" s="116">
        <v>0.57999999999999996</v>
      </c>
      <c r="J1373" s="116" t="s">
        <v>326</v>
      </c>
      <c r="K1373" s="116">
        <v>3.8806954993069999E-2</v>
      </c>
      <c r="L1373" s="116">
        <v>4031.5419452321698</v>
      </c>
      <c r="M1373" s="116">
        <v>11.396449606404801</v>
      </c>
      <c r="N1373" s="116">
        <v>2.1352139946696602</v>
      </c>
      <c r="O1373" s="116">
        <v>0.44226150695658001</v>
      </c>
      <c r="P1373" s="116">
        <v>8.2861153391719997E-2</v>
      </c>
      <c r="Q1373" s="116">
        <v>156.45186682131501</v>
      </c>
      <c r="R1373" s="116">
        <v>1210</v>
      </c>
      <c r="S1373" s="116" t="s">
        <v>318</v>
      </c>
      <c r="T1373" s="116">
        <v>1210</v>
      </c>
      <c r="U1373" s="116" t="s">
        <v>327</v>
      </c>
      <c r="V1373" s="116" t="s">
        <v>326</v>
      </c>
      <c r="Z1373" s="116">
        <v>0</v>
      </c>
      <c r="AA1373" s="116">
        <v>1</v>
      </c>
      <c r="AB1373" s="116">
        <v>0.44226150695658001</v>
      </c>
      <c r="AC1373" s="116">
        <v>8.2861153391719997E-2</v>
      </c>
      <c r="AD1373" s="116">
        <v>156.45186688227199</v>
      </c>
      <c r="AF1373" s="116">
        <v>-1</v>
      </c>
      <c r="AG1373" s="116">
        <v>-1</v>
      </c>
      <c r="AH1373" s="116">
        <v>-1</v>
      </c>
      <c r="AI1373" s="116">
        <v>-1</v>
      </c>
      <c r="AJ1373" s="116">
        <v>0</v>
      </c>
      <c r="AM1373" s="116" t="s">
        <v>319</v>
      </c>
      <c r="AN1373" s="116" t="s">
        <v>328</v>
      </c>
      <c r="AQ1373" s="116">
        <v>779</v>
      </c>
      <c r="AR1373" s="116" t="s">
        <v>320</v>
      </c>
      <c r="AS1373" s="116" t="s">
        <v>248</v>
      </c>
      <c r="AT1373" s="116" t="s">
        <v>268</v>
      </c>
      <c r="AV1373" s="116">
        <v>136.55961299232101</v>
      </c>
      <c r="AW1373" s="116">
        <v>0.12688715889999999</v>
      </c>
    </row>
    <row r="1374" spans="1:49" x14ac:dyDescent="0.25">
      <c r="A1374" s="127">
        <v>260000</v>
      </c>
      <c r="B1374" s="127">
        <v>2500000</v>
      </c>
      <c r="C1374" s="127">
        <v>810000</v>
      </c>
      <c r="D1374" s="116" t="s">
        <v>314</v>
      </c>
      <c r="E1374" s="116" t="s">
        <v>315</v>
      </c>
      <c r="F1374" s="116" t="s">
        <v>316</v>
      </c>
      <c r="G1374" s="116" t="s">
        <v>317</v>
      </c>
      <c r="H1374" s="116">
        <v>0.36</v>
      </c>
      <c r="I1374" s="116">
        <v>0.57999999999999996</v>
      </c>
      <c r="J1374" s="116" t="s">
        <v>326</v>
      </c>
      <c r="K1374" s="116">
        <v>2.4090356153930001E-2</v>
      </c>
      <c r="L1374" s="116">
        <v>4031.5419452321698</v>
      </c>
      <c r="M1374" s="116">
        <v>11.396449606404801</v>
      </c>
      <c r="N1374" s="116">
        <v>2.1352139946696602</v>
      </c>
      <c r="O1374" s="116">
        <v>0.27454452990861</v>
      </c>
      <c r="P1374" s="116">
        <v>5.1438065596449999E-2</v>
      </c>
      <c r="Q1374" s="116">
        <v>97.121281310154899</v>
      </c>
      <c r="R1374" s="116">
        <v>1310</v>
      </c>
      <c r="S1374" s="116" t="s">
        <v>318</v>
      </c>
      <c r="T1374" s="116">
        <v>1310</v>
      </c>
      <c r="U1374" s="116" t="s">
        <v>327</v>
      </c>
      <c r="V1374" s="116" t="s">
        <v>326</v>
      </c>
      <c r="Z1374" s="116">
        <v>0</v>
      </c>
      <c r="AA1374" s="116">
        <v>1</v>
      </c>
      <c r="AB1374" s="116">
        <v>0.27454452990861</v>
      </c>
      <c r="AC1374" s="116">
        <v>5.1438065596449999E-2</v>
      </c>
      <c r="AD1374" s="116">
        <v>97.121281310156604</v>
      </c>
      <c r="AF1374" s="116">
        <v>-1</v>
      </c>
      <c r="AG1374" s="116">
        <v>-1</v>
      </c>
      <c r="AH1374" s="116">
        <v>-1</v>
      </c>
      <c r="AI1374" s="116">
        <v>-1</v>
      </c>
      <c r="AJ1374" s="116">
        <v>0</v>
      </c>
      <c r="AM1374" s="116" t="s">
        <v>319</v>
      </c>
      <c r="AN1374" s="116" t="s">
        <v>328</v>
      </c>
      <c r="AQ1374" s="116">
        <v>779</v>
      </c>
      <c r="AR1374" s="116" t="s">
        <v>320</v>
      </c>
      <c r="AS1374" s="116" t="s">
        <v>248</v>
      </c>
      <c r="AT1374" s="116" t="s">
        <v>268</v>
      </c>
      <c r="AV1374" s="116">
        <v>43.876558690036802</v>
      </c>
      <c r="AW1374" s="116">
        <v>7.8768273599999994E-2</v>
      </c>
    </row>
    <row r="1375" spans="1:49" x14ac:dyDescent="0.25">
      <c r="A1375" s="127">
        <v>260000</v>
      </c>
      <c r="B1375" s="127">
        <v>2500000</v>
      </c>
      <c r="C1375" s="127">
        <v>810000</v>
      </c>
      <c r="D1375" s="116" t="s">
        <v>314</v>
      </c>
      <c r="E1375" s="116" t="s">
        <v>315</v>
      </c>
      <c r="F1375" s="116" t="s">
        <v>316</v>
      </c>
      <c r="G1375" s="116" t="s">
        <v>317</v>
      </c>
      <c r="H1375" s="116">
        <v>0.36</v>
      </c>
      <c r="I1375" s="116">
        <v>0.57999999999999996</v>
      </c>
      <c r="J1375" s="116" t="s">
        <v>326</v>
      </c>
      <c r="K1375" s="116">
        <v>0.10579633364914</v>
      </c>
      <c r="L1375" s="116">
        <v>4031.5419452321698</v>
      </c>
      <c r="M1375" s="116">
        <v>11.396449606404801</v>
      </c>
      <c r="N1375" s="116">
        <v>2.1352139946696602</v>
      </c>
      <c r="O1375" s="116">
        <v>1.2057025849748599</v>
      </c>
      <c r="P1375" s="116">
        <v>0.22589781219239</v>
      </c>
      <c r="Q1375" s="116">
        <v>426.52235675830201</v>
      </c>
      <c r="R1375" s="116">
        <v>1310</v>
      </c>
      <c r="S1375" s="116" t="s">
        <v>318</v>
      </c>
      <c r="T1375" s="116">
        <v>1310</v>
      </c>
      <c r="U1375" s="116" t="s">
        <v>327</v>
      </c>
      <c r="V1375" s="116" t="s">
        <v>326</v>
      </c>
      <c r="Z1375" s="116">
        <v>0</v>
      </c>
      <c r="AA1375" s="116">
        <v>1</v>
      </c>
      <c r="AB1375" s="116">
        <v>1.2057025849748599</v>
      </c>
      <c r="AC1375" s="116">
        <v>0.22589781219239</v>
      </c>
      <c r="AD1375" s="116">
        <v>426.52235675830201</v>
      </c>
      <c r="AF1375" s="116">
        <v>-1</v>
      </c>
      <c r="AG1375" s="116">
        <v>-1</v>
      </c>
      <c r="AH1375" s="116">
        <v>-1</v>
      </c>
      <c r="AI1375" s="116">
        <v>-1</v>
      </c>
      <c r="AJ1375" s="116">
        <v>0</v>
      </c>
      <c r="AM1375" s="116" t="s">
        <v>319</v>
      </c>
      <c r="AN1375" s="116" t="s">
        <v>328</v>
      </c>
      <c r="AQ1375" s="116">
        <v>779</v>
      </c>
      <c r="AR1375" s="116" t="s">
        <v>320</v>
      </c>
      <c r="AS1375" s="116" t="s">
        <v>248</v>
      </c>
      <c r="AT1375" s="116" t="s">
        <v>268</v>
      </c>
      <c r="AV1375" s="116">
        <v>86.477535579654599</v>
      </c>
      <c r="AW1375" s="116">
        <v>0.34592243049999999</v>
      </c>
    </row>
    <row r="1376" spans="1:49" x14ac:dyDescent="0.25">
      <c r="A1376" s="127">
        <v>260000</v>
      </c>
      <c r="B1376" s="127">
        <v>2500000</v>
      </c>
      <c r="C1376" s="127">
        <v>810000</v>
      </c>
      <c r="D1376" s="116" t="s">
        <v>314</v>
      </c>
      <c r="E1376" s="116" t="s">
        <v>315</v>
      </c>
      <c r="F1376" s="116" t="s">
        <v>316</v>
      </c>
      <c r="G1376" s="116" t="s">
        <v>317</v>
      </c>
      <c r="H1376" s="116">
        <v>0.36</v>
      </c>
      <c r="I1376" s="116">
        <v>0.57999999999999996</v>
      </c>
      <c r="J1376" s="116" t="s">
        <v>326</v>
      </c>
      <c r="K1376" s="116">
        <v>9.6148760774499992E-3</v>
      </c>
      <c r="L1376" s="116">
        <v>4031.5419452321698</v>
      </c>
      <c r="M1376" s="116">
        <v>11.396449606404801</v>
      </c>
      <c r="N1376" s="116">
        <v>2.1352139946696602</v>
      </c>
      <c r="O1376" s="116">
        <v>0.1095754506885</v>
      </c>
      <c r="P1376" s="116">
        <v>2.0529817957589999E-2</v>
      </c>
      <c r="Q1376" s="116">
        <v>38.762776204457097</v>
      </c>
      <c r="R1376" s="116">
        <v>1310</v>
      </c>
      <c r="S1376" s="116" t="s">
        <v>318</v>
      </c>
      <c r="T1376" s="116">
        <v>1310</v>
      </c>
      <c r="U1376" s="116" t="s">
        <v>327</v>
      </c>
      <c r="V1376" s="116" t="s">
        <v>326</v>
      </c>
      <c r="Z1376" s="116">
        <v>0</v>
      </c>
      <c r="AA1376" s="116">
        <v>1</v>
      </c>
      <c r="AB1376" s="116">
        <v>0.1095754506885</v>
      </c>
      <c r="AC1376" s="116">
        <v>2.0529817957589999E-2</v>
      </c>
      <c r="AD1376" s="116">
        <v>38.762776204457097</v>
      </c>
      <c r="AF1376" s="116">
        <v>-1</v>
      </c>
      <c r="AG1376" s="116">
        <v>-1</v>
      </c>
      <c r="AH1376" s="116">
        <v>-1</v>
      </c>
      <c r="AI1376" s="116">
        <v>-1</v>
      </c>
      <c r="AJ1376" s="116">
        <v>0</v>
      </c>
      <c r="AM1376" s="116" t="s">
        <v>319</v>
      </c>
      <c r="AN1376" s="116" t="s">
        <v>328</v>
      </c>
      <c r="AQ1376" s="116">
        <v>779</v>
      </c>
      <c r="AR1376" s="116" t="s">
        <v>320</v>
      </c>
      <c r="AS1376" s="116" t="s">
        <v>248</v>
      </c>
      <c r="AT1376" s="116" t="s">
        <v>268</v>
      </c>
      <c r="AV1376" s="116">
        <v>34.709336893573301</v>
      </c>
      <c r="AW1376" s="116">
        <v>3.1437774699999997E-2</v>
      </c>
    </row>
    <row r="1377" spans="1:49" x14ac:dyDescent="0.25">
      <c r="A1377" s="127">
        <v>260000</v>
      </c>
      <c r="B1377" s="127">
        <v>2500000</v>
      </c>
      <c r="C1377" s="127">
        <v>810000</v>
      </c>
      <c r="D1377" s="116" t="s">
        <v>314</v>
      </c>
      <c r="E1377" s="116" t="s">
        <v>315</v>
      </c>
      <c r="F1377" s="116" t="s">
        <v>316</v>
      </c>
      <c r="G1377" s="116" t="s">
        <v>317</v>
      </c>
      <c r="H1377" s="116">
        <v>0.36</v>
      </c>
      <c r="I1377" s="116">
        <v>0.57999999999999996</v>
      </c>
      <c r="J1377" s="116" t="s">
        <v>326</v>
      </c>
      <c r="K1377" s="116">
        <v>0.11638903539232</v>
      </c>
      <c r="L1377" s="116">
        <v>4031.5419452321698</v>
      </c>
      <c r="M1377" s="116">
        <v>11.396449606404801</v>
      </c>
      <c r="N1377" s="116">
        <v>2.1352139946696602</v>
      </c>
      <c r="O1377" s="116">
        <v>1.3264217765866499</v>
      </c>
      <c r="P1377" s="116">
        <v>0.24851549719578001</v>
      </c>
      <c r="Q1377" s="116">
        <v>469.227278149254</v>
      </c>
      <c r="R1377" s="116">
        <v>1310</v>
      </c>
      <c r="S1377" s="116" t="s">
        <v>318</v>
      </c>
      <c r="T1377" s="116">
        <v>1310</v>
      </c>
      <c r="U1377" s="116" t="s">
        <v>327</v>
      </c>
      <c r="V1377" s="116" t="s">
        <v>326</v>
      </c>
      <c r="Z1377" s="116">
        <v>0</v>
      </c>
      <c r="AA1377" s="116">
        <v>1</v>
      </c>
      <c r="AB1377" s="116">
        <v>1.3264217765866499</v>
      </c>
      <c r="AC1377" s="116">
        <v>0.24851549719578001</v>
      </c>
      <c r="AD1377" s="116">
        <v>469.22727812050499</v>
      </c>
      <c r="AF1377" s="116">
        <v>-1</v>
      </c>
      <c r="AG1377" s="116">
        <v>-1</v>
      </c>
      <c r="AH1377" s="116">
        <v>-1</v>
      </c>
      <c r="AI1377" s="116">
        <v>-1</v>
      </c>
      <c r="AJ1377" s="116">
        <v>0</v>
      </c>
      <c r="AM1377" s="116" t="s">
        <v>319</v>
      </c>
      <c r="AN1377" s="116" t="s">
        <v>328</v>
      </c>
      <c r="AQ1377" s="116">
        <v>779</v>
      </c>
      <c r="AR1377" s="116" t="s">
        <v>320</v>
      </c>
      <c r="AS1377" s="116" t="s">
        <v>248</v>
      </c>
      <c r="AT1377" s="116" t="s">
        <v>268</v>
      </c>
      <c r="AV1377" s="116">
        <v>92.702148272245395</v>
      </c>
      <c r="AW1377" s="116">
        <v>0.38055740319999998</v>
      </c>
    </row>
    <row r="1378" spans="1:49" x14ac:dyDescent="0.25">
      <c r="A1378" s="127">
        <v>260000</v>
      </c>
      <c r="B1378" s="127">
        <v>2500000</v>
      </c>
      <c r="C1378" s="127">
        <v>810000</v>
      </c>
      <c r="D1378" s="116" t="s">
        <v>314</v>
      </c>
      <c r="E1378" s="116" t="s">
        <v>315</v>
      </c>
      <c r="F1378" s="116" t="s">
        <v>316</v>
      </c>
      <c r="G1378" s="116" t="s">
        <v>317</v>
      </c>
      <c r="H1378" s="116">
        <v>0.36</v>
      </c>
      <c r="I1378" s="116">
        <v>0.57999999999999996</v>
      </c>
      <c r="J1378" s="116" t="s">
        <v>326</v>
      </c>
      <c r="K1378" s="116">
        <v>0.13924485262002001</v>
      </c>
      <c r="L1378" s="116">
        <v>4031.5419452321698</v>
      </c>
      <c r="M1378" s="116">
        <v>11.396449606404801</v>
      </c>
      <c r="N1378" s="116">
        <v>2.1352139946696602</v>
      </c>
      <c r="O1378" s="116">
        <v>1.5868969458354201</v>
      </c>
      <c r="P1378" s="116">
        <v>0.29731755799999998</v>
      </c>
      <c r="Q1378" s="116">
        <v>561.371463995319</v>
      </c>
      <c r="R1378" s="116">
        <v>1310</v>
      </c>
      <c r="S1378" s="116" t="s">
        <v>318</v>
      </c>
      <c r="T1378" s="116">
        <v>1310</v>
      </c>
      <c r="U1378" s="116" t="s">
        <v>327</v>
      </c>
      <c r="V1378" s="116" t="s">
        <v>326</v>
      </c>
      <c r="Z1378" s="116">
        <v>0</v>
      </c>
      <c r="AA1378" s="116">
        <v>1</v>
      </c>
      <c r="AB1378" s="116">
        <v>1.5868969458354201</v>
      </c>
      <c r="AC1378" s="116">
        <v>0.29731755799999998</v>
      </c>
      <c r="AD1378" s="116">
        <v>561.37146396311505</v>
      </c>
      <c r="AF1378" s="116">
        <v>-1</v>
      </c>
      <c r="AG1378" s="116">
        <v>-1</v>
      </c>
      <c r="AH1378" s="116">
        <v>-1</v>
      </c>
      <c r="AI1378" s="116">
        <v>-1</v>
      </c>
      <c r="AJ1378" s="116">
        <v>0</v>
      </c>
      <c r="AM1378" s="116" t="s">
        <v>319</v>
      </c>
      <c r="AN1378" s="116" t="s">
        <v>328</v>
      </c>
      <c r="AQ1378" s="116">
        <v>779</v>
      </c>
      <c r="AR1378" s="116" t="s">
        <v>320</v>
      </c>
      <c r="AS1378" s="116" t="s">
        <v>248</v>
      </c>
      <c r="AT1378" s="116" t="s">
        <v>268</v>
      </c>
      <c r="AV1378" s="116">
        <v>98.936077424772094</v>
      </c>
      <c r="AW1378" s="116">
        <v>0.45528910299999997</v>
      </c>
    </row>
    <row r="1379" spans="1:49" x14ac:dyDescent="0.25">
      <c r="A1379" s="127">
        <v>260000</v>
      </c>
      <c r="B1379" s="127">
        <v>2500000</v>
      </c>
      <c r="C1379" s="127">
        <v>810000</v>
      </c>
      <c r="D1379" s="116" t="s">
        <v>314</v>
      </c>
      <c r="E1379" s="116" t="s">
        <v>315</v>
      </c>
      <c r="F1379" s="116" t="s">
        <v>316</v>
      </c>
      <c r="G1379" s="116" t="s">
        <v>317</v>
      </c>
      <c r="H1379" s="116">
        <v>0.36</v>
      </c>
      <c r="I1379" s="116">
        <v>0.57999999999999996</v>
      </c>
      <c r="J1379" s="116" t="s">
        <v>326</v>
      </c>
      <c r="K1379" s="116">
        <v>0.13599448120456001</v>
      </c>
      <c r="L1379" s="116">
        <v>4031.5419452321698</v>
      </c>
      <c r="M1379" s="116">
        <v>11.396449606404801</v>
      </c>
      <c r="N1379" s="116">
        <v>2.1352139946696602</v>
      </c>
      <c r="O1379" s="116">
        <v>1.54985425179698</v>
      </c>
      <c r="P1379" s="116">
        <v>0.29037731946582002</v>
      </c>
      <c r="Q1379" s="116">
        <v>548.26745529628795</v>
      </c>
      <c r="R1379" s="116">
        <v>1310</v>
      </c>
      <c r="S1379" s="116" t="s">
        <v>318</v>
      </c>
      <c r="T1379" s="116">
        <v>1310</v>
      </c>
      <c r="U1379" s="116" t="s">
        <v>327</v>
      </c>
      <c r="V1379" s="116" t="s">
        <v>326</v>
      </c>
      <c r="Z1379" s="116">
        <v>0</v>
      </c>
      <c r="AA1379" s="116">
        <v>1</v>
      </c>
      <c r="AB1379" s="116">
        <v>1.54985425179698</v>
      </c>
      <c r="AC1379" s="116">
        <v>0.29037731946582002</v>
      </c>
      <c r="AD1379" s="116">
        <v>548.26745529628795</v>
      </c>
      <c r="AF1379" s="116">
        <v>-1</v>
      </c>
      <c r="AG1379" s="116">
        <v>-1</v>
      </c>
      <c r="AH1379" s="116">
        <v>-1</v>
      </c>
      <c r="AI1379" s="116">
        <v>-1</v>
      </c>
      <c r="AJ1379" s="116">
        <v>0</v>
      </c>
      <c r="AM1379" s="116" t="s">
        <v>319</v>
      </c>
      <c r="AN1379" s="116" t="s">
        <v>328</v>
      </c>
      <c r="AQ1379" s="116">
        <v>779</v>
      </c>
      <c r="AR1379" s="116" t="s">
        <v>320</v>
      </c>
      <c r="AS1379" s="116" t="s">
        <v>248</v>
      </c>
      <c r="AT1379" s="116" t="s">
        <v>268</v>
      </c>
      <c r="AV1379" s="116">
        <v>98.467639378338802</v>
      </c>
      <c r="AW1379" s="116">
        <v>0.44466135870000001</v>
      </c>
    </row>
    <row r="1380" spans="1:49" x14ac:dyDescent="0.25">
      <c r="A1380" s="127">
        <v>260000</v>
      </c>
      <c r="B1380" s="127">
        <v>2500000</v>
      </c>
      <c r="C1380" s="127">
        <v>810000</v>
      </c>
      <c r="D1380" s="116" t="s">
        <v>314</v>
      </c>
      <c r="E1380" s="116" t="s">
        <v>315</v>
      </c>
      <c r="F1380" s="116" t="s">
        <v>316</v>
      </c>
      <c r="G1380" s="116" t="s">
        <v>317</v>
      </c>
      <c r="H1380" s="116">
        <v>0.36</v>
      </c>
      <c r="I1380" s="116">
        <v>0.57999999999999996</v>
      </c>
      <c r="J1380" s="116" t="s">
        <v>326</v>
      </c>
      <c r="K1380" s="116">
        <v>4.9855668696800002E-3</v>
      </c>
      <c r="L1380" s="116">
        <v>3986.0985307492601</v>
      </c>
      <c r="M1380" s="116">
        <v>10.771417627027899</v>
      </c>
      <c r="N1380" s="116">
        <v>1.8838349821724301</v>
      </c>
      <c r="O1380" s="116">
        <v>5.3701622860879997E-2</v>
      </c>
      <c r="P1380" s="116">
        <v>9.39198527507E-3</v>
      </c>
      <c r="Q1380" s="116">
        <v>19.8729607742155</v>
      </c>
      <c r="R1380" s="116">
        <v>1210</v>
      </c>
      <c r="S1380" s="116" t="s">
        <v>318</v>
      </c>
      <c r="T1380" s="116">
        <v>1210</v>
      </c>
      <c r="U1380" s="116" t="s">
        <v>327</v>
      </c>
      <c r="V1380" s="116" t="s">
        <v>326</v>
      </c>
      <c r="Z1380" s="116">
        <v>0</v>
      </c>
      <c r="AA1380" s="116">
        <v>1</v>
      </c>
      <c r="AB1380" s="116">
        <v>5.3701622860879997E-2</v>
      </c>
      <c r="AC1380" s="116">
        <v>9.39198527507E-3</v>
      </c>
      <c r="AD1380" s="116">
        <v>19.872960774216899</v>
      </c>
      <c r="AF1380" s="116">
        <v>-1</v>
      </c>
      <c r="AG1380" s="116">
        <v>-1</v>
      </c>
      <c r="AH1380" s="116">
        <v>-1</v>
      </c>
      <c r="AI1380" s="116">
        <v>-1</v>
      </c>
      <c r="AJ1380" s="116">
        <v>0</v>
      </c>
      <c r="AM1380" s="116" t="s">
        <v>319</v>
      </c>
      <c r="AN1380" s="116" t="s">
        <v>328</v>
      </c>
      <c r="AQ1380" s="116">
        <v>779</v>
      </c>
      <c r="AR1380" s="116" t="s">
        <v>320</v>
      </c>
      <c r="AS1380" s="116" t="s">
        <v>248</v>
      </c>
      <c r="AT1380" s="116" t="s">
        <v>268</v>
      </c>
      <c r="AV1380" s="116">
        <v>73.105312532721399</v>
      </c>
      <c r="AW1380" s="116">
        <v>1.6117567499999999E-2</v>
      </c>
    </row>
    <row r="1381" spans="1:49" x14ac:dyDescent="0.25">
      <c r="A1381" s="127">
        <v>260000</v>
      </c>
      <c r="B1381" s="127">
        <v>2500000</v>
      </c>
      <c r="C1381" s="127">
        <v>810000</v>
      </c>
      <c r="D1381" s="116" t="s">
        <v>314</v>
      </c>
      <c r="E1381" s="116" t="s">
        <v>315</v>
      </c>
      <c r="F1381" s="116" t="s">
        <v>316</v>
      </c>
      <c r="G1381" s="116" t="s">
        <v>317</v>
      </c>
      <c r="H1381" s="116">
        <v>0.36</v>
      </c>
      <c r="I1381" s="116">
        <v>0.57999999999999996</v>
      </c>
      <c r="J1381" s="116" t="s">
        <v>326</v>
      </c>
      <c r="K1381" s="116">
        <v>3.9608026511059997E-2</v>
      </c>
      <c r="L1381" s="116">
        <v>3986.0985307492601</v>
      </c>
      <c r="M1381" s="116">
        <v>10.771417627027899</v>
      </c>
      <c r="N1381" s="116">
        <v>1.8838349821724301</v>
      </c>
      <c r="O1381" s="116">
        <v>0.42663459493303002</v>
      </c>
      <c r="P1381" s="116">
        <v>7.4614985916350005E-2</v>
      </c>
      <c r="Q1381" s="116">
        <v>157.88149628161801</v>
      </c>
      <c r="R1381" s="116">
        <v>1310</v>
      </c>
      <c r="S1381" s="116" t="s">
        <v>318</v>
      </c>
      <c r="T1381" s="116">
        <v>1310</v>
      </c>
      <c r="U1381" s="116" t="s">
        <v>327</v>
      </c>
      <c r="V1381" s="116" t="s">
        <v>326</v>
      </c>
      <c r="Z1381" s="116">
        <v>0</v>
      </c>
      <c r="AA1381" s="116">
        <v>1</v>
      </c>
      <c r="AB1381" s="116">
        <v>0.42663459493303002</v>
      </c>
      <c r="AC1381" s="116">
        <v>7.4614985916350005E-2</v>
      </c>
      <c r="AD1381" s="116">
        <v>157.88149628161801</v>
      </c>
      <c r="AF1381" s="116">
        <v>-1</v>
      </c>
      <c r="AG1381" s="116">
        <v>-1</v>
      </c>
      <c r="AH1381" s="116">
        <v>-1</v>
      </c>
      <c r="AI1381" s="116">
        <v>-1</v>
      </c>
      <c r="AJ1381" s="116">
        <v>0</v>
      </c>
      <c r="AM1381" s="116" t="s">
        <v>319</v>
      </c>
      <c r="AN1381" s="116" t="s">
        <v>328</v>
      </c>
      <c r="AQ1381" s="116">
        <v>779</v>
      </c>
      <c r="AR1381" s="116" t="s">
        <v>320</v>
      </c>
      <c r="AS1381" s="116" t="s">
        <v>248</v>
      </c>
      <c r="AT1381" s="116" t="s">
        <v>268</v>
      </c>
      <c r="AV1381" s="116">
        <v>68.317992106673003</v>
      </c>
      <c r="AW1381" s="116">
        <v>0.12804663120000001</v>
      </c>
    </row>
    <row r="1382" spans="1:49" x14ac:dyDescent="0.25">
      <c r="A1382" s="127">
        <v>260000</v>
      </c>
      <c r="B1382" s="127">
        <v>2500000</v>
      </c>
      <c r="C1382" s="127">
        <v>810000</v>
      </c>
      <c r="D1382" s="116" t="s">
        <v>314</v>
      </c>
      <c r="E1382" s="116" t="s">
        <v>315</v>
      </c>
      <c r="F1382" s="116" t="s">
        <v>316</v>
      </c>
      <c r="G1382" s="116" t="s">
        <v>317</v>
      </c>
      <c r="H1382" s="116">
        <v>0.36</v>
      </c>
      <c r="I1382" s="116">
        <v>0.57999999999999996</v>
      </c>
      <c r="J1382" s="116" t="s">
        <v>326</v>
      </c>
      <c r="K1382" s="116">
        <v>0.20405325189222001</v>
      </c>
      <c r="L1382" s="116">
        <v>3986.0985307492601</v>
      </c>
      <c r="M1382" s="116">
        <v>10.771417627027899</v>
      </c>
      <c r="N1382" s="116">
        <v>1.8838349821724301</v>
      </c>
      <c r="O1382" s="116">
        <v>2.1979427942842999</v>
      </c>
      <c r="P1382" s="116">
        <v>0.38440265414062003</v>
      </c>
      <c r="Q1382" s="116">
        <v>813.37636756221502</v>
      </c>
      <c r="R1382" s="116">
        <v>1310</v>
      </c>
      <c r="S1382" s="116" t="s">
        <v>318</v>
      </c>
      <c r="T1382" s="116">
        <v>1310</v>
      </c>
      <c r="U1382" s="116" t="s">
        <v>327</v>
      </c>
      <c r="V1382" s="116" t="s">
        <v>326</v>
      </c>
      <c r="Z1382" s="116">
        <v>0</v>
      </c>
      <c r="AA1382" s="116">
        <v>1</v>
      </c>
      <c r="AB1382" s="116">
        <v>2.1979427942842999</v>
      </c>
      <c r="AC1382" s="116">
        <v>0.38440265414062003</v>
      </c>
      <c r="AD1382" s="116">
        <v>813.37636756221502</v>
      </c>
      <c r="AF1382" s="116">
        <v>-1</v>
      </c>
      <c r="AG1382" s="116">
        <v>-1</v>
      </c>
      <c r="AH1382" s="116">
        <v>-1</v>
      </c>
      <c r="AI1382" s="116">
        <v>-1</v>
      </c>
      <c r="AJ1382" s="116">
        <v>0</v>
      </c>
      <c r="AM1382" s="116" t="s">
        <v>319</v>
      </c>
      <c r="AN1382" s="116" t="s">
        <v>328</v>
      </c>
      <c r="AQ1382" s="116">
        <v>779</v>
      </c>
      <c r="AR1382" s="116" t="s">
        <v>320</v>
      </c>
      <c r="AS1382" s="116" t="s">
        <v>248</v>
      </c>
      <c r="AT1382" s="116" t="s">
        <v>268</v>
      </c>
      <c r="AV1382" s="116">
        <v>114.980112267129</v>
      </c>
      <c r="AW1382" s="116">
        <v>0.65967264199999998</v>
      </c>
    </row>
    <row r="1383" spans="1:49" x14ac:dyDescent="0.25">
      <c r="A1383" s="127">
        <v>260000</v>
      </c>
      <c r="B1383" s="127">
        <v>2500000</v>
      </c>
      <c r="C1383" s="127">
        <v>810000</v>
      </c>
      <c r="D1383" s="116" t="s">
        <v>314</v>
      </c>
      <c r="E1383" s="116" t="s">
        <v>315</v>
      </c>
      <c r="F1383" s="116" t="s">
        <v>316</v>
      </c>
      <c r="G1383" s="116" t="s">
        <v>317</v>
      </c>
      <c r="H1383" s="116">
        <v>0.36</v>
      </c>
      <c r="I1383" s="116">
        <v>0.57999999999999996</v>
      </c>
      <c r="J1383" s="116" t="s">
        <v>326</v>
      </c>
      <c r="K1383" s="116">
        <v>2.1842250702999999E-3</v>
      </c>
      <c r="L1383" s="116">
        <v>3996.0047163633599</v>
      </c>
      <c r="M1383" s="116">
        <v>10.3667957750928</v>
      </c>
      <c r="N1383" s="116">
        <v>1.6767284789397101</v>
      </c>
      <c r="O1383" s="116">
        <v>2.2643415230700001E-2</v>
      </c>
      <c r="P1383" s="116">
        <v>3.66235237979E-3</v>
      </c>
      <c r="Q1383" s="116">
        <v>8.7281736825418701</v>
      </c>
      <c r="R1383" s="116">
        <v>1210</v>
      </c>
      <c r="S1383" s="116" t="s">
        <v>318</v>
      </c>
      <c r="T1383" s="116">
        <v>1210</v>
      </c>
      <c r="U1383" s="116" t="s">
        <v>327</v>
      </c>
      <c r="V1383" s="116" t="s">
        <v>326</v>
      </c>
      <c r="Z1383" s="116">
        <v>0</v>
      </c>
      <c r="AA1383" s="116">
        <v>1</v>
      </c>
      <c r="AB1383" s="116">
        <v>2.2643415230700001E-2</v>
      </c>
      <c r="AC1383" s="116">
        <v>3.66235237979E-3</v>
      </c>
      <c r="AD1383" s="116">
        <v>8.7281736825432699</v>
      </c>
      <c r="AF1383" s="116">
        <v>-1</v>
      </c>
      <c r="AG1383" s="116">
        <v>-1</v>
      </c>
      <c r="AH1383" s="116">
        <v>-1</v>
      </c>
      <c r="AI1383" s="116">
        <v>-1</v>
      </c>
      <c r="AJ1383" s="116">
        <v>0</v>
      </c>
      <c r="AM1383" s="116" t="s">
        <v>319</v>
      </c>
      <c r="AN1383" s="116" t="s">
        <v>328</v>
      </c>
      <c r="AQ1383" s="116">
        <v>779</v>
      </c>
      <c r="AR1383" s="116" t="s">
        <v>320</v>
      </c>
      <c r="AS1383" s="116" t="s">
        <v>248</v>
      </c>
      <c r="AT1383" s="116" t="s">
        <v>268</v>
      </c>
      <c r="AV1383" s="116">
        <v>100.391345122456</v>
      </c>
      <c r="AW1383" s="116">
        <v>7.0788107999999999E-3</v>
      </c>
    </row>
    <row r="1384" spans="1:49" x14ac:dyDescent="0.25">
      <c r="A1384" s="127">
        <v>260000</v>
      </c>
      <c r="B1384" s="127">
        <v>2500000</v>
      </c>
      <c r="C1384" s="127">
        <v>810000</v>
      </c>
      <c r="D1384" s="116" t="s">
        <v>314</v>
      </c>
      <c r="E1384" s="116" t="s">
        <v>315</v>
      </c>
      <c r="F1384" s="116" t="s">
        <v>316</v>
      </c>
      <c r="G1384" s="116" t="s">
        <v>317</v>
      </c>
      <c r="H1384" s="116">
        <v>0.36</v>
      </c>
      <c r="I1384" s="116">
        <v>0.57999999999999996</v>
      </c>
      <c r="J1384" s="116" t="s">
        <v>326</v>
      </c>
      <c r="K1384" s="116">
        <v>0.11696576164458999</v>
      </c>
      <c r="L1384" s="116">
        <v>3996.0047163633599</v>
      </c>
      <c r="M1384" s="116">
        <v>10.3667957750928</v>
      </c>
      <c r="N1384" s="116">
        <v>1.6767284789397101</v>
      </c>
      <c r="O1384" s="116">
        <v>1.2125601636476899</v>
      </c>
      <c r="P1384" s="116">
        <v>0.19611982361036001</v>
      </c>
      <c r="Q1384" s="116">
        <v>467.39573518483002</v>
      </c>
      <c r="R1384" s="116">
        <v>1310</v>
      </c>
      <c r="S1384" s="116" t="s">
        <v>318</v>
      </c>
      <c r="T1384" s="116">
        <v>1310</v>
      </c>
      <c r="U1384" s="116" t="s">
        <v>327</v>
      </c>
      <c r="V1384" s="116" t="s">
        <v>326</v>
      </c>
      <c r="Z1384" s="116">
        <v>0</v>
      </c>
      <c r="AA1384" s="116">
        <v>1</v>
      </c>
      <c r="AB1384" s="116">
        <v>1.2125601636476899</v>
      </c>
      <c r="AC1384" s="116">
        <v>0.19611982361036001</v>
      </c>
      <c r="AD1384" s="116">
        <v>467.39573518483002</v>
      </c>
      <c r="AF1384" s="116">
        <v>-1</v>
      </c>
      <c r="AG1384" s="116">
        <v>-1</v>
      </c>
      <c r="AH1384" s="116">
        <v>-1</v>
      </c>
      <c r="AI1384" s="116">
        <v>-1</v>
      </c>
      <c r="AJ1384" s="116">
        <v>0</v>
      </c>
      <c r="AM1384" s="116" t="s">
        <v>319</v>
      </c>
      <c r="AN1384" s="116" t="s">
        <v>328</v>
      </c>
      <c r="AQ1384" s="116">
        <v>779</v>
      </c>
      <c r="AR1384" s="116" t="s">
        <v>320</v>
      </c>
      <c r="AS1384" s="116" t="s">
        <v>248</v>
      </c>
      <c r="AT1384" s="116" t="s">
        <v>268</v>
      </c>
      <c r="AV1384" s="116">
        <v>93.176842252876398</v>
      </c>
      <c r="AW1384" s="116">
        <v>0.3790719669</v>
      </c>
    </row>
    <row r="1385" spans="1:49" x14ac:dyDescent="0.25">
      <c r="A1385" s="127">
        <v>260000</v>
      </c>
      <c r="B1385" s="127">
        <v>2500000</v>
      </c>
      <c r="C1385" s="127">
        <v>810000</v>
      </c>
      <c r="D1385" s="116" t="s">
        <v>314</v>
      </c>
      <c r="E1385" s="116" t="s">
        <v>315</v>
      </c>
      <c r="F1385" s="116" t="s">
        <v>316</v>
      </c>
      <c r="G1385" s="116" t="s">
        <v>317</v>
      </c>
      <c r="H1385" s="116">
        <v>0.36</v>
      </c>
      <c r="I1385" s="116">
        <v>0.57999999999999996</v>
      </c>
      <c r="J1385" s="116" t="s">
        <v>326</v>
      </c>
      <c r="K1385" s="116">
        <v>6.4946771288489996E-2</v>
      </c>
      <c r="L1385" s="116">
        <v>3996.0047163633599</v>
      </c>
      <c r="M1385" s="116">
        <v>10.3667957750928</v>
      </c>
      <c r="N1385" s="116">
        <v>1.6767284789397101</v>
      </c>
      <c r="O1385" s="116">
        <v>0.67328991419947004</v>
      </c>
      <c r="P1385" s="116">
        <v>0.1088981010346</v>
      </c>
      <c r="Q1385" s="116">
        <v>259.52760438139001</v>
      </c>
      <c r="R1385" s="116">
        <v>1310</v>
      </c>
      <c r="S1385" s="116" t="s">
        <v>318</v>
      </c>
      <c r="T1385" s="116">
        <v>1310</v>
      </c>
      <c r="U1385" s="116" t="s">
        <v>327</v>
      </c>
      <c r="V1385" s="116" t="s">
        <v>326</v>
      </c>
      <c r="Z1385" s="116">
        <v>0</v>
      </c>
      <c r="AA1385" s="116">
        <v>1</v>
      </c>
      <c r="AB1385" s="116">
        <v>0.67328991419947004</v>
      </c>
      <c r="AC1385" s="116">
        <v>0.1088981010346</v>
      </c>
      <c r="AD1385" s="116">
        <v>259.52760438139097</v>
      </c>
      <c r="AF1385" s="116">
        <v>-1</v>
      </c>
      <c r="AG1385" s="116">
        <v>-1</v>
      </c>
      <c r="AH1385" s="116">
        <v>-1</v>
      </c>
      <c r="AI1385" s="116">
        <v>-1</v>
      </c>
      <c r="AJ1385" s="116">
        <v>0</v>
      </c>
      <c r="AM1385" s="116" t="s">
        <v>319</v>
      </c>
      <c r="AN1385" s="116" t="s">
        <v>328</v>
      </c>
      <c r="AQ1385" s="116">
        <v>779</v>
      </c>
      <c r="AR1385" s="116" t="s">
        <v>320</v>
      </c>
      <c r="AS1385" s="116" t="s">
        <v>248</v>
      </c>
      <c r="AT1385" s="116" t="s">
        <v>268</v>
      </c>
      <c r="AV1385" s="116">
        <v>65.370946871583001</v>
      </c>
      <c r="AW1385" s="116">
        <v>0.21048467509999999</v>
      </c>
    </row>
    <row r="1386" spans="1:49" x14ac:dyDescent="0.25">
      <c r="A1386" s="127">
        <v>260000</v>
      </c>
      <c r="B1386" s="127">
        <v>2500000</v>
      </c>
      <c r="C1386" s="127">
        <v>810000</v>
      </c>
      <c r="D1386" s="116" t="s">
        <v>314</v>
      </c>
      <c r="E1386" s="116" t="s">
        <v>315</v>
      </c>
      <c r="F1386" s="116" t="s">
        <v>316</v>
      </c>
      <c r="G1386" s="116" t="s">
        <v>317</v>
      </c>
      <c r="H1386" s="116">
        <v>0.36</v>
      </c>
      <c r="I1386" s="116">
        <v>0.57999999999999996</v>
      </c>
      <c r="J1386" s="116" t="s">
        <v>326</v>
      </c>
      <c r="K1386" s="116">
        <v>8.4828194673740004E-2</v>
      </c>
      <c r="L1386" s="116">
        <v>3986.3463420247099</v>
      </c>
      <c r="M1386" s="116">
        <v>10.781300714216201</v>
      </c>
      <c r="N1386" s="116">
        <v>1.8884471983704101</v>
      </c>
      <c r="O1386" s="116">
        <v>0.91455827582175997</v>
      </c>
      <c r="P1386" s="116">
        <v>0.16019356657445999</v>
      </c>
      <c r="Q1386" s="116">
        <v>338.15456353825903</v>
      </c>
      <c r="R1386" s="116">
        <v>1210</v>
      </c>
      <c r="S1386" s="116" t="s">
        <v>318</v>
      </c>
      <c r="T1386" s="116">
        <v>1210</v>
      </c>
      <c r="U1386" s="116" t="s">
        <v>327</v>
      </c>
      <c r="V1386" s="116" t="s">
        <v>326</v>
      </c>
      <c r="Z1386" s="116">
        <v>0</v>
      </c>
      <c r="AA1386" s="116">
        <v>1</v>
      </c>
      <c r="AB1386" s="116">
        <v>0.91455827582175997</v>
      </c>
      <c r="AC1386" s="116">
        <v>0.16019356657445999</v>
      </c>
      <c r="AD1386" s="116">
        <v>338.154563470992</v>
      </c>
      <c r="AF1386" s="116">
        <v>-1</v>
      </c>
      <c r="AG1386" s="116">
        <v>-1</v>
      </c>
      <c r="AH1386" s="116">
        <v>-1</v>
      </c>
      <c r="AI1386" s="116">
        <v>-1</v>
      </c>
      <c r="AJ1386" s="116">
        <v>0</v>
      </c>
      <c r="AM1386" s="116" t="s">
        <v>319</v>
      </c>
      <c r="AN1386" s="116" t="s">
        <v>328</v>
      </c>
      <c r="AQ1386" s="116">
        <v>779</v>
      </c>
      <c r="AR1386" s="116" t="s">
        <v>320</v>
      </c>
      <c r="AS1386" s="116" t="s">
        <v>248</v>
      </c>
      <c r="AT1386" s="116" t="s">
        <v>268</v>
      </c>
      <c r="AV1386" s="116">
        <v>170.72377664742001</v>
      </c>
      <c r="AW1386" s="116">
        <v>0.27425349840000002</v>
      </c>
    </row>
    <row r="1387" spans="1:49" x14ac:dyDescent="0.25">
      <c r="A1387" s="127">
        <v>260000</v>
      </c>
      <c r="B1387" s="127">
        <v>2500000</v>
      </c>
      <c r="C1387" s="127">
        <v>810000</v>
      </c>
      <c r="D1387" s="116" t="s">
        <v>314</v>
      </c>
      <c r="E1387" s="116" t="s">
        <v>315</v>
      </c>
      <c r="F1387" s="116" t="s">
        <v>316</v>
      </c>
      <c r="G1387" s="116" t="s">
        <v>317</v>
      </c>
      <c r="H1387" s="116">
        <v>0.36</v>
      </c>
      <c r="I1387" s="116">
        <v>0.57999999999999996</v>
      </c>
      <c r="J1387" s="116" t="s">
        <v>326</v>
      </c>
      <c r="K1387" s="116">
        <v>0.31662847234826003</v>
      </c>
      <c r="L1387" s="116">
        <v>3986.3463420247099</v>
      </c>
      <c r="M1387" s="116">
        <v>10.781300714216201</v>
      </c>
      <c r="N1387" s="116">
        <v>1.8884471983704101</v>
      </c>
      <c r="O1387" s="116">
        <v>3.4136667750695402</v>
      </c>
      <c r="P1387" s="116">
        <v>0.59793615153038004</v>
      </c>
      <c r="Q1387" s="116">
        <v>1262.19075252637</v>
      </c>
      <c r="R1387" s="116">
        <v>1310</v>
      </c>
      <c r="S1387" s="116" t="s">
        <v>318</v>
      </c>
      <c r="T1387" s="116">
        <v>1310</v>
      </c>
      <c r="U1387" s="116" t="s">
        <v>327</v>
      </c>
      <c r="V1387" s="116" t="s">
        <v>326</v>
      </c>
      <c r="Z1387" s="116">
        <v>0</v>
      </c>
      <c r="AA1387" s="116">
        <v>1</v>
      </c>
      <c r="AB1387" s="116">
        <v>3.4136667750695402</v>
      </c>
      <c r="AC1387" s="116">
        <v>0.59793615153038004</v>
      </c>
      <c r="AD1387" s="116">
        <v>1262.1907526014299</v>
      </c>
      <c r="AF1387" s="116">
        <v>-1</v>
      </c>
      <c r="AG1387" s="116">
        <v>-1</v>
      </c>
      <c r="AH1387" s="116">
        <v>-1</v>
      </c>
      <c r="AI1387" s="116">
        <v>-1</v>
      </c>
      <c r="AJ1387" s="116">
        <v>0</v>
      </c>
      <c r="AM1387" s="116" t="s">
        <v>319</v>
      </c>
      <c r="AN1387" s="116" t="s">
        <v>328</v>
      </c>
      <c r="AQ1387" s="116">
        <v>779</v>
      </c>
      <c r="AR1387" s="116" t="s">
        <v>320</v>
      </c>
      <c r="AS1387" s="116" t="s">
        <v>248</v>
      </c>
      <c r="AT1387" s="116" t="s">
        <v>268</v>
      </c>
      <c r="AV1387" s="116">
        <v>144.11842993622301</v>
      </c>
      <c r="AW1387" s="116">
        <v>1.0236745762999999</v>
      </c>
    </row>
    <row r="1388" spans="1:49" x14ac:dyDescent="0.25">
      <c r="A1388" s="127">
        <v>260000</v>
      </c>
      <c r="B1388" s="127">
        <v>2500000</v>
      </c>
      <c r="C1388" s="127">
        <v>810000</v>
      </c>
      <c r="D1388" s="116" t="s">
        <v>314</v>
      </c>
      <c r="E1388" s="116" t="s">
        <v>315</v>
      </c>
      <c r="F1388" s="116" t="s">
        <v>316</v>
      </c>
      <c r="G1388" s="116" t="s">
        <v>317</v>
      </c>
      <c r="H1388" s="116">
        <v>0.36</v>
      </c>
      <c r="I1388" s="116">
        <v>0.57999999999999996</v>
      </c>
      <c r="J1388" s="116" t="s">
        <v>326</v>
      </c>
      <c r="K1388" s="116">
        <v>3.3498733618730001E-2</v>
      </c>
      <c r="L1388" s="116">
        <v>3986.3463420247099</v>
      </c>
      <c r="M1388" s="116">
        <v>10.781300714216201</v>
      </c>
      <c r="N1388" s="116">
        <v>1.8884471983704101</v>
      </c>
      <c r="O1388" s="116">
        <v>0.36115992068904001</v>
      </c>
      <c r="P1388" s="116">
        <v>6.3260589651259996E-2</v>
      </c>
      <c r="Q1388" s="116">
        <v>133.537554223516</v>
      </c>
      <c r="R1388" s="116">
        <v>1310</v>
      </c>
      <c r="S1388" s="116" t="s">
        <v>318</v>
      </c>
      <c r="T1388" s="116">
        <v>1310</v>
      </c>
      <c r="U1388" s="116" t="s">
        <v>327</v>
      </c>
      <c r="V1388" s="116" t="s">
        <v>326</v>
      </c>
      <c r="Z1388" s="116">
        <v>0</v>
      </c>
      <c r="AA1388" s="116">
        <v>1</v>
      </c>
      <c r="AB1388" s="116">
        <v>0.36115992068904001</v>
      </c>
      <c r="AC1388" s="116">
        <v>6.3260589651259996E-2</v>
      </c>
      <c r="AD1388" s="116">
        <v>133.537554223515</v>
      </c>
      <c r="AF1388" s="116">
        <v>-1</v>
      </c>
      <c r="AG1388" s="116">
        <v>-1</v>
      </c>
      <c r="AH1388" s="116">
        <v>-1</v>
      </c>
      <c r="AI1388" s="116">
        <v>-1</v>
      </c>
      <c r="AJ1388" s="116">
        <v>0</v>
      </c>
      <c r="AM1388" s="116" t="s">
        <v>319</v>
      </c>
      <c r="AN1388" s="116" t="s">
        <v>328</v>
      </c>
      <c r="AQ1388" s="116">
        <v>779</v>
      </c>
      <c r="AR1388" s="116" t="s">
        <v>320</v>
      </c>
      <c r="AS1388" s="116" t="s">
        <v>248</v>
      </c>
      <c r="AT1388" s="116" t="s">
        <v>268</v>
      </c>
      <c r="AV1388" s="116">
        <v>71.249412693779504</v>
      </c>
      <c r="AW1388" s="116">
        <v>0.1083029637</v>
      </c>
    </row>
    <row r="1389" spans="1:49" x14ac:dyDescent="0.25">
      <c r="A1389" s="127">
        <v>260000</v>
      </c>
      <c r="B1389" s="127">
        <v>2500000</v>
      </c>
      <c r="C1389" s="127">
        <v>810000</v>
      </c>
      <c r="D1389" s="116" t="s">
        <v>314</v>
      </c>
      <c r="E1389" s="116" t="s">
        <v>315</v>
      </c>
      <c r="F1389" s="116" t="s">
        <v>316</v>
      </c>
      <c r="G1389" s="116" t="s">
        <v>317</v>
      </c>
      <c r="H1389" s="116">
        <v>0.36</v>
      </c>
      <c r="I1389" s="116">
        <v>0.57999999999999996</v>
      </c>
      <c r="J1389" s="116" t="s">
        <v>326</v>
      </c>
      <c r="K1389" s="116">
        <v>1.412017430964E-2</v>
      </c>
      <c r="L1389" s="116">
        <v>3986.3463420247099</v>
      </c>
      <c r="M1389" s="116">
        <v>10.781300714216201</v>
      </c>
      <c r="N1389" s="116">
        <v>1.8884471983704101</v>
      </c>
      <c r="O1389" s="116">
        <v>0.15223384536942</v>
      </c>
      <c r="P1389" s="116">
        <v>2.6665203615539999E-2</v>
      </c>
      <c r="Q1389" s="116">
        <v>56.287905208000602</v>
      </c>
      <c r="R1389" s="116">
        <v>1310</v>
      </c>
      <c r="S1389" s="116" t="s">
        <v>318</v>
      </c>
      <c r="T1389" s="116">
        <v>1310</v>
      </c>
      <c r="U1389" s="116" t="s">
        <v>327</v>
      </c>
      <c r="V1389" s="116" t="s">
        <v>326</v>
      </c>
      <c r="Z1389" s="116">
        <v>0</v>
      </c>
      <c r="AA1389" s="116">
        <v>1</v>
      </c>
      <c r="AB1389" s="116">
        <v>0.15223384536942</v>
      </c>
      <c r="AC1389" s="116">
        <v>2.6665203615539999E-2</v>
      </c>
      <c r="AD1389" s="116">
        <v>56.287905200210503</v>
      </c>
      <c r="AF1389" s="116">
        <v>-1</v>
      </c>
      <c r="AG1389" s="116">
        <v>-1</v>
      </c>
      <c r="AH1389" s="116">
        <v>-1</v>
      </c>
      <c r="AI1389" s="116">
        <v>-1</v>
      </c>
      <c r="AJ1389" s="116">
        <v>0</v>
      </c>
      <c r="AM1389" s="116" t="s">
        <v>319</v>
      </c>
      <c r="AN1389" s="116" t="s">
        <v>328</v>
      </c>
      <c r="AQ1389" s="116">
        <v>779</v>
      </c>
      <c r="AR1389" s="116" t="s">
        <v>320</v>
      </c>
      <c r="AS1389" s="116" t="s">
        <v>248</v>
      </c>
      <c r="AT1389" s="116" t="s">
        <v>268</v>
      </c>
      <c r="AV1389" s="116">
        <v>39.482527506962803</v>
      </c>
      <c r="AW1389" s="116">
        <v>4.5651180200000002E-2</v>
      </c>
    </row>
    <row r="1390" spans="1:49" x14ac:dyDescent="0.25">
      <c r="A1390" s="127">
        <v>260000</v>
      </c>
      <c r="B1390" s="127">
        <v>2500000</v>
      </c>
      <c r="C1390" s="127">
        <v>810000</v>
      </c>
      <c r="D1390" s="116" t="s">
        <v>314</v>
      </c>
      <c r="E1390" s="116" t="s">
        <v>315</v>
      </c>
      <c r="F1390" s="116" t="s">
        <v>316</v>
      </c>
      <c r="G1390" s="116" t="s">
        <v>317</v>
      </c>
      <c r="H1390" s="116">
        <v>0.36</v>
      </c>
      <c r="I1390" s="116">
        <v>0.57999999999999996</v>
      </c>
      <c r="J1390" s="116" t="s">
        <v>326</v>
      </c>
      <c r="K1390" s="116">
        <v>4.0651471154050003E-2</v>
      </c>
      <c r="L1390" s="116">
        <v>3988.2343128849802</v>
      </c>
      <c r="M1390" s="116">
        <v>10.7182677926357</v>
      </c>
      <c r="N1390" s="116">
        <v>1.8561220979948101</v>
      </c>
      <c r="O1390" s="116">
        <v>0.43571335399375999</v>
      </c>
      <c r="P1390" s="116">
        <v>7.5454093925040003E-2</v>
      </c>
      <c r="Q1390" s="116">
        <v>162.12759212585601</v>
      </c>
      <c r="R1390" s="116">
        <v>1210</v>
      </c>
      <c r="S1390" s="116" t="s">
        <v>318</v>
      </c>
      <c r="T1390" s="116">
        <v>1210</v>
      </c>
      <c r="U1390" s="116" t="s">
        <v>327</v>
      </c>
      <c r="V1390" s="116" t="s">
        <v>326</v>
      </c>
      <c r="Z1390" s="116">
        <v>0</v>
      </c>
      <c r="AA1390" s="116">
        <v>1</v>
      </c>
      <c r="AB1390" s="116">
        <v>0.43571335399375999</v>
      </c>
      <c r="AC1390" s="116">
        <v>7.5454093925040003E-2</v>
      </c>
      <c r="AD1390" s="116">
        <v>162.12759221145399</v>
      </c>
      <c r="AF1390" s="116">
        <v>-1</v>
      </c>
      <c r="AG1390" s="116">
        <v>-1</v>
      </c>
      <c r="AH1390" s="116">
        <v>-1</v>
      </c>
      <c r="AI1390" s="116">
        <v>-1</v>
      </c>
      <c r="AJ1390" s="116">
        <v>0</v>
      </c>
      <c r="AM1390" s="116" t="s">
        <v>319</v>
      </c>
      <c r="AN1390" s="116" t="s">
        <v>328</v>
      </c>
      <c r="AQ1390" s="116">
        <v>779</v>
      </c>
      <c r="AR1390" s="116" t="s">
        <v>320</v>
      </c>
      <c r="AS1390" s="116" t="s">
        <v>248</v>
      </c>
      <c r="AT1390" s="116" t="s">
        <v>268</v>
      </c>
      <c r="AV1390" s="116">
        <v>131.825560151395</v>
      </c>
      <c r="AW1390" s="116">
        <v>0.13149034239999999</v>
      </c>
    </row>
    <row r="1391" spans="1:49" x14ac:dyDescent="0.25">
      <c r="A1391" s="127">
        <v>260000</v>
      </c>
      <c r="B1391" s="127">
        <v>2500000</v>
      </c>
      <c r="C1391" s="127">
        <v>810000</v>
      </c>
      <c r="D1391" s="116" t="s">
        <v>314</v>
      </c>
      <c r="E1391" s="116" t="s">
        <v>315</v>
      </c>
      <c r="F1391" s="116" t="s">
        <v>316</v>
      </c>
      <c r="G1391" s="116" t="s">
        <v>317</v>
      </c>
      <c r="H1391" s="116">
        <v>0.36</v>
      </c>
      <c r="I1391" s="116">
        <v>0.57999999999999996</v>
      </c>
      <c r="J1391" s="116" t="s">
        <v>326</v>
      </c>
      <c r="K1391" s="116">
        <v>0.13906210692575999</v>
      </c>
      <c r="L1391" s="116">
        <v>3988.2343128849802</v>
      </c>
      <c r="M1391" s="116">
        <v>10.7182677926357</v>
      </c>
      <c r="N1391" s="116">
        <v>1.8561220979948101</v>
      </c>
      <c r="O1391" s="116">
        <v>1.49050490183843</v>
      </c>
      <c r="P1391" s="116">
        <v>0.25811624965862001</v>
      </c>
      <c r="Q1391" s="116">
        <v>554.61226646339605</v>
      </c>
      <c r="R1391" s="116">
        <v>1310</v>
      </c>
      <c r="S1391" s="116" t="s">
        <v>318</v>
      </c>
      <c r="T1391" s="116">
        <v>1310</v>
      </c>
      <c r="U1391" s="116" t="s">
        <v>327</v>
      </c>
      <c r="V1391" s="116" t="s">
        <v>326</v>
      </c>
      <c r="Z1391" s="116">
        <v>0</v>
      </c>
      <c r="AA1391" s="116">
        <v>1</v>
      </c>
      <c r="AB1391" s="116">
        <v>1.49050490183843</v>
      </c>
      <c r="AC1391" s="116">
        <v>0.25811624965862001</v>
      </c>
      <c r="AD1391" s="116">
        <v>554.61226637780101</v>
      </c>
      <c r="AF1391" s="116">
        <v>-1</v>
      </c>
      <c r="AG1391" s="116">
        <v>-1</v>
      </c>
      <c r="AH1391" s="116">
        <v>-1</v>
      </c>
      <c r="AI1391" s="116">
        <v>-1</v>
      </c>
      <c r="AJ1391" s="116">
        <v>0</v>
      </c>
      <c r="AM1391" s="116" t="s">
        <v>319</v>
      </c>
      <c r="AN1391" s="116" t="s">
        <v>328</v>
      </c>
      <c r="AQ1391" s="116">
        <v>779</v>
      </c>
      <c r="AR1391" s="116" t="s">
        <v>320</v>
      </c>
      <c r="AS1391" s="116" t="s">
        <v>248</v>
      </c>
      <c r="AT1391" s="116" t="s">
        <v>268</v>
      </c>
      <c r="AV1391" s="116">
        <v>102.359115863716</v>
      </c>
      <c r="AW1391" s="116">
        <v>0.44980719089999999</v>
      </c>
    </row>
    <row r="1392" spans="1:49" x14ac:dyDescent="0.25">
      <c r="A1392" s="127">
        <v>260000</v>
      </c>
      <c r="B1392" s="127">
        <v>2500000</v>
      </c>
      <c r="C1392" s="127">
        <v>810000</v>
      </c>
      <c r="D1392" s="116" t="s">
        <v>314</v>
      </c>
      <c r="E1392" s="116" t="s">
        <v>315</v>
      </c>
      <c r="F1392" s="116" t="s">
        <v>316</v>
      </c>
      <c r="G1392" s="116" t="s">
        <v>317</v>
      </c>
      <c r="H1392" s="116">
        <v>0.36</v>
      </c>
      <c r="I1392" s="116">
        <v>0.57999999999999996</v>
      </c>
      <c r="J1392" s="116" t="s">
        <v>326</v>
      </c>
      <c r="K1392" s="116">
        <v>1.9615024099200001E-2</v>
      </c>
      <c r="L1392" s="116">
        <v>3988.2343128849802</v>
      </c>
      <c r="M1392" s="116">
        <v>10.7182677926357</v>
      </c>
      <c r="N1392" s="116">
        <v>1.8561220979948101</v>
      </c>
      <c r="O1392" s="116">
        <v>0.21023908105429001</v>
      </c>
      <c r="P1392" s="116">
        <v>3.6407879683229998E-2</v>
      </c>
      <c r="Q1392" s="116">
        <v>78.2293121605192</v>
      </c>
      <c r="R1392" s="116">
        <v>1310</v>
      </c>
      <c r="S1392" s="116" t="s">
        <v>318</v>
      </c>
      <c r="T1392" s="116">
        <v>1310</v>
      </c>
      <c r="U1392" s="116" t="s">
        <v>327</v>
      </c>
      <c r="V1392" s="116" t="s">
        <v>326</v>
      </c>
      <c r="Z1392" s="116">
        <v>0</v>
      </c>
      <c r="AA1392" s="116">
        <v>1</v>
      </c>
      <c r="AB1392" s="116">
        <v>0.21023908105429001</v>
      </c>
      <c r="AC1392" s="116">
        <v>3.6407879683229998E-2</v>
      </c>
      <c r="AD1392" s="116">
        <v>78.229312160520394</v>
      </c>
      <c r="AF1392" s="116">
        <v>-1</v>
      </c>
      <c r="AG1392" s="116">
        <v>-1</v>
      </c>
      <c r="AH1392" s="116">
        <v>-1</v>
      </c>
      <c r="AI1392" s="116">
        <v>-1</v>
      </c>
      <c r="AJ1392" s="116">
        <v>0</v>
      </c>
      <c r="AM1392" s="116" t="s">
        <v>319</v>
      </c>
      <c r="AN1392" s="116" t="s">
        <v>328</v>
      </c>
      <c r="AQ1392" s="116">
        <v>779</v>
      </c>
      <c r="AR1392" s="116" t="s">
        <v>320</v>
      </c>
      <c r="AS1392" s="116" t="s">
        <v>248</v>
      </c>
      <c r="AT1392" s="116" t="s">
        <v>268</v>
      </c>
      <c r="AV1392" s="116">
        <v>42.6369446464766</v>
      </c>
      <c r="AW1392" s="116">
        <v>6.3446319700000003E-2</v>
      </c>
    </row>
    <row r="1393" spans="1:49" x14ac:dyDescent="0.25">
      <c r="A1393" s="127">
        <v>260000</v>
      </c>
      <c r="B1393" s="127">
        <v>2500000</v>
      </c>
      <c r="C1393" s="127">
        <v>810000</v>
      </c>
      <c r="D1393" s="116" t="s">
        <v>314</v>
      </c>
      <c r="E1393" s="116" t="s">
        <v>315</v>
      </c>
      <c r="F1393" s="116" t="s">
        <v>316</v>
      </c>
      <c r="G1393" s="116" t="s">
        <v>317</v>
      </c>
      <c r="H1393" s="116">
        <v>0.36</v>
      </c>
      <c r="I1393" s="116">
        <v>0.57999999999999996</v>
      </c>
      <c r="J1393" s="116" t="s">
        <v>326</v>
      </c>
      <c r="K1393" s="116">
        <v>0.15877322910024</v>
      </c>
      <c r="L1393" s="116">
        <v>3996.6594738528402</v>
      </c>
      <c r="M1393" s="116">
        <v>10.7512312715241</v>
      </c>
      <c r="N1393" s="116">
        <v>1.8654382347593801</v>
      </c>
      <c r="O1393" s="116">
        <v>1.7070077057833699</v>
      </c>
      <c r="P1393" s="116">
        <v>0.29618165221979997</v>
      </c>
      <c r="Q1393" s="116">
        <v>634.56253027768503</v>
      </c>
      <c r="R1393" s="116">
        <v>1210</v>
      </c>
      <c r="S1393" s="116" t="s">
        <v>318</v>
      </c>
      <c r="T1393" s="116">
        <v>1210</v>
      </c>
      <c r="U1393" s="116" t="s">
        <v>327</v>
      </c>
      <c r="V1393" s="116" t="s">
        <v>326</v>
      </c>
      <c r="Z1393" s="116">
        <v>0</v>
      </c>
      <c r="AA1393" s="116">
        <v>1</v>
      </c>
      <c r="AB1393" s="116">
        <v>1.7070077057833699</v>
      </c>
      <c r="AC1393" s="116">
        <v>0.29618165221979997</v>
      </c>
      <c r="AD1393" s="116">
        <v>634.56253020696101</v>
      </c>
      <c r="AF1393" s="116">
        <v>-1</v>
      </c>
      <c r="AG1393" s="116">
        <v>-1</v>
      </c>
      <c r="AH1393" s="116">
        <v>-1</v>
      </c>
      <c r="AI1393" s="116">
        <v>-1</v>
      </c>
      <c r="AJ1393" s="116">
        <v>0</v>
      </c>
      <c r="AM1393" s="116" t="s">
        <v>319</v>
      </c>
      <c r="AN1393" s="116" t="s">
        <v>328</v>
      </c>
      <c r="AQ1393" s="116">
        <v>779</v>
      </c>
      <c r="AR1393" s="116" t="s">
        <v>320</v>
      </c>
      <c r="AS1393" s="116" t="s">
        <v>248</v>
      </c>
      <c r="AT1393" s="116" t="s">
        <v>268</v>
      </c>
      <c r="AV1393" s="116">
        <v>182.21292872752699</v>
      </c>
      <c r="AW1393" s="116">
        <v>0.51464925399999994</v>
      </c>
    </row>
    <row r="1394" spans="1:49" x14ac:dyDescent="0.25">
      <c r="A1394" s="127">
        <v>260000</v>
      </c>
      <c r="B1394" s="127">
        <v>2500000</v>
      </c>
      <c r="C1394" s="127">
        <v>810000</v>
      </c>
      <c r="D1394" s="116" t="s">
        <v>314</v>
      </c>
      <c r="E1394" s="116" t="s">
        <v>315</v>
      </c>
      <c r="F1394" s="116" t="s">
        <v>316</v>
      </c>
      <c r="G1394" s="116" t="s">
        <v>317</v>
      </c>
      <c r="H1394" s="116">
        <v>0.36</v>
      </c>
      <c r="I1394" s="116">
        <v>0.57999999999999996</v>
      </c>
      <c r="J1394" s="116" t="s">
        <v>326</v>
      </c>
      <c r="K1394" s="116">
        <v>0.14940860212598001</v>
      </c>
      <c r="L1394" s="116">
        <v>3996.6594738528402</v>
      </c>
      <c r="M1394" s="116">
        <v>10.7512312715241</v>
      </c>
      <c r="N1394" s="116">
        <v>1.8654382347593801</v>
      </c>
      <c r="O1394" s="116">
        <v>1.60632643541163</v>
      </c>
      <c r="P1394" s="116">
        <v>0.27871251900777</v>
      </c>
      <c r="Q1394" s="116">
        <v>597.13530516194305</v>
      </c>
      <c r="R1394" s="116">
        <v>1310</v>
      </c>
      <c r="S1394" s="116" t="s">
        <v>318</v>
      </c>
      <c r="T1394" s="116">
        <v>1310</v>
      </c>
      <c r="U1394" s="116" t="s">
        <v>327</v>
      </c>
      <c r="V1394" s="116" t="s">
        <v>326</v>
      </c>
      <c r="Z1394" s="116">
        <v>0</v>
      </c>
      <c r="AA1394" s="116">
        <v>1</v>
      </c>
      <c r="AB1394" s="116">
        <v>1.60632643541163</v>
      </c>
      <c r="AC1394" s="116">
        <v>0.27871251900777</v>
      </c>
      <c r="AD1394" s="116">
        <v>597.135305232728</v>
      </c>
      <c r="AF1394" s="116">
        <v>-1</v>
      </c>
      <c r="AG1394" s="116">
        <v>-1</v>
      </c>
      <c r="AH1394" s="116">
        <v>-1</v>
      </c>
      <c r="AI1394" s="116">
        <v>-1</v>
      </c>
      <c r="AJ1394" s="116">
        <v>0</v>
      </c>
      <c r="AM1394" s="116" t="s">
        <v>319</v>
      </c>
      <c r="AN1394" s="116" t="s">
        <v>328</v>
      </c>
      <c r="AQ1394" s="116">
        <v>779</v>
      </c>
      <c r="AR1394" s="116" t="s">
        <v>320</v>
      </c>
      <c r="AS1394" s="116" t="s">
        <v>248</v>
      </c>
      <c r="AT1394" s="116" t="s">
        <v>268</v>
      </c>
      <c r="AV1394" s="116">
        <v>108.333906062876</v>
      </c>
      <c r="AW1394" s="116">
        <v>0.4842946514</v>
      </c>
    </row>
    <row r="1395" spans="1:49" x14ac:dyDescent="0.25">
      <c r="A1395" s="127">
        <v>260000</v>
      </c>
      <c r="B1395" s="127">
        <v>2500000</v>
      </c>
      <c r="C1395" s="127">
        <v>810000</v>
      </c>
      <c r="D1395" s="116" t="s">
        <v>314</v>
      </c>
      <c r="E1395" s="116" t="s">
        <v>315</v>
      </c>
      <c r="F1395" s="116" t="s">
        <v>316</v>
      </c>
      <c r="G1395" s="116" t="s">
        <v>317</v>
      </c>
      <c r="H1395" s="116">
        <v>0.36</v>
      </c>
      <c r="I1395" s="116">
        <v>0.57999999999999996</v>
      </c>
      <c r="J1395" s="116" t="s">
        <v>326</v>
      </c>
      <c r="K1395" s="116">
        <v>3.924899577727E-2</v>
      </c>
      <c r="L1395" s="116">
        <v>3996.6594738528402</v>
      </c>
      <c r="M1395" s="116">
        <v>10.7512312715241</v>
      </c>
      <c r="N1395" s="116">
        <v>1.8654382347593801</v>
      </c>
      <c r="O1395" s="116">
        <v>0.42197503077658</v>
      </c>
      <c r="P1395" s="116">
        <v>7.3216577398839994E-2</v>
      </c>
      <c r="Q1395" s="116">
        <v>156.86487081246801</v>
      </c>
      <c r="R1395" s="116">
        <v>1310</v>
      </c>
      <c r="S1395" s="116" t="s">
        <v>318</v>
      </c>
      <c r="T1395" s="116">
        <v>1310</v>
      </c>
      <c r="U1395" s="116" t="s">
        <v>327</v>
      </c>
      <c r="V1395" s="116" t="s">
        <v>326</v>
      </c>
      <c r="Z1395" s="116">
        <v>0</v>
      </c>
      <c r="AA1395" s="116">
        <v>1</v>
      </c>
      <c r="AB1395" s="116">
        <v>0.42197503077658</v>
      </c>
      <c r="AC1395" s="116">
        <v>7.3216577398839994E-2</v>
      </c>
      <c r="AD1395" s="116">
        <v>156.86487081246699</v>
      </c>
      <c r="AF1395" s="116">
        <v>-1</v>
      </c>
      <c r="AG1395" s="116">
        <v>-1</v>
      </c>
      <c r="AH1395" s="116">
        <v>-1</v>
      </c>
      <c r="AI1395" s="116">
        <v>-1</v>
      </c>
      <c r="AJ1395" s="116">
        <v>0</v>
      </c>
      <c r="AM1395" s="116" t="s">
        <v>319</v>
      </c>
      <c r="AN1395" s="116" t="s">
        <v>328</v>
      </c>
      <c r="AQ1395" s="116">
        <v>779</v>
      </c>
      <c r="AR1395" s="116" t="s">
        <v>320</v>
      </c>
      <c r="AS1395" s="116" t="s">
        <v>248</v>
      </c>
      <c r="AT1395" s="116" t="s">
        <v>268</v>
      </c>
      <c r="AV1395" s="116">
        <v>54.268143414971</v>
      </c>
      <c r="AW1395" s="116">
        <v>0.1272221174</v>
      </c>
    </row>
    <row r="1396" spans="1:49" x14ac:dyDescent="0.25">
      <c r="A1396" s="127">
        <v>260000</v>
      </c>
      <c r="B1396" s="127">
        <v>2500000</v>
      </c>
      <c r="C1396" s="127">
        <v>810000</v>
      </c>
      <c r="D1396" s="116" t="s">
        <v>314</v>
      </c>
      <c r="E1396" s="116" t="s">
        <v>315</v>
      </c>
      <c r="F1396" s="116" t="s">
        <v>316</v>
      </c>
      <c r="G1396" s="116" t="s">
        <v>317</v>
      </c>
      <c r="H1396" s="116">
        <v>0.36</v>
      </c>
      <c r="I1396" s="116">
        <v>0.57999999999999996</v>
      </c>
      <c r="J1396" s="116" t="s">
        <v>326</v>
      </c>
      <c r="K1396" s="116">
        <v>0.15240047388818001</v>
      </c>
      <c r="L1396" s="116">
        <v>3996.6594738528402</v>
      </c>
      <c r="M1396" s="116">
        <v>10.7512312715241</v>
      </c>
      <c r="N1396" s="116">
        <v>1.8654382347593801</v>
      </c>
      <c r="O1396" s="116">
        <v>1.6384927406617</v>
      </c>
      <c r="P1396" s="116">
        <v>0.28429367098646002</v>
      </c>
      <c r="Q1396" s="116">
        <v>609.09279778486098</v>
      </c>
      <c r="R1396" s="116">
        <v>1310</v>
      </c>
      <c r="S1396" s="116" t="s">
        <v>318</v>
      </c>
      <c r="T1396" s="116">
        <v>1310</v>
      </c>
      <c r="U1396" s="116" t="s">
        <v>327</v>
      </c>
      <c r="V1396" s="116" t="s">
        <v>326</v>
      </c>
      <c r="Z1396" s="116">
        <v>0</v>
      </c>
      <c r="AA1396" s="116">
        <v>1</v>
      </c>
      <c r="AB1396" s="116">
        <v>1.6384927406617</v>
      </c>
      <c r="AC1396" s="116">
        <v>0.28429367098646002</v>
      </c>
      <c r="AD1396" s="116">
        <v>609.09279778486098</v>
      </c>
      <c r="AF1396" s="116">
        <v>-1</v>
      </c>
      <c r="AG1396" s="116">
        <v>-1</v>
      </c>
      <c r="AH1396" s="116">
        <v>-1</v>
      </c>
      <c r="AI1396" s="116">
        <v>-1</v>
      </c>
      <c r="AJ1396" s="116">
        <v>0</v>
      </c>
      <c r="AM1396" s="116" t="s">
        <v>319</v>
      </c>
      <c r="AN1396" s="116" t="s">
        <v>328</v>
      </c>
      <c r="AQ1396" s="116">
        <v>779</v>
      </c>
      <c r="AR1396" s="116" t="s">
        <v>320</v>
      </c>
      <c r="AS1396" s="116" t="s">
        <v>248</v>
      </c>
      <c r="AT1396" s="116" t="s">
        <v>268</v>
      </c>
      <c r="AV1396" s="116">
        <v>102.835849703976</v>
      </c>
      <c r="AW1396" s="116">
        <v>0.49399253669999998</v>
      </c>
    </row>
    <row r="1397" spans="1:49" x14ac:dyDescent="0.25">
      <c r="A1397" s="127">
        <v>260000</v>
      </c>
      <c r="B1397" s="127">
        <v>2500000</v>
      </c>
      <c r="C1397" s="127">
        <v>810000</v>
      </c>
      <c r="D1397" s="116" t="s">
        <v>314</v>
      </c>
      <c r="E1397" s="116" t="s">
        <v>315</v>
      </c>
      <c r="F1397" s="116" t="s">
        <v>316</v>
      </c>
      <c r="G1397" s="116" t="s">
        <v>317</v>
      </c>
      <c r="H1397" s="116">
        <v>0.36</v>
      </c>
      <c r="I1397" s="116">
        <v>0.57999999999999996</v>
      </c>
      <c r="J1397" s="116" t="s">
        <v>326</v>
      </c>
      <c r="K1397" s="116">
        <v>8.6397033116199992E-3</v>
      </c>
      <c r="L1397" s="116">
        <v>3970.0051028210301</v>
      </c>
      <c r="M1397" s="116">
        <v>9.80297566423984</v>
      </c>
      <c r="N1397" s="116">
        <v>1.49961207323752</v>
      </c>
      <c r="O1397" s="116">
        <v>8.4694801310069998E-2</v>
      </c>
      <c r="P1397" s="116">
        <v>1.295620339529E-2</v>
      </c>
      <c r="Q1397" s="116">
        <v>34.299666233995197</v>
      </c>
      <c r="R1397" s="116">
        <v>1210</v>
      </c>
      <c r="S1397" s="116" t="s">
        <v>318</v>
      </c>
      <c r="T1397" s="116">
        <v>1210</v>
      </c>
      <c r="U1397" s="116" t="s">
        <v>327</v>
      </c>
      <c r="V1397" s="116" t="s">
        <v>326</v>
      </c>
      <c r="Z1397" s="116">
        <v>0</v>
      </c>
      <c r="AA1397" s="116">
        <v>1</v>
      </c>
      <c r="AB1397" s="116">
        <v>8.4694801310069998E-2</v>
      </c>
      <c r="AC1397" s="116">
        <v>1.295620339529E-2</v>
      </c>
      <c r="AD1397" s="116">
        <v>34.299666234145697</v>
      </c>
      <c r="AF1397" s="116">
        <v>-1</v>
      </c>
      <c r="AG1397" s="116">
        <v>-1</v>
      </c>
      <c r="AH1397" s="116">
        <v>-1</v>
      </c>
      <c r="AI1397" s="116">
        <v>-1</v>
      </c>
      <c r="AJ1397" s="116">
        <v>0</v>
      </c>
      <c r="AM1397" s="116" t="s">
        <v>319</v>
      </c>
      <c r="AN1397" s="116" t="s">
        <v>328</v>
      </c>
      <c r="AQ1397" s="116">
        <v>779</v>
      </c>
      <c r="AR1397" s="116" t="s">
        <v>320</v>
      </c>
      <c r="AS1397" s="116" t="s">
        <v>248</v>
      </c>
      <c r="AT1397" s="116" t="s">
        <v>268</v>
      </c>
      <c r="AV1397" s="116">
        <v>118.791000202205</v>
      </c>
      <c r="AW1397" s="116">
        <v>2.7818058600000001E-2</v>
      </c>
    </row>
    <row r="1398" spans="1:49" x14ac:dyDescent="0.25">
      <c r="A1398" s="127">
        <v>260000</v>
      </c>
      <c r="B1398" s="127">
        <v>2500000</v>
      </c>
      <c r="C1398" s="127">
        <v>810000</v>
      </c>
      <c r="D1398" s="116" t="s">
        <v>314</v>
      </c>
      <c r="E1398" s="116" t="s">
        <v>315</v>
      </c>
      <c r="F1398" s="116" t="s">
        <v>316</v>
      </c>
      <c r="G1398" s="116" t="s">
        <v>317</v>
      </c>
      <c r="H1398" s="116">
        <v>0.36</v>
      </c>
      <c r="I1398" s="116">
        <v>0.57999999999999996</v>
      </c>
      <c r="J1398" s="116" t="s">
        <v>326</v>
      </c>
      <c r="K1398" s="116">
        <v>0.1006692584611</v>
      </c>
      <c r="L1398" s="116">
        <v>3970.0051028210301</v>
      </c>
      <c r="M1398" s="116">
        <v>9.80297566423984</v>
      </c>
      <c r="N1398" s="116">
        <v>1.49961207323752</v>
      </c>
      <c r="O1398" s="116">
        <v>0.98685829083127996</v>
      </c>
      <c r="P1398" s="116">
        <v>0.15096483539214001</v>
      </c>
      <c r="Q1398" s="116">
        <v>399.657469787796</v>
      </c>
      <c r="R1398" s="116">
        <v>1310</v>
      </c>
      <c r="S1398" s="116" t="s">
        <v>318</v>
      </c>
      <c r="T1398" s="116">
        <v>1310</v>
      </c>
      <c r="U1398" s="116" t="s">
        <v>327</v>
      </c>
      <c r="V1398" s="116" t="s">
        <v>326</v>
      </c>
      <c r="Z1398" s="116">
        <v>0</v>
      </c>
      <c r="AA1398" s="116">
        <v>1</v>
      </c>
      <c r="AB1398" s="116">
        <v>0.98685829083127996</v>
      </c>
      <c r="AC1398" s="116">
        <v>0.15096483539214001</v>
      </c>
      <c r="AD1398" s="116">
        <v>399.65746981220798</v>
      </c>
      <c r="AF1398" s="116">
        <v>-1</v>
      </c>
      <c r="AG1398" s="116">
        <v>-1</v>
      </c>
      <c r="AH1398" s="116">
        <v>-1</v>
      </c>
      <c r="AI1398" s="116">
        <v>-1</v>
      </c>
      <c r="AJ1398" s="116">
        <v>0</v>
      </c>
      <c r="AM1398" s="116" t="s">
        <v>319</v>
      </c>
      <c r="AN1398" s="116" t="s">
        <v>328</v>
      </c>
      <c r="AQ1398" s="116">
        <v>779</v>
      </c>
      <c r="AR1398" s="116" t="s">
        <v>320</v>
      </c>
      <c r="AS1398" s="116" t="s">
        <v>248</v>
      </c>
      <c r="AT1398" s="116" t="s">
        <v>268</v>
      </c>
      <c r="AV1398" s="116">
        <v>86.598840135293102</v>
      </c>
      <c r="AW1398" s="116">
        <v>0.32413420100000001</v>
      </c>
    </row>
    <row r="1399" spans="1:49" x14ac:dyDescent="0.25">
      <c r="A1399" s="127">
        <v>260000</v>
      </c>
      <c r="B1399" s="127">
        <v>2500000</v>
      </c>
      <c r="C1399" s="127">
        <v>810000</v>
      </c>
      <c r="D1399" s="116" t="s">
        <v>314</v>
      </c>
      <c r="E1399" s="116" t="s">
        <v>315</v>
      </c>
      <c r="F1399" s="116" t="s">
        <v>316</v>
      </c>
      <c r="G1399" s="116" t="s">
        <v>317</v>
      </c>
      <c r="H1399" s="116">
        <v>0.36</v>
      </c>
      <c r="I1399" s="116">
        <v>0.57999999999999996</v>
      </c>
      <c r="J1399" s="116" t="s">
        <v>326</v>
      </c>
      <c r="K1399" s="116">
        <v>0.13168005455057999</v>
      </c>
      <c r="L1399" s="116">
        <v>3970.0051028210301</v>
      </c>
      <c r="M1399" s="116">
        <v>9.80297566423984</v>
      </c>
      <c r="N1399" s="116">
        <v>1.49961207323752</v>
      </c>
      <c r="O1399" s="116">
        <v>1.2908563702251401</v>
      </c>
      <c r="P1399" s="116">
        <v>0.19746899960863001</v>
      </c>
      <c r="Q1399" s="116">
        <v>522.77048850556696</v>
      </c>
      <c r="R1399" s="116">
        <v>1750</v>
      </c>
      <c r="S1399" s="116" t="s">
        <v>321</v>
      </c>
      <c r="T1399" s="116">
        <v>1750</v>
      </c>
      <c r="U1399" s="116" t="s">
        <v>327</v>
      </c>
      <c r="V1399" s="116" t="s">
        <v>326</v>
      </c>
      <c r="Z1399" s="116">
        <v>0</v>
      </c>
      <c r="AA1399" s="116">
        <v>1</v>
      </c>
      <c r="AB1399" s="116">
        <v>1.2908563702251401</v>
      </c>
      <c r="AC1399" s="116">
        <v>0.19746899960863001</v>
      </c>
      <c r="AD1399" s="116">
        <v>522.77048854541397</v>
      </c>
      <c r="AF1399" s="116">
        <v>-1</v>
      </c>
      <c r="AG1399" s="116">
        <v>-1</v>
      </c>
      <c r="AH1399" s="116">
        <v>-1</v>
      </c>
      <c r="AI1399" s="116">
        <v>-1</v>
      </c>
      <c r="AJ1399" s="116">
        <v>0</v>
      </c>
      <c r="AM1399" s="116" t="s">
        <v>319</v>
      </c>
      <c r="AN1399" s="116" t="s">
        <v>328</v>
      </c>
      <c r="AQ1399" s="116">
        <v>779</v>
      </c>
      <c r="AR1399" s="116" t="s">
        <v>320</v>
      </c>
      <c r="AS1399" s="116" t="s">
        <v>248</v>
      </c>
      <c r="AT1399" s="116" t="s">
        <v>268</v>
      </c>
      <c r="AV1399" s="116">
        <v>94.572653866762195</v>
      </c>
      <c r="AW1399" s="116">
        <v>0.42398255359999998</v>
      </c>
    </row>
    <row r="1400" spans="1:49" x14ac:dyDescent="0.25">
      <c r="A1400" s="127">
        <v>260000</v>
      </c>
      <c r="B1400" s="127">
        <v>2500000</v>
      </c>
      <c r="C1400" s="127">
        <v>810000</v>
      </c>
      <c r="D1400" s="116" t="s">
        <v>314</v>
      </c>
      <c r="E1400" s="116" t="s">
        <v>315</v>
      </c>
      <c r="F1400" s="116" t="s">
        <v>316</v>
      </c>
      <c r="G1400" s="116" t="s">
        <v>317</v>
      </c>
      <c r="H1400" s="116">
        <v>0.36</v>
      </c>
      <c r="I1400" s="116">
        <v>0.57999999999999996</v>
      </c>
      <c r="J1400" s="116" t="s">
        <v>326</v>
      </c>
      <c r="K1400" s="116">
        <v>0.11617975434916</v>
      </c>
      <c r="L1400" s="116">
        <v>4024.0600477972798</v>
      </c>
      <c r="M1400" s="116">
        <v>10.9318300550937</v>
      </c>
      <c r="N1400" s="116">
        <v>1.9311265372803801</v>
      </c>
      <c r="O1400" s="116">
        <v>1.27005733038757</v>
      </c>
      <c r="P1400" s="116">
        <v>0.22435780671837999</v>
      </c>
      <c r="Q1400" s="116">
        <v>467.51430783936098</v>
      </c>
      <c r="R1400" s="116">
        <v>1210</v>
      </c>
      <c r="S1400" s="116" t="s">
        <v>318</v>
      </c>
      <c r="T1400" s="116">
        <v>1210</v>
      </c>
      <c r="U1400" s="116" t="s">
        <v>327</v>
      </c>
      <c r="V1400" s="116" t="s">
        <v>326</v>
      </c>
      <c r="Z1400" s="116">
        <v>0</v>
      </c>
      <c r="AA1400" s="116">
        <v>1</v>
      </c>
      <c r="AB1400" s="116">
        <v>1.27005733038757</v>
      </c>
      <c r="AC1400" s="116">
        <v>0.22435780671837999</v>
      </c>
      <c r="AD1400" s="116">
        <v>467.51430782334103</v>
      </c>
      <c r="AF1400" s="116">
        <v>-1</v>
      </c>
      <c r="AG1400" s="116">
        <v>-1</v>
      </c>
      <c r="AH1400" s="116">
        <v>-1</v>
      </c>
      <c r="AI1400" s="116">
        <v>-1</v>
      </c>
      <c r="AJ1400" s="116">
        <v>0</v>
      </c>
      <c r="AM1400" s="116" t="s">
        <v>319</v>
      </c>
      <c r="AN1400" s="116" t="s">
        <v>328</v>
      </c>
      <c r="AQ1400" s="116">
        <v>779</v>
      </c>
      <c r="AR1400" s="116" t="s">
        <v>320</v>
      </c>
      <c r="AS1400" s="116" t="s">
        <v>248</v>
      </c>
      <c r="AT1400" s="116" t="s">
        <v>268</v>
      </c>
      <c r="AV1400" s="116">
        <v>160.76919936461599</v>
      </c>
      <c r="AW1400" s="116">
        <v>0.37916813290000001</v>
      </c>
    </row>
    <row r="1401" spans="1:49" x14ac:dyDescent="0.25">
      <c r="A1401" s="127">
        <v>260000</v>
      </c>
      <c r="B1401" s="127">
        <v>2500000</v>
      </c>
      <c r="C1401" s="127">
        <v>810000</v>
      </c>
      <c r="D1401" s="116" t="s">
        <v>314</v>
      </c>
      <c r="E1401" s="116" t="s">
        <v>315</v>
      </c>
      <c r="F1401" s="116" t="s">
        <v>316</v>
      </c>
      <c r="G1401" s="116" t="s">
        <v>317</v>
      </c>
      <c r="H1401" s="116">
        <v>0.36</v>
      </c>
      <c r="I1401" s="116">
        <v>0.57999999999999996</v>
      </c>
      <c r="J1401" s="116" t="s">
        <v>326</v>
      </c>
      <c r="K1401" s="116">
        <v>0.27825715990119998</v>
      </c>
      <c r="L1401" s="116">
        <v>4024.0600477972798</v>
      </c>
      <c r="M1401" s="116">
        <v>10.9318300550937</v>
      </c>
      <c r="N1401" s="116">
        <v>1.9311265372803801</v>
      </c>
      <c r="O1401" s="116">
        <v>3.0418599836529898</v>
      </c>
      <c r="P1401" s="116">
        <v>0.53734978567348002</v>
      </c>
      <c r="Q1401" s="116">
        <v>1119.72352017196</v>
      </c>
      <c r="R1401" s="116">
        <v>1310</v>
      </c>
      <c r="S1401" s="116" t="s">
        <v>318</v>
      </c>
      <c r="T1401" s="116">
        <v>1310</v>
      </c>
      <c r="U1401" s="116" t="s">
        <v>327</v>
      </c>
      <c r="V1401" s="116" t="s">
        <v>326</v>
      </c>
      <c r="Z1401" s="116">
        <v>0</v>
      </c>
      <c r="AA1401" s="116">
        <v>1</v>
      </c>
      <c r="AB1401" s="116">
        <v>3.0418599836529898</v>
      </c>
      <c r="AC1401" s="116">
        <v>0.53734978567348002</v>
      </c>
      <c r="AD1401" s="116">
        <v>1119.72352011266</v>
      </c>
      <c r="AF1401" s="116">
        <v>-1</v>
      </c>
      <c r="AG1401" s="116">
        <v>-1</v>
      </c>
      <c r="AH1401" s="116">
        <v>-1</v>
      </c>
      <c r="AI1401" s="116">
        <v>-1</v>
      </c>
      <c r="AJ1401" s="116">
        <v>0</v>
      </c>
      <c r="AM1401" s="116" t="s">
        <v>319</v>
      </c>
      <c r="AN1401" s="116" t="s">
        <v>328</v>
      </c>
      <c r="AQ1401" s="116">
        <v>779</v>
      </c>
      <c r="AR1401" s="116" t="s">
        <v>320</v>
      </c>
      <c r="AS1401" s="116" t="s">
        <v>248</v>
      </c>
      <c r="AT1401" s="116" t="s">
        <v>268</v>
      </c>
      <c r="AV1401" s="116">
        <v>134.523673005012</v>
      </c>
      <c r="AW1401" s="116">
        <v>0.90812937559999996</v>
      </c>
    </row>
    <row r="1402" spans="1:49" x14ac:dyDescent="0.25">
      <c r="A1402" s="127">
        <v>260000</v>
      </c>
      <c r="B1402" s="127">
        <v>2500000</v>
      </c>
      <c r="C1402" s="127">
        <v>810000</v>
      </c>
      <c r="D1402" s="116" t="s">
        <v>314</v>
      </c>
      <c r="E1402" s="116" t="s">
        <v>315</v>
      </c>
      <c r="F1402" s="116" t="s">
        <v>316</v>
      </c>
      <c r="G1402" s="116" t="s">
        <v>317</v>
      </c>
      <c r="H1402" s="116">
        <v>0.36</v>
      </c>
      <c r="I1402" s="116">
        <v>0.57999999999999996</v>
      </c>
      <c r="J1402" s="116" t="s">
        <v>326</v>
      </c>
      <c r="K1402" s="116">
        <v>8.2864634825040001E-2</v>
      </c>
      <c r="L1402" s="116">
        <v>4024.0600477972798</v>
      </c>
      <c r="M1402" s="116">
        <v>10.9318300550937</v>
      </c>
      <c r="N1402" s="116">
        <v>1.9311265372803801</v>
      </c>
      <c r="O1402" s="116">
        <v>0.90586210548477997</v>
      </c>
      <c r="P1402" s="116">
        <v>0.16002209531268999</v>
      </c>
      <c r="Q1402" s="116">
        <v>333.45226637476998</v>
      </c>
      <c r="R1402" s="116">
        <v>1310</v>
      </c>
      <c r="S1402" s="116" t="s">
        <v>318</v>
      </c>
      <c r="T1402" s="116">
        <v>1310</v>
      </c>
      <c r="U1402" s="116" t="s">
        <v>327</v>
      </c>
      <c r="V1402" s="116" t="s">
        <v>326</v>
      </c>
      <c r="Z1402" s="116">
        <v>0</v>
      </c>
      <c r="AA1402" s="116">
        <v>1</v>
      </c>
      <c r="AB1402" s="116">
        <v>0.90586210548477997</v>
      </c>
      <c r="AC1402" s="116">
        <v>0.16002209531268999</v>
      </c>
      <c r="AD1402" s="116">
        <v>333.452266433592</v>
      </c>
      <c r="AF1402" s="116">
        <v>-1</v>
      </c>
      <c r="AG1402" s="116">
        <v>-1</v>
      </c>
      <c r="AH1402" s="116">
        <v>-1</v>
      </c>
      <c r="AI1402" s="116">
        <v>-1</v>
      </c>
      <c r="AJ1402" s="116">
        <v>0</v>
      </c>
      <c r="AM1402" s="116" t="s">
        <v>319</v>
      </c>
      <c r="AN1402" s="116" t="s">
        <v>328</v>
      </c>
      <c r="AQ1402" s="116">
        <v>779</v>
      </c>
      <c r="AR1402" s="116" t="s">
        <v>320</v>
      </c>
      <c r="AS1402" s="116" t="s">
        <v>248</v>
      </c>
      <c r="AT1402" s="116" t="s">
        <v>268</v>
      </c>
      <c r="AV1402" s="116">
        <v>84.883377482449305</v>
      </c>
      <c r="AW1402" s="116">
        <v>0.27043979439999999</v>
      </c>
    </row>
    <row r="1403" spans="1:49" x14ac:dyDescent="0.25">
      <c r="A1403" s="127">
        <v>260000</v>
      </c>
      <c r="B1403" s="127">
        <v>2500000</v>
      </c>
      <c r="C1403" s="127">
        <v>810000</v>
      </c>
      <c r="D1403" s="116" t="s">
        <v>314</v>
      </c>
      <c r="E1403" s="116" t="s">
        <v>315</v>
      </c>
      <c r="F1403" s="116" t="s">
        <v>316</v>
      </c>
      <c r="G1403" s="116" t="s">
        <v>317</v>
      </c>
      <c r="H1403" s="116">
        <v>0.36</v>
      </c>
      <c r="I1403" s="116">
        <v>0.57999999999999996</v>
      </c>
      <c r="J1403" s="116" t="s">
        <v>326</v>
      </c>
      <c r="K1403" s="116">
        <v>5.6290961386999997E-4</v>
      </c>
      <c r="L1403" s="116">
        <v>3997.1224318712498</v>
      </c>
      <c r="M1403" s="116">
        <v>8.82412272856714</v>
      </c>
      <c r="N1403" s="116">
        <v>1.2397378920839901</v>
      </c>
      <c r="O1403" s="116">
        <v>4.9671835178800002E-3</v>
      </c>
      <c r="P1403" s="116">
        <v>6.9786037812999998E-4</v>
      </c>
      <c r="Q1403" s="116">
        <v>2.2500186447197601</v>
      </c>
      <c r="R1403" s="116">
        <v>1210</v>
      </c>
      <c r="S1403" s="116" t="s">
        <v>318</v>
      </c>
      <c r="T1403" s="116">
        <v>1210</v>
      </c>
      <c r="U1403" s="116" t="s">
        <v>327</v>
      </c>
      <c r="V1403" s="116" t="s">
        <v>326</v>
      </c>
      <c r="Z1403" s="116">
        <v>0</v>
      </c>
      <c r="AA1403" s="116">
        <v>1</v>
      </c>
      <c r="AB1403" s="116">
        <v>4.9671835178800002E-3</v>
      </c>
      <c r="AC1403" s="116">
        <v>6.9786037812999998E-4</v>
      </c>
      <c r="AD1403" s="116">
        <v>2.25001864472152</v>
      </c>
      <c r="AF1403" s="116">
        <v>-1</v>
      </c>
      <c r="AG1403" s="116">
        <v>-1</v>
      </c>
      <c r="AH1403" s="116">
        <v>-1</v>
      </c>
      <c r="AI1403" s="116">
        <v>-1</v>
      </c>
      <c r="AJ1403" s="116">
        <v>0</v>
      </c>
      <c r="AM1403" s="116" t="s">
        <v>319</v>
      </c>
      <c r="AN1403" s="116" t="s">
        <v>328</v>
      </c>
      <c r="AQ1403" s="116">
        <v>779</v>
      </c>
      <c r="AR1403" s="116" t="s">
        <v>320</v>
      </c>
      <c r="AS1403" s="116" t="s">
        <v>248</v>
      </c>
      <c r="AT1403" s="116" t="s">
        <v>268</v>
      </c>
      <c r="AV1403" s="116">
        <v>26.471699739560599</v>
      </c>
      <c r="AW1403" s="116">
        <v>1.8248326E-3</v>
      </c>
    </row>
    <row r="1404" spans="1:49" x14ac:dyDescent="0.25">
      <c r="A1404" s="127">
        <v>260000</v>
      </c>
      <c r="B1404" s="127">
        <v>2500000</v>
      </c>
      <c r="C1404" s="127">
        <v>810000</v>
      </c>
      <c r="D1404" s="116" t="s">
        <v>314</v>
      </c>
      <c r="E1404" s="116" t="s">
        <v>315</v>
      </c>
      <c r="F1404" s="116" t="s">
        <v>316</v>
      </c>
      <c r="G1404" s="116" t="s">
        <v>317</v>
      </c>
      <c r="H1404" s="116">
        <v>0.36</v>
      </c>
      <c r="I1404" s="116">
        <v>0.57999999999999996</v>
      </c>
      <c r="J1404" s="116" t="s">
        <v>326</v>
      </c>
      <c r="K1404" s="116">
        <v>4.5420620645450001E-2</v>
      </c>
      <c r="L1404" s="116">
        <v>3997.1224318712498</v>
      </c>
      <c r="M1404" s="116">
        <v>8.82412272856714</v>
      </c>
      <c r="N1404" s="116">
        <v>1.2397378920839901</v>
      </c>
      <c r="O1404" s="116">
        <v>0.40079713098318998</v>
      </c>
      <c r="P1404" s="116">
        <v>5.6309664496139999E-2</v>
      </c>
      <c r="Q1404" s="116">
        <v>181.551781651467</v>
      </c>
      <c r="R1404" s="116">
        <v>1310</v>
      </c>
      <c r="S1404" s="116" t="s">
        <v>318</v>
      </c>
      <c r="T1404" s="116">
        <v>1310</v>
      </c>
      <c r="U1404" s="116" t="s">
        <v>327</v>
      </c>
      <c r="V1404" s="116" t="s">
        <v>326</v>
      </c>
      <c r="Z1404" s="116">
        <v>0</v>
      </c>
      <c r="AA1404" s="116">
        <v>1</v>
      </c>
      <c r="AB1404" s="116">
        <v>0.40079713098318998</v>
      </c>
      <c r="AC1404" s="116">
        <v>5.6309664496139999E-2</v>
      </c>
      <c r="AD1404" s="116">
        <v>181.551781651467</v>
      </c>
      <c r="AF1404" s="116">
        <v>-1</v>
      </c>
      <c r="AG1404" s="116">
        <v>-1</v>
      </c>
      <c r="AH1404" s="116">
        <v>-1</v>
      </c>
      <c r="AI1404" s="116">
        <v>-1</v>
      </c>
      <c r="AJ1404" s="116">
        <v>0</v>
      </c>
      <c r="AM1404" s="116" t="s">
        <v>319</v>
      </c>
      <c r="AN1404" s="116" t="s">
        <v>328</v>
      </c>
      <c r="AQ1404" s="116">
        <v>779</v>
      </c>
      <c r="AR1404" s="116" t="s">
        <v>320</v>
      </c>
      <c r="AS1404" s="116" t="s">
        <v>248</v>
      </c>
      <c r="AT1404" s="116" t="s">
        <v>268</v>
      </c>
      <c r="AV1404" s="116">
        <v>54.426150958754597</v>
      </c>
      <c r="AW1404" s="116">
        <v>0.14724394290000001</v>
      </c>
    </row>
    <row r="1405" spans="1:49" x14ac:dyDescent="0.25">
      <c r="A1405" s="127">
        <v>260000</v>
      </c>
      <c r="B1405" s="127">
        <v>2500000</v>
      </c>
      <c r="C1405" s="127">
        <v>810000</v>
      </c>
      <c r="D1405" s="116" t="s">
        <v>314</v>
      </c>
      <c r="E1405" s="116" t="s">
        <v>315</v>
      </c>
      <c r="F1405" s="116" t="s">
        <v>316</v>
      </c>
      <c r="G1405" s="116" t="s">
        <v>317</v>
      </c>
      <c r="H1405" s="116">
        <v>0.36</v>
      </c>
      <c r="I1405" s="116">
        <v>0.57999999999999996</v>
      </c>
      <c r="J1405" s="116" t="s">
        <v>326</v>
      </c>
      <c r="K1405" s="116">
        <v>1.56961193735E-3</v>
      </c>
      <c r="L1405" s="116">
        <v>3997.1224318712498</v>
      </c>
      <c r="M1405" s="116">
        <v>8.82412272856714</v>
      </c>
      <c r="N1405" s="116">
        <v>1.2397378920839901</v>
      </c>
      <c r="O1405" s="116">
        <v>1.3850448371480001E-2</v>
      </c>
      <c r="P1405" s="116">
        <v>1.94590739461E-3</v>
      </c>
      <c r="Q1405" s="116">
        <v>6.2739310841505596</v>
      </c>
      <c r="R1405" s="116">
        <v>1750</v>
      </c>
      <c r="S1405" s="116" t="s">
        <v>321</v>
      </c>
      <c r="T1405" s="116">
        <v>1750</v>
      </c>
      <c r="U1405" s="116" t="s">
        <v>327</v>
      </c>
      <c r="V1405" s="116" t="s">
        <v>326</v>
      </c>
      <c r="Z1405" s="116">
        <v>0</v>
      </c>
      <c r="AA1405" s="116">
        <v>1</v>
      </c>
      <c r="AB1405" s="116">
        <v>1.3850448371480001E-2</v>
      </c>
      <c r="AC1405" s="116">
        <v>1.94590739461E-3</v>
      </c>
      <c r="AD1405" s="116">
        <v>6.2739310022239403</v>
      </c>
      <c r="AF1405" s="116">
        <v>-1</v>
      </c>
      <c r="AG1405" s="116">
        <v>-1</v>
      </c>
      <c r="AH1405" s="116">
        <v>-1</v>
      </c>
      <c r="AI1405" s="116">
        <v>-1</v>
      </c>
      <c r="AJ1405" s="116">
        <v>0</v>
      </c>
      <c r="AM1405" s="116" t="s">
        <v>319</v>
      </c>
      <c r="AN1405" s="116" t="s">
        <v>328</v>
      </c>
      <c r="AQ1405" s="116">
        <v>779</v>
      </c>
      <c r="AR1405" s="116" t="s">
        <v>320</v>
      </c>
      <c r="AS1405" s="116" t="s">
        <v>248</v>
      </c>
      <c r="AT1405" s="116" t="s">
        <v>268</v>
      </c>
      <c r="AV1405" s="116">
        <v>30.073201576266101</v>
      </c>
      <c r="AW1405" s="116">
        <v>5.0883463000000002E-3</v>
      </c>
    </row>
    <row r="1406" spans="1:49" x14ac:dyDescent="0.25">
      <c r="A1406" s="127">
        <v>260000</v>
      </c>
      <c r="B1406" s="127">
        <v>2500000</v>
      </c>
      <c r="C1406" s="127">
        <v>810000</v>
      </c>
      <c r="D1406" s="116" t="s">
        <v>314</v>
      </c>
      <c r="E1406" s="116" t="s">
        <v>315</v>
      </c>
      <c r="F1406" s="116" t="s">
        <v>316</v>
      </c>
      <c r="G1406" s="116" t="s">
        <v>317</v>
      </c>
      <c r="H1406" s="116">
        <v>0.36</v>
      </c>
      <c r="I1406" s="116">
        <v>0.57999999999999996</v>
      </c>
      <c r="J1406" s="116" t="s">
        <v>326</v>
      </c>
      <c r="K1406" s="116">
        <v>4.3926530157500001E-3</v>
      </c>
      <c r="L1406" s="116">
        <v>3962.2837507327799</v>
      </c>
      <c r="M1406" s="116">
        <v>9.9607226482451008</v>
      </c>
      <c r="N1406" s="116">
        <v>1.5985430944824299</v>
      </c>
      <c r="O1406" s="116">
        <v>4.3753998379879998E-2</v>
      </c>
      <c r="P1406" s="116">
        <v>7.0218451447800001E-3</v>
      </c>
      <c r="Q1406" s="116">
        <v>17.404937666921501</v>
      </c>
      <c r="R1406" s="116">
        <v>1700</v>
      </c>
      <c r="S1406" s="116" t="s">
        <v>322</v>
      </c>
      <c r="T1406" s="116">
        <v>1700</v>
      </c>
      <c r="U1406" s="116" t="s">
        <v>327</v>
      </c>
      <c r="V1406" s="116" t="s">
        <v>326</v>
      </c>
      <c r="Z1406" s="116">
        <v>0</v>
      </c>
      <c r="AA1406" s="116">
        <v>1</v>
      </c>
      <c r="AB1406" s="116">
        <v>4.3753998379879998E-2</v>
      </c>
      <c r="AC1406" s="116">
        <v>7.0218451447800001E-3</v>
      </c>
      <c r="AD1406" s="116">
        <v>17.404937679107402</v>
      </c>
      <c r="AF1406" s="116">
        <v>-1</v>
      </c>
      <c r="AG1406" s="116">
        <v>-1</v>
      </c>
      <c r="AH1406" s="116">
        <v>-1</v>
      </c>
      <c r="AI1406" s="116">
        <v>-1</v>
      </c>
      <c r="AJ1406" s="116">
        <v>0</v>
      </c>
      <c r="AM1406" s="116" t="s">
        <v>319</v>
      </c>
      <c r="AN1406" s="116" t="s">
        <v>328</v>
      </c>
      <c r="AQ1406" s="116">
        <v>779</v>
      </c>
      <c r="AR1406" s="116" t="s">
        <v>320</v>
      </c>
      <c r="AS1406" s="116" t="s">
        <v>248</v>
      </c>
      <c r="AT1406" s="116" t="s">
        <v>268</v>
      </c>
      <c r="AV1406" s="116">
        <v>17.742760572089399</v>
      </c>
      <c r="AW1406" s="116">
        <v>1.41159267E-2</v>
      </c>
    </row>
    <row r="1407" spans="1:49" x14ac:dyDescent="0.25">
      <c r="A1407" s="127">
        <v>260000</v>
      </c>
      <c r="B1407" s="127">
        <v>2500000</v>
      </c>
      <c r="C1407" s="127">
        <v>810000</v>
      </c>
      <c r="D1407" s="116" t="s">
        <v>314</v>
      </c>
      <c r="E1407" s="116" t="s">
        <v>315</v>
      </c>
      <c r="F1407" s="116" t="s">
        <v>316</v>
      </c>
      <c r="G1407" s="116" t="s">
        <v>317</v>
      </c>
      <c r="H1407" s="116">
        <v>0.36</v>
      </c>
      <c r="I1407" s="116">
        <v>0.57999999999999996</v>
      </c>
      <c r="J1407" s="116" t="s">
        <v>326</v>
      </c>
      <c r="K1407" s="116">
        <v>0.15440972073604001</v>
      </c>
      <c r="L1407" s="116">
        <v>3962.2837507327799</v>
      </c>
      <c r="M1407" s="116">
        <v>9.9607226482451008</v>
      </c>
      <c r="N1407" s="116">
        <v>1.5985430944824299</v>
      </c>
      <c r="O1407" s="116">
        <v>1.5380324024446901</v>
      </c>
      <c r="P1407" s="116">
        <v>0.24683059280356001</v>
      </c>
      <c r="Q1407" s="116">
        <v>611.81512742760594</v>
      </c>
      <c r="R1407" s="116">
        <v>1310</v>
      </c>
      <c r="S1407" s="116" t="s">
        <v>318</v>
      </c>
      <c r="T1407" s="116">
        <v>1310</v>
      </c>
      <c r="U1407" s="116" t="s">
        <v>327</v>
      </c>
      <c r="V1407" s="116" t="s">
        <v>326</v>
      </c>
      <c r="Z1407" s="116">
        <v>0</v>
      </c>
      <c r="AA1407" s="116">
        <v>1</v>
      </c>
      <c r="AB1407" s="116">
        <v>1.5380324024446901</v>
      </c>
      <c r="AC1407" s="116">
        <v>0.24683059280356001</v>
      </c>
      <c r="AD1407" s="116">
        <v>611.81512742760594</v>
      </c>
      <c r="AF1407" s="116">
        <v>-1</v>
      </c>
      <c r="AG1407" s="116">
        <v>-1</v>
      </c>
      <c r="AH1407" s="116">
        <v>-1</v>
      </c>
      <c r="AI1407" s="116">
        <v>-1</v>
      </c>
      <c r="AJ1407" s="116">
        <v>0</v>
      </c>
      <c r="AM1407" s="116" t="s">
        <v>319</v>
      </c>
      <c r="AN1407" s="116" t="s">
        <v>328</v>
      </c>
      <c r="AQ1407" s="116">
        <v>779</v>
      </c>
      <c r="AR1407" s="116" t="s">
        <v>320</v>
      </c>
      <c r="AS1407" s="116" t="s">
        <v>248</v>
      </c>
      <c r="AT1407" s="116" t="s">
        <v>268</v>
      </c>
      <c r="AV1407" s="116">
        <v>110.82466967101</v>
      </c>
      <c r="AW1407" s="116">
        <v>0.49620042780000001</v>
      </c>
    </row>
    <row r="1408" spans="1:49" x14ac:dyDescent="0.25">
      <c r="A1408" s="127">
        <v>260000</v>
      </c>
      <c r="B1408" s="127">
        <v>2500000</v>
      </c>
      <c r="C1408" s="127">
        <v>810000</v>
      </c>
      <c r="D1408" s="116" t="s">
        <v>314</v>
      </c>
      <c r="E1408" s="116" t="s">
        <v>315</v>
      </c>
      <c r="F1408" s="116" t="s">
        <v>316</v>
      </c>
      <c r="G1408" s="116" t="s">
        <v>317</v>
      </c>
      <c r="H1408" s="116">
        <v>0.36</v>
      </c>
      <c r="I1408" s="116">
        <v>0.57999999999999996</v>
      </c>
      <c r="J1408" s="116" t="s">
        <v>326</v>
      </c>
      <c r="K1408" s="116">
        <v>3.1878587059500002E-2</v>
      </c>
      <c r="L1408" s="116">
        <v>3962.2837507327799</v>
      </c>
      <c r="M1408" s="116">
        <v>9.9607226482451008</v>
      </c>
      <c r="N1408" s="116">
        <v>1.5985430944824299</v>
      </c>
      <c r="O1408" s="116">
        <v>0.31753376411767997</v>
      </c>
      <c r="P1408" s="116">
        <v>5.0959295205830001E-2</v>
      </c>
      <c r="Q1408" s="116">
        <v>126.31200750220501</v>
      </c>
      <c r="R1408" s="116">
        <v>1720</v>
      </c>
      <c r="S1408" s="116" t="s">
        <v>325</v>
      </c>
      <c r="T1408" s="116">
        <v>1720</v>
      </c>
      <c r="U1408" s="116" t="s">
        <v>327</v>
      </c>
      <c r="V1408" s="116" t="s">
        <v>326</v>
      </c>
      <c r="Z1408" s="116">
        <v>0</v>
      </c>
      <c r="AA1408" s="116">
        <v>1</v>
      </c>
      <c r="AB1408" s="116">
        <v>0.31753376411767997</v>
      </c>
      <c r="AC1408" s="116">
        <v>5.0959295205830001E-2</v>
      </c>
      <c r="AD1408" s="116">
        <v>126.312007491743</v>
      </c>
      <c r="AF1408" s="116">
        <v>-1</v>
      </c>
      <c r="AG1408" s="116">
        <v>-1</v>
      </c>
      <c r="AH1408" s="116">
        <v>-1</v>
      </c>
      <c r="AI1408" s="116">
        <v>-1</v>
      </c>
      <c r="AJ1408" s="116">
        <v>0</v>
      </c>
      <c r="AM1408" s="116" t="s">
        <v>319</v>
      </c>
      <c r="AN1408" s="116" t="s">
        <v>328</v>
      </c>
      <c r="AQ1408" s="116">
        <v>779</v>
      </c>
      <c r="AR1408" s="116" t="s">
        <v>320</v>
      </c>
      <c r="AS1408" s="116" t="s">
        <v>248</v>
      </c>
      <c r="AT1408" s="116" t="s">
        <v>268</v>
      </c>
      <c r="AV1408" s="116">
        <v>54.398410514820199</v>
      </c>
      <c r="AW1408" s="116">
        <v>0.1024428285</v>
      </c>
    </row>
    <row r="1409" spans="1:49" x14ac:dyDescent="0.25">
      <c r="A1409" s="127">
        <v>260000</v>
      </c>
      <c r="B1409" s="127">
        <v>2500000</v>
      </c>
      <c r="C1409" s="127">
        <v>810000</v>
      </c>
      <c r="D1409" s="116" t="s">
        <v>314</v>
      </c>
      <c r="E1409" s="116" t="s">
        <v>315</v>
      </c>
      <c r="F1409" s="116" t="s">
        <v>316</v>
      </c>
      <c r="G1409" s="116" t="s">
        <v>317</v>
      </c>
      <c r="H1409" s="116">
        <v>0.36</v>
      </c>
      <c r="I1409" s="116">
        <v>0.57999999999999996</v>
      </c>
      <c r="J1409" s="116" t="s">
        <v>326</v>
      </c>
      <c r="K1409" s="116">
        <v>3.7977790607930002E-2</v>
      </c>
      <c r="L1409" s="116">
        <v>3962.2837507327799</v>
      </c>
      <c r="M1409" s="116">
        <v>9.9607226482451008</v>
      </c>
      <c r="N1409" s="116">
        <v>1.5985430944824299</v>
      </c>
      <c r="O1409" s="116">
        <v>0.37828623903878</v>
      </c>
      <c r="P1409" s="116">
        <v>6.0709134920009997E-2</v>
      </c>
      <c r="Q1409" s="116">
        <v>150.478782614561</v>
      </c>
      <c r="R1409" s="116">
        <v>1310</v>
      </c>
      <c r="S1409" s="116" t="s">
        <v>318</v>
      </c>
      <c r="T1409" s="116">
        <v>1310</v>
      </c>
      <c r="U1409" s="116" t="s">
        <v>327</v>
      </c>
      <c r="V1409" s="116" t="s">
        <v>326</v>
      </c>
      <c r="Z1409" s="116">
        <v>0</v>
      </c>
      <c r="AA1409" s="116">
        <v>1</v>
      </c>
      <c r="AB1409" s="116">
        <v>0.37828623903878</v>
      </c>
      <c r="AC1409" s="116">
        <v>6.0709134920009997E-2</v>
      </c>
      <c r="AD1409" s="116">
        <v>150.47878275586899</v>
      </c>
      <c r="AF1409" s="116">
        <v>-1</v>
      </c>
      <c r="AG1409" s="116">
        <v>-1</v>
      </c>
      <c r="AH1409" s="116">
        <v>-1</v>
      </c>
      <c r="AI1409" s="116">
        <v>-1</v>
      </c>
      <c r="AJ1409" s="116">
        <v>0</v>
      </c>
      <c r="AM1409" s="116" t="s">
        <v>319</v>
      </c>
      <c r="AN1409" s="116" t="s">
        <v>328</v>
      </c>
      <c r="AQ1409" s="116">
        <v>779</v>
      </c>
      <c r="AR1409" s="116" t="s">
        <v>320</v>
      </c>
      <c r="AS1409" s="116" t="s">
        <v>248</v>
      </c>
      <c r="AT1409" s="116" t="s">
        <v>268</v>
      </c>
      <c r="AV1409" s="116">
        <v>63.629518965438898</v>
      </c>
      <c r="AW1409" s="116">
        <v>0.12204280839999999</v>
      </c>
    </row>
    <row r="1410" spans="1:49" x14ac:dyDescent="0.25">
      <c r="A1410" s="127">
        <v>260000</v>
      </c>
      <c r="B1410" s="127">
        <v>2500000</v>
      </c>
      <c r="C1410" s="127">
        <v>810000</v>
      </c>
      <c r="D1410" s="116" t="s">
        <v>314</v>
      </c>
      <c r="E1410" s="116" t="s">
        <v>315</v>
      </c>
      <c r="F1410" s="116" t="s">
        <v>316</v>
      </c>
      <c r="G1410" s="116" t="s">
        <v>317</v>
      </c>
      <c r="H1410" s="116">
        <v>0.36</v>
      </c>
      <c r="I1410" s="116">
        <v>0.57999999999999996</v>
      </c>
      <c r="J1410" s="116" t="s">
        <v>326</v>
      </c>
      <c r="K1410" s="116">
        <v>9.7104781860030007E-2</v>
      </c>
      <c r="L1410" s="116">
        <v>3948.6198590720901</v>
      </c>
      <c r="M1410" s="116">
        <v>9.2692478930246107</v>
      </c>
      <c r="N1410" s="116">
        <v>1.3421148882585501</v>
      </c>
      <c r="O1410" s="116">
        <v>0.90008829465869999</v>
      </c>
      <c r="P1410" s="116">
        <v>0.13032577345544</v>
      </c>
      <c r="Q1410" s="116">
        <v>383.42987006338097</v>
      </c>
      <c r="R1410" s="116">
        <v>1210</v>
      </c>
      <c r="S1410" s="116" t="s">
        <v>318</v>
      </c>
      <c r="T1410" s="116">
        <v>1210</v>
      </c>
      <c r="U1410" s="116" t="s">
        <v>327</v>
      </c>
      <c r="V1410" s="116" t="s">
        <v>326</v>
      </c>
      <c r="Z1410" s="116">
        <v>0</v>
      </c>
      <c r="AA1410" s="116">
        <v>1</v>
      </c>
      <c r="AB1410" s="116">
        <v>0.90008829465869999</v>
      </c>
      <c r="AC1410" s="116">
        <v>0.13032577345544</v>
      </c>
      <c r="AD1410" s="116">
        <v>383.429870063382</v>
      </c>
      <c r="AF1410" s="116">
        <v>-1</v>
      </c>
      <c r="AG1410" s="116">
        <v>-1</v>
      </c>
      <c r="AH1410" s="116">
        <v>-1</v>
      </c>
      <c r="AI1410" s="116">
        <v>-1</v>
      </c>
      <c r="AJ1410" s="116">
        <v>0</v>
      </c>
      <c r="AM1410" s="116" t="s">
        <v>319</v>
      </c>
      <c r="AN1410" s="116" t="s">
        <v>328</v>
      </c>
      <c r="AQ1410" s="116">
        <v>779</v>
      </c>
      <c r="AR1410" s="116" t="s">
        <v>320</v>
      </c>
      <c r="AS1410" s="116" t="s">
        <v>248</v>
      </c>
      <c r="AT1410" s="116" t="s">
        <v>268</v>
      </c>
      <c r="AV1410" s="116">
        <v>92.239625811648196</v>
      </c>
      <c r="AW1410" s="116">
        <v>0.31097313059999998</v>
      </c>
    </row>
    <row r="1411" spans="1:49" x14ac:dyDescent="0.25">
      <c r="A1411" s="127">
        <v>260000</v>
      </c>
      <c r="B1411" s="127">
        <v>2500000</v>
      </c>
      <c r="C1411" s="127">
        <v>810000</v>
      </c>
      <c r="D1411" s="116" t="s">
        <v>314</v>
      </c>
      <c r="E1411" s="116" t="s">
        <v>315</v>
      </c>
      <c r="F1411" s="116" t="s">
        <v>316</v>
      </c>
      <c r="G1411" s="116" t="s">
        <v>317</v>
      </c>
      <c r="H1411" s="116">
        <v>0.36</v>
      </c>
      <c r="I1411" s="116">
        <v>0.57999999999999996</v>
      </c>
      <c r="J1411" s="116" t="s">
        <v>326</v>
      </c>
      <c r="K1411" s="116">
        <v>3.8663726887179999E-2</v>
      </c>
      <c r="L1411" s="116">
        <v>3948.6198590720901</v>
      </c>
      <c r="M1411" s="116">
        <v>9.2692478930246107</v>
      </c>
      <c r="N1411" s="116">
        <v>1.3421148882585501</v>
      </c>
      <c r="O1411" s="116">
        <v>0.35838366898551999</v>
      </c>
      <c r="P1411" s="116">
        <v>5.1891163490849997E-2</v>
      </c>
      <c r="Q1411" s="116">
        <v>152.66835981248201</v>
      </c>
      <c r="R1411" s="116">
        <v>1310</v>
      </c>
      <c r="S1411" s="116" t="s">
        <v>318</v>
      </c>
      <c r="T1411" s="116">
        <v>1310</v>
      </c>
      <c r="U1411" s="116" t="s">
        <v>327</v>
      </c>
      <c r="V1411" s="116" t="s">
        <v>326</v>
      </c>
      <c r="Z1411" s="116">
        <v>0</v>
      </c>
      <c r="AA1411" s="116">
        <v>1</v>
      </c>
      <c r="AB1411" s="116">
        <v>0.35838366898551999</v>
      </c>
      <c r="AC1411" s="116">
        <v>5.1891163490849997E-2</v>
      </c>
      <c r="AD1411" s="116">
        <v>152.66835981248099</v>
      </c>
      <c r="AF1411" s="116">
        <v>-1</v>
      </c>
      <c r="AG1411" s="116">
        <v>-1</v>
      </c>
      <c r="AH1411" s="116">
        <v>-1</v>
      </c>
      <c r="AI1411" s="116">
        <v>-1</v>
      </c>
      <c r="AJ1411" s="116">
        <v>0</v>
      </c>
      <c r="AM1411" s="116" t="s">
        <v>319</v>
      </c>
      <c r="AN1411" s="116" t="s">
        <v>328</v>
      </c>
      <c r="AQ1411" s="116">
        <v>779</v>
      </c>
      <c r="AR1411" s="116" t="s">
        <v>320</v>
      </c>
      <c r="AS1411" s="116" t="s">
        <v>248</v>
      </c>
      <c r="AT1411" s="116" t="s">
        <v>268</v>
      </c>
      <c r="AV1411" s="116">
        <v>50.1202421331339</v>
      </c>
      <c r="AW1411" s="116">
        <v>0.1238186211</v>
      </c>
    </row>
    <row r="1412" spans="1:49" x14ac:dyDescent="0.25">
      <c r="A1412" s="127">
        <v>260000</v>
      </c>
      <c r="B1412" s="127">
        <v>2500000</v>
      </c>
      <c r="C1412" s="127">
        <v>810000</v>
      </c>
      <c r="D1412" s="116" t="s">
        <v>314</v>
      </c>
      <c r="E1412" s="116" t="s">
        <v>315</v>
      </c>
      <c r="F1412" s="116" t="s">
        <v>316</v>
      </c>
      <c r="G1412" s="116" t="s">
        <v>317</v>
      </c>
      <c r="H1412" s="116">
        <v>0.36</v>
      </c>
      <c r="I1412" s="116">
        <v>0.57999999999999996</v>
      </c>
      <c r="J1412" s="116" t="s">
        <v>326</v>
      </c>
      <c r="K1412" s="116">
        <v>9.6146295830899994E-2</v>
      </c>
      <c r="L1412" s="116">
        <v>3994.9398602685101</v>
      </c>
      <c r="M1412" s="116">
        <v>9.2529968362171093</v>
      </c>
      <c r="N1412" s="116">
        <v>1.32763171750565</v>
      </c>
      <c r="O1412" s="116">
        <v>0.88964137113738995</v>
      </c>
      <c r="P1412" s="116">
        <v>0.12764687186578999</v>
      </c>
      <c r="Q1412" s="116">
        <v>384.09866963206701</v>
      </c>
      <c r="R1412" s="116">
        <v>1210</v>
      </c>
      <c r="S1412" s="116" t="s">
        <v>318</v>
      </c>
      <c r="T1412" s="116">
        <v>1210</v>
      </c>
      <c r="U1412" s="116" t="s">
        <v>327</v>
      </c>
      <c r="V1412" s="116" t="s">
        <v>326</v>
      </c>
      <c r="Z1412" s="116">
        <v>0</v>
      </c>
      <c r="AA1412" s="116">
        <v>1</v>
      </c>
      <c r="AB1412" s="116">
        <v>0.88964137113738995</v>
      </c>
      <c r="AC1412" s="116">
        <v>0.12764687186578999</v>
      </c>
      <c r="AD1412" s="116">
        <v>755.26172081477102</v>
      </c>
      <c r="AF1412" s="116">
        <v>-1</v>
      </c>
      <c r="AG1412" s="116">
        <v>-1</v>
      </c>
      <c r="AH1412" s="116">
        <v>-1</v>
      </c>
      <c r="AI1412" s="116">
        <v>-1</v>
      </c>
      <c r="AJ1412" s="116">
        <v>0</v>
      </c>
      <c r="AM1412" s="116" t="s">
        <v>319</v>
      </c>
      <c r="AN1412" s="116" t="s">
        <v>328</v>
      </c>
      <c r="AQ1412" s="116">
        <v>779</v>
      </c>
      <c r="AR1412" s="116" t="s">
        <v>320</v>
      </c>
      <c r="AS1412" s="116" t="s">
        <v>248</v>
      </c>
      <c r="AT1412" s="116" t="s">
        <v>268</v>
      </c>
      <c r="AV1412" s="116">
        <v>115.895244063913</v>
      </c>
      <c r="AW1412" s="116">
        <v>0.61253991959999998</v>
      </c>
    </row>
    <row r="1413" spans="1:49" x14ac:dyDescent="0.25">
      <c r="A1413" s="127">
        <v>260000</v>
      </c>
      <c r="B1413" s="127">
        <v>2500000</v>
      </c>
      <c r="C1413" s="127">
        <v>810000</v>
      </c>
      <c r="D1413" s="116" t="s">
        <v>314</v>
      </c>
      <c r="E1413" s="116" t="s">
        <v>315</v>
      </c>
      <c r="F1413" s="116" t="s">
        <v>316</v>
      </c>
      <c r="G1413" s="116" t="s">
        <v>317</v>
      </c>
      <c r="H1413" s="116">
        <v>0.36</v>
      </c>
      <c r="I1413" s="116">
        <v>0.57999999999999996</v>
      </c>
      <c r="J1413" s="116" t="s">
        <v>326</v>
      </c>
      <c r="K1413" s="116">
        <v>4.3770257382000003E-4</v>
      </c>
      <c r="L1413" s="116">
        <v>3994.9398602685101</v>
      </c>
      <c r="M1413" s="116">
        <v>9.2529968362171093</v>
      </c>
      <c r="N1413" s="116">
        <v>1.32763171750565</v>
      </c>
      <c r="O1413" s="116">
        <v>4.05006053083E-3</v>
      </c>
      <c r="P1413" s="116">
        <v>5.8110781984000001E-4</v>
      </c>
      <c r="Q1413" s="116">
        <v>1.7485954591276001</v>
      </c>
      <c r="R1413" s="116">
        <v>1750</v>
      </c>
      <c r="S1413" s="116" t="s">
        <v>321</v>
      </c>
      <c r="T1413" s="116">
        <v>1750</v>
      </c>
      <c r="U1413" s="116" t="s">
        <v>327</v>
      </c>
      <c r="V1413" s="116" t="s">
        <v>326</v>
      </c>
      <c r="Z1413" s="116">
        <v>0</v>
      </c>
      <c r="AA1413" s="116">
        <v>1</v>
      </c>
      <c r="AB1413" s="116">
        <v>4.05006053083E-3</v>
      </c>
      <c r="AC1413" s="116">
        <v>5.8110781984000001E-4</v>
      </c>
      <c r="AD1413" s="116">
        <v>1.74859545912883</v>
      </c>
      <c r="AF1413" s="116">
        <v>-1</v>
      </c>
      <c r="AG1413" s="116">
        <v>-1</v>
      </c>
      <c r="AH1413" s="116">
        <v>-1</v>
      </c>
      <c r="AI1413" s="116">
        <v>-1</v>
      </c>
      <c r="AJ1413" s="116">
        <v>0</v>
      </c>
      <c r="AM1413" s="116" t="s">
        <v>319</v>
      </c>
      <c r="AN1413" s="116" t="s">
        <v>328</v>
      </c>
      <c r="AQ1413" s="116">
        <v>779</v>
      </c>
      <c r="AR1413" s="116" t="s">
        <v>320</v>
      </c>
      <c r="AS1413" s="116" t="s">
        <v>248</v>
      </c>
      <c r="AT1413" s="116" t="s">
        <v>268</v>
      </c>
      <c r="AV1413" s="116">
        <v>20.604718116854499</v>
      </c>
      <c r="AW1413" s="116">
        <v>1.4181634E-3</v>
      </c>
    </row>
    <row r="1414" spans="1:49" x14ac:dyDescent="0.25">
      <c r="A1414" s="127">
        <v>260000</v>
      </c>
      <c r="B1414" s="127">
        <v>2500000</v>
      </c>
      <c r="C1414" s="127">
        <v>810000</v>
      </c>
      <c r="D1414" s="116" t="s">
        <v>314</v>
      </c>
      <c r="E1414" s="116" t="s">
        <v>315</v>
      </c>
      <c r="F1414" s="116" t="s">
        <v>316</v>
      </c>
      <c r="G1414" s="116" t="s">
        <v>317</v>
      </c>
      <c r="H1414" s="116">
        <v>0.36</v>
      </c>
      <c r="I1414" s="116">
        <v>0.57999999999999996</v>
      </c>
      <c r="J1414" s="116" t="s">
        <v>326</v>
      </c>
      <c r="K1414" s="116">
        <v>1.41507527423E-3</v>
      </c>
      <c r="L1414" s="116">
        <v>3994.9398602685101</v>
      </c>
      <c r="M1414" s="116">
        <v>9.2529968362171093</v>
      </c>
      <c r="N1414" s="116">
        <v>1.32763171750565</v>
      </c>
      <c r="O1414" s="116">
        <v>1.3093687035480001E-2</v>
      </c>
      <c r="P1414" s="116">
        <v>1.8786988167300001E-3</v>
      </c>
      <c r="Q1414" s="116">
        <v>5.6531406183138104</v>
      </c>
      <c r="R1414" s="116">
        <v>1750</v>
      </c>
      <c r="S1414" s="116" t="s">
        <v>321</v>
      </c>
      <c r="T1414" s="116">
        <v>1750</v>
      </c>
      <c r="U1414" s="116" t="s">
        <v>327</v>
      </c>
      <c r="V1414" s="116" t="s">
        <v>326</v>
      </c>
      <c r="Z1414" s="116">
        <v>0</v>
      </c>
      <c r="AA1414" s="116">
        <v>1</v>
      </c>
      <c r="AB1414" s="116">
        <v>1.3093687035480001E-2</v>
      </c>
      <c r="AC1414" s="116">
        <v>1.8786988167300001E-3</v>
      </c>
      <c r="AD1414" s="116">
        <v>5.6531406183136896</v>
      </c>
      <c r="AF1414" s="116">
        <v>-1</v>
      </c>
      <c r="AG1414" s="116">
        <v>-1</v>
      </c>
      <c r="AH1414" s="116">
        <v>-1</v>
      </c>
      <c r="AI1414" s="116">
        <v>-1</v>
      </c>
      <c r="AJ1414" s="116">
        <v>0</v>
      </c>
      <c r="AM1414" s="116" t="s">
        <v>319</v>
      </c>
      <c r="AN1414" s="116" t="s">
        <v>328</v>
      </c>
      <c r="AQ1414" s="116">
        <v>779</v>
      </c>
      <c r="AR1414" s="116" t="s">
        <v>320</v>
      </c>
      <c r="AS1414" s="116" t="s">
        <v>248</v>
      </c>
      <c r="AT1414" s="116" t="s">
        <v>268</v>
      </c>
      <c r="AV1414" s="116">
        <v>65.861552181357993</v>
      </c>
      <c r="AW1414" s="116">
        <v>4.5848666999999997E-3</v>
      </c>
    </row>
    <row r="1415" spans="1:49" x14ac:dyDescent="0.25">
      <c r="A1415" s="127">
        <v>260000</v>
      </c>
      <c r="B1415" s="127">
        <v>2500000</v>
      </c>
      <c r="C1415" s="127">
        <v>820000</v>
      </c>
      <c r="D1415" s="116" t="s">
        <v>314</v>
      </c>
      <c r="E1415" s="116" t="s">
        <v>315</v>
      </c>
      <c r="F1415" s="116" t="s">
        <v>316</v>
      </c>
      <c r="G1415" s="116" t="s">
        <v>317</v>
      </c>
      <c r="H1415" s="116">
        <v>0.36</v>
      </c>
      <c r="I1415" s="116">
        <v>0.57999999999999996</v>
      </c>
      <c r="J1415" s="116" t="s">
        <v>326</v>
      </c>
      <c r="K1415" s="116">
        <v>4.3835811616379998E-2</v>
      </c>
      <c r="L1415" s="116">
        <v>3995.14380327554</v>
      </c>
      <c r="M1415" s="116">
        <v>10.7921431506592</v>
      </c>
      <c r="N1415" s="116">
        <v>1.8762015431408701</v>
      </c>
      <c r="O1415" s="116">
        <v>0.47308235408930999</v>
      </c>
      <c r="P1415" s="116">
        <v>8.2244817399480002E-2</v>
      </c>
      <c r="Q1415" s="116">
        <v>175.13037114073799</v>
      </c>
      <c r="R1415" s="116">
        <v>1210</v>
      </c>
      <c r="S1415" s="116" t="s">
        <v>318</v>
      </c>
      <c r="T1415" s="116">
        <v>1210</v>
      </c>
      <c r="U1415" s="116" t="s">
        <v>327</v>
      </c>
      <c r="V1415" s="116" t="s">
        <v>326</v>
      </c>
      <c r="Z1415" s="116">
        <v>0</v>
      </c>
      <c r="AA1415" s="116">
        <v>1</v>
      </c>
      <c r="AB1415" s="116">
        <v>0.47308235408930999</v>
      </c>
      <c r="AC1415" s="116">
        <v>8.2244817399480002E-2</v>
      </c>
      <c r="AD1415" s="116">
        <v>175.13037114074001</v>
      </c>
      <c r="AF1415" s="116">
        <v>-1</v>
      </c>
      <c r="AG1415" s="116">
        <v>-1</v>
      </c>
      <c r="AH1415" s="116">
        <v>-1</v>
      </c>
      <c r="AI1415" s="116">
        <v>-1</v>
      </c>
      <c r="AJ1415" s="116">
        <v>0</v>
      </c>
      <c r="AM1415" s="116" t="s">
        <v>319</v>
      </c>
      <c r="AN1415" s="116" t="s">
        <v>328</v>
      </c>
      <c r="AQ1415" s="116">
        <v>779</v>
      </c>
      <c r="AR1415" s="116" t="s">
        <v>320</v>
      </c>
      <c r="AS1415" s="116" t="s">
        <v>248</v>
      </c>
      <c r="AT1415" s="116" t="s">
        <v>268</v>
      </c>
      <c r="AV1415" s="116">
        <v>197.79875523238701</v>
      </c>
      <c r="AW1415" s="116">
        <v>0.1420359863</v>
      </c>
    </row>
    <row r="1416" spans="1:49" x14ac:dyDescent="0.25">
      <c r="A1416" s="127">
        <v>260000</v>
      </c>
      <c r="B1416" s="127">
        <v>2500000</v>
      </c>
      <c r="C1416" s="127">
        <v>820000</v>
      </c>
      <c r="D1416" s="116" t="s">
        <v>314</v>
      </c>
      <c r="E1416" s="116" t="s">
        <v>315</v>
      </c>
      <c r="F1416" s="116" t="s">
        <v>316</v>
      </c>
      <c r="G1416" s="116" t="s">
        <v>317</v>
      </c>
      <c r="H1416" s="116">
        <v>0.36</v>
      </c>
      <c r="I1416" s="116">
        <v>0.57999999999999996</v>
      </c>
      <c r="J1416" s="116" t="s">
        <v>326</v>
      </c>
      <c r="K1416" s="116">
        <v>0.13704421344498999</v>
      </c>
      <c r="L1416" s="116">
        <v>3995.14380327554</v>
      </c>
      <c r="M1416" s="116">
        <v>10.7921431506592</v>
      </c>
      <c r="N1416" s="116">
        <v>1.8762015431408701</v>
      </c>
      <c r="O1416" s="116">
        <v>1.47900076946784</v>
      </c>
      <c r="P1416" s="116">
        <v>0.25712256474402001</v>
      </c>
      <c r="Q1416" s="116">
        <v>547.51134011952604</v>
      </c>
      <c r="R1416" s="116">
        <v>1310</v>
      </c>
      <c r="S1416" s="116" t="s">
        <v>318</v>
      </c>
      <c r="T1416" s="116">
        <v>1310</v>
      </c>
      <c r="U1416" s="116" t="s">
        <v>327</v>
      </c>
      <c r="V1416" s="116" t="s">
        <v>326</v>
      </c>
      <c r="Z1416" s="116">
        <v>0</v>
      </c>
      <c r="AA1416" s="116">
        <v>1</v>
      </c>
      <c r="AB1416" s="116">
        <v>1.47900076946784</v>
      </c>
      <c r="AC1416" s="116">
        <v>0.25712256474402001</v>
      </c>
      <c r="AD1416" s="116">
        <v>547.51134028487695</v>
      </c>
      <c r="AF1416" s="116">
        <v>-1</v>
      </c>
      <c r="AG1416" s="116">
        <v>-1</v>
      </c>
      <c r="AH1416" s="116">
        <v>-1</v>
      </c>
      <c r="AI1416" s="116">
        <v>-1</v>
      </c>
      <c r="AJ1416" s="116">
        <v>0</v>
      </c>
      <c r="AM1416" s="116" t="s">
        <v>319</v>
      </c>
      <c r="AN1416" s="116" t="s">
        <v>328</v>
      </c>
      <c r="AQ1416" s="116">
        <v>779</v>
      </c>
      <c r="AR1416" s="116" t="s">
        <v>320</v>
      </c>
      <c r="AS1416" s="116" t="s">
        <v>248</v>
      </c>
      <c r="AT1416" s="116" t="s">
        <v>268</v>
      </c>
      <c r="AV1416" s="116">
        <v>96.745426269856196</v>
      </c>
      <c r="AW1416" s="116">
        <v>0.4440481268</v>
      </c>
    </row>
    <row r="1417" spans="1:49" x14ac:dyDescent="0.25">
      <c r="A1417" s="127">
        <v>260000</v>
      </c>
      <c r="B1417" s="127">
        <v>2500000</v>
      </c>
      <c r="C1417" s="127">
        <v>820000</v>
      </c>
      <c r="D1417" s="116" t="s">
        <v>314</v>
      </c>
      <c r="E1417" s="116" t="s">
        <v>315</v>
      </c>
      <c r="F1417" s="116" t="s">
        <v>316</v>
      </c>
      <c r="G1417" s="116" t="s">
        <v>317</v>
      </c>
      <c r="H1417" s="116">
        <v>0.36</v>
      </c>
      <c r="I1417" s="116">
        <v>0.57999999999999996</v>
      </c>
      <c r="J1417" s="116" t="s">
        <v>326</v>
      </c>
      <c r="K1417" s="116">
        <v>0.13810743021489999</v>
      </c>
      <c r="L1417" s="116">
        <v>3995.14380327554</v>
      </c>
      <c r="M1417" s="116">
        <v>10.7921431506592</v>
      </c>
      <c r="N1417" s="116">
        <v>1.8762015431408701</v>
      </c>
      <c r="O1417" s="116">
        <v>1.4904751570489401</v>
      </c>
      <c r="P1417" s="116">
        <v>0.25911737368842003</v>
      </c>
      <c r="Q1417" s="116">
        <v>551.75904400938703</v>
      </c>
      <c r="R1417" s="116">
        <v>1310</v>
      </c>
      <c r="S1417" s="116" t="s">
        <v>318</v>
      </c>
      <c r="T1417" s="116">
        <v>1310</v>
      </c>
      <c r="U1417" s="116" t="s">
        <v>327</v>
      </c>
      <c r="V1417" s="116" t="s">
        <v>326</v>
      </c>
      <c r="Z1417" s="116">
        <v>0</v>
      </c>
      <c r="AA1417" s="116">
        <v>1</v>
      </c>
      <c r="AB1417" s="116">
        <v>1.4904751570489401</v>
      </c>
      <c r="AC1417" s="116">
        <v>0.25911737368842003</v>
      </c>
      <c r="AD1417" s="116">
        <v>551.759043844036</v>
      </c>
      <c r="AF1417" s="116">
        <v>-1</v>
      </c>
      <c r="AG1417" s="116">
        <v>-1</v>
      </c>
      <c r="AH1417" s="116">
        <v>-1</v>
      </c>
      <c r="AI1417" s="116">
        <v>-1</v>
      </c>
      <c r="AJ1417" s="116">
        <v>0</v>
      </c>
      <c r="AM1417" s="116" t="s">
        <v>319</v>
      </c>
      <c r="AN1417" s="116" t="s">
        <v>328</v>
      </c>
      <c r="AQ1417" s="116">
        <v>779</v>
      </c>
      <c r="AR1417" s="116" t="s">
        <v>320</v>
      </c>
      <c r="AS1417" s="116" t="s">
        <v>248</v>
      </c>
      <c r="AT1417" s="116" t="s">
        <v>268</v>
      </c>
      <c r="AV1417" s="116">
        <v>97.467061023864701</v>
      </c>
      <c r="AW1417" s="116">
        <v>0.44749314179999999</v>
      </c>
    </row>
    <row r="1418" spans="1:49" x14ac:dyDescent="0.25">
      <c r="A1418" s="127">
        <v>260000</v>
      </c>
      <c r="B1418" s="127">
        <v>2500000</v>
      </c>
      <c r="C1418" s="127">
        <v>820000</v>
      </c>
      <c r="D1418" s="116" t="s">
        <v>314</v>
      </c>
      <c r="E1418" s="116" t="s">
        <v>315</v>
      </c>
      <c r="F1418" s="116" t="s">
        <v>316</v>
      </c>
      <c r="G1418" s="116" t="s">
        <v>317</v>
      </c>
      <c r="H1418" s="116">
        <v>0.36</v>
      </c>
      <c r="I1418" s="116">
        <v>0.57999999999999996</v>
      </c>
      <c r="J1418" s="116" t="s">
        <v>326</v>
      </c>
      <c r="K1418" s="116">
        <v>8.2103818384900006E-3</v>
      </c>
      <c r="L1418" s="116">
        <v>3995.14380327554</v>
      </c>
      <c r="M1418" s="116">
        <v>10.7921431506592</v>
      </c>
      <c r="N1418" s="116">
        <v>1.8762015431408701</v>
      </c>
      <c r="O1418" s="116">
        <v>8.8607616122630004E-2</v>
      </c>
      <c r="P1418" s="116">
        <v>1.540433107516E-2</v>
      </c>
      <c r="Q1418" s="116">
        <v>32.801656124597301</v>
      </c>
      <c r="R1418" s="116">
        <v>1310</v>
      </c>
      <c r="S1418" s="116" t="s">
        <v>318</v>
      </c>
      <c r="T1418" s="116">
        <v>1310</v>
      </c>
      <c r="U1418" s="116" t="s">
        <v>327</v>
      </c>
      <c r="V1418" s="116" t="s">
        <v>326</v>
      </c>
      <c r="Z1418" s="116">
        <v>0</v>
      </c>
      <c r="AA1418" s="116">
        <v>1</v>
      </c>
      <c r="AB1418" s="116">
        <v>8.8607616122630004E-2</v>
      </c>
      <c r="AC1418" s="116">
        <v>1.540433107516E-2</v>
      </c>
      <c r="AD1418" s="116">
        <v>32.801656124596398</v>
      </c>
      <c r="AF1418" s="116">
        <v>-1</v>
      </c>
      <c r="AG1418" s="116">
        <v>-1</v>
      </c>
      <c r="AH1418" s="116">
        <v>-1</v>
      </c>
      <c r="AI1418" s="116">
        <v>-1</v>
      </c>
      <c r="AJ1418" s="116">
        <v>0</v>
      </c>
      <c r="AM1418" s="116" t="s">
        <v>319</v>
      </c>
      <c r="AN1418" s="116" t="s">
        <v>328</v>
      </c>
      <c r="AQ1418" s="116">
        <v>779</v>
      </c>
      <c r="AR1418" s="116" t="s">
        <v>320</v>
      </c>
      <c r="AS1418" s="116" t="s">
        <v>248</v>
      </c>
      <c r="AT1418" s="116" t="s">
        <v>268</v>
      </c>
      <c r="AV1418" s="116">
        <v>63.277031034748397</v>
      </c>
      <c r="AW1418" s="116">
        <v>2.6603127399999999E-2</v>
      </c>
    </row>
    <row r="1419" spans="1:49" x14ac:dyDescent="0.25">
      <c r="A1419" s="127">
        <v>260000</v>
      </c>
      <c r="B1419" s="127">
        <v>2500000</v>
      </c>
      <c r="C1419" s="127">
        <v>820000</v>
      </c>
      <c r="D1419" s="116" t="s">
        <v>314</v>
      </c>
      <c r="E1419" s="116" t="s">
        <v>315</v>
      </c>
      <c r="F1419" s="116" t="s">
        <v>316</v>
      </c>
      <c r="G1419" s="116" t="s">
        <v>317</v>
      </c>
      <c r="H1419" s="116">
        <v>0.36</v>
      </c>
      <c r="I1419" s="116">
        <v>0.57999999999999996</v>
      </c>
      <c r="J1419" s="116" t="s">
        <v>326</v>
      </c>
      <c r="K1419" s="116">
        <v>4.6055551192620003E-2</v>
      </c>
      <c r="L1419" s="116">
        <v>3995.14380327554</v>
      </c>
      <c r="M1419" s="116">
        <v>10.7921431506592</v>
      </c>
      <c r="N1419" s="116">
        <v>1.8762015431408701</v>
      </c>
      <c r="O1419" s="116">
        <v>0.49703810135336002</v>
      </c>
      <c r="P1419" s="116">
        <v>8.6409496217809995E-2</v>
      </c>
      <c r="Q1419" s="116">
        <v>183.99854995367099</v>
      </c>
      <c r="R1419" s="116">
        <v>1310</v>
      </c>
      <c r="S1419" s="116" t="s">
        <v>318</v>
      </c>
      <c r="T1419" s="116">
        <v>1310</v>
      </c>
      <c r="U1419" s="116" t="s">
        <v>327</v>
      </c>
      <c r="V1419" s="116" t="s">
        <v>326</v>
      </c>
      <c r="Z1419" s="116">
        <v>0</v>
      </c>
      <c r="AA1419" s="116">
        <v>1</v>
      </c>
      <c r="AB1419" s="116">
        <v>0.49703810135336002</v>
      </c>
      <c r="AC1419" s="116">
        <v>8.6409496217809995E-2</v>
      </c>
      <c r="AD1419" s="116">
        <v>183.998549953669</v>
      </c>
      <c r="AF1419" s="116">
        <v>-1</v>
      </c>
      <c r="AG1419" s="116">
        <v>-1</v>
      </c>
      <c r="AH1419" s="116">
        <v>-1</v>
      </c>
      <c r="AI1419" s="116">
        <v>-1</v>
      </c>
      <c r="AJ1419" s="116">
        <v>0</v>
      </c>
      <c r="AM1419" s="116" t="s">
        <v>319</v>
      </c>
      <c r="AN1419" s="116" t="s">
        <v>328</v>
      </c>
      <c r="AQ1419" s="116">
        <v>779</v>
      </c>
      <c r="AR1419" s="116" t="s">
        <v>320</v>
      </c>
      <c r="AS1419" s="116" t="s">
        <v>248</v>
      </c>
      <c r="AT1419" s="116" t="s">
        <v>268</v>
      </c>
      <c r="AV1419" s="116">
        <v>57.360087037287499</v>
      </c>
      <c r="AW1419" s="116">
        <v>0.1492283455</v>
      </c>
    </row>
    <row r="1420" spans="1:49" x14ac:dyDescent="0.25">
      <c r="A1420" s="127">
        <v>260000</v>
      </c>
      <c r="B1420" s="127">
        <v>2500000</v>
      </c>
      <c r="C1420" s="127">
        <v>820000</v>
      </c>
      <c r="D1420" s="116" t="s">
        <v>314</v>
      </c>
      <c r="E1420" s="116" t="s">
        <v>315</v>
      </c>
      <c r="F1420" s="116" t="s">
        <v>316</v>
      </c>
      <c r="G1420" s="116" t="s">
        <v>317</v>
      </c>
      <c r="H1420" s="116">
        <v>0.36</v>
      </c>
      <c r="I1420" s="116">
        <v>0.57999999999999996</v>
      </c>
      <c r="J1420" s="116" t="s">
        <v>326</v>
      </c>
      <c r="K1420" s="116">
        <v>6.2839343759199997E-3</v>
      </c>
      <c r="L1420" s="116">
        <v>3995.14380327554</v>
      </c>
      <c r="M1420" s="116">
        <v>10.7921431506592</v>
      </c>
      <c r="N1420" s="116">
        <v>1.8762015431408701</v>
      </c>
      <c r="O1420" s="116">
        <v>6.7817119334310005E-2</v>
      </c>
      <c r="P1420" s="116">
        <v>1.1789927373099999E-2</v>
      </c>
      <c r="Q1420" s="116">
        <v>25.1052214821589</v>
      </c>
      <c r="R1420" s="116">
        <v>1310</v>
      </c>
      <c r="S1420" s="116" t="s">
        <v>318</v>
      </c>
      <c r="T1420" s="116">
        <v>1310</v>
      </c>
      <c r="U1420" s="116" t="s">
        <v>327</v>
      </c>
      <c r="V1420" s="116" t="s">
        <v>326</v>
      </c>
      <c r="Z1420" s="116">
        <v>0</v>
      </c>
      <c r="AA1420" s="116">
        <v>1</v>
      </c>
      <c r="AB1420" s="116">
        <v>6.7817119334310005E-2</v>
      </c>
      <c r="AC1420" s="116">
        <v>1.1789927373099999E-2</v>
      </c>
      <c r="AD1420" s="116">
        <v>25.105221482160701</v>
      </c>
      <c r="AF1420" s="116">
        <v>-1</v>
      </c>
      <c r="AG1420" s="116">
        <v>-1</v>
      </c>
      <c r="AH1420" s="116">
        <v>-1</v>
      </c>
      <c r="AI1420" s="116">
        <v>-1</v>
      </c>
      <c r="AJ1420" s="116">
        <v>0</v>
      </c>
      <c r="AM1420" s="116" t="s">
        <v>319</v>
      </c>
      <c r="AN1420" s="116" t="s">
        <v>328</v>
      </c>
      <c r="AQ1420" s="116">
        <v>779</v>
      </c>
      <c r="AR1420" s="116" t="s">
        <v>320</v>
      </c>
      <c r="AS1420" s="116" t="s">
        <v>248</v>
      </c>
      <c r="AT1420" s="116" t="s">
        <v>268</v>
      </c>
      <c r="AV1420" s="116">
        <v>35.904616129093199</v>
      </c>
      <c r="AW1420" s="116">
        <v>2.0361087999999999E-2</v>
      </c>
    </row>
    <row r="1421" spans="1:49" x14ac:dyDescent="0.25">
      <c r="A1421" s="127">
        <v>260000</v>
      </c>
      <c r="B1421" s="127">
        <v>2500000</v>
      </c>
      <c r="C1421" s="127">
        <v>820000</v>
      </c>
      <c r="D1421" s="116" t="s">
        <v>314</v>
      </c>
      <c r="E1421" s="116" t="s">
        <v>315</v>
      </c>
      <c r="F1421" s="116" t="s">
        <v>316</v>
      </c>
      <c r="G1421" s="116" t="s">
        <v>317</v>
      </c>
      <c r="H1421" s="116">
        <v>0.36</v>
      </c>
      <c r="I1421" s="116">
        <v>0.57999999999999996</v>
      </c>
      <c r="J1421" s="116" t="s">
        <v>326</v>
      </c>
      <c r="K1421" s="116">
        <v>7.7426294107699994E-2</v>
      </c>
      <c r="L1421" s="116">
        <v>3996.7252714115398</v>
      </c>
      <c r="M1421" s="116">
        <v>10.5492609648386</v>
      </c>
      <c r="N1421" s="116">
        <v>1.7670959720659301</v>
      </c>
      <c r="O1421" s="116">
        <v>0.81679018208253995</v>
      </c>
      <c r="P1421" s="116">
        <v>0.13681969244972</v>
      </c>
      <c r="Q1421" s="116">
        <v>309.451626332015</v>
      </c>
      <c r="R1421" s="116">
        <v>1210</v>
      </c>
      <c r="S1421" s="116" t="s">
        <v>318</v>
      </c>
      <c r="T1421" s="116">
        <v>1210</v>
      </c>
      <c r="U1421" s="116" t="s">
        <v>327</v>
      </c>
      <c r="V1421" s="116" t="s">
        <v>326</v>
      </c>
      <c r="Z1421" s="116">
        <v>0</v>
      </c>
      <c r="AA1421" s="116">
        <v>1</v>
      </c>
      <c r="AB1421" s="116">
        <v>0.81679018208253995</v>
      </c>
      <c r="AC1421" s="116">
        <v>0.13681969244972</v>
      </c>
      <c r="AD1421" s="116">
        <v>309.45162633201602</v>
      </c>
      <c r="AF1421" s="116">
        <v>-1</v>
      </c>
      <c r="AG1421" s="116">
        <v>-1</v>
      </c>
      <c r="AH1421" s="116">
        <v>-1</v>
      </c>
      <c r="AI1421" s="116">
        <v>-1</v>
      </c>
      <c r="AJ1421" s="116">
        <v>0</v>
      </c>
      <c r="AM1421" s="116" t="s">
        <v>319</v>
      </c>
      <c r="AN1421" s="116" t="s">
        <v>328</v>
      </c>
      <c r="AQ1421" s="116">
        <v>779</v>
      </c>
      <c r="AR1421" s="116" t="s">
        <v>320</v>
      </c>
      <c r="AS1421" s="116" t="s">
        <v>248</v>
      </c>
      <c r="AT1421" s="116" t="s">
        <v>268</v>
      </c>
      <c r="AV1421" s="116">
        <v>117.671127929701</v>
      </c>
      <c r="AW1421" s="116">
        <v>0.25097455499999999</v>
      </c>
    </row>
    <row r="1422" spans="1:49" x14ac:dyDescent="0.25">
      <c r="A1422" s="127">
        <v>260000</v>
      </c>
      <c r="B1422" s="127">
        <v>2500000</v>
      </c>
      <c r="C1422" s="127">
        <v>820000</v>
      </c>
      <c r="D1422" s="116" t="s">
        <v>314</v>
      </c>
      <c r="E1422" s="116" t="s">
        <v>315</v>
      </c>
      <c r="F1422" s="116" t="s">
        <v>316</v>
      </c>
      <c r="G1422" s="116" t="s">
        <v>317</v>
      </c>
      <c r="H1422" s="116">
        <v>0.36</v>
      </c>
      <c r="I1422" s="116">
        <v>0.57999999999999996</v>
      </c>
      <c r="J1422" s="116" t="s">
        <v>326</v>
      </c>
      <c r="K1422" s="116">
        <v>7.6707732648769997E-2</v>
      </c>
      <c r="L1422" s="116">
        <v>3996.7252714115398</v>
      </c>
      <c r="M1422" s="116">
        <v>10.5492609648386</v>
      </c>
      <c r="N1422" s="116">
        <v>1.7670959720659301</v>
      </c>
      <c r="O1422" s="116">
        <v>0.80920988973300001</v>
      </c>
      <c r="P1422" s="116">
        <v>0.13554992538996</v>
      </c>
      <c r="Q1422" s="116">
        <v>306.57973359004302</v>
      </c>
      <c r="R1422" s="116">
        <v>1310</v>
      </c>
      <c r="S1422" s="116" t="s">
        <v>318</v>
      </c>
      <c r="T1422" s="116">
        <v>1310</v>
      </c>
      <c r="U1422" s="116" t="s">
        <v>327</v>
      </c>
      <c r="V1422" s="116" t="s">
        <v>326</v>
      </c>
      <c r="Z1422" s="116">
        <v>0</v>
      </c>
      <c r="AA1422" s="116">
        <v>1</v>
      </c>
      <c r="AB1422" s="116">
        <v>0.80920988973300001</v>
      </c>
      <c r="AC1422" s="116">
        <v>0.13554992538996</v>
      </c>
      <c r="AD1422" s="116">
        <v>306.57973359004501</v>
      </c>
      <c r="AF1422" s="116">
        <v>-1</v>
      </c>
      <c r="AG1422" s="116">
        <v>-1</v>
      </c>
      <c r="AH1422" s="116">
        <v>-1</v>
      </c>
      <c r="AI1422" s="116">
        <v>-1</v>
      </c>
      <c r="AJ1422" s="116">
        <v>0</v>
      </c>
      <c r="AM1422" s="116" t="s">
        <v>319</v>
      </c>
      <c r="AN1422" s="116" t="s">
        <v>328</v>
      </c>
      <c r="AQ1422" s="116">
        <v>779</v>
      </c>
      <c r="AR1422" s="116" t="s">
        <v>320</v>
      </c>
      <c r="AS1422" s="116" t="s">
        <v>248</v>
      </c>
      <c r="AT1422" s="116" t="s">
        <v>268</v>
      </c>
      <c r="AV1422" s="116">
        <v>70.890679213780203</v>
      </c>
      <c r="AW1422" s="116">
        <v>0.24864536379999999</v>
      </c>
    </row>
    <row r="1423" spans="1:49" x14ac:dyDescent="0.25">
      <c r="A1423" s="127">
        <v>260000</v>
      </c>
      <c r="B1423" s="127">
        <v>2500000</v>
      </c>
      <c r="C1423" s="127">
        <v>820000</v>
      </c>
      <c r="D1423" s="116" t="s">
        <v>314</v>
      </c>
      <c r="E1423" s="116" t="s">
        <v>315</v>
      </c>
      <c r="F1423" s="116" t="s">
        <v>316</v>
      </c>
      <c r="G1423" s="116" t="s">
        <v>317</v>
      </c>
      <c r="H1423" s="116">
        <v>0.36</v>
      </c>
      <c r="I1423" s="116">
        <v>0.57999999999999996</v>
      </c>
      <c r="J1423" s="116" t="s">
        <v>326</v>
      </c>
      <c r="K1423" s="116">
        <v>1.921225541566E-2</v>
      </c>
      <c r="L1423" s="116">
        <v>3996.7252714115398</v>
      </c>
      <c r="M1423" s="116">
        <v>10.5492609648386</v>
      </c>
      <c r="N1423" s="116">
        <v>1.7670959720659301</v>
      </c>
      <c r="O1423" s="116">
        <v>0.20267509610302001</v>
      </c>
      <c r="P1423" s="116">
        <v>3.3949899159329999E-2</v>
      </c>
      <c r="Q1423" s="116">
        <v>76.786106740617498</v>
      </c>
      <c r="R1423" s="116">
        <v>1310</v>
      </c>
      <c r="S1423" s="116" t="s">
        <v>318</v>
      </c>
      <c r="T1423" s="116">
        <v>1310</v>
      </c>
      <c r="U1423" s="116" t="s">
        <v>327</v>
      </c>
      <c r="V1423" s="116" t="s">
        <v>326</v>
      </c>
      <c r="Z1423" s="116">
        <v>0</v>
      </c>
      <c r="AA1423" s="116">
        <v>1</v>
      </c>
      <c r="AB1423" s="116">
        <v>0.20267509610302001</v>
      </c>
      <c r="AC1423" s="116">
        <v>3.3949899159329999E-2</v>
      </c>
      <c r="AD1423" s="116">
        <v>76.786106740616304</v>
      </c>
      <c r="AF1423" s="116">
        <v>-1</v>
      </c>
      <c r="AG1423" s="116">
        <v>-1</v>
      </c>
      <c r="AH1423" s="116">
        <v>-1</v>
      </c>
      <c r="AI1423" s="116">
        <v>-1</v>
      </c>
      <c r="AJ1423" s="116">
        <v>0</v>
      </c>
      <c r="AM1423" s="116" t="s">
        <v>319</v>
      </c>
      <c r="AN1423" s="116" t="s">
        <v>328</v>
      </c>
      <c r="AQ1423" s="116">
        <v>779</v>
      </c>
      <c r="AR1423" s="116" t="s">
        <v>320</v>
      </c>
      <c r="AS1423" s="116" t="s">
        <v>248</v>
      </c>
      <c r="AT1423" s="116" t="s">
        <v>268</v>
      </c>
      <c r="AV1423" s="116">
        <v>41.003681068571602</v>
      </c>
      <c r="AW1423" s="116">
        <v>6.2275836799999998E-2</v>
      </c>
    </row>
    <row r="1424" spans="1:49" x14ac:dyDescent="0.25">
      <c r="A1424" s="127">
        <v>260000</v>
      </c>
      <c r="B1424" s="127">
        <v>2500000</v>
      </c>
      <c r="C1424" s="127">
        <v>820000</v>
      </c>
      <c r="D1424" s="116" t="s">
        <v>314</v>
      </c>
      <c r="E1424" s="116" t="s">
        <v>315</v>
      </c>
      <c r="F1424" s="116" t="s">
        <v>316</v>
      </c>
      <c r="G1424" s="116" t="s">
        <v>317</v>
      </c>
      <c r="H1424" s="116">
        <v>0.36</v>
      </c>
      <c r="I1424" s="116">
        <v>0.57999999999999996</v>
      </c>
      <c r="J1424" s="116" t="s">
        <v>326</v>
      </c>
      <c r="K1424" s="116">
        <v>0.15999778774396001</v>
      </c>
      <c r="L1424" s="116">
        <v>3996.7252714115398</v>
      </c>
      <c r="M1424" s="116">
        <v>10.5492609648386</v>
      </c>
      <c r="N1424" s="116">
        <v>1.7670959720659301</v>
      </c>
      <c r="O1424" s="116">
        <v>1.68785841670798</v>
      </c>
      <c r="P1424" s="116">
        <v>0.28273144626182001</v>
      </c>
      <c r="Q1424" s="116">
        <v>639.46720164626004</v>
      </c>
      <c r="R1424" s="116">
        <v>1310</v>
      </c>
      <c r="S1424" s="116" t="s">
        <v>318</v>
      </c>
      <c r="T1424" s="116">
        <v>1310</v>
      </c>
      <c r="U1424" s="116" t="s">
        <v>327</v>
      </c>
      <c r="V1424" s="116" t="s">
        <v>326</v>
      </c>
      <c r="Z1424" s="116">
        <v>0</v>
      </c>
      <c r="AA1424" s="116">
        <v>1</v>
      </c>
      <c r="AB1424" s="116">
        <v>1.68785841670798</v>
      </c>
      <c r="AC1424" s="116">
        <v>0.28273144626182001</v>
      </c>
      <c r="AD1424" s="116">
        <v>639.46720164626004</v>
      </c>
      <c r="AF1424" s="116">
        <v>-1</v>
      </c>
      <c r="AG1424" s="116">
        <v>-1</v>
      </c>
      <c r="AH1424" s="116">
        <v>-1</v>
      </c>
      <c r="AI1424" s="116">
        <v>-1</v>
      </c>
      <c r="AJ1424" s="116">
        <v>0</v>
      </c>
      <c r="AM1424" s="116" t="s">
        <v>319</v>
      </c>
      <c r="AN1424" s="116" t="s">
        <v>328</v>
      </c>
      <c r="AQ1424" s="116">
        <v>779</v>
      </c>
      <c r="AR1424" s="116" t="s">
        <v>320</v>
      </c>
      <c r="AS1424" s="116" t="s">
        <v>248</v>
      </c>
      <c r="AT1424" s="116" t="s">
        <v>268</v>
      </c>
      <c r="AV1424" s="116">
        <v>106.93907270504199</v>
      </c>
      <c r="AW1424" s="116">
        <v>0.51862708970000004</v>
      </c>
    </row>
    <row r="1425" spans="1:49" x14ac:dyDescent="0.25">
      <c r="A1425" s="127">
        <v>260000</v>
      </c>
      <c r="B1425" s="127">
        <v>2500000</v>
      </c>
      <c r="C1425" s="127">
        <v>820000</v>
      </c>
      <c r="D1425" s="116" t="s">
        <v>314</v>
      </c>
      <c r="E1425" s="116" t="s">
        <v>315</v>
      </c>
      <c r="F1425" s="116" t="s">
        <v>316</v>
      </c>
      <c r="G1425" s="116" t="s">
        <v>317</v>
      </c>
      <c r="H1425" s="116">
        <v>0.36</v>
      </c>
      <c r="I1425" s="116">
        <v>0.57999999999999996</v>
      </c>
      <c r="J1425" s="116" t="s">
        <v>326</v>
      </c>
      <c r="K1425" s="116">
        <v>2.2124614889799999E-3</v>
      </c>
      <c r="L1425" s="116">
        <v>3990.44731380549</v>
      </c>
      <c r="M1425" s="116">
        <v>10.945464237471301</v>
      </c>
      <c r="N1425" s="116">
        <v>1.96506899857535</v>
      </c>
      <c r="O1425" s="116">
        <v>2.421641810442E-2</v>
      </c>
      <c r="P1425" s="116">
        <v>4.3476394825299998E-3</v>
      </c>
      <c r="Q1425" s="116">
        <v>8.8287110056023401</v>
      </c>
      <c r="R1425" s="116">
        <v>1210</v>
      </c>
      <c r="S1425" s="116" t="s">
        <v>318</v>
      </c>
      <c r="T1425" s="116">
        <v>1210</v>
      </c>
      <c r="U1425" s="116" t="s">
        <v>327</v>
      </c>
      <c r="V1425" s="116" t="s">
        <v>326</v>
      </c>
      <c r="Z1425" s="116">
        <v>0</v>
      </c>
      <c r="AA1425" s="116">
        <v>1</v>
      </c>
      <c r="AB1425" s="116">
        <v>2.421641810442E-2</v>
      </c>
      <c r="AC1425" s="116">
        <v>4.3476394825299998E-3</v>
      </c>
      <c r="AD1425" s="116">
        <v>8.8287109764858798</v>
      </c>
      <c r="AF1425" s="116">
        <v>-1</v>
      </c>
      <c r="AG1425" s="116">
        <v>-1</v>
      </c>
      <c r="AH1425" s="116">
        <v>-1</v>
      </c>
      <c r="AI1425" s="116">
        <v>-1</v>
      </c>
      <c r="AJ1425" s="116">
        <v>0</v>
      </c>
      <c r="AM1425" s="116" t="s">
        <v>319</v>
      </c>
      <c r="AN1425" s="116" t="s">
        <v>328</v>
      </c>
      <c r="AQ1425" s="116">
        <v>779</v>
      </c>
      <c r="AR1425" s="116" t="s">
        <v>320</v>
      </c>
      <c r="AS1425" s="116" t="s">
        <v>248</v>
      </c>
      <c r="AT1425" s="116" t="s">
        <v>268</v>
      </c>
      <c r="AV1425" s="116">
        <v>100.407238454189</v>
      </c>
      <c r="AW1425" s="116">
        <v>7.1603494999999996E-3</v>
      </c>
    </row>
    <row r="1426" spans="1:49" x14ac:dyDescent="0.25">
      <c r="A1426" s="127">
        <v>260000</v>
      </c>
      <c r="B1426" s="127">
        <v>2500000</v>
      </c>
      <c r="C1426" s="127">
        <v>820000</v>
      </c>
      <c r="D1426" s="116" t="s">
        <v>314</v>
      </c>
      <c r="E1426" s="116" t="s">
        <v>315</v>
      </c>
      <c r="F1426" s="116" t="s">
        <v>316</v>
      </c>
      <c r="G1426" s="116" t="s">
        <v>317</v>
      </c>
      <c r="H1426" s="116">
        <v>0.36</v>
      </c>
      <c r="I1426" s="116">
        <v>0.57999999999999996</v>
      </c>
      <c r="J1426" s="116" t="s">
        <v>326</v>
      </c>
      <c r="K1426" s="116">
        <v>8.8102707575289999E-2</v>
      </c>
      <c r="L1426" s="116">
        <v>3990.44731380549</v>
      </c>
      <c r="M1426" s="116">
        <v>10.945464237471301</v>
      </c>
      <c r="N1426" s="116">
        <v>1.96506899857535</v>
      </c>
      <c r="O1426" s="116">
        <v>0.96432503498983002</v>
      </c>
      <c r="P1426" s="116">
        <v>0.17312789934677</v>
      </c>
      <c r="Q1426" s="116">
        <v>351.56921278284301</v>
      </c>
      <c r="R1426" s="116">
        <v>1310</v>
      </c>
      <c r="S1426" s="116" t="s">
        <v>318</v>
      </c>
      <c r="T1426" s="116">
        <v>1310</v>
      </c>
      <c r="U1426" s="116" t="s">
        <v>327</v>
      </c>
      <c r="V1426" s="116" t="s">
        <v>326</v>
      </c>
      <c r="Z1426" s="116">
        <v>0</v>
      </c>
      <c r="AA1426" s="116">
        <v>1</v>
      </c>
      <c r="AB1426" s="116">
        <v>0.96432503498983002</v>
      </c>
      <c r="AC1426" s="116">
        <v>0.17312789934677</v>
      </c>
      <c r="AD1426" s="116">
        <v>351.56921281195798</v>
      </c>
      <c r="AF1426" s="116">
        <v>-1</v>
      </c>
      <c r="AG1426" s="116">
        <v>-1</v>
      </c>
      <c r="AH1426" s="116">
        <v>-1</v>
      </c>
      <c r="AI1426" s="116">
        <v>-1</v>
      </c>
      <c r="AJ1426" s="116">
        <v>0</v>
      </c>
      <c r="AM1426" s="116" t="s">
        <v>319</v>
      </c>
      <c r="AN1426" s="116" t="s">
        <v>328</v>
      </c>
      <c r="AQ1426" s="116">
        <v>779</v>
      </c>
      <c r="AR1426" s="116" t="s">
        <v>320</v>
      </c>
      <c r="AS1426" s="116" t="s">
        <v>248</v>
      </c>
      <c r="AT1426" s="116" t="s">
        <v>268</v>
      </c>
      <c r="AV1426" s="116">
        <v>76.511617270312996</v>
      </c>
      <c r="AW1426" s="116">
        <v>0.2851331815</v>
      </c>
    </row>
    <row r="1427" spans="1:49" x14ac:dyDescent="0.25">
      <c r="A1427" s="127">
        <v>260000</v>
      </c>
      <c r="B1427" s="127">
        <v>2500000</v>
      </c>
      <c r="C1427" s="127">
        <v>820000</v>
      </c>
      <c r="D1427" s="116" t="s">
        <v>314</v>
      </c>
      <c r="E1427" s="116" t="s">
        <v>315</v>
      </c>
      <c r="F1427" s="116" t="s">
        <v>316</v>
      </c>
      <c r="G1427" s="116" t="s">
        <v>317</v>
      </c>
      <c r="H1427" s="116">
        <v>0.36</v>
      </c>
      <c r="I1427" s="116">
        <v>0.57999999999999996</v>
      </c>
      <c r="J1427" s="116" t="s">
        <v>326</v>
      </c>
      <c r="K1427" s="116">
        <v>0.19237342507103999</v>
      </c>
      <c r="L1427" s="116">
        <v>3990.44731380549</v>
      </c>
      <c r="M1427" s="116">
        <v>10.945464237471301</v>
      </c>
      <c r="N1427" s="116">
        <v>1.96506899857535</v>
      </c>
      <c r="O1427" s="116">
        <v>2.1056164443549701</v>
      </c>
      <c r="P1427" s="116">
        <v>0.37802705375686002</v>
      </c>
      <c r="Q1427" s="116">
        <v>767.65601732230596</v>
      </c>
      <c r="R1427" s="116">
        <v>1310</v>
      </c>
      <c r="S1427" s="116" t="s">
        <v>318</v>
      </c>
      <c r="T1427" s="116">
        <v>1310</v>
      </c>
      <c r="U1427" s="116" t="s">
        <v>327</v>
      </c>
      <c r="V1427" s="116" t="s">
        <v>326</v>
      </c>
      <c r="Z1427" s="116">
        <v>0</v>
      </c>
      <c r="AA1427" s="116">
        <v>1</v>
      </c>
      <c r="AB1427" s="116">
        <v>2.1056164443549701</v>
      </c>
      <c r="AC1427" s="116">
        <v>0.37802705375686002</v>
      </c>
      <c r="AD1427" s="116">
        <v>767.65601732230596</v>
      </c>
      <c r="AF1427" s="116">
        <v>-1</v>
      </c>
      <c r="AG1427" s="116">
        <v>-1</v>
      </c>
      <c r="AH1427" s="116">
        <v>-1</v>
      </c>
      <c r="AI1427" s="116">
        <v>-1</v>
      </c>
      <c r="AJ1427" s="116">
        <v>0</v>
      </c>
      <c r="AM1427" s="116" t="s">
        <v>319</v>
      </c>
      <c r="AN1427" s="116" t="s">
        <v>328</v>
      </c>
      <c r="AQ1427" s="116">
        <v>779</v>
      </c>
      <c r="AR1427" s="116" t="s">
        <v>320</v>
      </c>
      <c r="AS1427" s="116" t="s">
        <v>248</v>
      </c>
      <c r="AT1427" s="116" t="s">
        <v>268</v>
      </c>
      <c r="AV1427" s="116">
        <v>113.75712173505801</v>
      </c>
      <c r="AW1427" s="116">
        <v>0.62259206600000006</v>
      </c>
    </row>
    <row r="1428" spans="1:49" x14ac:dyDescent="0.25">
      <c r="A1428" s="127">
        <v>260000</v>
      </c>
      <c r="B1428" s="127">
        <v>2500000</v>
      </c>
      <c r="C1428" s="127">
        <v>820000</v>
      </c>
      <c r="D1428" s="116" t="s">
        <v>314</v>
      </c>
      <c r="E1428" s="116" t="s">
        <v>315</v>
      </c>
      <c r="F1428" s="116" t="s">
        <v>316</v>
      </c>
      <c r="G1428" s="116" t="s">
        <v>317</v>
      </c>
      <c r="H1428" s="116">
        <v>0.36</v>
      </c>
      <c r="I1428" s="116">
        <v>0.57999999999999996</v>
      </c>
      <c r="J1428" s="116" t="s">
        <v>326</v>
      </c>
      <c r="K1428" s="116">
        <v>1.9715250233760001E-2</v>
      </c>
      <c r="L1428" s="116">
        <v>3990.44731380549</v>
      </c>
      <c r="M1428" s="116">
        <v>10.945464237471301</v>
      </c>
      <c r="N1428" s="116">
        <v>1.96506899857535</v>
      </c>
      <c r="O1428" s="116">
        <v>0.21579256636651001</v>
      </c>
      <c r="P1428" s="116">
        <v>3.8741827033529998E-2</v>
      </c>
      <c r="Q1428" s="116">
        <v>78.672667336346706</v>
      </c>
      <c r="R1428" s="116">
        <v>1310</v>
      </c>
      <c r="S1428" s="116" t="s">
        <v>318</v>
      </c>
      <c r="T1428" s="116">
        <v>1310</v>
      </c>
      <c r="U1428" s="116" t="s">
        <v>327</v>
      </c>
      <c r="V1428" s="116" t="s">
        <v>326</v>
      </c>
      <c r="Z1428" s="116">
        <v>0</v>
      </c>
      <c r="AA1428" s="116">
        <v>1</v>
      </c>
      <c r="AB1428" s="116">
        <v>0.21579256636651001</v>
      </c>
      <c r="AC1428" s="116">
        <v>3.8741827033529998E-2</v>
      </c>
      <c r="AD1428" s="116">
        <v>78.672667336346706</v>
      </c>
      <c r="AF1428" s="116">
        <v>-1</v>
      </c>
      <c r="AG1428" s="116">
        <v>-1</v>
      </c>
      <c r="AH1428" s="116">
        <v>-1</v>
      </c>
      <c r="AI1428" s="116">
        <v>-1</v>
      </c>
      <c r="AJ1428" s="116">
        <v>0</v>
      </c>
      <c r="AM1428" s="116" t="s">
        <v>319</v>
      </c>
      <c r="AN1428" s="116" t="s">
        <v>328</v>
      </c>
      <c r="AQ1428" s="116">
        <v>779</v>
      </c>
      <c r="AR1428" s="116" t="s">
        <v>320</v>
      </c>
      <c r="AS1428" s="116" t="s">
        <v>248</v>
      </c>
      <c r="AT1428" s="116" t="s">
        <v>268</v>
      </c>
      <c r="AV1428" s="116">
        <v>37.787645788747</v>
      </c>
      <c r="AW1428" s="116">
        <v>6.3805894000000002E-2</v>
      </c>
    </row>
    <row r="1429" spans="1:49" x14ac:dyDescent="0.25">
      <c r="A1429" s="127">
        <v>260000</v>
      </c>
      <c r="B1429" s="127">
        <v>2500000</v>
      </c>
      <c r="C1429" s="127">
        <v>820000</v>
      </c>
      <c r="D1429" s="116" t="s">
        <v>314</v>
      </c>
      <c r="E1429" s="116" t="s">
        <v>315</v>
      </c>
      <c r="F1429" s="116" t="s">
        <v>316</v>
      </c>
      <c r="G1429" s="116" t="s">
        <v>317</v>
      </c>
      <c r="H1429" s="116">
        <v>0.36</v>
      </c>
      <c r="I1429" s="116">
        <v>0.57999999999999996</v>
      </c>
      <c r="J1429" s="116" t="s">
        <v>326</v>
      </c>
      <c r="K1429" s="116">
        <v>8.4339138108350004E-2</v>
      </c>
      <c r="L1429" s="116">
        <v>3990.44731380549</v>
      </c>
      <c r="M1429" s="116">
        <v>10.945464237471301</v>
      </c>
      <c r="N1429" s="116">
        <v>1.96506899857535</v>
      </c>
      <c r="O1429" s="116">
        <v>0.92313101998411995</v>
      </c>
      <c r="P1429" s="116">
        <v>0.16573222566328</v>
      </c>
      <c r="Q1429" s="116">
        <v>336.55088711314397</v>
      </c>
      <c r="R1429" s="116">
        <v>1310</v>
      </c>
      <c r="S1429" s="116" t="s">
        <v>318</v>
      </c>
      <c r="T1429" s="116">
        <v>1310</v>
      </c>
      <c r="U1429" s="116" t="s">
        <v>327</v>
      </c>
      <c r="V1429" s="116" t="s">
        <v>326</v>
      </c>
      <c r="Z1429" s="116">
        <v>0</v>
      </c>
      <c r="AA1429" s="116">
        <v>1</v>
      </c>
      <c r="AB1429" s="116">
        <v>0.92313101998411995</v>
      </c>
      <c r="AC1429" s="116">
        <v>0.16573222566328</v>
      </c>
      <c r="AD1429" s="116">
        <v>336.55088711314198</v>
      </c>
      <c r="AF1429" s="116">
        <v>-1</v>
      </c>
      <c r="AG1429" s="116">
        <v>-1</v>
      </c>
      <c r="AH1429" s="116">
        <v>-1</v>
      </c>
      <c r="AI1429" s="116">
        <v>-1</v>
      </c>
      <c r="AJ1429" s="116">
        <v>0</v>
      </c>
      <c r="AM1429" s="116" t="s">
        <v>319</v>
      </c>
      <c r="AN1429" s="116" t="s">
        <v>328</v>
      </c>
      <c r="AQ1429" s="116">
        <v>779</v>
      </c>
      <c r="AR1429" s="116" t="s">
        <v>320</v>
      </c>
      <c r="AS1429" s="116" t="s">
        <v>248</v>
      </c>
      <c r="AT1429" s="116" t="s">
        <v>268</v>
      </c>
      <c r="AV1429" s="116">
        <v>80.9676532315261</v>
      </c>
      <c r="AW1429" s="116">
        <v>0.27295286870000002</v>
      </c>
    </row>
    <row r="1430" spans="1:49" x14ac:dyDescent="0.25">
      <c r="A1430" s="127">
        <v>260000</v>
      </c>
      <c r="B1430" s="127">
        <v>2500000</v>
      </c>
      <c r="C1430" s="127">
        <v>820000</v>
      </c>
      <c r="D1430" s="116" t="s">
        <v>314</v>
      </c>
      <c r="E1430" s="116" t="s">
        <v>315</v>
      </c>
      <c r="F1430" s="116" t="s">
        <v>316</v>
      </c>
      <c r="G1430" s="116" t="s">
        <v>317</v>
      </c>
      <c r="H1430" s="116">
        <v>0.36</v>
      </c>
      <c r="I1430" s="116">
        <v>0.57999999999999996</v>
      </c>
      <c r="J1430" s="116" t="s">
        <v>326</v>
      </c>
      <c r="K1430" s="116">
        <v>0.32906570959199999</v>
      </c>
      <c r="L1430" s="116">
        <v>3994.1966930854901</v>
      </c>
      <c r="M1430" s="116">
        <v>10.194342169473201</v>
      </c>
      <c r="N1430" s="116">
        <v>1.5962323255125801</v>
      </c>
      <c r="O1430" s="116">
        <v>3.35460843982138</v>
      </c>
      <c r="P1430" s="116">
        <v>0.52526532286848004</v>
      </c>
      <c r="Q1430" s="116">
        <v>1314.3531690601999</v>
      </c>
      <c r="R1430" s="116">
        <v>1210</v>
      </c>
      <c r="S1430" s="116" t="s">
        <v>318</v>
      </c>
      <c r="T1430" s="116">
        <v>1210</v>
      </c>
      <c r="U1430" s="116" t="s">
        <v>327</v>
      </c>
      <c r="V1430" s="116" t="s">
        <v>326</v>
      </c>
      <c r="Z1430" s="116">
        <v>0</v>
      </c>
      <c r="AA1430" s="116">
        <v>1</v>
      </c>
      <c r="AB1430" s="116">
        <v>3.35460843982138</v>
      </c>
      <c r="AC1430" s="116">
        <v>0.52526532286848004</v>
      </c>
      <c r="AD1430" s="116">
        <v>1799.59722184409</v>
      </c>
      <c r="AF1430" s="116">
        <v>-1</v>
      </c>
      <c r="AG1430" s="116">
        <v>-1</v>
      </c>
      <c r="AH1430" s="116">
        <v>-1</v>
      </c>
      <c r="AI1430" s="116">
        <v>-1</v>
      </c>
      <c r="AJ1430" s="116">
        <v>0</v>
      </c>
      <c r="AM1430" s="116" t="s">
        <v>319</v>
      </c>
      <c r="AN1430" s="116" t="s">
        <v>328</v>
      </c>
      <c r="AQ1430" s="116">
        <v>779</v>
      </c>
      <c r="AR1430" s="116" t="s">
        <v>320</v>
      </c>
      <c r="AS1430" s="116" t="s">
        <v>248</v>
      </c>
      <c r="AT1430" s="116" t="s">
        <v>268</v>
      </c>
      <c r="AV1430" s="116">
        <v>169.61267541581699</v>
      </c>
      <c r="AW1430" s="116">
        <v>1.4595273494000001</v>
      </c>
    </row>
    <row r="1431" spans="1:49" x14ac:dyDescent="0.25">
      <c r="A1431" s="127">
        <v>260000</v>
      </c>
      <c r="B1431" s="127">
        <v>2500000</v>
      </c>
      <c r="C1431" s="127">
        <v>820000</v>
      </c>
      <c r="D1431" s="116" t="s">
        <v>314</v>
      </c>
      <c r="E1431" s="116" t="s">
        <v>315</v>
      </c>
      <c r="F1431" s="116" t="s">
        <v>316</v>
      </c>
      <c r="G1431" s="116" t="s">
        <v>317</v>
      </c>
      <c r="H1431" s="116">
        <v>0.36</v>
      </c>
      <c r="I1431" s="116">
        <v>0.57999999999999996</v>
      </c>
      <c r="J1431" s="116" t="s">
        <v>326</v>
      </c>
      <c r="K1431" s="116">
        <v>8.8759091784310004E-2</v>
      </c>
      <c r="L1431" s="116">
        <v>3994.1966930854901</v>
      </c>
      <c r="M1431" s="116">
        <v>10.194342169473201</v>
      </c>
      <c r="N1431" s="116">
        <v>1.5962323255125801</v>
      </c>
      <c r="O1431" s="116">
        <v>0.90484055230093996</v>
      </c>
      <c r="P1431" s="116">
        <v>0.14168013148924999</v>
      </c>
      <c r="Q1431" s="116">
        <v>354.52127088616197</v>
      </c>
      <c r="R1431" s="116">
        <v>1310</v>
      </c>
      <c r="S1431" s="116" t="s">
        <v>318</v>
      </c>
      <c r="T1431" s="116">
        <v>1310</v>
      </c>
      <c r="U1431" s="116" t="s">
        <v>327</v>
      </c>
      <c r="V1431" s="116" t="s">
        <v>326</v>
      </c>
      <c r="Z1431" s="116">
        <v>0</v>
      </c>
      <c r="AA1431" s="116">
        <v>1</v>
      </c>
      <c r="AB1431" s="116">
        <v>0.90484055230093996</v>
      </c>
      <c r="AC1431" s="116">
        <v>0.14168013148924999</v>
      </c>
      <c r="AD1431" s="116">
        <v>354.52127088616299</v>
      </c>
      <c r="AF1431" s="116">
        <v>-1</v>
      </c>
      <c r="AG1431" s="116">
        <v>-1</v>
      </c>
      <c r="AH1431" s="116">
        <v>-1</v>
      </c>
      <c r="AI1431" s="116">
        <v>-1</v>
      </c>
      <c r="AJ1431" s="116">
        <v>0</v>
      </c>
      <c r="AM1431" s="116" t="s">
        <v>319</v>
      </c>
      <c r="AN1431" s="116" t="s">
        <v>328</v>
      </c>
      <c r="AQ1431" s="116">
        <v>779</v>
      </c>
      <c r="AR1431" s="116" t="s">
        <v>320</v>
      </c>
      <c r="AS1431" s="116" t="s">
        <v>248</v>
      </c>
      <c r="AT1431" s="116" t="s">
        <v>268</v>
      </c>
      <c r="AV1431" s="116">
        <v>82.307038171897901</v>
      </c>
      <c r="AW1431" s="116">
        <v>0.28752738919999998</v>
      </c>
    </row>
    <row r="1432" spans="1:49" x14ac:dyDescent="0.25">
      <c r="A1432" s="127">
        <v>260000</v>
      </c>
      <c r="B1432" s="127">
        <v>2500000</v>
      </c>
      <c r="C1432" s="127">
        <v>820000</v>
      </c>
      <c r="D1432" s="116" t="s">
        <v>314</v>
      </c>
      <c r="E1432" s="116" t="s">
        <v>315</v>
      </c>
      <c r="F1432" s="116" t="s">
        <v>316</v>
      </c>
      <c r="G1432" s="116" t="s">
        <v>317</v>
      </c>
      <c r="H1432" s="116">
        <v>0.36</v>
      </c>
      <c r="I1432" s="116">
        <v>0.57999999999999996</v>
      </c>
      <c r="J1432" s="116" t="s">
        <v>326</v>
      </c>
      <c r="K1432" s="116">
        <v>0.20093790716929</v>
      </c>
      <c r="L1432" s="116">
        <v>3995.0201244805799</v>
      </c>
      <c r="M1432" s="116">
        <v>10.382725127419899</v>
      </c>
      <c r="N1432" s="116">
        <v>1.68139809971802</v>
      </c>
      <c r="O1432" s="116">
        <v>2.08628305781785</v>
      </c>
      <c r="P1432" s="116">
        <v>0.33785661527576999</v>
      </c>
      <c r="Q1432" s="116">
        <v>802.75098291236202</v>
      </c>
      <c r="R1432" s="116">
        <v>1210</v>
      </c>
      <c r="S1432" s="116" t="s">
        <v>318</v>
      </c>
      <c r="T1432" s="116">
        <v>1210</v>
      </c>
      <c r="U1432" s="116" t="s">
        <v>327</v>
      </c>
      <c r="V1432" s="116" t="s">
        <v>326</v>
      </c>
      <c r="Z1432" s="116">
        <v>0</v>
      </c>
      <c r="AA1432" s="116">
        <v>1</v>
      </c>
      <c r="AB1432" s="116">
        <v>2.08628305781785</v>
      </c>
      <c r="AC1432" s="116">
        <v>0.33785661527576999</v>
      </c>
      <c r="AD1432" s="116">
        <v>802.75098291236202</v>
      </c>
      <c r="AF1432" s="116">
        <v>-1</v>
      </c>
      <c r="AG1432" s="116">
        <v>-1</v>
      </c>
      <c r="AH1432" s="116">
        <v>-1</v>
      </c>
      <c r="AI1432" s="116">
        <v>-1</v>
      </c>
      <c r="AJ1432" s="116">
        <v>0</v>
      </c>
      <c r="AM1432" s="116" t="s">
        <v>319</v>
      </c>
      <c r="AN1432" s="116" t="s">
        <v>328</v>
      </c>
      <c r="AQ1432" s="116">
        <v>779</v>
      </c>
      <c r="AR1432" s="116" t="s">
        <v>320</v>
      </c>
      <c r="AS1432" s="116" t="s">
        <v>248</v>
      </c>
      <c r="AT1432" s="116" t="s">
        <v>268</v>
      </c>
      <c r="AV1432" s="116">
        <v>154.59557577497301</v>
      </c>
      <c r="AW1432" s="116">
        <v>0.6510551362</v>
      </c>
    </row>
    <row r="1433" spans="1:49" x14ac:dyDescent="0.25">
      <c r="A1433" s="127">
        <v>260000</v>
      </c>
      <c r="B1433" s="127">
        <v>2500000</v>
      </c>
      <c r="C1433" s="127">
        <v>820000</v>
      </c>
      <c r="D1433" s="116" t="s">
        <v>314</v>
      </c>
      <c r="E1433" s="116" t="s">
        <v>315</v>
      </c>
      <c r="F1433" s="116" t="s">
        <v>316</v>
      </c>
      <c r="G1433" s="116" t="s">
        <v>317</v>
      </c>
      <c r="H1433" s="116">
        <v>0.36</v>
      </c>
      <c r="I1433" s="116">
        <v>0.57999999999999996</v>
      </c>
      <c r="J1433" s="116" t="s">
        <v>326</v>
      </c>
      <c r="K1433" s="116">
        <v>0.12929221150409001</v>
      </c>
      <c r="L1433" s="116">
        <v>3995.0201244805799</v>
      </c>
      <c r="M1433" s="116">
        <v>10.382725127419899</v>
      </c>
      <c r="N1433" s="116">
        <v>1.68139809971802</v>
      </c>
      <c r="O1433" s="116">
        <v>1.3424054931632301</v>
      </c>
      <c r="P1433" s="116">
        <v>0.21739167873132001</v>
      </c>
      <c r="Q1433" s="116">
        <v>516.52498689745198</v>
      </c>
      <c r="R1433" s="116">
        <v>1310</v>
      </c>
      <c r="S1433" s="116" t="s">
        <v>318</v>
      </c>
      <c r="T1433" s="116">
        <v>1310</v>
      </c>
      <c r="U1433" s="116" t="s">
        <v>327</v>
      </c>
      <c r="V1433" s="116" t="s">
        <v>326</v>
      </c>
      <c r="Z1433" s="116">
        <v>0</v>
      </c>
      <c r="AA1433" s="116">
        <v>1</v>
      </c>
      <c r="AB1433" s="116">
        <v>1.3424054931632301</v>
      </c>
      <c r="AC1433" s="116">
        <v>0.21739167873132001</v>
      </c>
      <c r="AD1433" s="116">
        <v>516.52498689745198</v>
      </c>
      <c r="AF1433" s="116">
        <v>-1</v>
      </c>
      <c r="AG1433" s="116">
        <v>-1</v>
      </c>
      <c r="AH1433" s="116">
        <v>-1</v>
      </c>
      <c r="AI1433" s="116">
        <v>-1</v>
      </c>
      <c r="AJ1433" s="116">
        <v>0</v>
      </c>
      <c r="AM1433" s="116" t="s">
        <v>319</v>
      </c>
      <c r="AN1433" s="116" t="s">
        <v>328</v>
      </c>
      <c r="AQ1433" s="116">
        <v>779</v>
      </c>
      <c r="AR1433" s="116" t="s">
        <v>320</v>
      </c>
      <c r="AS1433" s="116" t="s">
        <v>248</v>
      </c>
      <c r="AT1433" s="116" t="s">
        <v>268</v>
      </c>
      <c r="AV1433" s="116">
        <v>91.509770780262897</v>
      </c>
      <c r="AW1433" s="116">
        <v>0.41891726429999998</v>
      </c>
    </row>
    <row r="1434" spans="1:49" x14ac:dyDescent="0.25">
      <c r="A1434" s="127">
        <v>260000</v>
      </c>
      <c r="B1434" s="127">
        <v>2500000</v>
      </c>
      <c r="C1434" s="127">
        <v>820000</v>
      </c>
      <c r="D1434" s="116" t="s">
        <v>314</v>
      </c>
      <c r="E1434" s="116" t="s">
        <v>315</v>
      </c>
      <c r="F1434" s="116" t="s">
        <v>316</v>
      </c>
      <c r="G1434" s="116" t="s">
        <v>317</v>
      </c>
      <c r="H1434" s="116">
        <v>0.36</v>
      </c>
      <c r="I1434" s="116">
        <v>0.57999999999999996</v>
      </c>
      <c r="J1434" s="116" t="s">
        <v>326</v>
      </c>
      <c r="K1434" s="116">
        <v>4.9014061601280003E-2</v>
      </c>
      <c r="L1434" s="116">
        <v>3995.0201244805799</v>
      </c>
      <c r="M1434" s="116">
        <v>10.382725127419899</v>
      </c>
      <c r="N1434" s="116">
        <v>1.68139809971802</v>
      </c>
      <c r="O1434" s="116">
        <v>0.50889952898458002</v>
      </c>
      <c r="P1434" s="116">
        <v>8.2412150035859999E-2</v>
      </c>
      <c r="Q1434" s="116">
        <v>195.81216247966799</v>
      </c>
      <c r="R1434" s="116">
        <v>1310</v>
      </c>
      <c r="S1434" s="116" t="s">
        <v>318</v>
      </c>
      <c r="T1434" s="116">
        <v>1310</v>
      </c>
      <c r="U1434" s="116" t="s">
        <v>327</v>
      </c>
      <c r="V1434" s="116" t="s">
        <v>326</v>
      </c>
      <c r="Z1434" s="116">
        <v>0</v>
      </c>
      <c r="AA1434" s="116">
        <v>1</v>
      </c>
      <c r="AB1434" s="116">
        <v>0.50889952898458002</v>
      </c>
      <c r="AC1434" s="116">
        <v>8.2412150035859999E-2</v>
      </c>
      <c r="AD1434" s="116">
        <v>195.81216247967001</v>
      </c>
      <c r="AF1434" s="116">
        <v>-1</v>
      </c>
      <c r="AG1434" s="116">
        <v>-1</v>
      </c>
      <c r="AH1434" s="116">
        <v>-1</v>
      </c>
      <c r="AI1434" s="116">
        <v>-1</v>
      </c>
      <c r="AJ1434" s="116">
        <v>0</v>
      </c>
      <c r="AM1434" s="116" t="s">
        <v>319</v>
      </c>
      <c r="AN1434" s="116" t="s">
        <v>328</v>
      </c>
      <c r="AQ1434" s="116">
        <v>779</v>
      </c>
      <c r="AR1434" s="116" t="s">
        <v>320</v>
      </c>
      <c r="AS1434" s="116" t="s">
        <v>248</v>
      </c>
      <c r="AT1434" s="116" t="s">
        <v>268</v>
      </c>
      <c r="AV1434" s="116">
        <v>65.470940367506003</v>
      </c>
      <c r="AW1434" s="116">
        <v>0.1588095397</v>
      </c>
    </row>
    <row r="1435" spans="1:49" x14ac:dyDescent="0.25">
      <c r="A1435" s="127">
        <v>260000</v>
      </c>
      <c r="B1435" s="127">
        <v>2500000</v>
      </c>
      <c r="C1435" s="127">
        <v>820000</v>
      </c>
      <c r="D1435" s="116" t="s">
        <v>314</v>
      </c>
      <c r="E1435" s="116" t="s">
        <v>315</v>
      </c>
      <c r="F1435" s="116" t="s">
        <v>316</v>
      </c>
      <c r="G1435" s="116" t="s">
        <v>317</v>
      </c>
      <c r="H1435" s="116">
        <v>0.36</v>
      </c>
      <c r="I1435" s="116">
        <v>0.57999999999999996</v>
      </c>
      <c r="J1435" s="116" t="s">
        <v>326</v>
      </c>
      <c r="K1435" s="116">
        <v>0.22573205299905999</v>
      </c>
      <c r="L1435" s="116">
        <v>3986.7258033357298</v>
      </c>
      <c r="M1435" s="116">
        <v>10.585919184197399</v>
      </c>
      <c r="N1435" s="116">
        <v>1.8188078412581801</v>
      </c>
      <c r="O1435" s="116">
        <v>2.3895812703310799</v>
      </c>
      <c r="P1435" s="116">
        <v>0.41056322801799999</v>
      </c>
      <c r="Q1435" s="116">
        <v>899.93180033132103</v>
      </c>
      <c r="R1435" s="116">
        <v>1210</v>
      </c>
      <c r="S1435" s="116" t="s">
        <v>318</v>
      </c>
      <c r="T1435" s="116">
        <v>1210</v>
      </c>
      <c r="U1435" s="116" t="s">
        <v>327</v>
      </c>
      <c r="V1435" s="116" t="s">
        <v>326</v>
      </c>
      <c r="Z1435" s="116">
        <v>0</v>
      </c>
      <c r="AA1435" s="116">
        <v>1</v>
      </c>
      <c r="AB1435" s="116">
        <v>2.3895812703310799</v>
      </c>
      <c r="AC1435" s="116">
        <v>0.41056322801799999</v>
      </c>
      <c r="AD1435" s="116">
        <v>899.93180033132103</v>
      </c>
      <c r="AF1435" s="116">
        <v>-1</v>
      </c>
      <c r="AG1435" s="116">
        <v>-1</v>
      </c>
      <c r="AH1435" s="116">
        <v>-1</v>
      </c>
      <c r="AI1435" s="116">
        <v>-1</v>
      </c>
      <c r="AJ1435" s="116">
        <v>0</v>
      </c>
      <c r="AM1435" s="116" t="s">
        <v>319</v>
      </c>
      <c r="AN1435" s="116" t="s">
        <v>328</v>
      </c>
      <c r="AQ1435" s="116">
        <v>779</v>
      </c>
      <c r="AR1435" s="116" t="s">
        <v>320</v>
      </c>
      <c r="AS1435" s="116" t="s">
        <v>248</v>
      </c>
      <c r="AT1435" s="116" t="s">
        <v>268</v>
      </c>
      <c r="AV1435" s="116">
        <v>160.92517605148601</v>
      </c>
      <c r="AW1435" s="116">
        <v>0.72987169529999996</v>
      </c>
    </row>
    <row r="1436" spans="1:49" x14ac:dyDescent="0.25">
      <c r="A1436" s="127">
        <v>260000</v>
      </c>
      <c r="B1436" s="127">
        <v>2500000</v>
      </c>
      <c r="C1436" s="127">
        <v>820000</v>
      </c>
      <c r="D1436" s="116" t="s">
        <v>314</v>
      </c>
      <c r="E1436" s="116" t="s">
        <v>315</v>
      </c>
      <c r="F1436" s="116" t="s">
        <v>316</v>
      </c>
      <c r="G1436" s="116" t="s">
        <v>317</v>
      </c>
      <c r="H1436" s="116">
        <v>0.36</v>
      </c>
      <c r="I1436" s="116">
        <v>0.57999999999999996</v>
      </c>
      <c r="J1436" s="116" t="s">
        <v>326</v>
      </c>
      <c r="K1436" s="116">
        <v>0.17629529832176999</v>
      </c>
      <c r="L1436" s="116">
        <v>3986.7258033357298</v>
      </c>
      <c r="M1436" s="116">
        <v>10.585919184197399</v>
      </c>
      <c r="N1436" s="116">
        <v>1.8188078412581801</v>
      </c>
      <c r="O1436" s="116">
        <v>1.8662477805883</v>
      </c>
      <c r="P1436" s="116">
        <v>0.32064727096459</v>
      </c>
      <c r="Q1436" s="116">
        <v>702.84101482619496</v>
      </c>
      <c r="R1436" s="116">
        <v>1310</v>
      </c>
      <c r="S1436" s="116" t="s">
        <v>318</v>
      </c>
      <c r="T1436" s="116">
        <v>1310</v>
      </c>
      <c r="U1436" s="116" t="s">
        <v>327</v>
      </c>
      <c r="V1436" s="116" t="s">
        <v>326</v>
      </c>
      <c r="Z1436" s="116">
        <v>0</v>
      </c>
      <c r="AA1436" s="116">
        <v>1</v>
      </c>
      <c r="AB1436" s="116">
        <v>1.8662477805883</v>
      </c>
      <c r="AC1436" s="116">
        <v>0.32064727096459</v>
      </c>
      <c r="AD1436" s="116">
        <v>702.84101482619496</v>
      </c>
      <c r="AF1436" s="116">
        <v>-1</v>
      </c>
      <c r="AG1436" s="116">
        <v>-1</v>
      </c>
      <c r="AH1436" s="116">
        <v>-1</v>
      </c>
      <c r="AI1436" s="116">
        <v>-1</v>
      </c>
      <c r="AJ1436" s="116">
        <v>0</v>
      </c>
      <c r="AM1436" s="116" t="s">
        <v>319</v>
      </c>
      <c r="AN1436" s="116" t="s">
        <v>328</v>
      </c>
      <c r="AQ1436" s="116">
        <v>779</v>
      </c>
      <c r="AR1436" s="116" t="s">
        <v>320</v>
      </c>
      <c r="AS1436" s="116" t="s">
        <v>248</v>
      </c>
      <c r="AT1436" s="116" t="s">
        <v>268</v>
      </c>
      <c r="AV1436" s="116">
        <v>111.70070730286901</v>
      </c>
      <c r="AW1436" s="116">
        <v>0.57002515399999998</v>
      </c>
    </row>
    <row r="1437" spans="1:49" x14ac:dyDescent="0.25">
      <c r="A1437" s="127">
        <v>260000</v>
      </c>
      <c r="B1437" s="127">
        <v>2500000</v>
      </c>
      <c r="C1437" s="127">
        <v>820000</v>
      </c>
      <c r="D1437" s="116" t="s">
        <v>314</v>
      </c>
      <c r="E1437" s="116" t="s">
        <v>315</v>
      </c>
      <c r="F1437" s="116" t="s">
        <v>316</v>
      </c>
      <c r="G1437" s="116" t="s">
        <v>317</v>
      </c>
      <c r="H1437" s="116">
        <v>0.36</v>
      </c>
      <c r="I1437" s="116">
        <v>0.57999999999999996</v>
      </c>
      <c r="J1437" s="116" t="s">
        <v>326</v>
      </c>
      <c r="K1437" s="116">
        <v>2.0756101586599999E-3</v>
      </c>
      <c r="L1437" s="116">
        <v>3986.7258033357298</v>
      </c>
      <c r="M1437" s="116">
        <v>10.585919184197399</v>
      </c>
      <c r="N1437" s="116">
        <v>1.8188078412581801</v>
      </c>
      <c r="O1437" s="116">
        <v>2.1972241397489999E-2</v>
      </c>
      <c r="P1437" s="116">
        <v>3.7751360319700001E-3</v>
      </c>
      <c r="Q1437" s="116">
        <v>8.2748885772035692</v>
      </c>
      <c r="R1437" s="116">
        <v>1750</v>
      </c>
      <c r="S1437" s="116" t="s">
        <v>321</v>
      </c>
      <c r="T1437" s="116">
        <v>1750</v>
      </c>
      <c r="U1437" s="116" t="s">
        <v>327</v>
      </c>
      <c r="V1437" s="116" t="s">
        <v>326</v>
      </c>
      <c r="Z1437" s="116">
        <v>0</v>
      </c>
      <c r="AA1437" s="116">
        <v>1</v>
      </c>
      <c r="AB1437" s="116">
        <v>2.1972241397489999E-2</v>
      </c>
      <c r="AC1437" s="116">
        <v>3.7751360319700001E-3</v>
      </c>
      <c r="AD1437" s="116">
        <v>8.2748885772016898</v>
      </c>
      <c r="AF1437" s="116">
        <v>-1</v>
      </c>
      <c r="AG1437" s="116">
        <v>-1</v>
      </c>
      <c r="AH1437" s="116">
        <v>-1</v>
      </c>
      <c r="AI1437" s="116">
        <v>-1</v>
      </c>
      <c r="AJ1437" s="116">
        <v>0</v>
      </c>
      <c r="AM1437" s="116" t="s">
        <v>319</v>
      </c>
      <c r="AN1437" s="116" t="s">
        <v>328</v>
      </c>
      <c r="AQ1437" s="116">
        <v>779</v>
      </c>
      <c r="AR1437" s="116" t="s">
        <v>320</v>
      </c>
      <c r="AS1437" s="116" t="s">
        <v>248</v>
      </c>
      <c r="AT1437" s="116" t="s">
        <v>268</v>
      </c>
      <c r="AV1437" s="116">
        <v>39.229865378616097</v>
      </c>
      <c r="AW1437" s="116">
        <v>6.7111829000000003E-3</v>
      </c>
    </row>
    <row r="1438" spans="1:49" x14ac:dyDescent="0.25">
      <c r="A1438" s="127">
        <v>260000</v>
      </c>
      <c r="B1438" s="127">
        <v>2500000</v>
      </c>
      <c r="C1438" s="127">
        <v>820000</v>
      </c>
      <c r="D1438" s="116" t="s">
        <v>314</v>
      </c>
      <c r="E1438" s="116" t="s">
        <v>315</v>
      </c>
      <c r="F1438" s="116" t="s">
        <v>316</v>
      </c>
      <c r="G1438" s="116" t="s">
        <v>317</v>
      </c>
      <c r="H1438" s="116">
        <v>0.36</v>
      </c>
      <c r="I1438" s="116">
        <v>0.57999999999999996</v>
      </c>
      <c r="J1438" s="116" t="s">
        <v>326</v>
      </c>
      <c r="K1438" s="116">
        <v>0.11826204527626</v>
      </c>
      <c r="L1438" s="116">
        <v>3986.7258033357298</v>
      </c>
      <c r="M1438" s="116">
        <v>10.585919184197399</v>
      </c>
      <c r="N1438" s="116">
        <v>1.8188078412581801</v>
      </c>
      <c r="O1438" s="116">
        <v>1.25191245385239</v>
      </c>
      <c r="P1438" s="116">
        <v>0.21509593527168999</v>
      </c>
      <c r="Q1438" s="116">
        <v>471.47834745812401</v>
      </c>
      <c r="R1438" s="116">
        <v>1310</v>
      </c>
      <c r="S1438" s="116" t="s">
        <v>318</v>
      </c>
      <c r="T1438" s="116">
        <v>1310</v>
      </c>
      <c r="U1438" s="116" t="s">
        <v>327</v>
      </c>
      <c r="V1438" s="116" t="s">
        <v>326</v>
      </c>
      <c r="Z1438" s="116">
        <v>0</v>
      </c>
      <c r="AA1438" s="116">
        <v>1</v>
      </c>
      <c r="AB1438" s="116">
        <v>1.25191245385239</v>
      </c>
      <c r="AC1438" s="116">
        <v>0.21509593527168999</v>
      </c>
      <c r="AD1438" s="116">
        <v>471.47834745903299</v>
      </c>
      <c r="AF1438" s="116">
        <v>-1</v>
      </c>
      <c r="AG1438" s="116">
        <v>-1</v>
      </c>
      <c r="AH1438" s="116">
        <v>-1</v>
      </c>
      <c r="AI1438" s="116">
        <v>-1</v>
      </c>
      <c r="AJ1438" s="116">
        <v>0</v>
      </c>
      <c r="AM1438" s="116" t="s">
        <v>319</v>
      </c>
      <c r="AN1438" s="116" t="s">
        <v>328</v>
      </c>
      <c r="AQ1438" s="116">
        <v>779</v>
      </c>
      <c r="AR1438" s="116" t="s">
        <v>320</v>
      </c>
      <c r="AS1438" s="116" t="s">
        <v>248</v>
      </c>
      <c r="AT1438" s="116" t="s">
        <v>268</v>
      </c>
      <c r="AV1438" s="116">
        <v>90.234530412899801</v>
      </c>
      <c r="AW1438" s="116">
        <v>0.38238308799999998</v>
      </c>
    </row>
    <row r="1439" spans="1:49" x14ac:dyDescent="0.25">
      <c r="A1439" s="127">
        <v>260000</v>
      </c>
      <c r="B1439" s="127">
        <v>2500000</v>
      </c>
      <c r="C1439" s="127">
        <v>820000</v>
      </c>
      <c r="D1439" s="116" t="s">
        <v>314</v>
      </c>
      <c r="E1439" s="116" t="s">
        <v>315</v>
      </c>
      <c r="F1439" s="116" t="s">
        <v>316</v>
      </c>
      <c r="G1439" s="116" t="s">
        <v>317</v>
      </c>
      <c r="H1439" s="116">
        <v>0.36</v>
      </c>
      <c r="I1439" s="116">
        <v>0.57999999999999996</v>
      </c>
      <c r="J1439" s="116" t="s">
        <v>326</v>
      </c>
      <c r="K1439" s="116">
        <v>1.729068336E-4</v>
      </c>
      <c r="L1439" s="116">
        <v>3986.7258033357298</v>
      </c>
      <c r="M1439" s="116">
        <v>10.585919184197399</v>
      </c>
      <c r="N1439" s="116">
        <v>1.8188078412581801</v>
      </c>
      <c r="O1439" s="116">
        <v>1.83037776694E-3</v>
      </c>
      <c r="P1439" s="116">
        <v>3.1448430477E-4</v>
      </c>
      <c r="Q1439" s="116">
        <v>0.68933213511011004</v>
      </c>
      <c r="R1439" s="116">
        <v>1310</v>
      </c>
      <c r="S1439" s="116" t="s">
        <v>318</v>
      </c>
      <c r="T1439" s="116">
        <v>1310</v>
      </c>
      <c r="U1439" s="116" t="s">
        <v>327</v>
      </c>
      <c r="V1439" s="116" t="s">
        <v>326</v>
      </c>
      <c r="Z1439" s="116">
        <v>0</v>
      </c>
      <c r="AA1439" s="116">
        <v>1</v>
      </c>
      <c r="AB1439" s="116">
        <v>1.83037776694E-3</v>
      </c>
      <c r="AC1439" s="116">
        <v>3.1448430477E-4</v>
      </c>
      <c r="AD1439" s="116">
        <v>0.68933213340832999</v>
      </c>
      <c r="AF1439" s="116">
        <v>-1</v>
      </c>
      <c r="AG1439" s="116">
        <v>-1</v>
      </c>
      <c r="AH1439" s="116">
        <v>-1</v>
      </c>
      <c r="AI1439" s="116">
        <v>-1</v>
      </c>
      <c r="AJ1439" s="116">
        <v>0</v>
      </c>
      <c r="AM1439" s="116" t="s">
        <v>319</v>
      </c>
      <c r="AN1439" s="116" t="s">
        <v>328</v>
      </c>
      <c r="AQ1439" s="116">
        <v>779</v>
      </c>
      <c r="AR1439" s="116" t="s">
        <v>320</v>
      </c>
      <c r="AS1439" s="116" t="s">
        <v>248</v>
      </c>
      <c r="AT1439" s="116" t="s">
        <v>268</v>
      </c>
      <c r="AV1439" s="116">
        <v>8.1609645018557799</v>
      </c>
      <c r="AW1439" s="116">
        <v>5.5906900000000004E-4</v>
      </c>
    </row>
    <row r="1440" spans="1:49" x14ac:dyDescent="0.25">
      <c r="A1440" s="127">
        <v>260000</v>
      </c>
      <c r="B1440" s="127">
        <v>2500000</v>
      </c>
      <c r="C1440" s="127">
        <v>820000</v>
      </c>
      <c r="D1440" s="116" t="s">
        <v>314</v>
      </c>
      <c r="E1440" s="116" t="s">
        <v>315</v>
      </c>
      <c r="F1440" s="116" t="s">
        <v>316</v>
      </c>
      <c r="G1440" s="116" t="s">
        <v>317</v>
      </c>
      <c r="H1440" s="116">
        <v>0.36</v>
      </c>
      <c r="I1440" s="116">
        <v>0.57999999999999996</v>
      </c>
      <c r="J1440" s="116" t="s">
        <v>326</v>
      </c>
      <c r="K1440" s="116">
        <v>3.4250786173089999E-2</v>
      </c>
      <c r="L1440" s="116">
        <v>3988.45210149474</v>
      </c>
      <c r="M1440" s="116">
        <v>10.422386532288201</v>
      </c>
      <c r="N1440" s="116">
        <v>1.71194604377258</v>
      </c>
      <c r="O1440" s="116">
        <v>0.35697493253075002</v>
      </c>
      <c r="P1440" s="116">
        <v>5.8635497885129999E-2</v>
      </c>
      <c r="Q1440" s="116">
        <v>136.607620089931</v>
      </c>
      <c r="R1440" s="116">
        <v>1210</v>
      </c>
      <c r="S1440" s="116" t="s">
        <v>318</v>
      </c>
      <c r="T1440" s="116">
        <v>1210</v>
      </c>
      <c r="U1440" s="116" t="s">
        <v>327</v>
      </c>
      <c r="V1440" s="116" t="s">
        <v>326</v>
      </c>
      <c r="Z1440" s="116">
        <v>0</v>
      </c>
      <c r="AA1440" s="116">
        <v>1</v>
      </c>
      <c r="AB1440" s="116">
        <v>0.35697493253075002</v>
      </c>
      <c r="AC1440" s="116">
        <v>5.8635497885129999E-2</v>
      </c>
      <c r="AD1440" s="116">
        <v>136.60762008992899</v>
      </c>
      <c r="AF1440" s="116">
        <v>-1</v>
      </c>
      <c r="AG1440" s="116">
        <v>-1</v>
      </c>
      <c r="AH1440" s="116">
        <v>-1</v>
      </c>
      <c r="AI1440" s="116">
        <v>-1</v>
      </c>
      <c r="AJ1440" s="116">
        <v>0</v>
      </c>
      <c r="AM1440" s="116" t="s">
        <v>319</v>
      </c>
      <c r="AN1440" s="116" t="s">
        <v>328</v>
      </c>
      <c r="AQ1440" s="116">
        <v>779</v>
      </c>
      <c r="AR1440" s="116" t="s">
        <v>320</v>
      </c>
      <c r="AS1440" s="116" t="s">
        <v>248</v>
      </c>
      <c r="AT1440" s="116" t="s">
        <v>268</v>
      </c>
      <c r="AV1440" s="116">
        <v>92.119559608339799</v>
      </c>
      <c r="AW1440" s="116">
        <v>0.1107928792</v>
      </c>
    </row>
    <row r="1441" spans="1:49" x14ac:dyDescent="0.25">
      <c r="A1441" s="127">
        <v>260000</v>
      </c>
      <c r="B1441" s="127">
        <v>2500000</v>
      </c>
      <c r="C1441" s="127">
        <v>820000</v>
      </c>
      <c r="D1441" s="116" t="s">
        <v>314</v>
      </c>
      <c r="E1441" s="116" t="s">
        <v>315</v>
      </c>
      <c r="F1441" s="116" t="s">
        <v>316</v>
      </c>
      <c r="G1441" s="116" t="s">
        <v>317</v>
      </c>
      <c r="H1441" s="116">
        <v>0.36</v>
      </c>
      <c r="I1441" s="116">
        <v>0.57999999999999996</v>
      </c>
      <c r="J1441" s="116" t="s">
        <v>326</v>
      </c>
      <c r="K1441" s="116">
        <v>4.391884196708E-2</v>
      </c>
      <c r="L1441" s="116">
        <v>3988.45210149474</v>
      </c>
      <c r="M1441" s="116">
        <v>10.422386532288201</v>
      </c>
      <c r="N1441" s="116">
        <v>1.71194604377258</v>
      </c>
      <c r="O1441" s="116">
        <v>0.45773914703141</v>
      </c>
      <c r="P1441" s="116">
        <v>7.5186687752619996E-2</v>
      </c>
      <c r="Q1441" s="116">
        <v>175.16819753882299</v>
      </c>
      <c r="R1441" s="116">
        <v>1310</v>
      </c>
      <c r="S1441" s="116" t="s">
        <v>318</v>
      </c>
      <c r="T1441" s="116">
        <v>1310</v>
      </c>
      <c r="U1441" s="116" t="s">
        <v>327</v>
      </c>
      <c r="V1441" s="116" t="s">
        <v>326</v>
      </c>
      <c r="Z1441" s="116">
        <v>0</v>
      </c>
      <c r="AA1441" s="116">
        <v>1</v>
      </c>
      <c r="AB1441" s="116">
        <v>0.45773914703141</v>
      </c>
      <c r="AC1441" s="116">
        <v>7.5186687752619996E-2</v>
      </c>
      <c r="AD1441" s="116">
        <v>175.16819753882399</v>
      </c>
      <c r="AF1441" s="116">
        <v>-1</v>
      </c>
      <c r="AG1441" s="116">
        <v>-1</v>
      </c>
      <c r="AH1441" s="116">
        <v>-1</v>
      </c>
      <c r="AI1441" s="116">
        <v>-1</v>
      </c>
      <c r="AJ1441" s="116">
        <v>0</v>
      </c>
      <c r="AM1441" s="116" t="s">
        <v>319</v>
      </c>
      <c r="AN1441" s="116" t="s">
        <v>328</v>
      </c>
      <c r="AQ1441" s="116">
        <v>779</v>
      </c>
      <c r="AR1441" s="116" t="s">
        <v>320</v>
      </c>
      <c r="AS1441" s="116" t="s">
        <v>248</v>
      </c>
      <c r="AT1441" s="116" t="s">
        <v>268</v>
      </c>
      <c r="AV1441" s="116">
        <v>57.219900415590701</v>
      </c>
      <c r="AW1441" s="116">
        <v>0.14206666470000001</v>
      </c>
    </row>
    <row r="1442" spans="1:49" x14ac:dyDescent="0.25">
      <c r="A1442" s="127">
        <v>260000</v>
      </c>
      <c r="B1442" s="127">
        <v>2500000</v>
      </c>
      <c r="C1442" s="127">
        <v>820000</v>
      </c>
      <c r="D1442" s="116" t="s">
        <v>314</v>
      </c>
      <c r="E1442" s="116" t="s">
        <v>315</v>
      </c>
      <c r="F1442" s="116" t="s">
        <v>316</v>
      </c>
      <c r="G1442" s="116" t="s">
        <v>317</v>
      </c>
      <c r="H1442" s="116">
        <v>0.36</v>
      </c>
      <c r="I1442" s="116">
        <v>0.57999999999999996</v>
      </c>
      <c r="J1442" s="116" t="s">
        <v>326</v>
      </c>
      <c r="K1442" s="116">
        <v>0.17058186085803001</v>
      </c>
      <c r="L1442" s="116">
        <v>3988.45210149474</v>
      </c>
      <c r="M1442" s="116">
        <v>10.422386532288201</v>
      </c>
      <c r="N1442" s="116">
        <v>1.71194604377258</v>
      </c>
      <c r="O1442" s="116">
        <v>1.7778700892593999</v>
      </c>
      <c r="P1442" s="116">
        <v>0.29202694183527</v>
      </c>
      <c r="Q1442" s="116">
        <v>680.35758141609699</v>
      </c>
      <c r="R1442" s="116">
        <v>1310</v>
      </c>
      <c r="S1442" s="116" t="s">
        <v>318</v>
      </c>
      <c r="T1442" s="116">
        <v>1310</v>
      </c>
      <c r="U1442" s="116" t="s">
        <v>327</v>
      </c>
      <c r="V1442" s="116" t="s">
        <v>326</v>
      </c>
      <c r="Z1442" s="116">
        <v>0</v>
      </c>
      <c r="AA1442" s="116">
        <v>1</v>
      </c>
      <c r="AB1442" s="116">
        <v>1.7778700892593999</v>
      </c>
      <c r="AC1442" s="116">
        <v>0.29202694183527</v>
      </c>
      <c r="AD1442" s="116">
        <v>680.35758141609699</v>
      </c>
      <c r="AF1442" s="116">
        <v>-1</v>
      </c>
      <c r="AG1442" s="116">
        <v>-1</v>
      </c>
      <c r="AH1442" s="116">
        <v>-1</v>
      </c>
      <c r="AI1442" s="116">
        <v>-1</v>
      </c>
      <c r="AJ1442" s="116">
        <v>0</v>
      </c>
      <c r="AM1442" s="116" t="s">
        <v>319</v>
      </c>
      <c r="AN1442" s="116" t="s">
        <v>328</v>
      </c>
      <c r="AQ1442" s="116">
        <v>779</v>
      </c>
      <c r="AR1442" s="116" t="s">
        <v>320</v>
      </c>
      <c r="AS1442" s="116" t="s">
        <v>248</v>
      </c>
      <c r="AT1442" s="116" t="s">
        <v>268</v>
      </c>
      <c r="AV1442" s="116">
        <v>108.56340967173399</v>
      </c>
      <c r="AW1442" s="116">
        <v>0.55179041480000002</v>
      </c>
    </row>
    <row r="1443" spans="1:49" x14ac:dyDescent="0.25">
      <c r="A1443" s="127">
        <v>260000</v>
      </c>
      <c r="B1443" s="127">
        <v>2500000</v>
      </c>
      <c r="C1443" s="127">
        <v>820000</v>
      </c>
      <c r="D1443" s="116" t="s">
        <v>314</v>
      </c>
      <c r="E1443" s="116" t="s">
        <v>315</v>
      </c>
      <c r="F1443" s="116" t="s">
        <v>316</v>
      </c>
      <c r="G1443" s="116" t="s">
        <v>317</v>
      </c>
      <c r="H1443" s="116">
        <v>0.36</v>
      </c>
      <c r="I1443" s="116">
        <v>0.57999999999999996</v>
      </c>
      <c r="J1443" s="116" t="s">
        <v>326</v>
      </c>
      <c r="K1443" s="116">
        <v>4.235076022032E-2</v>
      </c>
      <c r="L1443" s="116">
        <v>3970.1111577828401</v>
      </c>
      <c r="M1443" s="116">
        <v>10.9878628739622</v>
      </c>
      <c r="N1443" s="116">
        <v>2.0021382730462598</v>
      </c>
      <c r="O1443" s="116">
        <v>0.46534434590897</v>
      </c>
      <c r="P1443" s="116">
        <v>8.4792077929709997E-2</v>
      </c>
      <c r="Q1443" s="116">
        <v>168.13722569129399</v>
      </c>
      <c r="R1443" s="116">
        <v>1210</v>
      </c>
      <c r="S1443" s="116" t="s">
        <v>318</v>
      </c>
      <c r="T1443" s="116">
        <v>1210</v>
      </c>
      <c r="U1443" s="116" t="s">
        <v>327</v>
      </c>
      <c r="V1443" s="116" t="s">
        <v>326</v>
      </c>
      <c r="Z1443" s="116">
        <v>0</v>
      </c>
      <c r="AA1443" s="116">
        <v>1</v>
      </c>
      <c r="AB1443" s="116">
        <v>0.46534434590897</v>
      </c>
      <c r="AC1443" s="116">
        <v>8.4792077929709997E-2</v>
      </c>
      <c r="AD1443" s="116">
        <v>194.621897301719</v>
      </c>
      <c r="AF1443" s="116">
        <v>-1</v>
      </c>
      <c r="AG1443" s="116">
        <v>-1</v>
      </c>
      <c r="AH1443" s="116">
        <v>-1</v>
      </c>
      <c r="AI1443" s="116">
        <v>-1</v>
      </c>
      <c r="AJ1443" s="116">
        <v>0</v>
      </c>
      <c r="AM1443" s="116" t="s">
        <v>319</v>
      </c>
      <c r="AN1443" s="116" t="s">
        <v>328</v>
      </c>
      <c r="AQ1443" s="116">
        <v>779</v>
      </c>
      <c r="AR1443" s="116" t="s">
        <v>320</v>
      </c>
      <c r="AS1443" s="116" t="s">
        <v>248</v>
      </c>
      <c r="AT1443" s="116" t="s">
        <v>268</v>
      </c>
      <c r="AV1443" s="116">
        <v>238.364093854055</v>
      </c>
      <c r="AW1443" s="116">
        <v>0.15784419890000001</v>
      </c>
    </row>
    <row r="1444" spans="1:49" x14ac:dyDescent="0.25">
      <c r="A1444" s="127">
        <v>260000</v>
      </c>
      <c r="B1444" s="127">
        <v>2500000</v>
      </c>
      <c r="C1444" s="127">
        <v>820000</v>
      </c>
      <c r="D1444" s="116" t="s">
        <v>314</v>
      </c>
      <c r="E1444" s="116" t="s">
        <v>315</v>
      </c>
      <c r="F1444" s="116" t="s">
        <v>316</v>
      </c>
      <c r="G1444" s="116" t="s">
        <v>317</v>
      </c>
      <c r="H1444" s="116">
        <v>0.36</v>
      </c>
      <c r="I1444" s="116">
        <v>0.57999999999999996</v>
      </c>
      <c r="J1444" s="116" t="s">
        <v>326</v>
      </c>
      <c r="K1444" s="116">
        <v>0.31137820504535002</v>
      </c>
      <c r="L1444" s="116">
        <v>3970.1111577828401</v>
      </c>
      <c r="M1444" s="116">
        <v>10.9878628739622</v>
      </c>
      <c r="N1444" s="116">
        <v>2.0021382730462598</v>
      </c>
      <c r="O1444" s="116">
        <v>3.4213810189788401</v>
      </c>
      <c r="P1444" s="116">
        <v>0.62342222171374995</v>
      </c>
      <c r="Q1444" s="116">
        <v>1236.20608614095</v>
      </c>
      <c r="R1444" s="116">
        <v>1310</v>
      </c>
      <c r="S1444" s="116" t="s">
        <v>318</v>
      </c>
      <c r="T1444" s="116">
        <v>1310</v>
      </c>
      <c r="U1444" s="116" t="s">
        <v>327</v>
      </c>
      <c r="V1444" s="116" t="s">
        <v>326</v>
      </c>
      <c r="Z1444" s="116">
        <v>0</v>
      </c>
      <c r="AA1444" s="116">
        <v>1</v>
      </c>
      <c r="AB1444" s="116">
        <v>3.4213810189788401</v>
      </c>
      <c r="AC1444" s="116">
        <v>0.62342222171374995</v>
      </c>
      <c r="AD1444" s="116">
        <v>1236.20608614095</v>
      </c>
      <c r="AF1444" s="116">
        <v>-1</v>
      </c>
      <c r="AG1444" s="116">
        <v>-1</v>
      </c>
      <c r="AH1444" s="116">
        <v>-1</v>
      </c>
      <c r="AI1444" s="116">
        <v>-1</v>
      </c>
      <c r="AJ1444" s="116">
        <v>0</v>
      </c>
      <c r="AM1444" s="116" t="s">
        <v>319</v>
      </c>
      <c r="AN1444" s="116" t="s">
        <v>328</v>
      </c>
      <c r="AQ1444" s="116">
        <v>779</v>
      </c>
      <c r="AR1444" s="116" t="s">
        <v>320</v>
      </c>
      <c r="AS1444" s="116" t="s">
        <v>248</v>
      </c>
      <c r="AT1444" s="116" t="s">
        <v>268</v>
      </c>
      <c r="AV1444" s="116">
        <v>142.179231462464</v>
      </c>
      <c r="AW1444" s="116">
        <v>1.0026002321</v>
      </c>
    </row>
    <row r="1445" spans="1:49" x14ac:dyDescent="0.25">
      <c r="A1445" s="127">
        <v>260000</v>
      </c>
      <c r="B1445" s="127">
        <v>2500000</v>
      </c>
      <c r="C1445" s="127">
        <v>820000</v>
      </c>
      <c r="D1445" s="116" t="s">
        <v>314</v>
      </c>
      <c r="E1445" s="116" t="s">
        <v>315</v>
      </c>
      <c r="F1445" s="116" t="s">
        <v>316</v>
      </c>
      <c r="G1445" s="116" t="s">
        <v>317</v>
      </c>
      <c r="H1445" s="116">
        <v>0.36</v>
      </c>
      <c r="I1445" s="116">
        <v>0.57999999999999996</v>
      </c>
      <c r="J1445" s="116" t="s">
        <v>326</v>
      </c>
      <c r="K1445" s="116">
        <v>3.6129761306929999E-2</v>
      </c>
      <c r="L1445" s="116">
        <v>3970.1111577828401</v>
      </c>
      <c r="M1445" s="116">
        <v>10.9878628739622</v>
      </c>
      <c r="N1445" s="116">
        <v>2.0021382730462598</v>
      </c>
      <c r="O1445" s="116">
        <v>0.39698886290954999</v>
      </c>
      <c r="P1445" s="116">
        <v>7.2336777908629996E-2</v>
      </c>
      <c r="Q1445" s="116">
        <v>143.43916849268101</v>
      </c>
      <c r="R1445" s="116">
        <v>1310</v>
      </c>
      <c r="S1445" s="116" t="s">
        <v>318</v>
      </c>
      <c r="T1445" s="116">
        <v>1310</v>
      </c>
      <c r="U1445" s="116" t="s">
        <v>327</v>
      </c>
      <c r="V1445" s="116" t="s">
        <v>326</v>
      </c>
      <c r="Z1445" s="116">
        <v>0</v>
      </c>
      <c r="AA1445" s="116">
        <v>1</v>
      </c>
      <c r="AB1445" s="116">
        <v>0.39698886290954999</v>
      </c>
      <c r="AC1445" s="116">
        <v>7.2336777908629996E-2</v>
      </c>
      <c r="AD1445" s="116">
        <v>143.439168492682</v>
      </c>
      <c r="AF1445" s="116">
        <v>-1</v>
      </c>
      <c r="AG1445" s="116">
        <v>-1</v>
      </c>
      <c r="AH1445" s="116">
        <v>-1</v>
      </c>
      <c r="AI1445" s="116">
        <v>-1</v>
      </c>
      <c r="AJ1445" s="116">
        <v>0</v>
      </c>
      <c r="AM1445" s="116" t="s">
        <v>319</v>
      </c>
      <c r="AN1445" s="116" t="s">
        <v>328</v>
      </c>
      <c r="AQ1445" s="116">
        <v>779</v>
      </c>
      <c r="AR1445" s="116" t="s">
        <v>320</v>
      </c>
      <c r="AS1445" s="116" t="s">
        <v>248</v>
      </c>
      <c r="AT1445" s="116" t="s">
        <v>268</v>
      </c>
      <c r="AV1445" s="116">
        <v>48.767524291912501</v>
      </c>
      <c r="AW1445" s="116">
        <v>0.11633346999999999</v>
      </c>
    </row>
    <row r="1446" spans="1:49" x14ac:dyDescent="0.25">
      <c r="A1446" s="127">
        <v>260000</v>
      </c>
      <c r="B1446" s="127">
        <v>2500000</v>
      </c>
      <c r="C1446" s="127">
        <v>820000</v>
      </c>
      <c r="D1446" s="116" t="s">
        <v>314</v>
      </c>
      <c r="E1446" s="116" t="s">
        <v>315</v>
      </c>
      <c r="F1446" s="116" t="s">
        <v>316</v>
      </c>
      <c r="G1446" s="116" t="s">
        <v>317</v>
      </c>
      <c r="H1446" s="116">
        <v>0.36</v>
      </c>
      <c r="I1446" s="116">
        <v>0.57999999999999996</v>
      </c>
      <c r="J1446" s="116" t="s">
        <v>326</v>
      </c>
      <c r="K1446" s="116">
        <v>0.11914352140098999</v>
      </c>
      <c r="L1446" s="116">
        <v>3970.1111577828401</v>
      </c>
      <c r="M1446" s="116">
        <v>10.9878628739622</v>
      </c>
      <c r="N1446" s="116">
        <v>2.0021382730462598</v>
      </c>
      <c r="O1446" s="116">
        <v>1.30913267547516</v>
      </c>
      <c r="P1446" s="116">
        <v>0.23854180418244</v>
      </c>
      <c r="Q1446" s="116">
        <v>473.013023691645</v>
      </c>
      <c r="R1446" s="116">
        <v>1310</v>
      </c>
      <c r="S1446" s="116" t="s">
        <v>318</v>
      </c>
      <c r="T1446" s="116">
        <v>1310</v>
      </c>
      <c r="U1446" s="116" t="s">
        <v>327</v>
      </c>
      <c r="V1446" s="116" t="s">
        <v>326</v>
      </c>
      <c r="Z1446" s="116">
        <v>0</v>
      </c>
      <c r="AA1446" s="116">
        <v>1</v>
      </c>
      <c r="AB1446" s="116">
        <v>1.30913267547516</v>
      </c>
      <c r="AC1446" s="116">
        <v>0.23854180418244</v>
      </c>
      <c r="AD1446" s="116">
        <v>473.013023691645</v>
      </c>
      <c r="AF1446" s="116">
        <v>-1</v>
      </c>
      <c r="AG1446" s="116">
        <v>-1</v>
      </c>
      <c r="AH1446" s="116">
        <v>-1</v>
      </c>
      <c r="AI1446" s="116">
        <v>-1</v>
      </c>
      <c r="AJ1446" s="116">
        <v>0</v>
      </c>
      <c r="AM1446" s="116" t="s">
        <v>319</v>
      </c>
      <c r="AN1446" s="116" t="s">
        <v>328</v>
      </c>
      <c r="AQ1446" s="116">
        <v>779</v>
      </c>
      <c r="AR1446" s="116" t="s">
        <v>320</v>
      </c>
      <c r="AS1446" s="116" t="s">
        <v>248</v>
      </c>
      <c r="AT1446" s="116" t="s">
        <v>268</v>
      </c>
      <c r="AV1446" s="116">
        <v>99.669597794439596</v>
      </c>
      <c r="AW1446" s="116">
        <v>0.38362775640000002</v>
      </c>
    </row>
    <row r="1447" spans="1:49" x14ac:dyDescent="0.25">
      <c r="A1447" s="127">
        <v>260000</v>
      </c>
      <c r="B1447" s="127">
        <v>2500000</v>
      </c>
      <c r="C1447" s="127">
        <v>820000</v>
      </c>
      <c r="D1447" s="116" t="s">
        <v>314</v>
      </c>
      <c r="E1447" s="116" t="s">
        <v>315</v>
      </c>
      <c r="F1447" s="116" t="s">
        <v>316</v>
      </c>
      <c r="G1447" s="116" t="s">
        <v>317</v>
      </c>
      <c r="H1447" s="116">
        <v>0.36</v>
      </c>
      <c r="I1447" s="116">
        <v>0.57999999999999996</v>
      </c>
      <c r="J1447" s="116" t="s">
        <v>326</v>
      </c>
      <c r="K1447" s="116">
        <v>0.22491795113115001</v>
      </c>
      <c r="L1447" s="116">
        <v>3985.1347258380702</v>
      </c>
      <c r="M1447" s="116">
        <v>10.7749452401398</v>
      </c>
      <c r="N1447" s="116">
        <v>1.88145744083167</v>
      </c>
      <c r="O1447" s="116">
        <v>2.4234786069626302</v>
      </c>
      <c r="P1447" s="116">
        <v>0.42317355273231999</v>
      </c>
      <c r="Q1447" s="116">
        <v>896.32833751711496</v>
      </c>
      <c r="R1447" s="116">
        <v>1210</v>
      </c>
      <c r="S1447" s="116" t="s">
        <v>318</v>
      </c>
      <c r="T1447" s="116">
        <v>1210</v>
      </c>
      <c r="U1447" s="116" t="s">
        <v>327</v>
      </c>
      <c r="V1447" s="116" t="s">
        <v>326</v>
      </c>
      <c r="Z1447" s="116">
        <v>0</v>
      </c>
      <c r="AA1447" s="116">
        <v>1</v>
      </c>
      <c r="AB1447" s="116">
        <v>2.4234786069626302</v>
      </c>
      <c r="AC1447" s="116">
        <v>0.42317355273231999</v>
      </c>
      <c r="AD1447" s="116">
        <v>896.32833751711496</v>
      </c>
      <c r="AF1447" s="116">
        <v>-1</v>
      </c>
      <c r="AG1447" s="116">
        <v>-1</v>
      </c>
      <c r="AH1447" s="116">
        <v>-1</v>
      </c>
      <c r="AI1447" s="116">
        <v>-1</v>
      </c>
      <c r="AJ1447" s="116">
        <v>0</v>
      </c>
      <c r="AM1447" s="116" t="s">
        <v>319</v>
      </c>
      <c r="AN1447" s="116" t="s">
        <v>328</v>
      </c>
      <c r="AQ1447" s="116">
        <v>779</v>
      </c>
      <c r="AR1447" s="116" t="s">
        <v>320</v>
      </c>
      <c r="AS1447" s="116" t="s">
        <v>248</v>
      </c>
      <c r="AT1447" s="116" t="s">
        <v>268</v>
      </c>
      <c r="AV1447" s="116">
        <v>217.71129024970699</v>
      </c>
      <c r="AW1447" s="116">
        <v>0.72694917879999998</v>
      </c>
    </row>
    <row r="1448" spans="1:49" x14ac:dyDescent="0.25">
      <c r="A1448" s="127">
        <v>260000</v>
      </c>
      <c r="B1448" s="127">
        <v>2500000</v>
      </c>
      <c r="C1448" s="127">
        <v>820000</v>
      </c>
      <c r="D1448" s="116" t="s">
        <v>314</v>
      </c>
      <c r="E1448" s="116" t="s">
        <v>315</v>
      </c>
      <c r="F1448" s="116" t="s">
        <v>316</v>
      </c>
      <c r="G1448" s="116" t="s">
        <v>317</v>
      </c>
      <c r="H1448" s="116">
        <v>0.36</v>
      </c>
      <c r="I1448" s="116">
        <v>0.57999999999999996</v>
      </c>
      <c r="J1448" s="116" t="s">
        <v>326</v>
      </c>
      <c r="K1448" s="116">
        <v>0.24097818118240999</v>
      </c>
      <c r="L1448" s="116">
        <v>3985.1347258380702</v>
      </c>
      <c r="M1448" s="116">
        <v>10.7749452401398</v>
      </c>
      <c r="N1448" s="116">
        <v>1.88145744083167</v>
      </c>
      <c r="O1448" s="116">
        <v>2.5965267063089601</v>
      </c>
      <c r="P1448" s="116">
        <v>0.45339019206372999</v>
      </c>
      <c r="Q1448" s="116">
        <v>960.330517999324</v>
      </c>
      <c r="R1448" s="116">
        <v>1310</v>
      </c>
      <c r="S1448" s="116" t="s">
        <v>318</v>
      </c>
      <c r="T1448" s="116">
        <v>1310</v>
      </c>
      <c r="U1448" s="116" t="s">
        <v>327</v>
      </c>
      <c r="V1448" s="116" t="s">
        <v>326</v>
      </c>
      <c r="Z1448" s="116">
        <v>0</v>
      </c>
      <c r="AA1448" s="116">
        <v>1</v>
      </c>
      <c r="AB1448" s="116">
        <v>2.5965267063089601</v>
      </c>
      <c r="AC1448" s="116">
        <v>0.45339019206372999</v>
      </c>
      <c r="AD1448" s="116">
        <v>960.330517999324</v>
      </c>
      <c r="AF1448" s="116">
        <v>-1</v>
      </c>
      <c r="AG1448" s="116">
        <v>-1</v>
      </c>
      <c r="AH1448" s="116">
        <v>-1</v>
      </c>
      <c r="AI1448" s="116">
        <v>-1</v>
      </c>
      <c r="AJ1448" s="116">
        <v>0</v>
      </c>
      <c r="AM1448" s="116" t="s">
        <v>319</v>
      </c>
      <c r="AN1448" s="116" t="s">
        <v>328</v>
      </c>
      <c r="AQ1448" s="116">
        <v>779</v>
      </c>
      <c r="AR1448" s="116" t="s">
        <v>320</v>
      </c>
      <c r="AS1448" s="116" t="s">
        <v>248</v>
      </c>
      <c r="AT1448" s="116" t="s">
        <v>268</v>
      </c>
      <c r="AV1448" s="116">
        <v>126.769672794671</v>
      </c>
      <c r="AW1448" s="116">
        <v>0.77885686779999996</v>
      </c>
    </row>
    <row r="1449" spans="1:49" x14ac:dyDescent="0.25">
      <c r="A1449" s="127">
        <v>260000</v>
      </c>
      <c r="B1449" s="127">
        <v>2500000</v>
      </c>
      <c r="C1449" s="127">
        <v>820000</v>
      </c>
      <c r="D1449" s="116" t="s">
        <v>314</v>
      </c>
      <c r="E1449" s="116" t="s">
        <v>315</v>
      </c>
      <c r="F1449" s="116" t="s">
        <v>316</v>
      </c>
      <c r="G1449" s="116" t="s">
        <v>317</v>
      </c>
      <c r="H1449" s="116">
        <v>0.36</v>
      </c>
      <c r="I1449" s="116">
        <v>0.57999999999999996</v>
      </c>
      <c r="J1449" s="116" t="s">
        <v>326</v>
      </c>
      <c r="K1449" s="116">
        <v>3.3775374265420002E-2</v>
      </c>
      <c r="L1449" s="116">
        <v>3985.1347258380702</v>
      </c>
      <c r="M1449" s="116">
        <v>10.7749452401398</v>
      </c>
      <c r="N1449" s="116">
        <v>1.88145744083167</v>
      </c>
      <c r="O1449" s="116">
        <v>0.36392780817516002</v>
      </c>
      <c r="P1449" s="116">
        <v>6.354692922855E-2</v>
      </c>
      <c r="Q1449" s="116">
        <v>134.59941686331399</v>
      </c>
      <c r="R1449" s="116">
        <v>1310</v>
      </c>
      <c r="S1449" s="116" t="s">
        <v>318</v>
      </c>
      <c r="T1449" s="116">
        <v>1310</v>
      </c>
      <c r="U1449" s="116" t="s">
        <v>327</v>
      </c>
      <c r="V1449" s="116" t="s">
        <v>326</v>
      </c>
      <c r="Z1449" s="116">
        <v>0</v>
      </c>
      <c r="AA1449" s="116">
        <v>1</v>
      </c>
      <c r="AB1449" s="116">
        <v>0.36392780817516002</v>
      </c>
      <c r="AC1449" s="116">
        <v>6.354692922855E-2</v>
      </c>
      <c r="AD1449" s="116">
        <v>134.599416863313</v>
      </c>
      <c r="AF1449" s="116">
        <v>-1</v>
      </c>
      <c r="AG1449" s="116">
        <v>-1</v>
      </c>
      <c r="AH1449" s="116">
        <v>-1</v>
      </c>
      <c r="AI1449" s="116">
        <v>-1</v>
      </c>
      <c r="AJ1449" s="116">
        <v>0</v>
      </c>
      <c r="AM1449" s="116" t="s">
        <v>319</v>
      </c>
      <c r="AN1449" s="116" t="s">
        <v>328</v>
      </c>
      <c r="AQ1449" s="116">
        <v>779</v>
      </c>
      <c r="AR1449" s="116" t="s">
        <v>320</v>
      </c>
      <c r="AS1449" s="116" t="s">
        <v>248</v>
      </c>
      <c r="AT1449" s="116" t="s">
        <v>268</v>
      </c>
      <c r="AV1449" s="116">
        <v>63.914512450560501</v>
      </c>
      <c r="AW1449" s="116">
        <v>0.1091641662</v>
      </c>
    </row>
    <row r="1450" spans="1:49" x14ac:dyDescent="0.25">
      <c r="A1450" s="127">
        <v>260000</v>
      </c>
      <c r="B1450" s="127">
        <v>2500000</v>
      </c>
      <c r="C1450" s="127">
        <v>820000</v>
      </c>
      <c r="D1450" s="116" t="s">
        <v>314</v>
      </c>
      <c r="E1450" s="116" t="s">
        <v>315</v>
      </c>
      <c r="F1450" s="116" t="s">
        <v>316</v>
      </c>
      <c r="G1450" s="116" t="s">
        <v>317</v>
      </c>
      <c r="H1450" s="116">
        <v>0.36</v>
      </c>
      <c r="I1450" s="116">
        <v>0.57999999999999996</v>
      </c>
      <c r="J1450" s="116" t="s">
        <v>326</v>
      </c>
      <c r="K1450" s="116">
        <v>7.8807791383589995E-2</v>
      </c>
      <c r="L1450" s="116">
        <v>3985.1347258380702</v>
      </c>
      <c r="M1450" s="116">
        <v>10.7749452401398</v>
      </c>
      <c r="N1450" s="116">
        <v>1.88145744083167</v>
      </c>
      <c r="O1450" s="116">
        <v>0.84914963665464005</v>
      </c>
      <c r="P1450" s="116">
        <v>0.14827350549418</v>
      </c>
      <c r="Q1450" s="116">
        <v>314.05966610938202</v>
      </c>
      <c r="R1450" s="116">
        <v>1310</v>
      </c>
      <c r="S1450" s="116" t="s">
        <v>318</v>
      </c>
      <c r="T1450" s="116">
        <v>1310</v>
      </c>
      <c r="U1450" s="116" t="s">
        <v>327</v>
      </c>
      <c r="V1450" s="116" t="s">
        <v>326</v>
      </c>
      <c r="Z1450" s="116">
        <v>0</v>
      </c>
      <c r="AA1450" s="116">
        <v>1</v>
      </c>
      <c r="AB1450" s="116">
        <v>0.84914963665464005</v>
      </c>
      <c r="AC1450" s="116">
        <v>0.14827350549418</v>
      </c>
      <c r="AD1450" s="116">
        <v>314.05966610938202</v>
      </c>
      <c r="AF1450" s="116">
        <v>-1</v>
      </c>
      <c r="AG1450" s="116">
        <v>-1</v>
      </c>
      <c r="AH1450" s="116">
        <v>-1</v>
      </c>
      <c r="AI1450" s="116">
        <v>-1</v>
      </c>
      <c r="AJ1450" s="116">
        <v>0</v>
      </c>
      <c r="AM1450" s="116" t="s">
        <v>319</v>
      </c>
      <c r="AN1450" s="116" t="s">
        <v>328</v>
      </c>
      <c r="AQ1450" s="116">
        <v>779</v>
      </c>
      <c r="AR1450" s="116" t="s">
        <v>320</v>
      </c>
      <c r="AS1450" s="116" t="s">
        <v>248</v>
      </c>
      <c r="AT1450" s="116" t="s">
        <v>268</v>
      </c>
      <c r="AV1450" s="116">
        <v>92.504560663008704</v>
      </c>
      <c r="AW1450" s="116">
        <v>0.2547118136</v>
      </c>
    </row>
    <row r="1451" spans="1:49" x14ac:dyDescent="0.25">
      <c r="A1451" s="127">
        <v>260000</v>
      </c>
      <c r="B1451" s="127">
        <v>2500000</v>
      </c>
      <c r="C1451" s="127">
        <v>820000</v>
      </c>
      <c r="D1451" s="116" t="s">
        <v>314</v>
      </c>
      <c r="E1451" s="116" t="s">
        <v>315</v>
      </c>
      <c r="F1451" s="116" t="s">
        <v>316</v>
      </c>
      <c r="G1451" s="116" t="s">
        <v>317</v>
      </c>
      <c r="H1451" s="116">
        <v>0.36</v>
      </c>
      <c r="I1451" s="116">
        <v>0.57999999999999996</v>
      </c>
      <c r="J1451" s="116" t="s">
        <v>326</v>
      </c>
      <c r="K1451" s="116">
        <v>3.8518119316040003E-2</v>
      </c>
      <c r="L1451" s="116">
        <v>4014.2462750586201</v>
      </c>
      <c r="M1451" s="116">
        <v>11.2263456098005</v>
      </c>
      <c r="N1451" s="116">
        <v>2.0678736612497799</v>
      </c>
      <c r="O1451" s="116">
        <v>0.43241771968142001</v>
      </c>
      <c r="P1451" s="116">
        <v>7.9650604414520002E-2</v>
      </c>
      <c r="Q1451" s="116">
        <v>154.621216986685</v>
      </c>
      <c r="R1451" s="116">
        <v>1210</v>
      </c>
      <c r="S1451" s="116" t="s">
        <v>318</v>
      </c>
      <c r="T1451" s="116">
        <v>1210</v>
      </c>
      <c r="U1451" s="116" t="s">
        <v>327</v>
      </c>
      <c r="V1451" s="116" t="s">
        <v>326</v>
      </c>
      <c r="Z1451" s="116">
        <v>0</v>
      </c>
      <c r="AA1451" s="116">
        <v>1</v>
      </c>
      <c r="AB1451" s="116">
        <v>0.43241771968142001</v>
      </c>
      <c r="AC1451" s="116">
        <v>7.9650604414520002E-2</v>
      </c>
      <c r="AD1451" s="116">
        <v>154.62121697585599</v>
      </c>
      <c r="AF1451" s="116">
        <v>-1</v>
      </c>
      <c r="AG1451" s="116">
        <v>-1</v>
      </c>
      <c r="AH1451" s="116">
        <v>-1</v>
      </c>
      <c r="AI1451" s="116">
        <v>-1</v>
      </c>
      <c r="AJ1451" s="116">
        <v>0</v>
      </c>
      <c r="AM1451" s="116" t="s">
        <v>319</v>
      </c>
      <c r="AN1451" s="116" t="s">
        <v>328</v>
      </c>
      <c r="AQ1451" s="116">
        <v>779</v>
      </c>
      <c r="AR1451" s="116" t="s">
        <v>320</v>
      </c>
      <c r="AS1451" s="116" t="s">
        <v>248</v>
      </c>
      <c r="AT1451" s="116" t="s">
        <v>268</v>
      </c>
      <c r="AV1451" s="116">
        <v>106.470756539931</v>
      </c>
      <c r="AW1451" s="116">
        <v>0.12540244689999999</v>
      </c>
    </row>
    <row r="1452" spans="1:49" x14ac:dyDescent="0.25">
      <c r="A1452" s="127">
        <v>260000</v>
      </c>
      <c r="B1452" s="127">
        <v>2500000</v>
      </c>
      <c r="C1452" s="127">
        <v>820000</v>
      </c>
      <c r="D1452" s="116" t="s">
        <v>314</v>
      </c>
      <c r="E1452" s="116" t="s">
        <v>315</v>
      </c>
      <c r="F1452" s="116" t="s">
        <v>316</v>
      </c>
      <c r="G1452" s="116" t="s">
        <v>317</v>
      </c>
      <c r="H1452" s="116">
        <v>0.36</v>
      </c>
      <c r="I1452" s="116">
        <v>0.57999999999999996</v>
      </c>
      <c r="J1452" s="116" t="s">
        <v>326</v>
      </c>
      <c r="K1452" s="116">
        <v>3.9757568085960003E-2</v>
      </c>
      <c r="L1452" s="116">
        <v>4014.2462750586201</v>
      </c>
      <c r="M1452" s="116">
        <v>11.2263456098005</v>
      </c>
      <c r="N1452" s="116">
        <v>2.0678736612497799</v>
      </c>
      <c r="O1452" s="116">
        <v>0.44633219993824003</v>
      </c>
      <c r="P1452" s="116">
        <v>8.2213627880310003E-2</v>
      </c>
      <c r="Q1452" s="116">
        <v>159.59666959448199</v>
      </c>
      <c r="R1452" s="116">
        <v>1310</v>
      </c>
      <c r="S1452" s="116" t="s">
        <v>318</v>
      </c>
      <c r="T1452" s="116">
        <v>1310</v>
      </c>
      <c r="U1452" s="116" t="s">
        <v>327</v>
      </c>
      <c r="V1452" s="116" t="s">
        <v>326</v>
      </c>
      <c r="Z1452" s="116">
        <v>0</v>
      </c>
      <c r="AA1452" s="116">
        <v>1</v>
      </c>
      <c r="AB1452" s="116">
        <v>0.44633219993824003</v>
      </c>
      <c r="AC1452" s="116">
        <v>8.2213627880310003E-2</v>
      </c>
      <c r="AD1452" s="116">
        <v>159.59666959448299</v>
      </c>
      <c r="AF1452" s="116">
        <v>-1</v>
      </c>
      <c r="AG1452" s="116">
        <v>-1</v>
      </c>
      <c r="AH1452" s="116">
        <v>-1</v>
      </c>
      <c r="AI1452" s="116">
        <v>-1</v>
      </c>
      <c r="AJ1452" s="116">
        <v>0</v>
      </c>
      <c r="AM1452" s="116" t="s">
        <v>319</v>
      </c>
      <c r="AN1452" s="116" t="s">
        <v>328</v>
      </c>
      <c r="AQ1452" s="116">
        <v>779</v>
      </c>
      <c r="AR1452" s="116" t="s">
        <v>320</v>
      </c>
      <c r="AS1452" s="116" t="s">
        <v>248</v>
      </c>
      <c r="AT1452" s="116" t="s">
        <v>268</v>
      </c>
      <c r="AV1452" s="116">
        <v>58.544909684153801</v>
      </c>
      <c r="AW1452" s="116">
        <v>0.12943768820000001</v>
      </c>
    </row>
    <row r="1453" spans="1:49" x14ac:dyDescent="0.25">
      <c r="A1453" s="127">
        <v>260000</v>
      </c>
      <c r="B1453" s="127">
        <v>2500000</v>
      </c>
      <c r="C1453" s="127">
        <v>820000</v>
      </c>
      <c r="D1453" s="116" t="s">
        <v>314</v>
      </c>
      <c r="E1453" s="116" t="s">
        <v>315</v>
      </c>
      <c r="F1453" s="116" t="s">
        <v>316</v>
      </c>
      <c r="G1453" s="116" t="s">
        <v>317</v>
      </c>
      <c r="H1453" s="116">
        <v>0.36</v>
      </c>
      <c r="I1453" s="116">
        <v>0.57999999999999996</v>
      </c>
      <c r="J1453" s="116" t="s">
        <v>326</v>
      </c>
      <c r="K1453" s="116">
        <v>1.0095988914E-3</v>
      </c>
      <c r="L1453" s="116">
        <v>4014.2462750586201</v>
      </c>
      <c r="M1453" s="116">
        <v>11.2263456098005</v>
      </c>
      <c r="N1453" s="116">
        <v>2.0678736612497799</v>
      </c>
      <c r="O1453" s="116">
        <v>1.133410608215E-2</v>
      </c>
      <c r="P1453" s="116">
        <v>2.0877229559499999E-3</v>
      </c>
      <c r="Q1453" s="116">
        <v>4.0527785891137897</v>
      </c>
      <c r="R1453" s="116">
        <v>1310</v>
      </c>
      <c r="S1453" s="116" t="s">
        <v>318</v>
      </c>
      <c r="T1453" s="116">
        <v>1310</v>
      </c>
      <c r="U1453" s="116" t="s">
        <v>327</v>
      </c>
      <c r="V1453" s="116" t="s">
        <v>326</v>
      </c>
      <c r="Z1453" s="116">
        <v>0</v>
      </c>
      <c r="AA1453" s="116">
        <v>1</v>
      </c>
      <c r="AB1453" s="116">
        <v>1.133410608215E-2</v>
      </c>
      <c r="AC1453" s="116">
        <v>2.0877229559499999E-3</v>
      </c>
      <c r="AD1453" s="116">
        <v>4.0527785847788502</v>
      </c>
      <c r="AF1453" s="116">
        <v>-1</v>
      </c>
      <c r="AG1453" s="116">
        <v>-1</v>
      </c>
      <c r="AH1453" s="116">
        <v>-1</v>
      </c>
      <c r="AI1453" s="116">
        <v>-1</v>
      </c>
      <c r="AJ1453" s="116">
        <v>0</v>
      </c>
      <c r="AM1453" s="116" t="s">
        <v>319</v>
      </c>
      <c r="AN1453" s="116" t="s">
        <v>328</v>
      </c>
      <c r="AQ1453" s="116">
        <v>779</v>
      </c>
      <c r="AR1453" s="116" t="s">
        <v>320</v>
      </c>
      <c r="AS1453" s="116" t="s">
        <v>248</v>
      </c>
      <c r="AT1453" s="116" t="s">
        <v>268</v>
      </c>
      <c r="AV1453" s="116">
        <v>47.545171779509197</v>
      </c>
      <c r="AW1453" s="116">
        <v>3.286925E-3</v>
      </c>
    </row>
    <row r="1454" spans="1:49" x14ac:dyDescent="0.25">
      <c r="A1454" s="127">
        <v>260000</v>
      </c>
      <c r="B1454" s="127">
        <v>2500000</v>
      </c>
      <c r="C1454" s="127">
        <v>820000</v>
      </c>
      <c r="D1454" s="116" t="s">
        <v>314</v>
      </c>
      <c r="E1454" s="116" t="s">
        <v>315</v>
      </c>
      <c r="F1454" s="116" t="s">
        <v>316</v>
      </c>
      <c r="G1454" s="116" t="s">
        <v>317</v>
      </c>
      <c r="H1454" s="116">
        <v>0.36</v>
      </c>
      <c r="I1454" s="116">
        <v>0.57999999999999996</v>
      </c>
      <c r="J1454" s="116" t="s">
        <v>326</v>
      </c>
      <c r="K1454" s="116">
        <v>0.15160846814168</v>
      </c>
      <c r="L1454" s="116">
        <v>4014.2462750586201</v>
      </c>
      <c r="M1454" s="116">
        <v>11.2263456098005</v>
      </c>
      <c r="N1454" s="116">
        <v>2.0678736612497799</v>
      </c>
      <c r="O1454" s="116">
        <v>1.7020090607309799</v>
      </c>
      <c r="P1454" s="116">
        <v>0.31350715809260998</v>
      </c>
      <c r="Q1454" s="116">
        <v>608.59372850509897</v>
      </c>
      <c r="R1454" s="116">
        <v>1310</v>
      </c>
      <c r="S1454" s="116" t="s">
        <v>318</v>
      </c>
      <c r="T1454" s="116">
        <v>1310</v>
      </c>
      <c r="U1454" s="116" t="s">
        <v>327</v>
      </c>
      <c r="V1454" s="116" t="s">
        <v>326</v>
      </c>
      <c r="Z1454" s="116">
        <v>0</v>
      </c>
      <c r="AA1454" s="116">
        <v>1</v>
      </c>
      <c r="AB1454" s="116">
        <v>1.7020090607309799</v>
      </c>
      <c r="AC1454" s="116">
        <v>0.31350715809260998</v>
      </c>
      <c r="AD1454" s="116">
        <v>608.59372850509897</v>
      </c>
      <c r="AF1454" s="116">
        <v>-1</v>
      </c>
      <c r="AG1454" s="116">
        <v>-1</v>
      </c>
      <c r="AH1454" s="116">
        <v>-1</v>
      </c>
      <c r="AI1454" s="116">
        <v>-1</v>
      </c>
      <c r="AJ1454" s="116">
        <v>0</v>
      </c>
      <c r="AM1454" s="116" t="s">
        <v>319</v>
      </c>
      <c r="AN1454" s="116" t="s">
        <v>328</v>
      </c>
      <c r="AQ1454" s="116">
        <v>779</v>
      </c>
      <c r="AR1454" s="116" t="s">
        <v>320</v>
      </c>
      <c r="AS1454" s="116" t="s">
        <v>248</v>
      </c>
      <c r="AT1454" s="116" t="s">
        <v>268</v>
      </c>
      <c r="AV1454" s="116">
        <v>99.256069111368305</v>
      </c>
      <c r="AW1454" s="116">
        <v>0.49358777660000003</v>
      </c>
    </row>
    <row r="1455" spans="1:49" x14ac:dyDescent="0.25">
      <c r="A1455" s="127">
        <v>260000</v>
      </c>
      <c r="B1455" s="127">
        <v>2500000</v>
      </c>
      <c r="C1455" s="127">
        <v>820000</v>
      </c>
      <c r="D1455" s="116" t="s">
        <v>314</v>
      </c>
      <c r="E1455" s="116" t="s">
        <v>315</v>
      </c>
      <c r="F1455" s="116" t="s">
        <v>316</v>
      </c>
      <c r="G1455" s="116" t="s">
        <v>317</v>
      </c>
      <c r="H1455" s="116">
        <v>0.36</v>
      </c>
      <c r="I1455" s="116">
        <v>0.57999999999999996</v>
      </c>
      <c r="J1455" s="116" t="s">
        <v>326</v>
      </c>
      <c r="K1455" s="116">
        <v>0.11684959419566</v>
      </c>
      <c r="L1455" s="116">
        <v>4014.2462750586201</v>
      </c>
      <c r="M1455" s="116">
        <v>11.2263456098005</v>
      </c>
      <c r="N1455" s="116">
        <v>2.0678736612497799</v>
      </c>
      <c r="O1455" s="116">
        <v>1.31179392880552</v>
      </c>
      <c r="P1455" s="116">
        <v>0.24163019816494999</v>
      </c>
      <c r="Q1455" s="116">
        <v>469.06304824207598</v>
      </c>
      <c r="R1455" s="116">
        <v>1310</v>
      </c>
      <c r="S1455" s="116" t="s">
        <v>318</v>
      </c>
      <c r="T1455" s="116">
        <v>1310</v>
      </c>
      <c r="U1455" s="116" t="s">
        <v>327</v>
      </c>
      <c r="V1455" s="116" t="s">
        <v>326</v>
      </c>
      <c r="Z1455" s="116">
        <v>0</v>
      </c>
      <c r="AA1455" s="116">
        <v>1</v>
      </c>
      <c r="AB1455" s="116">
        <v>1.31179392880552</v>
      </c>
      <c r="AC1455" s="116">
        <v>0.24163019816494999</v>
      </c>
      <c r="AD1455" s="116">
        <v>469.06304824207598</v>
      </c>
      <c r="AF1455" s="116">
        <v>-1</v>
      </c>
      <c r="AG1455" s="116">
        <v>-1</v>
      </c>
      <c r="AH1455" s="116">
        <v>-1</v>
      </c>
      <c r="AI1455" s="116">
        <v>-1</v>
      </c>
      <c r="AJ1455" s="116">
        <v>0</v>
      </c>
      <c r="AM1455" s="116" t="s">
        <v>319</v>
      </c>
      <c r="AN1455" s="116" t="s">
        <v>328</v>
      </c>
      <c r="AQ1455" s="116">
        <v>779</v>
      </c>
      <c r="AR1455" s="116" t="s">
        <v>320</v>
      </c>
      <c r="AS1455" s="116" t="s">
        <v>248</v>
      </c>
      <c r="AT1455" s="116" t="s">
        <v>268</v>
      </c>
      <c r="AV1455" s="116">
        <v>88.324541494591301</v>
      </c>
      <c r="AW1455" s="116">
        <v>0.38042420780000002</v>
      </c>
    </row>
    <row r="1456" spans="1:49" x14ac:dyDescent="0.25">
      <c r="A1456" s="127">
        <v>260000</v>
      </c>
      <c r="B1456" s="127">
        <v>2500000</v>
      </c>
      <c r="C1456" s="127">
        <v>820000</v>
      </c>
      <c r="D1456" s="116" t="s">
        <v>314</v>
      </c>
      <c r="E1456" s="116" t="s">
        <v>315</v>
      </c>
      <c r="F1456" s="116" t="s">
        <v>316</v>
      </c>
      <c r="G1456" s="116" t="s">
        <v>317</v>
      </c>
      <c r="H1456" s="116">
        <v>0.36</v>
      </c>
      <c r="I1456" s="116">
        <v>0.57999999999999996</v>
      </c>
      <c r="J1456" s="116" t="s">
        <v>326</v>
      </c>
      <c r="K1456" s="116">
        <v>5.3334640789799999E-2</v>
      </c>
      <c r="L1456" s="116">
        <v>4014.2462750586201</v>
      </c>
      <c r="M1456" s="116">
        <v>11.2263456098005</v>
      </c>
      <c r="N1456" s="116">
        <v>2.0678736612497799</v>
      </c>
      <c r="O1456" s="116">
        <v>0.59875311048089996</v>
      </c>
      <c r="P1456" s="116">
        <v>0.11028929892144999</v>
      </c>
      <c r="Q1456" s="116">
        <v>214.09838312206</v>
      </c>
      <c r="R1456" s="116">
        <v>1310</v>
      </c>
      <c r="S1456" s="116" t="s">
        <v>318</v>
      </c>
      <c r="T1456" s="116">
        <v>1310</v>
      </c>
      <c r="U1456" s="116" t="s">
        <v>327</v>
      </c>
      <c r="V1456" s="116" t="s">
        <v>326</v>
      </c>
      <c r="Z1456" s="116">
        <v>0</v>
      </c>
      <c r="AA1456" s="116">
        <v>1</v>
      </c>
      <c r="AB1456" s="116">
        <v>0.59875311048089996</v>
      </c>
      <c r="AC1456" s="116">
        <v>0.11028929892144999</v>
      </c>
      <c r="AD1456" s="116">
        <v>214.09838313722099</v>
      </c>
      <c r="AF1456" s="116">
        <v>-1</v>
      </c>
      <c r="AG1456" s="116">
        <v>-1</v>
      </c>
      <c r="AH1456" s="116">
        <v>-1</v>
      </c>
      <c r="AI1456" s="116">
        <v>-1</v>
      </c>
      <c r="AJ1456" s="116">
        <v>0</v>
      </c>
      <c r="AM1456" s="116" t="s">
        <v>319</v>
      </c>
      <c r="AN1456" s="116" t="s">
        <v>328</v>
      </c>
      <c r="AQ1456" s="116">
        <v>779</v>
      </c>
      <c r="AR1456" s="116" t="s">
        <v>320</v>
      </c>
      <c r="AS1456" s="116" t="s">
        <v>248</v>
      </c>
      <c r="AT1456" s="116" t="s">
        <v>268</v>
      </c>
      <c r="AV1456" s="116">
        <v>68.164198360593602</v>
      </c>
      <c r="AW1456" s="116">
        <v>0.17364021339999999</v>
      </c>
    </row>
    <row r="1457" spans="1:49" x14ac:dyDescent="0.25">
      <c r="A1457" s="127">
        <v>260000</v>
      </c>
      <c r="B1457" s="127">
        <v>2500000</v>
      </c>
      <c r="C1457" s="127">
        <v>820000</v>
      </c>
      <c r="D1457" s="116" t="s">
        <v>314</v>
      </c>
      <c r="E1457" s="116" t="s">
        <v>315</v>
      </c>
      <c r="F1457" s="116" t="s">
        <v>316</v>
      </c>
      <c r="G1457" s="116" t="s">
        <v>317</v>
      </c>
      <c r="H1457" s="116">
        <v>0.36</v>
      </c>
      <c r="I1457" s="116">
        <v>0.57999999999999996</v>
      </c>
      <c r="J1457" s="116" t="s">
        <v>326</v>
      </c>
      <c r="K1457" s="116">
        <v>0.18877467017541999</v>
      </c>
      <c r="L1457" s="116">
        <v>4024.8401597082302</v>
      </c>
      <c r="M1457" s="116">
        <v>11.091804639961101</v>
      </c>
      <c r="N1457" s="116">
        <v>1.9954916442728099</v>
      </c>
      <c r="O1457" s="116">
        <v>2.0938517625589301</v>
      </c>
      <c r="P1457" s="116">
        <v>0.37669827698542002</v>
      </c>
      <c r="Q1457" s="116">
        <v>759.78787365773405</v>
      </c>
      <c r="R1457" s="116">
        <v>1210</v>
      </c>
      <c r="S1457" s="116" t="s">
        <v>318</v>
      </c>
      <c r="T1457" s="116">
        <v>1210</v>
      </c>
      <c r="U1457" s="116" t="s">
        <v>327</v>
      </c>
      <c r="V1457" s="116" t="s">
        <v>326</v>
      </c>
      <c r="Z1457" s="116">
        <v>0</v>
      </c>
      <c r="AA1457" s="116">
        <v>1</v>
      </c>
      <c r="AB1457" s="116">
        <v>2.0938517625589301</v>
      </c>
      <c r="AC1457" s="116">
        <v>0.37669827698542002</v>
      </c>
      <c r="AD1457" s="116">
        <v>759.78787365773405</v>
      </c>
      <c r="AF1457" s="116">
        <v>-1</v>
      </c>
      <c r="AG1457" s="116">
        <v>-1</v>
      </c>
      <c r="AH1457" s="116">
        <v>-1</v>
      </c>
      <c r="AI1457" s="116">
        <v>-1</v>
      </c>
      <c r="AJ1457" s="116">
        <v>0</v>
      </c>
      <c r="AM1457" s="116" t="s">
        <v>319</v>
      </c>
      <c r="AN1457" s="116" t="s">
        <v>328</v>
      </c>
      <c r="AQ1457" s="116">
        <v>779</v>
      </c>
      <c r="AR1457" s="116" t="s">
        <v>320</v>
      </c>
      <c r="AS1457" s="116" t="s">
        <v>248</v>
      </c>
      <c r="AT1457" s="116" t="s">
        <v>268</v>
      </c>
      <c r="AV1457" s="116">
        <v>130.93180759424499</v>
      </c>
      <c r="AW1457" s="116">
        <v>0.61621076529999996</v>
      </c>
    </row>
    <row r="1458" spans="1:49" x14ac:dyDescent="0.25">
      <c r="A1458" s="127">
        <v>260000</v>
      </c>
      <c r="B1458" s="127">
        <v>2500000</v>
      </c>
      <c r="C1458" s="127">
        <v>820000</v>
      </c>
      <c r="D1458" s="116" t="s">
        <v>314</v>
      </c>
      <c r="E1458" s="116" t="s">
        <v>315</v>
      </c>
      <c r="F1458" s="116" t="s">
        <v>316</v>
      </c>
      <c r="G1458" s="116" t="s">
        <v>317</v>
      </c>
      <c r="H1458" s="116">
        <v>0.36</v>
      </c>
      <c r="I1458" s="116">
        <v>0.57999999999999996</v>
      </c>
      <c r="J1458" s="116" t="s">
        <v>326</v>
      </c>
      <c r="K1458" s="116">
        <v>2.1074928518969999E-2</v>
      </c>
      <c r="L1458" s="116">
        <v>4024.8401597082302</v>
      </c>
      <c r="M1458" s="116">
        <v>11.091804639961101</v>
      </c>
      <c r="N1458" s="116">
        <v>1.9954916442728099</v>
      </c>
      <c r="O1458" s="116">
        <v>0.23375898993363001</v>
      </c>
      <c r="P1458" s="116">
        <v>4.2054843763259998E-2</v>
      </c>
      <c r="Q1458" s="116">
        <v>84.823218666158894</v>
      </c>
      <c r="R1458" s="116">
        <v>1310</v>
      </c>
      <c r="S1458" s="116" t="s">
        <v>318</v>
      </c>
      <c r="T1458" s="116">
        <v>1310</v>
      </c>
      <c r="U1458" s="116" t="s">
        <v>327</v>
      </c>
      <c r="V1458" s="116" t="s">
        <v>326</v>
      </c>
      <c r="Z1458" s="116">
        <v>0</v>
      </c>
      <c r="AA1458" s="116">
        <v>1</v>
      </c>
      <c r="AB1458" s="116">
        <v>0.23375898993363001</v>
      </c>
      <c r="AC1458" s="116">
        <v>4.2054843763259998E-2</v>
      </c>
      <c r="AD1458" s="116">
        <v>84.8232186661605</v>
      </c>
      <c r="AF1458" s="116">
        <v>-1</v>
      </c>
      <c r="AG1458" s="116">
        <v>-1</v>
      </c>
      <c r="AH1458" s="116">
        <v>-1</v>
      </c>
      <c r="AI1458" s="116">
        <v>-1</v>
      </c>
      <c r="AJ1458" s="116">
        <v>0</v>
      </c>
      <c r="AM1458" s="116" t="s">
        <v>319</v>
      </c>
      <c r="AN1458" s="116" t="s">
        <v>328</v>
      </c>
      <c r="AQ1458" s="116">
        <v>779</v>
      </c>
      <c r="AR1458" s="116" t="s">
        <v>320</v>
      </c>
      <c r="AS1458" s="116" t="s">
        <v>248</v>
      </c>
      <c r="AT1458" s="116" t="s">
        <v>268</v>
      </c>
      <c r="AV1458" s="116">
        <v>58.582395445770302</v>
      </c>
      <c r="AW1458" s="116">
        <v>6.8794175700000001E-2</v>
      </c>
    </row>
    <row r="1459" spans="1:49" x14ac:dyDescent="0.25">
      <c r="A1459" s="127">
        <v>260000</v>
      </c>
      <c r="B1459" s="127">
        <v>2500000</v>
      </c>
      <c r="C1459" s="127">
        <v>820000</v>
      </c>
      <c r="D1459" s="116" t="s">
        <v>314</v>
      </c>
      <c r="E1459" s="116" t="s">
        <v>315</v>
      </c>
      <c r="F1459" s="116" t="s">
        <v>316</v>
      </c>
      <c r="G1459" s="116" t="s">
        <v>317</v>
      </c>
      <c r="H1459" s="116">
        <v>0.36</v>
      </c>
      <c r="I1459" s="116">
        <v>0.57999999999999996</v>
      </c>
      <c r="J1459" s="116" t="s">
        <v>326</v>
      </c>
      <c r="K1459" s="116">
        <v>3.7208046746250001E-2</v>
      </c>
      <c r="L1459" s="116">
        <v>4024.8401597082302</v>
      </c>
      <c r="M1459" s="116">
        <v>11.091804639961101</v>
      </c>
      <c r="N1459" s="116">
        <v>1.9954916442728099</v>
      </c>
      <c r="O1459" s="116">
        <v>0.41270438554394001</v>
      </c>
      <c r="P1459" s="116">
        <v>7.4248346381850003E-2</v>
      </c>
      <c r="Q1459" s="116">
        <v>149.756440808608</v>
      </c>
      <c r="R1459" s="116">
        <v>1310</v>
      </c>
      <c r="S1459" s="116" t="s">
        <v>318</v>
      </c>
      <c r="T1459" s="116">
        <v>1310</v>
      </c>
      <c r="U1459" s="116" t="s">
        <v>327</v>
      </c>
      <c r="V1459" s="116" t="s">
        <v>326</v>
      </c>
      <c r="Z1459" s="116">
        <v>0</v>
      </c>
      <c r="AA1459" s="116">
        <v>1</v>
      </c>
      <c r="AB1459" s="116">
        <v>0.41270438554394001</v>
      </c>
      <c r="AC1459" s="116">
        <v>7.4248346381850003E-2</v>
      </c>
      <c r="AD1459" s="116">
        <v>149.756440808609</v>
      </c>
      <c r="AF1459" s="116">
        <v>-1</v>
      </c>
      <c r="AG1459" s="116">
        <v>-1</v>
      </c>
      <c r="AH1459" s="116">
        <v>-1</v>
      </c>
      <c r="AI1459" s="116">
        <v>-1</v>
      </c>
      <c r="AJ1459" s="116">
        <v>0</v>
      </c>
      <c r="AM1459" s="116" t="s">
        <v>319</v>
      </c>
      <c r="AN1459" s="116" t="s">
        <v>328</v>
      </c>
      <c r="AQ1459" s="116">
        <v>779</v>
      </c>
      <c r="AR1459" s="116" t="s">
        <v>320</v>
      </c>
      <c r="AS1459" s="116" t="s">
        <v>248</v>
      </c>
      <c r="AT1459" s="116" t="s">
        <v>268</v>
      </c>
      <c r="AV1459" s="116">
        <v>50.530697600232003</v>
      </c>
      <c r="AW1459" s="116">
        <v>0.1214569674</v>
      </c>
    </row>
    <row r="1460" spans="1:49" x14ac:dyDescent="0.25">
      <c r="A1460" s="127">
        <v>260000</v>
      </c>
      <c r="B1460" s="127">
        <v>2500000</v>
      </c>
      <c r="C1460" s="127">
        <v>820000</v>
      </c>
      <c r="D1460" s="116" t="s">
        <v>314</v>
      </c>
      <c r="E1460" s="116" t="s">
        <v>315</v>
      </c>
      <c r="F1460" s="116" t="s">
        <v>316</v>
      </c>
      <c r="G1460" s="116" t="s">
        <v>317</v>
      </c>
      <c r="H1460" s="116">
        <v>0.36</v>
      </c>
      <c r="I1460" s="116">
        <v>0.57999999999999996</v>
      </c>
      <c r="J1460" s="116" t="s">
        <v>326</v>
      </c>
      <c r="K1460" s="116">
        <v>3.9358722130790003E-2</v>
      </c>
      <c r="L1460" s="116">
        <v>4024.8401597082302</v>
      </c>
      <c r="M1460" s="116">
        <v>11.091804639961101</v>
      </c>
      <c r="N1460" s="116">
        <v>1.9954916442728099</v>
      </c>
      <c r="O1460" s="116">
        <v>0.43655925675327001</v>
      </c>
      <c r="P1460" s="116">
        <v>7.8540001141249996E-2</v>
      </c>
      <c r="Q1460" s="116">
        <v>158.412565466812</v>
      </c>
      <c r="R1460" s="116">
        <v>1310</v>
      </c>
      <c r="S1460" s="116" t="s">
        <v>318</v>
      </c>
      <c r="T1460" s="116">
        <v>1310</v>
      </c>
      <c r="U1460" s="116" t="s">
        <v>327</v>
      </c>
      <c r="V1460" s="116" t="s">
        <v>326</v>
      </c>
      <c r="Z1460" s="116">
        <v>0</v>
      </c>
      <c r="AA1460" s="116">
        <v>1</v>
      </c>
      <c r="AB1460" s="116">
        <v>0.43655925675327001</v>
      </c>
      <c r="AC1460" s="116">
        <v>7.8540001141249996E-2</v>
      </c>
      <c r="AD1460" s="116">
        <v>158.412565466812</v>
      </c>
      <c r="AF1460" s="116">
        <v>-1</v>
      </c>
      <c r="AG1460" s="116">
        <v>-1</v>
      </c>
      <c r="AH1460" s="116">
        <v>-1</v>
      </c>
      <c r="AI1460" s="116">
        <v>-1</v>
      </c>
      <c r="AJ1460" s="116">
        <v>0</v>
      </c>
      <c r="AM1460" s="116" t="s">
        <v>319</v>
      </c>
      <c r="AN1460" s="116" t="s">
        <v>328</v>
      </c>
      <c r="AQ1460" s="116">
        <v>779</v>
      </c>
      <c r="AR1460" s="116" t="s">
        <v>320</v>
      </c>
      <c r="AS1460" s="116" t="s">
        <v>248</v>
      </c>
      <c r="AT1460" s="116" t="s">
        <v>268</v>
      </c>
      <c r="AV1460" s="116">
        <v>52.924853064743097</v>
      </c>
      <c r="AW1460" s="116">
        <v>0.12847734429999999</v>
      </c>
    </row>
    <row r="1461" spans="1:49" x14ac:dyDescent="0.25">
      <c r="A1461" s="127">
        <v>260000</v>
      </c>
      <c r="B1461" s="127">
        <v>2500000</v>
      </c>
      <c r="C1461" s="127">
        <v>820000</v>
      </c>
      <c r="D1461" s="116" t="s">
        <v>314</v>
      </c>
      <c r="E1461" s="116" t="s">
        <v>315</v>
      </c>
      <c r="F1461" s="116" t="s">
        <v>316</v>
      </c>
      <c r="G1461" s="116" t="s">
        <v>317</v>
      </c>
      <c r="H1461" s="116">
        <v>0.36</v>
      </c>
      <c r="I1461" s="116">
        <v>0.57999999999999996</v>
      </c>
      <c r="J1461" s="116" t="s">
        <v>326</v>
      </c>
      <c r="K1461" s="116">
        <v>3.763943975846E-2</v>
      </c>
      <c r="L1461" s="116">
        <v>4024.8401597082302</v>
      </c>
      <c r="M1461" s="116">
        <v>11.091804639961101</v>
      </c>
      <c r="N1461" s="116">
        <v>1.9954916442728099</v>
      </c>
      <c r="O1461" s="116">
        <v>0.41748931255848998</v>
      </c>
      <c r="P1461" s="116">
        <v>7.510918753312E-2</v>
      </c>
      <c r="Q1461" s="116">
        <v>151.492728728792</v>
      </c>
      <c r="R1461" s="116">
        <v>1310</v>
      </c>
      <c r="S1461" s="116" t="s">
        <v>318</v>
      </c>
      <c r="T1461" s="116">
        <v>1310</v>
      </c>
      <c r="U1461" s="116" t="s">
        <v>327</v>
      </c>
      <c r="V1461" s="116" t="s">
        <v>326</v>
      </c>
      <c r="Z1461" s="116">
        <v>0</v>
      </c>
      <c r="AA1461" s="116">
        <v>1</v>
      </c>
      <c r="AB1461" s="116">
        <v>0.41748931255848998</v>
      </c>
      <c r="AC1461" s="116">
        <v>7.510918753312E-2</v>
      </c>
      <c r="AD1461" s="116">
        <v>151.492728728793</v>
      </c>
      <c r="AF1461" s="116">
        <v>-1</v>
      </c>
      <c r="AG1461" s="116">
        <v>-1</v>
      </c>
      <c r="AH1461" s="116">
        <v>-1</v>
      </c>
      <c r="AI1461" s="116">
        <v>-1</v>
      </c>
      <c r="AJ1461" s="116">
        <v>0</v>
      </c>
      <c r="AM1461" s="116" t="s">
        <v>319</v>
      </c>
      <c r="AN1461" s="116" t="s">
        <v>328</v>
      </c>
      <c r="AQ1461" s="116">
        <v>779</v>
      </c>
      <c r="AR1461" s="116" t="s">
        <v>320</v>
      </c>
      <c r="AS1461" s="116" t="s">
        <v>248</v>
      </c>
      <c r="AT1461" s="116" t="s">
        <v>268</v>
      </c>
      <c r="AV1461" s="116">
        <v>52.090597936768098</v>
      </c>
      <c r="AW1461" s="116">
        <v>0.12286514900000001</v>
      </c>
    </row>
    <row r="1462" spans="1:49" x14ac:dyDescent="0.25">
      <c r="A1462" s="127">
        <v>260000</v>
      </c>
      <c r="B1462" s="127">
        <v>2500000</v>
      </c>
      <c r="C1462" s="127">
        <v>820000</v>
      </c>
      <c r="D1462" s="116" t="s">
        <v>314</v>
      </c>
      <c r="E1462" s="116" t="s">
        <v>315</v>
      </c>
      <c r="F1462" s="116" t="s">
        <v>316</v>
      </c>
      <c r="G1462" s="116" t="s">
        <v>317</v>
      </c>
      <c r="H1462" s="116">
        <v>0.36</v>
      </c>
      <c r="I1462" s="116">
        <v>0.57999999999999996</v>
      </c>
      <c r="J1462" s="116" t="s">
        <v>326</v>
      </c>
      <c r="K1462" s="116">
        <v>0.28504617621499001</v>
      </c>
      <c r="L1462" s="116">
        <v>4024.8401597082302</v>
      </c>
      <c r="M1462" s="116">
        <v>11.091804639961101</v>
      </c>
      <c r="N1462" s="116">
        <v>1.9954916442728099</v>
      </c>
      <c r="O1462" s="116">
        <v>3.1616764999446301</v>
      </c>
      <c r="P1462" s="116">
        <v>0.56880726286893002</v>
      </c>
      <c r="Q1462" s="116">
        <v>1147.2652974013599</v>
      </c>
      <c r="R1462" s="116">
        <v>1310</v>
      </c>
      <c r="S1462" s="116" t="s">
        <v>318</v>
      </c>
      <c r="T1462" s="116">
        <v>1310</v>
      </c>
      <c r="U1462" s="116" t="s">
        <v>327</v>
      </c>
      <c r="V1462" s="116" t="s">
        <v>326</v>
      </c>
      <c r="Z1462" s="116">
        <v>0</v>
      </c>
      <c r="AA1462" s="116">
        <v>1</v>
      </c>
      <c r="AB1462" s="116">
        <v>3.1616764999446301</v>
      </c>
      <c r="AC1462" s="116">
        <v>0.56880726286893002</v>
      </c>
      <c r="AD1462" s="116">
        <v>1147.2652974013599</v>
      </c>
      <c r="AF1462" s="116">
        <v>-1</v>
      </c>
      <c r="AG1462" s="116">
        <v>-1</v>
      </c>
      <c r="AH1462" s="116">
        <v>-1</v>
      </c>
      <c r="AI1462" s="116">
        <v>-1</v>
      </c>
      <c r="AJ1462" s="116">
        <v>0</v>
      </c>
      <c r="AM1462" s="116" t="s">
        <v>319</v>
      </c>
      <c r="AN1462" s="116" t="s">
        <v>328</v>
      </c>
      <c r="AQ1462" s="116">
        <v>779</v>
      </c>
      <c r="AR1462" s="116" t="s">
        <v>320</v>
      </c>
      <c r="AS1462" s="116" t="s">
        <v>248</v>
      </c>
      <c r="AT1462" s="116" t="s">
        <v>268</v>
      </c>
      <c r="AV1462" s="116">
        <v>142.412953220476</v>
      </c>
      <c r="AW1462" s="116">
        <v>0.9304665835</v>
      </c>
    </row>
    <row r="1463" spans="1:49" x14ac:dyDescent="0.25">
      <c r="A1463" s="127">
        <v>260000</v>
      </c>
      <c r="B1463" s="127">
        <v>2500000</v>
      </c>
      <c r="C1463" s="127">
        <v>820000</v>
      </c>
      <c r="D1463" s="116" t="s">
        <v>314</v>
      </c>
      <c r="E1463" s="116" t="s">
        <v>315</v>
      </c>
      <c r="F1463" s="116" t="s">
        <v>316</v>
      </c>
      <c r="G1463" s="116" t="s">
        <v>317</v>
      </c>
      <c r="H1463" s="116">
        <v>0.36</v>
      </c>
      <c r="I1463" s="116">
        <v>0.57999999999999996</v>
      </c>
      <c r="J1463" s="116" t="s">
        <v>326</v>
      </c>
      <c r="K1463" s="116">
        <v>0.19070416411811</v>
      </c>
      <c r="L1463" s="116">
        <v>3991.5784653665</v>
      </c>
      <c r="M1463" s="116">
        <v>10.329140610259101</v>
      </c>
      <c r="N1463" s="116">
        <v>1.6638887099140101</v>
      </c>
      <c r="O1463" s="116">
        <v>1.96981012613791</v>
      </c>
      <c r="P1463" s="116">
        <v>0.31731050560971003</v>
      </c>
      <c r="Q1463" s="116">
        <v>761.21063474956998</v>
      </c>
      <c r="R1463" s="116">
        <v>1210</v>
      </c>
      <c r="S1463" s="116" t="s">
        <v>318</v>
      </c>
      <c r="T1463" s="116">
        <v>1210</v>
      </c>
      <c r="U1463" s="116" t="s">
        <v>327</v>
      </c>
      <c r="V1463" s="116" t="s">
        <v>326</v>
      </c>
      <c r="Z1463" s="116">
        <v>0</v>
      </c>
      <c r="AA1463" s="116">
        <v>1</v>
      </c>
      <c r="AB1463" s="116">
        <v>1.96981012613791</v>
      </c>
      <c r="AC1463" s="116">
        <v>0.31731050560971003</v>
      </c>
      <c r="AD1463" s="116">
        <v>868.01498817152105</v>
      </c>
      <c r="AF1463" s="116">
        <v>-1</v>
      </c>
      <c r="AG1463" s="116">
        <v>-1</v>
      </c>
      <c r="AH1463" s="116">
        <v>-1</v>
      </c>
      <c r="AI1463" s="116">
        <v>-1</v>
      </c>
      <c r="AJ1463" s="116">
        <v>0</v>
      </c>
      <c r="AM1463" s="116" t="s">
        <v>319</v>
      </c>
      <c r="AN1463" s="116" t="s">
        <v>328</v>
      </c>
      <c r="AQ1463" s="116">
        <v>779</v>
      </c>
      <c r="AR1463" s="116" t="s">
        <v>320</v>
      </c>
      <c r="AS1463" s="116" t="s">
        <v>248</v>
      </c>
      <c r="AT1463" s="116" t="s">
        <v>268</v>
      </c>
      <c r="AV1463" s="116">
        <v>192.44363634384101</v>
      </c>
      <c r="AW1463" s="116">
        <v>0.70398620290000002</v>
      </c>
    </row>
    <row r="1464" spans="1:49" x14ac:dyDescent="0.25">
      <c r="A1464" s="127">
        <v>260000</v>
      </c>
      <c r="B1464" s="127">
        <v>2500000</v>
      </c>
      <c r="C1464" s="127">
        <v>820000</v>
      </c>
      <c r="D1464" s="116" t="s">
        <v>314</v>
      </c>
      <c r="E1464" s="116" t="s">
        <v>315</v>
      </c>
      <c r="F1464" s="116" t="s">
        <v>316</v>
      </c>
      <c r="G1464" s="116" t="s">
        <v>317</v>
      </c>
      <c r="H1464" s="116">
        <v>0.36</v>
      </c>
      <c r="I1464" s="116">
        <v>0.57999999999999996</v>
      </c>
      <c r="J1464" s="116" t="s">
        <v>326</v>
      </c>
      <c r="K1464" s="116">
        <v>4.693329675025E-2</v>
      </c>
      <c r="L1464" s="116">
        <v>3991.5784653665</v>
      </c>
      <c r="M1464" s="116">
        <v>10.329140610259101</v>
      </c>
      <c r="N1464" s="116">
        <v>1.6638887099140101</v>
      </c>
      <c r="O1464" s="116">
        <v>0.48478062143641998</v>
      </c>
      <c r="P1464" s="116">
        <v>7.8091782581790004E-2</v>
      </c>
      <c r="Q1464" s="116">
        <v>187.33793661698101</v>
      </c>
      <c r="R1464" s="116">
        <v>1310</v>
      </c>
      <c r="S1464" s="116" t="s">
        <v>318</v>
      </c>
      <c r="T1464" s="116">
        <v>1310</v>
      </c>
      <c r="U1464" s="116" t="s">
        <v>327</v>
      </c>
      <c r="V1464" s="116" t="s">
        <v>326</v>
      </c>
      <c r="Z1464" s="116">
        <v>0</v>
      </c>
      <c r="AA1464" s="116">
        <v>1</v>
      </c>
      <c r="AB1464" s="116">
        <v>0.48478062143641998</v>
      </c>
      <c r="AC1464" s="116">
        <v>7.8091782581790004E-2</v>
      </c>
      <c r="AD1464" s="116">
        <v>187.33793661697999</v>
      </c>
      <c r="AF1464" s="116">
        <v>-1</v>
      </c>
      <c r="AG1464" s="116">
        <v>-1</v>
      </c>
      <c r="AH1464" s="116">
        <v>-1</v>
      </c>
      <c r="AI1464" s="116">
        <v>-1</v>
      </c>
      <c r="AJ1464" s="116">
        <v>0</v>
      </c>
      <c r="AM1464" s="116" t="s">
        <v>319</v>
      </c>
      <c r="AN1464" s="116" t="s">
        <v>328</v>
      </c>
      <c r="AQ1464" s="116">
        <v>779</v>
      </c>
      <c r="AR1464" s="116" t="s">
        <v>320</v>
      </c>
      <c r="AS1464" s="116" t="s">
        <v>248</v>
      </c>
      <c r="AT1464" s="116" t="s">
        <v>268</v>
      </c>
      <c r="AV1464" s="116">
        <v>56.729429706046403</v>
      </c>
      <c r="AW1464" s="116">
        <v>0.15193668830000001</v>
      </c>
    </row>
    <row r="1465" spans="1:49" x14ac:dyDescent="0.25">
      <c r="A1465" s="127">
        <v>260000</v>
      </c>
      <c r="B1465" s="127">
        <v>2500000</v>
      </c>
      <c r="C1465" s="127">
        <v>820000</v>
      </c>
      <c r="D1465" s="116" t="s">
        <v>314</v>
      </c>
      <c r="E1465" s="116" t="s">
        <v>315</v>
      </c>
      <c r="F1465" s="116" t="s">
        <v>316</v>
      </c>
      <c r="G1465" s="116" t="s">
        <v>317</v>
      </c>
      <c r="H1465" s="116">
        <v>0.36</v>
      </c>
      <c r="I1465" s="116">
        <v>0.57999999999999996</v>
      </c>
      <c r="J1465" s="116" t="s">
        <v>326</v>
      </c>
      <c r="K1465" s="116">
        <v>0.12584241971273999</v>
      </c>
      <c r="L1465" s="116">
        <v>3991.5784653665</v>
      </c>
      <c r="M1465" s="116">
        <v>10.329140610259101</v>
      </c>
      <c r="N1465" s="116">
        <v>1.6638887099140101</v>
      </c>
      <c r="O1465" s="116">
        <v>1.2998440479481901</v>
      </c>
      <c r="P1465" s="116">
        <v>0.20938778138829001</v>
      </c>
      <c r="Q1465" s="116">
        <v>502.30989255500498</v>
      </c>
      <c r="R1465" s="116">
        <v>1310</v>
      </c>
      <c r="S1465" s="116" t="s">
        <v>318</v>
      </c>
      <c r="T1465" s="116">
        <v>1310</v>
      </c>
      <c r="U1465" s="116" t="s">
        <v>327</v>
      </c>
      <c r="V1465" s="116" t="s">
        <v>326</v>
      </c>
      <c r="Z1465" s="116">
        <v>0</v>
      </c>
      <c r="AA1465" s="116">
        <v>1</v>
      </c>
      <c r="AB1465" s="116">
        <v>1.2998440479481901</v>
      </c>
      <c r="AC1465" s="116">
        <v>0.20938778138829001</v>
      </c>
      <c r="AD1465" s="116">
        <v>502.30989255500498</v>
      </c>
      <c r="AF1465" s="116">
        <v>-1</v>
      </c>
      <c r="AG1465" s="116">
        <v>-1</v>
      </c>
      <c r="AH1465" s="116">
        <v>-1</v>
      </c>
      <c r="AI1465" s="116">
        <v>-1</v>
      </c>
      <c r="AJ1465" s="116">
        <v>0</v>
      </c>
      <c r="AM1465" s="116" t="s">
        <v>319</v>
      </c>
      <c r="AN1465" s="116" t="s">
        <v>328</v>
      </c>
      <c r="AQ1465" s="116">
        <v>779</v>
      </c>
      <c r="AR1465" s="116" t="s">
        <v>320</v>
      </c>
      <c r="AS1465" s="116" t="s">
        <v>248</v>
      </c>
      <c r="AT1465" s="116" t="s">
        <v>268</v>
      </c>
      <c r="AV1465" s="116">
        <v>91.467958680014704</v>
      </c>
      <c r="AW1465" s="116">
        <v>0.4073883962</v>
      </c>
    </row>
    <row r="1466" spans="1:49" x14ac:dyDescent="0.25">
      <c r="A1466" s="127">
        <v>260000</v>
      </c>
      <c r="B1466" s="127">
        <v>2500000</v>
      </c>
      <c r="C1466" s="127">
        <v>820000</v>
      </c>
      <c r="D1466" s="116" t="s">
        <v>314</v>
      </c>
      <c r="E1466" s="116" t="s">
        <v>315</v>
      </c>
      <c r="F1466" s="116" t="s">
        <v>316</v>
      </c>
      <c r="G1466" s="116" t="s">
        <v>317</v>
      </c>
      <c r="H1466" s="116">
        <v>0.36</v>
      </c>
      <c r="I1466" s="116">
        <v>0.57999999999999996</v>
      </c>
      <c r="J1466" s="116" t="s">
        <v>326</v>
      </c>
      <c r="K1466" s="116">
        <v>5.6424244812999999E-2</v>
      </c>
      <c r="L1466" s="116">
        <v>3989.3224698037998</v>
      </c>
      <c r="M1466" s="116">
        <v>10.2531521568645</v>
      </c>
      <c r="N1466" s="116">
        <v>1.6288966837282299</v>
      </c>
      <c r="O1466" s="116">
        <v>0.57852636740392005</v>
      </c>
      <c r="P1466" s="116">
        <v>9.1909265257770004E-2</v>
      </c>
      <c r="Q1466" s="116">
        <v>225.09450767423499</v>
      </c>
      <c r="R1466" s="116">
        <v>1210</v>
      </c>
      <c r="S1466" s="116" t="s">
        <v>318</v>
      </c>
      <c r="T1466" s="116">
        <v>1210</v>
      </c>
      <c r="U1466" s="116" t="s">
        <v>327</v>
      </c>
      <c r="V1466" s="116" t="s">
        <v>326</v>
      </c>
      <c r="Z1466" s="116">
        <v>0</v>
      </c>
      <c r="AA1466" s="116">
        <v>1</v>
      </c>
      <c r="AB1466" s="116">
        <v>0.57852636740392005</v>
      </c>
      <c r="AC1466" s="116">
        <v>9.1909265257770004E-2</v>
      </c>
      <c r="AD1466" s="116">
        <v>225.09450767423601</v>
      </c>
      <c r="AF1466" s="116">
        <v>-1</v>
      </c>
      <c r="AG1466" s="116">
        <v>-1</v>
      </c>
      <c r="AH1466" s="116">
        <v>-1</v>
      </c>
      <c r="AI1466" s="116">
        <v>-1</v>
      </c>
      <c r="AJ1466" s="116">
        <v>0</v>
      </c>
      <c r="AM1466" s="116" t="s">
        <v>319</v>
      </c>
      <c r="AN1466" s="116" t="s">
        <v>328</v>
      </c>
      <c r="AQ1466" s="116">
        <v>779</v>
      </c>
      <c r="AR1466" s="116" t="s">
        <v>320</v>
      </c>
      <c r="AS1466" s="116" t="s">
        <v>248</v>
      </c>
      <c r="AT1466" s="116" t="s">
        <v>268</v>
      </c>
      <c r="AV1466" s="116">
        <v>136.69166947368601</v>
      </c>
      <c r="AW1466" s="116">
        <v>0.18255840039999999</v>
      </c>
    </row>
    <row r="1467" spans="1:49" x14ac:dyDescent="0.25">
      <c r="A1467" s="127">
        <v>260000</v>
      </c>
      <c r="B1467" s="127">
        <v>2500000</v>
      </c>
      <c r="C1467" s="127">
        <v>820000</v>
      </c>
      <c r="D1467" s="116" t="s">
        <v>314</v>
      </c>
      <c r="E1467" s="116" t="s">
        <v>315</v>
      </c>
      <c r="F1467" s="116" t="s">
        <v>316</v>
      </c>
      <c r="G1467" s="116" t="s">
        <v>317</v>
      </c>
      <c r="H1467" s="116">
        <v>0.36</v>
      </c>
      <c r="I1467" s="116">
        <v>0.57999999999999996</v>
      </c>
      <c r="J1467" s="116" t="s">
        <v>326</v>
      </c>
      <c r="K1467" s="116">
        <v>8.9303956887689995E-2</v>
      </c>
      <c r="L1467" s="116">
        <v>3989.3224698037998</v>
      </c>
      <c r="M1467" s="116">
        <v>10.2531521568645</v>
      </c>
      <c r="N1467" s="116">
        <v>1.6288966837282299</v>
      </c>
      <c r="O1467" s="116">
        <v>0.91564705817957004</v>
      </c>
      <c r="P1467" s="116">
        <v>0.14546691921815999</v>
      </c>
      <c r="Q1467" s="116">
        <v>356.26228185445598</v>
      </c>
      <c r="R1467" s="116">
        <v>1310</v>
      </c>
      <c r="S1467" s="116" t="s">
        <v>318</v>
      </c>
      <c r="T1467" s="116">
        <v>1310</v>
      </c>
      <c r="U1467" s="116" t="s">
        <v>327</v>
      </c>
      <c r="V1467" s="116" t="s">
        <v>326</v>
      </c>
      <c r="Z1467" s="116">
        <v>0</v>
      </c>
      <c r="AA1467" s="116">
        <v>1</v>
      </c>
      <c r="AB1467" s="116">
        <v>0.91564705817957004</v>
      </c>
      <c r="AC1467" s="116">
        <v>0.14546691921815999</v>
      </c>
      <c r="AD1467" s="116">
        <v>356.26228185445501</v>
      </c>
      <c r="AF1467" s="116">
        <v>-1</v>
      </c>
      <c r="AG1467" s="116">
        <v>-1</v>
      </c>
      <c r="AH1467" s="116">
        <v>-1</v>
      </c>
      <c r="AI1467" s="116">
        <v>-1</v>
      </c>
      <c r="AJ1467" s="116">
        <v>0</v>
      </c>
      <c r="AM1467" s="116" t="s">
        <v>319</v>
      </c>
      <c r="AN1467" s="116" t="s">
        <v>328</v>
      </c>
      <c r="AQ1467" s="116">
        <v>779</v>
      </c>
      <c r="AR1467" s="116" t="s">
        <v>320</v>
      </c>
      <c r="AS1467" s="116" t="s">
        <v>248</v>
      </c>
      <c r="AT1467" s="116" t="s">
        <v>268</v>
      </c>
      <c r="AV1467" s="116">
        <v>76.056029925129593</v>
      </c>
      <c r="AW1467" s="116">
        <v>0.28893940130000001</v>
      </c>
    </row>
    <row r="1468" spans="1:49" x14ac:dyDescent="0.25">
      <c r="A1468" s="127">
        <v>260000</v>
      </c>
      <c r="B1468" s="127">
        <v>2500000</v>
      </c>
      <c r="C1468" s="127">
        <v>820000</v>
      </c>
      <c r="D1468" s="116" t="s">
        <v>314</v>
      </c>
      <c r="E1468" s="116" t="s">
        <v>315</v>
      </c>
      <c r="F1468" s="116" t="s">
        <v>316</v>
      </c>
      <c r="G1468" s="116" t="s">
        <v>317</v>
      </c>
      <c r="H1468" s="116">
        <v>0.36</v>
      </c>
      <c r="I1468" s="116">
        <v>0.57999999999999996</v>
      </c>
      <c r="J1468" s="116" t="s">
        <v>326</v>
      </c>
      <c r="K1468" s="116">
        <v>5.5875297111240001E-2</v>
      </c>
      <c r="L1468" s="116">
        <v>3989.3224698037998</v>
      </c>
      <c r="M1468" s="116">
        <v>10.2531521568645</v>
      </c>
      <c r="N1468" s="116">
        <v>1.6288966837282299</v>
      </c>
      <c r="O1468" s="116">
        <v>0.57289792309159004</v>
      </c>
      <c r="P1468" s="116">
        <v>9.1015086166830003E-2</v>
      </c>
      <c r="Q1468" s="116">
        <v>222.90457827284499</v>
      </c>
      <c r="R1468" s="116">
        <v>1310</v>
      </c>
      <c r="S1468" s="116" t="s">
        <v>318</v>
      </c>
      <c r="T1468" s="116">
        <v>1310</v>
      </c>
      <c r="U1468" s="116" t="s">
        <v>327</v>
      </c>
      <c r="V1468" s="116" t="s">
        <v>326</v>
      </c>
      <c r="Z1468" s="116">
        <v>0</v>
      </c>
      <c r="AA1468" s="116">
        <v>1</v>
      </c>
      <c r="AB1468" s="116">
        <v>0.57289792309159004</v>
      </c>
      <c r="AC1468" s="116">
        <v>9.1015086166830003E-2</v>
      </c>
      <c r="AD1468" s="116">
        <v>222.90457827284499</v>
      </c>
      <c r="AF1468" s="116">
        <v>-1</v>
      </c>
      <c r="AG1468" s="116">
        <v>-1</v>
      </c>
      <c r="AH1468" s="116">
        <v>-1</v>
      </c>
      <c r="AI1468" s="116">
        <v>-1</v>
      </c>
      <c r="AJ1468" s="116">
        <v>0</v>
      </c>
      <c r="AM1468" s="116" t="s">
        <v>319</v>
      </c>
      <c r="AN1468" s="116" t="s">
        <v>328</v>
      </c>
      <c r="AQ1468" s="116">
        <v>779</v>
      </c>
      <c r="AR1468" s="116" t="s">
        <v>320</v>
      </c>
      <c r="AS1468" s="116" t="s">
        <v>248</v>
      </c>
      <c r="AT1468" s="116" t="s">
        <v>268</v>
      </c>
      <c r="AV1468" s="116">
        <v>60.361239125835297</v>
      </c>
      <c r="AW1468" s="116">
        <v>0.1807823019</v>
      </c>
    </row>
    <row r="1469" spans="1:49" x14ac:dyDescent="0.25">
      <c r="A1469" s="127">
        <v>260000</v>
      </c>
      <c r="B1469" s="127">
        <v>2500000</v>
      </c>
      <c r="C1469" s="127">
        <v>830000</v>
      </c>
      <c r="D1469" s="116" t="s">
        <v>314</v>
      </c>
      <c r="E1469" s="116" t="s">
        <v>315</v>
      </c>
      <c r="F1469" s="116" t="s">
        <v>316</v>
      </c>
      <c r="G1469" s="116" t="s">
        <v>317</v>
      </c>
      <c r="H1469" s="116">
        <v>0.36</v>
      </c>
      <c r="I1469" s="116">
        <v>0.57999999999999996</v>
      </c>
      <c r="J1469" s="116" t="s">
        <v>326</v>
      </c>
      <c r="K1469" s="116">
        <v>1.6203016278080001E-2</v>
      </c>
      <c r="L1469" s="116">
        <v>3913.6355269770702</v>
      </c>
      <c r="M1469" s="116">
        <v>9.97406236575892</v>
      </c>
      <c r="N1469" s="116">
        <v>1.46210152221612</v>
      </c>
      <c r="O1469" s="116">
        <v>0.16160989487097999</v>
      </c>
      <c r="P1469" s="116">
        <v>2.3690454764670001E-2</v>
      </c>
      <c r="Q1469" s="116">
        <v>63.412700150085698</v>
      </c>
      <c r="R1469" s="116">
        <v>1310</v>
      </c>
      <c r="S1469" s="116" t="s">
        <v>318</v>
      </c>
      <c r="T1469" s="116">
        <v>1310</v>
      </c>
      <c r="U1469" s="116" t="s">
        <v>327</v>
      </c>
      <c r="V1469" s="116" t="s">
        <v>326</v>
      </c>
      <c r="Z1469" s="116">
        <v>0</v>
      </c>
      <c r="AA1469" s="116">
        <v>1</v>
      </c>
      <c r="AB1469" s="116">
        <v>0.16160989487097999</v>
      </c>
      <c r="AC1469" s="116">
        <v>2.3690454764670001E-2</v>
      </c>
      <c r="AD1469" s="116">
        <v>63.4127001500853</v>
      </c>
      <c r="AF1469" s="116">
        <v>-1</v>
      </c>
      <c r="AG1469" s="116">
        <v>-1</v>
      </c>
      <c r="AH1469" s="116">
        <v>-1</v>
      </c>
      <c r="AI1469" s="116">
        <v>-1</v>
      </c>
      <c r="AJ1469" s="116">
        <v>0</v>
      </c>
      <c r="AM1469" s="116" t="s">
        <v>319</v>
      </c>
      <c r="AN1469" s="116" t="s">
        <v>328</v>
      </c>
      <c r="AQ1469" s="116">
        <v>779</v>
      </c>
      <c r="AR1469" s="116" t="s">
        <v>320</v>
      </c>
      <c r="AS1469" s="116" t="s">
        <v>248</v>
      </c>
      <c r="AT1469" s="116" t="s">
        <v>268</v>
      </c>
      <c r="AV1469" s="116">
        <v>43.528913695794799</v>
      </c>
      <c r="AW1469" s="116">
        <v>5.14296027E-2</v>
      </c>
    </row>
    <row r="1470" spans="1:49" x14ac:dyDescent="0.25">
      <c r="A1470" s="127">
        <v>260000</v>
      </c>
      <c r="B1470" s="127">
        <v>2500000</v>
      </c>
      <c r="C1470" s="127">
        <v>830000</v>
      </c>
      <c r="D1470" s="116" t="s">
        <v>314</v>
      </c>
      <c r="E1470" s="116" t="s">
        <v>315</v>
      </c>
      <c r="F1470" s="116" t="s">
        <v>316</v>
      </c>
      <c r="G1470" s="116" t="s">
        <v>317</v>
      </c>
      <c r="H1470" s="116">
        <v>0.36</v>
      </c>
      <c r="I1470" s="116">
        <v>0.57999999999999996</v>
      </c>
      <c r="J1470" s="116" t="s">
        <v>326</v>
      </c>
      <c r="K1470" s="116">
        <v>8.9647313397029998E-2</v>
      </c>
      <c r="L1470" s="116">
        <v>3987.6088543705</v>
      </c>
      <c r="M1470" s="116">
        <v>10.7429600030872</v>
      </c>
      <c r="N1470" s="116">
        <v>1.8586951413268999</v>
      </c>
      <c r="O1470" s="116">
        <v>0.96307750220859001</v>
      </c>
      <c r="P1470" s="116">
        <v>0.16662702584408001</v>
      </c>
      <c r="Q1470" s="116">
        <v>357.47842067255198</v>
      </c>
      <c r="R1470" s="116">
        <v>1210</v>
      </c>
      <c r="S1470" s="116" t="s">
        <v>318</v>
      </c>
      <c r="T1470" s="116">
        <v>1210</v>
      </c>
      <c r="U1470" s="116" t="s">
        <v>327</v>
      </c>
      <c r="V1470" s="116" t="s">
        <v>326</v>
      </c>
      <c r="Z1470" s="116">
        <v>0</v>
      </c>
      <c r="AA1470" s="116">
        <v>1</v>
      </c>
      <c r="AB1470" s="116">
        <v>0.96307750220859001</v>
      </c>
      <c r="AC1470" s="116">
        <v>0.16662702584408001</v>
      </c>
      <c r="AD1470" s="116">
        <v>357.47842067255402</v>
      </c>
      <c r="AF1470" s="116">
        <v>-1</v>
      </c>
      <c r="AG1470" s="116">
        <v>-1</v>
      </c>
      <c r="AH1470" s="116">
        <v>-1</v>
      </c>
      <c r="AI1470" s="116">
        <v>-1</v>
      </c>
      <c r="AJ1470" s="116">
        <v>0</v>
      </c>
      <c r="AM1470" s="116" t="s">
        <v>319</v>
      </c>
      <c r="AN1470" s="116" t="s">
        <v>328</v>
      </c>
      <c r="AQ1470" s="116">
        <v>779</v>
      </c>
      <c r="AR1470" s="116" t="s">
        <v>320</v>
      </c>
      <c r="AS1470" s="116" t="s">
        <v>248</v>
      </c>
      <c r="AT1470" s="116" t="s">
        <v>268</v>
      </c>
      <c r="AV1470" s="116">
        <v>252.930983100584</v>
      </c>
      <c r="AW1470" s="116">
        <v>0.28992572639999997</v>
      </c>
    </row>
    <row r="1471" spans="1:49" x14ac:dyDescent="0.25">
      <c r="A1471" s="127">
        <v>260000</v>
      </c>
      <c r="B1471" s="127">
        <v>2500000</v>
      </c>
      <c r="C1471" s="127">
        <v>830000</v>
      </c>
      <c r="D1471" s="116" t="s">
        <v>314</v>
      </c>
      <c r="E1471" s="116" t="s">
        <v>315</v>
      </c>
      <c r="F1471" s="116" t="s">
        <v>316</v>
      </c>
      <c r="G1471" s="116" t="s">
        <v>317</v>
      </c>
      <c r="H1471" s="116">
        <v>0.36</v>
      </c>
      <c r="I1471" s="116">
        <v>0.57999999999999996</v>
      </c>
      <c r="J1471" s="116" t="s">
        <v>326</v>
      </c>
      <c r="K1471" s="116">
        <v>0.30562094348108998</v>
      </c>
      <c r="L1471" s="116">
        <v>3987.6088543705</v>
      </c>
      <c r="M1471" s="116">
        <v>10.7429600030872</v>
      </c>
      <c r="N1471" s="116">
        <v>1.8586951413268999</v>
      </c>
      <c r="O1471" s="116">
        <v>3.2832735719232198</v>
      </c>
      <c r="P1471" s="116">
        <v>0.56805616273605997</v>
      </c>
      <c r="Q1471" s="116">
        <v>1218.6967803062901</v>
      </c>
      <c r="R1471" s="116">
        <v>1310</v>
      </c>
      <c r="S1471" s="116" t="s">
        <v>318</v>
      </c>
      <c r="T1471" s="116">
        <v>1310</v>
      </c>
      <c r="U1471" s="116" t="s">
        <v>327</v>
      </c>
      <c r="V1471" s="116" t="s">
        <v>326</v>
      </c>
      <c r="Z1471" s="116">
        <v>0</v>
      </c>
      <c r="AA1471" s="116">
        <v>1</v>
      </c>
      <c r="AB1471" s="116">
        <v>3.2832735719232198</v>
      </c>
      <c r="AC1471" s="116">
        <v>0.56805616273605997</v>
      </c>
      <c r="AD1471" s="116">
        <v>1218.6967803062901</v>
      </c>
      <c r="AF1471" s="116">
        <v>-1</v>
      </c>
      <c r="AG1471" s="116">
        <v>-1</v>
      </c>
      <c r="AH1471" s="116">
        <v>-1</v>
      </c>
      <c r="AI1471" s="116">
        <v>-1</v>
      </c>
      <c r="AJ1471" s="116">
        <v>0</v>
      </c>
      <c r="AM1471" s="116" t="s">
        <v>319</v>
      </c>
      <c r="AN1471" s="116" t="s">
        <v>328</v>
      </c>
      <c r="AQ1471" s="116">
        <v>779</v>
      </c>
      <c r="AR1471" s="116" t="s">
        <v>320</v>
      </c>
      <c r="AS1471" s="116" t="s">
        <v>248</v>
      </c>
      <c r="AT1471" s="116" t="s">
        <v>268</v>
      </c>
      <c r="AV1471" s="116">
        <v>141.03348228242501</v>
      </c>
      <c r="AW1471" s="116">
        <v>0.98839965959999998</v>
      </c>
    </row>
    <row r="1472" spans="1:49" x14ac:dyDescent="0.25">
      <c r="A1472" s="127">
        <v>260000</v>
      </c>
      <c r="B1472" s="127">
        <v>2500000</v>
      </c>
      <c r="C1472" s="127">
        <v>830000</v>
      </c>
      <c r="D1472" s="116" t="s">
        <v>314</v>
      </c>
      <c r="E1472" s="116" t="s">
        <v>315</v>
      </c>
      <c r="F1472" s="116" t="s">
        <v>316</v>
      </c>
      <c r="G1472" s="116" t="s">
        <v>317</v>
      </c>
      <c r="H1472" s="116">
        <v>0.36</v>
      </c>
      <c r="I1472" s="116">
        <v>0.57999999999999996</v>
      </c>
      <c r="J1472" s="116" t="s">
        <v>326</v>
      </c>
      <c r="K1472" s="116">
        <v>2.042926113333E-2</v>
      </c>
      <c r="L1472" s="116">
        <v>3987.6088543705</v>
      </c>
      <c r="M1472" s="116">
        <v>10.7429600030872</v>
      </c>
      <c r="N1472" s="116">
        <v>1.8586951413268999</v>
      </c>
      <c r="O1472" s="116">
        <v>0.21947073524804001</v>
      </c>
      <c r="P1472" s="116">
        <v>3.7971768409420001E-2</v>
      </c>
      <c r="Q1472" s="116">
        <v>81.463902583533894</v>
      </c>
      <c r="R1472" s="116">
        <v>1310</v>
      </c>
      <c r="S1472" s="116" t="s">
        <v>318</v>
      </c>
      <c r="T1472" s="116">
        <v>1310</v>
      </c>
      <c r="U1472" s="116" t="s">
        <v>327</v>
      </c>
      <c r="V1472" s="116" t="s">
        <v>326</v>
      </c>
      <c r="Z1472" s="116">
        <v>0</v>
      </c>
      <c r="AA1472" s="116">
        <v>1</v>
      </c>
      <c r="AB1472" s="116">
        <v>0.21947073524804001</v>
      </c>
      <c r="AC1472" s="116">
        <v>3.7971768409420001E-2</v>
      </c>
      <c r="AD1472" s="116">
        <v>81.463902583534306</v>
      </c>
      <c r="AF1472" s="116">
        <v>-1</v>
      </c>
      <c r="AG1472" s="116">
        <v>-1</v>
      </c>
      <c r="AH1472" s="116">
        <v>-1</v>
      </c>
      <c r="AI1472" s="116">
        <v>-1</v>
      </c>
      <c r="AJ1472" s="116">
        <v>0</v>
      </c>
      <c r="AM1472" s="116" t="s">
        <v>319</v>
      </c>
      <c r="AN1472" s="116" t="s">
        <v>328</v>
      </c>
      <c r="AQ1472" s="116">
        <v>779</v>
      </c>
      <c r="AR1472" s="116" t="s">
        <v>320</v>
      </c>
      <c r="AS1472" s="116" t="s">
        <v>248</v>
      </c>
      <c r="AT1472" s="116" t="s">
        <v>268</v>
      </c>
      <c r="AV1472" s="116">
        <v>39.318329573812399</v>
      </c>
      <c r="AW1472" s="116">
        <v>6.6069669600000006E-2</v>
      </c>
    </row>
    <row r="1473" spans="1:49" x14ac:dyDescent="0.25">
      <c r="A1473" s="127">
        <v>260000</v>
      </c>
      <c r="B1473" s="127">
        <v>2500000</v>
      </c>
      <c r="C1473" s="127">
        <v>830000</v>
      </c>
      <c r="D1473" s="116" t="s">
        <v>314</v>
      </c>
      <c r="E1473" s="116" t="s">
        <v>315</v>
      </c>
      <c r="F1473" s="116" t="s">
        <v>316</v>
      </c>
      <c r="G1473" s="116" t="s">
        <v>317</v>
      </c>
      <c r="H1473" s="116">
        <v>0.36</v>
      </c>
      <c r="I1473" s="116">
        <v>0.57999999999999996</v>
      </c>
      <c r="J1473" s="116" t="s">
        <v>326</v>
      </c>
      <c r="K1473" s="116">
        <v>0.25010639540571</v>
      </c>
      <c r="L1473" s="116">
        <v>4001.1424977146899</v>
      </c>
      <c r="M1473" s="116">
        <v>10.648147364262099</v>
      </c>
      <c r="N1473" s="116">
        <v>1.8029440423097101</v>
      </c>
      <c r="O1473" s="116">
        <v>2.6631697550244899</v>
      </c>
      <c r="P1473" s="116">
        <v>0.45092783554028998</v>
      </c>
      <c r="Q1473" s="116">
        <v>1000.7113276080501</v>
      </c>
      <c r="R1473" s="116">
        <v>1210</v>
      </c>
      <c r="S1473" s="116" t="s">
        <v>318</v>
      </c>
      <c r="T1473" s="116">
        <v>1210</v>
      </c>
      <c r="U1473" s="116" t="s">
        <v>327</v>
      </c>
      <c r="V1473" s="116" t="s">
        <v>326</v>
      </c>
      <c r="Z1473" s="116">
        <v>0</v>
      </c>
      <c r="AA1473" s="116">
        <v>1</v>
      </c>
      <c r="AB1473" s="116">
        <v>2.6631697550244899</v>
      </c>
      <c r="AC1473" s="116">
        <v>0.45092783554028998</v>
      </c>
      <c r="AD1473" s="116">
        <v>1000.71132760828</v>
      </c>
      <c r="AF1473" s="116">
        <v>-1</v>
      </c>
      <c r="AG1473" s="116">
        <v>-1</v>
      </c>
      <c r="AH1473" s="116">
        <v>-1</v>
      </c>
      <c r="AI1473" s="116">
        <v>-1</v>
      </c>
      <c r="AJ1473" s="116">
        <v>0</v>
      </c>
      <c r="AM1473" s="116" t="s">
        <v>319</v>
      </c>
      <c r="AN1473" s="116" t="s">
        <v>328</v>
      </c>
      <c r="AQ1473" s="116">
        <v>779</v>
      </c>
      <c r="AR1473" s="116" t="s">
        <v>320</v>
      </c>
      <c r="AS1473" s="116" t="s">
        <v>248</v>
      </c>
      <c r="AT1473" s="116" t="s">
        <v>268</v>
      </c>
      <c r="AV1473" s="116">
        <v>198.17450739376</v>
      </c>
      <c r="AW1473" s="116">
        <v>0.81160691610000002</v>
      </c>
    </row>
    <row r="1474" spans="1:49" x14ac:dyDescent="0.25">
      <c r="A1474" s="127">
        <v>260000</v>
      </c>
      <c r="B1474" s="127">
        <v>2500000</v>
      </c>
      <c r="C1474" s="127">
        <v>830000</v>
      </c>
      <c r="D1474" s="116" t="s">
        <v>314</v>
      </c>
      <c r="E1474" s="116" t="s">
        <v>315</v>
      </c>
      <c r="F1474" s="116" t="s">
        <v>316</v>
      </c>
      <c r="G1474" s="116" t="s">
        <v>317</v>
      </c>
      <c r="H1474" s="116">
        <v>0.36</v>
      </c>
      <c r="I1474" s="116">
        <v>0.57999999999999996</v>
      </c>
      <c r="J1474" s="116" t="s">
        <v>326</v>
      </c>
      <c r="K1474" s="116">
        <v>5.5192969694000001E-4</v>
      </c>
      <c r="L1474" s="116">
        <v>4001.1424977146899</v>
      </c>
      <c r="M1474" s="116">
        <v>10.648147364262099</v>
      </c>
      <c r="N1474" s="116">
        <v>1.8029440423097101</v>
      </c>
      <c r="O1474" s="116">
        <v>5.8770287477699999E-3</v>
      </c>
      <c r="P1474" s="116">
        <v>9.9509835886999994E-4</v>
      </c>
      <c r="Q1474" s="116">
        <v>2.2083493661934299</v>
      </c>
      <c r="R1474" s="116">
        <v>1310</v>
      </c>
      <c r="S1474" s="116" t="s">
        <v>318</v>
      </c>
      <c r="T1474" s="116">
        <v>1310</v>
      </c>
      <c r="U1474" s="116" t="s">
        <v>327</v>
      </c>
      <c r="V1474" s="116" t="s">
        <v>326</v>
      </c>
      <c r="Z1474" s="116">
        <v>0</v>
      </c>
      <c r="AA1474" s="116">
        <v>1</v>
      </c>
      <c r="AB1474" s="116">
        <v>5.8770287477699999E-3</v>
      </c>
      <c r="AC1474" s="116">
        <v>9.9509835886999994E-4</v>
      </c>
      <c r="AD1474" s="116">
        <v>2.20834934243865</v>
      </c>
      <c r="AF1474" s="116">
        <v>-1</v>
      </c>
      <c r="AG1474" s="116">
        <v>-1</v>
      </c>
      <c r="AH1474" s="116">
        <v>-1</v>
      </c>
      <c r="AI1474" s="116">
        <v>-1</v>
      </c>
      <c r="AJ1474" s="116">
        <v>0</v>
      </c>
      <c r="AM1474" s="116" t="s">
        <v>319</v>
      </c>
      <c r="AN1474" s="116" t="s">
        <v>328</v>
      </c>
      <c r="AQ1474" s="116">
        <v>779</v>
      </c>
      <c r="AR1474" s="116" t="s">
        <v>320</v>
      </c>
      <c r="AS1474" s="116" t="s">
        <v>248</v>
      </c>
      <c r="AT1474" s="116" t="s">
        <v>268</v>
      </c>
      <c r="AV1474" s="116">
        <v>26.145649200238001</v>
      </c>
      <c r="AW1474" s="116">
        <v>1.7910376000000001E-3</v>
      </c>
    </row>
    <row r="1475" spans="1:49" x14ac:dyDescent="0.25">
      <c r="A1475" s="127">
        <v>260000</v>
      </c>
      <c r="B1475" s="127">
        <v>2500000</v>
      </c>
      <c r="C1475" s="127">
        <v>830000</v>
      </c>
      <c r="D1475" s="116" t="s">
        <v>314</v>
      </c>
      <c r="E1475" s="116" t="s">
        <v>315</v>
      </c>
      <c r="F1475" s="116" t="s">
        <v>316</v>
      </c>
      <c r="G1475" s="116" t="s">
        <v>317</v>
      </c>
      <c r="H1475" s="116">
        <v>0.36</v>
      </c>
      <c r="I1475" s="116">
        <v>0.57999999999999996</v>
      </c>
      <c r="J1475" s="116" t="s">
        <v>326</v>
      </c>
      <c r="K1475" s="116">
        <v>3.6489895976299998E-3</v>
      </c>
      <c r="L1475" s="116">
        <v>4001.1424977146899</v>
      </c>
      <c r="M1475" s="116">
        <v>10.648147364262099</v>
      </c>
      <c r="N1475" s="116">
        <v>1.8029440423097101</v>
      </c>
      <c r="O1475" s="116">
        <v>3.8854978966299997E-2</v>
      </c>
      <c r="P1475" s="116">
        <v>6.5789240555100001E-3</v>
      </c>
      <c r="Q1475" s="116">
        <v>14.600127352828199</v>
      </c>
      <c r="R1475" s="116">
        <v>1310</v>
      </c>
      <c r="S1475" s="116" t="s">
        <v>318</v>
      </c>
      <c r="T1475" s="116">
        <v>1310</v>
      </c>
      <c r="U1475" s="116" t="s">
        <v>327</v>
      </c>
      <c r="V1475" s="116" t="s">
        <v>326</v>
      </c>
      <c r="Z1475" s="116">
        <v>0</v>
      </c>
      <c r="AA1475" s="116">
        <v>1</v>
      </c>
      <c r="AB1475" s="116">
        <v>3.8854978966299997E-2</v>
      </c>
      <c r="AC1475" s="116">
        <v>6.5789240555100001E-3</v>
      </c>
      <c r="AD1475" s="116">
        <v>14.600127352828901</v>
      </c>
      <c r="AF1475" s="116">
        <v>-1</v>
      </c>
      <c r="AG1475" s="116">
        <v>-1</v>
      </c>
      <c r="AH1475" s="116">
        <v>-1</v>
      </c>
      <c r="AI1475" s="116">
        <v>-1</v>
      </c>
      <c r="AJ1475" s="116">
        <v>0</v>
      </c>
      <c r="AM1475" s="116" t="s">
        <v>319</v>
      </c>
      <c r="AN1475" s="116" t="s">
        <v>328</v>
      </c>
      <c r="AQ1475" s="116">
        <v>779</v>
      </c>
      <c r="AR1475" s="116" t="s">
        <v>320</v>
      </c>
      <c r="AS1475" s="116" t="s">
        <v>248</v>
      </c>
      <c r="AT1475" s="116" t="s">
        <v>268</v>
      </c>
      <c r="AV1475" s="116">
        <v>40.323475715501701</v>
      </c>
      <c r="AW1475" s="116">
        <v>1.18411414E-2</v>
      </c>
    </row>
    <row r="1476" spans="1:49" x14ac:dyDescent="0.25">
      <c r="A1476" s="127">
        <v>260000</v>
      </c>
      <c r="B1476" s="127">
        <v>2500000</v>
      </c>
      <c r="C1476" s="127">
        <v>830000</v>
      </c>
      <c r="D1476" s="116" t="s">
        <v>314</v>
      </c>
      <c r="E1476" s="116" t="s">
        <v>315</v>
      </c>
      <c r="F1476" s="116" t="s">
        <v>316</v>
      </c>
      <c r="G1476" s="116" t="s">
        <v>317</v>
      </c>
      <c r="H1476" s="116">
        <v>0.36</v>
      </c>
      <c r="I1476" s="116">
        <v>0.57999999999999996</v>
      </c>
      <c r="J1476" s="116" t="s">
        <v>326</v>
      </c>
      <c r="K1476" s="116">
        <v>0.11941506796596001</v>
      </c>
      <c r="L1476" s="116">
        <v>4001.1424977146899</v>
      </c>
      <c r="M1476" s="116">
        <v>10.648147364262099</v>
      </c>
      <c r="N1476" s="116">
        <v>1.8029440423097101</v>
      </c>
      <c r="O1476" s="116">
        <v>1.27154924121498</v>
      </c>
      <c r="P1476" s="116">
        <v>0.21529868535124</v>
      </c>
      <c r="Q1476" s="116">
        <v>477.79670330611498</v>
      </c>
      <c r="R1476" s="116">
        <v>1310</v>
      </c>
      <c r="S1476" s="116" t="s">
        <v>318</v>
      </c>
      <c r="T1476" s="116">
        <v>1310</v>
      </c>
      <c r="U1476" s="116" t="s">
        <v>327</v>
      </c>
      <c r="V1476" s="116" t="s">
        <v>326</v>
      </c>
      <c r="Z1476" s="116">
        <v>0</v>
      </c>
      <c r="AA1476" s="116">
        <v>1</v>
      </c>
      <c r="AB1476" s="116">
        <v>1.27154924121498</v>
      </c>
      <c r="AC1476" s="116">
        <v>0.21529868535124</v>
      </c>
      <c r="AD1476" s="116">
        <v>477.79670333042998</v>
      </c>
      <c r="AF1476" s="116">
        <v>-1</v>
      </c>
      <c r="AG1476" s="116">
        <v>-1</v>
      </c>
      <c r="AH1476" s="116">
        <v>-1</v>
      </c>
      <c r="AI1476" s="116">
        <v>-1</v>
      </c>
      <c r="AJ1476" s="116">
        <v>0</v>
      </c>
      <c r="AM1476" s="116" t="s">
        <v>319</v>
      </c>
      <c r="AN1476" s="116" t="s">
        <v>328</v>
      </c>
      <c r="AQ1476" s="116">
        <v>779</v>
      </c>
      <c r="AR1476" s="116" t="s">
        <v>320</v>
      </c>
      <c r="AS1476" s="116" t="s">
        <v>248</v>
      </c>
      <c r="AT1476" s="116" t="s">
        <v>268</v>
      </c>
      <c r="AV1476" s="116">
        <v>89.939356609947495</v>
      </c>
      <c r="AW1476" s="116">
        <v>0.38750746419999998</v>
      </c>
    </row>
    <row r="1477" spans="1:49" x14ac:dyDescent="0.25">
      <c r="A1477" s="127">
        <v>260000</v>
      </c>
      <c r="B1477" s="127">
        <v>2500000</v>
      </c>
      <c r="C1477" s="127">
        <v>830000</v>
      </c>
      <c r="D1477" s="116" t="s">
        <v>314</v>
      </c>
      <c r="E1477" s="116" t="s">
        <v>315</v>
      </c>
      <c r="F1477" s="116" t="s">
        <v>316</v>
      </c>
      <c r="G1477" s="116" t="s">
        <v>317</v>
      </c>
      <c r="H1477" s="116">
        <v>0.36</v>
      </c>
      <c r="I1477" s="116">
        <v>0.57999999999999996</v>
      </c>
      <c r="J1477" s="116" t="s">
        <v>326</v>
      </c>
      <c r="K1477" s="116">
        <v>8.6481952420309996E-2</v>
      </c>
      <c r="L1477" s="116">
        <v>4001.1424977146899</v>
      </c>
      <c r="M1477" s="116">
        <v>10.648147364262099</v>
      </c>
      <c r="N1477" s="116">
        <v>1.8029440423097101</v>
      </c>
      <c r="O1477" s="116">
        <v>0.92087257372055997</v>
      </c>
      <c r="P1477" s="116">
        <v>0.15592212088351001</v>
      </c>
      <c r="Q1477" s="116">
        <v>346.02661511424202</v>
      </c>
      <c r="R1477" s="116">
        <v>1310</v>
      </c>
      <c r="S1477" s="116" t="s">
        <v>318</v>
      </c>
      <c r="T1477" s="116">
        <v>1310</v>
      </c>
      <c r="U1477" s="116" t="s">
        <v>327</v>
      </c>
      <c r="V1477" s="116" t="s">
        <v>326</v>
      </c>
      <c r="Z1477" s="116">
        <v>0</v>
      </c>
      <c r="AA1477" s="116">
        <v>1</v>
      </c>
      <c r="AB1477" s="116">
        <v>0.92087257372055997</v>
      </c>
      <c r="AC1477" s="116">
        <v>0.15592212088351001</v>
      </c>
      <c r="AD1477" s="116">
        <v>346.02661511424202</v>
      </c>
      <c r="AF1477" s="116">
        <v>-1</v>
      </c>
      <c r="AG1477" s="116">
        <v>-1</v>
      </c>
      <c r="AH1477" s="116">
        <v>-1</v>
      </c>
      <c r="AI1477" s="116">
        <v>-1</v>
      </c>
      <c r="AJ1477" s="116">
        <v>0</v>
      </c>
      <c r="AM1477" s="116" t="s">
        <v>319</v>
      </c>
      <c r="AN1477" s="116" t="s">
        <v>328</v>
      </c>
      <c r="AQ1477" s="116">
        <v>779</v>
      </c>
      <c r="AR1477" s="116" t="s">
        <v>320</v>
      </c>
      <c r="AS1477" s="116" t="s">
        <v>248</v>
      </c>
      <c r="AT1477" s="116" t="s">
        <v>268</v>
      </c>
      <c r="AV1477" s="116">
        <v>79.522343383498296</v>
      </c>
      <c r="AW1477" s="116">
        <v>0.2806379685</v>
      </c>
    </row>
    <row r="1478" spans="1:49" x14ac:dyDescent="0.25">
      <c r="A1478" s="127">
        <v>260000</v>
      </c>
      <c r="B1478" s="127">
        <v>2500000</v>
      </c>
      <c r="C1478" s="127">
        <v>830000</v>
      </c>
      <c r="D1478" s="116" t="s">
        <v>314</v>
      </c>
      <c r="E1478" s="116" t="s">
        <v>315</v>
      </c>
      <c r="F1478" s="116" t="s">
        <v>316</v>
      </c>
      <c r="G1478" s="116" t="s">
        <v>317</v>
      </c>
      <c r="H1478" s="116">
        <v>0.36</v>
      </c>
      <c r="I1478" s="116">
        <v>0.57999999999999996</v>
      </c>
      <c r="J1478" s="116" t="s">
        <v>326</v>
      </c>
      <c r="K1478" s="116">
        <v>0.10178488511833</v>
      </c>
      <c r="L1478" s="116">
        <v>3968.0248042742001</v>
      </c>
      <c r="M1478" s="116">
        <v>9.6937353881198796</v>
      </c>
      <c r="N1478" s="116">
        <v>1.46077368892594</v>
      </c>
      <c r="O1478" s="116">
        <v>0.98667574284727999</v>
      </c>
      <c r="P1478" s="116">
        <v>0.14868468211120001</v>
      </c>
      <c r="Q1478" s="116">
        <v>403.88494884973801</v>
      </c>
      <c r="R1478" s="116">
        <v>1210</v>
      </c>
      <c r="S1478" s="116" t="s">
        <v>318</v>
      </c>
      <c r="T1478" s="116">
        <v>1210</v>
      </c>
      <c r="U1478" s="116" t="s">
        <v>327</v>
      </c>
      <c r="V1478" s="116" t="s">
        <v>326</v>
      </c>
      <c r="Z1478" s="116">
        <v>0</v>
      </c>
      <c r="AA1478" s="116">
        <v>1</v>
      </c>
      <c r="AB1478" s="116">
        <v>0.98667574284727999</v>
      </c>
      <c r="AC1478" s="116">
        <v>0.14868468211120001</v>
      </c>
      <c r="AD1478" s="116">
        <v>403.88494884973801</v>
      </c>
      <c r="AF1478" s="116">
        <v>-1</v>
      </c>
      <c r="AG1478" s="116">
        <v>-1</v>
      </c>
      <c r="AH1478" s="116">
        <v>-1</v>
      </c>
      <c r="AI1478" s="116">
        <v>-1</v>
      </c>
      <c r="AJ1478" s="116">
        <v>0</v>
      </c>
      <c r="AM1478" s="116" t="s">
        <v>319</v>
      </c>
      <c r="AN1478" s="116" t="s">
        <v>328</v>
      </c>
      <c r="AQ1478" s="116">
        <v>779</v>
      </c>
      <c r="AR1478" s="116" t="s">
        <v>320</v>
      </c>
      <c r="AS1478" s="116" t="s">
        <v>248</v>
      </c>
      <c r="AT1478" s="116" t="s">
        <v>268</v>
      </c>
      <c r="AV1478" s="116">
        <v>162.76807467948899</v>
      </c>
      <c r="AW1478" s="116">
        <v>0.32756281329999998</v>
      </c>
    </row>
    <row r="1479" spans="1:49" x14ac:dyDescent="0.25">
      <c r="A1479" s="127">
        <v>260000</v>
      </c>
      <c r="B1479" s="127">
        <v>2500000</v>
      </c>
      <c r="C1479" s="127">
        <v>830000</v>
      </c>
      <c r="D1479" s="116" t="s">
        <v>314</v>
      </c>
      <c r="E1479" s="116" t="s">
        <v>315</v>
      </c>
      <c r="F1479" s="116" t="s">
        <v>316</v>
      </c>
      <c r="G1479" s="116" t="s">
        <v>317</v>
      </c>
      <c r="H1479" s="116">
        <v>0.36</v>
      </c>
      <c r="I1479" s="116">
        <v>0.57999999999999996</v>
      </c>
      <c r="J1479" s="116" t="s">
        <v>326</v>
      </c>
      <c r="K1479" s="116">
        <v>7.5168128554939997E-2</v>
      </c>
      <c r="L1479" s="116">
        <v>3968.0248042742001</v>
      </c>
      <c r="M1479" s="116">
        <v>9.6937353881198796</v>
      </c>
      <c r="N1479" s="116">
        <v>1.46077368892594</v>
      </c>
      <c r="O1479" s="116">
        <v>0.72865994783179999</v>
      </c>
      <c r="P1479" s="116">
        <v>0.10980362443886001</v>
      </c>
      <c r="Q1479" s="116">
        <v>298.26899859689001</v>
      </c>
      <c r="R1479" s="116">
        <v>1310</v>
      </c>
      <c r="S1479" s="116" t="s">
        <v>318</v>
      </c>
      <c r="T1479" s="116">
        <v>1310</v>
      </c>
      <c r="U1479" s="116" t="s">
        <v>327</v>
      </c>
      <c r="V1479" s="116" t="s">
        <v>326</v>
      </c>
      <c r="Z1479" s="116">
        <v>0</v>
      </c>
      <c r="AA1479" s="116">
        <v>1</v>
      </c>
      <c r="AB1479" s="116">
        <v>0.72865994783179999</v>
      </c>
      <c r="AC1479" s="116">
        <v>0.10980362443886001</v>
      </c>
      <c r="AD1479" s="116">
        <v>298.26899859688899</v>
      </c>
      <c r="AF1479" s="116">
        <v>-1</v>
      </c>
      <c r="AG1479" s="116">
        <v>-1</v>
      </c>
      <c r="AH1479" s="116">
        <v>-1</v>
      </c>
      <c r="AI1479" s="116">
        <v>-1</v>
      </c>
      <c r="AJ1479" s="116">
        <v>0</v>
      </c>
      <c r="AM1479" s="116" t="s">
        <v>319</v>
      </c>
      <c r="AN1479" s="116" t="s">
        <v>328</v>
      </c>
      <c r="AQ1479" s="116">
        <v>779</v>
      </c>
      <c r="AR1479" s="116" t="s">
        <v>320</v>
      </c>
      <c r="AS1479" s="116" t="s">
        <v>248</v>
      </c>
      <c r="AT1479" s="116" t="s">
        <v>268</v>
      </c>
      <c r="AV1479" s="116">
        <v>80.597801932839502</v>
      </c>
      <c r="AW1479" s="116">
        <v>0.24190510840000001</v>
      </c>
    </row>
    <row r="1480" spans="1:49" x14ac:dyDescent="0.25">
      <c r="A1480" s="127">
        <v>260000</v>
      </c>
      <c r="B1480" s="127">
        <v>2500000</v>
      </c>
      <c r="C1480" s="127">
        <v>830000</v>
      </c>
      <c r="D1480" s="116" t="s">
        <v>314</v>
      </c>
      <c r="E1480" s="116" t="s">
        <v>315</v>
      </c>
      <c r="F1480" s="116" t="s">
        <v>316</v>
      </c>
      <c r="G1480" s="116" t="s">
        <v>317</v>
      </c>
      <c r="H1480" s="116">
        <v>0.36</v>
      </c>
      <c r="I1480" s="116">
        <v>0.57999999999999996</v>
      </c>
      <c r="J1480" s="116" t="s">
        <v>326</v>
      </c>
      <c r="K1480" s="116">
        <v>0.15864890445078</v>
      </c>
      <c r="L1480" s="116">
        <v>4011.3890823791698</v>
      </c>
      <c r="M1480" s="116">
        <v>10.956636677675499</v>
      </c>
      <c r="N1480" s="116">
        <v>1.94365994151028</v>
      </c>
      <c r="O1480" s="116">
        <v>1.73825840537846</v>
      </c>
      <c r="P1480" s="116">
        <v>0.30835952034546998</v>
      </c>
      <c r="Q1480" s="116">
        <v>636.40248324527602</v>
      </c>
      <c r="R1480" s="116">
        <v>1210</v>
      </c>
      <c r="S1480" s="116" t="s">
        <v>318</v>
      </c>
      <c r="T1480" s="116">
        <v>1210</v>
      </c>
      <c r="U1480" s="116" t="s">
        <v>327</v>
      </c>
      <c r="V1480" s="116" t="s">
        <v>326</v>
      </c>
      <c r="Z1480" s="116">
        <v>0</v>
      </c>
      <c r="AA1480" s="116">
        <v>1</v>
      </c>
      <c r="AB1480" s="116">
        <v>1.73825840537846</v>
      </c>
      <c r="AC1480" s="116">
        <v>0.30835952034546998</v>
      </c>
      <c r="AD1480" s="116">
        <v>636.402483279585</v>
      </c>
      <c r="AF1480" s="116">
        <v>-1</v>
      </c>
      <c r="AG1480" s="116">
        <v>-1</v>
      </c>
      <c r="AH1480" s="116">
        <v>-1</v>
      </c>
      <c r="AI1480" s="116">
        <v>-1</v>
      </c>
      <c r="AJ1480" s="116">
        <v>0</v>
      </c>
      <c r="AM1480" s="116" t="s">
        <v>319</v>
      </c>
      <c r="AN1480" s="116" t="s">
        <v>328</v>
      </c>
      <c r="AQ1480" s="116">
        <v>779</v>
      </c>
      <c r="AR1480" s="116" t="s">
        <v>320</v>
      </c>
      <c r="AS1480" s="116" t="s">
        <v>248</v>
      </c>
      <c r="AT1480" s="116" t="s">
        <v>268</v>
      </c>
      <c r="AV1480" s="116">
        <v>154.54242620921701</v>
      </c>
      <c r="AW1480" s="116">
        <v>0.51614151119999996</v>
      </c>
    </row>
    <row r="1481" spans="1:49" x14ac:dyDescent="0.25">
      <c r="A1481" s="127">
        <v>260000</v>
      </c>
      <c r="B1481" s="127">
        <v>2500000</v>
      </c>
      <c r="C1481" s="127">
        <v>830000</v>
      </c>
      <c r="D1481" s="116" t="s">
        <v>314</v>
      </c>
      <c r="E1481" s="116" t="s">
        <v>315</v>
      </c>
      <c r="F1481" s="116" t="s">
        <v>316</v>
      </c>
      <c r="G1481" s="116" t="s">
        <v>317</v>
      </c>
      <c r="H1481" s="116">
        <v>0.36</v>
      </c>
      <c r="I1481" s="116">
        <v>0.57999999999999996</v>
      </c>
      <c r="J1481" s="116" t="s">
        <v>326</v>
      </c>
      <c r="K1481" s="116">
        <v>0.11469245320362</v>
      </c>
      <c r="L1481" s="116">
        <v>4011.3890823791698</v>
      </c>
      <c r="M1481" s="116">
        <v>10.956636677675499</v>
      </c>
      <c r="N1481" s="116">
        <v>1.94365994151028</v>
      </c>
      <c r="O1481" s="116">
        <v>1.2566435394233799</v>
      </c>
      <c r="P1481" s="116">
        <v>0.22292312688541999</v>
      </c>
      <c r="Q1481" s="116">
        <v>460.076054612289</v>
      </c>
      <c r="R1481" s="116">
        <v>1310</v>
      </c>
      <c r="S1481" s="116" t="s">
        <v>318</v>
      </c>
      <c r="T1481" s="116">
        <v>1310</v>
      </c>
      <c r="U1481" s="116" t="s">
        <v>327</v>
      </c>
      <c r="V1481" s="116" t="s">
        <v>326</v>
      </c>
      <c r="Z1481" s="116">
        <v>0</v>
      </c>
      <c r="AA1481" s="116">
        <v>1</v>
      </c>
      <c r="AB1481" s="116">
        <v>1.2566435394233799</v>
      </c>
      <c r="AC1481" s="116">
        <v>0.22292312688541999</v>
      </c>
      <c r="AD1481" s="116">
        <v>460.076054612289</v>
      </c>
      <c r="AF1481" s="116">
        <v>-1</v>
      </c>
      <c r="AG1481" s="116">
        <v>-1</v>
      </c>
      <c r="AH1481" s="116">
        <v>-1</v>
      </c>
      <c r="AI1481" s="116">
        <v>-1</v>
      </c>
      <c r="AJ1481" s="116">
        <v>0</v>
      </c>
      <c r="AM1481" s="116" t="s">
        <v>319</v>
      </c>
      <c r="AN1481" s="116" t="s">
        <v>328</v>
      </c>
      <c r="AQ1481" s="116">
        <v>779</v>
      </c>
      <c r="AR1481" s="116" t="s">
        <v>320</v>
      </c>
      <c r="AS1481" s="116" t="s">
        <v>248</v>
      </c>
      <c r="AT1481" s="116" t="s">
        <v>268</v>
      </c>
      <c r="AV1481" s="116">
        <v>98.505021154776202</v>
      </c>
      <c r="AW1481" s="116">
        <v>0.37313548629999999</v>
      </c>
    </row>
    <row r="1482" spans="1:49" x14ac:dyDescent="0.25">
      <c r="A1482" s="127">
        <v>260000</v>
      </c>
      <c r="B1482" s="127">
        <v>2500000</v>
      </c>
      <c r="C1482" s="127">
        <v>830000</v>
      </c>
      <c r="D1482" s="116" t="s">
        <v>314</v>
      </c>
      <c r="E1482" s="116" t="s">
        <v>315</v>
      </c>
      <c r="F1482" s="116" t="s">
        <v>316</v>
      </c>
      <c r="G1482" s="116" t="s">
        <v>317</v>
      </c>
      <c r="H1482" s="116">
        <v>0.36</v>
      </c>
      <c r="I1482" s="116">
        <v>0.57999999999999996</v>
      </c>
      <c r="J1482" s="116" t="s">
        <v>326</v>
      </c>
      <c r="K1482" s="116">
        <v>0.17132707115206999</v>
      </c>
      <c r="L1482" s="116">
        <v>4011.3890823791698</v>
      </c>
      <c r="M1482" s="116">
        <v>10.956636677675499</v>
      </c>
      <c r="N1482" s="116">
        <v>1.94365994151028</v>
      </c>
      <c r="O1482" s="116">
        <v>1.8771684716635599</v>
      </c>
      <c r="P1482" s="116">
        <v>0.33300156509457002</v>
      </c>
      <c r="Q1482" s="116">
        <v>687.259542735438</v>
      </c>
      <c r="R1482" s="116">
        <v>1310</v>
      </c>
      <c r="S1482" s="116" t="s">
        <v>318</v>
      </c>
      <c r="T1482" s="116">
        <v>1310</v>
      </c>
      <c r="U1482" s="116" t="s">
        <v>327</v>
      </c>
      <c r="V1482" s="116" t="s">
        <v>326</v>
      </c>
      <c r="Z1482" s="116">
        <v>0</v>
      </c>
      <c r="AA1482" s="116">
        <v>1</v>
      </c>
      <c r="AB1482" s="116">
        <v>1.8771684716635599</v>
      </c>
      <c r="AC1482" s="116">
        <v>0.33300156509457002</v>
      </c>
      <c r="AD1482" s="116">
        <v>687.25954270181001</v>
      </c>
      <c r="AF1482" s="116">
        <v>-1</v>
      </c>
      <c r="AG1482" s="116">
        <v>-1</v>
      </c>
      <c r="AH1482" s="116">
        <v>-1</v>
      </c>
      <c r="AI1482" s="116">
        <v>-1</v>
      </c>
      <c r="AJ1482" s="116">
        <v>0</v>
      </c>
      <c r="AM1482" s="116" t="s">
        <v>319</v>
      </c>
      <c r="AN1482" s="116" t="s">
        <v>328</v>
      </c>
      <c r="AQ1482" s="116">
        <v>779</v>
      </c>
      <c r="AR1482" s="116" t="s">
        <v>320</v>
      </c>
      <c r="AS1482" s="116" t="s">
        <v>248</v>
      </c>
      <c r="AT1482" s="116" t="s">
        <v>268</v>
      </c>
      <c r="AV1482" s="116">
        <v>106.66379187151701</v>
      </c>
      <c r="AW1482" s="116">
        <v>0.55738811249999998</v>
      </c>
    </row>
    <row r="1483" spans="1:49" x14ac:dyDescent="0.25">
      <c r="A1483" s="127">
        <v>260000</v>
      </c>
      <c r="B1483" s="127">
        <v>2500000</v>
      </c>
      <c r="C1483" s="127">
        <v>830000</v>
      </c>
      <c r="D1483" s="116" t="s">
        <v>314</v>
      </c>
      <c r="E1483" s="116" t="s">
        <v>315</v>
      </c>
      <c r="F1483" s="116" t="s">
        <v>316</v>
      </c>
      <c r="G1483" s="116" t="s">
        <v>317</v>
      </c>
      <c r="H1483" s="116">
        <v>0.36</v>
      </c>
      <c r="I1483" s="116">
        <v>0.57999999999999996</v>
      </c>
      <c r="J1483" s="116" t="s">
        <v>326</v>
      </c>
      <c r="K1483" s="116">
        <v>5.1803117093499997E-3</v>
      </c>
      <c r="L1483" s="116">
        <v>3962.6775997480199</v>
      </c>
      <c r="M1483" s="116">
        <v>10.5064538148641</v>
      </c>
      <c r="N1483" s="116">
        <v>1.77366964829068</v>
      </c>
      <c r="O1483" s="116">
        <v>5.4426705720899998E-2</v>
      </c>
      <c r="P1483" s="116">
        <v>9.1881616475600007E-3</v>
      </c>
      <c r="Q1483" s="116">
        <v>20.5279051703615</v>
      </c>
      <c r="R1483" s="116">
        <v>1210</v>
      </c>
      <c r="S1483" s="116" t="s">
        <v>318</v>
      </c>
      <c r="T1483" s="116">
        <v>1210</v>
      </c>
      <c r="U1483" s="116" t="s">
        <v>327</v>
      </c>
      <c r="V1483" s="116" t="s">
        <v>326</v>
      </c>
      <c r="Z1483" s="116">
        <v>0</v>
      </c>
      <c r="AA1483" s="116">
        <v>1</v>
      </c>
      <c r="AB1483" s="116">
        <v>5.4426705720899998E-2</v>
      </c>
      <c r="AC1483" s="116">
        <v>9.1881616475600007E-3</v>
      </c>
      <c r="AD1483" s="116">
        <v>20.527905170362601</v>
      </c>
      <c r="AF1483" s="116">
        <v>-1</v>
      </c>
      <c r="AG1483" s="116">
        <v>-1</v>
      </c>
      <c r="AH1483" s="116">
        <v>-1</v>
      </c>
      <c r="AI1483" s="116">
        <v>-1</v>
      </c>
      <c r="AJ1483" s="116">
        <v>0</v>
      </c>
      <c r="AM1483" s="116" t="s">
        <v>319</v>
      </c>
      <c r="AN1483" s="116" t="s">
        <v>328</v>
      </c>
      <c r="AQ1483" s="116">
        <v>779</v>
      </c>
      <c r="AR1483" s="116" t="s">
        <v>320</v>
      </c>
      <c r="AS1483" s="116" t="s">
        <v>248</v>
      </c>
      <c r="AT1483" s="116" t="s">
        <v>268</v>
      </c>
      <c r="AV1483" s="116">
        <v>135.97053135969301</v>
      </c>
      <c r="AW1483" s="116">
        <v>1.66487471E-2</v>
      </c>
    </row>
    <row r="1484" spans="1:49" x14ac:dyDescent="0.25">
      <c r="A1484" s="127">
        <v>260000</v>
      </c>
      <c r="B1484" s="127">
        <v>2500000</v>
      </c>
      <c r="C1484" s="127">
        <v>830000</v>
      </c>
      <c r="D1484" s="116" t="s">
        <v>314</v>
      </c>
      <c r="E1484" s="116" t="s">
        <v>315</v>
      </c>
      <c r="F1484" s="116" t="s">
        <v>316</v>
      </c>
      <c r="G1484" s="116" t="s">
        <v>317</v>
      </c>
      <c r="H1484" s="116">
        <v>0.36</v>
      </c>
      <c r="I1484" s="116">
        <v>0.57999999999999996</v>
      </c>
      <c r="J1484" s="116" t="s">
        <v>326</v>
      </c>
      <c r="K1484" s="116">
        <v>8.6300172596890004E-2</v>
      </c>
      <c r="L1484" s="116">
        <v>3962.6775997480199</v>
      </c>
      <c r="M1484" s="116">
        <v>10.5064538148641</v>
      </c>
      <c r="N1484" s="116">
        <v>1.77366964829068</v>
      </c>
      <c r="O1484" s="116">
        <v>0.90670877760406998</v>
      </c>
      <c r="P1484" s="116">
        <v>0.15306799677735</v>
      </c>
      <c r="Q1484" s="116">
        <v>341.97976080410001</v>
      </c>
      <c r="R1484" s="116">
        <v>1310</v>
      </c>
      <c r="S1484" s="116" t="s">
        <v>318</v>
      </c>
      <c r="T1484" s="116">
        <v>1310</v>
      </c>
      <c r="U1484" s="116" t="s">
        <v>327</v>
      </c>
      <c r="V1484" s="116" t="s">
        <v>326</v>
      </c>
      <c r="Z1484" s="116">
        <v>0</v>
      </c>
      <c r="AA1484" s="116">
        <v>1</v>
      </c>
      <c r="AB1484" s="116">
        <v>0.90670877760406998</v>
      </c>
      <c r="AC1484" s="116">
        <v>0.15306799677735</v>
      </c>
      <c r="AD1484" s="116">
        <v>341.97976080409899</v>
      </c>
      <c r="AF1484" s="116">
        <v>-1</v>
      </c>
      <c r="AG1484" s="116">
        <v>-1</v>
      </c>
      <c r="AH1484" s="116">
        <v>-1</v>
      </c>
      <c r="AI1484" s="116">
        <v>-1</v>
      </c>
      <c r="AJ1484" s="116">
        <v>0</v>
      </c>
      <c r="AM1484" s="116" t="s">
        <v>319</v>
      </c>
      <c r="AN1484" s="116" t="s">
        <v>328</v>
      </c>
      <c r="AQ1484" s="116">
        <v>779</v>
      </c>
      <c r="AR1484" s="116" t="s">
        <v>320</v>
      </c>
      <c r="AS1484" s="116" t="s">
        <v>248</v>
      </c>
      <c r="AT1484" s="116" t="s">
        <v>268</v>
      </c>
      <c r="AV1484" s="116">
        <v>86.989979673820599</v>
      </c>
      <c r="AW1484" s="116">
        <v>0.27735584819999998</v>
      </c>
    </row>
    <row r="1485" spans="1:49" x14ac:dyDescent="0.25">
      <c r="A1485" s="127">
        <v>260000</v>
      </c>
      <c r="B1485" s="127">
        <v>2500000</v>
      </c>
      <c r="C1485" s="127">
        <v>830000</v>
      </c>
      <c r="D1485" s="116" t="s">
        <v>314</v>
      </c>
      <c r="E1485" s="116" t="s">
        <v>315</v>
      </c>
      <c r="F1485" s="116" t="s">
        <v>316</v>
      </c>
      <c r="G1485" s="116" t="s">
        <v>317</v>
      </c>
      <c r="H1485" s="116">
        <v>0.36</v>
      </c>
      <c r="I1485" s="116">
        <v>0.57999999999999996</v>
      </c>
      <c r="J1485" s="116" t="s">
        <v>326</v>
      </c>
      <c r="K1485" s="116">
        <v>0.18959332289531</v>
      </c>
      <c r="L1485" s="116">
        <v>3962.6775997480199</v>
      </c>
      <c r="M1485" s="116">
        <v>10.5064538148641</v>
      </c>
      <c r="N1485" s="116">
        <v>1.77366964829068</v>
      </c>
      <c r="O1485" s="116">
        <v>1.9919534906062799</v>
      </c>
      <c r="P1485" s="116">
        <v>0.33627592233800002</v>
      </c>
      <c r="Q1485" s="116">
        <v>751.29721369907099</v>
      </c>
      <c r="R1485" s="116">
        <v>1310</v>
      </c>
      <c r="S1485" s="116" t="s">
        <v>318</v>
      </c>
      <c r="T1485" s="116">
        <v>1310</v>
      </c>
      <c r="U1485" s="116" t="s">
        <v>327</v>
      </c>
      <c r="V1485" s="116" t="s">
        <v>326</v>
      </c>
      <c r="Z1485" s="116">
        <v>0</v>
      </c>
      <c r="AA1485" s="116">
        <v>1</v>
      </c>
      <c r="AB1485" s="116">
        <v>1.9919534906062799</v>
      </c>
      <c r="AC1485" s="116">
        <v>0.33627592233800002</v>
      </c>
      <c r="AD1485" s="116">
        <v>751.29721369907099</v>
      </c>
      <c r="AF1485" s="116">
        <v>-1</v>
      </c>
      <c r="AG1485" s="116">
        <v>-1</v>
      </c>
      <c r="AH1485" s="116">
        <v>-1</v>
      </c>
      <c r="AI1485" s="116">
        <v>-1</v>
      </c>
      <c r="AJ1485" s="116">
        <v>0</v>
      </c>
      <c r="AM1485" s="116" t="s">
        <v>319</v>
      </c>
      <c r="AN1485" s="116" t="s">
        <v>328</v>
      </c>
      <c r="AQ1485" s="116">
        <v>779</v>
      </c>
      <c r="AR1485" s="116" t="s">
        <v>320</v>
      </c>
      <c r="AS1485" s="116" t="s">
        <v>248</v>
      </c>
      <c r="AT1485" s="116" t="s">
        <v>268</v>
      </c>
      <c r="AV1485" s="116">
        <v>112.002032246054</v>
      </c>
      <c r="AW1485" s="116">
        <v>0.6093245853</v>
      </c>
    </row>
    <row r="1486" spans="1:49" x14ac:dyDescent="0.25">
      <c r="A1486" s="127">
        <v>260000</v>
      </c>
      <c r="B1486" s="127">
        <v>2500000</v>
      </c>
      <c r="C1486" s="127">
        <v>830000</v>
      </c>
      <c r="D1486" s="116" t="s">
        <v>314</v>
      </c>
      <c r="E1486" s="116" t="s">
        <v>315</v>
      </c>
      <c r="F1486" s="116" t="s">
        <v>316</v>
      </c>
      <c r="G1486" s="116" t="s">
        <v>317</v>
      </c>
      <c r="H1486" s="116">
        <v>0.36</v>
      </c>
      <c r="I1486" s="116">
        <v>0.57999999999999996</v>
      </c>
      <c r="J1486" s="116" t="s">
        <v>326</v>
      </c>
      <c r="K1486" s="116">
        <v>3.1453411800999999E-4</v>
      </c>
      <c r="L1486" s="116">
        <v>3952.53040799275</v>
      </c>
      <c r="M1486" s="116">
        <v>9.8293581451728809</v>
      </c>
      <c r="N1486" s="116">
        <v>1.4520580466690101</v>
      </c>
      <c r="O1486" s="116">
        <v>3.0916684947899999E-3</v>
      </c>
      <c r="P1486" s="116">
        <v>4.5672179700000001E-4</v>
      </c>
      <c r="Q1486" s="116">
        <v>1.2432056657857</v>
      </c>
      <c r="R1486" s="116">
        <v>1210</v>
      </c>
      <c r="S1486" s="116" t="s">
        <v>318</v>
      </c>
      <c r="T1486" s="116">
        <v>1210</v>
      </c>
      <c r="U1486" s="116" t="s">
        <v>327</v>
      </c>
      <c r="V1486" s="116" t="s">
        <v>326</v>
      </c>
      <c r="Z1486" s="116">
        <v>0</v>
      </c>
      <c r="AA1486" s="116">
        <v>1</v>
      </c>
      <c r="AB1486" s="116">
        <v>3.0916684947899999E-3</v>
      </c>
      <c r="AC1486" s="116">
        <v>4.5672179700000001E-4</v>
      </c>
      <c r="AD1486" s="116">
        <v>1.2432056657849599</v>
      </c>
      <c r="AF1486" s="116">
        <v>-1</v>
      </c>
      <c r="AG1486" s="116">
        <v>-1</v>
      </c>
      <c r="AH1486" s="116">
        <v>-1</v>
      </c>
      <c r="AI1486" s="116">
        <v>-1</v>
      </c>
      <c r="AJ1486" s="116">
        <v>0</v>
      </c>
      <c r="AM1486" s="116" t="s">
        <v>319</v>
      </c>
      <c r="AN1486" s="116" t="s">
        <v>328</v>
      </c>
      <c r="AQ1486" s="116">
        <v>779</v>
      </c>
      <c r="AR1486" s="116" t="s">
        <v>320</v>
      </c>
      <c r="AS1486" s="116" t="s">
        <v>248</v>
      </c>
      <c r="AT1486" s="116" t="s">
        <v>268</v>
      </c>
      <c r="AV1486" s="116">
        <v>6.9437954694862496</v>
      </c>
      <c r="AW1486" s="116">
        <v>1.0082770999999999E-3</v>
      </c>
    </row>
    <row r="1487" spans="1:49" x14ac:dyDescent="0.25">
      <c r="A1487" s="127">
        <v>260000</v>
      </c>
      <c r="B1487" s="127">
        <v>2500000</v>
      </c>
      <c r="C1487" s="127">
        <v>830000</v>
      </c>
      <c r="D1487" s="116" t="s">
        <v>314</v>
      </c>
      <c r="E1487" s="116" t="s">
        <v>315</v>
      </c>
      <c r="F1487" s="116" t="s">
        <v>316</v>
      </c>
      <c r="G1487" s="116" t="s">
        <v>317</v>
      </c>
      <c r="H1487" s="116">
        <v>0.36</v>
      </c>
      <c r="I1487" s="116">
        <v>0.57999999999999996</v>
      </c>
      <c r="J1487" s="116" t="s">
        <v>326</v>
      </c>
      <c r="K1487" s="116">
        <v>3.48938764828E-3</v>
      </c>
      <c r="L1487" s="116">
        <v>3952.53040799275</v>
      </c>
      <c r="M1487" s="116">
        <v>9.8293581451728809</v>
      </c>
      <c r="N1487" s="116">
        <v>1.4520580466690101</v>
      </c>
      <c r="O1487" s="116">
        <v>3.429844090228E-2</v>
      </c>
      <c r="P1487" s="116">
        <v>5.0667934126299996E-3</v>
      </c>
      <c r="Q1487" s="116">
        <v>13.791910785101001</v>
      </c>
      <c r="R1487" s="116">
        <v>1310</v>
      </c>
      <c r="S1487" s="116" t="s">
        <v>318</v>
      </c>
      <c r="T1487" s="116">
        <v>1310</v>
      </c>
      <c r="U1487" s="116" t="s">
        <v>327</v>
      </c>
      <c r="V1487" s="116" t="s">
        <v>326</v>
      </c>
      <c r="Z1487" s="116">
        <v>0</v>
      </c>
      <c r="AA1487" s="116">
        <v>1</v>
      </c>
      <c r="AB1487" s="116">
        <v>3.429844090228E-2</v>
      </c>
      <c r="AC1487" s="116">
        <v>5.0667934126299996E-3</v>
      </c>
      <c r="AD1487" s="116">
        <v>13.791910785100301</v>
      </c>
      <c r="AF1487" s="116">
        <v>-1</v>
      </c>
      <c r="AG1487" s="116">
        <v>-1</v>
      </c>
      <c r="AH1487" s="116">
        <v>-1</v>
      </c>
      <c r="AI1487" s="116">
        <v>-1</v>
      </c>
      <c r="AJ1487" s="116">
        <v>0</v>
      </c>
      <c r="AM1487" s="116" t="s">
        <v>319</v>
      </c>
      <c r="AN1487" s="116" t="s">
        <v>328</v>
      </c>
      <c r="AQ1487" s="116">
        <v>779</v>
      </c>
      <c r="AR1487" s="116" t="s">
        <v>320</v>
      </c>
      <c r="AS1487" s="116" t="s">
        <v>248</v>
      </c>
      <c r="AT1487" s="116" t="s">
        <v>268</v>
      </c>
      <c r="AV1487" s="116">
        <v>45.667282228010897</v>
      </c>
      <c r="AW1487" s="116">
        <v>1.11856535E-2</v>
      </c>
    </row>
    <row r="1488" spans="1:49" x14ac:dyDescent="0.25">
      <c r="A1488" s="127">
        <v>260000</v>
      </c>
      <c r="B1488" s="127">
        <v>2500000</v>
      </c>
      <c r="C1488" s="127">
        <v>830000</v>
      </c>
      <c r="D1488" s="116" t="s">
        <v>314</v>
      </c>
      <c r="E1488" s="116" t="s">
        <v>315</v>
      </c>
      <c r="F1488" s="116" t="s">
        <v>316</v>
      </c>
      <c r="G1488" s="116" t="s">
        <v>317</v>
      </c>
      <c r="H1488" s="116">
        <v>0.36</v>
      </c>
      <c r="I1488" s="116">
        <v>0.57999999999999996</v>
      </c>
      <c r="J1488" s="116" t="s">
        <v>326</v>
      </c>
      <c r="K1488" s="116">
        <v>1.0806711102200001E-3</v>
      </c>
      <c r="L1488" s="116">
        <v>3952.53040799275</v>
      </c>
      <c r="M1488" s="116">
        <v>9.8293581451728809</v>
      </c>
      <c r="N1488" s="116">
        <v>1.4520580466690101</v>
      </c>
      <c r="O1488" s="116">
        <v>1.062230337955E-2</v>
      </c>
      <c r="P1488" s="116">
        <v>1.5691971814000001E-3</v>
      </c>
      <c r="Q1488" s="116">
        <v>4.2713854242075504</v>
      </c>
      <c r="R1488" s="116">
        <v>1310</v>
      </c>
      <c r="S1488" s="116" t="s">
        <v>318</v>
      </c>
      <c r="T1488" s="116">
        <v>1310</v>
      </c>
      <c r="U1488" s="116" t="s">
        <v>327</v>
      </c>
      <c r="V1488" s="116" t="s">
        <v>326</v>
      </c>
      <c r="Z1488" s="116">
        <v>0</v>
      </c>
      <c r="AA1488" s="116">
        <v>1</v>
      </c>
      <c r="AB1488" s="116">
        <v>1.062230337955E-2</v>
      </c>
      <c r="AC1488" s="116">
        <v>1.5691971814000001E-3</v>
      </c>
      <c r="AD1488" s="116">
        <v>4.2713854242087796</v>
      </c>
      <c r="AF1488" s="116">
        <v>-1</v>
      </c>
      <c r="AG1488" s="116">
        <v>-1</v>
      </c>
      <c r="AH1488" s="116">
        <v>-1</v>
      </c>
      <c r="AI1488" s="116">
        <v>-1</v>
      </c>
      <c r="AJ1488" s="116">
        <v>0</v>
      </c>
      <c r="AM1488" s="116" t="s">
        <v>319</v>
      </c>
      <c r="AN1488" s="116" t="s">
        <v>328</v>
      </c>
      <c r="AQ1488" s="116">
        <v>779</v>
      </c>
      <c r="AR1488" s="116" t="s">
        <v>320</v>
      </c>
      <c r="AS1488" s="116" t="s">
        <v>248</v>
      </c>
      <c r="AT1488" s="116" t="s">
        <v>268</v>
      </c>
      <c r="AV1488" s="116">
        <v>45.248281409351797</v>
      </c>
      <c r="AW1488" s="116">
        <v>3.4642217999999998E-3</v>
      </c>
    </row>
    <row r="1489" spans="1:49" x14ac:dyDescent="0.25">
      <c r="A1489" s="127">
        <v>260000</v>
      </c>
      <c r="B1489" s="127">
        <v>2500000</v>
      </c>
      <c r="C1489" s="127">
        <v>830000</v>
      </c>
      <c r="D1489" s="116" t="s">
        <v>314</v>
      </c>
      <c r="E1489" s="116" t="s">
        <v>315</v>
      </c>
      <c r="F1489" s="116" t="s">
        <v>316</v>
      </c>
      <c r="G1489" s="116" t="s">
        <v>317</v>
      </c>
      <c r="H1489" s="116">
        <v>0.36</v>
      </c>
      <c r="I1489" s="116">
        <v>0.57999999999999996</v>
      </c>
      <c r="J1489" s="116" t="s">
        <v>326</v>
      </c>
      <c r="K1489" s="116">
        <v>3.8994432662939997E-2</v>
      </c>
      <c r="L1489" s="116">
        <v>4023.00321137638</v>
      </c>
      <c r="M1489" s="116">
        <v>11.4920665073729</v>
      </c>
      <c r="N1489" s="116">
        <v>2.1873567525378901</v>
      </c>
      <c r="O1489" s="116">
        <v>0.44812661357986</v>
      </c>
      <c r="P1489" s="116">
        <v>8.5294735596679994E-2</v>
      </c>
      <c r="Q1489" s="116">
        <v>156.874727828836</v>
      </c>
      <c r="R1489" s="116">
        <v>1210</v>
      </c>
      <c r="S1489" s="116" t="s">
        <v>318</v>
      </c>
      <c r="T1489" s="116">
        <v>1210</v>
      </c>
      <c r="U1489" s="116" t="s">
        <v>327</v>
      </c>
      <c r="V1489" s="116" t="s">
        <v>326</v>
      </c>
      <c r="Z1489" s="116">
        <v>0</v>
      </c>
      <c r="AA1489" s="116">
        <v>1</v>
      </c>
      <c r="AB1489" s="116">
        <v>0.44812661357986</v>
      </c>
      <c r="AC1489" s="116">
        <v>8.5294735596679994E-2</v>
      </c>
      <c r="AD1489" s="116">
        <v>156.874727806934</v>
      </c>
      <c r="AF1489" s="116">
        <v>-1</v>
      </c>
      <c r="AG1489" s="116">
        <v>-1</v>
      </c>
      <c r="AH1489" s="116">
        <v>-1</v>
      </c>
      <c r="AI1489" s="116">
        <v>-1</v>
      </c>
      <c r="AJ1489" s="116">
        <v>0</v>
      </c>
      <c r="AM1489" s="116" t="s">
        <v>319</v>
      </c>
      <c r="AN1489" s="116" t="s">
        <v>328</v>
      </c>
      <c r="AQ1489" s="116">
        <v>779</v>
      </c>
      <c r="AR1489" s="116" t="s">
        <v>320</v>
      </c>
      <c r="AS1489" s="116" t="s">
        <v>248</v>
      </c>
      <c r="AT1489" s="116" t="s">
        <v>268</v>
      </c>
      <c r="AV1489" s="116">
        <v>106.49265394103099</v>
      </c>
      <c r="AW1489" s="116">
        <v>0.12723011179999999</v>
      </c>
    </row>
    <row r="1490" spans="1:49" x14ac:dyDescent="0.25">
      <c r="A1490" s="127">
        <v>260000</v>
      </c>
      <c r="B1490" s="127">
        <v>2500000</v>
      </c>
      <c r="C1490" s="127">
        <v>830000</v>
      </c>
      <c r="D1490" s="116" t="s">
        <v>314</v>
      </c>
      <c r="E1490" s="116" t="s">
        <v>315</v>
      </c>
      <c r="F1490" s="116" t="s">
        <v>316</v>
      </c>
      <c r="G1490" s="116" t="s">
        <v>317</v>
      </c>
      <c r="H1490" s="116">
        <v>0.36</v>
      </c>
      <c r="I1490" s="116">
        <v>0.57999999999999996</v>
      </c>
      <c r="J1490" s="116" t="s">
        <v>326</v>
      </c>
      <c r="K1490" s="116">
        <v>0.14026824017664999</v>
      </c>
      <c r="L1490" s="116">
        <v>4023.00321137638</v>
      </c>
      <c r="M1490" s="116">
        <v>11.4920665073729</v>
      </c>
      <c r="N1490" s="116">
        <v>2.1873567525378901</v>
      </c>
      <c r="O1490" s="116">
        <v>1.6119719449822301</v>
      </c>
      <c r="P1490" s="116">
        <v>0.30681668231699999</v>
      </c>
      <c r="Q1490" s="116">
        <v>564.29958068478095</v>
      </c>
      <c r="R1490" s="116">
        <v>1310</v>
      </c>
      <c r="S1490" s="116" t="s">
        <v>318</v>
      </c>
      <c r="T1490" s="116">
        <v>1310</v>
      </c>
      <c r="U1490" s="116" t="s">
        <v>327</v>
      </c>
      <c r="V1490" s="116" t="s">
        <v>326</v>
      </c>
      <c r="Z1490" s="116">
        <v>0</v>
      </c>
      <c r="AA1490" s="116">
        <v>1</v>
      </c>
      <c r="AB1490" s="116">
        <v>1.6119719449822301</v>
      </c>
      <c r="AC1490" s="116">
        <v>0.30681668231699999</v>
      </c>
      <c r="AD1490" s="116">
        <v>564.29958070668204</v>
      </c>
      <c r="AF1490" s="116">
        <v>-1</v>
      </c>
      <c r="AG1490" s="116">
        <v>-1</v>
      </c>
      <c r="AH1490" s="116">
        <v>-1</v>
      </c>
      <c r="AI1490" s="116">
        <v>-1</v>
      </c>
      <c r="AJ1490" s="116">
        <v>0</v>
      </c>
      <c r="AM1490" s="116" t="s">
        <v>319</v>
      </c>
      <c r="AN1490" s="116" t="s">
        <v>328</v>
      </c>
      <c r="AQ1490" s="116">
        <v>779</v>
      </c>
      <c r="AR1490" s="116" t="s">
        <v>320</v>
      </c>
      <c r="AS1490" s="116" t="s">
        <v>248</v>
      </c>
      <c r="AT1490" s="116" t="s">
        <v>268</v>
      </c>
      <c r="AV1490" s="116">
        <v>98.242488488460296</v>
      </c>
      <c r="AW1490" s="116">
        <v>0.45766389349999997</v>
      </c>
    </row>
    <row r="1491" spans="1:49" x14ac:dyDescent="0.25">
      <c r="A1491" s="127">
        <v>260000</v>
      </c>
      <c r="B1491" s="127">
        <v>2500000</v>
      </c>
      <c r="C1491" s="127">
        <v>830000</v>
      </c>
      <c r="D1491" s="116" t="s">
        <v>314</v>
      </c>
      <c r="E1491" s="116" t="s">
        <v>315</v>
      </c>
      <c r="F1491" s="116" t="s">
        <v>316</v>
      </c>
      <c r="G1491" s="116" t="s">
        <v>317</v>
      </c>
      <c r="H1491" s="116">
        <v>0.36</v>
      </c>
      <c r="I1491" s="116">
        <v>0.57999999999999996</v>
      </c>
      <c r="J1491" s="116" t="s">
        <v>326</v>
      </c>
      <c r="K1491" s="116">
        <v>0.34470990692867998</v>
      </c>
      <c r="L1491" s="116">
        <v>4023.00321137638</v>
      </c>
      <c r="M1491" s="116">
        <v>11.4920665073729</v>
      </c>
      <c r="N1491" s="116">
        <v>2.1873567525378901</v>
      </c>
      <c r="O1491" s="116">
        <v>3.9614291761747902</v>
      </c>
      <c r="P1491" s="116">
        <v>0.75400354258716995</v>
      </c>
      <c r="Q1491" s="116">
        <v>1386.7690625673499</v>
      </c>
      <c r="R1491" s="116">
        <v>1310</v>
      </c>
      <c r="S1491" s="116" t="s">
        <v>318</v>
      </c>
      <c r="T1491" s="116">
        <v>1310</v>
      </c>
      <c r="U1491" s="116" t="s">
        <v>327</v>
      </c>
      <c r="V1491" s="116" t="s">
        <v>326</v>
      </c>
      <c r="Z1491" s="116">
        <v>0</v>
      </c>
      <c r="AA1491" s="116">
        <v>1</v>
      </c>
      <c r="AB1491" s="116">
        <v>3.9614291761747902</v>
      </c>
      <c r="AC1491" s="116">
        <v>0.75400354258716995</v>
      </c>
      <c r="AD1491" s="116">
        <v>1386.7690625673499</v>
      </c>
      <c r="AF1491" s="116">
        <v>-1</v>
      </c>
      <c r="AG1491" s="116">
        <v>-1</v>
      </c>
      <c r="AH1491" s="116">
        <v>-1</v>
      </c>
      <c r="AI1491" s="116">
        <v>-1</v>
      </c>
      <c r="AJ1491" s="116">
        <v>0</v>
      </c>
      <c r="AM1491" s="116" t="s">
        <v>319</v>
      </c>
      <c r="AN1491" s="116" t="s">
        <v>328</v>
      </c>
      <c r="AQ1491" s="116">
        <v>779</v>
      </c>
      <c r="AR1491" s="116" t="s">
        <v>320</v>
      </c>
      <c r="AS1491" s="116" t="s">
        <v>248</v>
      </c>
      <c r="AT1491" s="116" t="s">
        <v>268</v>
      </c>
      <c r="AV1491" s="116">
        <v>155.81826154024</v>
      </c>
      <c r="AW1491" s="116">
        <v>1.1247113241</v>
      </c>
    </row>
    <row r="1492" spans="1:49" x14ac:dyDescent="0.25">
      <c r="A1492" s="127">
        <v>260000</v>
      </c>
      <c r="B1492" s="127">
        <v>2500000</v>
      </c>
      <c r="C1492" s="127">
        <v>830000</v>
      </c>
      <c r="D1492" s="116" t="s">
        <v>314</v>
      </c>
      <c r="E1492" s="116" t="s">
        <v>315</v>
      </c>
      <c r="F1492" s="116" t="s">
        <v>316</v>
      </c>
      <c r="G1492" s="116" t="s">
        <v>317</v>
      </c>
      <c r="H1492" s="116">
        <v>0.36</v>
      </c>
      <c r="I1492" s="116">
        <v>0.57999999999999996</v>
      </c>
      <c r="J1492" s="116" t="s">
        <v>326</v>
      </c>
      <c r="K1492" s="116">
        <v>0.19075580114446999</v>
      </c>
      <c r="L1492" s="116">
        <v>3983.1582455632602</v>
      </c>
      <c r="M1492" s="116">
        <v>10.277643175767</v>
      </c>
      <c r="N1492" s="116">
        <v>1.64067280448282</v>
      </c>
      <c r="O1492" s="116">
        <v>1.9605200578705</v>
      </c>
      <c r="P1492" s="116">
        <v>0.31296785523506998</v>
      </c>
      <c r="Q1492" s="116">
        <v>759.81054221764498</v>
      </c>
      <c r="R1492" s="116">
        <v>1210</v>
      </c>
      <c r="S1492" s="116" t="s">
        <v>318</v>
      </c>
      <c r="T1492" s="116">
        <v>1210</v>
      </c>
      <c r="U1492" s="116" t="s">
        <v>327</v>
      </c>
      <c r="V1492" s="116" t="s">
        <v>326</v>
      </c>
      <c r="Z1492" s="116">
        <v>0</v>
      </c>
      <c r="AA1492" s="116">
        <v>1</v>
      </c>
      <c r="AB1492" s="116">
        <v>1.9605200578705</v>
      </c>
      <c r="AC1492" s="116">
        <v>0.31296785523506998</v>
      </c>
      <c r="AD1492" s="116">
        <v>759.81054221764498</v>
      </c>
      <c r="AF1492" s="116">
        <v>-1</v>
      </c>
      <c r="AG1492" s="116">
        <v>-1</v>
      </c>
      <c r="AH1492" s="116">
        <v>-1</v>
      </c>
      <c r="AI1492" s="116">
        <v>-1</v>
      </c>
      <c r="AJ1492" s="116">
        <v>0</v>
      </c>
      <c r="AM1492" s="116" t="s">
        <v>319</v>
      </c>
      <c r="AN1492" s="116" t="s">
        <v>328</v>
      </c>
      <c r="AQ1492" s="116">
        <v>779</v>
      </c>
      <c r="AR1492" s="116" t="s">
        <v>320</v>
      </c>
      <c r="AS1492" s="116" t="s">
        <v>248</v>
      </c>
      <c r="AT1492" s="116" t="s">
        <v>268</v>
      </c>
      <c r="AV1492" s="116">
        <v>180.93234144210501</v>
      </c>
      <c r="AW1492" s="116">
        <v>0.61622915020000002</v>
      </c>
    </row>
    <row r="1493" spans="1:49" x14ac:dyDescent="0.25">
      <c r="A1493" s="127">
        <v>260000</v>
      </c>
      <c r="B1493" s="127">
        <v>2500000</v>
      </c>
      <c r="C1493" s="127">
        <v>830000</v>
      </c>
      <c r="D1493" s="116" t="s">
        <v>314</v>
      </c>
      <c r="E1493" s="116" t="s">
        <v>315</v>
      </c>
      <c r="F1493" s="116" t="s">
        <v>316</v>
      </c>
      <c r="G1493" s="116" t="s">
        <v>317</v>
      </c>
      <c r="H1493" s="116">
        <v>0.36</v>
      </c>
      <c r="I1493" s="116">
        <v>0.57999999999999996</v>
      </c>
      <c r="J1493" s="116" t="s">
        <v>326</v>
      </c>
      <c r="K1493" s="116">
        <v>5.9069220747029999E-2</v>
      </c>
      <c r="L1493" s="116">
        <v>3983.1582455632602</v>
      </c>
      <c r="M1493" s="116">
        <v>10.277643175767</v>
      </c>
      <c r="N1493" s="116">
        <v>1.64067280448282</v>
      </c>
      <c r="O1493" s="116">
        <v>0.60709237350862999</v>
      </c>
      <c r="P1493" s="116">
        <v>9.6913264061650004E-2</v>
      </c>
      <c r="Q1493" s="116">
        <v>235.28205367754501</v>
      </c>
      <c r="R1493" s="116">
        <v>1310</v>
      </c>
      <c r="S1493" s="116" t="s">
        <v>318</v>
      </c>
      <c r="T1493" s="116">
        <v>1310</v>
      </c>
      <c r="U1493" s="116" t="s">
        <v>327</v>
      </c>
      <c r="V1493" s="116" t="s">
        <v>326</v>
      </c>
      <c r="Z1493" s="116">
        <v>0</v>
      </c>
      <c r="AA1493" s="116">
        <v>1</v>
      </c>
      <c r="AB1493" s="116">
        <v>0.60709237350862999</v>
      </c>
      <c r="AC1493" s="116">
        <v>9.6913264061650004E-2</v>
      </c>
      <c r="AD1493" s="116">
        <v>235.28205367754501</v>
      </c>
      <c r="AF1493" s="116">
        <v>-1</v>
      </c>
      <c r="AG1493" s="116">
        <v>-1</v>
      </c>
      <c r="AH1493" s="116">
        <v>-1</v>
      </c>
      <c r="AI1493" s="116">
        <v>-1</v>
      </c>
      <c r="AJ1493" s="116">
        <v>0</v>
      </c>
      <c r="AM1493" s="116" t="s">
        <v>319</v>
      </c>
      <c r="AN1493" s="116" t="s">
        <v>328</v>
      </c>
      <c r="AQ1493" s="116">
        <v>779</v>
      </c>
      <c r="AR1493" s="116" t="s">
        <v>320</v>
      </c>
      <c r="AS1493" s="116" t="s">
        <v>248</v>
      </c>
      <c r="AT1493" s="116" t="s">
        <v>268</v>
      </c>
      <c r="AV1493" s="116">
        <v>67.356667537580407</v>
      </c>
      <c r="AW1493" s="116">
        <v>0.1908208059</v>
      </c>
    </row>
    <row r="1494" spans="1:49" x14ac:dyDescent="0.25">
      <c r="A1494" s="127">
        <v>260000</v>
      </c>
      <c r="B1494" s="127">
        <v>2500000</v>
      </c>
      <c r="C1494" s="127">
        <v>830000</v>
      </c>
      <c r="D1494" s="116" t="s">
        <v>314</v>
      </c>
      <c r="E1494" s="116" t="s">
        <v>315</v>
      </c>
      <c r="F1494" s="116" t="s">
        <v>316</v>
      </c>
      <c r="G1494" s="116" t="s">
        <v>317</v>
      </c>
      <c r="H1494" s="116">
        <v>0.36</v>
      </c>
      <c r="I1494" s="116">
        <v>0.57999999999999996</v>
      </c>
      <c r="J1494" s="116" t="s">
        <v>326</v>
      </c>
      <c r="K1494" s="116">
        <v>7.5761293081540004E-2</v>
      </c>
      <c r="L1494" s="116">
        <v>3983.1582455632602</v>
      </c>
      <c r="M1494" s="116">
        <v>10.277643175767</v>
      </c>
      <c r="N1494" s="116">
        <v>1.64067280448282</v>
      </c>
      <c r="O1494" s="116">
        <v>0.77864753682686005</v>
      </c>
      <c r="P1494" s="116">
        <v>0.12429949319134</v>
      </c>
      <c r="Q1494" s="116">
        <v>301.76921923230202</v>
      </c>
      <c r="R1494" s="116">
        <v>1310</v>
      </c>
      <c r="S1494" s="116" t="s">
        <v>318</v>
      </c>
      <c r="T1494" s="116">
        <v>1310</v>
      </c>
      <c r="U1494" s="116" t="s">
        <v>327</v>
      </c>
      <c r="V1494" s="116" t="s">
        <v>326</v>
      </c>
      <c r="Z1494" s="116">
        <v>0</v>
      </c>
      <c r="AA1494" s="116">
        <v>1</v>
      </c>
      <c r="AB1494" s="116">
        <v>0.77864753682686005</v>
      </c>
      <c r="AC1494" s="116">
        <v>0.12429949319134</v>
      </c>
      <c r="AD1494" s="116">
        <v>301.769219232301</v>
      </c>
      <c r="AF1494" s="116">
        <v>-1</v>
      </c>
      <c r="AG1494" s="116">
        <v>-1</v>
      </c>
      <c r="AH1494" s="116">
        <v>-1</v>
      </c>
      <c r="AI1494" s="116">
        <v>-1</v>
      </c>
      <c r="AJ1494" s="116">
        <v>0</v>
      </c>
      <c r="AM1494" s="116" t="s">
        <v>319</v>
      </c>
      <c r="AN1494" s="116" t="s">
        <v>328</v>
      </c>
      <c r="AQ1494" s="116">
        <v>779</v>
      </c>
      <c r="AR1494" s="116" t="s">
        <v>320</v>
      </c>
      <c r="AS1494" s="116" t="s">
        <v>248</v>
      </c>
      <c r="AT1494" s="116" t="s">
        <v>268</v>
      </c>
      <c r="AV1494" s="116">
        <v>78.799330086240303</v>
      </c>
      <c r="AW1494" s="116">
        <v>0.24474389229999999</v>
      </c>
    </row>
    <row r="1495" spans="1:49" x14ac:dyDescent="0.25">
      <c r="A1495" s="127">
        <v>260000</v>
      </c>
      <c r="B1495" s="127">
        <v>2500000</v>
      </c>
      <c r="C1495" s="127">
        <v>830000</v>
      </c>
      <c r="D1495" s="116" t="s">
        <v>314</v>
      </c>
      <c r="E1495" s="116" t="s">
        <v>315</v>
      </c>
      <c r="F1495" s="116" t="s">
        <v>316</v>
      </c>
      <c r="G1495" s="116" t="s">
        <v>317</v>
      </c>
      <c r="H1495" s="116">
        <v>0.36</v>
      </c>
      <c r="I1495" s="116">
        <v>0.57999999999999996</v>
      </c>
      <c r="J1495" s="116" t="s">
        <v>326</v>
      </c>
      <c r="K1495" s="116">
        <v>1.337383985469E-2</v>
      </c>
      <c r="L1495" s="116">
        <v>3983.1582455632602</v>
      </c>
      <c r="M1495" s="116">
        <v>10.277643175767</v>
      </c>
      <c r="N1495" s="116">
        <v>1.64067280448282</v>
      </c>
      <c r="O1495" s="116">
        <v>0.13745155391639999</v>
      </c>
      <c r="P1495" s="116">
        <v>2.1942095341100001E-2</v>
      </c>
      <c r="Q1495" s="116">
        <v>53.270120492070902</v>
      </c>
      <c r="R1495" s="116">
        <v>1310</v>
      </c>
      <c r="S1495" s="116" t="s">
        <v>318</v>
      </c>
      <c r="T1495" s="116">
        <v>1310</v>
      </c>
      <c r="U1495" s="116" t="s">
        <v>327</v>
      </c>
      <c r="V1495" s="116" t="s">
        <v>326</v>
      </c>
      <c r="Z1495" s="116">
        <v>0</v>
      </c>
      <c r="AA1495" s="116">
        <v>1</v>
      </c>
      <c r="AB1495" s="116">
        <v>0.13745155391639999</v>
      </c>
      <c r="AC1495" s="116">
        <v>2.1942095341100001E-2</v>
      </c>
      <c r="AD1495" s="116">
        <v>53.2701204920725</v>
      </c>
      <c r="AF1495" s="116">
        <v>-1</v>
      </c>
      <c r="AG1495" s="116">
        <v>-1</v>
      </c>
      <c r="AH1495" s="116">
        <v>-1</v>
      </c>
      <c r="AI1495" s="116">
        <v>-1</v>
      </c>
      <c r="AJ1495" s="116">
        <v>0</v>
      </c>
      <c r="AM1495" s="116" t="s">
        <v>319</v>
      </c>
      <c r="AN1495" s="116" t="s">
        <v>328</v>
      </c>
      <c r="AQ1495" s="116">
        <v>779</v>
      </c>
      <c r="AR1495" s="116" t="s">
        <v>320</v>
      </c>
      <c r="AS1495" s="116" t="s">
        <v>248</v>
      </c>
      <c r="AT1495" s="116" t="s">
        <v>268</v>
      </c>
      <c r="AV1495" s="116">
        <v>54.044851096810497</v>
      </c>
      <c r="AW1495" s="116">
        <v>4.3203666299999999E-2</v>
      </c>
    </row>
    <row r="1496" spans="1:49" x14ac:dyDescent="0.25">
      <c r="A1496" s="127">
        <v>260000</v>
      </c>
      <c r="B1496" s="127">
        <v>2500000</v>
      </c>
      <c r="C1496" s="127">
        <v>830000</v>
      </c>
      <c r="D1496" s="116" t="s">
        <v>314</v>
      </c>
      <c r="E1496" s="116" t="s">
        <v>315</v>
      </c>
      <c r="F1496" s="116" t="s">
        <v>316</v>
      </c>
      <c r="G1496" s="116" t="s">
        <v>317</v>
      </c>
      <c r="H1496" s="116">
        <v>0.36</v>
      </c>
      <c r="I1496" s="116">
        <v>0.57999999999999996</v>
      </c>
      <c r="J1496" s="116" t="s">
        <v>326</v>
      </c>
      <c r="K1496" s="116">
        <v>7.0718483343319996E-2</v>
      </c>
      <c r="L1496" s="116">
        <v>3952.23916604432</v>
      </c>
      <c r="M1496" s="116">
        <v>8.6440930899802506</v>
      </c>
      <c r="N1496" s="116">
        <v>1.1838325395324401</v>
      </c>
      <c r="O1496" s="116">
        <v>0.61129715320193001</v>
      </c>
      <c r="P1496" s="116">
        <v>8.3718841728209994E-2</v>
      </c>
      <c r="Q1496" s="116">
        <v>279.49635963275</v>
      </c>
      <c r="R1496" s="116">
        <v>1700</v>
      </c>
      <c r="S1496" s="116" t="s">
        <v>322</v>
      </c>
      <c r="T1496" s="116">
        <v>1700</v>
      </c>
      <c r="U1496" s="116" t="s">
        <v>327</v>
      </c>
      <c r="V1496" s="116" t="s">
        <v>326</v>
      </c>
      <c r="Z1496" s="116">
        <v>0</v>
      </c>
      <c r="AA1496" s="116">
        <v>1</v>
      </c>
      <c r="AB1496" s="116">
        <v>0.61129715320193001</v>
      </c>
      <c r="AC1496" s="116">
        <v>8.3718841728209994E-2</v>
      </c>
      <c r="AD1496" s="116">
        <v>279.49635957283101</v>
      </c>
      <c r="AF1496" s="116">
        <v>-1</v>
      </c>
      <c r="AG1496" s="116">
        <v>-1</v>
      </c>
      <c r="AH1496" s="116">
        <v>-1</v>
      </c>
      <c r="AI1496" s="116">
        <v>-1</v>
      </c>
      <c r="AJ1496" s="116">
        <v>0</v>
      </c>
      <c r="AM1496" s="116" t="s">
        <v>319</v>
      </c>
      <c r="AN1496" s="116" t="s">
        <v>328</v>
      </c>
      <c r="AQ1496" s="116">
        <v>779</v>
      </c>
      <c r="AR1496" s="116" t="s">
        <v>320</v>
      </c>
      <c r="AS1496" s="116" t="s">
        <v>248</v>
      </c>
      <c r="AT1496" s="116" t="s">
        <v>268</v>
      </c>
      <c r="AV1496" s="116">
        <v>105.727270014582</v>
      </c>
      <c r="AW1496" s="116">
        <v>0.22667993480000001</v>
      </c>
    </row>
    <row r="1497" spans="1:49" x14ac:dyDescent="0.25">
      <c r="A1497" s="127">
        <v>260000</v>
      </c>
      <c r="B1497" s="127">
        <v>2500000</v>
      </c>
      <c r="C1497" s="127">
        <v>830000</v>
      </c>
      <c r="D1497" s="116" t="s">
        <v>314</v>
      </c>
      <c r="E1497" s="116" t="s">
        <v>315</v>
      </c>
      <c r="F1497" s="116" t="s">
        <v>316</v>
      </c>
      <c r="G1497" s="116" t="s">
        <v>317</v>
      </c>
      <c r="H1497" s="116">
        <v>0.36</v>
      </c>
      <c r="I1497" s="116">
        <v>0.57999999999999996</v>
      </c>
      <c r="J1497" s="116" t="s">
        <v>326</v>
      </c>
      <c r="K1497" s="116">
        <v>4.7964688156720003E-2</v>
      </c>
      <c r="L1497" s="116">
        <v>3952.23916604432</v>
      </c>
      <c r="M1497" s="116">
        <v>8.6440930899802506</v>
      </c>
      <c r="N1497" s="116">
        <v>1.1838325395324401</v>
      </c>
      <c r="O1497" s="116">
        <v>0.41461122945862999</v>
      </c>
      <c r="P1497" s="116">
        <v>5.6782158588460002E-2</v>
      </c>
      <c r="Q1497" s="116">
        <v>189.56791912012201</v>
      </c>
      <c r="R1497" s="116">
        <v>1210</v>
      </c>
      <c r="S1497" s="116" t="s">
        <v>318</v>
      </c>
      <c r="T1497" s="116">
        <v>1210</v>
      </c>
      <c r="U1497" s="116" t="s">
        <v>327</v>
      </c>
      <c r="V1497" s="116" t="s">
        <v>326</v>
      </c>
      <c r="Z1497" s="116">
        <v>0</v>
      </c>
      <c r="AA1497" s="116">
        <v>1</v>
      </c>
      <c r="AB1497" s="116">
        <v>0.41461122945862999</v>
      </c>
      <c r="AC1497" s="116">
        <v>5.6782158588460002E-2</v>
      </c>
      <c r="AD1497" s="116">
        <v>189.56791912012301</v>
      </c>
      <c r="AF1497" s="116">
        <v>-1</v>
      </c>
      <c r="AG1497" s="116">
        <v>-1</v>
      </c>
      <c r="AH1497" s="116">
        <v>-1</v>
      </c>
      <c r="AI1497" s="116">
        <v>-1</v>
      </c>
      <c r="AJ1497" s="116">
        <v>0</v>
      </c>
      <c r="AM1497" s="116" t="s">
        <v>319</v>
      </c>
      <c r="AN1497" s="116" t="s">
        <v>328</v>
      </c>
      <c r="AQ1497" s="116">
        <v>779</v>
      </c>
      <c r="AR1497" s="116" t="s">
        <v>320</v>
      </c>
      <c r="AS1497" s="116" t="s">
        <v>248</v>
      </c>
      <c r="AT1497" s="116" t="s">
        <v>268</v>
      </c>
      <c r="AV1497" s="116">
        <v>71.880441036097906</v>
      </c>
      <c r="AW1497" s="116">
        <v>0.15374527099999999</v>
      </c>
    </row>
    <row r="1498" spans="1:49" x14ac:dyDescent="0.25">
      <c r="A1498" s="127">
        <v>260000</v>
      </c>
      <c r="B1498" s="127">
        <v>2500000</v>
      </c>
      <c r="C1498" s="127">
        <v>830000</v>
      </c>
      <c r="D1498" s="116" t="s">
        <v>314</v>
      </c>
      <c r="E1498" s="116" t="s">
        <v>315</v>
      </c>
      <c r="F1498" s="116" t="s">
        <v>316</v>
      </c>
      <c r="G1498" s="116" t="s">
        <v>317</v>
      </c>
      <c r="H1498" s="116">
        <v>0.36</v>
      </c>
      <c r="I1498" s="116">
        <v>0.57999999999999996</v>
      </c>
      <c r="J1498" s="116" t="s">
        <v>326</v>
      </c>
      <c r="K1498" s="116">
        <v>0.47799215492836</v>
      </c>
      <c r="L1498" s="116">
        <v>3952.23916604432</v>
      </c>
      <c r="M1498" s="116">
        <v>8.6440930899802506</v>
      </c>
      <c r="N1498" s="116">
        <v>1.1838325395324401</v>
      </c>
      <c r="O1498" s="116">
        <v>4.1318086834810304</v>
      </c>
      <c r="P1498" s="116">
        <v>0.56586266664541995</v>
      </c>
      <c r="Q1498" s="116">
        <v>1889.1393157698001</v>
      </c>
      <c r="R1498" s="116">
        <v>1750</v>
      </c>
      <c r="S1498" s="116" t="s">
        <v>321</v>
      </c>
      <c r="T1498" s="116">
        <v>1750</v>
      </c>
      <c r="U1498" s="116" t="s">
        <v>327</v>
      </c>
      <c r="V1498" s="116" t="s">
        <v>326</v>
      </c>
      <c r="Z1498" s="116">
        <v>0</v>
      </c>
      <c r="AA1498" s="116">
        <v>1</v>
      </c>
      <c r="AB1498" s="116">
        <v>4.1318086834810304</v>
      </c>
      <c r="AC1498" s="116">
        <v>0.56586266664541995</v>
      </c>
      <c r="AD1498" s="116">
        <v>1889.1393158297201</v>
      </c>
      <c r="AF1498" s="116">
        <v>-1</v>
      </c>
      <c r="AG1498" s="116">
        <v>-1</v>
      </c>
      <c r="AH1498" s="116">
        <v>-1</v>
      </c>
      <c r="AI1498" s="116">
        <v>-1</v>
      </c>
      <c r="AJ1498" s="116">
        <v>0</v>
      </c>
      <c r="AM1498" s="116" t="s">
        <v>319</v>
      </c>
      <c r="AN1498" s="116" t="s">
        <v>328</v>
      </c>
      <c r="AQ1498" s="116">
        <v>779</v>
      </c>
      <c r="AR1498" s="116" t="s">
        <v>320</v>
      </c>
      <c r="AS1498" s="116" t="s">
        <v>248</v>
      </c>
      <c r="AT1498" s="116" t="s">
        <v>268</v>
      </c>
      <c r="AV1498" s="116">
        <v>180.303538481744</v>
      </c>
      <c r="AW1498" s="116">
        <v>1.5321486745999999</v>
      </c>
    </row>
    <row r="1499" spans="1:49" x14ac:dyDescent="0.25">
      <c r="A1499" s="127">
        <v>260000</v>
      </c>
      <c r="B1499" s="127">
        <v>2500000</v>
      </c>
      <c r="C1499" s="127">
        <v>830000</v>
      </c>
      <c r="D1499" s="116" t="s">
        <v>314</v>
      </c>
      <c r="E1499" s="116" t="s">
        <v>315</v>
      </c>
      <c r="F1499" s="116" t="s">
        <v>316</v>
      </c>
      <c r="G1499" s="116" t="s">
        <v>317</v>
      </c>
      <c r="H1499" s="116">
        <v>0.36</v>
      </c>
      <c r="I1499" s="116">
        <v>0.57999999999999996</v>
      </c>
      <c r="J1499" s="116" t="s">
        <v>326</v>
      </c>
      <c r="K1499" s="116">
        <v>1.8002173410759999E-2</v>
      </c>
      <c r="L1499" s="116">
        <v>3952.23916604432</v>
      </c>
      <c r="M1499" s="116">
        <v>8.6440930899802506</v>
      </c>
      <c r="N1499" s="116">
        <v>1.1838325395324401</v>
      </c>
      <c r="O1499" s="116">
        <v>0.15561246278464</v>
      </c>
      <c r="P1499" s="116">
        <v>2.1311558665969999E-2</v>
      </c>
      <c r="Q1499" s="116">
        <v>71.148894827958998</v>
      </c>
      <c r="R1499" s="116">
        <v>1310</v>
      </c>
      <c r="S1499" s="116" t="s">
        <v>318</v>
      </c>
      <c r="T1499" s="116">
        <v>1310</v>
      </c>
      <c r="U1499" s="116" t="s">
        <v>327</v>
      </c>
      <c r="V1499" s="116" t="s">
        <v>326</v>
      </c>
      <c r="Z1499" s="116">
        <v>0</v>
      </c>
      <c r="AA1499" s="116">
        <v>1</v>
      </c>
      <c r="AB1499" s="116">
        <v>0.15561246278464</v>
      </c>
      <c r="AC1499" s="116">
        <v>2.1311558665969999E-2</v>
      </c>
      <c r="AD1499" s="116">
        <v>71.148894827957804</v>
      </c>
      <c r="AF1499" s="116">
        <v>-1</v>
      </c>
      <c r="AG1499" s="116">
        <v>-1</v>
      </c>
      <c r="AH1499" s="116">
        <v>-1</v>
      </c>
      <c r="AI1499" s="116">
        <v>-1</v>
      </c>
      <c r="AJ1499" s="116">
        <v>0</v>
      </c>
      <c r="AM1499" s="116" t="s">
        <v>319</v>
      </c>
      <c r="AN1499" s="116" t="s">
        <v>328</v>
      </c>
      <c r="AQ1499" s="116">
        <v>779</v>
      </c>
      <c r="AR1499" s="116" t="s">
        <v>320</v>
      </c>
      <c r="AS1499" s="116" t="s">
        <v>248</v>
      </c>
      <c r="AT1499" s="116" t="s">
        <v>268</v>
      </c>
      <c r="AV1499" s="116">
        <v>41.225023981975198</v>
      </c>
      <c r="AW1499" s="116">
        <v>5.7703888699999997E-2</v>
      </c>
    </row>
    <row r="1500" spans="1:49" x14ac:dyDescent="0.25">
      <c r="A1500" s="127">
        <v>260000</v>
      </c>
      <c r="B1500" s="127">
        <v>2500000</v>
      </c>
      <c r="C1500" s="127">
        <v>830000</v>
      </c>
      <c r="D1500" s="116" t="s">
        <v>314</v>
      </c>
      <c r="E1500" s="116" t="s">
        <v>315</v>
      </c>
      <c r="F1500" s="116" t="s">
        <v>316</v>
      </c>
      <c r="G1500" s="116" t="s">
        <v>317</v>
      </c>
      <c r="H1500" s="116">
        <v>0.36</v>
      </c>
      <c r="I1500" s="116">
        <v>0.57999999999999996</v>
      </c>
      <c r="J1500" s="116" t="s">
        <v>326</v>
      </c>
      <c r="K1500" s="116">
        <v>8.5312128616190003E-2</v>
      </c>
      <c r="L1500" s="116">
        <v>3985.7677932484999</v>
      </c>
      <c r="M1500" s="116">
        <v>11.184718338150301</v>
      </c>
      <c r="N1500" s="116">
        <v>2.08538471512757</v>
      </c>
      <c r="O1500" s="116">
        <v>0.95419212940014997</v>
      </c>
      <c r="P1500" s="116">
        <v>0.17790860903120001</v>
      </c>
      <c r="Q1500" s="116">
        <v>340.034334611887</v>
      </c>
      <c r="R1500" s="116">
        <v>1210</v>
      </c>
      <c r="S1500" s="116" t="s">
        <v>318</v>
      </c>
      <c r="T1500" s="116">
        <v>1210</v>
      </c>
      <c r="U1500" s="116" t="s">
        <v>327</v>
      </c>
      <c r="V1500" s="116" t="s">
        <v>326</v>
      </c>
      <c r="Z1500" s="116">
        <v>0</v>
      </c>
      <c r="AA1500" s="116">
        <v>1</v>
      </c>
      <c r="AB1500" s="116">
        <v>0.95419212940014997</v>
      </c>
      <c r="AC1500" s="116">
        <v>0.17790860903120001</v>
      </c>
      <c r="AD1500" s="116">
        <v>340.034334611887</v>
      </c>
      <c r="AF1500" s="116">
        <v>-1</v>
      </c>
      <c r="AG1500" s="116">
        <v>-1</v>
      </c>
      <c r="AH1500" s="116">
        <v>-1</v>
      </c>
      <c r="AI1500" s="116">
        <v>-1</v>
      </c>
      <c r="AJ1500" s="116">
        <v>0</v>
      </c>
      <c r="AM1500" s="116" t="s">
        <v>319</v>
      </c>
      <c r="AN1500" s="116" t="s">
        <v>328</v>
      </c>
      <c r="AQ1500" s="116">
        <v>779</v>
      </c>
      <c r="AR1500" s="116" t="s">
        <v>320</v>
      </c>
      <c r="AS1500" s="116" t="s">
        <v>248</v>
      </c>
      <c r="AT1500" s="116" t="s">
        <v>268</v>
      </c>
      <c r="AV1500" s="116">
        <v>131.962411502729</v>
      </c>
      <c r="AW1500" s="116">
        <v>0.27577804919999999</v>
      </c>
    </row>
    <row r="1501" spans="1:49" x14ac:dyDescent="0.25">
      <c r="A1501" s="127">
        <v>260000</v>
      </c>
      <c r="B1501" s="127">
        <v>2500000</v>
      </c>
      <c r="C1501" s="127">
        <v>830000</v>
      </c>
      <c r="D1501" s="116" t="s">
        <v>314</v>
      </c>
      <c r="E1501" s="116" t="s">
        <v>315</v>
      </c>
      <c r="F1501" s="116" t="s">
        <v>316</v>
      </c>
      <c r="G1501" s="116" t="s">
        <v>317</v>
      </c>
      <c r="H1501" s="116">
        <v>0.36</v>
      </c>
      <c r="I1501" s="116">
        <v>0.57999999999999996</v>
      </c>
      <c r="J1501" s="116" t="s">
        <v>326</v>
      </c>
      <c r="K1501" s="116">
        <v>0.13983639639706999</v>
      </c>
      <c r="L1501" s="116">
        <v>3985.7677932484999</v>
      </c>
      <c r="M1501" s="116">
        <v>11.184718338150301</v>
      </c>
      <c r="N1501" s="116">
        <v>2.08538471512757</v>
      </c>
      <c r="O1501" s="116">
        <v>1.56403070712324</v>
      </c>
      <c r="P1501" s="116">
        <v>0.29161268366498</v>
      </c>
      <c r="Q1501" s="116">
        <v>557.3554050834</v>
      </c>
      <c r="R1501" s="116">
        <v>1310</v>
      </c>
      <c r="S1501" s="116" t="s">
        <v>318</v>
      </c>
      <c r="T1501" s="116">
        <v>1310</v>
      </c>
      <c r="U1501" s="116" t="s">
        <v>327</v>
      </c>
      <c r="V1501" s="116" t="s">
        <v>326</v>
      </c>
      <c r="Z1501" s="116">
        <v>0</v>
      </c>
      <c r="AA1501" s="116">
        <v>1</v>
      </c>
      <c r="AB1501" s="116">
        <v>1.56403070712324</v>
      </c>
      <c r="AC1501" s="116">
        <v>0.29161268366498</v>
      </c>
      <c r="AD1501" s="116">
        <v>557.3554050834</v>
      </c>
      <c r="AF1501" s="116">
        <v>-1</v>
      </c>
      <c r="AG1501" s="116">
        <v>-1</v>
      </c>
      <c r="AH1501" s="116">
        <v>-1</v>
      </c>
      <c r="AI1501" s="116">
        <v>-1</v>
      </c>
      <c r="AJ1501" s="116">
        <v>0</v>
      </c>
      <c r="AM1501" s="116" t="s">
        <v>319</v>
      </c>
      <c r="AN1501" s="116" t="s">
        <v>328</v>
      </c>
      <c r="AQ1501" s="116">
        <v>779</v>
      </c>
      <c r="AR1501" s="116" t="s">
        <v>320</v>
      </c>
      <c r="AS1501" s="116" t="s">
        <v>248</v>
      </c>
      <c r="AT1501" s="116" t="s">
        <v>268</v>
      </c>
      <c r="AV1501" s="116">
        <v>101.830214068735</v>
      </c>
      <c r="AW1501" s="116">
        <v>0.45203195870000001</v>
      </c>
    </row>
    <row r="1502" spans="1:49" x14ac:dyDescent="0.25">
      <c r="A1502" s="127">
        <v>260000</v>
      </c>
      <c r="B1502" s="127">
        <v>2500000</v>
      </c>
      <c r="C1502" s="127">
        <v>830000</v>
      </c>
      <c r="D1502" s="116" t="s">
        <v>314</v>
      </c>
      <c r="E1502" s="116" t="s">
        <v>315</v>
      </c>
      <c r="F1502" s="116" t="s">
        <v>316</v>
      </c>
      <c r="G1502" s="116" t="s">
        <v>317</v>
      </c>
      <c r="H1502" s="116">
        <v>0.36</v>
      </c>
      <c r="I1502" s="116">
        <v>0.57999999999999996</v>
      </c>
      <c r="J1502" s="116" t="s">
        <v>326</v>
      </c>
      <c r="K1502" s="116">
        <v>0.28280732958108001</v>
      </c>
      <c r="L1502" s="116">
        <v>3985.7677932484999</v>
      </c>
      <c r="M1502" s="116">
        <v>11.184718338150301</v>
      </c>
      <c r="N1502" s="116">
        <v>2.08538471512757</v>
      </c>
      <c r="O1502" s="116">
        <v>3.1631203253289</v>
      </c>
      <c r="P1502" s="116">
        <v>0.58976208243443995</v>
      </c>
      <c r="Q1502" s="116">
        <v>1127.2043459388999</v>
      </c>
      <c r="R1502" s="116">
        <v>1310</v>
      </c>
      <c r="S1502" s="116" t="s">
        <v>318</v>
      </c>
      <c r="T1502" s="116">
        <v>1310</v>
      </c>
      <c r="U1502" s="116" t="s">
        <v>327</v>
      </c>
      <c r="V1502" s="116" t="s">
        <v>326</v>
      </c>
      <c r="Z1502" s="116">
        <v>0</v>
      </c>
      <c r="AA1502" s="116">
        <v>1</v>
      </c>
      <c r="AB1502" s="116">
        <v>3.1631203253289</v>
      </c>
      <c r="AC1502" s="116">
        <v>0.58976208243443995</v>
      </c>
      <c r="AD1502" s="116">
        <v>1127.2043459388999</v>
      </c>
      <c r="AF1502" s="116">
        <v>-1</v>
      </c>
      <c r="AG1502" s="116">
        <v>-1</v>
      </c>
      <c r="AH1502" s="116">
        <v>-1</v>
      </c>
      <c r="AI1502" s="116">
        <v>-1</v>
      </c>
      <c r="AJ1502" s="116">
        <v>0</v>
      </c>
      <c r="AM1502" s="116" t="s">
        <v>319</v>
      </c>
      <c r="AN1502" s="116" t="s">
        <v>328</v>
      </c>
      <c r="AQ1502" s="116">
        <v>779</v>
      </c>
      <c r="AR1502" s="116" t="s">
        <v>320</v>
      </c>
      <c r="AS1502" s="116" t="s">
        <v>248</v>
      </c>
      <c r="AT1502" s="116" t="s">
        <v>268</v>
      </c>
      <c r="AV1502" s="116">
        <v>135.32801081295699</v>
      </c>
      <c r="AW1502" s="116">
        <v>0.91419654979999998</v>
      </c>
    </row>
    <row r="1503" spans="1:49" x14ac:dyDescent="0.25">
      <c r="A1503" s="127">
        <v>260000</v>
      </c>
      <c r="B1503" s="127">
        <v>2500000</v>
      </c>
      <c r="C1503" s="127">
        <v>830000</v>
      </c>
      <c r="D1503" s="116" t="s">
        <v>314</v>
      </c>
      <c r="E1503" s="116" t="s">
        <v>315</v>
      </c>
      <c r="F1503" s="116" t="s">
        <v>316</v>
      </c>
      <c r="G1503" s="116" t="s">
        <v>317</v>
      </c>
      <c r="H1503" s="116">
        <v>0.36</v>
      </c>
      <c r="I1503" s="116">
        <v>0.57999999999999996</v>
      </c>
      <c r="J1503" s="116" t="s">
        <v>326</v>
      </c>
      <c r="K1503" s="116">
        <v>0.10980759893547</v>
      </c>
      <c r="L1503" s="116">
        <v>3985.7677932484999</v>
      </c>
      <c r="M1503" s="116">
        <v>11.184718338150301</v>
      </c>
      <c r="N1503" s="116">
        <v>2.08538471512757</v>
      </c>
      <c r="O1503" s="116">
        <v>1.2281670654819099</v>
      </c>
      <c r="P1503" s="116">
        <v>0.22899108842490001</v>
      </c>
      <c r="Q1503" s="116">
        <v>437.66759129098</v>
      </c>
      <c r="R1503" s="116">
        <v>1310</v>
      </c>
      <c r="S1503" s="116" t="s">
        <v>318</v>
      </c>
      <c r="T1503" s="116">
        <v>1310</v>
      </c>
      <c r="U1503" s="116" t="s">
        <v>327</v>
      </c>
      <c r="V1503" s="116" t="s">
        <v>326</v>
      </c>
      <c r="Z1503" s="116">
        <v>0</v>
      </c>
      <c r="AA1503" s="116">
        <v>1</v>
      </c>
      <c r="AB1503" s="116">
        <v>1.2281670654819099</v>
      </c>
      <c r="AC1503" s="116">
        <v>0.22899108842490001</v>
      </c>
      <c r="AD1503" s="116">
        <v>437.66759129098</v>
      </c>
      <c r="AF1503" s="116">
        <v>-1</v>
      </c>
      <c r="AG1503" s="116">
        <v>-1</v>
      </c>
      <c r="AH1503" s="116">
        <v>-1</v>
      </c>
      <c r="AI1503" s="116">
        <v>-1</v>
      </c>
      <c r="AJ1503" s="116">
        <v>0</v>
      </c>
      <c r="AM1503" s="116" t="s">
        <v>319</v>
      </c>
      <c r="AN1503" s="116" t="s">
        <v>328</v>
      </c>
      <c r="AQ1503" s="116">
        <v>779</v>
      </c>
      <c r="AR1503" s="116" t="s">
        <v>320</v>
      </c>
      <c r="AS1503" s="116" t="s">
        <v>248</v>
      </c>
      <c r="AT1503" s="116" t="s">
        <v>268</v>
      </c>
      <c r="AV1503" s="116">
        <v>95.743717653967295</v>
      </c>
      <c r="AW1503" s="116">
        <v>0.35496155010000002</v>
      </c>
    </row>
    <row r="1504" spans="1:49" x14ac:dyDescent="0.25">
      <c r="A1504" s="127">
        <v>260000</v>
      </c>
      <c r="B1504" s="127">
        <v>2500000</v>
      </c>
      <c r="C1504" s="127">
        <v>830000</v>
      </c>
      <c r="D1504" s="116" t="s">
        <v>314</v>
      </c>
      <c r="E1504" s="116" t="s">
        <v>315</v>
      </c>
      <c r="F1504" s="116" t="s">
        <v>316</v>
      </c>
      <c r="G1504" s="116" t="s">
        <v>317</v>
      </c>
      <c r="H1504" s="116">
        <v>0.36</v>
      </c>
      <c r="I1504" s="116">
        <v>0.57999999999999996</v>
      </c>
      <c r="J1504" s="116" t="s">
        <v>326</v>
      </c>
      <c r="K1504" s="116">
        <v>0.1000759340846</v>
      </c>
      <c r="L1504" s="116">
        <v>3987.9052623276598</v>
      </c>
      <c r="M1504" s="116">
        <v>10.074689897410099</v>
      </c>
      <c r="N1504" s="116">
        <v>1.5410042557383501</v>
      </c>
      <c r="O1504" s="116">
        <v>1.0082340020959999</v>
      </c>
      <c r="P1504" s="116">
        <v>0.15421744032136001</v>
      </c>
      <c r="Q1504" s="116">
        <v>399.09334416833201</v>
      </c>
      <c r="R1504" s="116">
        <v>1210</v>
      </c>
      <c r="S1504" s="116" t="s">
        <v>318</v>
      </c>
      <c r="T1504" s="116">
        <v>1210</v>
      </c>
      <c r="U1504" s="116" t="s">
        <v>327</v>
      </c>
      <c r="V1504" s="116" t="s">
        <v>326</v>
      </c>
      <c r="Z1504" s="116">
        <v>0</v>
      </c>
      <c r="AA1504" s="116">
        <v>1</v>
      </c>
      <c r="AB1504" s="116">
        <v>1.0082340020959999</v>
      </c>
      <c r="AC1504" s="116">
        <v>0.15421744032136001</v>
      </c>
      <c r="AD1504" s="116">
        <v>399.09334416833201</v>
      </c>
      <c r="AF1504" s="116">
        <v>-1</v>
      </c>
      <c r="AG1504" s="116">
        <v>-1</v>
      </c>
      <c r="AH1504" s="116">
        <v>-1</v>
      </c>
      <c r="AI1504" s="116">
        <v>-1</v>
      </c>
      <c r="AJ1504" s="116">
        <v>0</v>
      </c>
      <c r="AM1504" s="116" t="s">
        <v>319</v>
      </c>
      <c r="AN1504" s="116" t="s">
        <v>328</v>
      </c>
      <c r="AQ1504" s="116">
        <v>779</v>
      </c>
      <c r="AR1504" s="116" t="s">
        <v>320</v>
      </c>
      <c r="AS1504" s="116" t="s">
        <v>248</v>
      </c>
      <c r="AT1504" s="116" t="s">
        <v>268</v>
      </c>
      <c r="AV1504" s="116">
        <v>83.198229756070205</v>
      </c>
      <c r="AW1504" s="116">
        <v>0.32367667820000001</v>
      </c>
    </row>
    <row r="1505" spans="1:49" x14ac:dyDescent="0.25">
      <c r="A1505" s="127">
        <v>260000</v>
      </c>
      <c r="B1505" s="127">
        <v>2500000</v>
      </c>
      <c r="C1505" s="127">
        <v>830000</v>
      </c>
      <c r="D1505" s="116" t="s">
        <v>314</v>
      </c>
      <c r="E1505" s="116" t="s">
        <v>315</v>
      </c>
      <c r="F1505" s="116" t="s">
        <v>316</v>
      </c>
      <c r="G1505" s="116" t="s">
        <v>317</v>
      </c>
      <c r="H1505" s="116">
        <v>0.36</v>
      </c>
      <c r="I1505" s="116">
        <v>0.57999999999999996</v>
      </c>
      <c r="J1505" s="116" t="s">
        <v>326</v>
      </c>
      <c r="K1505" s="116">
        <v>5.7826586279099996E-3</v>
      </c>
      <c r="L1505" s="116">
        <v>3987.9052623276598</v>
      </c>
      <c r="M1505" s="116">
        <v>10.074689897410099</v>
      </c>
      <c r="N1505" s="116">
        <v>1.5410042557383501</v>
      </c>
      <c r="O1505" s="116">
        <v>5.8258492458840003E-2</v>
      </c>
      <c r="P1505" s="116">
        <v>8.9111015551000001E-3</v>
      </c>
      <c r="Q1505" s="116">
        <v>23.060694772514601</v>
      </c>
      <c r="R1505" s="116">
        <v>1310</v>
      </c>
      <c r="S1505" s="116" t="s">
        <v>318</v>
      </c>
      <c r="T1505" s="116">
        <v>1310</v>
      </c>
      <c r="U1505" s="116" t="s">
        <v>327</v>
      </c>
      <c r="V1505" s="116" t="s">
        <v>326</v>
      </c>
      <c r="Z1505" s="116">
        <v>0</v>
      </c>
      <c r="AA1505" s="116">
        <v>1</v>
      </c>
      <c r="AB1505" s="116">
        <v>5.8258492458840003E-2</v>
      </c>
      <c r="AC1505" s="116">
        <v>8.9111015551000001E-3</v>
      </c>
      <c r="AD1505" s="116">
        <v>23.060694772513202</v>
      </c>
      <c r="AF1505" s="116">
        <v>-1</v>
      </c>
      <c r="AG1505" s="116">
        <v>-1</v>
      </c>
      <c r="AH1505" s="116">
        <v>-1</v>
      </c>
      <c r="AI1505" s="116">
        <v>-1</v>
      </c>
      <c r="AJ1505" s="116">
        <v>0</v>
      </c>
      <c r="AM1505" s="116" t="s">
        <v>319</v>
      </c>
      <c r="AN1505" s="116" t="s">
        <v>328</v>
      </c>
      <c r="AQ1505" s="116">
        <v>779</v>
      </c>
      <c r="AR1505" s="116" t="s">
        <v>320</v>
      </c>
      <c r="AS1505" s="116" t="s">
        <v>248</v>
      </c>
      <c r="AT1505" s="116" t="s">
        <v>268</v>
      </c>
      <c r="AV1505" s="116">
        <v>45.490982084350598</v>
      </c>
      <c r="AW1505" s="116">
        <v>1.87029155E-2</v>
      </c>
    </row>
    <row r="1506" spans="1:49" x14ac:dyDescent="0.25">
      <c r="A1506" s="127">
        <v>260000</v>
      </c>
      <c r="B1506" s="127">
        <v>2500000</v>
      </c>
      <c r="C1506" s="127">
        <v>830000</v>
      </c>
      <c r="D1506" s="116" t="s">
        <v>314</v>
      </c>
      <c r="E1506" s="116" t="s">
        <v>315</v>
      </c>
      <c r="F1506" s="116" t="s">
        <v>316</v>
      </c>
      <c r="G1506" s="116" t="s">
        <v>317</v>
      </c>
      <c r="H1506" s="116">
        <v>0.36</v>
      </c>
      <c r="I1506" s="116">
        <v>0.57999999999999996</v>
      </c>
      <c r="J1506" s="116" t="s">
        <v>326</v>
      </c>
      <c r="K1506" s="116">
        <v>4.2025960058200001E-2</v>
      </c>
      <c r="L1506" s="116">
        <v>4019.77933075288</v>
      </c>
      <c r="M1506" s="116">
        <v>11.4749659692154</v>
      </c>
      <c r="N1506" s="116">
        <v>2.1818576283509898</v>
      </c>
      <c r="O1506" s="116">
        <v>0.48224646149152001</v>
      </c>
      <c r="P1506" s="116">
        <v>9.1694661541770001E-2</v>
      </c>
      <c r="Q1506" s="116">
        <v>168.93508559702201</v>
      </c>
      <c r="R1506" s="116">
        <v>1210</v>
      </c>
      <c r="S1506" s="116" t="s">
        <v>318</v>
      </c>
      <c r="T1506" s="116">
        <v>1210</v>
      </c>
      <c r="U1506" s="116" t="s">
        <v>327</v>
      </c>
      <c r="V1506" s="116" t="s">
        <v>326</v>
      </c>
      <c r="Z1506" s="116">
        <v>0</v>
      </c>
      <c r="AA1506" s="116">
        <v>1</v>
      </c>
      <c r="AB1506" s="116">
        <v>0.48224646149152001</v>
      </c>
      <c r="AC1506" s="116">
        <v>9.1694661541770001E-2</v>
      </c>
      <c r="AD1506" s="116">
        <v>168.935085579217</v>
      </c>
      <c r="AF1506" s="116">
        <v>-1</v>
      </c>
      <c r="AG1506" s="116">
        <v>-1</v>
      </c>
      <c r="AH1506" s="116">
        <v>-1</v>
      </c>
      <c r="AI1506" s="116">
        <v>-1</v>
      </c>
      <c r="AJ1506" s="116">
        <v>0</v>
      </c>
      <c r="AM1506" s="116" t="s">
        <v>319</v>
      </c>
      <c r="AN1506" s="116" t="s">
        <v>328</v>
      </c>
      <c r="AQ1506" s="116">
        <v>779</v>
      </c>
      <c r="AR1506" s="116" t="s">
        <v>320</v>
      </c>
      <c r="AS1506" s="116" t="s">
        <v>248</v>
      </c>
      <c r="AT1506" s="116" t="s">
        <v>268</v>
      </c>
      <c r="AV1506" s="116">
        <v>156.29002721812199</v>
      </c>
      <c r="AW1506" s="116">
        <v>0.1370114238</v>
      </c>
    </row>
    <row r="1507" spans="1:49" x14ac:dyDescent="0.25">
      <c r="A1507" s="127">
        <v>260000</v>
      </c>
      <c r="B1507" s="127">
        <v>2500000</v>
      </c>
      <c r="C1507" s="127">
        <v>830000</v>
      </c>
      <c r="D1507" s="116" t="s">
        <v>314</v>
      </c>
      <c r="E1507" s="116" t="s">
        <v>315</v>
      </c>
      <c r="F1507" s="116" t="s">
        <v>316</v>
      </c>
      <c r="G1507" s="116" t="s">
        <v>317</v>
      </c>
      <c r="H1507" s="116">
        <v>0.36</v>
      </c>
      <c r="I1507" s="116">
        <v>0.57999999999999996</v>
      </c>
      <c r="J1507" s="116" t="s">
        <v>326</v>
      </c>
      <c r="K1507" s="116">
        <v>9.0025696067000003E-4</v>
      </c>
      <c r="L1507" s="116">
        <v>4019.77933075288</v>
      </c>
      <c r="M1507" s="116">
        <v>11.4749659692154</v>
      </c>
      <c r="N1507" s="116">
        <v>2.1818576283509898</v>
      </c>
      <c r="O1507" s="116">
        <v>1.0330417987289999E-2</v>
      </c>
      <c r="P1507" s="116">
        <v>1.9642325171199998E-3</v>
      </c>
      <c r="Q1507" s="116">
        <v>3.61883432288777</v>
      </c>
      <c r="R1507" s="116">
        <v>1310</v>
      </c>
      <c r="S1507" s="116" t="s">
        <v>318</v>
      </c>
      <c r="T1507" s="116">
        <v>1310</v>
      </c>
      <c r="U1507" s="116" t="s">
        <v>327</v>
      </c>
      <c r="V1507" s="116" t="s">
        <v>326</v>
      </c>
      <c r="Z1507" s="116">
        <v>0</v>
      </c>
      <c r="AA1507" s="116">
        <v>1</v>
      </c>
      <c r="AB1507" s="116">
        <v>1.0330417987289999E-2</v>
      </c>
      <c r="AC1507" s="116">
        <v>1.9642325171199998E-3</v>
      </c>
      <c r="AD1507" s="116">
        <v>3.6188343228885098</v>
      </c>
      <c r="AF1507" s="116">
        <v>-1</v>
      </c>
      <c r="AG1507" s="116">
        <v>-1</v>
      </c>
      <c r="AH1507" s="116">
        <v>-1</v>
      </c>
      <c r="AI1507" s="116">
        <v>-1</v>
      </c>
      <c r="AJ1507" s="116">
        <v>0</v>
      </c>
      <c r="AM1507" s="116" t="s">
        <v>319</v>
      </c>
      <c r="AN1507" s="116" t="s">
        <v>328</v>
      </c>
      <c r="AQ1507" s="116">
        <v>779</v>
      </c>
      <c r="AR1507" s="116" t="s">
        <v>320</v>
      </c>
      <c r="AS1507" s="116" t="s">
        <v>248</v>
      </c>
      <c r="AT1507" s="116" t="s">
        <v>268</v>
      </c>
      <c r="AV1507" s="116">
        <v>42.872372820741496</v>
      </c>
      <c r="AW1507" s="116">
        <v>2.9349832E-3</v>
      </c>
    </row>
    <row r="1508" spans="1:49" x14ac:dyDescent="0.25">
      <c r="A1508" s="127">
        <v>260000</v>
      </c>
      <c r="B1508" s="127">
        <v>2500000</v>
      </c>
      <c r="C1508" s="127">
        <v>830000</v>
      </c>
      <c r="D1508" s="116" t="s">
        <v>314</v>
      </c>
      <c r="E1508" s="116" t="s">
        <v>315</v>
      </c>
      <c r="F1508" s="116" t="s">
        <v>316</v>
      </c>
      <c r="G1508" s="116" t="s">
        <v>317</v>
      </c>
      <c r="H1508" s="116">
        <v>0.36</v>
      </c>
      <c r="I1508" s="116">
        <v>0.57999999999999996</v>
      </c>
      <c r="J1508" s="116" t="s">
        <v>326</v>
      </c>
      <c r="K1508" s="116">
        <v>3.0823535564000002E-3</v>
      </c>
      <c r="L1508" s="116">
        <v>4019.77933075288</v>
      </c>
      <c r="M1508" s="116">
        <v>11.4749659692154</v>
      </c>
      <c r="N1508" s="116">
        <v>2.1818576283509898</v>
      </c>
      <c r="O1508" s="116">
        <v>3.5369902164790003E-2</v>
      </c>
      <c r="P1508" s="116">
        <v>6.7252566203000004E-3</v>
      </c>
      <c r="Q1508" s="116">
        <v>12.3903811160933</v>
      </c>
      <c r="R1508" s="116">
        <v>1310</v>
      </c>
      <c r="S1508" s="116" t="s">
        <v>318</v>
      </c>
      <c r="T1508" s="116">
        <v>1310</v>
      </c>
      <c r="U1508" s="116" t="s">
        <v>327</v>
      </c>
      <c r="V1508" s="116" t="s">
        <v>326</v>
      </c>
      <c r="Z1508" s="116">
        <v>0</v>
      </c>
      <c r="AA1508" s="116">
        <v>1</v>
      </c>
      <c r="AB1508" s="116">
        <v>3.5369902164790003E-2</v>
      </c>
      <c r="AC1508" s="116">
        <v>6.7252566203000004E-3</v>
      </c>
      <c r="AD1508" s="116">
        <v>12.390381116093099</v>
      </c>
      <c r="AF1508" s="116">
        <v>-1</v>
      </c>
      <c r="AG1508" s="116">
        <v>-1</v>
      </c>
      <c r="AH1508" s="116">
        <v>-1</v>
      </c>
      <c r="AI1508" s="116">
        <v>-1</v>
      </c>
      <c r="AJ1508" s="116">
        <v>0</v>
      </c>
      <c r="AM1508" s="116" t="s">
        <v>319</v>
      </c>
      <c r="AN1508" s="116" t="s">
        <v>328</v>
      </c>
      <c r="AQ1508" s="116">
        <v>779</v>
      </c>
      <c r="AR1508" s="116" t="s">
        <v>320</v>
      </c>
      <c r="AS1508" s="116" t="s">
        <v>248</v>
      </c>
      <c r="AT1508" s="116" t="s">
        <v>268</v>
      </c>
      <c r="AV1508" s="116">
        <v>79.560866789336899</v>
      </c>
      <c r="AW1508" s="116">
        <v>1.0048970900000001E-2</v>
      </c>
    </row>
    <row r="1509" spans="1:49" x14ac:dyDescent="0.25">
      <c r="A1509" s="127">
        <v>260000</v>
      </c>
      <c r="B1509" s="127">
        <v>2500000</v>
      </c>
      <c r="C1509" s="127">
        <v>830000</v>
      </c>
      <c r="D1509" s="116" t="s">
        <v>314</v>
      </c>
      <c r="E1509" s="116" t="s">
        <v>315</v>
      </c>
      <c r="F1509" s="116" t="s">
        <v>316</v>
      </c>
      <c r="G1509" s="116" t="s">
        <v>317</v>
      </c>
      <c r="H1509" s="116">
        <v>0.36</v>
      </c>
      <c r="I1509" s="116">
        <v>0.57999999999999996</v>
      </c>
      <c r="J1509" s="116" t="s">
        <v>326</v>
      </c>
      <c r="K1509" s="116">
        <v>5.4319193363040003E-2</v>
      </c>
      <c r="L1509" s="116">
        <v>4019.77933075288</v>
      </c>
      <c r="M1509" s="116">
        <v>11.4749659692154</v>
      </c>
      <c r="N1509" s="116">
        <v>2.1818576283509898</v>
      </c>
      <c r="O1509" s="116">
        <v>0.62331089531610995</v>
      </c>
      <c r="P1509" s="116">
        <v>0.11851674640502</v>
      </c>
      <c r="Q1509" s="116">
        <v>218.35117074391701</v>
      </c>
      <c r="R1509" s="116">
        <v>1310</v>
      </c>
      <c r="S1509" s="116" t="s">
        <v>318</v>
      </c>
      <c r="T1509" s="116">
        <v>1310</v>
      </c>
      <c r="U1509" s="116" t="s">
        <v>327</v>
      </c>
      <c r="V1509" s="116" t="s">
        <v>326</v>
      </c>
      <c r="Z1509" s="116">
        <v>0</v>
      </c>
      <c r="AA1509" s="116">
        <v>1</v>
      </c>
      <c r="AB1509" s="116">
        <v>0.62331089531610995</v>
      </c>
      <c r="AC1509" s="116">
        <v>0.11851674640502</v>
      </c>
      <c r="AD1509" s="116">
        <v>218.35117074391599</v>
      </c>
      <c r="AF1509" s="116">
        <v>-1</v>
      </c>
      <c r="AG1509" s="116">
        <v>-1</v>
      </c>
      <c r="AH1509" s="116">
        <v>-1</v>
      </c>
      <c r="AI1509" s="116">
        <v>-1</v>
      </c>
      <c r="AJ1509" s="116">
        <v>0</v>
      </c>
      <c r="AM1509" s="116" t="s">
        <v>319</v>
      </c>
      <c r="AN1509" s="116" t="s">
        <v>328</v>
      </c>
      <c r="AQ1509" s="116">
        <v>779</v>
      </c>
      <c r="AR1509" s="116" t="s">
        <v>320</v>
      </c>
      <c r="AS1509" s="116" t="s">
        <v>248</v>
      </c>
      <c r="AT1509" s="116" t="s">
        <v>268</v>
      </c>
      <c r="AV1509" s="116">
        <v>63.383093764712903</v>
      </c>
      <c r="AW1509" s="116">
        <v>0.17708935179999999</v>
      </c>
    </row>
    <row r="1510" spans="1:49" x14ac:dyDescent="0.25">
      <c r="A1510" s="127">
        <v>260000</v>
      </c>
      <c r="B1510" s="127">
        <v>2500000</v>
      </c>
      <c r="C1510" s="127">
        <v>830000</v>
      </c>
      <c r="D1510" s="116" t="s">
        <v>314</v>
      </c>
      <c r="E1510" s="116" t="s">
        <v>315</v>
      </c>
      <c r="F1510" s="116" t="s">
        <v>316</v>
      </c>
      <c r="G1510" s="116" t="s">
        <v>317</v>
      </c>
      <c r="H1510" s="116">
        <v>0.36</v>
      </c>
      <c r="I1510" s="116">
        <v>0.57999999999999996</v>
      </c>
      <c r="J1510" s="116" t="s">
        <v>326</v>
      </c>
      <c r="K1510" s="116">
        <v>6.2051528138049997E-2</v>
      </c>
      <c r="L1510" s="116">
        <v>4019.77933075288</v>
      </c>
      <c r="M1510" s="116">
        <v>11.4749659692154</v>
      </c>
      <c r="N1510" s="116">
        <v>2.1818576283509898</v>
      </c>
      <c r="O1510" s="116">
        <v>0.71203917372201997</v>
      </c>
      <c r="P1510" s="116">
        <v>0.13538760001885</v>
      </c>
      <c r="Q1510" s="116">
        <v>249.433450250992</v>
      </c>
      <c r="R1510" s="116">
        <v>1310</v>
      </c>
      <c r="S1510" s="116" t="s">
        <v>318</v>
      </c>
      <c r="T1510" s="116">
        <v>1310</v>
      </c>
      <c r="U1510" s="116" t="s">
        <v>327</v>
      </c>
      <c r="V1510" s="116" t="s">
        <v>326</v>
      </c>
      <c r="Z1510" s="116">
        <v>0</v>
      </c>
      <c r="AA1510" s="116">
        <v>1</v>
      </c>
      <c r="AB1510" s="116">
        <v>0.71203917372201997</v>
      </c>
      <c r="AC1510" s="116">
        <v>0.13538760001885</v>
      </c>
      <c r="AD1510" s="116">
        <v>249.43345026662999</v>
      </c>
      <c r="AF1510" s="116">
        <v>-1</v>
      </c>
      <c r="AG1510" s="116">
        <v>-1</v>
      </c>
      <c r="AH1510" s="116">
        <v>-1</v>
      </c>
      <c r="AI1510" s="116">
        <v>-1</v>
      </c>
      <c r="AJ1510" s="116">
        <v>0</v>
      </c>
      <c r="AM1510" s="116" t="s">
        <v>319</v>
      </c>
      <c r="AN1510" s="116" t="s">
        <v>328</v>
      </c>
      <c r="AQ1510" s="116">
        <v>779</v>
      </c>
      <c r="AR1510" s="116" t="s">
        <v>320</v>
      </c>
      <c r="AS1510" s="116" t="s">
        <v>248</v>
      </c>
      <c r="AT1510" s="116" t="s">
        <v>268</v>
      </c>
      <c r="AV1510" s="116">
        <v>70.711981214005405</v>
      </c>
      <c r="AW1510" s="116">
        <v>0.20229801319999999</v>
      </c>
    </row>
    <row r="1511" spans="1:49" x14ac:dyDescent="0.25">
      <c r="A1511" s="127">
        <v>260000</v>
      </c>
      <c r="B1511" s="127">
        <v>2500000</v>
      </c>
      <c r="C1511" s="127">
        <v>830000</v>
      </c>
      <c r="D1511" s="116" t="s">
        <v>314</v>
      </c>
      <c r="E1511" s="116" t="s">
        <v>315</v>
      </c>
      <c r="F1511" s="116" t="s">
        <v>316</v>
      </c>
      <c r="G1511" s="116" t="s">
        <v>317</v>
      </c>
      <c r="H1511" s="116">
        <v>0.36</v>
      </c>
      <c r="I1511" s="116">
        <v>0.57999999999999996</v>
      </c>
      <c r="J1511" s="116" t="s">
        <v>326</v>
      </c>
      <c r="K1511" s="116">
        <v>0.24447917220849</v>
      </c>
      <c r="L1511" s="116">
        <v>4019.77933075288</v>
      </c>
      <c r="M1511" s="116">
        <v>11.4749659692154</v>
      </c>
      <c r="N1511" s="116">
        <v>2.1818576283509898</v>
      </c>
      <c r="O1511" s="116">
        <v>2.8053901812744302</v>
      </c>
      <c r="P1511" s="116">
        <v>0.53341874685603996</v>
      </c>
      <c r="Q1511" s="116">
        <v>982.75232324327806</v>
      </c>
      <c r="R1511" s="116">
        <v>1310</v>
      </c>
      <c r="S1511" s="116" t="s">
        <v>318</v>
      </c>
      <c r="T1511" s="116">
        <v>1310</v>
      </c>
      <c r="U1511" s="116" t="s">
        <v>327</v>
      </c>
      <c r="V1511" s="116" t="s">
        <v>326</v>
      </c>
      <c r="Z1511" s="116">
        <v>0</v>
      </c>
      <c r="AA1511" s="116">
        <v>1</v>
      </c>
      <c r="AB1511" s="116">
        <v>2.8053901812744302</v>
      </c>
      <c r="AC1511" s="116">
        <v>0.53341874685603996</v>
      </c>
      <c r="AD1511" s="116">
        <v>982.75232324544902</v>
      </c>
      <c r="AF1511" s="116">
        <v>-1</v>
      </c>
      <c r="AG1511" s="116">
        <v>-1</v>
      </c>
      <c r="AH1511" s="116">
        <v>-1</v>
      </c>
      <c r="AI1511" s="116">
        <v>-1</v>
      </c>
      <c r="AJ1511" s="116">
        <v>0</v>
      </c>
      <c r="AM1511" s="116" t="s">
        <v>319</v>
      </c>
      <c r="AN1511" s="116" t="s">
        <v>328</v>
      </c>
      <c r="AQ1511" s="116">
        <v>779</v>
      </c>
      <c r="AR1511" s="116" t="s">
        <v>320</v>
      </c>
      <c r="AS1511" s="116" t="s">
        <v>248</v>
      </c>
      <c r="AT1511" s="116" t="s">
        <v>268</v>
      </c>
      <c r="AV1511" s="116">
        <v>129.07040690254499</v>
      </c>
      <c r="AW1511" s="116">
        <v>0.79704162469999995</v>
      </c>
    </row>
    <row r="1512" spans="1:49" x14ac:dyDescent="0.25">
      <c r="A1512" s="127">
        <v>260000</v>
      </c>
      <c r="B1512" s="127">
        <v>2500000</v>
      </c>
      <c r="C1512" s="127">
        <v>830000</v>
      </c>
      <c r="D1512" s="116" t="s">
        <v>314</v>
      </c>
      <c r="E1512" s="116" t="s">
        <v>315</v>
      </c>
      <c r="F1512" s="116" t="s">
        <v>316</v>
      </c>
      <c r="G1512" s="116" t="s">
        <v>317</v>
      </c>
      <c r="H1512" s="116">
        <v>0.36</v>
      </c>
      <c r="I1512" s="116">
        <v>0.57999999999999996</v>
      </c>
      <c r="J1512" s="116" t="s">
        <v>326</v>
      </c>
      <c r="K1512" s="116">
        <v>5.5745597416099997E-3</v>
      </c>
      <c r="L1512" s="116">
        <v>3981.3672183438198</v>
      </c>
      <c r="M1512" s="116">
        <v>10.2016545657408</v>
      </c>
      <c r="N1512" s="116">
        <v>1.6059002468986301</v>
      </c>
      <c r="O1512" s="116">
        <v>5.6869732840050001E-2</v>
      </c>
      <c r="P1512" s="116">
        <v>8.9521868654099997E-3</v>
      </c>
      <c r="Q1512" s="116">
        <v>22.194369411969099</v>
      </c>
      <c r="R1512" s="116">
        <v>1210</v>
      </c>
      <c r="S1512" s="116" t="s">
        <v>318</v>
      </c>
      <c r="T1512" s="116">
        <v>1210</v>
      </c>
      <c r="U1512" s="116" t="s">
        <v>327</v>
      </c>
      <c r="V1512" s="116" t="s">
        <v>326</v>
      </c>
      <c r="Z1512" s="116">
        <v>0</v>
      </c>
      <c r="AA1512" s="116">
        <v>1</v>
      </c>
      <c r="AB1512" s="116">
        <v>5.6869732840050001E-2</v>
      </c>
      <c r="AC1512" s="116">
        <v>8.9521868654099997E-3</v>
      </c>
      <c r="AD1512" s="116">
        <v>22.194369411967799</v>
      </c>
      <c r="AF1512" s="116">
        <v>-1</v>
      </c>
      <c r="AG1512" s="116">
        <v>-1</v>
      </c>
      <c r="AH1512" s="116">
        <v>-1</v>
      </c>
      <c r="AI1512" s="116">
        <v>-1</v>
      </c>
      <c r="AJ1512" s="116">
        <v>0</v>
      </c>
      <c r="AM1512" s="116" t="s">
        <v>319</v>
      </c>
      <c r="AN1512" s="116" t="s">
        <v>328</v>
      </c>
      <c r="AQ1512" s="116">
        <v>779</v>
      </c>
      <c r="AR1512" s="116" t="s">
        <v>320</v>
      </c>
      <c r="AS1512" s="116" t="s">
        <v>248</v>
      </c>
      <c r="AT1512" s="116" t="s">
        <v>268</v>
      </c>
      <c r="AV1512" s="116">
        <v>132.178585546101</v>
      </c>
      <c r="AW1512" s="116">
        <v>1.8000299599999998E-2</v>
      </c>
    </row>
    <row r="1513" spans="1:49" x14ac:dyDescent="0.25">
      <c r="A1513" s="127">
        <v>260000</v>
      </c>
      <c r="B1513" s="127">
        <v>2500000</v>
      </c>
      <c r="C1513" s="127">
        <v>830000</v>
      </c>
      <c r="D1513" s="116" t="s">
        <v>314</v>
      </c>
      <c r="E1513" s="116" t="s">
        <v>315</v>
      </c>
      <c r="F1513" s="116" t="s">
        <v>316</v>
      </c>
      <c r="G1513" s="116" t="s">
        <v>317</v>
      </c>
      <c r="H1513" s="116">
        <v>0.36</v>
      </c>
      <c r="I1513" s="116">
        <v>0.57999999999999996</v>
      </c>
      <c r="J1513" s="116" t="s">
        <v>326</v>
      </c>
      <c r="K1513" s="127">
        <v>2.3277474590000001E-6</v>
      </c>
      <c r="L1513" s="116">
        <v>3981.3672183438198</v>
      </c>
      <c r="M1513" s="116">
        <v>10.2016545657408</v>
      </c>
      <c r="N1513" s="116">
        <v>1.6059002468986301</v>
      </c>
      <c r="O1513" s="116">
        <v>2.3746875490000001E-5</v>
      </c>
      <c r="P1513" s="127">
        <v>3.7381302191259998E-6</v>
      </c>
      <c r="Q1513" s="116">
        <v>9.2676174258399992E-3</v>
      </c>
      <c r="R1513" s="116">
        <v>1310</v>
      </c>
      <c r="S1513" s="116" t="s">
        <v>318</v>
      </c>
      <c r="T1513" s="116">
        <v>1310</v>
      </c>
      <c r="U1513" s="116" t="s">
        <v>327</v>
      </c>
      <c r="V1513" s="116" t="s">
        <v>326</v>
      </c>
      <c r="Z1513" s="116">
        <v>0</v>
      </c>
      <c r="AA1513" s="116">
        <v>1</v>
      </c>
      <c r="AB1513" s="116">
        <v>2.3746875490000001E-5</v>
      </c>
      <c r="AC1513" s="127">
        <v>3.7381302191259998E-6</v>
      </c>
      <c r="AD1513" s="116">
        <v>9.2676174247400007E-3</v>
      </c>
      <c r="AF1513" s="116">
        <v>-1</v>
      </c>
      <c r="AG1513" s="116">
        <v>-1</v>
      </c>
      <c r="AH1513" s="116">
        <v>-1</v>
      </c>
      <c r="AI1513" s="116">
        <v>-1</v>
      </c>
      <c r="AJ1513" s="116">
        <v>0</v>
      </c>
      <c r="AM1513" s="116" t="s">
        <v>319</v>
      </c>
      <c r="AN1513" s="116" t="s">
        <v>328</v>
      </c>
      <c r="AQ1513" s="116">
        <v>779</v>
      </c>
      <c r="AR1513" s="116" t="s">
        <v>320</v>
      </c>
      <c r="AS1513" s="116" t="s">
        <v>248</v>
      </c>
      <c r="AT1513" s="116" t="s">
        <v>268</v>
      </c>
      <c r="AV1513" s="116">
        <v>2.4793483281264499</v>
      </c>
      <c r="AW1513" s="127">
        <v>7.5163158000000001E-6</v>
      </c>
    </row>
    <row r="1514" spans="1:49" x14ac:dyDescent="0.25">
      <c r="A1514" s="127">
        <v>260000</v>
      </c>
      <c r="B1514" s="127">
        <v>2500000</v>
      </c>
      <c r="C1514" s="127">
        <v>830000</v>
      </c>
      <c r="D1514" s="116" t="s">
        <v>314</v>
      </c>
      <c r="E1514" s="116" t="s">
        <v>315</v>
      </c>
      <c r="F1514" s="116" t="s">
        <v>316</v>
      </c>
      <c r="G1514" s="116" t="s">
        <v>317</v>
      </c>
      <c r="H1514" s="116">
        <v>0.36</v>
      </c>
      <c r="I1514" s="116">
        <v>0.57999999999999996</v>
      </c>
      <c r="J1514" s="116" t="s">
        <v>326</v>
      </c>
      <c r="K1514" s="116">
        <v>0.12444752992719001</v>
      </c>
      <c r="L1514" s="116">
        <v>3981.3672183438198</v>
      </c>
      <c r="M1514" s="116">
        <v>10.2016545657408</v>
      </c>
      <c r="N1514" s="116">
        <v>1.6059002468986301</v>
      </c>
      <c r="O1514" s="116">
        <v>1.2695707118769399</v>
      </c>
      <c r="P1514" s="116">
        <v>0.19985031903600001</v>
      </c>
      <c r="Q1514" s="116">
        <v>495.471316055996</v>
      </c>
      <c r="R1514" s="116">
        <v>1310</v>
      </c>
      <c r="S1514" s="116" t="s">
        <v>318</v>
      </c>
      <c r="T1514" s="116">
        <v>1310</v>
      </c>
      <c r="U1514" s="116" t="s">
        <v>327</v>
      </c>
      <c r="V1514" s="116" t="s">
        <v>326</v>
      </c>
      <c r="Z1514" s="116">
        <v>0</v>
      </c>
      <c r="AA1514" s="116">
        <v>1</v>
      </c>
      <c r="AB1514" s="116">
        <v>1.2695707118769399</v>
      </c>
      <c r="AC1514" s="116">
        <v>0.19985031903600001</v>
      </c>
      <c r="AD1514" s="116">
        <v>495.471316055996</v>
      </c>
      <c r="AF1514" s="116">
        <v>-1</v>
      </c>
      <c r="AG1514" s="116">
        <v>-1</v>
      </c>
      <c r="AH1514" s="116">
        <v>-1</v>
      </c>
      <c r="AI1514" s="116">
        <v>-1</v>
      </c>
      <c r="AJ1514" s="116">
        <v>0</v>
      </c>
      <c r="AM1514" s="116" t="s">
        <v>319</v>
      </c>
      <c r="AN1514" s="116" t="s">
        <v>328</v>
      </c>
      <c r="AQ1514" s="116">
        <v>779</v>
      </c>
      <c r="AR1514" s="116" t="s">
        <v>320</v>
      </c>
      <c r="AS1514" s="116" t="s">
        <v>248</v>
      </c>
      <c r="AT1514" s="116" t="s">
        <v>268</v>
      </c>
      <c r="AV1514" s="116">
        <v>96.2085037400103</v>
      </c>
      <c r="AW1514" s="116">
        <v>0.40184210549999999</v>
      </c>
    </row>
    <row r="1515" spans="1:49" x14ac:dyDescent="0.25">
      <c r="A1515" s="127">
        <v>260000</v>
      </c>
      <c r="B1515" s="127">
        <v>2500000</v>
      </c>
      <c r="C1515" s="127">
        <v>830000</v>
      </c>
      <c r="D1515" s="116" t="s">
        <v>314</v>
      </c>
      <c r="E1515" s="116" t="s">
        <v>315</v>
      </c>
      <c r="F1515" s="116" t="s">
        <v>316</v>
      </c>
      <c r="G1515" s="116" t="s">
        <v>317</v>
      </c>
      <c r="H1515" s="116">
        <v>0.36</v>
      </c>
      <c r="I1515" s="116">
        <v>0.57999999999999996</v>
      </c>
      <c r="J1515" s="116" t="s">
        <v>326</v>
      </c>
      <c r="K1515" s="116">
        <v>5.7583458004869997E-2</v>
      </c>
      <c r="L1515" s="116">
        <v>3987.8879481041999</v>
      </c>
      <c r="M1515" s="116">
        <v>10.8496566983923</v>
      </c>
      <c r="N1515" s="116">
        <v>1.91946124052977</v>
      </c>
      <c r="O1515" s="116">
        <v>0.62476075085916005</v>
      </c>
      <c r="P1515" s="116">
        <v>0.11052921573602</v>
      </c>
      <c r="Q1515" s="116">
        <v>229.63637818779699</v>
      </c>
      <c r="R1515" s="116">
        <v>1210</v>
      </c>
      <c r="S1515" s="116" t="s">
        <v>318</v>
      </c>
      <c r="T1515" s="116">
        <v>1210</v>
      </c>
      <c r="U1515" s="116" t="s">
        <v>327</v>
      </c>
      <c r="V1515" s="116" t="s">
        <v>326</v>
      </c>
      <c r="Z1515" s="116">
        <v>0</v>
      </c>
      <c r="AA1515" s="116">
        <v>1</v>
      </c>
      <c r="AB1515" s="116">
        <v>0.62476075085916005</v>
      </c>
      <c r="AC1515" s="116">
        <v>0.11052921573602</v>
      </c>
      <c r="AD1515" s="116">
        <v>229.63637818779799</v>
      </c>
      <c r="AF1515" s="116">
        <v>-1</v>
      </c>
      <c r="AG1515" s="116">
        <v>-1</v>
      </c>
      <c r="AH1515" s="116">
        <v>-1</v>
      </c>
      <c r="AI1515" s="116">
        <v>-1</v>
      </c>
      <c r="AJ1515" s="116">
        <v>0</v>
      </c>
      <c r="AM1515" s="116" t="s">
        <v>319</v>
      </c>
      <c r="AN1515" s="116" t="s">
        <v>328</v>
      </c>
      <c r="AQ1515" s="116">
        <v>779</v>
      </c>
      <c r="AR1515" s="116" t="s">
        <v>320</v>
      </c>
      <c r="AS1515" s="116" t="s">
        <v>248</v>
      </c>
      <c r="AT1515" s="116" t="s">
        <v>268</v>
      </c>
      <c r="AV1515" s="116">
        <v>147.36399514701799</v>
      </c>
      <c r="AW1515" s="116">
        <v>0.1862419937</v>
      </c>
    </row>
    <row r="1516" spans="1:49" x14ac:dyDescent="0.25">
      <c r="A1516" s="127">
        <v>260000</v>
      </c>
      <c r="B1516" s="127">
        <v>2500000</v>
      </c>
      <c r="C1516" s="127">
        <v>830000</v>
      </c>
      <c r="D1516" s="116" t="s">
        <v>314</v>
      </c>
      <c r="E1516" s="116" t="s">
        <v>315</v>
      </c>
      <c r="F1516" s="116" t="s">
        <v>316</v>
      </c>
      <c r="G1516" s="116" t="s">
        <v>317</v>
      </c>
      <c r="H1516" s="116">
        <v>0.36</v>
      </c>
      <c r="I1516" s="116">
        <v>0.57999999999999996</v>
      </c>
      <c r="J1516" s="116" t="s">
        <v>326</v>
      </c>
      <c r="K1516" s="116">
        <v>3.3038984831399998E-3</v>
      </c>
      <c r="L1516" s="116">
        <v>3987.8879481041999</v>
      </c>
      <c r="M1516" s="116">
        <v>10.8496566983923</v>
      </c>
      <c r="N1516" s="116">
        <v>1.91946124052977</v>
      </c>
      <c r="O1516" s="116">
        <v>3.584616430846E-2</v>
      </c>
      <c r="P1516" s="116">
        <v>6.3417050810399998E-3</v>
      </c>
      <c r="Q1516" s="116">
        <v>13.1755769426937</v>
      </c>
      <c r="R1516" s="116">
        <v>1310</v>
      </c>
      <c r="S1516" s="116" t="s">
        <v>318</v>
      </c>
      <c r="T1516" s="116">
        <v>1310</v>
      </c>
      <c r="U1516" s="116" t="s">
        <v>327</v>
      </c>
      <c r="V1516" s="116" t="s">
        <v>326</v>
      </c>
      <c r="Z1516" s="116">
        <v>0</v>
      </c>
      <c r="AA1516" s="116">
        <v>1</v>
      </c>
      <c r="AB1516" s="116">
        <v>3.584616430846E-2</v>
      </c>
      <c r="AC1516" s="116">
        <v>6.3417050810399998E-3</v>
      </c>
      <c r="AD1516" s="116">
        <v>13.1755769426935</v>
      </c>
      <c r="AF1516" s="116">
        <v>-1</v>
      </c>
      <c r="AG1516" s="116">
        <v>-1</v>
      </c>
      <c r="AH1516" s="116">
        <v>-1</v>
      </c>
      <c r="AI1516" s="116">
        <v>-1</v>
      </c>
      <c r="AJ1516" s="116">
        <v>0</v>
      </c>
      <c r="AM1516" s="116" t="s">
        <v>319</v>
      </c>
      <c r="AN1516" s="116" t="s">
        <v>328</v>
      </c>
      <c r="AQ1516" s="116">
        <v>779</v>
      </c>
      <c r="AR1516" s="116" t="s">
        <v>320</v>
      </c>
      <c r="AS1516" s="116" t="s">
        <v>248</v>
      </c>
      <c r="AT1516" s="116" t="s">
        <v>268</v>
      </c>
      <c r="AV1516" s="116">
        <v>61.980960170632599</v>
      </c>
      <c r="AW1516" s="116">
        <v>1.06857883E-2</v>
      </c>
    </row>
    <row r="1517" spans="1:49" x14ac:dyDescent="0.25">
      <c r="A1517" s="127">
        <v>260000</v>
      </c>
      <c r="B1517" s="127">
        <v>2500000</v>
      </c>
      <c r="C1517" s="127">
        <v>830000</v>
      </c>
      <c r="D1517" s="116" t="s">
        <v>314</v>
      </c>
      <c r="E1517" s="116" t="s">
        <v>315</v>
      </c>
      <c r="F1517" s="116" t="s">
        <v>316</v>
      </c>
      <c r="G1517" s="116" t="s">
        <v>317</v>
      </c>
      <c r="H1517" s="116">
        <v>0.36</v>
      </c>
      <c r="I1517" s="116">
        <v>0.57999999999999996</v>
      </c>
      <c r="J1517" s="116" t="s">
        <v>326</v>
      </c>
      <c r="K1517" s="116">
        <v>0.24790681941955001</v>
      </c>
      <c r="L1517" s="116">
        <v>3987.8879481041999</v>
      </c>
      <c r="M1517" s="116">
        <v>10.8496566983923</v>
      </c>
      <c r="N1517" s="116">
        <v>1.91946124052977</v>
      </c>
      <c r="O1517" s="116">
        <v>2.6897038838924998</v>
      </c>
      <c r="P1517" s="116">
        <v>0.47584753113883999</v>
      </c>
      <c r="Q1517" s="116">
        <v>988.62461741608001</v>
      </c>
      <c r="R1517" s="116">
        <v>1310</v>
      </c>
      <c r="S1517" s="116" t="s">
        <v>318</v>
      </c>
      <c r="T1517" s="116">
        <v>1310</v>
      </c>
      <c r="U1517" s="116" t="s">
        <v>327</v>
      </c>
      <c r="V1517" s="116" t="s">
        <v>326</v>
      </c>
      <c r="Z1517" s="116">
        <v>0</v>
      </c>
      <c r="AA1517" s="116">
        <v>1</v>
      </c>
      <c r="AB1517" s="116">
        <v>2.6897038838924998</v>
      </c>
      <c r="AC1517" s="116">
        <v>0.47584753113883999</v>
      </c>
      <c r="AD1517" s="116">
        <v>988.62461741608001</v>
      </c>
      <c r="AF1517" s="116">
        <v>-1</v>
      </c>
      <c r="AG1517" s="116">
        <v>-1</v>
      </c>
      <c r="AH1517" s="116">
        <v>-1</v>
      </c>
      <c r="AI1517" s="116">
        <v>-1</v>
      </c>
      <c r="AJ1517" s="116">
        <v>0</v>
      </c>
      <c r="AM1517" s="116" t="s">
        <v>319</v>
      </c>
      <c r="AN1517" s="116" t="s">
        <v>328</v>
      </c>
      <c r="AQ1517" s="116">
        <v>779</v>
      </c>
      <c r="AR1517" s="116" t="s">
        <v>320</v>
      </c>
      <c r="AS1517" s="116" t="s">
        <v>248</v>
      </c>
      <c r="AT1517" s="116" t="s">
        <v>268</v>
      </c>
      <c r="AV1517" s="116">
        <v>126.727873506967</v>
      </c>
      <c r="AW1517" s="116">
        <v>0.80180423150000002</v>
      </c>
    </row>
    <row r="1518" spans="1:49" x14ac:dyDescent="0.25">
      <c r="A1518" s="127">
        <v>260000</v>
      </c>
      <c r="B1518" s="127">
        <v>2500000</v>
      </c>
      <c r="C1518" s="127">
        <v>830000</v>
      </c>
      <c r="D1518" s="116" t="s">
        <v>314</v>
      </c>
      <c r="E1518" s="116" t="s">
        <v>315</v>
      </c>
      <c r="F1518" s="116" t="s">
        <v>316</v>
      </c>
      <c r="G1518" s="116" t="s">
        <v>317</v>
      </c>
      <c r="H1518" s="116">
        <v>0.36</v>
      </c>
      <c r="I1518" s="116">
        <v>0.57999999999999996</v>
      </c>
      <c r="J1518" s="116" t="s">
        <v>326</v>
      </c>
      <c r="K1518" s="116">
        <v>5.3908718971069997E-2</v>
      </c>
      <c r="L1518" s="116">
        <v>3987.8879481041999</v>
      </c>
      <c r="M1518" s="116">
        <v>10.8496566983923</v>
      </c>
      <c r="N1518" s="116">
        <v>1.91946124052977</v>
      </c>
      <c r="O1518" s="116">
        <v>0.58489109388627003</v>
      </c>
      <c r="P1518" s="116">
        <v>0.10347569659159001</v>
      </c>
      <c r="Q1518" s="116">
        <v>214.981930682486</v>
      </c>
      <c r="R1518" s="116">
        <v>1310</v>
      </c>
      <c r="S1518" s="116" t="s">
        <v>318</v>
      </c>
      <c r="T1518" s="116">
        <v>1310</v>
      </c>
      <c r="U1518" s="116" t="s">
        <v>327</v>
      </c>
      <c r="V1518" s="116" t="s">
        <v>326</v>
      </c>
      <c r="Z1518" s="116">
        <v>0</v>
      </c>
      <c r="AA1518" s="116">
        <v>1</v>
      </c>
      <c r="AB1518" s="116">
        <v>0.58489109388627003</v>
      </c>
      <c r="AC1518" s="116">
        <v>0.10347569659159001</v>
      </c>
      <c r="AD1518" s="116">
        <v>214.98193068248401</v>
      </c>
      <c r="AF1518" s="116">
        <v>-1</v>
      </c>
      <c r="AG1518" s="116">
        <v>-1</v>
      </c>
      <c r="AH1518" s="116">
        <v>-1</v>
      </c>
      <c r="AI1518" s="116">
        <v>-1</v>
      </c>
      <c r="AJ1518" s="116">
        <v>0</v>
      </c>
      <c r="AM1518" s="116" t="s">
        <v>319</v>
      </c>
      <c r="AN1518" s="116" t="s">
        <v>328</v>
      </c>
      <c r="AQ1518" s="116">
        <v>779</v>
      </c>
      <c r="AR1518" s="116" t="s">
        <v>320</v>
      </c>
      <c r="AS1518" s="116" t="s">
        <v>248</v>
      </c>
      <c r="AT1518" s="116" t="s">
        <v>268</v>
      </c>
      <c r="AV1518" s="116">
        <v>59.158368778517499</v>
      </c>
      <c r="AW1518" s="116">
        <v>0.17435679700000001</v>
      </c>
    </row>
    <row r="1519" spans="1:49" x14ac:dyDescent="0.25">
      <c r="A1519" s="127">
        <v>260000</v>
      </c>
      <c r="B1519" s="127">
        <v>2500000</v>
      </c>
      <c r="C1519" s="127">
        <v>830000</v>
      </c>
      <c r="D1519" s="116" t="s">
        <v>314</v>
      </c>
      <c r="E1519" s="116" t="s">
        <v>315</v>
      </c>
      <c r="F1519" s="116" t="s">
        <v>316</v>
      </c>
      <c r="G1519" s="116" t="s">
        <v>317</v>
      </c>
      <c r="H1519" s="116">
        <v>0.36</v>
      </c>
      <c r="I1519" s="116">
        <v>0.57999999999999996</v>
      </c>
      <c r="J1519" s="116" t="s">
        <v>326</v>
      </c>
      <c r="K1519" s="116">
        <v>0.11066216617695</v>
      </c>
      <c r="L1519" s="116">
        <v>4022.6462057660101</v>
      </c>
      <c r="M1519" s="116">
        <v>10.907675805011699</v>
      </c>
      <c r="N1519" s="116">
        <v>1.9204720257741299</v>
      </c>
      <c r="O1519" s="116">
        <v>1.20706703253857</v>
      </c>
      <c r="P1519" s="116">
        <v>0.21252359445440999</v>
      </c>
      <c r="Q1519" s="116">
        <v>445.154742893584</v>
      </c>
      <c r="R1519" s="116">
        <v>1210</v>
      </c>
      <c r="S1519" s="116" t="s">
        <v>318</v>
      </c>
      <c r="T1519" s="116">
        <v>1210</v>
      </c>
      <c r="U1519" s="116" t="s">
        <v>327</v>
      </c>
      <c r="V1519" s="116" t="s">
        <v>326</v>
      </c>
      <c r="Z1519" s="116">
        <v>0</v>
      </c>
      <c r="AA1519" s="116">
        <v>1</v>
      </c>
      <c r="AB1519" s="116">
        <v>1.20706703253857</v>
      </c>
      <c r="AC1519" s="116">
        <v>0.21252359445440999</v>
      </c>
      <c r="AD1519" s="116">
        <v>691.66011558804905</v>
      </c>
      <c r="AF1519" s="116">
        <v>-1</v>
      </c>
      <c r="AG1519" s="116">
        <v>-1</v>
      </c>
      <c r="AH1519" s="116">
        <v>-1</v>
      </c>
      <c r="AI1519" s="116">
        <v>-1</v>
      </c>
      <c r="AJ1519" s="116">
        <v>0</v>
      </c>
      <c r="AM1519" s="116" t="s">
        <v>319</v>
      </c>
      <c r="AN1519" s="116" t="s">
        <v>328</v>
      </c>
      <c r="AQ1519" s="116">
        <v>779</v>
      </c>
      <c r="AR1519" s="116" t="s">
        <v>320</v>
      </c>
      <c r="AS1519" s="116" t="s">
        <v>248</v>
      </c>
      <c r="AT1519" s="116" t="s">
        <v>268</v>
      </c>
      <c r="AV1519" s="116">
        <v>102.757186065902</v>
      </c>
      <c r="AW1519" s="116">
        <v>0.56095710919999997</v>
      </c>
    </row>
    <row r="1520" spans="1:49" x14ac:dyDescent="0.25">
      <c r="A1520" s="127">
        <v>260000</v>
      </c>
      <c r="B1520" s="127">
        <v>2500000</v>
      </c>
      <c r="C1520" s="127">
        <v>830000</v>
      </c>
      <c r="D1520" s="116" t="s">
        <v>314</v>
      </c>
      <c r="E1520" s="116" t="s">
        <v>315</v>
      </c>
      <c r="F1520" s="116" t="s">
        <v>316</v>
      </c>
      <c r="G1520" s="116" t="s">
        <v>317</v>
      </c>
      <c r="H1520" s="116">
        <v>0.36</v>
      </c>
      <c r="I1520" s="116">
        <v>0.57999999999999996</v>
      </c>
      <c r="J1520" s="116" t="s">
        <v>326</v>
      </c>
      <c r="K1520" s="116">
        <v>0.17081140893395999</v>
      </c>
      <c r="L1520" s="116">
        <v>4003.1722682170798</v>
      </c>
      <c r="M1520" s="116">
        <v>10.8319056483239</v>
      </c>
      <c r="N1520" s="116">
        <v>1.89943822511325</v>
      </c>
      <c r="O1520" s="116">
        <v>1.85021306522999</v>
      </c>
      <c r="P1520" s="116">
        <v>0.32444571941462003</v>
      </c>
      <c r="Q1520" s="116">
        <v>683.78749533954101</v>
      </c>
      <c r="R1520" s="116">
        <v>1210</v>
      </c>
      <c r="S1520" s="116" t="s">
        <v>318</v>
      </c>
      <c r="T1520" s="116">
        <v>1210</v>
      </c>
      <c r="U1520" s="116" t="s">
        <v>327</v>
      </c>
      <c r="V1520" s="116" t="s">
        <v>326</v>
      </c>
      <c r="Z1520" s="116">
        <v>0</v>
      </c>
      <c r="AA1520" s="116">
        <v>1</v>
      </c>
      <c r="AB1520" s="116">
        <v>1.85021306522999</v>
      </c>
      <c r="AC1520" s="116">
        <v>0.32444571941462003</v>
      </c>
      <c r="AD1520" s="116">
        <v>683.78749533954101</v>
      </c>
      <c r="AF1520" s="116">
        <v>-1</v>
      </c>
      <c r="AG1520" s="116">
        <v>-1</v>
      </c>
      <c r="AH1520" s="116">
        <v>-1</v>
      </c>
      <c r="AI1520" s="116">
        <v>-1</v>
      </c>
      <c r="AJ1520" s="116">
        <v>0</v>
      </c>
      <c r="AM1520" s="116" t="s">
        <v>319</v>
      </c>
      <c r="AN1520" s="116" t="s">
        <v>328</v>
      </c>
      <c r="AQ1520" s="116">
        <v>779</v>
      </c>
      <c r="AR1520" s="116" t="s">
        <v>320</v>
      </c>
      <c r="AS1520" s="116" t="s">
        <v>248</v>
      </c>
      <c r="AT1520" s="116" t="s">
        <v>268</v>
      </c>
      <c r="AV1520" s="116">
        <v>198.83924893317601</v>
      </c>
      <c r="AW1520" s="116">
        <v>0.55457217790000002</v>
      </c>
    </row>
    <row r="1521" spans="1:49" x14ac:dyDescent="0.25">
      <c r="A1521" s="127">
        <v>260000</v>
      </c>
      <c r="B1521" s="127">
        <v>2500000</v>
      </c>
      <c r="C1521" s="127">
        <v>830000</v>
      </c>
      <c r="D1521" s="116" t="s">
        <v>314</v>
      </c>
      <c r="E1521" s="116" t="s">
        <v>315</v>
      </c>
      <c r="F1521" s="116" t="s">
        <v>316</v>
      </c>
      <c r="G1521" s="116" t="s">
        <v>317</v>
      </c>
      <c r="H1521" s="116">
        <v>0.36</v>
      </c>
      <c r="I1521" s="116">
        <v>0.57999999999999996</v>
      </c>
      <c r="J1521" s="116" t="s">
        <v>326</v>
      </c>
      <c r="K1521" s="116">
        <v>0.16549468965962999</v>
      </c>
      <c r="L1521" s="116">
        <v>4003.1722682170798</v>
      </c>
      <c r="M1521" s="116">
        <v>10.8319056483239</v>
      </c>
      <c r="N1521" s="116">
        <v>1.89943822511325</v>
      </c>
      <c r="O1521" s="116">
        <v>1.79262286369181</v>
      </c>
      <c r="P1521" s="116">
        <v>0.31434693959276</v>
      </c>
      <c r="Q1521" s="116">
        <v>662.50375218264298</v>
      </c>
      <c r="R1521" s="116">
        <v>1310</v>
      </c>
      <c r="S1521" s="116" t="s">
        <v>318</v>
      </c>
      <c r="T1521" s="116">
        <v>1310</v>
      </c>
      <c r="U1521" s="116" t="s">
        <v>327</v>
      </c>
      <c r="V1521" s="116" t="s">
        <v>326</v>
      </c>
      <c r="Z1521" s="116">
        <v>0</v>
      </c>
      <c r="AA1521" s="116">
        <v>1</v>
      </c>
      <c r="AB1521" s="116">
        <v>1.79262286369181</v>
      </c>
      <c r="AC1521" s="116">
        <v>0.31434693959276</v>
      </c>
      <c r="AD1521" s="116">
        <v>662.50375218264298</v>
      </c>
      <c r="AF1521" s="116">
        <v>-1</v>
      </c>
      <c r="AG1521" s="116">
        <v>-1</v>
      </c>
      <c r="AH1521" s="116">
        <v>-1</v>
      </c>
      <c r="AI1521" s="116">
        <v>-1</v>
      </c>
      <c r="AJ1521" s="116">
        <v>0</v>
      </c>
      <c r="AM1521" s="116" t="s">
        <v>319</v>
      </c>
      <c r="AN1521" s="116" t="s">
        <v>328</v>
      </c>
      <c r="AQ1521" s="116">
        <v>779</v>
      </c>
      <c r="AR1521" s="116" t="s">
        <v>320</v>
      </c>
      <c r="AS1521" s="116" t="s">
        <v>248</v>
      </c>
      <c r="AT1521" s="116" t="s">
        <v>268</v>
      </c>
      <c r="AV1521" s="116">
        <v>110.161564072717</v>
      </c>
      <c r="AW1521" s="116">
        <v>0.53731042350000002</v>
      </c>
    </row>
    <row r="1522" spans="1:49" x14ac:dyDescent="0.25">
      <c r="A1522" s="127">
        <v>260000</v>
      </c>
      <c r="B1522" s="127">
        <v>2500000</v>
      </c>
      <c r="C1522" s="127">
        <v>830000</v>
      </c>
      <c r="D1522" s="116" t="s">
        <v>314</v>
      </c>
      <c r="E1522" s="116" t="s">
        <v>315</v>
      </c>
      <c r="F1522" s="116" t="s">
        <v>316</v>
      </c>
      <c r="G1522" s="116" t="s">
        <v>317</v>
      </c>
      <c r="H1522" s="116">
        <v>0.36</v>
      </c>
      <c r="I1522" s="116">
        <v>0.57999999999999996</v>
      </c>
      <c r="J1522" s="116" t="s">
        <v>326</v>
      </c>
      <c r="K1522" s="116">
        <v>5.0258333472189998E-2</v>
      </c>
      <c r="L1522" s="116">
        <v>4003.1722682170798</v>
      </c>
      <c r="M1522" s="116">
        <v>10.8319056483239</v>
      </c>
      <c r="N1522" s="116">
        <v>1.89943822511325</v>
      </c>
      <c r="O1522" s="116">
        <v>0.54439352621278003</v>
      </c>
      <c r="P1522" s="116">
        <v>9.5462599727569999E-2</v>
      </c>
      <c r="Q1522" s="116">
        <v>201.19276680268499</v>
      </c>
      <c r="R1522" s="116">
        <v>1310</v>
      </c>
      <c r="S1522" s="116" t="s">
        <v>318</v>
      </c>
      <c r="T1522" s="116">
        <v>1310</v>
      </c>
      <c r="U1522" s="116" t="s">
        <v>327</v>
      </c>
      <c r="V1522" s="116" t="s">
        <v>326</v>
      </c>
      <c r="Z1522" s="116">
        <v>0</v>
      </c>
      <c r="AA1522" s="116">
        <v>1</v>
      </c>
      <c r="AB1522" s="116">
        <v>0.54439352621278003</v>
      </c>
      <c r="AC1522" s="116">
        <v>9.5462599727569999E-2</v>
      </c>
      <c r="AD1522" s="116">
        <v>201.19276680268499</v>
      </c>
      <c r="AF1522" s="116">
        <v>-1</v>
      </c>
      <c r="AG1522" s="116">
        <v>-1</v>
      </c>
      <c r="AH1522" s="116">
        <v>-1</v>
      </c>
      <c r="AI1522" s="116">
        <v>-1</v>
      </c>
      <c r="AJ1522" s="116">
        <v>0</v>
      </c>
      <c r="AM1522" s="116" t="s">
        <v>319</v>
      </c>
      <c r="AN1522" s="116" t="s">
        <v>328</v>
      </c>
      <c r="AQ1522" s="116">
        <v>779</v>
      </c>
      <c r="AR1522" s="116" t="s">
        <v>320</v>
      </c>
      <c r="AS1522" s="116" t="s">
        <v>248</v>
      </c>
      <c r="AT1522" s="116" t="s">
        <v>268</v>
      </c>
      <c r="AV1522" s="116">
        <v>59.492419598410997</v>
      </c>
      <c r="AW1522" s="116">
        <v>0.16317337130000001</v>
      </c>
    </row>
    <row r="1523" spans="1:49" x14ac:dyDescent="0.25">
      <c r="A1523" s="127">
        <v>260000</v>
      </c>
      <c r="B1523" s="127">
        <v>2500000</v>
      </c>
      <c r="C1523" s="127">
        <v>830000</v>
      </c>
      <c r="D1523" s="116" t="s">
        <v>314</v>
      </c>
      <c r="E1523" s="116" t="s">
        <v>315</v>
      </c>
      <c r="F1523" s="116" t="s">
        <v>316</v>
      </c>
      <c r="G1523" s="116" t="s">
        <v>317</v>
      </c>
      <c r="H1523" s="116">
        <v>0.36</v>
      </c>
      <c r="I1523" s="116">
        <v>0.57999999999999996</v>
      </c>
      <c r="J1523" s="116" t="s">
        <v>326</v>
      </c>
      <c r="K1523" s="116">
        <v>1.7157860753310002E-2</v>
      </c>
      <c r="L1523" s="116">
        <v>4003.1722682170798</v>
      </c>
      <c r="M1523" s="116">
        <v>10.8319056483239</v>
      </c>
      <c r="N1523" s="116">
        <v>1.89943822511325</v>
      </c>
      <c r="O1523" s="116">
        <v>0.18585232880697</v>
      </c>
      <c r="P1523" s="116">
        <v>3.2590296576010001E-2</v>
      </c>
      <c r="Q1523" s="116">
        <v>68.685872349596906</v>
      </c>
      <c r="R1523" s="116">
        <v>1310</v>
      </c>
      <c r="S1523" s="116" t="s">
        <v>318</v>
      </c>
      <c r="T1523" s="116">
        <v>1310</v>
      </c>
      <c r="U1523" s="116" t="s">
        <v>327</v>
      </c>
      <c r="V1523" s="116" t="s">
        <v>326</v>
      </c>
      <c r="Z1523" s="116">
        <v>0</v>
      </c>
      <c r="AA1523" s="116">
        <v>1</v>
      </c>
      <c r="AB1523" s="116">
        <v>0.18585232880697</v>
      </c>
      <c r="AC1523" s="116">
        <v>3.2590296576010001E-2</v>
      </c>
      <c r="AD1523" s="116">
        <v>68.685872349596906</v>
      </c>
      <c r="AF1523" s="116">
        <v>-1</v>
      </c>
      <c r="AG1523" s="116">
        <v>-1</v>
      </c>
      <c r="AH1523" s="116">
        <v>-1</v>
      </c>
      <c r="AI1523" s="116">
        <v>-1</v>
      </c>
      <c r="AJ1523" s="116">
        <v>0</v>
      </c>
      <c r="AM1523" s="116" t="s">
        <v>319</v>
      </c>
      <c r="AN1523" s="116" t="s">
        <v>328</v>
      </c>
      <c r="AQ1523" s="116">
        <v>779</v>
      </c>
      <c r="AR1523" s="116" t="s">
        <v>320</v>
      </c>
      <c r="AS1523" s="116" t="s">
        <v>248</v>
      </c>
      <c r="AT1523" s="116" t="s">
        <v>268</v>
      </c>
      <c r="AV1523" s="116">
        <v>63.8947294212062</v>
      </c>
      <c r="AW1523" s="116">
        <v>5.57063036E-2</v>
      </c>
    </row>
    <row r="1524" spans="1:49" x14ac:dyDescent="0.25">
      <c r="A1524" s="127">
        <v>260000</v>
      </c>
      <c r="B1524" s="127">
        <v>2500000</v>
      </c>
      <c r="C1524" s="127">
        <v>830000</v>
      </c>
      <c r="D1524" s="116" t="s">
        <v>314</v>
      </c>
      <c r="E1524" s="116" t="s">
        <v>315</v>
      </c>
      <c r="F1524" s="116" t="s">
        <v>316</v>
      </c>
      <c r="G1524" s="116" t="s">
        <v>317</v>
      </c>
      <c r="H1524" s="116">
        <v>0.36</v>
      </c>
      <c r="I1524" s="116">
        <v>0.57999999999999996</v>
      </c>
      <c r="J1524" s="116" t="s">
        <v>326</v>
      </c>
      <c r="K1524" s="116">
        <v>0.13611208707667999</v>
      </c>
      <c r="L1524" s="116">
        <v>4003.1722682170798</v>
      </c>
      <c r="M1524" s="116">
        <v>10.8319056483239</v>
      </c>
      <c r="N1524" s="116">
        <v>1.89943822511325</v>
      </c>
      <c r="O1524" s="116">
        <v>1.4743532848110601</v>
      </c>
      <c r="P1524" s="116">
        <v>0.25853650109338999</v>
      </c>
      <c r="Q1524" s="116">
        <v>544.88013235452195</v>
      </c>
      <c r="R1524" s="116">
        <v>1310</v>
      </c>
      <c r="S1524" s="116" t="s">
        <v>318</v>
      </c>
      <c r="T1524" s="116">
        <v>1310</v>
      </c>
      <c r="U1524" s="116" t="s">
        <v>327</v>
      </c>
      <c r="V1524" s="116" t="s">
        <v>326</v>
      </c>
      <c r="Z1524" s="116">
        <v>0</v>
      </c>
      <c r="AA1524" s="116">
        <v>1</v>
      </c>
      <c r="AB1524" s="116">
        <v>1.4743532848110601</v>
      </c>
      <c r="AC1524" s="116">
        <v>0.25853650109338999</v>
      </c>
      <c r="AD1524" s="116">
        <v>544.88013235452195</v>
      </c>
      <c r="AF1524" s="116">
        <v>-1</v>
      </c>
      <c r="AG1524" s="116">
        <v>-1</v>
      </c>
      <c r="AH1524" s="116">
        <v>-1</v>
      </c>
      <c r="AI1524" s="116">
        <v>-1</v>
      </c>
      <c r="AJ1524" s="116">
        <v>0</v>
      </c>
      <c r="AM1524" s="116" t="s">
        <v>319</v>
      </c>
      <c r="AN1524" s="116" t="s">
        <v>328</v>
      </c>
      <c r="AQ1524" s="116">
        <v>779</v>
      </c>
      <c r="AR1524" s="116" t="s">
        <v>320</v>
      </c>
      <c r="AS1524" s="116" t="s">
        <v>248</v>
      </c>
      <c r="AT1524" s="116" t="s">
        <v>268</v>
      </c>
      <c r="AV1524" s="116">
        <v>96.115908687971896</v>
      </c>
      <c r="AW1524" s="116">
        <v>0.44191413819999997</v>
      </c>
    </row>
    <row r="1525" spans="1:49" x14ac:dyDescent="0.25">
      <c r="A1525" s="127">
        <v>260000</v>
      </c>
      <c r="B1525" s="127">
        <v>2500000</v>
      </c>
      <c r="C1525" s="127">
        <v>830000</v>
      </c>
      <c r="D1525" s="116" t="s">
        <v>314</v>
      </c>
      <c r="E1525" s="116" t="s">
        <v>315</v>
      </c>
      <c r="F1525" s="116" t="s">
        <v>316</v>
      </c>
      <c r="G1525" s="116" t="s">
        <v>317</v>
      </c>
      <c r="H1525" s="116">
        <v>0.36</v>
      </c>
      <c r="I1525" s="116">
        <v>0.57999999999999996</v>
      </c>
      <c r="J1525" s="116" t="s">
        <v>326</v>
      </c>
      <c r="K1525" s="116">
        <v>1.5437702155000001E-3</v>
      </c>
      <c r="L1525" s="116">
        <v>3986.7341193939501</v>
      </c>
      <c r="M1525" s="116">
        <v>10.6614842808776</v>
      </c>
      <c r="N1525" s="116">
        <v>1.8994548444277</v>
      </c>
      <c r="O1525" s="116">
        <v>1.6458881885900001E-2</v>
      </c>
      <c r="P1525" s="116">
        <v>2.9323218145199999E-3</v>
      </c>
      <c r="Q1525" s="116">
        <v>6.1546013906619299</v>
      </c>
      <c r="R1525" s="116">
        <v>1210</v>
      </c>
      <c r="S1525" s="116" t="s">
        <v>318</v>
      </c>
      <c r="T1525" s="116">
        <v>1210</v>
      </c>
      <c r="U1525" s="116" t="s">
        <v>327</v>
      </c>
      <c r="V1525" s="116" t="s">
        <v>326</v>
      </c>
      <c r="Z1525" s="116">
        <v>0</v>
      </c>
      <c r="AA1525" s="116">
        <v>1</v>
      </c>
      <c r="AB1525" s="116">
        <v>1.6458881885900001E-2</v>
      </c>
      <c r="AC1525" s="116">
        <v>2.9323218145199999E-3</v>
      </c>
      <c r="AD1525" s="116">
        <v>6.15460135155306</v>
      </c>
      <c r="AF1525" s="116">
        <v>-1</v>
      </c>
      <c r="AG1525" s="116">
        <v>-1</v>
      </c>
      <c r="AH1525" s="116">
        <v>-1</v>
      </c>
      <c r="AI1525" s="116">
        <v>-1</v>
      </c>
      <c r="AJ1525" s="116">
        <v>0</v>
      </c>
      <c r="AM1525" s="116" t="s">
        <v>319</v>
      </c>
      <c r="AN1525" s="116" t="s">
        <v>328</v>
      </c>
      <c r="AQ1525" s="116">
        <v>779</v>
      </c>
      <c r="AR1525" s="116" t="s">
        <v>320</v>
      </c>
      <c r="AS1525" s="116" t="s">
        <v>248</v>
      </c>
      <c r="AT1525" s="116" t="s">
        <v>268</v>
      </c>
      <c r="AV1525" s="116">
        <v>70.810996756193006</v>
      </c>
      <c r="AW1525" s="116">
        <v>4.9915664000000004E-3</v>
      </c>
    </row>
    <row r="1526" spans="1:49" x14ac:dyDescent="0.25">
      <c r="A1526" s="127">
        <v>260000</v>
      </c>
      <c r="B1526" s="127">
        <v>2500000</v>
      </c>
      <c r="C1526" s="127">
        <v>830000</v>
      </c>
      <c r="D1526" s="116" t="s">
        <v>314</v>
      </c>
      <c r="E1526" s="116" t="s">
        <v>315</v>
      </c>
      <c r="F1526" s="116" t="s">
        <v>316</v>
      </c>
      <c r="G1526" s="116" t="s">
        <v>317</v>
      </c>
      <c r="H1526" s="116">
        <v>0.36</v>
      </c>
      <c r="I1526" s="116">
        <v>0.57999999999999996</v>
      </c>
      <c r="J1526" s="116" t="s">
        <v>326</v>
      </c>
      <c r="K1526" s="116">
        <v>0.12845128619266999</v>
      </c>
      <c r="L1526" s="116">
        <v>3986.7341193939501</v>
      </c>
      <c r="M1526" s="116">
        <v>10.6614842808776</v>
      </c>
      <c r="N1526" s="116">
        <v>1.8994548444277</v>
      </c>
      <c r="O1526" s="116">
        <v>1.3694813686017</v>
      </c>
      <c r="P1526" s="116">
        <v>0.24398741783163999</v>
      </c>
      <c r="Q1526" s="116">
        <v>512.10112534436701</v>
      </c>
      <c r="R1526" s="116">
        <v>1310</v>
      </c>
      <c r="S1526" s="116" t="s">
        <v>318</v>
      </c>
      <c r="T1526" s="116">
        <v>1310</v>
      </c>
      <c r="U1526" s="116" t="s">
        <v>327</v>
      </c>
      <c r="V1526" s="116" t="s">
        <v>326</v>
      </c>
      <c r="Z1526" s="116">
        <v>0</v>
      </c>
      <c r="AA1526" s="116">
        <v>1</v>
      </c>
      <c r="AB1526" s="116">
        <v>1.3694813686017</v>
      </c>
      <c r="AC1526" s="116">
        <v>0.24398741783163999</v>
      </c>
      <c r="AD1526" s="116">
        <v>512.10112534436701</v>
      </c>
      <c r="AF1526" s="116">
        <v>-1</v>
      </c>
      <c r="AG1526" s="116">
        <v>-1</v>
      </c>
      <c r="AH1526" s="116">
        <v>-1</v>
      </c>
      <c r="AI1526" s="116">
        <v>-1</v>
      </c>
      <c r="AJ1526" s="116">
        <v>0</v>
      </c>
      <c r="AM1526" s="116" t="s">
        <v>319</v>
      </c>
      <c r="AN1526" s="116" t="s">
        <v>328</v>
      </c>
      <c r="AQ1526" s="116">
        <v>779</v>
      </c>
      <c r="AR1526" s="116" t="s">
        <v>320</v>
      </c>
      <c r="AS1526" s="116" t="s">
        <v>248</v>
      </c>
      <c r="AT1526" s="116" t="s">
        <v>268</v>
      </c>
      <c r="AV1526" s="116">
        <v>100.70284117086899</v>
      </c>
      <c r="AW1526" s="116">
        <v>0.41532937980000001</v>
      </c>
    </row>
    <row r="1527" spans="1:49" x14ac:dyDescent="0.25">
      <c r="A1527" s="127">
        <v>260000</v>
      </c>
      <c r="B1527" s="127">
        <v>2500000</v>
      </c>
      <c r="C1527" s="127">
        <v>830000</v>
      </c>
      <c r="D1527" s="116" t="s">
        <v>314</v>
      </c>
      <c r="E1527" s="116" t="s">
        <v>315</v>
      </c>
      <c r="F1527" s="116" t="s">
        <v>316</v>
      </c>
      <c r="G1527" s="116" t="s">
        <v>317</v>
      </c>
      <c r="H1527" s="116">
        <v>0.36</v>
      </c>
      <c r="I1527" s="116">
        <v>0.57999999999999996</v>
      </c>
      <c r="J1527" s="116" t="s">
        <v>326</v>
      </c>
      <c r="K1527" s="116">
        <v>0.18908032910208</v>
      </c>
      <c r="L1527" s="116">
        <v>3986.7341193939501</v>
      </c>
      <c r="M1527" s="116">
        <v>10.6614842808776</v>
      </c>
      <c r="N1527" s="116">
        <v>1.8994548444277</v>
      </c>
      <c r="O1527" s="116">
        <v>2.0158769565450099</v>
      </c>
      <c r="P1527" s="116">
        <v>0.35914954709892999</v>
      </c>
      <c r="Q1527" s="116">
        <v>753.81299933750404</v>
      </c>
      <c r="R1527" s="116">
        <v>1310</v>
      </c>
      <c r="S1527" s="116" t="s">
        <v>318</v>
      </c>
      <c r="T1527" s="116">
        <v>1310</v>
      </c>
      <c r="U1527" s="116" t="s">
        <v>327</v>
      </c>
      <c r="V1527" s="116" t="s">
        <v>326</v>
      </c>
      <c r="Z1527" s="116">
        <v>0</v>
      </c>
      <c r="AA1527" s="116">
        <v>1</v>
      </c>
      <c r="AB1527" s="116">
        <v>2.0158769565450099</v>
      </c>
      <c r="AC1527" s="116">
        <v>0.35914954709892999</v>
      </c>
      <c r="AD1527" s="116">
        <v>753.81299937790504</v>
      </c>
      <c r="AF1527" s="116">
        <v>-1</v>
      </c>
      <c r="AG1527" s="116">
        <v>-1</v>
      </c>
      <c r="AH1527" s="116">
        <v>-1</v>
      </c>
      <c r="AI1527" s="116">
        <v>-1</v>
      </c>
      <c r="AJ1527" s="116">
        <v>0</v>
      </c>
      <c r="AM1527" s="116" t="s">
        <v>319</v>
      </c>
      <c r="AN1527" s="116" t="s">
        <v>328</v>
      </c>
      <c r="AQ1527" s="116">
        <v>779</v>
      </c>
      <c r="AR1527" s="116" t="s">
        <v>320</v>
      </c>
      <c r="AS1527" s="116" t="s">
        <v>248</v>
      </c>
      <c r="AT1527" s="116" t="s">
        <v>268</v>
      </c>
      <c r="AV1527" s="116">
        <v>114.78739923623699</v>
      </c>
      <c r="AW1527" s="116">
        <v>0.61136496299999998</v>
      </c>
    </row>
    <row r="1528" spans="1:49" x14ac:dyDescent="0.25">
      <c r="A1528" s="127">
        <v>260000</v>
      </c>
      <c r="B1528" s="127">
        <v>2500000</v>
      </c>
      <c r="C1528" s="127">
        <v>830000</v>
      </c>
      <c r="D1528" s="116" t="s">
        <v>314</v>
      </c>
      <c r="E1528" s="116" t="s">
        <v>315</v>
      </c>
      <c r="F1528" s="116" t="s">
        <v>316</v>
      </c>
      <c r="G1528" s="116" t="s">
        <v>317</v>
      </c>
      <c r="H1528" s="116">
        <v>0.36</v>
      </c>
      <c r="I1528" s="116">
        <v>0.57999999999999996</v>
      </c>
      <c r="J1528" s="116" t="s">
        <v>326</v>
      </c>
      <c r="K1528" s="116">
        <v>6.6284304122849996E-2</v>
      </c>
      <c r="L1528" s="116">
        <v>4017.51467256058</v>
      </c>
      <c r="M1528" s="116">
        <v>10.942500555014201</v>
      </c>
      <c r="N1528" s="116">
        <v>1.9301914563497999</v>
      </c>
      <c r="O1528" s="116">
        <v>0.72531603465312</v>
      </c>
      <c r="P1528" s="116">
        <v>0.12794139750802999</v>
      </c>
      <c r="Q1528" s="116">
        <v>266.29816437405401</v>
      </c>
      <c r="R1528" s="116">
        <v>1210</v>
      </c>
      <c r="S1528" s="116" t="s">
        <v>318</v>
      </c>
      <c r="T1528" s="116">
        <v>1210</v>
      </c>
      <c r="U1528" s="116" t="s">
        <v>327</v>
      </c>
      <c r="V1528" s="116" t="s">
        <v>326</v>
      </c>
      <c r="Z1528" s="116">
        <v>0</v>
      </c>
      <c r="AA1528" s="116">
        <v>1</v>
      </c>
      <c r="AB1528" s="116">
        <v>0.72531603465312</v>
      </c>
      <c r="AC1528" s="116">
        <v>0.12794139750802999</v>
      </c>
      <c r="AD1528" s="116">
        <v>266.29816437405401</v>
      </c>
      <c r="AF1528" s="116">
        <v>-1</v>
      </c>
      <c r="AG1528" s="116">
        <v>-1</v>
      </c>
      <c r="AH1528" s="116">
        <v>-1</v>
      </c>
      <c r="AI1528" s="116">
        <v>-1</v>
      </c>
      <c r="AJ1528" s="116">
        <v>0</v>
      </c>
      <c r="AM1528" s="116" t="s">
        <v>319</v>
      </c>
      <c r="AN1528" s="116" t="s">
        <v>328</v>
      </c>
      <c r="AQ1528" s="116">
        <v>779</v>
      </c>
      <c r="AR1528" s="116" t="s">
        <v>320</v>
      </c>
      <c r="AS1528" s="116" t="s">
        <v>248</v>
      </c>
      <c r="AT1528" s="116" t="s">
        <v>268</v>
      </c>
      <c r="AV1528" s="116">
        <v>112.56138450024</v>
      </c>
      <c r="AW1528" s="116">
        <v>0.2159758024</v>
      </c>
    </row>
    <row r="1529" spans="1:49" x14ac:dyDescent="0.25">
      <c r="A1529" s="127">
        <v>260000</v>
      </c>
      <c r="B1529" s="127">
        <v>2500000</v>
      </c>
      <c r="C1529" s="127">
        <v>830000</v>
      </c>
      <c r="D1529" s="116" t="s">
        <v>314</v>
      </c>
      <c r="E1529" s="116" t="s">
        <v>315</v>
      </c>
      <c r="F1529" s="116" t="s">
        <v>316</v>
      </c>
      <c r="G1529" s="116" t="s">
        <v>317</v>
      </c>
      <c r="H1529" s="116">
        <v>0.36</v>
      </c>
      <c r="I1529" s="116">
        <v>0.57999999999999996</v>
      </c>
      <c r="J1529" s="116" t="s">
        <v>326</v>
      </c>
      <c r="K1529" s="116">
        <v>0.11356336686156</v>
      </c>
      <c r="L1529" s="116">
        <v>4017.51467256058</v>
      </c>
      <c r="M1529" s="116">
        <v>10.942500555014201</v>
      </c>
      <c r="N1529" s="116">
        <v>1.9301914563497999</v>
      </c>
      <c r="O1529" s="116">
        <v>1.2426672049119201</v>
      </c>
      <c r="P1529" s="116">
        <v>0.21919904047050001</v>
      </c>
      <c r="Q1529" s="116">
        <v>456.24249263170202</v>
      </c>
      <c r="R1529" s="116">
        <v>1310</v>
      </c>
      <c r="S1529" s="116" t="s">
        <v>318</v>
      </c>
      <c r="T1529" s="116">
        <v>1310</v>
      </c>
      <c r="U1529" s="116" t="s">
        <v>327</v>
      </c>
      <c r="V1529" s="116" t="s">
        <v>326</v>
      </c>
      <c r="Z1529" s="116">
        <v>0</v>
      </c>
      <c r="AA1529" s="116">
        <v>1</v>
      </c>
      <c r="AB1529" s="116">
        <v>1.2426672049119201</v>
      </c>
      <c r="AC1529" s="116">
        <v>0.21919904047050001</v>
      </c>
      <c r="AD1529" s="116">
        <v>456.24249263170202</v>
      </c>
      <c r="AF1529" s="116">
        <v>-1</v>
      </c>
      <c r="AG1529" s="116">
        <v>-1</v>
      </c>
      <c r="AH1529" s="116">
        <v>-1</v>
      </c>
      <c r="AI1529" s="116">
        <v>-1</v>
      </c>
      <c r="AJ1529" s="116">
        <v>0</v>
      </c>
      <c r="AM1529" s="116" t="s">
        <v>319</v>
      </c>
      <c r="AN1529" s="116" t="s">
        <v>328</v>
      </c>
      <c r="AQ1529" s="116">
        <v>779</v>
      </c>
      <c r="AR1529" s="116" t="s">
        <v>320</v>
      </c>
      <c r="AS1529" s="116" t="s">
        <v>248</v>
      </c>
      <c r="AT1529" s="116" t="s">
        <v>268</v>
      </c>
      <c r="AV1529" s="116">
        <v>87.779737701562695</v>
      </c>
      <c r="AW1529" s="116">
        <v>0.37002635249999999</v>
      </c>
    </row>
    <row r="1530" spans="1:49" x14ac:dyDescent="0.25">
      <c r="A1530" s="127">
        <v>260000</v>
      </c>
      <c r="B1530" s="127">
        <v>2500000</v>
      </c>
      <c r="C1530" s="127">
        <v>830000</v>
      </c>
      <c r="D1530" s="116" t="s">
        <v>314</v>
      </c>
      <c r="E1530" s="116" t="s">
        <v>315</v>
      </c>
      <c r="F1530" s="116" t="s">
        <v>316</v>
      </c>
      <c r="G1530" s="116" t="s">
        <v>317</v>
      </c>
      <c r="H1530" s="116">
        <v>0.36</v>
      </c>
      <c r="I1530" s="116">
        <v>0.57999999999999996</v>
      </c>
      <c r="J1530" s="116" t="s">
        <v>326</v>
      </c>
      <c r="K1530" s="116">
        <v>1.5277636199599999E-3</v>
      </c>
      <c r="L1530" s="116">
        <v>4017.51467256058</v>
      </c>
      <c r="M1530" s="116">
        <v>10.942500555014201</v>
      </c>
      <c r="N1530" s="116">
        <v>1.9301914563497999</v>
      </c>
      <c r="O1530" s="116">
        <v>1.6717554259360001E-2</v>
      </c>
      <c r="P1530" s="116">
        <v>2.9488762865699999E-3</v>
      </c>
      <c r="Q1530" s="116">
        <v>6.1378127594016103</v>
      </c>
      <c r="R1530" s="116">
        <v>1310</v>
      </c>
      <c r="S1530" s="116" t="s">
        <v>318</v>
      </c>
      <c r="T1530" s="116">
        <v>1310</v>
      </c>
      <c r="U1530" s="116" t="s">
        <v>327</v>
      </c>
      <c r="V1530" s="116" t="s">
        <v>326</v>
      </c>
      <c r="Z1530" s="116">
        <v>0</v>
      </c>
      <c r="AA1530" s="116">
        <v>1</v>
      </c>
      <c r="AB1530" s="116">
        <v>1.6717554259360001E-2</v>
      </c>
      <c r="AC1530" s="116">
        <v>2.9488762865699999E-3</v>
      </c>
      <c r="AD1530" s="116">
        <v>6.13781275940116</v>
      </c>
      <c r="AF1530" s="116">
        <v>-1</v>
      </c>
      <c r="AG1530" s="116">
        <v>-1</v>
      </c>
      <c r="AH1530" s="116">
        <v>-1</v>
      </c>
      <c r="AI1530" s="116">
        <v>-1</v>
      </c>
      <c r="AJ1530" s="116">
        <v>0</v>
      </c>
      <c r="AM1530" s="116" t="s">
        <v>319</v>
      </c>
      <c r="AN1530" s="116" t="s">
        <v>328</v>
      </c>
      <c r="AQ1530" s="116">
        <v>779</v>
      </c>
      <c r="AR1530" s="116" t="s">
        <v>320</v>
      </c>
      <c r="AS1530" s="116" t="s">
        <v>248</v>
      </c>
      <c r="AT1530" s="116" t="s">
        <v>268</v>
      </c>
      <c r="AV1530" s="116">
        <v>71.184835768597395</v>
      </c>
      <c r="AW1530" s="116">
        <v>4.9779502999999998E-3</v>
      </c>
    </row>
    <row r="1531" spans="1:49" x14ac:dyDescent="0.25">
      <c r="A1531" s="127">
        <v>260000</v>
      </c>
      <c r="B1531" s="127">
        <v>2500000</v>
      </c>
      <c r="C1531" s="127">
        <v>840000</v>
      </c>
      <c r="D1531" s="116" t="s">
        <v>314</v>
      </c>
      <c r="E1531" s="116" t="s">
        <v>315</v>
      </c>
      <c r="F1531" s="116" t="s">
        <v>316</v>
      </c>
      <c r="G1531" s="116" t="s">
        <v>317</v>
      </c>
      <c r="H1531" s="116">
        <v>0.36</v>
      </c>
      <c r="I1531" s="116">
        <v>0.57999999999999996</v>
      </c>
      <c r="J1531" s="116" t="s">
        <v>326</v>
      </c>
      <c r="K1531" s="116">
        <v>9.3013626069400002E-2</v>
      </c>
      <c r="L1531" s="116">
        <v>4000.6852740879399</v>
      </c>
      <c r="M1531" s="116">
        <v>10.5015888246164</v>
      </c>
      <c r="N1531" s="116">
        <v>1.73341492923843</v>
      </c>
      <c r="O1531" s="116">
        <v>0.97679085606749005</v>
      </c>
      <c r="P1531" s="116">
        <v>0.16123120805130001</v>
      </c>
      <c r="Q1531" s="116">
        <v>372.11824410537798</v>
      </c>
      <c r="R1531" s="116">
        <v>1210</v>
      </c>
      <c r="S1531" s="116" t="s">
        <v>318</v>
      </c>
      <c r="T1531" s="116">
        <v>1210</v>
      </c>
      <c r="U1531" s="116" t="s">
        <v>327</v>
      </c>
      <c r="V1531" s="116" t="s">
        <v>326</v>
      </c>
      <c r="Z1531" s="116">
        <v>0</v>
      </c>
      <c r="AA1531" s="116">
        <v>1</v>
      </c>
      <c r="AB1531" s="116">
        <v>0.97679085606749005</v>
      </c>
      <c r="AC1531" s="116">
        <v>0.16123120805130001</v>
      </c>
      <c r="AD1531" s="116">
        <v>372.11824410537997</v>
      </c>
      <c r="AF1531" s="116">
        <v>-1</v>
      </c>
      <c r="AG1531" s="116">
        <v>-1</v>
      </c>
      <c r="AH1531" s="116">
        <v>-1</v>
      </c>
      <c r="AI1531" s="116">
        <v>-1</v>
      </c>
      <c r="AJ1531" s="116">
        <v>0</v>
      </c>
      <c r="AM1531" s="116" t="s">
        <v>319</v>
      </c>
      <c r="AN1531" s="116" t="s">
        <v>328</v>
      </c>
      <c r="AQ1531" s="116">
        <v>779</v>
      </c>
      <c r="AR1531" s="116" t="s">
        <v>320</v>
      </c>
      <c r="AS1531" s="116" t="s">
        <v>248</v>
      </c>
      <c r="AT1531" s="116" t="s">
        <v>268</v>
      </c>
      <c r="AV1531" s="116">
        <v>140.24179838166299</v>
      </c>
      <c r="AW1531" s="116">
        <v>0.30179906249999999</v>
      </c>
    </row>
    <row r="1532" spans="1:49" x14ac:dyDescent="0.25">
      <c r="A1532" s="127">
        <v>260000</v>
      </c>
      <c r="B1532" s="127">
        <v>2500000</v>
      </c>
      <c r="C1532" s="127">
        <v>840000</v>
      </c>
      <c r="D1532" s="116" t="s">
        <v>314</v>
      </c>
      <c r="E1532" s="116" t="s">
        <v>315</v>
      </c>
      <c r="F1532" s="116" t="s">
        <v>316</v>
      </c>
      <c r="G1532" s="116" t="s">
        <v>317</v>
      </c>
      <c r="H1532" s="116">
        <v>0.36</v>
      </c>
      <c r="I1532" s="116">
        <v>0.57999999999999996</v>
      </c>
      <c r="J1532" s="116" t="s">
        <v>326</v>
      </c>
      <c r="K1532" s="116">
        <v>5.4134695568750002E-2</v>
      </c>
      <c r="L1532" s="116">
        <v>4000.6852740879399</v>
      </c>
      <c r="M1532" s="116">
        <v>10.5015888246164</v>
      </c>
      <c r="N1532" s="116">
        <v>1.73341492923843</v>
      </c>
      <c r="O1532" s="116">
        <v>0.56850031400881995</v>
      </c>
      <c r="P1532" s="116">
        <v>9.3837889488650003E-2</v>
      </c>
      <c r="Q1532" s="116">
        <v>216.575879379139</v>
      </c>
      <c r="R1532" s="116">
        <v>1310</v>
      </c>
      <c r="S1532" s="116" t="s">
        <v>318</v>
      </c>
      <c r="T1532" s="116">
        <v>1310</v>
      </c>
      <c r="U1532" s="116" t="s">
        <v>327</v>
      </c>
      <c r="V1532" s="116" t="s">
        <v>326</v>
      </c>
      <c r="Z1532" s="116">
        <v>0</v>
      </c>
      <c r="AA1532" s="116">
        <v>1</v>
      </c>
      <c r="AB1532" s="116">
        <v>0.56850031400881995</v>
      </c>
      <c r="AC1532" s="116">
        <v>9.3837889488650003E-2</v>
      </c>
      <c r="AD1532" s="116">
        <v>216.575879379139</v>
      </c>
      <c r="AF1532" s="116">
        <v>-1</v>
      </c>
      <c r="AG1532" s="116">
        <v>-1</v>
      </c>
      <c r="AH1532" s="116">
        <v>-1</v>
      </c>
      <c r="AI1532" s="116">
        <v>-1</v>
      </c>
      <c r="AJ1532" s="116">
        <v>0</v>
      </c>
      <c r="AM1532" s="116" t="s">
        <v>319</v>
      </c>
      <c r="AN1532" s="116" t="s">
        <v>328</v>
      </c>
      <c r="AQ1532" s="116">
        <v>779</v>
      </c>
      <c r="AR1532" s="116" t="s">
        <v>320</v>
      </c>
      <c r="AS1532" s="116" t="s">
        <v>248</v>
      </c>
      <c r="AT1532" s="116" t="s">
        <v>268</v>
      </c>
      <c r="AV1532" s="116">
        <v>59.391545407316499</v>
      </c>
      <c r="AW1532" s="116">
        <v>0.17564953720000001</v>
      </c>
    </row>
    <row r="1533" spans="1:49" x14ac:dyDescent="0.25">
      <c r="A1533" s="127">
        <v>260000</v>
      </c>
      <c r="B1533" s="127">
        <v>2500000</v>
      </c>
      <c r="C1533" s="127">
        <v>840000</v>
      </c>
      <c r="D1533" s="116" t="s">
        <v>314</v>
      </c>
      <c r="E1533" s="116" t="s">
        <v>315</v>
      </c>
      <c r="F1533" s="116" t="s">
        <v>316</v>
      </c>
      <c r="G1533" s="116" t="s">
        <v>317</v>
      </c>
      <c r="H1533" s="116">
        <v>0.36</v>
      </c>
      <c r="I1533" s="116">
        <v>0.57999999999999996</v>
      </c>
      <c r="J1533" s="116" t="s">
        <v>326</v>
      </c>
      <c r="K1533" s="116">
        <v>1.7122289039799999E-3</v>
      </c>
      <c r="L1533" s="116">
        <v>4000.6852740879399</v>
      </c>
      <c r="M1533" s="116">
        <v>10.5015888246164</v>
      </c>
      <c r="N1533" s="116">
        <v>1.73341492923843</v>
      </c>
      <c r="O1533" s="116">
        <v>1.7981123923290002E-2</v>
      </c>
      <c r="P1533" s="116">
        <v>2.9680031444400002E-3</v>
      </c>
      <c r="Q1533" s="116">
        <v>6.8500889620485204</v>
      </c>
      <c r="R1533" s="116">
        <v>1310</v>
      </c>
      <c r="S1533" s="116" t="s">
        <v>318</v>
      </c>
      <c r="T1533" s="116">
        <v>1310</v>
      </c>
      <c r="U1533" s="116" t="s">
        <v>327</v>
      </c>
      <c r="V1533" s="116" t="s">
        <v>326</v>
      </c>
      <c r="Z1533" s="116">
        <v>0</v>
      </c>
      <c r="AA1533" s="116">
        <v>1</v>
      </c>
      <c r="AB1533" s="116">
        <v>1.7981123923290002E-2</v>
      </c>
      <c r="AC1533" s="116">
        <v>2.9680031444400002E-3</v>
      </c>
      <c r="AD1533" s="116">
        <v>6.8500889620472396</v>
      </c>
      <c r="AF1533" s="116">
        <v>-1</v>
      </c>
      <c r="AG1533" s="116">
        <v>-1</v>
      </c>
      <c r="AH1533" s="116">
        <v>-1</v>
      </c>
      <c r="AI1533" s="116">
        <v>-1</v>
      </c>
      <c r="AJ1533" s="116">
        <v>0</v>
      </c>
      <c r="AM1533" s="116" t="s">
        <v>319</v>
      </c>
      <c r="AN1533" s="116" t="s">
        <v>328</v>
      </c>
      <c r="AQ1533" s="116">
        <v>779</v>
      </c>
      <c r="AR1533" s="116" t="s">
        <v>320</v>
      </c>
      <c r="AS1533" s="116" t="s">
        <v>248</v>
      </c>
      <c r="AT1533" s="116" t="s">
        <v>268</v>
      </c>
      <c r="AV1533" s="116">
        <v>32.602754943007902</v>
      </c>
      <c r="AW1533" s="116">
        <v>5.5556277000000003E-3</v>
      </c>
    </row>
    <row r="1534" spans="1:49" x14ac:dyDescent="0.25">
      <c r="A1534" s="127">
        <v>260000</v>
      </c>
      <c r="B1534" s="127">
        <v>2500000</v>
      </c>
      <c r="C1534" s="127">
        <v>840000</v>
      </c>
      <c r="D1534" s="116" t="s">
        <v>314</v>
      </c>
      <c r="E1534" s="116" t="s">
        <v>315</v>
      </c>
      <c r="F1534" s="116" t="s">
        <v>316</v>
      </c>
      <c r="G1534" s="116" t="s">
        <v>317</v>
      </c>
      <c r="H1534" s="116">
        <v>0.36</v>
      </c>
      <c r="I1534" s="116">
        <v>0.57999999999999996</v>
      </c>
      <c r="J1534" s="116" t="s">
        <v>326</v>
      </c>
      <c r="K1534" s="116">
        <v>3.3718554658009998E-2</v>
      </c>
      <c r="L1534" s="116">
        <v>4000.6852740879399</v>
      </c>
      <c r="M1534" s="116">
        <v>10.5015888246164</v>
      </c>
      <c r="N1534" s="116">
        <v>1.73341492923843</v>
      </c>
      <c r="O1534" s="116">
        <v>0.35409839677881</v>
      </c>
      <c r="P1534" s="116">
        <v>5.8448246036540003E-2</v>
      </c>
      <c r="Q1534" s="116">
        <v>134.89732508384199</v>
      </c>
      <c r="R1534" s="116">
        <v>1310</v>
      </c>
      <c r="S1534" s="116" t="s">
        <v>318</v>
      </c>
      <c r="T1534" s="116">
        <v>1310</v>
      </c>
      <c r="U1534" s="116" t="s">
        <v>327</v>
      </c>
      <c r="V1534" s="116" t="s">
        <v>326</v>
      </c>
      <c r="Z1534" s="116">
        <v>0</v>
      </c>
      <c r="AA1534" s="116">
        <v>1</v>
      </c>
      <c r="AB1534" s="116">
        <v>0.35409839677881</v>
      </c>
      <c r="AC1534" s="116">
        <v>5.8448246036540003E-2</v>
      </c>
      <c r="AD1534" s="116">
        <v>134.89732508384299</v>
      </c>
      <c r="AF1534" s="116">
        <v>-1</v>
      </c>
      <c r="AG1534" s="116">
        <v>-1</v>
      </c>
      <c r="AH1534" s="116">
        <v>-1</v>
      </c>
      <c r="AI1534" s="116">
        <v>-1</v>
      </c>
      <c r="AJ1534" s="116">
        <v>0</v>
      </c>
      <c r="AM1534" s="116" t="s">
        <v>319</v>
      </c>
      <c r="AN1534" s="116" t="s">
        <v>328</v>
      </c>
      <c r="AQ1534" s="116">
        <v>779</v>
      </c>
      <c r="AR1534" s="116" t="s">
        <v>320</v>
      </c>
      <c r="AS1534" s="116" t="s">
        <v>248</v>
      </c>
      <c r="AT1534" s="116" t="s">
        <v>268</v>
      </c>
      <c r="AV1534" s="116">
        <v>48.5546591864058</v>
      </c>
      <c r="AW1534" s="116">
        <v>0.1094057787</v>
      </c>
    </row>
    <row r="1535" spans="1:49" x14ac:dyDescent="0.25">
      <c r="A1535" s="127">
        <v>260000</v>
      </c>
      <c r="B1535" s="127">
        <v>2500000</v>
      </c>
      <c r="C1535" s="127">
        <v>840000</v>
      </c>
      <c r="D1535" s="116" t="s">
        <v>314</v>
      </c>
      <c r="E1535" s="116" t="s">
        <v>315</v>
      </c>
      <c r="F1535" s="116" t="s">
        <v>316</v>
      </c>
      <c r="G1535" s="116" t="s">
        <v>317</v>
      </c>
      <c r="H1535" s="116">
        <v>0.36</v>
      </c>
      <c r="I1535" s="116">
        <v>0.57999999999999996</v>
      </c>
      <c r="J1535" s="116" t="s">
        <v>326</v>
      </c>
      <c r="K1535" s="116">
        <v>6.7977563442300007E-2</v>
      </c>
      <c r="L1535" s="116">
        <v>4000.6852740879399</v>
      </c>
      <c r="M1535" s="116">
        <v>10.5015888246164</v>
      </c>
      <c r="N1535" s="116">
        <v>1.73341492923843</v>
      </c>
      <c r="O1535" s="116">
        <v>0.71387242057031997</v>
      </c>
      <c r="P1535" s="116">
        <v>0.11783332332413</v>
      </c>
      <c r="Q1535" s="116">
        <v>271.95683703199199</v>
      </c>
      <c r="R1535" s="116">
        <v>1310</v>
      </c>
      <c r="S1535" s="116" t="s">
        <v>318</v>
      </c>
      <c r="T1535" s="116">
        <v>1310</v>
      </c>
      <c r="U1535" s="116" t="s">
        <v>327</v>
      </c>
      <c r="V1535" s="116" t="s">
        <v>326</v>
      </c>
      <c r="Z1535" s="116">
        <v>0</v>
      </c>
      <c r="AA1535" s="116">
        <v>1</v>
      </c>
      <c r="AB1535" s="116">
        <v>0.71387242057031997</v>
      </c>
      <c r="AC1535" s="116">
        <v>0.11783332332413</v>
      </c>
      <c r="AD1535" s="116">
        <v>271.95683703199398</v>
      </c>
      <c r="AF1535" s="116">
        <v>-1</v>
      </c>
      <c r="AG1535" s="116">
        <v>-1</v>
      </c>
      <c r="AH1535" s="116">
        <v>-1</v>
      </c>
      <c r="AI1535" s="116">
        <v>-1</v>
      </c>
      <c r="AJ1535" s="116">
        <v>0</v>
      </c>
      <c r="AM1535" s="116" t="s">
        <v>319</v>
      </c>
      <c r="AN1535" s="116" t="s">
        <v>328</v>
      </c>
      <c r="AQ1535" s="116">
        <v>779</v>
      </c>
      <c r="AR1535" s="116" t="s">
        <v>320</v>
      </c>
      <c r="AS1535" s="116" t="s">
        <v>248</v>
      </c>
      <c r="AT1535" s="116" t="s">
        <v>268</v>
      </c>
      <c r="AV1535" s="116">
        <v>80.469216718414003</v>
      </c>
      <c r="AW1535" s="116">
        <v>0.22056515569999999</v>
      </c>
    </row>
    <row r="1536" spans="1:49" x14ac:dyDescent="0.25">
      <c r="A1536" s="127">
        <v>260000</v>
      </c>
      <c r="B1536" s="127">
        <v>2500000</v>
      </c>
      <c r="C1536" s="127">
        <v>840000</v>
      </c>
      <c r="D1536" s="116" t="s">
        <v>314</v>
      </c>
      <c r="E1536" s="116" t="s">
        <v>315</v>
      </c>
      <c r="F1536" s="116" t="s">
        <v>316</v>
      </c>
      <c r="G1536" s="116" t="s">
        <v>317</v>
      </c>
      <c r="H1536" s="116">
        <v>0.36</v>
      </c>
      <c r="I1536" s="116">
        <v>0.57999999999999996</v>
      </c>
      <c r="J1536" s="116" t="s">
        <v>326</v>
      </c>
      <c r="K1536" s="116">
        <v>2.1853989583099998E-3</v>
      </c>
      <c r="L1536" s="116">
        <v>4006.7666450392799</v>
      </c>
      <c r="M1536" s="116">
        <v>10.424511218099299</v>
      </c>
      <c r="N1536" s="116">
        <v>1.6982560882817599</v>
      </c>
      <c r="O1536" s="116">
        <v>2.2781715956919999E-2</v>
      </c>
      <c r="P1536" s="116">
        <v>3.71136708627E-3</v>
      </c>
      <c r="Q1536" s="116">
        <v>8.7563836522600997</v>
      </c>
      <c r="R1536" s="116">
        <v>1210</v>
      </c>
      <c r="S1536" s="116" t="s">
        <v>318</v>
      </c>
      <c r="T1536" s="116">
        <v>1210</v>
      </c>
      <c r="U1536" s="116" t="s">
        <v>327</v>
      </c>
      <c r="V1536" s="116" t="s">
        <v>326</v>
      </c>
      <c r="Z1536" s="116">
        <v>0</v>
      </c>
      <c r="AA1536" s="116">
        <v>1</v>
      </c>
      <c r="AB1536" s="116">
        <v>2.2781715956919999E-2</v>
      </c>
      <c r="AC1536" s="116">
        <v>3.71136708627E-3</v>
      </c>
      <c r="AD1536" s="116">
        <v>8.7563836185944108</v>
      </c>
      <c r="AF1536" s="116">
        <v>-1</v>
      </c>
      <c r="AG1536" s="116">
        <v>-1</v>
      </c>
      <c r="AH1536" s="116">
        <v>-1</v>
      </c>
      <c r="AI1536" s="116">
        <v>-1</v>
      </c>
      <c r="AJ1536" s="116">
        <v>0</v>
      </c>
      <c r="AM1536" s="116" t="s">
        <v>319</v>
      </c>
      <c r="AN1536" s="116" t="s">
        <v>328</v>
      </c>
      <c r="AQ1536" s="116">
        <v>779</v>
      </c>
      <c r="AR1536" s="116" t="s">
        <v>320</v>
      </c>
      <c r="AS1536" s="116" t="s">
        <v>248</v>
      </c>
      <c r="AT1536" s="116" t="s">
        <v>268</v>
      </c>
      <c r="AV1536" s="116">
        <v>100.39135631233501</v>
      </c>
      <c r="AW1536" s="116">
        <v>7.1016899000000003E-3</v>
      </c>
    </row>
    <row r="1537" spans="1:49" x14ac:dyDescent="0.25">
      <c r="A1537" s="127">
        <v>260000</v>
      </c>
      <c r="B1537" s="127">
        <v>2500000</v>
      </c>
      <c r="C1537" s="127">
        <v>840000</v>
      </c>
      <c r="D1537" s="116" t="s">
        <v>314</v>
      </c>
      <c r="E1537" s="116" t="s">
        <v>315</v>
      </c>
      <c r="F1537" s="116" t="s">
        <v>316</v>
      </c>
      <c r="G1537" s="116" t="s">
        <v>317</v>
      </c>
      <c r="H1537" s="116">
        <v>0.36</v>
      </c>
      <c r="I1537" s="116">
        <v>0.57999999999999996</v>
      </c>
      <c r="J1537" s="116" t="s">
        <v>326</v>
      </c>
      <c r="K1537" s="116">
        <v>0.1295773751175</v>
      </c>
      <c r="L1537" s="116">
        <v>4006.7666450392799</v>
      </c>
      <c r="M1537" s="116">
        <v>10.424511218099299</v>
      </c>
      <c r="N1537" s="116">
        <v>1.6982560882817599</v>
      </c>
      <c r="O1537" s="116">
        <v>1.3507808005242601</v>
      </c>
      <c r="P1537" s="116">
        <v>0.22005556619686001</v>
      </c>
      <c r="Q1537" s="116">
        <v>519.18630457254596</v>
      </c>
      <c r="R1537" s="116">
        <v>1310</v>
      </c>
      <c r="S1537" s="116" t="s">
        <v>318</v>
      </c>
      <c r="T1537" s="116">
        <v>1310</v>
      </c>
      <c r="U1537" s="116" t="s">
        <v>327</v>
      </c>
      <c r="V1537" s="116" t="s">
        <v>326</v>
      </c>
      <c r="Z1537" s="116">
        <v>0</v>
      </c>
      <c r="AA1537" s="116">
        <v>1</v>
      </c>
      <c r="AB1537" s="116">
        <v>1.3507808005242601</v>
      </c>
      <c r="AC1537" s="116">
        <v>0.22005556619686001</v>
      </c>
      <c r="AD1537" s="116">
        <v>519.18630460621102</v>
      </c>
      <c r="AF1537" s="116">
        <v>-1</v>
      </c>
      <c r="AG1537" s="116">
        <v>-1</v>
      </c>
      <c r="AH1537" s="116">
        <v>-1</v>
      </c>
      <c r="AI1537" s="116">
        <v>-1</v>
      </c>
      <c r="AJ1537" s="116">
        <v>0</v>
      </c>
      <c r="AM1537" s="116" t="s">
        <v>319</v>
      </c>
      <c r="AN1537" s="116" t="s">
        <v>328</v>
      </c>
      <c r="AQ1537" s="116">
        <v>779</v>
      </c>
      <c r="AR1537" s="116" t="s">
        <v>320</v>
      </c>
      <c r="AS1537" s="116" t="s">
        <v>248</v>
      </c>
      <c r="AT1537" s="116" t="s">
        <v>268</v>
      </c>
      <c r="AV1537" s="116">
        <v>104.71067782784</v>
      </c>
      <c r="AW1537" s="116">
        <v>0.42107567280000002</v>
      </c>
    </row>
    <row r="1538" spans="1:49" x14ac:dyDescent="0.25">
      <c r="A1538" s="127">
        <v>260000</v>
      </c>
      <c r="B1538" s="127">
        <v>2500000</v>
      </c>
      <c r="C1538" s="127">
        <v>840000</v>
      </c>
      <c r="D1538" s="116" t="s">
        <v>314</v>
      </c>
      <c r="E1538" s="116" t="s">
        <v>315</v>
      </c>
      <c r="F1538" s="116" t="s">
        <v>316</v>
      </c>
      <c r="G1538" s="116" t="s">
        <v>317</v>
      </c>
      <c r="H1538" s="116">
        <v>0.36</v>
      </c>
      <c r="I1538" s="116">
        <v>0.57999999999999996</v>
      </c>
      <c r="J1538" s="116" t="s">
        <v>326</v>
      </c>
      <c r="K1538" s="116">
        <v>3.9079871167529999E-2</v>
      </c>
      <c r="L1538" s="116">
        <v>4006.7666450392799</v>
      </c>
      <c r="M1538" s="116">
        <v>10.424511218099299</v>
      </c>
      <c r="N1538" s="116">
        <v>1.6982560882817599</v>
      </c>
      <c r="O1538" s="116">
        <v>0.4073885553878</v>
      </c>
      <c r="P1538" s="116">
        <v>6.6367629139520004E-2</v>
      </c>
      <c r="Q1538" s="116">
        <v>156.58392428649501</v>
      </c>
      <c r="R1538" s="116">
        <v>1310</v>
      </c>
      <c r="S1538" s="116" t="s">
        <v>318</v>
      </c>
      <c r="T1538" s="116">
        <v>1310</v>
      </c>
      <c r="U1538" s="116" t="s">
        <v>327</v>
      </c>
      <c r="V1538" s="116" t="s">
        <v>326</v>
      </c>
      <c r="Z1538" s="116">
        <v>0</v>
      </c>
      <c r="AA1538" s="116">
        <v>1</v>
      </c>
      <c r="AB1538" s="116">
        <v>0.4073885553878</v>
      </c>
      <c r="AC1538" s="116">
        <v>6.6367629139520004E-2</v>
      </c>
      <c r="AD1538" s="116">
        <v>156.583924286496</v>
      </c>
      <c r="AF1538" s="116">
        <v>-1</v>
      </c>
      <c r="AG1538" s="116">
        <v>-1</v>
      </c>
      <c r="AH1538" s="116">
        <v>-1</v>
      </c>
      <c r="AI1538" s="116">
        <v>-1</v>
      </c>
      <c r="AJ1538" s="116">
        <v>0</v>
      </c>
      <c r="AM1538" s="116" t="s">
        <v>319</v>
      </c>
      <c r="AN1538" s="116" t="s">
        <v>328</v>
      </c>
      <c r="AQ1538" s="116">
        <v>779</v>
      </c>
      <c r="AR1538" s="116" t="s">
        <v>320</v>
      </c>
      <c r="AS1538" s="116" t="s">
        <v>248</v>
      </c>
      <c r="AT1538" s="116" t="s">
        <v>268</v>
      </c>
      <c r="AV1538" s="116">
        <v>50.673015812496097</v>
      </c>
      <c r="AW1538" s="116">
        <v>0.1269942614</v>
      </c>
    </row>
    <row r="1539" spans="1:49" x14ac:dyDescent="0.25">
      <c r="A1539" s="127">
        <v>260000</v>
      </c>
      <c r="B1539" s="127">
        <v>2500000</v>
      </c>
      <c r="C1539" s="127">
        <v>840000</v>
      </c>
      <c r="D1539" s="116" t="s">
        <v>314</v>
      </c>
      <c r="E1539" s="116" t="s">
        <v>315</v>
      </c>
      <c r="F1539" s="116" t="s">
        <v>316</v>
      </c>
      <c r="G1539" s="116" t="s">
        <v>317</v>
      </c>
      <c r="H1539" s="116">
        <v>0.36</v>
      </c>
      <c r="I1539" s="116">
        <v>0.57999999999999996</v>
      </c>
      <c r="J1539" s="116" t="s">
        <v>326</v>
      </c>
      <c r="K1539" s="116">
        <v>0.16592862587275001</v>
      </c>
      <c r="L1539" s="116">
        <v>3929.7638607353001</v>
      </c>
      <c r="M1539" s="116">
        <v>11.157944320394201</v>
      </c>
      <c r="N1539" s="116">
        <v>1.9179507250804</v>
      </c>
      <c r="O1539" s="116">
        <v>1.85142236864774</v>
      </c>
      <c r="P1539" s="116">
        <v>0.31824292830424999</v>
      </c>
      <c r="Q1539" s="116">
        <v>652.06031741622803</v>
      </c>
      <c r="R1539" s="116">
        <v>1310</v>
      </c>
      <c r="S1539" s="116" t="s">
        <v>318</v>
      </c>
      <c r="T1539" s="116">
        <v>1310</v>
      </c>
      <c r="U1539" s="116" t="s">
        <v>327</v>
      </c>
      <c r="V1539" s="116" t="s">
        <v>326</v>
      </c>
      <c r="Z1539" s="116">
        <v>0</v>
      </c>
      <c r="AA1539" s="116">
        <v>1</v>
      </c>
      <c r="AB1539" s="116">
        <v>1.85142236864774</v>
      </c>
      <c r="AC1539" s="116">
        <v>0.31824292830424999</v>
      </c>
      <c r="AD1539" s="116">
        <v>652.06031731115104</v>
      </c>
      <c r="AF1539" s="116">
        <v>-1</v>
      </c>
      <c r="AG1539" s="116">
        <v>-1</v>
      </c>
      <c r="AH1539" s="116">
        <v>-1</v>
      </c>
      <c r="AI1539" s="116">
        <v>-1</v>
      </c>
      <c r="AJ1539" s="116">
        <v>0</v>
      </c>
      <c r="AM1539" s="116" t="s">
        <v>319</v>
      </c>
      <c r="AN1539" s="116" t="s">
        <v>328</v>
      </c>
      <c r="AQ1539" s="116">
        <v>779</v>
      </c>
      <c r="AR1539" s="116" t="s">
        <v>320</v>
      </c>
      <c r="AS1539" s="116" t="s">
        <v>248</v>
      </c>
      <c r="AT1539" s="116" t="s">
        <v>268</v>
      </c>
      <c r="AV1539" s="116">
        <v>109.066793097253</v>
      </c>
      <c r="AW1539" s="116">
        <v>0.52884048439999998</v>
      </c>
    </row>
    <row r="1540" spans="1:49" x14ac:dyDescent="0.25">
      <c r="A1540" s="127">
        <v>260000</v>
      </c>
      <c r="B1540" s="127">
        <v>2500000</v>
      </c>
      <c r="C1540" s="127">
        <v>840000</v>
      </c>
      <c r="D1540" s="116" t="s">
        <v>314</v>
      </c>
      <c r="E1540" s="116" t="s">
        <v>315</v>
      </c>
      <c r="F1540" s="116" t="s">
        <v>316</v>
      </c>
      <c r="G1540" s="116" t="s">
        <v>317</v>
      </c>
      <c r="H1540" s="116">
        <v>0.36</v>
      </c>
      <c r="I1540" s="116">
        <v>0.57999999999999996</v>
      </c>
      <c r="J1540" s="116" t="s">
        <v>326</v>
      </c>
      <c r="K1540" s="116">
        <v>6.9132426730079993E-2</v>
      </c>
      <c r="L1540" s="116">
        <v>3929.7638607353001</v>
      </c>
      <c r="M1540" s="116">
        <v>11.157944320394201</v>
      </c>
      <c r="N1540" s="116">
        <v>1.9179507250804</v>
      </c>
      <c r="O1540" s="116">
        <v>0.77137576818805997</v>
      </c>
      <c r="P1540" s="116">
        <v>0.13259258797354001</v>
      </c>
      <c r="Q1540" s="116">
        <v>271.67411216883397</v>
      </c>
      <c r="R1540" s="116">
        <v>1310</v>
      </c>
      <c r="S1540" s="116" t="s">
        <v>318</v>
      </c>
      <c r="T1540" s="116">
        <v>1310</v>
      </c>
      <c r="U1540" s="116" t="s">
        <v>327</v>
      </c>
      <c r="V1540" s="116" t="s">
        <v>326</v>
      </c>
      <c r="Z1540" s="116">
        <v>0</v>
      </c>
      <c r="AA1540" s="116">
        <v>1</v>
      </c>
      <c r="AB1540" s="116">
        <v>0.77137576818805997</v>
      </c>
      <c r="AC1540" s="116">
        <v>0.13259258797354001</v>
      </c>
      <c r="AD1540" s="116">
        <v>271.67411227391398</v>
      </c>
      <c r="AF1540" s="116">
        <v>-1</v>
      </c>
      <c r="AG1540" s="116">
        <v>-1</v>
      </c>
      <c r="AH1540" s="116">
        <v>-1</v>
      </c>
      <c r="AI1540" s="116">
        <v>-1</v>
      </c>
      <c r="AJ1540" s="116">
        <v>0</v>
      </c>
      <c r="AM1540" s="116" t="s">
        <v>319</v>
      </c>
      <c r="AN1540" s="116" t="s">
        <v>328</v>
      </c>
      <c r="AQ1540" s="116">
        <v>779</v>
      </c>
      <c r="AR1540" s="116" t="s">
        <v>320</v>
      </c>
      <c r="AS1540" s="116" t="s">
        <v>248</v>
      </c>
      <c r="AT1540" s="116" t="s">
        <v>268</v>
      </c>
      <c r="AV1540" s="116">
        <v>67.759061679037103</v>
      </c>
      <c r="AW1540" s="116">
        <v>0.22033585750000001</v>
      </c>
    </row>
    <row r="1541" spans="1:49" x14ac:dyDescent="0.25">
      <c r="A1541" s="127">
        <v>260000</v>
      </c>
      <c r="B1541" s="127">
        <v>2500000</v>
      </c>
      <c r="C1541" s="127">
        <v>840000</v>
      </c>
      <c r="D1541" s="116" t="s">
        <v>314</v>
      </c>
      <c r="E1541" s="116" t="s">
        <v>315</v>
      </c>
      <c r="F1541" s="116" t="s">
        <v>316</v>
      </c>
      <c r="G1541" s="116" t="s">
        <v>317</v>
      </c>
      <c r="H1541" s="116">
        <v>0.36</v>
      </c>
      <c r="I1541" s="116">
        <v>0.57999999999999996</v>
      </c>
      <c r="J1541" s="116" t="s">
        <v>326</v>
      </c>
      <c r="K1541" s="116">
        <v>2.235990190856E-2</v>
      </c>
      <c r="L1541" s="116">
        <v>3971.1355126655499</v>
      </c>
      <c r="M1541" s="116">
        <v>10.1686408893092</v>
      </c>
      <c r="N1541" s="116">
        <v>1.6611524128172801</v>
      </c>
      <c r="O1541" s="116">
        <v>0.22736981282832</v>
      </c>
      <c r="P1541" s="116">
        <v>3.7143205005760002E-2</v>
      </c>
      <c r="Q1541" s="116">
        <v>88.7942005288009</v>
      </c>
      <c r="R1541" s="116">
        <v>1210</v>
      </c>
      <c r="S1541" s="116" t="s">
        <v>318</v>
      </c>
      <c r="T1541" s="116">
        <v>1210</v>
      </c>
      <c r="U1541" s="116" t="s">
        <v>327</v>
      </c>
      <c r="V1541" s="116" t="s">
        <v>326</v>
      </c>
      <c r="Z1541" s="116">
        <v>0</v>
      </c>
      <c r="AA1541" s="116">
        <v>1</v>
      </c>
      <c r="AB1541" s="116">
        <v>0.22736981282832</v>
      </c>
      <c r="AC1541" s="116">
        <v>3.7143205005760002E-2</v>
      </c>
      <c r="AD1541" s="116">
        <v>88.794200528799294</v>
      </c>
      <c r="AF1541" s="116">
        <v>-1</v>
      </c>
      <c r="AG1541" s="116">
        <v>-1</v>
      </c>
      <c r="AH1541" s="116">
        <v>-1</v>
      </c>
      <c r="AI1541" s="116">
        <v>-1</v>
      </c>
      <c r="AJ1541" s="116">
        <v>0</v>
      </c>
      <c r="AM1541" s="116" t="s">
        <v>319</v>
      </c>
      <c r="AN1541" s="116" t="s">
        <v>328</v>
      </c>
      <c r="AQ1541" s="116">
        <v>779</v>
      </c>
      <c r="AR1541" s="116" t="s">
        <v>320</v>
      </c>
      <c r="AS1541" s="116" t="s">
        <v>248</v>
      </c>
      <c r="AT1541" s="116" t="s">
        <v>268</v>
      </c>
      <c r="AV1541" s="116">
        <v>45.680998726226001</v>
      </c>
      <c r="AW1541" s="116">
        <v>7.2014761199999999E-2</v>
      </c>
    </row>
    <row r="1542" spans="1:49" x14ac:dyDescent="0.25">
      <c r="A1542" s="127">
        <v>260000</v>
      </c>
      <c r="B1542" s="127">
        <v>2500000</v>
      </c>
      <c r="C1542" s="127">
        <v>840000</v>
      </c>
      <c r="D1542" s="116" t="s">
        <v>314</v>
      </c>
      <c r="E1542" s="116" t="s">
        <v>315</v>
      </c>
      <c r="F1542" s="116" t="s">
        <v>316</v>
      </c>
      <c r="G1542" s="116" t="s">
        <v>317</v>
      </c>
      <c r="H1542" s="116">
        <v>0.36</v>
      </c>
      <c r="I1542" s="116">
        <v>0.57999999999999996</v>
      </c>
      <c r="J1542" s="116" t="s">
        <v>326</v>
      </c>
      <c r="K1542" s="116">
        <v>7.0873488715850003E-2</v>
      </c>
      <c r="L1542" s="116">
        <v>3971.1355126655499</v>
      </c>
      <c r="M1542" s="116">
        <v>10.1686408893092</v>
      </c>
      <c r="N1542" s="116">
        <v>1.6611524128172801</v>
      </c>
      <c r="O1542" s="116">
        <v>0.72068705532406996</v>
      </c>
      <c r="P1542" s="116">
        <v>0.11773166678512</v>
      </c>
      <c r="Q1542" s="116">
        <v>281.44822794604499</v>
      </c>
      <c r="R1542" s="116">
        <v>1310</v>
      </c>
      <c r="S1542" s="116" t="s">
        <v>318</v>
      </c>
      <c r="T1542" s="116">
        <v>1310</v>
      </c>
      <c r="U1542" s="116" t="s">
        <v>327</v>
      </c>
      <c r="V1542" s="116" t="s">
        <v>326</v>
      </c>
      <c r="Z1542" s="116">
        <v>0</v>
      </c>
      <c r="AA1542" s="116">
        <v>1</v>
      </c>
      <c r="AB1542" s="116">
        <v>0.72068705532406996</v>
      </c>
      <c r="AC1542" s="116">
        <v>0.11773166678512</v>
      </c>
      <c r="AD1542" s="116">
        <v>281.44822794604403</v>
      </c>
      <c r="AF1542" s="116">
        <v>-1</v>
      </c>
      <c r="AG1542" s="116">
        <v>-1</v>
      </c>
      <c r="AH1542" s="116">
        <v>-1</v>
      </c>
      <c r="AI1542" s="116">
        <v>-1</v>
      </c>
      <c r="AJ1542" s="116">
        <v>0</v>
      </c>
      <c r="AM1542" s="116" t="s">
        <v>319</v>
      </c>
      <c r="AN1542" s="116" t="s">
        <v>328</v>
      </c>
      <c r="AQ1542" s="116">
        <v>779</v>
      </c>
      <c r="AR1542" s="116" t="s">
        <v>320</v>
      </c>
      <c r="AS1542" s="116" t="s">
        <v>248</v>
      </c>
      <c r="AT1542" s="116" t="s">
        <v>268</v>
      </c>
      <c r="AV1542" s="116">
        <v>69.628944307946</v>
      </c>
      <c r="AW1542" s="116">
        <v>0.22826295860000001</v>
      </c>
    </row>
    <row r="1543" spans="1:49" x14ac:dyDescent="0.25">
      <c r="A1543" s="127">
        <v>260000</v>
      </c>
      <c r="B1543" s="127">
        <v>2500000</v>
      </c>
      <c r="C1543" s="127">
        <v>840000</v>
      </c>
      <c r="D1543" s="116" t="s">
        <v>314</v>
      </c>
      <c r="E1543" s="116" t="s">
        <v>315</v>
      </c>
      <c r="F1543" s="116" t="s">
        <v>316</v>
      </c>
      <c r="G1543" s="116" t="s">
        <v>317</v>
      </c>
      <c r="H1543" s="116">
        <v>0.36</v>
      </c>
      <c r="I1543" s="116">
        <v>0.57999999999999996</v>
      </c>
      <c r="J1543" s="116" t="s">
        <v>326</v>
      </c>
      <c r="K1543" s="116">
        <v>2.1113922252899999E-3</v>
      </c>
      <c r="L1543" s="116">
        <v>3971.1355126655499</v>
      </c>
      <c r="M1543" s="116">
        <v>10.1686408893092</v>
      </c>
      <c r="N1543" s="116">
        <v>1.6611524128172801</v>
      </c>
      <c r="O1543" s="116">
        <v>2.1469989315539999E-2</v>
      </c>
      <c r="P1543" s="116">
        <v>3.5073442894499999E-3</v>
      </c>
      <c r="Q1543" s="116">
        <v>8.3846246470508099</v>
      </c>
      <c r="R1543" s="116">
        <v>1310</v>
      </c>
      <c r="S1543" s="116" t="s">
        <v>318</v>
      </c>
      <c r="T1543" s="116">
        <v>1310</v>
      </c>
      <c r="U1543" s="116" t="s">
        <v>327</v>
      </c>
      <c r="V1543" s="116" t="s">
        <v>326</v>
      </c>
      <c r="Z1543" s="116">
        <v>0</v>
      </c>
      <c r="AA1543" s="116">
        <v>1</v>
      </c>
      <c r="AB1543" s="116">
        <v>2.1469989315539999E-2</v>
      </c>
      <c r="AC1543" s="116">
        <v>3.5073442894499999E-3</v>
      </c>
      <c r="AD1543" s="116">
        <v>8.3846246470490193</v>
      </c>
      <c r="AF1543" s="116">
        <v>-1</v>
      </c>
      <c r="AG1543" s="116">
        <v>-1</v>
      </c>
      <c r="AH1543" s="116">
        <v>-1</v>
      </c>
      <c r="AI1543" s="116">
        <v>-1</v>
      </c>
      <c r="AJ1543" s="116">
        <v>0</v>
      </c>
      <c r="AM1543" s="116" t="s">
        <v>319</v>
      </c>
      <c r="AN1543" s="116" t="s">
        <v>328</v>
      </c>
      <c r="AQ1543" s="116">
        <v>779</v>
      </c>
      <c r="AR1543" s="116" t="s">
        <v>320</v>
      </c>
      <c r="AS1543" s="116" t="s">
        <v>248</v>
      </c>
      <c r="AT1543" s="116" t="s">
        <v>268</v>
      </c>
      <c r="AV1543" s="116">
        <v>39.821959752271702</v>
      </c>
      <c r="AW1543" s="116">
        <v>6.8001822000000002E-3</v>
      </c>
    </row>
    <row r="1544" spans="1:49" x14ac:dyDescent="0.25">
      <c r="A1544" s="127">
        <v>260000</v>
      </c>
      <c r="B1544" s="127">
        <v>2500000</v>
      </c>
      <c r="C1544" s="127">
        <v>840000</v>
      </c>
      <c r="D1544" s="116" t="s">
        <v>314</v>
      </c>
      <c r="E1544" s="116" t="s">
        <v>315</v>
      </c>
      <c r="F1544" s="116" t="s">
        <v>316</v>
      </c>
      <c r="G1544" s="116" t="s">
        <v>317</v>
      </c>
      <c r="H1544" s="116">
        <v>0.36</v>
      </c>
      <c r="I1544" s="116">
        <v>0.57999999999999996</v>
      </c>
      <c r="J1544" s="116" t="s">
        <v>326</v>
      </c>
      <c r="K1544" s="116">
        <v>5.9401397432850001E-2</v>
      </c>
      <c r="L1544" s="116">
        <v>3971.1355126655499</v>
      </c>
      <c r="M1544" s="116">
        <v>10.1686408893092</v>
      </c>
      <c r="N1544" s="116">
        <v>1.6611524128172801</v>
      </c>
      <c r="O1544" s="116">
        <v>0.60403147881782004</v>
      </c>
      <c r="P1544" s="116">
        <v>9.8674774670300003E-2</v>
      </c>
      <c r="Q1544" s="116">
        <v>235.890998847563</v>
      </c>
      <c r="R1544" s="116">
        <v>1310</v>
      </c>
      <c r="S1544" s="116" t="s">
        <v>318</v>
      </c>
      <c r="T1544" s="116">
        <v>1310</v>
      </c>
      <c r="U1544" s="116" t="s">
        <v>327</v>
      </c>
      <c r="V1544" s="116" t="s">
        <v>326</v>
      </c>
      <c r="Z1544" s="116">
        <v>0</v>
      </c>
      <c r="AA1544" s="116">
        <v>1</v>
      </c>
      <c r="AB1544" s="116">
        <v>0.60403147881782004</v>
      </c>
      <c r="AC1544" s="116">
        <v>9.8674774670300003E-2</v>
      </c>
      <c r="AD1544" s="116">
        <v>235.890998847563</v>
      </c>
      <c r="AF1544" s="116">
        <v>-1</v>
      </c>
      <c r="AG1544" s="116">
        <v>-1</v>
      </c>
      <c r="AH1544" s="116">
        <v>-1</v>
      </c>
      <c r="AI1544" s="116">
        <v>-1</v>
      </c>
      <c r="AJ1544" s="116">
        <v>0</v>
      </c>
      <c r="AM1544" s="116" t="s">
        <v>319</v>
      </c>
      <c r="AN1544" s="116" t="s">
        <v>328</v>
      </c>
      <c r="AQ1544" s="116">
        <v>779</v>
      </c>
      <c r="AR1544" s="116" t="s">
        <v>320</v>
      </c>
      <c r="AS1544" s="116" t="s">
        <v>248</v>
      </c>
      <c r="AT1544" s="116" t="s">
        <v>268</v>
      </c>
      <c r="AV1544" s="116">
        <v>63.5043213143774</v>
      </c>
      <c r="AW1544" s="116">
        <v>0.19131467869999999</v>
      </c>
    </row>
    <row r="1545" spans="1:49" x14ac:dyDescent="0.25">
      <c r="A1545" s="127">
        <v>260000</v>
      </c>
      <c r="B1545" s="127">
        <v>2500000</v>
      </c>
      <c r="C1545" s="127">
        <v>840000</v>
      </c>
      <c r="D1545" s="116" t="s">
        <v>314</v>
      </c>
      <c r="E1545" s="116" t="s">
        <v>315</v>
      </c>
      <c r="F1545" s="116" t="s">
        <v>316</v>
      </c>
      <c r="G1545" s="116" t="s">
        <v>317</v>
      </c>
      <c r="H1545" s="116">
        <v>0.36</v>
      </c>
      <c r="I1545" s="116">
        <v>0.57999999999999996</v>
      </c>
      <c r="J1545" s="116" t="s">
        <v>326</v>
      </c>
      <c r="K1545" s="116">
        <v>6.0774474938079998E-2</v>
      </c>
      <c r="L1545" s="116">
        <v>3971.1355126655499</v>
      </c>
      <c r="M1545" s="116">
        <v>10.1686408893092</v>
      </c>
      <c r="N1545" s="116">
        <v>1.6611524128172801</v>
      </c>
      <c r="O1545" s="116">
        <v>0.61799381088167005</v>
      </c>
      <c r="P1545" s="116">
        <v>0.10095566568109</v>
      </c>
      <c r="Q1545" s="116">
        <v>241.343675690216</v>
      </c>
      <c r="R1545" s="116">
        <v>1750</v>
      </c>
      <c r="S1545" s="116" t="s">
        <v>321</v>
      </c>
      <c r="T1545" s="116">
        <v>1750</v>
      </c>
      <c r="U1545" s="116" t="s">
        <v>327</v>
      </c>
      <c r="V1545" s="116" t="s">
        <v>326</v>
      </c>
      <c r="Z1545" s="116">
        <v>0</v>
      </c>
      <c r="AA1545" s="116">
        <v>1</v>
      </c>
      <c r="AB1545" s="116">
        <v>0.61799381088167005</v>
      </c>
      <c r="AC1545" s="116">
        <v>0.10095566568109</v>
      </c>
      <c r="AD1545" s="116">
        <v>241.343675690217</v>
      </c>
      <c r="AF1545" s="116">
        <v>-1</v>
      </c>
      <c r="AG1545" s="116">
        <v>-1</v>
      </c>
      <c r="AH1545" s="116">
        <v>-1</v>
      </c>
      <c r="AI1545" s="116">
        <v>-1</v>
      </c>
      <c r="AJ1545" s="116">
        <v>0</v>
      </c>
      <c r="AM1545" s="116" t="s">
        <v>319</v>
      </c>
      <c r="AN1545" s="116" t="s">
        <v>328</v>
      </c>
      <c r="AQ1545" s="116">
        <v>779</v>
      </c>
      <c r="AR1545" s="116" t="s">
        <v>320</v>
      </c>
      <c r="AS1545" s="116" t="s">
        <v>248</v>
      </c>
      <c r="AT1545" s="116" t="s">
        <v>268</v>
      </c>
      <c r="AV1545" s="116">
        <v>75.763260051664304</v>
      </c>
      <c r="AW1545" s="116">
        <v>0.19573696330000001</v>
      </c>
    </row>
    <row r="1546" spans="1:49" x14ac:dyDescent="0.25">
      <c r="A1546" s="127">
        <v>260000</v>
      </c>
      <c r="B1546" s="127">
        <v>2500000</v>
      </c>
      <c r="C1546" s="127">
        <v>840000</v>
      </c>
      <c r="D1546" s="116" t="s">
        <v>314</v>
      </c>
      <c r="E1546" s="116" t="s">
        <v>315</v>
      </c>
      <c r="F1546" s="116" t="s">
        <v>316</v>
      </c>
      <c r="G1546" s="116" t="s">
        <v>317</v>
      </c>
      <c r="H1546" s="116">
        <v>0.36</v>
      </c>
      <c r="I1546" s="116">
        <v>0.57999999999999996</v>
      </c>
      <c r="J1546" s="116" t="s">
        <v>326</v>
      </c>
      <c r="K1546" s="116">
        <v>8.8218081450899995E-3</v>
      </c>
      <c r="L1546" s="116">
        <v>3972.3830061211302</v>
      </c>
      <c r="M1546" s="116">
        <v>10.8238069203921</v>
      </c>
      <c r="N1546" s="116">
        <v>1.9204356345123099</v>
      </c>
      <c r="O1546" s="116">
        <v>9.548554805126E-2</v>
      </c>
      <c r="P1546" s="116">
        <v>1.694171472267E-2</v>
      </c>
      <c r="Q1546" s="116">
        <v>35.043600758840299</v>
      </c>
      <c r="R1546" s="116">
        <v>1210</v>
      </c>
      <c r="S1546" s="116" t="s">
        <v>318</v>
      </c>
      <c r="T1546" s="116">
        <v>1210</v>
      </c>
      <c r="U1546" s="116" t="s">
        <v>327</v>
      </c>
      <c r="V1546" s="116" t="s">
        <v>326</v>
      </c>
      <c r="Z1546" s="116">
        <v>0</v>
      </c>
      <c r="AA1546" s="116">
        <v>1</v>
      </c>
      <c r="AB1546" s="116">
        <v>9.548554805126E-2</v>
      </c>
      <c r="AC1546" s="116">
        <v>1.694171472267E-2</v>
      </c>
      <c r="AD1546" s="116">
        <v>38.892307565801097</v>
      </c>
      <c r="AF1546" s="116">
        <v>-1</v>
      </c>
      <c r="AG1546" s="116">
        <v>-1</v>
      </c>
      <c r="AH1546" s="116">
        <v>-1</v>
      </c>
      <c r="AI1546" s="116">
        <v>-1</v>
      </c>
      <c r="AJ1546" s="116">
        <v>0</v>
      </c>
      <c r="AM1546" s="116" t="s">
        <v>319</v>
      </c>
      <c r="AN1546" s="116" t="s">
        <v>328</v>
      </c>
      <c r="AQ1546" s="116">
        <v>779</v>
      </c>
      <c r="AR1546" s="116" t="s">
        <v>320</v>
      </c>
      <c r="AS1546" s="116" t="s">
        <v>248</v>
      </c>
      <c r="AT1546" s="116" t="s">
        <v>268</v>
      </c>
      <c r="AV1546" s="116">
        <v>28.550288029401099</v>
      </c>
      <c r="AW1546" s="116">
        <v>3.1542828500000002E-2</v>
      </c>
    </row>
    <row r="1547" spans="1:49" x14ac:dyDescent="0.25">
      <c r="A1547" s="127">
        <v>260000</v>
      </c>
      <c r="B1547" s="127">
        <v>2500000</v>
      </c>
      <c r="C1547" s="127">
        <v>840000</v>
      </c>
      <c r="D1547" s="116" t="s">
        <v>314</v>
      </c>
      <c r="E1547" s="116" t="s">
        <v>315</v>
      </c>
      <c r="F1547" s="116" t="s">
        <v>316</v>
      </c>
      <c r="G1547" s="116" t="s">
        <v>317</v>
      </c>
      <c r="H1547" s="116">
        <v>0.36</v>
      </c>
      <c r="I1547" s="116">
        <v>0.57999999999999996</v>
      </c>
      <c r="J1547" s="116" t="s">
        <v>326</v>
      </c>
      <c r="K1547" s="116">
        <v>9.4885113006109995E-2</v>
      </c>
      <c r="L1547" s="116">
        <v>3972.3830061211302</v>
      </c>
      <c r="M1547" s="116">
        <v>10.8238069203921</v>
      </c>
      <c r="N1547" s="116">
        <v>1.9204356345123099</v>
      </c>
      <c r="O1547" s="116">
        <v>1.02701814279782</v>
      </c>
      <c r="P1547" s="116">
        <v>0.18222075220167</v>
      </c>
      <c r="Q1547" s="116">
        <v>376.92001043939001</v>
      </c>
      <c r="R1547" s="116">
        <v>1310</v>
      </c>
      <c r="S1547" s="116" t="s">
        <v>318</v>
      </c>
      <c r="T1547" s="116">
        <v>1310</v>
      </c>
      <c r="U1547" s="116" t="s">
        <v>327</v>
      </c>
      <c r="V1547" s="116" t="s">
        <v>326</v>
      </c>
      <c r="Z1547" s="116">
        <v>0</v>
      </c>
      <c r="AA1547" s="116">
        <v>1</v>
      </c>
      <c r="AB1547" s="116">
        <v>1.02701814279782</v>
      </c>
      <c r="AC1547" s="116">
        <v>0.18222075220167</v>
      </c>
      <c r="AD1547" s="116">
        <v>376.92001043939098</v>
      </c>
      <c r="AF1547" s="116">
        <v>-1</v>
      </c>
      <c r="AG1547" s="116">
        <v>-1</v>
      </c>
      <c r="AH1547" s="116">
        <v>-1</v>
      </c>
      <c r="AI1547" s="116">
        <v>-1</v>
      </c>
      <c r="AJ1547" s="116">
        <v>0</v>
      </c>
      <c r="AM1547" s="116" t="s">
        <v>319</v>
      </c>
      <c r="AN1547" s="116" t="s">
        <v>328</v>
      </c>
      <c r="AQ1547" s="116">
        <v>779</v>
      </c>
      <c r="AR1547" s="116" t="s">
        <v>320</v>
      </c>
      <c r="AS1547" s="116" t="s">
        <v>248</v>
      </c>
      <c r="AT1547" s="116" t="s">
        <v>268</v>
      </c>
      <c r="AV1547" s="116">
        <v>90.133025041409496</v>
      </c>
      <c r="AW1547" s="116">
        <v>0.30569343910000002</v>
      </c>
    </row>
    <row r="1548" spans="1:49" x14ac:dyDescent="0.25">
      <c r="A1548" s="127">
        <v>260000</v>
      </c>
      <c r="B1548" s="127">
        <v>2500000</v>
      </c>
      <c r="C1548" s="127">
        <v>840000</v>
      </c>
      <c r="D1548" s="116" t="s">
        <v>314</v>
      </c>
      <c r="E1548" s="116" t="s">
        <v>315</v>
      </c>
      <c r="F1548" s="116" t="s">
        <v>316</v>
      </c>
      <c r="G1548" s="116" t="s">
        <v>317</v>
      </c>
      <c r="H1548" s="116">
        <v>0.36</v>
      </c>
      <c r="I1548" s="116">
        <v>0.57999999999999996</v>
      </c>
      <c r="J1548" s="116" t="s">
        <v>326</v>
      </c>
      <c r="K1548" s="116">
        <v>0.14144359447945001</v>
      </c>
      <c r="L1548" s="116">
        <v>4032.3950348784001</v>
      </c>
      <c r="M1548" s="116">
        <v>11.282714862764999</v>
      </c>
      <c r="N1548" s="116">
        <v>2.0951976631703002</v>
      </c>
      <c r="O1548" s="116">
        <v>1.59586774567623</v>
      </c>
      <c r="P1548" s="116">
        <v>0.29635228862375002</v>
      </c>
      <c r="Q1548" s="116">
        <v>570.35644809429596</v>
      </c>
      <c r="R1548" s="116">
        <v>1310</v>
      </c>
      <c r="S1548" s="116" t="s">
        <v>318</v>
      </c>
      <c r="T1548" s="116">
        <v>1310</v>
      </c>
      <c r="U1548" s="116" t="s">
        <v>327</v>
      </c>
      <c r="V1548" s="116" t="s">
        <v>326</v>
      </c>
      <c r="Z1548" s="116">
        <v>0</v>
      </c>
      <c r="AA1548" s="116">
        <v>1</v>
      </c>
      <c r="AB1548" s="116">
        <v>1.59586774567623</v>
      </c>
      <c r="AC1548" s="116">
        <v>0.29635228862375002</v>
      </c>
      <c r="AD1548" s="116">
        <v>1315.97396971221</v>
      </c>
      <c r="AF1548" s="116">
        <v>-1</v>
      </c>
      <c r="AG1548" s="116">
        <v>-1</v>
      </c>
      <c r="AH1548" s="116">
        <v>-1</v>
      </c>
      <c r="AI1548" s="116">
        <v>-1</v>
      </c>
      <c r="AJ1548" s="116">
        <v>0</v>
      </c>
      <c r="AM1548" s="116" t="s">
        <v>319</v>
      </c>
      <c r="AN1548" s="116" t="s">
        <v>328</v>
      </c>
      <c r="AQ1548" s="116">
        <v>779</v>
      </c>
      <c r="AR1548" s="116" t="s">
        <v>320</v>
      </c>
      <c r="AS1548" s="116" t="s">
        <v>248</v>
      </c>
      <c r="AT1548" s="116" t="s">
        <v>268</v>
      </c>
      <c r="AV1548" s="116">
        <v>122.987448872291</v>
      </c>
      <c r="AW1548" s="116">
        <v>1.0672943793</v>
      </c>
    </row>
    <row r="1549" spans="1:49" x14ac:dyDescent="0.25">
      <c r="A1549" s="127">
        <v>260000</v>
      </c>
      <c r="B1549" s="127">
        <v>2500000</v>
      </c>
      <c r="C1549" s="127">
        <v>840000</v>
      </c>
      <c r="D1549" s="116" t="s">
        <v>314</v>
      </c>
      <c r="E1549" s="116" t="s">
        <v>315</v>
      </c>
      <c r="F1549" s="116" t="s">
        <v>316</v>
      </c>
      <c r="G1549" s="116" t="s">
        <v>317</v>
      </c>
      <c r="H1549" s="116">
        <v>0.36</v>
      </c>
      <c r="I1549" s="116">
        <v>0.57999999999999996</v>
      </c>
      <c r="J1549" s="116" t="s">
        <v>326</v>
      </c>
      <c r="K1549" s="116">
        <v>0.1332795647917</v>
      </c>
      <c r="L1549" s="116">
        <v>4032.3950348784001</v>
      </c>
      <c r="M1549" s="116">
        <v>11.282714862764999</v>
      </c>
      <c r="N1549" s="116">
        <v>2.0951976631703002</v>
      </c>
      <c r="O1549" s="116">
        <v>1.50375532657822</v>
      </c>
      <c r="P1549" s="116">
        <v>0.27924703269993001</v>
      </c>
      <c r="Q1549" s="116">
        <v>537.43585531682095</v>
      </c>
      <c r="R1549" s="116">
        <v>1310</v>
      </c>
      <c r="S1549" s="116" t="s">
        <v>318</v>
      </c>
      <c r="T1549" s="116">
        <v>1310</v>
      </c>
      <c r="U1549" s="116" t="s">
        <v>327</v>
      </c>
      <c r="V1549" s="116" t="s">
        <v>326</v>
      </c>
      <c r="Z1549" s="116">
        <v>0</v>
      </c>
      <c r="AA1549" s="116">
        <v>1</v>
      </c>
      <c r="AB1549" s="116">
        <v>1.50375532657822</v>
      </c>
      <c r="AC1549" s="116">
        <v>0.27924703269993001</v>
      </c>
      <c r="AD1549" s="116">
        <v>537.43585531682095</v>
      </c>
      <c r="AF1549" s="116">
        <v>-1</v>
      </c>
      <c r="AG1549" s="116">
        <v>-1</v>
      </c>
      <c r="AH1549" s="116">
        <v>-1</v>
      </c>
      <c r="AI1549" s="116">
        <v>-1</v>
      </c>
      <c r="AJ1549" s="116">
        <v>0</v>
      </c>
      <c r="AM1549" s="116" t="s">
        <v>319</v>
      </c>
      <c r="AN1549" s="116" t="s">
        <v>328</v>
      </c>
      <c r="AQ1549" s="116">
        <v>779</v>
      </c>
      <c r="AR1549" s="116" t="s">
        <v>320</v>
      </c>
      <c r="AS1549" s="116" t="s">
        <v>248</v>
      </c>
      <c r="AT1549" s="116" t="s">
        <v>268</v>
      </c>
      <c r="AV1549" s="116">
        <v>101.487484736754</v>
      </c>
      <c r="AW1549" s="116">
        <v>0.43587660610000001</v>
      </c>
    </row>
    <row r="1550" spans="1:49" x14ac:dyDescent="0.25">
      <c r="A1550" s="127">
        <v>260000</v>
      </c>
      <c r="B1550" s="127">
        <v>2500000</v>
      </c>
      <c r="C1550" s="127">
        <v>840000</v>
      </c>
      <c r="D1550" s="116" t="s">
        <v>314</v>
      </c>
      <c r="E1550" s="116" t="s">
        <v>315</v>
      </c>
      <c r="F1550" s="116" t="s">
        <v>316</v>
      </c>
      <c r="G1550" s="116" t="s">
        <v>317</v>
      </c>
      <c r="H1550" s="116">
        <v>0.36</v>
      </c>
      <c r="I1550" s="116">
        <v>0.57999999999999996</v>
      </c>
      <c r="J1550" s="116" t="s">
        <v>326</v>
      </c>
      <c r="K1550" s="116">
        <v>4.2151492074279998E-2</v>
      </c>
      <c r="L1550" s="116">
        <v>4005.9037169297499</v>
      </c>
      <c r="M1550" s="116">
        <v>10.6849568212872</v>
      </c>
      <c r="N1550" s="116">
        <v>1.8169541318944</v>
      </c>
      <c r="O1550" s="116">
        <v>0.45038687276651002</v>
      </c>
      <c r="P1550" s="116">
        <v>7.6587327689870005E-2</v>
      </c>
      <c r="Q1550" s="116">
        <v>168.854818774493</v>
      </c>
      <c r="R1550" s="116">
        <v>1210</v>
      </c>
      <c r="S1550" s="116" t="s">
        <v>318</v>
      </c>
      <c r="T1550" s="116">
        <v>1210</v>
      </c>
      <c r="U1550" s="116" t="s">
        <v>327</v>
      </c>
      <c r="V1550" s="116" t="s">
        <v>326</v>
      </c>
      <c r="Z1550" s="116">
        <v>0</v>
      </c>
      <c r="AA1550" s="116">
        <v>1</v>
      </c>
      <c r="AB1550" s="116">
        <v>0.45038687276651002</v>
      </c>
      <c r="AC1550" s="116">
        <v>7.6587327689870005E-2</v>
      </c>
      <c r="AD1550" s="116">
        <v>168.85481877449399</v>
      </c>
      <c r="AF1550" s="116">
        <v>-1</v>
      </c>
      <c r="AG1550" s="116">
        <v>-1</v>
      </c>
      <c r="AH1550" s="116">
        <v>-1</v>
      </c>
      <c r="AI1550" s="116">
        <v>-1</v>
      </c>
      <c r="AJ1550" s="116">
        <v>0</v>
      </c>
      <c r="AM1550" s="116" t="s">
        <v>319</v>
      </c>
      <c r="AN1550" s="116" t="s">
        <v>328</v>
      </c>
      <c r="AQ1550" s="116">
        <v>779</v>
      </c>
      <c r="AR1550" s="116" t="s">
        <v>320</v>
      </c>
      <c r="AS1550" s="116" t="s">
        <v>248</v>
      </c>
      <c r="AT1550" s="116" t="s">
        <v>268</v>
      </c>
      <c r="AV1550" s="116">
        <v>200.05941579624499</v>
      </c>
      <c r="AW1550" s="116">
        <v>0.13694632500000001</v>
      </c>
    </row>
    <row r="1551" spans="1:49" x14ac:dyDescent="0.25">
      <c r="A1551" s="127">
        <v>260000</v>
      </c>
      <c r="B1551" s="127">
        <v>2500000</v>
      </c>
      <c r="C1551" s="127">
        <v>840000</v>
      </c>
      <c r="D1551" s="116" t="s">
        <v>314</v>
      </c>
      <c r="E1551" s="116" t="s">
        <v>315</v>
      </c>
      <c r="F1551" s="116" t="s">
        <v>316</v>
      </c>
      <c r="G1551" s="116" t="s">
        <v>317</v>
      </c>
      <c r="H1551" s="116">
        <v>0.36</v>
      </c>
      <c r="I1551" s="116">
        <v>0.57999999999999996</v>
      </c>
      <c r="J1551" s="116" t="s">
        <v>326</v>
      </c>
      <c r="K1551" s="116">
        <v>9.1722766581910004E-2</v>
      </c>
      <c r="L1551" s="116">
        <v>4005.9037169297499</v>
      </c>
      <c r="M1551" s="116">
        <v>10.6849568212872</v>
      </c>
      <c r="N1551" s="116">
        <v>1.8169541318944</v>
      </c>
      <c r="O1551" s="116">
        <v>0.98005380045674995</v>
      </c>
      <c r="P1551" s="116">
        <v>0.16665605972979</v>
      </c>
      <c r="Q1551" s="116">
        <v>367.43257157756898</v>
      </c>
      <c r="R1551" s="116">
        <v>1310</v>
      </c>
      <c r="S1551" s="116" t="s">
        <v>318</v>
      </c>
      <c r="T1551" s="116">
        <v>1310</v>
      </c>
      <c r="U1551" s="116" t="s">
        <v>327</v>
      </c>
      <c r="V1551" s="116" t="s">
        <v>326</v>
      </c>
      <c r="Z1551" s="116">
        <v>0</v>
      </c>
      <c r="AA1551" s="116">
        <v>1</v>
      </c>
      <c r="AB1551" s="116">
        <v>0.98005380045674995</v>
      </c>
      <c r="AC1551" s="116">
        <v>0.16665605972979</v>
      </c>
      <c r="AD1551" s="116">
        <v>367.43257157756898</v>
      </c>
      <c r="AF1551" s="116">
        <v>-1</v>
      </c>
      <c r="AG1551" s="116">
        <v>-1</v>
      </c>
      <c r="AH1551" s="116">
        <v>-1</v>
      </c>
      <c r="AI1551" s="116">
        <v>-1</v>
      </c>
      <c r="AJ1551" s="116">
        <v>0</v>
      </c>
      <c r="AM1551" s="116" t="s">
        <v>319</v>
      </c>
      <c r="AN1551" s="116" t="s">
        <v>328</v>
      </c>
      <c r="AQ1551" s="116">
        <v>779</v>
      </c>
      <c r="AR1551" s="116" t="s">
        <v>320</v>
      </c>
      <c r="AS1551" s="116" t="s">
        <v>248</v>
      </c>
      <c r="AT1551" s="116" t="s">
        <v>268</v>
      </c>
      <c r="AV1551" s="116">
        <v>78.025199237301607</v>
      </c>
      <c r="AW1551" s="116">
        <v>0.2979988415</v>
      </c>
    </row>
    <row r="1552" spans="1:49" x14ac:dyDescent="0.25">
      <c r="A1552" s="127">
        <v>260000</v>
      </c>
      <c r="B1552" s="127">
        <v>2500000</v>
      </c>
      <c r="C1552" s="127">
        <v>840000</v>
      </c>
      <c r="D1552" s="116" t="s">
        <v>314</v>
      </c>
      <c r="E1552" s="116" t="s">
        <v>315</v>
      </c>
      <c r="F1552" s="116" t="s">
        <v>316</v>
      </c>
      <c r="G1552" s="116" t="s">
        <v>317</v>
      </c>
      <c r="H1552" s="116">
        <v>0.36</v>
      </c>
      <c r="I1552" s="116">
        <v>0.57999999999999996</v>
      </c>
      <c r="J1552" s="116" t="s">
        <v>326</v>
      </c>
      <c r="K1552" s="116">
        <v>8.9308821575290007E-2</v>
      </c>
      <c r="L1552" s="116">
        <v>4005.9037169297499</v>
      </c>
      <c r="M1552" s="116">
        <v>10.6849568212872</v>
      </c>
      <c r="N1552" s="116">
        <v>1.8169541318944</v>
      </c>
      <c r="O1552" s="116">
        <v>0.95426090229209004</v>
      </c>
      <c r="P1552" s="116">
        <v>0.16227003237585</v>
      </c>
      <c r="Q1552" s="116">
        <v>357.76254030309798</v>
      </c>
      <c r="R1552" s="116">
        <v>1310</v>
      </c>
      <c r="S1552" s="116" t="s">
        <v>318</v>
      </c>
      <c r="T1552" s="116">
        <v>1310</v>
      </c>
      <c r="U1552" s="116" t="s">
        <v>327</v>
      </c>
      <c r="V1552" s="116" t="s">
        <v>326</v>
      </c>
      <c r="Z1552" s="116">
        <v>0</v>
      </c>
      <c r="AA1552" s="116">
        <v>1</v>
      </c>
      <c r="AB1552" s="116">
        <v>0.95426090229209004</v>
      </c>
      <c r="AC1552" s="116">
        <v>0.16227003237585</v>
      </c>
      <c r="AD1552" s="116">
        <v>357.76254030309798</v>
      </c>
      <c r="AF1552" s="116">
        <v>-1</v>
      </c>
      <c r="AG1552" s="116">
        <v>-1</v>
      </c>
      <c r="AH1552" s="116">
        <v>-1</v>
      </c>
      <c r="AI1552" s="116">
        <v>-1</v>
      </c>
      <c r="AJ1552" s="116">
        <v>0</v>
      </c>
      <c r="AM1552" s="116" t="s">
        <v>319</v>
      </c>
      <c r="AN1552" s="116" t="s">
        <v>328</v>
      </c>
      <c r="AQ1552" s="116">
        <v>779</v>
      </c>
      <c r="AR1552" s="116" t="s">
        <v>320</v>
      </c>
      <c r="AS1552" s="116" t="s">
        <v>248</v>
      </c>
      <c r="AT1552" s="116" t="s">
        <v>268</v>
      </c>
      <c r="AV1552" s="116">
        <v>80.078857782224802</v>
      </c>
      <c r="AW1552" s="116">
        <v>0.290156156</v>
      </c>
    </row>
    <row r="1553" spans="1:49" x14ac:dyDescent="0.25">
      <c r="A1553" s="127">
        <v>260000</v>
      </c>
      <c r="B1553" s="127">
        <v>2500000</v>
      </c>
      <c r="C1553" s="127">
        <v>840000</v>
      </c>
      <c r="D1553" s="116" t="s">
        <v>314</v>
      </c>
      <c r="E1553" s="116" t="s">
        <v>315</v>
      </c>
      <c r="F1553" s="116" t="s">
        <v>316</v>
      </c>
      <c r="G1553" s="116" t="s">
        <v>317</v>
      </c>
      <c r="H1553" s="116">
        <v>0.36</v>
      </c>
      <c r="I1553" s="116">
        <v>0.57999999999999996</v>
      </c>
      <c r="J1553" s="116" t="s">
        <v>326</v>
      </c>
      <c r="K1553" s="116">
        <v>0.10272546106972</v>
      </c>
      <c r="L1553" s="116">
        <v>4005.9037169297499</v>
      </c>
      <c r="M1553" s="116">
        <v>10.6849568212872</v>
      </c>
      <c r="N1553" s="116">
        <v>1.8169541318944</v>
      </c>
      <c r="O1553" s="116">
        <v>1.09761711597678</v>
      </c>
      <c r="P1553" s="116">
        <v>0.18664745094137999</v>
      </c>
      <c r="Q1553" s="116">
        <v>411.50830632251399</v>
      </c>
      <c r="R1553" s="116">
        <v>1310</v>
      </c>
      <c r="S1553" s="116" t="s">
        <v>318</v>
      </c>
      <c r="T1553" s="116">
        <v>1310</v>
      </c>
      <c r="U1553" s="116" t="s">
        <v>327</v>
      </c>
      <c r="V1553" s="116" t="s">
        <v>326</v>
      </c>
      <c r="Z1553" s="116">
        <v>0</v>
      </c>
      <c r="AA1553" s="116">
        <v>1</v>
      </c>
      <c r="AB1553" s="116">
        <v>1.09761711597678</v>
      </c>
      <c r="AC1553" s="116">
        <v>0.18664745094137999</v>
      </c>
      <c r="AD1553" s="116">
        <v>411.50830632251399</v>
      </c>
      <c r="AF1553" s="116">
        <v>-1</v>
      </c>
      <c r="AG1553" s="116">
        <v>-1</v>
      </c>
      <c r="AH1553" s="116">
        <v>-1</v>
      </c>
      <c r="AI1553" s="116">
        <v>-1</v>
      </c>
      <c r="AJ1553" s="116">
        <v>0</v>
      </c>
      <c r="AM1553" s="116" t="s">
        <v>319</v>
      </c>
      <c r="AN1553" s="116" t="s">
        <v>328</v>
      </c>
      <c r="AQ1553" s="116">
        <v>779</v>
      </c>
      <c r="AR1553" s="116" t="s">
        <v>320</v>
      </c>
      <c r="AS1553" s="116" t="s">
        <v>248</v>
      </c>
      <c r="AT1553" s="116" t="s">
        <v>268</v>
      </c>
      <c r="AV1553" s="116">
        <v>82.881128032979504</v>
      </c>
      <c r="AW1553" s="116">
        <v>0.33374558500000001</v>
      </c>
    </row>
    <row r="1554" spans="1:49" x14ac:dyDescent="0.25">
      <c r="A1554" s="127">
        <v>260000</v>
      </c>
      <c r="B1554" s="127">
        <v>2500000</v>
      </c>
      <c r="C1554" s="127">
        <v>840000</v>
      </c>
      <c r="D1554" s="116" t="s">
        <v>314</v>
      </c>
      <c r="E1554" s="116" t="s">
        <v>315</v>
      </c>
      <c r="F1554" s="116" t="s">
        <v>316</v>
      </c>
      <c r="G1554" s="116" t="s">
        <v>317</v>
      </c>
      <c r="H1554" s="116">
        <v>0.36</v>
      </c>
      <c r="I1554" s="116">
        <v>0.57999999999999996</v>
      </c>
      <c r="J1554" s="116" t="s">
        <v>326</v>
      </c>
      <c r="K1554" s="116">
        <v>4.183298033979E-2</v>
      </c>
      <c r="L1554" s="116">
        <v>4015.5051364426099</v>
      </c>
      <c r="M1554" s="116">
        <v>10.353842167697699</v>
      </c>
      <c r="N1554" s="116">
        <v>1.7376165067864</v>
      </c>
      <c r="O1554" s="116">
        <v>0.43313207584263003</v>
      </c>
      <c r="P1554" s="116">
        <v>7.2689677166489997E-2</v>
      </c>
      <c r="Q1554" s="116">
        <v>167.98054742714899</v>
      </c>
      <c r="R1554" s="116">
        <v>1210</v>
      </c>
      <c r="S1554" s="116" t="s">
        <v>318</v>
      </c>
      <c r="T1554" s="116">
        <v>1210</v>
      </c>
      <c r="U1554" s="116" t="s">
        <v>327</v>
      </c>
      <c r="V1554" s="116" t="s">
        <v>326</v>
      </c>
      <c r="Z1554" s="116">
        <v>0</v>
      </c>
      <c r="AA1554" s="116">
        <v>1</v>
      </c>
      <c r="AB1554" s="116">
        <v>0.43313207584263003</v>
      </c>
      <c r="AC1554" s="116">
        <v>7.2689677166489997E-2</v>
      </c>
      <c r="AD1554" s="116">
        <v>167.980547428872</v>
      </c>
      <c r="AF1554" s="116">
        <v>-1</v>
      </c>
      <c r="AG1554" s="116">
        <v>-1</v>
      </c>
      <c r="AH1554" s="116">
        <v>-1</v>
      </c>
      <c r="AI1554" s="116">
        <v>-1</v>
      </c>
      <c r="AJ1554" s="116">
        <v>0</v>
      </c>
      <c r="AM1554" s="116" t="s">
        <v>319</v>
      </c>
      <c r="AN1554" s="116" t="s">
        <v>328</v>
      </c>
      <c r="AQ1554" s="116">
        <v>779</v>
      </c>
      <c r="AR1554" s="116" t="s">
        <v>320</v>
      </c>
      <c r="AS1554" s="116" t="s">
        <v>248</v>
      </c>
      <c r="AT1554" s="116" t="s">
        <v>268</v>
      </c>
      <c r="AV1554" s="116">
        <v>124.357103069619</v>
      </c>
      <c r="AW1554" s="116">
        <v>0.1362372647</v>
      </c>
    </row>
    <row r="1555" spans="1:49" x14ac:dyDescent="0.25">
      <c r="A1555" s="127">
        <v>260000</v>
      </c>
      <c r="B1555" s="127">
        <v>2500000</v>
      </c>
      <c r="C1555" s="127">
        <v>840000</v>
      </c>
      <c r="D1555" s="116" t="s">
        <v>314</v>
      </c>
      <c r="E1555" s="116" t="s">
        <v>315</v>
      </c>
      <c r="F1555" s="116" t="s">
        <v>316</v>
      </c>
      <c r="G1555" s="116" t="s">
        <v>317</v>
      </c>
      <c r="H1555" s="116">
        <v>0.36</v>
      </c>
      <c r="I1555" s="116">
        <v>0.57999999999999996</v>
      </c>
      <c r="J1555" s="116" t="s">
        <v>326</v>
      </c>
      <c r="K1555" s="116">
        <v>5.0216089386229998E-2</v>
      </c>
      <c r="L1555" s="116">
        <v>4015.5051364426099</v>
      </c>
      <c r="M1555" s="116">
        <v>10.353842167697699</v>
      </c>
      <c r="N1555" s="116">
        <v>1.7376165067864</v>
      </c>
      <c r="O1555" s="116">
        <v>0.51992946378407001</v>
      </c>
      <c r="P1555" s="116">
        <v>8.7256305823779995E-2</v>
      </c>
      <c r="Q1555" s="116">
        <v>201.64296486248799</v>
      </c>
      <c r="R1555" s="116">
        <v>1310</v>
      </c>
      <c r="S1555" s="116" t="s">
        <v>318</v>
      </c>
      <c r="T1555" s="116">
        <v>1310</v>
      </c>
      <c r="U1555" s="116" t="s">
        <v>327</v>
      </c>
      <c r="V1555" s="116" t="s">
        <v>326</v>
      </c>
      <c r="Z1555" s="116">
        <v>0</v>
      </c>
      <c r="AA1555" s="116">
        <v>1</v>
      </c>
      <c r="AB1555" s="116">
        <v>0.51992946378407001</v>
      </c>
      <c r="AC1555" s="116">
        <v>8.7256305823779995E-2</v>
      </c>
      <c r="AD1555" s="116">
        <v>201.64296486248901</v>
      </c>
      <c r="AF1555" s="116">
        <v>-1</v>
      </c>
      <c r="AG1555" s="116">
        <v>-1</v>
      </c>
      <c r="AH1555" s="116">
        <v>-1</v>
      </c>
      <c r="AI1555" s="116">
        <v>-1</v>
      </c>
      <c r="AJ1555" s="116">
        <v>0</v>
      </c>
      <c r="AM1555" s="116" t="s">
        <v>319</v>
      </c>
      <c r="AN1555" s="116" t="s">
        <v>328</v>
      </c>
      <c r="AQ1555" s="116">
        <v>779</v>
      </c>
      <c r="AR1555" s="116" t="s">
        <v>320</v>
      </c>
      <c r="AS1555" s="116" t="s">
        <v>248</v>
      </c>
      <c r="AT1555" s="116" t="s">
        <v>268</v>
      </c>
      <c r="AV1555" s="116">
        <v>57.5658508683603</v>
      </c>
      <c r="AW1555" s="116">
        <v>0.16353849540000001</v>
      </c>
    </row>
    <row r="1556" spans="1:49" x14ac:dyDescent="0.25">
      <c r="A1556" s="127">
        <v>260000</v>
      </c>
      <c r="B1556" s="127">
        <v>2500000</v>
      </c>
      <c r="C1556" s="127">
        <v>840000</v>
      </c>
      <c r="D1556" s="116" t="s">
        <v>314</v>
      </c>
      <c r="E1556" s="116" t="s">
        <v>315</v>
      </c>
      <c r="F1556" s="116" t="s">
        <v>316</v>
      </c>
      <c r="G1556" s="116" t="s">
        <v>317</v>
      </c>
      <c r="H1556" s="116">
        <v>0.36</v>
      </c>
      <c r="I1556" s="116">
        <v>0.57999999999999996</v>
      </c>
      <c r="J1556" s="116" t="s">
        <v>326</v>
      </c>
      <c r="K1556" s="116">
        <v>4.5749848965160003E-2</v>
      </c>
      <c r="L1556" s="116">
        <v>4015.5051364426099</v>
      </c>
      <c r="M1556" s="116">
        <v>10.353842167697699</v>
      </c>
      <c r="N1556" s="116">
        <v>1.7376165067864</v>
      </c>
      <c r="O1556" s="116">
        <v>0.47368671538128998</v>
      </c>
      <c r="P1556" s="116">
        <v>7.9495692744849994E-2</v>
      </c>
      <c r="Q1556" s="116">
        <v>183.70875351108199</v>
      </c>
      <c r="R1556" s="116">
        <v>1310</v>
      </c>
      <c r="S1556" s="116" t="s">
        <v>318</v>
      </c>
      <c r="T1556" s="116">
        <v>1310</v>
      </c>
      <c r="U1556" s="116" t="s">
        <v>327</v>
      </c>
      <c r="V1556" s="116" t="s">
        <v>326</v>
      </c>
      <c r="Z1556" s="116">
        <v>0</v>
      </c>
      <c r="AA1556" s="116">
        <v>1</v>
      </c>
      <c r="AB1556" s="116">
        <v>0.47368671538128998</v>
      </c>
      <c r="AC1556" s="116">
        <v>7.9495692744849994E-2</v>
      </c>
      <c r="AD1556" s="116">
        <v>183.708753511081</v>
      </c>
      <c r="AF1556" s="116">
        <v>-1</v>
      </c>
      <c r="AG1556" s="116">
        <v>-1</v>
      </c>
      <c r="AH1556" s="116">
        <v>-1</v>
      </c>
      <c r="AI1556" s="116">
        <v>-1</v>
      </c>
      <c r="AJ1556" s="116">
        <v>0</v>
      </c>
      <c r="AM1556" s="116" t="s">
        <v>319</v>
      </c>
      <c r="AN1556" s="116" t="s">
        <v>328</v>
      </c>
      <c r="AQ1556" s="116">
        <v>779</v>
      </c>
      <c r="AR1556" s="116" t="s">
        <v>320</v>
      </c>
      <c r="AS1556" s="116" t="s">
        <v>248</v>
      </c>
      <c r="AT1556" s="116" t="s">
        <v>268</v>
      </c>
      <c r="AV1556" s="116">
        <v>77.515226353331599</v>
      </c>
      <c r="AW1556" s="116">
        <v>0.14899331190000001</v>
      </c>
    </row>
    <row r="1557" spans="1:49" x14ac:dyDescent="0.25">
      <c r="A1557" s="127">
        <v>260000</v>
      </c>
      <c r="B1557" s="127">
        <v>2500000</v>
      </c>
      <c r="C1557" s="127">
        <v>840000</v>
      </c>
      <c r="D1557" s="116" t="s">
        <v>314</v>
      </c>
      <c r="E1557" s="116" t="s">
        <v>315</v>
      </c>
      <c r="F1557" s="116" t="s">
        <v>316</v>
      </c>
      <c r="G1557" s="116" t="s">
        <v>317</v>
      </c>
      <c r="H1557" s="116">
        <v>0.36</v>
      </c>
      <c r="I1557" s="116">
        <v>0.57999999999999996</v>
      </c>
      <c r="J1557" s="116" t="s">
        <v>326</v>
      </c>
      <c r="K1557" s="116">
        <v>0.19269591226077001</v>
      </c>
      <c r="L1557" s="116">
        <v>4015.5051364426099</v>
      </c>
      <c r="M1557" s="116">
        <v>10.353842167697699</v>
      </c>
      <c r="N1557" s="116">
        <v>1.7376165067864</v>
      </c>
      <c r="O1557" s="116">
        <v>1.99514306190854</v>
      </c>
      <c r="P1557" s="116">
        <v>0.33483159793458001</v>
      </c>
      <c r="Q1557" s="116">
        <v>773.77142545462198</v>
      </c>
      <c r="R1557" s="116">
        <v>1310</v>
      </c>
      <c r="S1557" s="116" t="s">
        <v>318</v>
      </c>
      <c r="T1557" s="116">
        <v>1310</v>
      </c>
      <c r="U1557" s="116" t="s">
        <v>327</v>
      </c>
      <c r="V1557" s="116" t="s">
        <v>326</v>
      </c>
      <c r="Z1557" s="116">
        <v>0</v>
      </c>
      <c r="AA1557" s="116">
        <v>1</v>
      </c>
      <c r="AB1557" s="116">
        <v>1.99514306190854</v>
      </c>
      <c r="AC1557" s="116">
        <v>0.33483159793458001</v>
      </c>
      <c r="AD1557" s="116">
        <v>773.77142545462198</v>
      </c>
      <c r="AF1557" s="116">
        <v>-1</v>
      </c>
      <c r="AG1557" s="116">
        <v>-1</v>
      </c>
      <c r="AH1557" s="116">
        <v>-1</v>
      </c>
      <c r="AI1557" s="116">
        <v>-1</v>
      </c>
      <c r="AJ1557" s="116">
        <v>0</v>
      </c>
      <c r="AM1557" s="116" t="s">
        <v>319</v>
      </c>
      <c r="AN1557" s="116" t="s">
        <v>328</v>
      </c>
      <c r="AQ1557" s="116">
        <v>779</v>
      </c>
      <c r="AR1557" s="116" t="s">
        <v>320</v>
      </c>
      <c r="AS1557" s="116" t="s">
        <v>248</v>
      </c>
      <c r="AT1557" s="116" t="s">
        <v>268</v>
      </c>
      <c r="AV1557" s="116">
        <v>113.550283003799</v>
      </c>
      <c r="AW1557" s="116">
        <v>0.62755184549999998</v>
      </c>
    </row>
    <row r="1558" spans="1:49" x14ac:dyDescent="0.25">
      <c r="A1558" s="127">
        <v>260000</v>
      </c>
      <c r="B1558" s="127">
        <v>2500000</v>
      </c>
      <c r="C1558" s="127">
        <v>840000</v>
      </c>
      <c r="D1558" s="116" t="s">
        <v>314</v>
      </c>
      <c r="E1558" s="116" t="s">
        <v>315</v>
      </c>
      <c r="F1558" s="116" t="s">
        <v>316</v>
      </c>
      <c r="G1558" s="116" t="s">
        <v>317</v>
      </c>
      <c r="H1558" s="116">
        <v>0.36</v>
      </c>
      <c r="I1558" s="116">
        <v>0.57999999999999996</v>
      </c>
      <c r="J1558" s="116" t="s">
        <v>326</v>
      </c>
      <c r="K1558" s="116">
        <v>4.3640634206899998E-3</v>
      </c>
      <c r="L1558" s="116">
        <v>4015.5051364426099</v>
      </c>
      <c r="M1558" s="116">
        <v>10.353842167697699</v>
      </c>
      <c r="N1558" s="116">
        <v>1.7376165067864</v>
      </c>
      <c r="O1558" s="116">
        <v>4.5184823867669997E-2</v>
      </c>
      <c r="P1558" s="116">
        <v>7.5830686364499996E-3</v>
      </c>
      <c r="Q1558" s="116">
        <v>17.523919081553998</v>
      </c>
      <c r="R1558" s="116">
        <v>1750</v>
      </c>
      <c r="S1558" s="116" t="s">
        <v>321</v>
      </c>
      <c r="T1558" s="116">
        <v>1750</v>
      </c>
      <c r="U1558" s="116" t="s">
        <v>327</v>
      </c>
      <c r="V1558" s="116" t="s">
        <v>326</v>
      </c>
      <c r="Z1558" s="116">
        <v>0</v>
      </c>
      <c r="AA1558" s="116">
        <v>1</v>
      </c>
      <c r="AB1558" s="116">
        <v>4.5184823867669997E-2</v>
      </c>
      <c r="AC1558" s="116">
        <v>7.5830686364499996E-3</v>
      </c>
      <c r="AD1558" s="116">
        <v>17.523919108915599</v>
      </c>
      <c r="AF1558" s="116">
        <v>-1</v>
      </c>
      <c r="AG1558" s="116">
        <v>-1</v>
      </c>
      <c r="AH1558" s="116">
        <v>-1</v>
      </c>
      <c r="AI1558" s="116">
        <v>-1</v>
      </c>
      <c r="AJ1558" s="116">
        <v>0</v>
      </c>
      <c r="AM1558" s="116" t="s">
        <v>319</v>
      </c>
      <c r="AN1558" s="116" t="s">
        <v>328</v>
      </c>
      <c r="AQ1558" s="116">
        <v>779</v>
      </c>
      <c r="AR1558" s="116" t="s">
        <v>320</v>
      </c>
      <c r="AS1558" s="116" t="s">
        <v>248</v>
      </c>
      <c r="AT1558" s="116" t="s">
        <v>268</v>
      </c>
      <c r="AV1558" s="116">
        <v>101.101417463167</v>
      </c>
      <c r="AW1558" s="116">
        <v>1.42124243E-2</v>
      </c>
    </row>
    <row r="1559" spans="1:49" x14ac:dyDescent="0.25">
      <c r="A1559" s="127">
        <v>260000</v>
      </c>
      <c r="B1559" s="127">
        <v>2500000</v>
      </c>
      <c r="C1559" s="127">
        <v>840000</v>
      </c>
      <c r="D1559" s="116" t="s">
        <v>314</v>
      </c>
      <c r="E1559" s="116" t="s">
        <v>315</v>
      </c>
      <c r="F1559" s="116" t="s">
        <v>316</v>
      </c>
      <c r="G1559" s="116" t="s">
        <v>317</v>
      </c>
      <c r="H1559" s="116">
        <v>0.36</v>
      </c>
      <c r="I1559" s="116">
        <v>0.57999999999999996</v>
      </c>
      <c r="J1559" s="116" t="s">
        <v>326</v>
      </c>
      <c r="K1559" s="116">
        <v>4.4565697852539998E-2</v>
      </c>
      <c r="L1559" s="116">
        <v>3974.6111397504301</v>
      </c>
      <c r="M1559" s="116">
        <v>10.911492361916199</v>
      </c>
      <c r="N1559" s="116">
        <v>1.96133683325677</v>
      </c>
      <c r="O1559" s="116">
        <v>0.48627827172151999</v>
      </c>
      <c r="P1559" s="116">
        <v>8.7408344697989998E-2</v>
      </c>
      <c r="Q1559" s="116">
        <v>177.13131913548099</v>
      </c>
      <c r="R1559" s="116">
        <v>1210</v>
      </c>
      <c r="S1559" s="116" t="s">
        <v>318</v>
      </c>
      <c r="T1559" s="116">
        <v>1210</v>
      </c>
      <c r="U1559" s="116" t="s">
        <v>327</v>
      </c>
      <c r="V1559" s="116" t="s">
        <v>326</v>
      </c>
      <c r="Z1559" s="116">
        <v>0</v>
      </c>
      <c r="AA1559" s="116">
        <v>1</v>
      </c>
      <c r="AB1559" s="116">
        <v>0.48627827172151999</v>
      </c>
      <c r="AC1559" s="116">
        <v>8.7408344697989998E-2</v>
      </c>
      <c r="AD1559" s="116">
        <v>177.13131913548199</v>
      </c>
      <c r="AF1559" s="116">
        <v>-1</v>
      </c>
      <c r="AG1559" s="116">
        <v>-1</v>
      </c>
      <c r="AH1559" s="116">
        <v>-1</v>
      </c>
      <c r="AI1559" s="116">
        <v>-1</v>
      </c>
      <c r="AJ1559" s="116">
        <v>0</v>
      </c>
      <c r="AM1559" s="116" t="s">
        <v>319</v>
      </c>
      <c r="AN1559" s="116" t="s">
        <v>328</v>
      </c>
      <c r="AQ1559" s="116">
        <v>779</v>
      </c>
      <c r="AR1559" s="116" t="s">
        <v>320</v>
      </c>
      <c r="AS1559" s="116" t="s">
        <v>248</v>
      </c>
      <c r="AT1559" s="116" t="s">
        <v>268</v>
      </c>
      <c r="AV1559" s="116">
        <v>237.780670493488</v>
      </c>
      <c r="AW1559" s="116">
        <v>0.14365881520000001</v>
      </c>
    </row>
    <row r="1560" spans="1:49" x14ac:dyDescent="0.25">
      <c r="A1560" s="127">
        <v>260000</v>
      </c>
      <c r="B1560" s="127">
        <v>2500000</v>
      </c>
      <c r="C1560" s="127">
        <v>840000</v>
      </c>
      <c r="D1560" s="116" t="s">
        <v>314</v>
      </c>
      <c r="E1560" s="116" t="s">
        <v>315</v>
      </c>
      <c r="F1560" s="116" t="s">
        <v>316</v>
      </c>
      <c r="G1560" s="116" t="s">
        <v>317</v>
      </c>
      <c r="H1560" s="116">
        <v>0.36</v>
      </c>
      <c r="I1560" s="116">
        <v>0.57999999999999996</v>
      </c>
      <c r="J1560" s="116" t="s">
        <v>326</v>
      </c>
      <c r="K1560" s="116">
        <v>6.2208365033050002E-2</v>
      </c>
      <c r="L1560" s="116">
        <v>3974.6111397504301</v>
      </c>
      <c r="M1560" s="116">
        <v>10.911492361916199</v>
      </c>
      <c r="N1560" s="116">
        <v>1.96133683325677</v>
      </c>
      <c r="O1560" s="116">
        <v>0.67878609990542005</v>
      </c>
      <c r="P1560" s="116">
        <v>0.122011557676</v>
      </c>
      <c r="Q1560" s="116">
        <v>247.254060646022</v>
      </c>
      <c r="R1560" s="116">
        <v>1310</v>
      </c>
      <c r="S1560" s="116" t="s">
        <v>318</v>
      </c>
      <c r="T1560" s="116">
        <v>1310</v>
      </c>
      <c r="U1560" s="116" t="s">
        <v>327</v>
      </c>
      <c r="V1560" s="116" t="s">
        <v>326</v>
      </c>
      <c r="Z1560" s="116">
        <v>0</v>
      </c>
      <c r="AA1560" s="116">
        <v>1</v>
      </c>
      <c r="AB1560" s="116">
        <v>0.67878609990542005</v>
      </c>
      <c r="AC1560" s="116">
        <v>0.122011557676</v>
      </c>
      <c r="AD1560" s="116">
        <v>247.254060646021</v>
      </c>
      <c r="AF1560" s="116">
        <v>-1</v>
      </c>
      <c r="AG1560" s="116">
        <v>-1</v>
      </c>
      <c r="AH1560" s="116">
        <v>-1</v>
      </c>
      <c r="AI1560" s="116">
        <v>-1</v>
      </c>
      <c r="AJ1560" s="116">
        <v>0</v>
      </c>
      <c r="AM1560" s="116" t="s">
        <v>319</v>
      </c>
      <c r="AN1560" s="116" t="s">
        <v>328</v>
      </c>
      <c r="AQ1560" s="116">
        <v>779</v>
      </c>
      <c r="AR1560" s="116" t="s">
        <v>320</v>
      </c>
      <c r="AS1560" s="116" t="s">
        <v>248</v>
      </c>
      <c r="AT1560" s="116" t="s">
        <v>268</v>
      </c>
      <c r="AV1560" s="116">
        <v>81.8448552779697</v>
      </c>
      <c r="AW1560" s="116">
        <v>0.2005304628</v>
      </c>
    </row>
    <row r="1561" spans="1:49" x14ac:dyDescent="0.25">
      <c r="A1561" s="127">
        <v>260000</v>
      </c>
      <c r="B1561" s="127">
        <v>2500000</v>
      </c>
      <c r="C1561" s="127">
        <v>840000</v>
      </c>
      <c r="D1561" s="116" t="s">
        <v>314</v>
      </c>
      <c r="E1561" s="116" t="s">
        <v>315</v>
      </c>
      <c r="F1561" s="116" t="s">
        <v>316</v>
      </c>
      <c r="G1561" s="116" t="s">
        <v>317</v>
      </c>
      <c r="H1561" s="116">
        <v>0.36</v>
      </c>
      <c r="I1561" s="116">
        <v>0.57999999999999996</v>
      </c>
      <c r="J1561" s="116" t="s">
        <v>326</v>
      </c>
      <c r="K1561" s="116">
        <v>0.21841954805017</v>
      </c>
      <c r="L1561" s="116">
        <v>3974.6111397504301</v>
      </c>
      <c r="M1561" s="116">
        <v>10.911492361916199</v>
      </c>
      <c r="N1561" s="116">
        <v>1.96133683325677</v>
      </c>
      <c r="O1561" s="116">
        <v>2.38328323024272</v>
      </c>
      <c r="P1561" s="116">
        <v>0.42839430469411</v>
      </c>
      <c r="Q1561" s="116">
        <v>868.13276881949696</v>
      </c>
      <c r="R1561" s="116">
        <v>1310</v>
      </c>
      <c r="S1561" s="116" t="s">
        <v>318</v>
      </c>
      <c r="T1561" s="116">
        <v>1310</v>
      </c>
      <c r="U1561" s="116" t="s">
        <v>327</v>
      </c>
      <c r="V1561" s="116" t="s">
        <v>326</v>
      </c>
      <c r="Z1561" s="116">
        <v>0</v>
      </c>
      <c r="AA1561" s="116">
        <v>1</v>
      </c>
      <c r="AB1561" s="116">
        <v>2.38328323024272</v>
      </c>
      <c r="AC1561" s="116">
        <v>0.42839430469411</v>
      </c>
      <c r="AD1561" s="116">
        <v>868.13276881949696</v>
      </c>
      <c r="AF1561" s="116">
        <v>-1</v>
      </c>
      <c r="AG1561" s="116">
        <v>-1</v>
      </c>
      <c r="AH1561" s="116">
        <v>-1</v>
      </c>
      <c r="AI1561" s="116">
        <v>-1</v>
      </c>
      <c r="AJ1561" s="116">
        <v>0</v>
      </c>
      <c r="AM1561" s="116" t="s">
        <v>319</v>
      </c>
      <c r="AN1561" s="116" t="s">
        <v>328</v>
      </c>
      <c r="AQ1561" s="116">
        <v>779</v>
      </c>
      <c r="AR1561" s="116" t="s">
        <v>320</v>
      </c>
      <c r="AS1561" s="116" t="s">
        <v>248</v>
      </c>
      <c r="AT1561" s="116" t="s">
        <v>268</v>
      </c>
      <c r="AV1561" s="116">
        <v>119.433345170199</v>
      </c>
      <c r="AW1561" s="116">
        <v>0.7040817265</v>
      </c>
    </row>
    <row r="1562" spans="1:49" x14ac:dyDescent="0.25">
      <c r="A1562" s="127">
        <v>260000</v>
      </c>
      <c r="B1562" s="127">
        <v>2500000</v>
      </c>
      <c r="C1562" s="127">
        <v>840000</v>
      </c>
      <c r="D1562" s="116" t="s">
        <v>314</v>
      </c>
      <c r="E1562" s="116" t="s">
        <v>315</v>
      </c>
      <c r="F1562" s="116" t="s">
        <v>316</v>
      </c>
      <c r="G1562" s="116" t="s">
        <v>317</v>
      </c>
      <c r="H1562" s="116">
        <v>0.36</v>
      </c>
      <c r="I1562" s="116">
        <v>0.57999999999999996</v>
      </c>
      <c r="J1562" s="116" t="s">
        <v>326</v>
      </c>
      <c r="K1562" s="116">
        <v>1.9776690470060001E-2</v>
      </c>
      <c r="L1562" s="116">
        <v>3974.6111397504301</v>
      </c>
      <c r="M1562" s="116">
        <v>10.911492361916199</v>
      </c>
      <c r="N1562" s="116">
        <v>1.96133683325677</v>
      </c>
      <c r="O1562" s="116">
        <v>0.21579320700811999</v>
      </c>
      <c r="P1562" s="116">
        <v>3.8788751458860002E-2</v>
      </c>
      <c r="Q1562" s="116">
        <v>78.604654249728497</v>
      </c>
      <c r="R1562" s="116">
        <v>1310</v>
      </c>
      <c r="S1562" s="116" t="s">
        <v>318</v>
      </c>
      <c r="T1562" s="116">
        <v>1310</v>
      </c>
      <c r="U1562" s="116" t="s">
        <v>327</v>
      </c>
      <c r="V1562" s="116" t="s">
        <v>326</v>
      </c>
      <c r="Z1562" s="116">
        <v>0</v>
      </c>
      <c r="AA1562" s="116">
        <v>1</v>
      </c>
      <c r="AB1562" s="116">
        <v>0.21579320700811999</v>
      </c>
      <c r="AC1562" s="116">
        <v>3.8788751458860002E-2</v>
      </c>
      <c r="AD1562" s="116">
        <v>78.604654249726494</v>
      </c>
      <c r="AF1562" s="116">
        <v>-1</v>
      </c>
      <c r="AG1562" s="116">
        <v>-1</v>
      </c>
      <c r="AH1562" s="116">
        <v>-1</v>
      </c>
      <c r="AI1562" s="116">
        <v>-1</v>
      </c>
      <c r="AJ1562" s="116">
        <v>0</v>
      </c>
      <c r="AM1562" s="116" t="s">
        <v>319</v>
      </c>
      <c r="AN1562" s="116" t="s">
        <v>328</v>
      </c>
      <c r="AQ1562" s="116">
        <v>779</v>
      </c>
      <c r="AR1562" s="116" t="s">
        <v>320</v>
      </c>
      <c r="AS1562" s="116" t="s">
        <v>248</v>
      </c>
      <c r="AT1562" s="116" t="s">
        <v>268</v>
      </c>
      <c r="AV1562" s="116">
        <v>40.4570631181751</v>
      </c>
      <c r="AW1562" s="116">
        <v>6.3750733399999995E-2</v>
      </c>
    </row>
    <row r="1563" spans="1:49" x14ac:dyDescent="0.25">
      <c r="A1563" s="127">
        <v>260000</v>
      </c>
      <c r="B1563" s="127">
        <v>2500000</v>
      </c>
      <c r="C1563" s="127">
        <v>840000</v>
      </c>
      <c r="D1563" s="116" t="s">
        <v>314</v>
      </c>
      <c r="E1563" s="116" t="s">
        <v>315</v>
      </c>
      <c r="F1563" s="116" t="s">
        <v>316</v>
      </c>
      <c r="G1563" s="116" t="s">
        <v>317</v>
      </c>
      <c r="H1563" s="116">
        <v>0.36</v>
      </c>
      <c r="I1563" s="116">
        <v>0.57999999999999996</v>
      </c>
      <c r="J1563" s="116" t="s">
        <v>326</v>
      </c>
      <c r="K1563" s="116">
        <v>0.12635252032899</v>
      </c>
      <c r="L1563" s="116">
        <v>3974.6111397504301</v>
      </c>
      <c r="M1563" s="116">
        <v>10.911492361916199</v>
      </c>
      <c r="N1563" s="116">
        <v>1.96133683325677</v>
      </c>
      <c r="O1563" s="116">
        <v>1.37869456047867</v>
      </c>
      <c r="P1563" s="116">
        <v>0.24781985209608001</v>
      </c>
      <c r="Q1563" s="116">
        <v>502.20213483515897</v>
      </c>
      <c r="R1563" s="116">
        <v>1310</v>
      </c>
      <c r="S1563" s="116" t="s">
        <v>318</v>
      </c>
      <c r="T1563" s="116">
        <v>1310</v>
      </c>
      <c r="U1563" s="116" t="s">
        <v>327</v>
      </c>
      <c r="V1563" s="116" t="s">
        <v>326</v>
      </c>
      <c r="Z1563" s="116">
        <v>0</v>
      </c>
      <c r="AA1563" s="116">
        <v>1</v>
      </c>
      <c r="AB1563" s="116">
        <v>1.37869456047867</v>
      </c>
      <c r="AC1563" s="116">
        <v>0.24781985209608001</v>
      </c>
      <c r="AD1563" s="116">
        <v>502.20213483515897</v>
      </c>
      <c r="AF1563" s="116">
        <v>-1</v>
      </c>
      <c r="AG1563" s="116">
        <v>-1</v>
      </c>
      <c r="AH1563" s="116">
        <v>-1</v>
      </c>
      <c r="AI1563" s="116">
        <v>-1</v>
      </c>
      <c r="AJ1563" s="116">
        <v>0</v>
      </c>
      <c r="AM1563" s="116" t="s">
        <v>319</v>
      </c>
      <c r="AN1563" s="116" t="s">
        <v>328</v>
      </c>
      <c r="AQ1563" s="116">
        <v>779</v>
      </c>
      <c r="AR1563" s="116" t="s">
        <v>320</v>
      </c>
      <c r="AS1563" s="116" t="s">
        <v>248</v>
      </c>
      <c r="AT1563" s="116" t="s">
        <v>268</v>
      </c>
      <c r="AV1563" s="116">
        <v>101.20258430410399</v>
      </c>
      <c r="AW1563" s="116">
        <v>0.40730100149999998</v>
      </c>
    </row>
    <row r="1564" spans="1:49" x14ac:dyDescent="0.25">
      <c r="A1564" s="127">
        <v>260000</v>
      </c>
      <c r="B1564" s="127">
        <v>2500000</v>
      </c>
      <c r="C1564" s="127">
        <v>840000</v>
      </c>
      <c r="D1564" s="116" t="s">
        <v>314</v>
      </c>
      <c r="E1564" s="116" t="s">
        <v>315</v>
      </c>
      <c r="F1564" s="116" t="s">
        <v>316</v>
      </c>
      <c r="G1564" s="116" t="s">
        <v>317</v>
      </c>
      <c r="H1564" s="116">
        <v>0.36</v>
      </c>
      <c r="I1564" s="116">
        <v>0.57999999999999996</v>
      </c>
      <c r="J1564" s="116" t="s">
        <v>326</v>
      </c>
      <c r="K1564" s="116">
        <v>4.3882130532420002E-2</v>
      </c>
      <c r="L1564" s="116">
        <v>3956.0431021526801</v>
      </c>
      <c r="M1564" s="116">
        <v>10.034556582692099</v>
      </c>
      <c r="N1564" s="116">
        <v>1.5472371463529799</v>
      </c>
      <c r="O1564" s="116">
        <v>0.44033772179671998</v>
      </c>
      <c r="P1564" s="116">
        <v>6.7896062420880005E-2</v>
      </c>
      <c r="Q1564" s="116">
        <v>173.59959980057101</v>
      </c>
      <c r="R1564" s="116">
        <v>1210</v>
      </c>
      <c r="S1564" s="116" t="s">
        <v>318</v>
      </c>
      <c r="T1564" s="116">
        <v>1210</v>
      </c>
      <c r="U1564" s="116" t="s">
        <v>327</v>
      </c>
      <c r="V1564" s="116" t="s">
        <v>326</v>
      </c>
      <c r="Z1564" s="116">
        <v>0</v>
      </c>
      <c r="AA1564" s="116">
        <v>1</v>
      </c>
      <c r="AB1564" s="116">
        <v>0.44033772179671998</v>
      </c>
      <c r="AC1564" s="116">
        <v>6.7896062420880005E-2</v>
      </c>
      <c r="AD1564" s="116">
        <v>173.59959980057101</v>
      </c>
      <c r="AF1564" s="116">
        <v>-1</v>
      </c>
      <c r="AG1564" s="116">
        <v>-1</v>
      </c>
      <c r="AH1564" s="116">
        <v>-1</v>
      </c>
      <c r="AI1564" s="116">
        <v>-1</v>
      </c>
      <c r="AJ1564" s="116">
        <v>0</v>
      </c>
      <c r="AM1564" s="116" t="s">
        <v>319</v>
      </c>
      <c r="AN1564" s="116" t="s">
        <v>328</v>
      </c>
      <c r="AQ1564" s="116">
        <v>779</v>
      </c>
      <c r="AR1564" s="116" t="s">
        <v>320</v>
      </c>
      <c r="AS1564" s="116" t="s">
        <v>248</v>
      </c>
      <c r="AT1564" s="116" t="s">
        <v>268</v>
      </c>
      <c r="AV1564" s="116">
        <v>70.456810122514796</v>
      </c>
      <c r="AW1564" s="116">
        <v>0.14079448480000001</v>
      </c>
    </row>
    <row r="1565" spans="1:49" x14ac:dyDescent="0.25">
      <c r="A1565" s="127">
        <v>260000</v>
      </c>
      <c r="B1565" s="127">
        <v>2500000</v>
      </c>
      <c r="C1565" s="127">
        <v>840000</v>
      </c>
      <c r="D1565" s="116" t="s">
        <v>314</v>
      </c>
      <c r="E1565" s="116" t="s">
        <v>315</v>
      </c>
      <c r="F1565" s="116" t="s">
        <v>316</v>
      </c>
      <c r="G1565" s="116" t="s">
        <v>317</v>
      </c>
      <c r="H1565" s="116">
        <v>0.36</v>
      </c>
      <c r="I1565" s="116">
        <v>0.57999999999999996</v>
      </c>
      <c r="J1565" s="116" t="s">
        <v>326</v>
      </c>
      <c r="K1565" s="116">
        <v>1.3723630608219999E-2</v>
      </c>
      <c r="L1565" s="116">
        <v>3956.0431021526801</v>
      </c>
      <c r="M1565" s="116">
        <v>10.034556582692099</v>
      </c>
      <c r="N1565" s="116">
        <v>1.5472371463529799</v>
      </c>
      <c r="O1565" s="116">
        <v>0.13771054785817</v>
      </c>
      <c r="P1565" s="116">
        <v>2.1233711059860001E-2</v>
      </c>
      <c r="Q1565" s="116">
        <v>54.291274204152003</v>
      </c>
      <c r="R1565" s="116">
        <v>1310</v>
      </c>
      <c r="S1565" s="116" t="s">
        <v>318</v>
      </c>
      <c r="T1565" s="116">
        <v>1310</v>
      </c>
      <c r="U1565" s="116" t="s">
        <v>327</v>
      </c>
      <c r="V1565" s="116" t="s">
        <v>326</v>
      </c>
      <c r="Z1565" s="116">
        <v>0</v>
      </c>
      <c r="AA1565" s="116">
        <v>1</v>
      </c>
      <c r="AB1565" s="116">
        <v>0.13771054785817</v>
      </c>
      <c r="AC1565" s="116">
        <v>2.1233711059860001E-2</v>
      </c>
      <c r="AD1565" s="116">
        <v>54.291274204150803</v>
      </c>
      <c r="AF1565" s="116">
        <v>-1</v>
      </c>
      <c r="AG1565" s="116">
        <v>-1</v>
      </c>
      <c r="AH1565" s="116">
        <v>-1</v>
      </c>
      <c r="AI1565" s="116">
        <v>-1</v>
      </c>
      <c r="AJ1565" s="116">
        <v>0</v>
      </c>
      <c r="AM1565" s="116" t="s">
        <v>319</v>
      </c>
      <c r="AN1565" s="116" t="s">
        <v>328</v>
      </c>
      <c r="AQ1565" s="116">
        <v>779</v>
      </c>
      <c r="AR1565" s="116" t="s">
        <v>320</v>
      </c>
      <c r="AS1565" s="116" t="s">
        <v>248</v>
      </c>
      <c r="AT1565" s="116" t="s">
        <v>268</v>
      </c>
      <c r="AV1565" s="116">
        <v>71.268219071721603</v>
      </c>
      <c r="AW1565" s="116">
        <v>4.4031852599999997E-2</v>
      </c>
    </row>
    <row r="1566" spans="1:49" x14ac:dyDescent="0.25">
      <c r="A1566" s="127">
        <v>260000</v>
      </c>
      <c r="B1566" s="127">
        <v>2500000</v>
      </c>
      <c r="C1566" s="127">
        <v>840000</v>
      </c>
      <c r="D1566" s="116" t="s">
        <v>314</v>
      </c>
      <c r="E1566" s="116" t="s">
        <v>315</v>
      </c>
      <c r="F1566" s="116" t="s">
        <v>316</v>
      </c>
      <c r="G1566" s="116" t="s">
        <v>317</v>
      </c>
      <c r="H1566" s="116">
        <v>0.36</v>
      </c>
      <c r="I1566" s="116">
        <v>0.57999999999999996</v>
      </c>
      <c r="J1566" s="116" t="s">
        <v>326</v>
      </c>
      <c r="K1566" s="116">
        <v>4.1210311769499996E-3</v>
      </c>
      <c r="L1566" s="116">
        <v>3956.0431021526801</v>
      </c>
      <c r="M1566" s="116">
        <v>10.034556582692099</v>
      </c>
      <c r="N1566" s="116">
        <v>1.5472371463529799</v>
      </c>
      <c r="O1566" s="116">
        <v>4.1352720524230002E-2</v>
      </c>
      <c r="P1566" s="116">
        <v>6.3762125182699999E-3</v>
      </c>
      <c r="Q1566" s="116">
        <v>16.302976961364799</v>
      </c>
      <c r="R1566" s="116">
        <v>1310</v>
      </c>
      <c r="S1566" s="116" t="s">
        <v>318</v>
      </c>
      <c r="T1566" s="116">
        <v>1310</v>
      </c>
      <c r="U1566" s="116" t="s">
        <v>327</v>
      </c>
      <c r="V1566" s="116" t="s">
        <v>326</v>
      </c>
      <c r="Z1566" s="116">
        <v>0</v>
      </c>
      <c r="AA1566" s="116">
        <v>1</v>
      </c>
      <c r="AB1566" s="116">
        <v>4.1352720524230002E-2</v>
      </c>
      <c r="AC1566" s="116">
        <v>6.3762125182699999E-3</v>
      </c>
      <c r="AD1566" s="116">
        <v>16.302976961364799</v>
      </c>
      <c r="AF1566" s="116">
        <v>-1</v>
      </c>
      <c r="AG1566" s="116">
        <v>-1</v>
      </c>
      <c r="AH1566" s="116">
        <v>-1</v>
      </c>
      <c r="AI1566" s="116">
        <v>-1</v>
      </c>
      <c r="AJ1566" s="116">
        <v>0</v>
      </c>
      <c r="AM1566" s="116" t="s">
        <v>319</v>
      </c>
      <c r="AN1566" s="116" t="s">
        <v>328</v>
      </c>
      <c r="AQ1566" s="116">
        <v>779</v>
      </c>
      <c r="AR1566" s="116" t="s">
        <v>320</v>
      </c>
      <c r="AS1566" s="116" t="s">
        <v>248</v>
      </c>
      <c r="AT1566" s="116" t="s">
        <v>268</v>
      </c>
      <c r="AV1566" s="116">
        <v>28.465804034288901</v>
      </c>
      <c r="AW1566" s="116">
        <v>1.32222035E-2</v>
      </c>
    </row>
    <row r="1567" spans="1:49" x14ac:dyDescent="0.25">
      <c r="A1567" s="127">
        <v>260000</v>
      </c>
      <c r="B1567" s="127">
        <v>2500000</v>
      </c>
      <c r="C1567" s="127">
        <v>850000</v>
      </c>
      <c r="D1567" s="116" t="s">
        <v>314</v>
      </c>
      <c r="E1567" s="116" t="s">
        <v>315</v>
      </c>
      <c r="F1567" s="116" t="s">
        <v>316</v>
      </c>
      <c r="G1567" s="116" t="s">
        <v>317</v>
      </c>
      <c r="H1567" s="116">
        <v>0.36</v>
      </c>
      <c r="I1567" s="116">
        <v>0.57999999999999996</v>
      </c>
      <c r="J1567" s="116" t="s">
        <v>326</v>
      </c>
      <c r="K1567" s="116">
        <v>3.8217070410400001E-3</v>
      </c>
      <c r="L1567" s="116">
        <v>3984.0229350551099</v>
      </c>
      <c r="M1567" s="116">
        <v>10.550688597829399</v>
      </c>
      <c r="N1567" s="116">
        <v>1.7779188579335199</v>
      </c>
      <c r="O1567" s="116">
        <v>4.0321640902159998E-2</v>
      </c>
      <c r="P1567" s="116">
        <v>6.79468501776E-3</v>
      </c>
      <c r="Q1567" s="116">
        <v>15.225768502572899</v>
      </c>
      <c r="R1567" s="116">
        <v>1210</v>
      </c>
      <c r="S1567" s="116" t="s">
        <v>318</v>
      </c>
      <c r="T1567" s="116">
        <v>1210</v>
      </c>
      <c r="U1567" s="116" t="s">
        <v>327</v>
      </c>
      <c r="V1567" s="116" t="s">
        <v>326</v>
      </c>
      <c r="Z1567" s="116">
        <v>0</v>
      </c>
      <c r="AA1567" s="116">
        <v>1</v>
      </c>
      <c r="AB1567" s="116">
        <v>4.0321640902159998E-2</v>
      </c>
      <c r="AC1567" s="116">
        <v>6.79468501776E-3</v>
      </c>
      <c r="AD1567" s="116">
        <v>15.2257685025744</v>
      </c>
      <c r="AF1567" s="116">
        <v>-1</v>
      </c>
      <c r="AG1567" s="116">
        <v>-1</v>
      </c>
      <c r="AH1567" s="116">
        <v>-1</v>
      </c>
      <c r="AI1567" s="116">
        <v>-1</v>
      </c>
      <c r="AJ1567" s="116">
        <v>0</v>
      </c>
      <c r="AM1567" s="116" t="s">
        <v>319</v>
      </c>
      <c r="AN1567" s="116" t="s">
        <v>328</v>
      </c>
      <c r="AQ1567" s="116">
        <v>779</v>
      </c>
      <c r="AR1567" s="116" t="s">
        <v>320</v>
      </c>
      <c r="AS1567" s="116" t="s">
        <v>248</v>
      </c>
      <c r="AT1567" s="116" t="s">
        <v>268</v>
      </c>
      <c r="AV1567" s="116">
        <v>111.43728876753801</v>
      </c>
      <c r="AW1567" s="116">
        <v>1.23485552E-2</v>
      </c>
    </row>
    <row r="1568" spans="1:49" x14ac:dyDescent="0.25">
      <c r="A1568" s="127">
        <v>260000</v>
      </c>
      <c r="B1568" s="127">
        <v>2500000</v>
      </c>
      <c r="C1568" s="127">
        <v>850000</v>
      </c>
      <c r="D1568" s="116" t="s">
        <v>314</v>
      </c>
      <c r="E1568" s="116" t="s">
        <v>315</v>
      </c>
      <c r="F1568" s="116" t="s">
        <v>316</v>
      </c>
      <c r="G1568" s="116" t="s">
        <v>317</v>
      </c>
      <c r="H1568" s="116">
        <v>0.36</v>
      </c>
      <c r="I1568" s="116">
        <v>0.57999999999999996</v>
      </c>
      <c r="J1568" s="116" t="s">
        <v>326</v>
      </c>
      <c r="K1568" s="116">
        <v>8.0079996349670002E-2</v>
      </c>
      <c r="L1568" s="116">
        <v>3984.0229350551099</v>
      </c>
      <c r="M1568" s="116">
        <v>10.550688597829399</v>
      </c>
      <c r="N1568" s="116">
        <v>1.7779188579335199</v>
      </c>
      <c r="O1568" s="116">
        <v>0.84489910440070004</v>
      </c>
      <c r="P1568" s="116">
        <v>0.14237573565332001</v>
      </c>
      <c r="Q1568" s="116">
        <v>319.04054209621899</v>
      </c>
      <c r="R1568" s="116">
        <v>1310</v>
      </c>
      <c r="S1568" s="116" t="s">
        <v>318</v>
      </c>
      <c r="T1568" s="116">
        <v>1310</v>
      </c>
      <c r="U1568" s="116" t="s">
        <v>327</v>
      </c>
      <c r="V1568" s="116" t="s">
        <v>326</v>
      </c>
      <c r="Z1568" s="116">
        <v>0</v>
      </c>
      <c r="AA1568" s="116">
        <v>1</v>
      </c>
      <c r="AB1568" s="116">
        <v>0.84489910440070004</v>
      </c>
      <c r="AC1568" s="116">
        <v>0.14237573565332001</v>
      </c>
      <c r="AD1568" s="116">
        <v>319.04054209621899</v>
      </c>
      <c r="AF1568" s="116">
        <v>-1</v>
      </c>
      <c r="AG1568" s="116">
        <v>-1</v>
      </c>
      <c r="AH1568" s="116">
        <v>-1</v>
      </c>
      <c r="AI1568" s="116">
        <v>-1</v>
      </c>
      <c r="AJ1568" s="116">
        <v>0</v>
      </c>
      <c r="AM1568" s="116" t="s">
        <v>319</v>
      </c>
      <c r="AN1568" s="116" t="s">
        <v>328</v>
      </c>
      <c r="AQ1568" s="116">
        <v>779</v>
      </c>
      <c r="AR1568" s="116" t="s">
        <v>320</v>
      </c>
      <c r="AS1568" s="116" t="s">
        <v>248</v>
      </c>
      <c r="AT1568" s="116" t="s">
        <v>268</v>
      </c>
      <c r="AV1568" s="116">
        <v>73.624781544472896</v>
      </c>
      <c r="AW1568" s="116">
        <v>0.2587514534</v>
      </c>
    </row>
    <row r="1569" spans="1:49" x14ac:dyDescent="0.25">
      <c r="A1569" s="127">
        <v>260000</v>
      </c>
      <c r="B1569" s="127">
        <v>2500000</v>
      </c>
      <c r="C1569" s="127">
        <v>850000</v>
      </c>
      <c r="D1569" s="116" t="s">
        <v>314</v>
      </c>
      <c r="E1569" s="116" t="s">
        <v>315</v>
      </c>
      <c r="F1569" s="116" t="s">
        <v>316</v>
      </c>
      <c r="G1569" s="116" t="s">
        <v>317</v>
      </c>
      <c r="H1569" s="116">
        <v>0.36</v>
      </c>
      <c r="I1569" s="116">
        <v>0.57999999999999996</v>
      </c>
      <c r="J1569" s="116" t="s">
        <v>326</v>
      </c>
      <c r="K1569" s="116">
        <v>0.10223981327904</v>
      </c>
      <c r="L1569" s="116">
        <v>3984.0229350551099</v>
      </c>
      <c r="M1569" s="116">
        <v>10.550688597829399</v>
      </c>
      <c r="N1569" s="116">
        <v>1.7779188579335199</v>
      </c>
      <c r="O1569" s="116">
        <v>1.07870043220747</v>
      </c>
      <c r="P1569" s="116">
        <v>0.18177409206042</v>
      </c>
      <c r="Q1569" s="116">
        <v>407.32576097948402</v>
      </c>
      <c r="R1569" s="116">
        <v>1310</v>
      </c>
      <c r="S1569" s="116" t="s">
        <v>318</v>
      </c>
      <c r="T1569" s="116">
        <v>1310</v>
      </c>
      <c r="U1569" s="116" t="s">
        <v>327</v>
      </c>
      <c r="V1569" s="116" t="s">
        <v>326</v>
      </c>
      <c r="Z1569" s="116">
        <v>0</v>
      </c>
      <c r="AA1569" s="116">
        <v>1</v>
      </c>
      <c r="AB1569" s="116">
        <v>1.07870043220747</v>
      </c>
      <c r="AC1569" s="116">
        <v>0.18177409206042</v>
      </c>
      <c r="AD1569" s="116">
        <v>407.32576097948402</v>
      </c>
      <c r="AF1569" s="116">
        <v>-1</v>
      </c>
      <c r="AG1569" s="116">
        <v>-1</v>
      </c>
      <c r="AH1569" s="116">
        <v>-1</v>
      </c>
      <c r="AI1569" s="116">
        <v>-1</v>
      </c>
      <c r="AJ1569" s="116">
        <v>0</v>
      </c>
      <c r="AM1569" s="116" t="s">
        <v>319</v>
      </c>
      <c r="AN1569" s="116" t="s">
        <v>328</v>
      </c>
      <c r="AQ1569" s="116">
        <v>779</v>
      </c>
      <c r="AR1569" s="116" t="s">
        <v>320</v>
      </c>
      <c r="AS1569" s="116" t="s">
        <v>248</v>
      </c>
      <c r="AT1569" s="116" t="s">
        <v>268</v>
      </c>
      <c r="AV1569" s="116">
        <v>81.586923672789894</v>
      </c>
      <c r="AW1569" s="116">
        <v>0.3303534152</v>
      </c>
    </row>
    <row r="1570" spans="1:49" x14ac:dyDescent="0.25">
      <c r="A1570" s="127">
        <v>260000</v>
      </c>
      <c r="B1570" s="127">
        <v>2500000</v>
      </c>
      <c r="C1570" s="127">
        <v>850000</v>
      </c>
      <c r="D1570" s="116" t="s">
        <v>314</v>
      </c>
      <c r="E1570" s="116" t="s">
        <v>315</v>
      </c>
      <c r="F1570" s="116" t="s">
        <v>316</v>
      </c>
      <c r="G1570" s="116" t="s">
        <v>317</v>
      </c>
      <c r="H1570" s="116">
        <v>0.36</v>
      </c>
      <c r="I1570" s="116">
        <v>0.57999999999999996</v>
      </c>
      <c r="J1570" s="116" t="s">
        <v>326</v>
      </c>
      <c r="K1570" s="116">
        <v>3.3440675448520002E-2</v>
      </c>
      <c r="L1570" s="116">
        <v>3984.0229350551099</v>
      </c>
      <c r="M1570" s="116">
        <v>10.550688597829399</v>
      </c>
      <c r="N1570" s="116">
        <v>1.7779188579335199</v>
      </c>
      <c r="O1570" s="116">
        <v>0.35282215315850002</v>
      </c>
      <c r="P1570" s="116">
        <v>5.9454807501969999E-2</v>
      </c>
      <c r="Q1570" s="116">
        <v>133.22841795067001</v>
      </c>
      <c r="R1570" s="116">
        <v>1310</v>
      </c>
      <c r="S1570" s="116" t="s">
        <v>318</v>
      </c>
      <c r="T1570" s="116">
        <v>1310</v>
      </c>
      <c r="U1570" s="116" t="s">
        <v>327</v>
      </c>
      <c r="V1570" s="116" t="s">
        <v>326</v>
      </c>
      <c r="Z1570" s="116">
        <v>0</v>
      </c>
      <c r="AA1570" s="116">
        <v>1</v>
      </c>
      <c r="AB1570" s="116">
        <v>0.35282215315850002</v>
      </c>
      <c r="AC1570" s="116">
        <v>5.9454807501969999E-2</v>
      </c>
      <c r="AD1570" s="116">
        <v>133.22841795067001</v>
      </c>
      <c r="AF1570" s="116">
        <v>-1</v>
      </c>
      <c r="AG1570" s="116">
        <v>-1</v>
      </c>
      <c r="AH1570" s="116">
        <v>-1</v>
      </c>
      <c r="AI1570" s="116">
        <v>-1</v>
      </c>
      <c r="AJ1570" s="116">
        <v>0</v>
      </c>
      <c r="AM1570" s="116" t="s">
        <v>319</v>
      </c>
      <c r="AN1570" s="116" t="s">
        <v>328</v>
      </c>
      <c r="AQ1570" s="116">
        <v>779</v>
      </c>
      <c r="AR1570" s="116" t="s">
        <v>320</v>
      </c>
      <c r="AS1570" s="116" t="s">
        <v>248</v>
      </c>
      <c r="AT1570" s="116" t="s">
        <v>268</v>
      </c>
      <c r="AV1570" s="116">
        <v>56.2339540159929</v>
      </c>
      <c r="AW1570" s="116">
        <v>0.1080522449</v>
      </c>
    </row>
    <row r="1571" spans="1:49" x14ac:dyDescent="0.25">
      <c r="A1571" s="127">
        <v>260000</v>
      </c>
      <c r="B1571" s="127">
        <v>2500000</v>
      </c>
      <c r="C1571" s="127">
        <v>850000</v>
      </c>
      <c r="D1571" s="116" t="s">
        <v>314</v>
      </c>
      <c r="E1571" s="116" t="s">
        <v>315</v>
      </c>
      <c r="F1571" s="116" t="s">
        <v>316</v>
      </c>
      <c r="G1571" s="116" t="s">
        <v>317</v>
      </c>
      <c r="H1571" s="116">
        <v>0.36</v>
      </c>
      <c r="I1571" s="116">
        <v>0.57999999999999996</v>
      </c>
      <c r="J1571" s="116" t="s">
        <v>326</v>
      </c>
      <c r="K1571" s="116">
        <v>1.50035619633E-3</v>
      </c>
      <c r="L1571" s="116">
        <v>3992.1423257926299</v>
      </c>
      <c r="M1571" s="116">
        <v>9.6684291452177096</v>
      </c>
      <c r="N1571" s="116">
        <v>1.4058705015476101</v>
      </c>
      <c r="O1571" s="116">
        <v>1.4506087576849999E-2</v>
      </c>
      <c r="P1571" s="116">
        <v>2.10930651824E-3</v>
      </c>
      <c r="Q1571" s="116">
        <v>5.9896354751541896</v>
      </c>
      <c r="R1571" s="116">
        <v>1210</v>
      </c>
      <c r="S1571" s="116" t="s">
        <v>318</v>
      </c>
      <c r="T1571" s="116">
        <v>1210</v>
      </c>
      <c r="U1571" s="116" t="s">
        <v>327</v>
      </c>
      <c r="V1571" s="116" t="s">
        <v>326</v>
      </c>
      <c r="Z1571" s="116">
        <v>0</v>
      </c>
      <c r="AA1571" s="116">
        <v>1</v>
      </c>
      <c r="AB1571" s="116">
        <v>1.4506087576849999E-2</v>
      </c>
      <c r="AC1571" s="116">
        <v>2.10930651824E-3</v>
      </c>
      <c r="AD1571" s="116">
        <v>5.9896354698251999</v>
      </c>
      <c r="AF1571" s="116">
        <v>-1</v>
      </c>
      <c r="AG1571" s="116">
        <v>-1</v>
      </c>
      <c r="AH1571" s="116">
        <v>-1</v>
      </c>
      <c r="AI1571" s="116">
        <v>-1</v>
      </c>
      <c r="AJ1571" s="116">
        <v>0</v>
      </c>
      <c r="AM1571" s="116" t="s">
        <v>319</v>
      </c>
      <c r="AN1571" s="116" t="s">
        <v>328</v>
      </c>
      <c r="AQ1571" s="116">
        <v>779</v>
      </c>
      <c r="AR1571" s="116" t="s">
        <v>320</v>
      </c>
      <c r="AS1571" s="116" t="s">
        <v>248</v>
      </c>
      <c r="AT1571" s="116" t="s">
        <v>268</v>
      </c>
      <c r="AV1571" s="116">
        <v>31.371431630300801</v>
      </c>
      <c r="AW1571" s="116">
        <v>4.8577741000000001E-3</v>
      </c>
    </row>
    <row r="1572" spans="1:49" x14ac:dyDescent="0.25">
      <c r="A1572" s="127">
        <v>260000</v>
      </c>
      <c r="B1572" s="127">
        <v>2500000</v>
      </c>
      <c r="C1572" s="127">
        <v>850000</v>
      </c>
      <c r="D1572" s="116" t="s">
        <v>314</v>
      </c>
      <c r="E1572" s="116" t="s">
        <v>315</v>
      </c>
      <c r="F1572" s="116" t="s">
        <v>316</v>
      </c>
      <c r="G1572" s="116" t="s">
        <v>317</v>
      </c>
      <c r="H1572" s="116">
        <v>0.36</v>
      </c>
      <c r="I1572" s="116">
        <v>0.57999999999999996</v>
      </c>
      <c r="J1572" s="116" t="s">
        <v>326</v>
      </c>
      <c r="K1572" s="116">
        <v>6.4645543226899997E-3</v>
      </c>
      <c r="L1572" s="116">
        <v>3992.1423257926299</v>
      </c>
      <c r="M1572" s="116">
        <v>9.6684291452177096</v>
      </c>
      <c r="N1572" s="116">
        <v>1.4058705015476101</v>
      </c>
      <c r="O1572" s="116">
        <v>6.2502085424330001E-2</v>
      </c>
      <c r="P1572" s="116">
        <v>9.0883262279199996E-3</v>
      </c>
      <c r="Q1572" s="116">
        <v>25.8074209289964</v>
      </c>
      <c r="R1572" s="116">
        <v>1310</v>
      </c>
      <c r="S1572" s="116" t="s">
        <v>318</v>
      </c>
      <c r="T1572" s="116">
        <v>1310</v>
      </c>
      <c r="U1572" s="116" t="s">
        <v>327</v>
      </c>
      <c r="V1572" s="116" t="s">
        <v>326</v>
      </c>
      <c r="Z1572" s="116">
        <v>0</v>
      </c>
      <c r="AA1572" s="116">
        <v>1</v>
      </c>
      <c r="AB1572" s="116">
        <v>6.2502085424330001E-2</v>
      </c>
      <c r="AC1572" s="116">
        <v>9.0883262279199996E-3</v>
      </c>
      <c r="AD1572" s="116">
        <v>25.8074209329796</v>
      </c>
      <c r="AF1572" s="116">
        <v>-1</v>
      </c>
      <c r="AG1572" s="116">
        <v>-1</v>
      </c>
      <c r="AH1572" s="116">
        <v>-1</v>
      </c>
      <c r="AI1572" s="116">
        <v>-1</v>
      </c>
      <c r="AJ1572" s="116">
        <v>0</v>
      </c>
      <c r="AM1572" s="116" t="s">
        <v>319</v>
      </c>
      <c r="AN1572" s="116" t="s">
        <v>328</v>
      </c>
      <c r="AQ1572" s="116">
        <v>779</v>
      </c>
      <c r="AR1572" s="116" t="s">
        <v>320</v>
      </c>
      <c r="AS1572" s="116" t="s">
        <v>248</v>
      </c>
      <c r="AT1572" s="116" t="s">
        <v>268</v>
      </c>
      <c r="AV1572" s="116">
        <v>29.918160593785402</v>
      </c>
      <c r="AW1572" s="116">
        <v>2.0930592800000002E-2</v>
      </c>
    </row>
    <row r="1573" spans="1:49" x14ac:dyDescent="0.25">
      <c r="A1573" s="127">
        <v>260000</v>
      </c>
      <c r="B1573" s="127">
        <v>2500000</v>
      </c>
      <c r="C1573" s="127">
        <v>850000</v>
      </c>
      <c r="D1573" s="116" t="s">
        <v>314</v>
      </c>
      <c r="E1573" s="116" t="s">
        <v>315</v>
      </c>
      <c r="F1573" s="116" t="s">
        <v>316</v>
      </c>
      <c r="G1573" s="116" t="s">
        <v>317</v>
      </c>
      <c r="H1573" s="116">
        <v>0.36</v>
      </c>
      <c r="I1573" s="116">
        <v>0.57999999999999996</v>
      </c>
      <c r="J1573" s="116" t="s">
        <v>326</v>
      </c>
      <c r="K1573" s="116">
        <v>0.29226033731035</v>
      </c>
      <c r="L1573" s="116">
        <v>3983.7031280312199</v>
      </c>
      <c r="M1573" s="116">
        <v>10.676097225783</v>
      </c>
      <c r="N1573" s="116">
        <v>1.8393546682234001</v>
      </c>
      <c r="O1573" s="116">
        <v>3.1201997763654501</v>
      </c>
      <c r="P1573" s="116">
        <v>0.53757041576833997</v>
      </c>
      <c r="Q1573" s="116">
        <v>1164.2784199427001</v>
      </c>
      <c r="R1573" s="116">
        <v>1210</v>
      </c>
      <c r="S1573" s="116" t="s">
        <v>318</v>
      </c>
      <c r="T1573" s="116">
        <v>1210</v>
      </c>
      <c r="U1573" s="116" t="s">
        <v>327</v>
      </c>
      <c r="V1573" s="116" t="s">
        <v>326</v>
      </c>
      <c r="Z1573" s="116">
        <v>0</v>
      </c>
      <c r="AA1573" s="116">
        <v>1</v>
      </c>
      <c r="AB1573" s="116">
        <v>3.1201997763654501</v>
      </c>
      <c r="AC1573" s="116">
        <v>0.53757041576833997</v>
      </c>
      <c r="AD1573" s="116">
        <v>1164.2784199427001</v>
      </c>
      <c r="AF1573" s="116">
        <v>-1</v>
      </c>
      <c r="AG1573" s="116">
        <v>-1</v>
      </c>
      <c r="AH1573" s="116">
        <v>-1</v>
      </c>
      <c r="AI1573" s="116">
        <v>-1</v>
      </c>
      <c r="AJ1573" s="116">
        <v>0</v>
      </c>
      <c r="AM1573" s="116" t="s">
        <v>319</v>
      </c>
      <c r="AN1573" s="116" t="s">
        <v>328</v>
      </c>
      <c r="AQ1573" s="116">
        <v>779</v>
      </c>
      <c r="AR1573" s="116" t="s">
        <v>320</v>
      </c>
      <c r="AS1573" s="116" t="s">
        <v>248</v>
      </c>
      <c r="AT1573" s="116" t="s">
        <v>268</v>
      </c>
      <c r="AV1573" s="116">
        <v>240.41131925297</v>
      </c>
      <c r="AW1573" s="116">
        <v>0.94426473639999997</v>
      </c>
    </row>
    <row r="1574" spans="1:49" x14ac:dyDescent="0.25">
      <c r="A1574" s="127">
        <v>260000</v>
      </c>
      <c r="B1574" s="127">
        <v>2500000</v>
      </c>
      <c r="C1574" s="127">
        <v>850000</v>
      </c>
      <c r="D1574" s="116" t="s">
        <v>314</v>
      </c>
      <c r="E1574" s="116" t="s">
        <v>315</v>
      </c>
      <c r="F1574" s="116" t="s">
        <v>316</v>
      </c>
      <c r="G1574" s="116" t="s">
        <v>317</v>
      </c>
      <c r="H1574" s="116">
        <v>0.36</v>
      </c>
      <c r="I1574" s="116">
        <v>0.57999999999999996</v>
      </c>
      <c r="J1574" s="116" t="s">
        <v>326</v>
      </c>
      <c r="K1574" s="116">
        <v>0.16557632529381</v>
      </c>
      <c r="L1574" s="116">
        <v>3983.7031280312199</v>
      </c>
      <c r="M1574" s="116">
        <v>10.676097225783</v>
      </c>
      <c r="N1574" s="116">
        <v>1.8393546682234001</v>
      </c>
      <c r="O1574" s="116">
        <v>1.7677089471246601</v>
      </c>
      <c r="P1574" s="116">
        <v>0.30455358687646</v>
      </c>
      <c r="Q1574" s="116">
        <v>659.60692500089397</v>
      </c>
      <c r="R1574" s="116">
        <v>1310</v>
      </c>
      <c r="S1574" s="116" t="s">
        <v>318</v>
      </c>
      <c r="T1574" s="116">
        <v>1310</v>
      </c>
      <c r="U1574" s="116" t="s">
        <v>327</v>
      </c>
      <c r="V1574" s="116" t="s">
        <v>326</v>
      </c>
      <c r="Z1574" s="116">
        <v>0</v>
      </c>
      <c r="AA1574" s="116">
        <v>1</v>
      </c>
      <c r="AB1574" s="116">
        <v>1.7677089471246601</v>
      </c>
      <c r="AC1574" s="116">
        <v>0.30455358687646</v>
      </c>
      <c r="AD1574" s="116">
        <v>659.60692500089397</v>
      </c>
      <c r="AF1574" s="116">
        <v>-1</v>
      </c>
      <c r="AG1574" s="116">
        <v>-1</v>
      </c>
      <c r="AH1574" s="116">
        <v>-1</v>
      </c>
      <c r="AI1574" s="116">
        <v>-1</v>
      </c>
      <c r="AJ1574" s="116">
        <v>0</v>
      </c>
      <c r="AM1574" s="116" t="s">
        <v>319</v>
      </c>
      <c r="AN1574" s="116" t="s">
        <v>328</v>
      </c>
      <c r="AQ1574" s="116">
        <v>779</v>
      </c>
      <c r="AR1574" s="116" t="s">
        <v>320</v>
      </c>
      <c r="AS1574" s="116" t="s">
        <v>248</v>
      </c>
      <c r="AT1574" s="116" t="s">
        <v>268</v>
      </c>
      <c r="AV1574" s="116">
        <v>107.60362743842001</v>
      </c>
      <c r="AW1574" s="116">
        <v>0.53496100970000005</v>
      </c>
    </row>
    <row r="1575" spans="1:49" x14ac:dyDescent="0.25">
      <c r="A1575" s="127">
        <v>260000</v>
      </c>
      <c r="B1575" s="127">
        <v>2500000</v>
      </c>
      <c r="C1575" s="127">
        <v>850000</v>
      </c>
      <c r="D1575" s="116" t="s">
        <v>314</v>
      </c>
      <c r="E1575" s="116" t="s">
        <v>315</v>
      </c>
      <c r="F1575" s="116" t="s">
        <v>316</v>
      </c>
      <c r="G1575" s="116" t="s">
        <v>317</v>
      </c>
      <c r="H1575" s="116">
        <v>0.36</v>
      </c>
      <c r="I1575" s="116">
        <v>0.57999999999999996</v>
      </c>
      <c r="J1575" s="116" t="s">
        <v>326</v>
      </c>
      <c r="K1575" s="116">
        <v>0.15992679104072999</v>
      </c>
      <c r="L1575" s="116">
        <v>3983.7031280312199</v>
      </c>
      <c r="M1575" s="116">
        <v>10.676097225783</v>
      </c>
      <c r="N1575" s="116">
        <v>1.8393546682234001</v>
      </c>
      <c r="O1575" s="116">
        <v>1.70739397015834</v>
      </c>
      <c r="P1575" s="116">
        <v>0.29416208967475999</v>
      </c>
      <c r="Q1575" s="116">
        <v>637.10085772495995</v>
      </c>
      <c r="R1575" s="116">
        <v>1310</v>
      </c>
      <c r="S1575" s="116" t="s">
        <v>318</v>
      </c>
      <c r="T1575" s="116">
        <v>1310</v>
      </c>
      <c r="U1575" s="116" t="s">
        <v>327</v>
      </c>
      <c r="V1575" s="116" t="s">
        <v>326</v>
      </c>
      <c r="Z1575" s="116">
        <v>0</v>
      </c>
      <c r="AA1575" s="116">
        <v>1</v>
      </c>
      <c r="AB1575" s="116">
        <v>1.70739397015834</v>
      </c>
      <c r="AC1575" s="116">
        <v>0.29416208967475999</v>
      </c>
      <c r="AD1575" s="116">
        <v>637.10085772495995</v>
      </c>
      <c r="AF1575" s="116">
        <v>-1</v>
      </c>
      <c r="AG1575" s="116">
        <v>-1</v>
      </c>
      <c r="AH1575" s="116">
        <v>-1</v>
      </c>
      <c r="AI1575" s="116">
        <v>-1</v>
      </c>
      <c r="AJ1575" s="116">
        <v>0</v>
      </c>
      <c r="AM1575" s="116" t="s">
        <v>319</v>
      </c>
      <c r="AN1575" s="116" t="s">
        <v>328</v>
      </c>
      <c r="AQ1575" s="116">
        <v>779</v>
      </c>
      <c r="AR1575" s="116" t="s">
        <v>320</v>
      </c>
      <c r="AS1575" s="116" t="s">
        <v>248</v>
      </c>
      <c r="AT1575" s="116" t="s">
        <v>268</v>
      </c>
      <c r="AV1575" s="116">
        <v>116.243592092939</v>
      </c>
      <c r="AW1575" s="116">
        <v>0.51670791380000003</v>
      </c>
    </row>
    <row r="1576" spans="1:49" x14ac:dyDescent="0.25">
      <c r="A1576" s="127">
        <v>260000</v>
      </c>
      <c r="B1576" s="127">
        <v>2500000</v>
      </c>
      <c r="C1576" s="127">
        <v>850000</v>
      </c>
      <c r="D1576" s="116" t="s">
        <v>314</v>
      </c>
      <c r="E1576" s="116" t="s">
        <v>315</v>
      </c>
      <c r="F1576" s="116" t="s">
        <v>316</v>
      </c>
      <c r="G1576" s="116" t="s">
        <v>317</v>
      </c>
      <c r="H1576" s="116">
        <v>0.36</v>
      </c>
      <c r="I1576" s="116">
        <v>0.57999999999999996</v>
      </c>
      <c r="J1576" s="116" t="s">
        <v>326</v>
      </c>
      <c r="K1576" s="116">
        <v>0.20678749891685999</v>
      </c>
      <c r="L1576" s="116">
        <v>3994.67001602447</v>
      </c>
      <c r="M1576" s="116">
        <v>10.1734012588515</v>
      </c>
      <c r="N1576" s="116">
        <v>1.5857739393871699</v>
      </c>
      <c r="O1576" s="116">
        <v>2.1037322017956201</v>
      </c>
      <c r="P1576" s="116">
        <v>0.32791822677341997</v>
      </c>
      <c r="Q1576" s="116">
        <v>826.04782161190099</v>
      </c>
      <c r="R1576" s="116">
        <v>1210</v>
      </c>
      <c r="S1576" s="116" t="s">
        <v>318</v>
      </c>
      <c r="T1576" s="116">
        <v>1210</v>
      </c>
      <c r="U1576" s="116" t="s">
        <v>327</v>
      </c>
      <c r="V1576" s="116" t="s">
        <v>326</v>
      </c>
      <c r="Z1576" s="116">
        <v>0</v>
      </c>
      <c r="AA1576" s="116">
        <v>1</v>
      </c>
      <c r="AB1576" s="116">
        <v>2.1037322017956201</v>
      </c>
      <c r="AC1576" s="116">
        <v>0.32791822677341997</v>
      </c>
      <c r="AD1576" s="116">
        <v>826.04782161190099</v>
      </c>
      <c r="AF1576" s="116">
        <v>-1</v>
      </c>
      <c r="AG1576" s="116">
        <v>-1</v>
      </c>
      <c r="AH1576" s="116">
        <v>-1</v>
      </c>
      <c r="AI1576" s="116">
        <v>-1</v>
      </c>
      <c r="AJ1576" s="116">
        <v>0</v>
      </c>
      <c r="AM1576" s="116" t="s">
        <v>319</v>
      </c>
      <c r="AN1576" s="116" t="s">
        <v>328</v>
      </c>
      <c r="AQ1576" s="116">
        <v>779</v>
      </c>
      <c r="AR1576" s="116" t="s">
        <v>320</v>
      </c>
      <c r="AS1576" s="116" t="s">
        <v>248</v>
      </c>
      <c r="AT1576" s="116" t="s">
        <v>268</v>
      </c>
      <c r="AV1576" s="116">
        <v>116.774405753184</v>
      </c>
      <c r="AW1576" s="116">
        <v>0.66994957150000001</v>
      </c>
    </row>
    <row r="1577" spans="1:49" x14ac:dyDescent="0.25">
      <c r="A1577" s="127">
        <v>260000</v>
      </c>
      <c r="B1577" s="127">
        <v>2500000</v>
      </c>
      <c r="C1577" s="127">
        <v>850000</v>
      </c>
      <c r="D1577" s="116" t="s">
        <v>314</v>
      </c>
      <c r="E1577" s="116" t="s">
        <v>315</v>
      </c>
      <c r="F1577" s="116" t="s">
        <v>316</v>
      </c>
      <c r="G1577" s="116" t="s">
        <v>317</v>
      </c>
      <c r="H1577" s="116">
        <v>0.36</v>
      </c>
      <c r="I1577" s="116">
        <v>0.57999999999999996</v>
      </c>
      <c r="J1577" s="116" t="s">
        <v>326</v>
      </c>
      <c r="K1577" s="116">
        <v>0.10845301795883</v>
      </c>
      <c r="L1577" s="116">
        <v>3994.67001602447</v>
      </c>
      <c r="M1577" s="116">
        <v>10.1734012588515</v>
      </c>
      <c r="N1577" s="116">
        <v>1.5857739393871699</v>
      </c>
      <c r="O1577" s="116">
        <v>1.10333606942864</v>
      </c>
      <c r="P1577" s="116">
        <v>0.17198196952700001</v>
      </c>
      <c r="Q1577" s="116">
        <v>433.23401898751302</v>
      </c>
      <c r="R1577" s="116">
        <v>1310</v>
      </c>
      <c r="S1577" s="116" t="s">
        <v>318</v>
      </c>
      <c r="T1577" s="116">
        <v>1310</v>
      </c>
      <c r="U1577" s="116" t="s">
        <v>327</v>
      </c>
      <c r="V1577" s="116" t="s">
        <v>326</v>
      </c>
      <c r="Z1577" s="116">
        <v>0</v>
      </c>
      <c r="AA1577" s="116">
        <v>1</v>
      </c>
      <c r="AB1577" s="116">
        <v>1.10333606942864</v>
      </c>
      <c r="AC1577" s="116">
        <v>0.17198196952700001</v>
      </c>
      <c r="AD1577" s="116">
        <v>433.23401898751302</v>
      </c>
      <c r="AF1577" s="116">
        <v>-1</v>
      </c>
      <c r="AG1577" s="116">
        <v>-1</v>
      </c>
      <c r="AH1577" s="116">
        <v>-1</v>
      </c>
      <c r="AI1577" s="116">
        <v>-1</v>
      </c>
      <c r="AJ1577" s="116">
        <v>0</v>
      </c>
      <c r="AM1577" s="116" t="s">
        <v>319</v>
      </c>
      <c r="AN1577" s="116" t="s">
        <v>328</v>
      </c>
      <c r="AQ1577" s="116">
        <v>779</v>
      </c>
      <c r="AR1577" s="116" t="s">
        <v>320</v>
      </c>
      <c r="AS1577" s="116" t="s">
        <v>248</v>
      </c>
      <c r="AT1577" s="116" t="s">
        <v>268</v>
      </c>
      <c r="AV1577" s="116">
        <v>85.743672105140803</v>
      </c>
      <c r="AW1577" s="116">
        <v>0.3513657899</v>
      </c>
    </row>
    <row r="1578" spans="1:49" x14ac:dyDescent="0.25">
      <c r="A1578" s="127">
        <v>260000</v>
      </c>
      <c r="B1578" s="127">
        <v>2500000</v>
      </c>
      <c r="C1578" s="127">
        <v>850000</v>
      </c>
      <c r="D1578" s="116" t="s">
        <v>314</v>
      </c>
      <c r="E1578" s="116" t="s">
        <v>315</v>
      </c>
      <c r="F1578" s="116" t="s">
        <v>316</v>
      </c>
      <c r="G1578" s="116" t="s">
        <v>317</v>
      </c>
      <c r="H1578" s="116">
        <v>0.36</v>
      </c>
      <c r="I1578" s="116">
        <v>0.57999999999999996</v>
      </c>
      <c r="J1578" s="116" t="s">
        <v>326</v>
      </c>
      <c r="K1578" s="116">
        <v>5.6681132503620002E-2</v>
      </c>
      <c r="L1578" s="116">
        <v>3959.2946113338598</v>
      </c>
      <c r="M1578" s="116">
        <v>10.2209658221621</v>
      </c>
      <c r="N1578" s="116">
        <v>1.6373072651152101</v>
      </c>
      <c r="O1578" s="116">
        <v>0.57933591808103002</v>
      </c>
      <c r="P1578" s="116">
        <v>9.2804430043150005E-2</v>
      </c>
      <c r="Q1578" s="116">
        <v>224.41730248591901</v>
      </c>
      <c r="R1578" s="116">
        <v>1310</v>
      </c>
      <c r="S1578" s="116" t="s">
        <v>318</v>
      </c>
      <c r="T1578" s="116">
        <v>1310</v>
      </c>
      <c r="U1578" s="116" t="s">
        <v>327</v>
      </c>
      <c r="V1578" s="116" t="s">
        <v>326</v>
      </c>
      <c r="Z1578" s="116">
        <v>0</v>
      </c>
      <c r="AA1578" s="116">
        <v>1</v>
      </c>
      <c r="AB1578" s="116">
        <v>0.57933591808103002</v>
      </c>
      <c r="AC1578" s="116">
        <v>9.2804430043150005E-2</v>
      </c>
      <c r="AD1578" s="116">
        <v>224.41730248591901</v>
      </c>
      <c r="AF1578" s="116">
        <v>-1</v>
      </c>
      <c r="AG1578" s="116">
        <v>-1</v>
      </c>
      <c r="AH1578" s="116">
        <v>-1</v>
      </c>
      <c r="AI1578" s="116">
        <v>-1</v>
      </c>
      <c r="AJ1578" s="116">
        <v>0</v>
      </c>
      <c r="AM1578" s="116" t="s">
        <v>319</v>
      </c>
      <c r="AN1578" s="116" t="s">
        <v>328</v>
      </c>
      <c r="AQ1578" s="116">
        <v>779</v>
      </c>
      <c r="AR1578" s="116" t="s">
        <v>320</v>
      </c>
      <c r="AS1578" s="116" t="s">
        <v>248</v>
      </c>
      <c r="AT1578" s="116" t="s">
        <v>268</v>
      </c>
      <c r="AV1578" s="116">
        <v>61.000014241764198</v>
      </c>
      <c r="AW1578" s="116">
        <v>0.1820091667</v>
      </c>
    </row>
    <row r="1579" spans="1:49" x14ac:dyDescent="0.25">
      <c r="A1579" s="127">
        <v>260000</v>
      </c>
      <c r="B1579" s="127">
        <v>2500000</v>
      </c>
      <c r="C1579" s="127">
        <v>850000</v>
      </c>
      <c r="D1579" s="116" t="s">
        <v>314</v>
      </c>
      <c r="E1579" s="116" t="s">
        <v>315</v>
      </c>
      <c r="F1579" s="116" t="s">
        <v>316</v>
      </c>
      <c r="G1579" s="116" t="s">
        <v>317</v>
      </c>
      <c r="H1579" s="116">
        <v>0.36</v>
      </c>
      <c r="I1579" s="116">
        <v>0.57999999999999996</v>
      </c>
      <c r="J1579" s="116" t="s">
        <v>326</v>
      </c>
      <c r="K1579" s="116">
        <v>0.1045841040754</v>
      </c>
      <c r="L1579" s="116">
        <v>3959.2946113338598</v>
      </c>
      <c r="M1579" s="116">
        <v>10.2209658221621</v>
      </c>
      <c r="N1579" s="116">
        <v>1.6373072651152101</v>
      </c>
      <c r="O1579" s="116">
        <v>1.0689505532961401</v>
      </c>
      <c r="P1579" s="116">
        <v>0.17123631341821999</v>
      </c>
      <c r="Q1579" s="116">
        <v>414.07927969692298</v>
      </c>
      <c r="R1579" s="116">
        <v>1310</v>
      </c>
      <c r="S1579" s="116" t="s">
        <v>318</v>
      </c>
      <c r="T1579" s="116">
        <v>1310</v>
      </c>
      <c r="U1579" s="116" t="s">
        <v>327</v>
      </c>
      <c r="V1579" s="116" t="s">
        <v>326</v>
      </c>
      <c r="Z1579" s="116">
        <v>0</v>
      </c>
      <c r="AA1579" s="116">
        <v>1</v>
      </c>
      <c r="AB1579" s="116">
        <v>1.0689505532961401</v>
      </c>
      <c r="AC1579" s="116">
        <v>0.17123631341821999</v>
      </c>
      <c r="AD1579" s="116">
        <v>414.07927969692298</v>
      </c>
      <c r="AF1579" s="116">
        <v>-1</v>
      </c>
      <c r="AG1579" s="116">
        <v>-1</v>
      </c>
      <c r="AH1579" s="116">
        <v>-1</v>
      </c>
      <c r="AI1579" s="116">
        <v>-1</v>
      </c>
      <c r="AJ1579" s="116">
        <v>0</v>
      </c>
      <c r="AM1579" s="116" t="s">
        <v>319</v>
      </c>
      <c r="AN1579" s="116" t="s">
        <v>328</v>
      </c>
      <c r="AQ1579" s="116">
        <v>779</v>
      </c>
      <c r="AR1579" s="116" t="s">
        <v>320</v>
      </c>
      <c r="AS1579" s="116" t="s">
        <v>248</v>
      </c>
      <c r="AT1579" s="116" t="s">
        <v>268</v>
      </c>
      <c r="AV1579" s="116">
        <v>91.640403533557205</v>
      </c>
      <c r="AW1579" s="116">
        <v>0.33583072159999999</v>
      </c>
    </row>
    <row r="1580" spans="1:49" x14ac:dyDescent="0.25">
      <c r="A1580" s="127">
        <v>260000</v>
      </c>
      <c r="B1580" s="127">
        <v>2500000</v>
      </c>
      <c r="C1580" s="127">
        <v>850000</v>
      </c>
      <c r="D1580" s="116" t="s">
        <v>314</v>
      </c>
      <c r="E1580" s="116" t="s">
        <v>315</v>
      </c>
      <c r="F1580" s="116" t="s">
        <v>316</v>
      </c>
      <c r="G1580" s="116" t="s">
        <v>317</v>
      </c>
      <c r="H1580" s="116">
        <v>0.36</v>
      </c>
      <c r="I1580" s="116">
        <v>0.57999999999999996</v>
      </c>
      <c r="J1580" s="116" t="s">
        <v>326</v>
      </c>
      <c r="K1580" s="116">
        <v>1.252846132563E-2</v>
      </c>
      <c r="L1580" s="116">
        <v>4003.7790592520801</v>
      </c>
      <c r="M1580" s="116">
        <v>11.169739674623701</v>
      </c>
      <c r="N1580" s="116">
        <v>2.04916388783785</v>
      </c>
      <c r="O1580" s="116">
        <v>0.13993965153096</v>
      </c>
      <c r="P1580" s="116">
        <v>2.567287051867E-2</v>
      </c>
      <c r="Q1580" s="116">
        <v>50.161191100239002</v>
      </c>
      <c r="R1580" s="116">
        <v>1310</v>
      </c>
      <c r="S1580" s="116" t="s">
        <v>318</v>
      </c>
      <c r="T1580" s="116">
        <v>1310</v>
      </c>
      <c r="U1580" s="116" t="s">
        <v>327</v>
      </c>
      <c r="V1580" s="116" t="s">
        <v>326</v>
      </c>
      <c r="Z1580" s="116">
        <v>0</v>
      </c>
      <c r="AA1580" s="116">
        <v>1</v>
      </c>
      <c r="AB1580" s="116">
        <v>0.13993965153096</v>
      </c>
      <c r="AC1580" s="116">
        <v>2.567287051867E-2</v>
      </c>
      <c r="AD1580" s="116">
        <v>50.161191100240202</v>
      </c>
      <c r="AF1580" s="116">
        <v>-1</v>
      </c>
      <c r="AG1580" s="116">
        <v>-1</v>
      </c>
      <c r="AH1580" s="116">
        <v>-1</v>
      </c>
      <c r="AI1580" s="116">
        <v>-1</v>
      </c>
      <c r="AJ1580" s="116">
        <v>0</v>
      </c>
      <c r="AM1580" s="116" t="s">
        <v>319</v>
      </c>
      <c r="AN1580" s="116" t="s">
        <v>328</v>
      </c>
      <c r="AQ1580" s="116">
        <v>779</v>
      </c>
      <c r="AR1580" s="116" t="s">
        <v>320</v>
      </c>
      <c r="AS1580" s="116" t="s">
        <v>248</v>
      </c>
      <c r="AT1580" s="116" t="s">
        <v>268</v>
      </c>
      <c r="AV1580" s="116">
        <v>36.188606808115097</v>
      </c>
      <c r="AW1580" s="116">
        <v>4.0682231200000002E-2</v>
      </c>
    </row>
    <row r="1581" spans="1:49" x14ac:dyDescent="0.25">
      <c r="A1581" s="127">
        <v>260000</v>
      </c>
      <c r="B1581" s="127">
        <v>2500000</v>
      </c>
      <c r="C1581" s="127">
        <v>850000</v>
      </c>
      <c r="D1581" s="116" t="s">
        <v>314</v>
      </c>
      <c r="E1581" s="116" t="s">
        <v>315</v>
      </c>
      <c r="F1581" s="116" t="s">
        <v>316</v>
      </c>
      <c r="G1581" s="116" t="s">
        <v>317</v>
      </c>
      <c r="H1581" s="116">
        <v>0.36</v>
      </c>
      <c r="I1581" s="116">
        <v>0.57999999999999996</v>
      </c>
      <c r="J1581" s="116" t="s">
        <v>326</v>
      </c>
      <c r="K1581" s="116">
        <v>5.7185803440190003E-2</v>
      </c>
      <c r="L1581" s="116">
        <v>3988.7326079450499</v>
      </c>
      <c r="M1581" s="116">
        <v>10.4335521764609</v>
      </c>
      <c r="N1581" s="116">
        <v>1.71715650277447</v>
      </c>
      <c r="O1581" s="116">
        <v>0.59665106394606005</v>
      </c>
      <c r="P1581" s="116">
        <v>9.8196974243699997E-2</v>
      </c>
      <c r="Q1581" s="116">
        <v>228.09887889342201</v>
      </c>
      <c r="R1581" s="116">
        <v>1210</v>
      </c>
      <c r="S1581" s="116" t="s">
        <v>318</v>
      </c>
      <c r="T1581" s="116">
        <v>1210</v>
      </c>
      <c r="U1581" s="116" t="s">
        <v>327</v>
      </c>
      <c r="V1581" s="116" t="s">
        <v>326</v>
      </c>
      <c r="Z1581" s="116">
        <v>0</v>
      </c>
      <c r="AA1581" s="116">
        <v>1</v>
      </c>
      <c r="AB1581" s="116">
        <v>0.59665106394606005</v>
      </c>
      <c r="AC1581" s="116">
        <v>9.8196974243699997E-2</v>
      </c>
      <c r="AD1581" s="116">
        <v>228.09887889342201</v>
      </c>
      <c r="AF1581" s="116">
        <v>-1</v>
      </c>
      <c r="AG1581" s="116">
        <v>-1</v>
      </c>
      <c r="AH1581" s="116">
        <v>-1</v>
      </c>
      <c r="AI1581" s="116">
        <v>-1</v>
      </c>
      <c r="AJ1581" s="116">
        <v>0</v>
      </c>
      <c r="AM1581" s="116" t="s">
        <v>319</v>
      </c>
      <c r="AN1581" s="116" t="s">
        <v>328</v>
      </c>
      <c r="AQ1581" s="116">
        <v>779</v>
      </c>
      <c r="AR1581" s="116" t="s">
        <v>320</v>
      </c>
      <c r="AS1581" s="116" t="s">
        <v>248</v>
      </c>
      <c r="AT1581" s="116" t="s">
        <v>268</v>
      </c>
      <c r="AV1581" s="116">
        <v>61.053247669692198</v>
      </c>
      <c r="AW1581" s="116">
        <v>0.1849950356</v>
      </c>
    </row>
    <row r="1582" spans="1:49" x14ac:dyDescent="0.25">
      <c r="A1582" s="127">
        <v>260000</v>
      </c>
      <c r="B1582" s="127">
        <v>2500000</v>
      </c>
      <c r="C1582" s="127">
        <v>850000</v>
      </c>
      <c r="D1582" s="116" t="s">
        <v>314</v>
      </c>
      <c r="E1582" s="116" t="s">
        <v>315</v>
      </c>
      <c r="F1582" s="116" t="s">
        <v>316</v>
      </c>
      <c r="G1582" s="116" t="s">
        <v>317</v>
      </c>
      <c r="H1582" s="116">
        <v>0.36</v>
      </c>
      <c r="I1582" s="116">
        <v>0.57999999999999996</v>
      </c>
      <c r="J1582" s="116" t="s">
        <v>326</v>
      </c>
      <c r="K1582" s="116">
        <v>0.15407134488328</v>
      </c>
      <c r="L1582" s="116">
        <v>3988.7326079450499</v>
      </c>
      <c r="M1582" s="116">
        <v>10.4335521764609</v>
      </c>
      <c r="N1582" s="116">
        <v>1.71715650277447</v>
      </c>
      <c r="O1582" s="116">
        <v>1.6075114157372801</v>
      </c>
      <c r="P1582" s="116">
        <v>0.26456461175753998</v>
      </c>
      <c r="Q1582" s="116">
        <v>614.54939728591103</v>
      </c>
      <c r="R1582" s="116">
        <v>1310</v>
      </c>
      <c r="S1582" s="116" t="s">
        <v>318</v>
      </c>
      <c r="T1582" s="116">
        <v>1310</v>
      </c>
      <c r="U1582" s="116" t="s">
        <v>327</v>
      </c>
      <c r="V1582" s="116" t="s">
        <v>326</v>
      </c>
      <c r="Z1582" s="116">
        <v>0</v>
      </c>
      <c r="AA1582" s="116">
        <v>1</v>
      </c>
      <c r="AB1582" s="116">
        <v>1.6075114157372801</v>
      </c>
      <c r="AC1582" s="116">
        <v>0.26456461175753998</v>
      </c>
      <c r="AD1582" s="116">
        <v>614.54939728591103</v>
      </c>
      <c r="AF1582" s="116">
        <v>-1</v>
      </c>
      <c r="AG1582" s="116">
        <v>-1</v>
      </c>
      <c r="AH1582" s="116">
        <v>-1</v>
      </c>
      <c r="AI1582" s="116">
        <v>-1</v>
      </c>
      <c r="AJ1582" s="116">
        <v>0</v>
      </c>
      <c r="AM1582" s="116" t="s">
        <v>319</v>
      </c>
      <c r="AN1582" s="116" t="s">
        <v>328</v>
      </c>
      <c r="AQ1582" s="116">
        <v>779</v>
      </c>
      <c r="AR1582" s="116" t="s">
        <v>320</v>
      </c>
      <c r="AS1582" s="116" t="s">
        <v>248</v>
      </c>
      <c r="AT1582" s="116" t="s">
        <v>268</v>
      </c>
      <c r="AV1582" s="116">
        <v>106.18109744784</v>
      </c>
      <c r="AW1582" s="116">
        <v>0.49841800269999997</v>
      </c>
    </row>
    <row r="1583" spans="1:49" x14ac:dyDescent="0.25">
      <c r="A1583" s="127">
        <v>260000</v>
      </c>
      <c r="B1583" s="127">
        <v>2500000</v>
      </c>
      <c r="C1583" s="127">
        <v>850000</v>
      </c>
      <c r="D1583" s="116" t="s">
        <v>314</v>
      </c>
      <c r="E1583" s="116" t="s">
        <v>315</v>
      </c>
      <c r="F1583" s="116" t="s">
        <v>316</v>
      </c>
      <c r="G1583" s="116" t="s">
        <v>317</v>
      </c>
      <c r="H1583" s="116">
        <v>0.36</v>
      </c>
      <c r="I1583" s="116">
        <v>0.57999999999999996</v>
      </c>
      <c r="J1583" s="116" t="s">
        <v>326</v>
      </c>
      <c r="K1583" s="116">
        <v>6.5412652626050005E-2</v>
      </c>
      <c r="L1583" s="116">
        <v>3988.7326079450499</v>
      </c>
      <c r="M1583" s="116">
        <v>10.4335521764609</v>
      </c>
      <c r="N1583" s="116">
        <v>1.71715650277447</v>
      </c>
      <c r="O1583" s="116">
        <v>0.68248632417466004</v>
      </c>
      <c r="P1583" s="116">
        <v>0.11232376182055</v>
      </c>
      <c r="Q1583" s="116">
        <v>260.91358050172801</v>
      </c>
      <c r="R1583" s="116">
        <v>1310</v>
      </c>
      <c r="S1583" s="116" t="s">
        <v>318</v>
      </c>
      <c r="T1583" s="116">
        <v>1310</v>
      </c>
      <c r="U1583" s="116" t="s">
        <v>327</v>
      </c>
      <c r="V1583" s="116" t="s">
        <v>326</v>
      </c>
      <c r="Z1583" s="116">
        <v>0</v>
      </c>
      <c r="AA1583" s="116">
        <v>1</v>
      </c>
      <c r="AB1583" s="116">
        <v>0.68248632417466004</v>
      </c>
      <c r="AC1583" s="116">
        <v>0.11232376182055</v>
      </c>
      <c r="AD1583" s="116">
        <v>260.91358050172801</v>
      </c>
      <c r="AF1583" s="116">
        <v>-1</v>
      </c>
      <c r="AG1583" s="116">
        <v>-1</v>
      </c>
      <c r="AH1583" s="116">
        <v>-1</v>
      </c>
      <c r="AI1583" s="116">
        <v>-1</v>
      </c>
      <c r="AJ1583" s="116">
        <v>0</v>
      </c>
      <c r="AM1583" s="116" t="s">
        <v>319</v>
      </c>
      <c r="AN1583" s="116" t="s">
        <v>328</v>
      </c>
      <c r="AQ1583" s="116">
        <v>779</v>
      </c>
      <c r="AR1583" s="116" t="s">
        <v>320</v>
      </c>
      <c r="AS1583" s="116" t="s">
        <v>248</v>
      </c>
      <c r="AT1583" s="116" t="s">
        <v>268</v>
      </c>
      <c r="AV1583" s="116">
        <v>65.589866480063407</v>
      </c>
      <c r="AW1583" s="116">
        <v>0.21160874330000001</v>
      </c>
    </row>
    <row r="1584" spans="1:49" x14ac:dyDescent="0.25">
      <c r="A1584" s="127">
        <v>260000</v>
      </c>
      <c r="B1584" s="127">
        <v>2500000</v>
      </c>
      <c r="C1584" s="127">
        <v>850000</v>
      </c>
      <c r="D1584" s="116" t="s">
        <v>314</v>
      </c>
      <c r="E1584" s="116" t="s">
        <v>315</v>
      </c>
      <c r="F1584" s="116" t="s">
        <v>316</v>
      </c>
      <c r="G1584" s="116" t="s">
        <v>317</v>
      </c>
      <c r="H1584" s="116">
        <v>0.36</v>
      </c>
      <c r="I1584" s="116">
        <v>0.57999999999999996</v>
      </c>
      <c r="J1584" s="116" t="s">
        <v>326</v>
      </c>
      <c r="K1584" s="116">
        <v>0.24570473236119</v>
      </c>
      <c r="L1584" s="116">
        <v>3981.8729860817498</v>
      </c>
      <c r="M1584" s="116">
        <v>10.797138245474599</v>
      </c>
      <c r="N1584" s="116">
        <v>1.8975057686055301</v>
      </c>
      <c r="O1584" s="116">
        <v>2.6529079628712</v>
      </c>
      <c r="P1584" s="116">
        <v>0.46622614702905002</v>
      </c>
      <c r="Q1584" s="116">
        <v>978.36503634150597</v>
      </c>
      <c r="R1584" s="116">
        <v>1210</v>
      </c>
      <c r="S1584" s="116" t="s">
        <v>318</v>
      </c>
      <c r="T1584" s="116">
        <v>1210</v>
      </c>
      <c r="U1584" s="116" t="s">
        <v>327</v>
      </c>
      <c r="V1584" s="116" t="s">
        <v>326</v>
      </c>
      <c r="Z1584" s="116">
        <v>0</v>
      </c>
      <c r="AA1584" s="116">
        <v>1</v>
      </c>
      <c r="AB1584" s="116">
        <v>2.6529079628712</v>
      </c>
      <c r="AC1584" s="116">
        <v>0.46622614702905002</v>
      </c>
      <c r="AD1584" s="116">
        <v>978.36503634150597</v>
      </c>
      <c r="AF1584" s="116">
        <v>-1</v>
      </c>
      <c r="AG1584" s="116">
        <v>-1</v>
      </c>
      <c r="AH1584" s="116">
        <v>-1</v>
      </c>
      <c r="AI1584" s="116">
        <v>-1</v>
      </c>
      <c r="AJ1584" s="116">
        <v>0</v>
      </c>
      <c r="AM1584" s="116" t="s">
        <v>319</v>
      </c>
      <c r="AN1584" s="116" t="s">
        <v>328</v>
      </c>
      <c r="AQ1584" s="116">
        <v>779</v>
      </c>
      <c r="AR1584" s="116" t="s">
        <v>320</v>
      </c>
      <c r="AS1584" s="116" t="s">
        <v>248</v>
      </c>
      <c r="AT1584" s="116" t="s">
        <v>268</v>
      </c>
      <c r="AV1584" s="116">
        <v>145.090524028364</v>
      </c>
      <c r="AW1584" s="116">
        <v>0.79348340340000001</v>
      </c>
    </row>
    <row r="1585" spans="1:49" x14ac:dyDescent="0.25">
      <c r="A1585" s="127">
        <v>260000</v>
      </c>
      <c r="B1585" s="127">
        <v>2500000</v>
      </c>
      <c r="C1585" s="127">
        <v>850000</v>
      </c>
      <c r="D1585" s="116" t="s">
        <v>314</v>
      </c>
      <c r="E1585" s="116" t="s">
        <v>315</v>
      </c>
      <c r="F1585" s="116" t="s">
        <v>316</v>
      </c>
      <c r="G1585" s="116" t="s">
        <v>317</v>
      </c>
      <c r="H1585" s="116">
        <v>0.36</v>
      </c>
      <c r="I1585" s="116">
        <v>0.57999999999999996</v>
      </c>
      <c r="J1585" s="116" t="s">
        <v>326</v>
      </c>
      <c r="K1585" s="116">
        <v>0.34116063505678001</v>
      </c>
      <c r="L1585" s="116">
        <v>3981.8729860817498</v>
      </c>
      <c r="M1585" s="116">
        <v>10.797138245474599</v>
      </c>
      <c r="N1585" s="116">
        <v>1.8975057686055301</v>
      </c>
      <c r="O1585" s="116">
        <v>3.6835585406219802</v>
      </c>
      <c r="P1585" s="116">
        <v>0.64735427304135995</v>
      </c>
      <c r="Q1585" s="116">
        <v>1358.45831664709</v>
      </c>
      <c r="R1585" s="116">
        <v>1310</v>
      </c>
      <c r="S1585" s="116" t="s">
        <v>318</v>
      </c>
      <c r="T1585" s="116">
        <v>1310</v>
      </c>
      <c r="U1585" s="116" t="s">
        <v>327</v>
      </c>
      <c r="V1585" s="116" t="s">
        <v>326</v>
      </c>
      <c r="Z1585" s="116">
        <v>0</v>
      </c>
      <c r="AA1585" s="116">
        <v>1</v>
      </c>
      <c r="AB1585" s="116">
        <v>3.6835585406219802</v>
      </c>
      <c r="AC1585" s="116">
        <v>0.64735427304135995</v>
      </c>
      <c r="AD1585" s="116">
        <v>1358.45831664709</v>
      </c>
      <c r="AF1585" s="116">
        <v>-1</v>
      </c>
      <c r="AG1585" s="116">
        <v>-1</v>
      </c>
      <c r="AH1585" s="116">
        <v>-1</v>
      </c>
      <c r="AI1585" s="116">
        <v>-1</v>
      </c>
      <c r="AJ1585" s="116">
        <v>0</v>
      </c>
      <c r="AM1585" s="116" t="s">
        <v>319</v>
      </c>
      <c r="AN1585" s="116" t="s">
        <v>328</v>
      </c>
      <c r="AQ1585" s="116">
        <v>779</v>
      </c>
      <c r="AR1585" s="116" t="s">
        <v>320</v>
      </c>
      <c r="AS1585" s="116" t="s">
        <v>248</v>
      </c>
      <c r="AT1585" s="116" t="s">
        <v>268</v>
      </c>
      <c r="AV1585" s="116">
        <v>155.243258871216</v>
      </c>
      <c r="AW1585" s="116">
        <v>1.1017504596000001</v>
      </c>
    </row>
    <row r="1586" spans="1:49" x14ac:dyDescent="0.25">
      <c r="A1586" s="127">
        <v>260000</v>
      </c>
      <c r="B1586" s="127">
        <v>2500000</v>
      </c>
      <c r="C1586" s="127">
        <v>850000</v>
      </c>
      <c r="D1586" s="116" t="s">
        <v>314</v>
      </c>
      <c r="E1586" s="116" t="s">
        <v>315</v>
      </c>
      <c r="F1586" s="116" t="s">
        <v>316</v>
      </c>
      <c r="G1586" s="116" t="s">
        <v>317</v>
      </c>
      <c r="H1586" s="116">
        <v>0.36</v>
      </c>
      <c r="I1586" s="116">
        <v>0.57999999999999996</v>
      </c>
      <c r="J1586" s="116" t="s">
        <v>326</v>
      </c>
      <c r="K1586" s="116">
        <v>3.0898086226919998E-2</v>
      </c>
      <c r="L1586" s="116">
        <v>3981.8729860817498</v>
      </c>
      <c r="M1586" s="116">
        <v>10.797138245474599</v>
      </c>
      <c r="N1586" s="116">
        <v>1.8975057686055301</v>
      </c>
      <c r="O1586" s="116">
        <v>0.33361090851265002</v>
      </c>
      <c r="P1586" s="116">
        <v>5.8629296854450001E-2</v>
      </c>
      <c r="Q1586" s="116">
        <v>123.03225486859699</v>
      </c>
      <c r="R1586" s="116">
        <v>1310</v>
      </c>
      <c r="S1586" s="116" t="s">
        <v>318</v>
      </c>
      <c r="T1586" s="116">
        <v>1310</v>
      </c>
      <c r="U1586" s="116" t="s">
        <v>327</v>
      </c>
      <c r="V1586" s="116" t="s">
        <v>326</v>
      </c>
      <c r="Z1586" s="116">
        <v>0</v>
      </c>
      <c r="AA1586" s="116">
        <v>1</v>
      </c>
      <c r="AB1586" s="116">
        <v>0.33361090851265002</v>
      </c>
      <c r="AC1586" s="116">
        <v>5.8629296854450001E-2</v>
      </c>
      <c r="AD1586" s="116">
        <v>123.032254868599</v>
      </c>
      <c r="AF1586" s="116">
        <v>-1</v>
      </c>
      <c r="AG1586" s="116">
        <v>-1</v>
      </c>
      <c r="AH1586" s="116">
        <v>-1</v>
      </c>
      <c r="AI1586" s="116">
        <v>-1</v>
      </c>
      <c r="AJ1586" s="116">
        <v>0</v>
      </c>
      <c r="AM1586" s="116" t="s">
        <v>319</v>
      </c>
      <c r="AN1586" s="116" t="s">
        <v>328</v>
      </c>
      <c r="AQ1586" s="116">
        <v>779</v>
      </c>
      <c r="AR1586" s="116" t="s">
        <v>320</v>
      </c>
      <c r="AS1586" s="116" t="s">
        <v>248</v>
      </c>
      <c r="AT1586" s="116" t="s">
        <v>268</v>
      </c>
      <c r="AV1586" s="116">
        <v>50.776077459796902</v>
      </c>
      <c r="AW1586" s="116">
        <v>9.9782850699999995E-2</v>
      </c>
    </row>
    <row r="1587" spans="1:49" x14ac:dyDescent="0.25">
      <c r="A1587" s="127">
        <v>260000</v>
      </c>
      <c r="B1587" s="127">
        <v>2500000</v>
      </c>
      <c r="C1587" s="127">
        <v>850000</v>
      </c>
      <c r="D1587" s="116" t="s">
        <v>314</v>
      </c>
      <c r="E1587" s="116" t="s">
        <v>315</v>
      </c>
      <c r="F1587" s="116" t="s">
        <v>316</v>
      </c>
      <c r="G1587" s="116" t="s">
        <v>317</v>
      </c>
      <c r="H1587" s="116">
        <v>0.36</v>
      </c>
      <c r="I1587" s="116">
        <v>0.57999999999999996</v>
      </c>
      <c r="J1587" s="116" t="s">
        <v>326</v>
      </c>
      <c r="K1587" s="116">
        <v>3.1668378773799999E-3</v>
      </c>
      <c r="L1587" s="116">
        <v>3996.6040694111598</v>
      </c>
      <c r="M1587" s="116">
        <v>10.2800839221338</v>
      </c>
      <c r="N1587" s="116">
        <v>1.6329024944880299</v>
      </c>
      <c r="O1587" s="116">
        <v>3.2555359147270001E-2</v>
      </c>
      <c r="P1587" s="116">
        <v>5.1711374696100003E-3</v>
      </c>
      <c r="Q1587" s="116">
        <v>12.656597147910301</v>
      </c>
      <c r="R1587" s="116">
        <v>1210</v>
      </c>
      <c r="S1587" s="116" t="s">
        <v>318</v>
      </c>
      <c r="T1587" s="116">
        <v>1210</v>
      </c>
      <c r="U1587" s="116" t="s">
        <v>327</v>
      </c>
      <c r="V1587" s="116" t="s">
        <v>326</v>
      </c>
      <c r="Z1587" s="116">
        <v>0</v>
      </c>
      <c r="AA1587" s="116">
        <v>1</v>
      </c>
      <c r="AB1587" s="116">
        <v>3.2555359147270001E-2</v>
      </c>
      <c r="AC1587" s="116">
        <v>5.1711374696100003E-3</v>
      </c>
      <c r="AD1587" s="116">
        <v>12.6565971479094</v>
      </c>
      <c r="AF1587" s="116">
        <v>-1</v>
      </c>
      <c r="AG1587" s="116">
        <v>-1</v>
      </c>
      <c r="AH1587" s="116">
        <v>-1</v>
      </c>
      <c r="AI1587" s="116">
        <v>-1</v>
      </c>
      <c r="AJ1587" s="116">
        <v>0</v>
      </c>
      <c r="AM1587" s="116" t="s">
        <v>319</v>
      </c>
      <c r="AN1587" s="116" t="s">
        <v>328</v>
      </c>
      <c r="AQ1587" s="116">
        <v>779</v>
      </c>
      <c r="AR1587" s="116" t="s">
        <v>320</v>
      </c>
      <c r="AS1587" s="116" t="s">
        <v>248</v>
      </c>
      <c r="AT1587" s="116" t="s">
        <v>268</v>
      </c>
      <c r="AV1587" s="116">
        <v>96.870114211189403</v>
      </c>
      <c r="AW1587" s="116">
        <v>1.02648801E-2</v>
      </c>
    </row>
    <row r="1588" spans="1:49" x14ac:dyDescent="0.25">
      <c r="A1588" s="127">
        <v>260000</v>
      </c>
      <c r="B1588" s="127">
        <v>2500000</v>
      </c>
      <c r="C1588" s="127">
        <v>850000</v>
      </c>
      <c r="D1588" s="116" t="s">
        <v>314</v>
      </c>
      <c r="E1588" s="116" t="s">
        <v>315</v>
      </c>
      <c r="F1588" s="116" t="s">
        <v>316</v>
      </c>
      <c r="G1588" s="116" t="s">
        <v>317</v>
      </c>
      <c r="H1588" s="116">
        <v>0.36</v>
      </c>
      <c r="I1588" s="116">
        <v>0.57999999999999996</v>
      </c>
      <c r="J1588" s="116" t="s">
        <v>326</v>
      </c>
      <c r="K1588" s="116">
        <v>5.4120101903129998E-2</v>
      </c>
      <c r="L1588" s="116">
        <v>3996.6040694111598</v>
      </c>
      <c r="M1588" s="116">
        <v>10.2800839221338</v>
      </c>
      <c r="N1588" s="116">
        <v>1.6329024944880299</v>
      </c>
      <c r="O1588" s="116">
        <v>0.55635918943868001</v>
      </c>
      <c r="P1588" s="116">
        <v>8.8372849399570005E-2</v>
      </c>
      <c r="Q1588" s="116">
        <v>216.296619503024</v>
      </c>
      <c r="R1588" s="116">
        <v>1310</v>
      </c>
      <c r="S1588" s="116" t="s">
        <v>318</v>
      </c>
      <c r="T1588" s="116">
        <v>1310</v>
      </c>
      <c r="U1588" s="116" t="s">
        <v>327</v>
      </c>
      <c r="V1588" s="116" t="s">
        <v>326</v>
      </c>
      <c r="Z1588" s="116">
        <v>0</v>
      </c>
      <c r="AA1588" s="116">
        <v>1</v>
      </c>
      <c r="AB1588" s="116">
        <v>0.55635918943868001</v>
      </c>
      <c r="AC1588" s="116">
        <v>8.8372849399570005E-2</v>
      </c>
      <c r="AD1588" s="116">
        <v>216.296619503025</v>
      </c>
      <c r="AF1588" s="116">
        <v>-1</v>
      </c>
      <c r="AG1588" s="116">
        <v>-1</v>
      </c>
      <c r="AH1588" s="116">
        <v>-1</v>
      </c>
      <c r="AI1588" s="116">
        <v>-1</v>
      </c>
      <c r="AJ1588" s="116">
        <v>0</v>
      </c>
      <c r="AM1588" s="116" t="s">
        <v>319</v>
      </c>
      <c r="AN1588" s="116" t="s">
        <v>328</v>
      </c>
      <c r="AQ1588" s="116">
        <v>779</v>
      </c>
      <c r="AR1588" s="116" t="s">
        <v>320</v>
      </c>
      <c r="AS1588" s="116" t="s">
        <v>248</v>
      </c>
      <c r="AT1588" s="116" t="s">
        <v>268</v>
      </c>
      <c r="AV1588" s="116">
        <v>59.353110559872903</v>
      </c>
      <c r="AW1588" s="116">
        <v>0.17542304910000001</v>
      </c>
    </row>
    <row r="1589" spans="1:49" x14ac:dyDescent="0.25">
      <c r="A1589" s="127">
        <v>260000</v>
      </c>
      <c r="B1589" s="127">
        <v>2500000</v>
      </c>
      <c r="C1589" s="127">
        <v>850000</v>
      </c>
      <c r="D1589" s="116" t="s">
        <v>314</v>
      </c>
      <c r="E1589" s="116" t="s">
        <v>315</v>
      </c>
      <c r="F1589" s="116" t="s">
        <v>316</v>
      </c>
      <c r="G1589" s="116" t="s">
        <v>317</v>
      </c>
      <c r="H1589" s="116">
        <v>0.36</v>
      </c>
      <c r="I1589" s="116">
        <v>0.57999999999999996</v>
      </c>
      <c r="J1589" s="116" t="s">
        <v>326</v>
      </c>
      <c r="K1589" s="116">
        <v>7.2123430210350004E-2</v>
      </c>
      <c r="L1589" s="116">
        <v>3996.6040694111598</v>
      </c>
      <c r="M1589" s="116">
        <v>10.2800839221338</v>
      </c>
      <c r="N1589" s="116">
        <v>1.6329024944880299</v>
      </c>
      <c r="O1589" s="116">
        <v>0.74143491531457995</v>
      </c>
      <c r="P1589" s="116">
        <v>0.11777052910150999</v>
      </c>
      <c r="Q1589" s="116">
        <v>288.24879467858398</v>
      </c>
      <c r="R1589" s="116">
        <v>1310</v>
      </c>
      <c r="S1589" s="116" t="s">
        <v>318</v>
      </c>
      <c r="T1589" s="116">
        <v>1310</v>
      </c>
      <c r="U1589" s="116" t="s">
        <v>327</v>
      </c>
      <c r="V1589" s="116" t="s">
        <v>326</v>
      </c>
      <c r="Z1589" s="116">
        <v>0</v>
      </c>
      <c r="AA1589" s="116">
        <v>1</v>
      </c>
      <c r="AB1589" s="116">
        <v>0.74143491531457995</v>
      </c>
      <c r="AC1589" s="116">
        <v>0.11777052910150999</v>
      </c>
      <c r="AD1589" s="116">
        <v>288.24879467858398</v>
      </c>
      <c r="AF1589" s="116">
        <v>-1</v>
      </c>
      <c r="AG1589" s="116">
        <v>-1</v>
      </c>
      <c r="AH1589" s="116">
        <v>-1</v>
      </c>
      <c r="AI1589" s="116">
        <v>-1</v>
      </c>
      <c r="AJ1589" s="116">
        <v>0</v>
      </c>
      <c r="AM1589" s="116" t="s">
        <v>319</v>
      </c>
      <c r="AN1589" s="116" t="s">
        <v>328</v>
      </c>
      <c r="AQ1589" s="116">
        <v>779</v>
      </c>
      <c r="AR1589" s="116" t="s">
        <v>320</v>
      </c>
      <c r="AS1589" s="116" t="s">
        <v>248</v>
      </c>
      <c r="AT1589" s="116" t="s">
        <v>268</v>
      </c>
      <c r="AV1589" s="116">
        <v>68.349032540420097</v>
      </c>
      <c r="AW1589" s="116">
        <v>0.23377842230000001</v>
      </c>
    </row>
    <row r="1590" spans="1:49" x14ac:dyDescent="0.25">
      <c r="A1590" s="127">
        <v>260000</v>
      </c>
      <c r="B1590" s="127">
        <v>2500000</v>
      </c>
      <c r="C1590" s="127">
        <v>850000</v>
      </c>
      <c r="D1590" s="116" t="s">
        <v>314</v>
      </c>
      <c r="E1590" s="116" t="s">
        <v>315</v>
      </c>
      <c r="F1590" s="116" t="s">
        <v>316</v>
      </c>
      <c r="G1590" s="116" t="s">
        <v>317</v>
      </c>
      <c r="H1590" s="116">
        <v>0.36</v>
      </c>
      <c r="I1590" s="116">
        <v>0.57999999999999996</v>
      </c>
      <c r="J1590" s="116" t="s">
        <v>326</v>
      </c>
      <c r="K1590" s="116">
        <v>0.19305663827576</v>
      </c>
      <c r="L1590" s="116">
        <v>4001.3849859675702</v>
      </c>
      <c r="M1590" s="116">
        <v>10.067420290708601</v>
      </c>
      <c r="N1590" s="116">
        <v>1.5809199542103101</v>
      </c>
      <c r="O1590" s="116">
        <v>1.9435823174333999</v>
      </c>
      <c r="P1590" s="116">
        <v>0.30520709174291</v>
      </c>
      <c r="Q1590" s="116">
        <v>772.49393383800702</v>
      </c>
      <c r="R1590" s="116">
        <v>1210</v>
      </c>
      <c r="S1590" s="116" t="s">
        <v>318</v>
      </c>
      <c r="T1590" s="116">
        <v>1210</v>
      </c>
      <c r="U1590" s="116" t="s">
        <v>327</v>
      </c>
      <c r="V1590" s="116" t="s">
        <v>326</v>
      </c>
      <c r="Z1590" s="116">
        <v>0</v>
      </c>
      <c r="AA1590" s="116">
        <v>1</v>
      </c>
      <c r="AB1590" s="116">
        <v>1.9435823174333999</v>
      </c>
      <c r="AC1590" s="116">
        <v>0.30520709174291</v>
      </c>
      <c r="AD1590" s="116">
        <v>772.49393383800702</v>
      </c>
      <c r="AF1590" s="116">
        <v>-1</v>
      </c>
      <c r="AG1590" s="116">
        <v>-1</v>
      </c>
      <c r="AH1590" s="116">
        <v>-1</v>
      </c>
      <c r="AI1590" s="116">
        <v>-1</v>
      </c>
      <c r="AJ1590" s="116">
        <v>0</v>
      </c>
      <c r="AM1590" s="116" t="s">
        <v>319</v>
      </c>
      <c r="AN1590" s="116" t="s">
        <v>328</v>
      </c>
      <c r="AQ1590" s="116">
        <v>779</v>
      </c>
      <c r="AR1590" s="116" t="s">
        <v>320</v>
      </c>
      <c r="AS1590" s="116" t="s">
        <v>248</v>
      </c>
      <c r="AT1590" s="116" t="s">
        <v>268</v>
      </c>
      <c r="AV1590" s="116">
        <v>111.859479563664</v>
      </c>
      <c r="AW1590" s="116">
        <v>0.62651576139999998</v>
      </c>
    </row>
    <row r="1591" spans="1:49" x14ac:dyDescent="0.25">
      <c r="A1591" s="127">
        <v>260000</v>
      </c>
      <c r="B1591" s="127">
        <v>2500000</v>
      </c>
      <c r="C1591" s="127">
        <v>850000</v>
      </c>
      <c r="D1591" s="116" t="s">
        <v>314</v>
      </c>
      <c r="E1591" s="116" t="s">
        <v>315</v>
      </c>
      <c r="F1591" s="116" t="s">
        <v>316</v>
      </c>
      <c r="G1591" s="116" t="s">
        <v>317</v>
      </c>
      <c r="H1591" s="116">
        <v>0.36</v>
      </c>
      <c r="I1591" s="116">
        <v>0.57999999999999996</v>
      </c>
      <c r="J1591" s="116" t="s">
        <v>326</v>
      </c>
      <c r="K1591" s="116">
        <v>0.13913831145675001</v>
      </c>
      <c r="L1591" s="116">
        <v>4001.3849859675702</v>
      </c>
      <c r="M1591" s="116">
        <v>10.067420290708601</v>
      </c>
      <c r="N1591" s="116">
        <v>1.5809199542103101</v>
      </c>
      <c r="O1591" s="116">
        <v>1.4007638599747101</v>
      </c>
      <c r="P1591" s="116">
        <v>0.21996653297711999</v>
      </c>
      <c r="Q1591" s="116">
        <v>556.74595043595502</v>
      </c>
      <c r="R1591" s="116">
        <v>1310</v>
      </c>
      <c r="S1591" s="116" t="s">
        <v>318</v>
      </c>
      <c r="T1591" s="116">
        <v>1310</v>
      </c>
      <c r="U1591" s="116" t="s">
        <v>327</v>
      </c>
      <c r="V1591" s="116" t="s">
        <v>326</v>
      </c>
      <c r="Z1591" s="116">
        <v>0</v>
      </c>
      <c r="AA1591" s="116">
        <v>1</v>
      </c>
      <c r="AB1591" s="116">
        <v>1.4007638599747101</v>
      </c>
      <c r="AC1591" s="116">
        <v>0.21996653297711999</v>
      </c>
      <c r="AD1591" s="116">
        <v>556.74595043595502</v>
      </c>
      <c r="AF1591" s="116">
        <v>-1</v>
      </c>
      <c r="AG1591" s="116">
        <v>-1</v>
      </c>
      <c r="AH1591" s="116">
        <v>-1</v>
      </c>
      <c r="AI1591" s="116">
        <v>-1</v>
      </c>
      <c r="AJ1591" s="116">
        <v>0</v>
      </c>
      <c r="AM1591" s="116" t="s">
        <v>319</v>
      </c>
      <c r="AN1591" s="116" t="s">
        <v>328</v>
      </c>
      <c r="AQ1591" s="116">
        <v>779</v>
      </c>
      <c r="AR1591" s="116" t="s">
        <v>320</v>
      </c>
      <c r="AS1591" s="116" t="s">
        <v>248</v>
      </c>
      <c r="AT1591" s="116" t="s">
        <v>268</v>
      </c>
      <c r="AV1591" s="116">
        <v>95.500661767538205</v>
      </c>
      <c r="AW1591" s="116">
        <v>0.4515376727</v>
      </c>
    </row>
    <row r="1592" spans="1:49" x14ac:dyDescent="0.25">
      <c r="A1592" s="127">
        <v>260000</v>
      </c>
      <c r="B1592" s="127">
        <v>2500000</v>
      </c>
      <c r="C1592" s="127">
        <v>850000</v>
      </c>
      <c r="D1592" s="116" t="s">
        <v>314</v>
      </c>
      <c r="E1592" s="116" t="s">
        <v>315</v>
      </c>
      <c r="F1592" s="116" t="s">
        <v>316</v>
      </c>
      <c r="G1592" s="116" t="s">
        <v>317</v>
      </c>
      <c r="H1592" s="116">
        <v>0.36</v>
      </c>
      <c r="I1592" s="116">
        <v>0.57999999999999996</v>
      </c>
      <c r="J1592" s="116" t="s">
        <v>326</v>
      </c>
      <c r="K1592" s="116">
        <v>0.22109100913304</v>
      </c>
      <c r="L1592" s="116">
        <v>4001.8572080635599</v>
      </c>
      <c r="M1592" s="116">
        <v>10.5218876774506</v>
      </c>
      <c r="N1592" s="116">
        <v>1.7465228977996901</v>
      </c>
      <c r="O1592" s="116">
        <v>2.3262947645921299</v>
      </c>
      <c r="P1592" s="116">
        <v>0.38614050994850002</v>
      </c>
      <c r="Q1592" s="116">
        <v>884.77464853713104</v>
      </c>
      <c r="R1592" s="116">
        <v>1210</v>
      </c>
      <c r="S1592" s="116" t="s">
        <v>318</v>
      </c>
      <c r="T1592" s="116">
        <v>1210</v>
      </c>
      <c r="U1592" s="116" t="s">
        <v>327</v>
      </c>
      <c r="V1592" s="116" t="s">
        <v>326</v>
      </c>
      <c r="Z1592" s="116">
        <v>0</v>
      </c>
      <c r="AA1592" s="116">
        <v>1</v>
      </c>
      <c r="AB1592" s="116">
        <v>2.3262947645921299</v>
      </c>
      <c r="AC1592" s="116">
        <v>0.38614050994850002</v>
      </c>
      <c r="AD1592" s="116">
        <v>884.77464853713104</v>
      </c>
      <c r="AF1592" s="116">
        <v>-1</v>
      </c>
      <c r="AG1592" s="116">
        <v>-1</v>
      </c>
      <c r="AH1592" s="116">
        <v>-1</v>
      </c>
      <c r="AI1592" s="116">
        <v>-1</v>
      </c>
      <c r="AJ1592" s="116">
        <v>0</v>
      </c>
      <c r="AM1592" s="116" t="s">
        <v>319</v>
      </c>
      <c r="AN1592" s="116" t="s">
        <v>328</v>
      </c>
      <c r="AQ1592" s="116">
        <v>779</v>
      </c>
      <c r="AR1592" s="116" t="s">
        <v>320</v>
      </c>
      <c r="AS1592" s="116" t="s">
        <v>248</v>
      </c>
      <c r="AT1592" s="116" t="s">
        <v>268</v>
      </c>
      <c r="AV1592" s="116">
        <v>200.463379366673</v>
      </c>
      <c r="AW1592" s="116">
        <v>0.71757879040000005</v>
      </c>
    </row>
    <row r="1593" spans="1:49" x14ac:dyDescent="0.25">
      <c r="A1593" s="127">
        <v>260000</v>
      </c>
      <c r="B1593" s="127">
        <v>2500000</v>
      </c>
      <c r="C1593" s="127">
        <v>850000</v>
      </c>
      <c r="D1593" s="116" t="s">
        <v>314</v>
      </c>
      <c r="E1593" s="116" t="s">
        <v>315</v>
      </c>
      <c r="F1593" s="116" t="s">
        <v>316</v>
      </c>
      <c r="G1593" s="116" t="s">
        <v>317</v>
      </c>
      <c r="H1593" s="116">
        <v>0.36</v>
      </c>
      <c r="I1593" s="116">
        <v>0.57999999999999996</v>
      </c>
      <c r="J1593" s="116" t="s">
        <v>326</v>
      </c>
      <c r="K1593" s="116">
        <v>2.363285072419E-2</v>
      </c>
      <c r="L1593" s="116">
        <v>4001.8572080635599</v>
      </c>
      <c r="M1593" s="116">
        <v>10.5218876774506</v>
      </c>
      <c r="N1593" s="116">
        <v>1.7465228977996901</v>
      </c>
      <c r="O1593" s="116">
        <v>0.24866220081793999</v>
      </c>
      <c r="P1593" s="116">
        <v>4.1275314930089999E-2</v>
      </c>
      <c r="Q1593" s="116">
        <v>94.575294017714</v>
      </c>
      <c r="R1593" s="116">
        <v>1310</v>
      </c>
      <c r="S1593" s="116" t="s">
        <v>318</v>
      </c>
      <c r="T1593" s="116">
        <v>1310</v>
      </c>
      <c r="U1593" s="116" t="s">
        <v>327</v>
      </c>
      <c r="V1593" s="116" t="s">
        <v>326</v>
      </c>
      <c r="Z1593" s="116">
        <v>0</v>
      </c>
      <c r="AA1593" s="116">
        <v>1</v>
      </c>
      <c r="AB1593" s="116">
        <v>0.24866220081793999</v>
      </c>
      <c r="AC1593" s="116">
        <v>4.1275314930089999E-2</v>
      </c>
      <c r="AD1593" s="116">
        <v>94.575294017712395</v>
      </c>
      <c r="AF1593" s="116">
        <v>-1</v>
      </c>
      <c r="AG1593" s="116">
        <v>-1</v>
      </c>
      <c r="AH1593" s="116">
        <v>-1</v>
      </c>
      <c r="AI1593" s="116">
        <v>-1</v>
      </c>
      <c r="AJ1593" s="116">
        <v>0</v>
      </c>
      <c r="AM1593" s="116" t="s">
        <v>319</v>
      </c>
      <c r="AN1593" s="116" t="s">
        <v>328</v>
      </c>
      <c r="AQ1593" s="116">
        <v>779</v>
      </c>
      <c r="AR1593" s="116" t="s">
        <v>320</v>
      </c>
      <c r="AS1593" s="116" t="s">
        <v>248</v>
      </c>
      <c r="AT1593" s="116" t="s">
        <v>268</v>
      </c>
      <c r="AV1593" s="116">
        <v>43.075555748669998</v>
      </c>
      <c r="AW1593" s="116">
        <v>7.6703401500000004E-2</v>
      </c>
    </row>
    <row r="1594" spans="1:49" x14ac:dyDescent="0.25">
      <c r="A1594" s="127">
        <v>260000</v>
      </c>
      <c r="B1594" s="127">
        <v>2500000</v>
      </c>
      <c r="C1594" s="127">
        <v>850000</v>
      </c>
      <c r="D1594" s="116" t="s">
        <v>314</v>
      </c>
      <c r="E1594" s="116" t="s">
        <v>315</v>
      </c>
      <c r="F1594" s="116" t="s">
        <v>316</v>
      </c>
      <c r="G1594" s="116" t="s">
        <v>317</v>
      </c>
      <c r="H1594" s="116">
        <v>0.36</v>
      </c>
      <c r="I1594" s="116">
        <v>0.57999999999999996</v>
      </c>
      <c r="J1594" s="116" t="s">
        <v>326</v>
      </c>
      <c r="K1594" s="116">
        <v>5.2104790119829998E-2</v>
      </c>
      <c r="L1594" s="116">
        <v>4001.8572080635599</v>
      </c>
      <c r="M1594" s="116">
        <v>10.5218876774506</v>
      </c>
      <c r="N1594" s="116">
        <v>1.7465228977996901</v>
      </c>
      <c r="O1594" s="116">
        <v>0.54824074909799003</v>
      </c>
      <c r="P1594" s="116">
        <v>9.1002209029329997E-2</v>
      </c>
      <c r="Q1594" s="116">
        <v>208.51592991568</v>
      </c>
      <c r="R1594" s="116">
        <v>1310</v>
      </c>
      <c r="S1594" s="116" t="s">
        <v>318</v>
      </c>
      <c r="T1594" s="116">
        <v>1310</v>
      </c>
      <c r="U1594" s="116" t="s">
        <v>327</v>
      </c>
      <c r="V1594" s="116" t="s">
        <v>326</v>
      </c>
      <c r="Z1594" s="116">
        <v>0</v>
      </c>
      <c r="AA1594" s="116">
        <v>1</v>
      </c>
      <c r="AB1594" s="116">
        <v>0.54824074909799003</v>
      </c>
      <c r="AC1594" s="116">
        <v>9.1002209029329997E-2</v>
      </c>
      <c r="AD1594" s="116">
        <v>208.51592991567901</v>
      </c>
      <c r="AF1594" s="116">
        <v>-1</v>
      </c>
      <c r="AG1594" s="116">
        <v>-1</v>
      </c>
      <c r="AH1594" s="116">
        <v>-1</v>
      </c>
      <c r="AI1594" s="116">
        <v>-1</v>
      </c>
      <c r="AJ1594" s="116">
        <v>0</v>
      </c>
      <c r="AM1594" s="116" t="s">
        <v>319</v>
      </c>
      <c r="AN1594" s="116" t="s">
        <v>328</v>
      </c>
      <c r="AQ1594" s="116">
        <v>779</v>
      </c>
      <c r="AR1594" s="116" t="s">
        <v>320</v>
      </c>
      <c r="AS1594" s="116" t="s">
        <v>248</v>
      </c>
      <c r="AT1594" s="116" t="s">
        <v>268</v>
      </c>
      <c r="AV1594" s="116">
        <v>75.701246733154704</v>
      </c>
      <c r="AW1594" s="116">
        <v>0.16911267629999999</v>
      </c>
    </row>
    <row r="1595" spans="1:49" x14ac:dyDescent="0.25">
      <c r="A1595" s="127">
        <v>260000</v>
      </c>
      <c r="B1595" s="127">
        <v>2500000</v>
      </c>
      <c r="C1595" s="127">
        <v>850000</v>
      </c>
      <c r="D1595" s="116" t="s">
        <v>314</v>
      </c>
      <c r="E1595" s="116" t="s">
        <v>315</v>
      </c>
      <c r="F1595" s="116" t="s">
        <v>316</v>
      </c>
      <c r="G1595" s="116" t="s">
        <v>317</v>
      </c>
      <c r="H1595" s="116">
        <v>0.36</v>
      </c>
      <c r="I1595" s="116">
        <v>0.57999999999999996</v>
      </c>
      <c r="J1595" s="116" t="s">
        <v>326</v>
      </c>
      <c r="K1595" s="116">
        <v>0.16134845118770999</v>
      </c>
      <c r="L1595" s="116">
        <v>4001.8572080635599</v>
      </c>
      <c r="M1595" s="116">
        <v>10.5218876774506</v>
      </c>
      <c r="N1595" s="116">
        <v>1.7465228977996901</v>
      </c>
      <c r="O1595" s="116">
        <v>1.6976902803277301</v>
      </c>
      <c r="P1595" s="116">
        <v>0.28179876452385</v>
      </c>
      <c r="Q1595" s="116">
        <v>645.693462395437</v>
      </c>
      <c r="R1595" s="116">
        <v>1310</v>
      </c>
      <c r="S1595" s="116" t="s">
        <v>318</v>
      </c>
      <c r="T1595" s="116">
        <v>1310</v>
      </c>
      <c r="U1595" s="116" t="s">
        <v>327</v>
      </c>
      <c r="V1595" s="116" t="s">
        <v>326</v>
      </c>
      <c r="Z1595" s="116">
        <v>0</v>
      </c>
      <c r="AA1595" s="116">
        <v>1</v>
      </c>
      <c r="AB1595" s="116">
        <v>1.6976902803277301</v>
      </c>
      <c r="AC1595" s="116">
        <v>0.28179876452385</v>
      </c>
      <c r="AD1595" s="116">
        <v>645.693462395437</v>
      </c>
      <c r="AF1595" s="116">
        <v>-1</v>
      </c>
      <c r="AG1595" s="116">
        <v>-1</v>
      </c>
      <c r="AH1595" s="116">
        <v>-1</v>
      </c>
      <c r="AI1595" s="116">
        <v>-1</v>
      </c>
      <c r="AJ1595" s="116">
        <v>0</v>
      </c>
      <c r="AM1595" s="116" t="s">
        <v>319</v>
      </c>
      <c r="AN1595" s="116" t="s">
        <v>328</v>
      </c>
      <c r="AQ1595" s="116">
        <v>779</v>
      </c>
      <c r="AR1595" s="116" t="s">
        <v>320</v>
      </c>
      <c r="AS1595" s="116" t="s">
        <v>248</v>
      </c>
      <c r="AT1595" s="116" t="s">
        <v>268</v>
      </c>
      <c r="AV1595" s="116">
        <v>104.69539075042</v>
      </c>
      <c r="AW1595" s="116">
        <v>0.52367677400000001</v>
      </c>
    </row>
    <row r="1596" spans="1:49" x14ac:dyDescent="0.25">
      <c r="A1596" s="127">
        <v>260000</v>
      </c>
      <c r="B1596" s="127">
        <v>2500000</v>
      </c>
      <c r="C1596" s="127">
        <v>850000</v>
      </c>
      <c r="D1596" s="116" t="s">
        <v>314</v>
      </c>
      <c r="E1596" s="116" t="s">
        <v>315</v>
      </c>
      <c r="F1596" s="116" t="s">
        <v>316</v>
      </c>
      <c r="G1596" s="116" t="s">
        <v>317</v>
      </c>
      <c r="H1596" s="116">
        <v>0.36</v>
      </c>
      <c r="I1596" s="116">
        <v>0.57999999999999996</v>
      </c>
      <c r="J1596" s="116" t="s">
        <v>326</v>
      </c>
      <c r="K1596" s="116">
        <v>0.14545680719366999</v>
      </c>
      <c r="L1596" s="116">
        <v>3938.3144718851599</v>
      </c>
      <c r="M1596" s="116">
        <v>8.4588495172679092</v>
      </c>
      <c r="N1596" s="116">
        <v>1.13257626364175</v>
      </c>
      <c r="O1596" s="116">
        <v>1.23039724331352</v>
      </c>
      <c r="P1596" s="116">
        <v>0.16474092721266001</v>
      </c>
      <c r="Q1596" s="116">
        <v>572.85464880504799</v>
      </c>
      <c r="R1596" s="116">
        <v>1700</v>
      </c>
      <c r="S1596" s="116" t="s">
        <v>322</v>
      </c>
      <c r="T1596" s="116">
        <v>1700</v>
      </c>
      <c r="U1596" s="116" t="s">
        <v>327</v>
      </c>
      <c r="V1596" s="116" t="s">
        <v>326</v>
      </c>
      <c r="Z1596" s="116">
        <v>0</v>
      </c>
      <c r="AA1596" s="116">
        <v>1</v>
      </c>
      <c r="AB1596" s="116">
        <v>1.23039724331352</v>
      </c>
      <c r="AC1596" s="116">
        <v>0.16474092721266001</v>
      </c>
      <c r="AD1596" s="116">
        <v>572.85464867131896</v>
      </c>
      <c r="AF1596" s="116">
        <v>-1</v>
      </c>
      <c r="AG1596" s="116">
        <v>-1</v>
      </c>
      <c r="AH1596" s="116">
        <v>-1</v>
      </c>
      <c r="AI1596" s="116">
        <v>-1</v>
      </c>
      <c r="AJ1596" s="116">
        <v>0</v>
      </c>
      <c r="AM1596" s="116" t="s">
        <v>319</v>
      </c>
      <c r="AN1596" s="116" t="s">
        <v>328</v>
      </c>
      <c r="AQ1596" s="116">
        <v>779</v>
      </c>
      <c r="AR1596" s="116" t="s">
        <v>320</v>
      </c>
      <c r="AS1596" s="116" t="s">
        <v>248</v>
      </c>
      <c r="AT1596" s="116" t="s">
        <v>268</v>
      </c>
      <c r="AV1596" s="116">
        <v>147.304508653932</v>
      </c>
      <c r="AW1596" s="116">
        <v>0.4646023104</v>
      </c>
    </row>
    <row r="1597" spans="1:49" x14ac:dyDescent="0.25">
      <c r="A1597" s="127">
        <v>260000</v>
      </c>
      <c r="B1597" s="127">
        <v>2500000</v>
      </c>
      <c r="C1597" s="127">
        <v>850000</v>
      </c>
      <c r="D1597" s="116" t="s">
        <v>314</v>
      </c>
      <c r="E1597" s="116" t="s">
        <v>315</v>
      </c>
      <c r="F1597" s="116" t="s">
        <v>316</v>
      </c>
      <c r="G1597" s="116" t="s">
        <v>317</v>
      </c>
      <c r="H1597" s="116">
        <v>0.36</v>
      </c>
      <c r="I1597" s="116">
        <v>0.57999999999999996</v>
      </c>
      <c r="J1597" s="116" t="s">
        <v>326</v>
      </c>
      <c r="K1597" s="116">
        <v>0.18901627659632</v>
      </c>
      <c r="L1597" s="116">
        <v>3938.3144718851599</v>
      </c>
      <c r="M1597" s="116">
        <v>8.4588495172679092</v>
      </c>
      <c r="N1597" s="116">
        <v>1.13257626364175</v>
      </c>
      <c r="O1597" s="116">
        <v>1.59886024004262</v>
      </c>
      <c r="P1597" s="116">
        <v>0.21407534831493999</v>
      </c>
      <c r="Q1597" s="116">
        <v>744.40553754116797</v>
      </c>
      <c r="R1597" s="116">
        <v>1720</v>
      </c>
      <c r="S1597" s="116" t="s">
        <v>325</v>
      </c>
      <c r="T1597" s="116">
        <v>1720</v>
      </c>
      <c r="U1597" s="116" t="s">
        <v>327</v>
      </c>
      <c r="V1597" s="116" t="s">
        <v>326</v>
      </c>
      <c r="Z1597" s="116">
        <v>0</v>
      </c>
      <c r="AA1597" s="116">
        <v>1</v>
      </c>
      <c r="AB1597" s="116">
        <v>1.59886024004262</v>
      </c>
      <c r="AC1597" s="116">
        <v>0.21407534831493999</v>
      </c>
      <c r="AD1597" s="116">
        <v>744.40553767403105</v>
      </c>
      <c r="AF1597" s="116">
        <v>-1</v>
      </c>
      <c r="AG1597" s="116">
        <v>-1</v>
      </c>
      <c r="AH1597" s="116">
        <v>-1</v>
      </c>
      <c r="AI1597" s="116">
        <v>-1</v>
      </c>
      <c r="AJ1597" s="116">
        <v>0</v>
      </c>
      <c r="AM1597" s="116" t="s">
        <v>319</v>
      </c>
      <c r="AN1597" s="116" t="s">
        <v>328</v>
      </c>
      <c r="AQ1597" s="116">
        <v>779</v>
      </c>
      <c r="AR1597" s="116" t="s">
        <v>320</v>
      </c>
      <c r="AS1597" s="116" t="s">
        <v>248</v>
      </c>
      <c r="AT1597" s="116" t="s">
        <v>268</v>
      </c>
      <c r="AV1597" s="116">
        <v>115.052302265736</v>
      </c>
      <c r="AW1597" s="116">
        <v>0.60373522930000001</v>
      </c>
    </row>
    <row r="1598" spans="1:49" x14ac:dyDescent="0.25">
      <c r="A1598" s="127">
        <v>260000</v>
      </c>
      <c r="B1598" s="127">
        <v>2500000</v>
      </c>
      <c r="C1598" s="127">
        <v>850000</v>
      </c>
      <c r="D1598" s="116" t="s">
        <v>314</v>
      </c>
      <c r="E1598" s="116" t="s">
        <v>315</v>
      </c>
      <c r="F1598" s="116" t="s">
        <v>316</v>
      </c>
      <c r="G1598" s="116" t="s">
        <v>317</v>
      </c>
      <c r="H1598" s="116">
        <v>0.36</v>
      </c>
      <c r="I1598" s="116">
        <v>0.57999999999999996</v>
      </c>
      <c r="J1598" s="116" t="s">
        <v>326</v>
      </c>
      <c r="K1598" s="116">
        <v>0.1732611429698</v>
      </c>
      <c r="L1598" s="116">
        <v>3938.3144718851599</v>
      </c>
      <c r="M1598" s="116">
        <v>8.4588495172679092</v>
      </c>
      <c r="N1598" s="116">
        <v>1.13257626364175</v>
      </c>
      <c r="O1598" s="116">
        <v>1.4655899355713899</v>
      </c>
      <c r="P1598" s="116">
        <v>0.19623145793902999</v>
      </c>
      <c r="Q1598" s="116">
        <v>682.35686677333604</v>
      </c>
      <c r="R1598" s="116">
        <v>1750</v>
      </c>
      <c r="S1598" s="116" t="s">
        <v>321</v>
      </c>
      <c r="T1598" s="116">
        <v>1750</v>
      </c>
      <c r="U1598" s="116" t="s">
        <v>327</v>
      </c>
      <c r="V1598" s="116" t="s">
        <v>326</v>
      </c>
      <c r="Z1598" s="116">
        <v>0</v>
      </c>
      <c r="AA1598" s="116">
        <v>1</v>
      </c>
      <c r="AB1598" s="116">
        <v>1.4655899355713899</v>
      </c>
      <c r="AC1598" s="116">
        <v>0.19623145793902999</v>
      </c>
      <c r="AD1598" s="116">
        <v>682.35686669508902</v>
      </c>
      <c r="AF1598" s="116">
        <v>-1</v>
      </c>
      <c r="AG1598" s="116">
        <v>-1</v>
      </c>
      <c r="AH1598" s="116">
        <v>-1</v>
      </c>
      <c r="AI1598" s="116">
        <v>-1</v>
      </c>
      <c r="AJ1598" s="116">
        <v>0</v>
      </c>
      <c r="AM1598" s="116" t="s">
        <v>319</v>
      </c>
      <c r="AN1598" s="116" t="s">
        <v>328</v>
      </c>
      <c r="AQ1598" s="116">
        <v>779</v>
      </c>
      <c r="AR1598" s="116" t="s">
        <v>320</v>
      </c>
      <c r="AS1598" s="116" t="s">
        <v>248</v>
      </c>
      <c r="AT1598" s="116" t="s">
        <v>268</v>
      </c>
      <c r="AV1598" s="116">
        <v>128.04601501342901</v>
      </c>
      <c r="AW1598" s="116">
        <v>0.5534118951</v>
      </c>
    </row>
    <row r="1599" spans="1:49" x14ac:dyDescent="0.25">
      <c r="A1599" s="127">
        <v>260000</v>
      </c>
      <c r="B1599" s="127">
        <v>2500000</v>
      </c>
      <c r="C1599" s="127">
        <v>850000</v>
      </c>
      <c r="D1599" s="116" t="s">
        <v>314</v>
      </c>
      <c r="E1599" s="116" t="s">
        <v>315</v>
      </c>
      <c r="F1599" s="116" t="s">
        <v>316</v>
      </c>
      <c r="G1599" s="116" t="s">
        <v>317</v>
      </c>
      <c r="H1599" s="116">
        <v>0.36</v>
      </c>
      <c r="I1599" s="116">
        <v>0.57999999999999996</v>
      </c>
      <c r="J1599" s="116" t="s">
        <v>326</v>
      </c>
      <c r="K1599" s="116">
        <v>9.8985014536140004E-2</v>
      </c>
      <c r="L1599" s="116">
        <v>3998.93185221969</v>
      </c>
      <c r="M1599" s="116">
        <v>10.108455626632001</v>
      </c>
      <c r="N1599" s="116">
        <v>1.5506066532487399</v>
      </c>
      <c r="O1599" s="116">
        <v>1.0005856271401401</v>
      </c>
      <c r="P1599" s="116">
        <v>0.15348682211166001</v>
      </c>
      <c r="Q1599" s="116">
        <v>395.83432752101498</v>
      </c>
      <c r="R1599" s="116">
        <v>1210</v>
      </c>
      <c r="S1599" s="116" t="s">
        <v>318</v>
      </c>
      <c r="T1599" s="116">
        <v>1210</v>
      </c>
      <c r="U1599" s="116" t="s">
        <v>327</v>
      </c>
      <c r="V1599" s="116" t="s">
        <v>326</v>
      </c>
      <c r="Z1599" s="116">
        <v>0</v>
      </c>
      <c r="AA1599" s="116">
        <v>1</v>
      </c>
      <c r="AB1599" s="116">
        <v>1.0005856271401401</v>
      </c>
      <c r="AC1599" s="116">
        <v>0.15348682211166001</v>
      </c>
      <c r="AD1599" s="116">
        <v>395.83432752101697</v>
      </c>
      <c r="AF1599" s="116">
        <v>-1</v>
      </c>
      <c r="AG1599" s="116">
        <v>-1</v>
      </c>
      <c r="AH1599" s="116">
        <v>-1</v>
      </c>
      <c r="AI1599" s="116">
        <v>-1</v>
      </c>
      <c r="AJ1599" s="116">
        <v>0</v>
      </c>
      <c r="AM1599" s="116" t="s">
        <v>319</v>
      </c>
      <c r="AN1599" s="116" t="s">
        <v>328</v>
      </c>
      <c r="AQ1599" s="116">
        <v>779</v>
      </c>
      <c r="AR1599" s="116" t="s">
        <v>320</v>
      </c>
      <c r="AS1599" s="116" t="s">
        <v>248</v>
      </c>
      <c r="AT1599" s="116" t="s">
        <v>268</v>
      </c>
      <c r="AV1599" s="116">
        <v>128.53259282963</v>
      </c>
      <c r="AW1599" s="116">
        <v>0.32103351790000001</v>
      </c>
    </row>
    <row r="1600" spans="1:49" x14ac:dyDescent="0.25">
      <c r="A1600" s="127">
        <v>260000</v>
      </c>
      <c r="B1600" s="127">
        <v>2500000</v>
      </c>
      <c r="C1600" s="127">
        <v>850000</v>
      </c>
      <c r="D1600" s="116" t="s">
        <v>314</v>
      </c>
      <c r="E1600" s="116" t="s">
        <v>315</v>
      </c>
      <c r="F1600" s="116" t="s">
        <v>316</v>
      </c>
      <c r="G1600" s="116" t="s">
        <v>317</v>
      </c>
      <c r="H1600" s="116">
        <v>0.36</v>
      </c>
      <c r="I1600" s="116">
        <v>0.57999999999999996</v>
      </c>
      <c r="J1600" s="116" t="s">
        <v>326</v>
      </c>
      <c r="K1600" s="116">
        <v>7.8489480484630003E-2</v>
      </c>
      <c r="L1600" s="116">
        <v>3998.93185221969</v>
      </c>
      <c r="M1600" s="116">
        <v>10.108455626632001</v>
      </c>
      <c r="N1600" s="116">
        <v>1.5506066532487399</v>
      </c>
      <c r="O1600" s="116">
        <v>0.79340743063629005</v>
      </c>
      <c r="P1600" s="116">
        <v>0.12170631064949999</v>
      </c>
      <c r="Q1600" s="116">
        <v>313.87408357416598</v>
      </c>
      <c r="R1600" s="116">
        <v>1310</v>
      </c>
      <c r="S1600" s="116" t="s">
        <v>318</v>
      </c>
      <c r="T1600" s="116">
        <v>1310</v>
      </c>
      <c r="U1600" s="116" t="s">
        <v>327</v>
      </c>
      <c r="V1600" s="116" t="s">
        <v>326</v>
      </c>
      <c r="Z1600" s="116">
        <v>0</v>
      </c>
      <c r="AA1600" s="116">
        <v>1</v>
      </c>
      <c r="AB1600" s="116">
        <v>0.79340743063629005</v>
      </c>
      <c r="AC1600" s="116">
        <v>0.12170631064949999</v>
      </c>
      <c r="AD1600" s="116">
        <v>313.87408357416803</v>
      </c>
      <c r="AF1600" s="116">
        <v>-1</v>
      </c>
      <c r="AG1600" s="116">
        <v>-1</v>
      </c>
      <c r="AH1600" s="116">
        <v>-1</v>
      </c>
      <c r="AI1600" s="116">
        <v>-1</v>
      </c>
      <c r="AJ1600" s="116">
        <v>0</v>
      </c>
      <c r="AM1600" s="116" t="s">
        <v>319</v>
      </c>
      <c r="AN1600" s="116" t="s">
        <v>328</v>
      </c>
      <c r="AQ1600" s="116">
        <v>779</v>
      </c>
      <c r="AR1600" s="116" t="s">
        <v>320</v>
      </c>
      <c r="AS1600" s="116" t="s">
        <v>248</v>
      </c>
      <c r="AT1600" s="116" t="s">
        <v>268</v>
      </c>
      <c r="AV1600" s="116">
        <v>72.744949037581804</v>
      </c>
      <c r="AW1600" s="116">
        <v>0.25456130049999998</v>
      </c>
    </row>
    <row r="1601" spans="1:49" x14ac:dyDescent="0.25">
      <c r="A1601" s="127">
        <v>260000</v>
      </c>
      <c r="B1601" s="127">
        <v>2500000</v>
      </c>
      <c r="C1601" s="127">
        <v>860000</v>
      </c>
      <c r="D1601" s="116" t="s">
        <v>314</v>
      </c>
      <c r="E1601" s="116" t="s">
        <v>315</v>
      </c>
      <c r="F1601" s="116" t="s">
        <v>316</v>
      </c>
      <c r="G1601" s="116" t="s">
        <v>317</v>
      </c>
      <c r="H1601" s="116">
        <v>0.36</v>
      </c>
      <c r="I1601" s="116">
        <v>0.57999999999999996</v>
      </c>
      <c r="J1601" s="116" t="s">
        <v>326</v>
      </c>
      <c r="K1601" s="116">
        <v>0.26957377641104002</v>
      </c>
      <c r="L1601" s="116">
        <v>4004.0766667501298</v>
      </c>
      <c r="M1601" s="116">
        <v>10.592558613132899</v>
      </c>
      <c r="N1601" s="116">
        <v>1.7820740079597901</v>
      </c>
      <c r="O1601" s="116">
        <v>2.8554760271976001</v>
      </c>
      <c r="P1601" s="116">
        <v>0.48040042016967999</v>
      </c>
      <c r="Q1601" s="116">
        <v>1079.39406809518</v>
      </c>
      <c r="R1601" s="116">
        <v>1210</v>
      </c>
      <c r="S1601" s="116" t="s">
        <v>318</v>
      </c>
      <c r="T1601" s="116">
        <v>1210</v>
      </c>
      <c r="U1601" s="116" t="s">
        <v>327</v>
      </c>
      <c r="V1601" s="116" t="s">
        <v>326</v>
      </c>
      <c r="Z1601" s="116">
        <v>0</v>
      </c>
      <c r="AA1601" s="116">
        <v>1</v>
      </c>
      <c r="AB1601" s="116">
        <v>2.8554760271976001</v>
      </c>
      <c r="AC1601" s="116">
        <v>0.48040042016967999</v>
      </c>
      <c r="AD1601" s="116">
        <v>1079.394068073</v>
      </c>
      <c r="AF1601" s="116">
        <v>-1</v>
      </c>
      <c r="AG1601" s="116">
        <v>-1</v>
      </c>
      <c r="AH1601" s="116">
        <v>-1</v>
      </c>
      <c r="AI1601" s="116">
        <v>-1</v>
      </c>
      <c r="AJ1601" s="116">
        <v>0</v>
      </c>
      <c r="AM1601" s="116" t="s">
        <v>319</v>
      </c>
      <c r="AN1601" s="116" t="s">
        <v>328</v>
      </c>
      <c r="AQ1601" s="116">
        <v>779</v>
      </c>
      <c r="AR1601" s="116" t="s">
        <v>320</v>
      </c>
      <c r="AS1601" s="116" t="s">
        <v>248</v>
      </c>
      <c r="AT1601" s="116" t="s">
        <v>268</v>
      </c>
      <c r="AV1601" s="116">
        <v>262.21059778868101</v>
      </c>
      <c r="AW1601" s="116">
        <v>0.8754209798</v>
      </c>
    </row>
    <row r="1602" spans="1:49" x14ac:dyDescent="0.25">
      <c r="A1602" s="127">
        <v>260000</v>
      </c>
      <c r="B1602" s="127">
        <v>2500000</v>
      </c>
      <c r="C1602" s="127">
        <v>860000</v>
      </c>
      <c r="D1602" s="116" t="s">
        <v>314</v>
      </c>
      <c r="E1602" s="116" t="s">
        <v>315</v>
      </c>
      <c r="F1602" s="116" t="s">
        <v>316</v>
      </c>
      <c r="G1602" s="116" t="s">
        <v>317</v>
      </c>
      <c r="H1602" s="116">
        <v>0.36</v>
      </c>
      <c r="I1602" s="116">
        <v>0.57999999999999996</v>
      </c>
      <c r="J1602" s="116" t="s">
        <v>326</v>
      </c>
      <c r="K1602" s="116">
        <v>4.5085380683919998E-2</v>
      </c>
      <c r="L1602" s="116">
        <v>4004.0766667501298</v>
      </c>
      <c r="M1602" s="116">
        <v>10.592558613132899</v>
      </c>
      <c r="N1602" s="116">
        <v>1.7820740079597901</v>
      </c>
      <c r="O1602" s="116">
        <v>0.47756953748985997</v>
      </c>
      <c r="P1602" s="116">
        <v>8.0345485055790006E-2</v>
      </c>
      <c r="Q1602" s="116">
        <v>180.52532080804301</v>
      </c>
      <c r="R1602" s="116">
        <v>1310</v>
      </c>
      <c r="S1602" s="116" t="s">
        <v>318</v>
      </c>
      <c r="T1602" s="116">
        <v>1310</v>
      </c>
      <c r="U1602" s="116" t="s">
        <v>327</v>
      </c>
      <c r="V1602" s="116" t="s">
        <v>326</v>
      </c>
      <c r="Z1602" s="116">
        <v>0</v>
      </c>
      <c r="AA1602" s="116">
        <v>1</v>
      </c>
      <c r="AB1602" s="116">
        <v>0.47756953748985997</v>
      </c>
      <c r="AC1602" s="116">
        <v>8.0345485055790006E-2</v>
      </c>
      <c r="AD1602" s="116">
        <v>180.52532083022101</v>
      </c>
      <c r="AF1602" s="116">
        <v>-1</v>
      </c>
      <c r="AG1602" s="116">
        <v>-1</v>
      </c>
      <c r="AH1602" s="116">
        <v>-1</v>
      </c>
      <c r="AI1602" s="116">
        <v>-1</v>
      </c>
      <c r="AJ1602" s="116">
        <v>0</v>
      </c>
      <c r="AM1602" s="116" t="s">
        <v>319</v>
      </c>
      <c r="AN1602" s="116" t="s">
        <v>328</v>
      </c>
      <c r="AQ1602" s="116">
        <v>779</v>
      </c>
      <c r="AR1602" s="116" t="s">
        <v>320</v>
      </c>
      <c r="AS1602" s="116" t="s">
        <v>248</v>
      </c>
      <c r="AT1602" s="116" t="s">
        <v>268</v>
      </c>
      <c r="AV1602" s="116">
        <v>54.326468217843399</v>
      </c>
      <c r="AW1602" s="116">
        <v>0.1464114524</v>
      </c>
    </row>
    <row r="1603" spans="1:49" x14ac:dyDescent="0.25">
      <c r="A1603" s="127">
        <v>260000</v>
      </c>
      <c r="B1603" s="127">
        <v>2500000</v>
      </c>
      <c r="C1603" s="127">
        <v>860000</v>
      </c>
      <c r="D1603" s="116" t="s">
        <v>314</v>
      </c>
      <c r="E1603" s="116" t="s">
        <v>315</v>
      </c>
      <c r="F1603" s="116" t="s">
        <v>316</v>
      </c>
      <c r="G1603" s="116" t="s">
        <v>317</v>
      </c>
      <c r="H1603" s="116">
        <v>0.36</v>
      </c>
      <c r="I1603" s="116">
        <v>0.57999999999999996</v>
      </c>
      <c r="J1603" s="116" t="s">
        <v>326</v>
      </c>
      <c r="K1603" s="116">
        <v>0.22511203263860999</v>
      </c>
      <c r="L1603" s="116">
        <v>4004.0766667501298</v>
      </c>
      <c r="M1603" s="116">
        <v>10.592558613132899</v>
      </c>
      <c r="N1603" s="116">
        <v>1.7820740079597901</v>
      </c>
      <c r="O1603" s="116">
        <v>2.3845124002459999</v>
      </c>
      <c r="P1603" s="116">
        <v>0.40116630224425998</v>
      </c>
      <c r="Q1603" s="116">
        <v>901.36583729296103</v>
      </c>
      <c r="R1603" s="116">
        <v>1310</v>
      </c>
      <c r="S1603" s="116" t="s">
        <v>318</v>
      </c>
      <c r="T1603" s="116">
        <v>1310</v>
      </c>
      <c r="U1603" s="116" t="s">
        <v>327</v>
      </c>
      <c r="V1603" s="116" t="s">
        <v>326</v>
      </c>
      <c r="Z1603" s="116">
        <v>0</v>
      </c>
      <c r="AA1603" s="116">
        <v>1</v>
      </c>
      <c r="AB1603" s="116">
        <v>2.3845124002459999</v>
      </c>
      <c r="AC1603" s="116">
        <v>0.40116630224425998</v>
      </c>
      <c r="AD1603" s="116">
        <v>901.36583729296103</v>
      </c>
      <c r="AF1603" s="116">
        <v>-1</v>
      </c>
      <c r="AG1603" s="116">
        <v>-1</v>
      </c>
      <c r="AH1603" s="116">
        <v>-1</v>
      </c>
      <c r="AI1603" s="116">
        <v>-1</v>
      </c>
      <c r="AJ1603" s="116">
        <v>0</v>
      </c>
      <c r="AM1603" s="116" t="s">
        <v>319</v>
      </c>
      <c r="AN1603" s="116" t="s">
        <v>328</v>
      </c>
      <c r="AQ1603" s="116">
        <v>779</v>
      </c>
      <c r="AR1603" s="116" t="s">
        <v>320</v>
      </c>
      <c r="AS1603" s="116" t="s">
        <v>248</v>
      </c>
      <c r="AT1603" s="116" t="s">
        <v>268</v>
      </c>
      <c r="AV1603" s="116">
        <v>120.767198958611</v>
      </c>
      <c r="AW1603" s="116">
        <v>0.73103474229999998</v>
      </c>
    </row>
    <row r="1604" spans="1:49" x14ac:dyDescent="0.25">
      <c r="A1604" s="127">
        <v>260000</v>
      </c>
      <c r="B1604" s="127">
        <v>2500000</v>
      </c>
      <c r="C1604" s="127">
        <v>860000</v>
      </c>
      <c r="D1604" s="116" t="s">
        <v>314</v>
      </c>
      <c r="E1604" s="116" t="s">
        <v>315</v>
      </c>
      <c r="F1604" s="116" t="s">
        <v>316</v>
      </c>
      <c r="G1604" s="116" t="s">
        <v>317</v>
      </c>
      <c r="H1604" s="116">
        <v>0.36</v>
      </c>
      <c r="I1604" s="116">
        <v>0.57999999999999996</v>
      </c>
      <c r="J1604" s="116" t="s">
        <v>326</v>
      </c>
      <c r="K1604" s="116">
        <v>0.28255509912951998</v>
      </c>
      <c r="L1604" s="116">
        <v>3972.8446310796899</v>
      </c>
      <c r="M1604" s="116">
        <v>10.6722352256102</v>
      </c>
      <c r="N1604" s="116">
        <v>1.84627191393878</v>
      </c>
      <c r="O1604" s="116">
        <v>3.0154944821058698</v>
      </c>
      <c r="P1604" s="116">
        <v>0.52167354366301999</v>
      </c>
      <c r="Q1604" s="116">
        <v>1122.54750856091</v>
      </c>
      <c r="R1604" s="116">
        <v>1210</v>
      </c>
      <c r="S1604" s="116" t="s">
        <v>318</v>
      </c>
      <c r="T1604" s="116">
        <v>1210</v>
      </c>
      <c r="U1604" s="116" t="s">
        <v>327</v>
      </c>
      <c r="V1604" s="116" t="s">
        <v>326</v>
      </c>
      <c r="Z1604" s="116">
        <v>0</v>
      </c>
      <c r="AA1604" s="116">
        <v>1</v>
      </c>
      <c r="AB1604" s="116">
        <v>3.0154944821058698</v>
      </c>
      <c r="AC1604" s="116">
        <v>0.52167354366301999</v>
      </c>
      <c r="AD1604" s="116">
        <v>1122.54750856091</v>
      </c>
      <c r="AF1604" s="116">
        <v>-1</v>
      </c>
      <c r="AG1604" s="116">
        <v>-1</v>
      </c>
      <c r="AH1604" s="116">
        <v>-1</v>
      </c>
      <c r="AI1604" s="116">
        <v>-1</v>
      </c>
      <c r="AJ1604" s="116">
        <v>0</v>
      </c>
      <c r="AM1604" s="116" t="s">
        <v>319</v>
      </c>
      <c r="AN1604" s="116" t="s">
        <v>328</v>
      </c>
      <c r="AQ1604" s="116">
        <v>779</v>
      </c>
      <c r="AR1604" s="116" t="s">
        <v>320</v>
      </c>
      <c r="AS1604" s="116" t="s">
        <v>248</v>
      </c>
      <c r="AT1604" s="116" t="s">
        <v>268</v>
      </c>
      <c r="AV1604" s="116">
        <v>199.17586919731201</v>
      </c>
      <c r="AW1604" s="116">
        <v>0.91041971499999996</v>
      </c>
    </row>
    <row r="1605" spans="1:49" x14ac:dyDescent="0.25">
      <c r="A1605" s="127">
        <v>260000</v>
      </c>
      <c r="B1605" s="127">
        <v>2500000</v>
      </c>
      <c r="C1605" s="127">
        <v>860000</v>
      </c>
      <c r="D1605" s="116" t="s">
        <v>314</v>
      </c>
      <c r="E1605" s="116" t="s">
        <v>315</v>
      </c>
      <c r="F1605" s="116" t="s">
        <v>316</v>
      </c>
      <c r="G1605" s="116" t="s">
        <v>317</v>
      </c>
      <c r="H1605" s="116">
        <v>0.36</v>
      </c>
      <c r="I1605" s="116">
        <v>0.57999999999999996</v>
      </c>
      <c r="J1605" s="116" t="s">
        <v>326</v>
      </c>
      <c r="K1605" s="116">
        <v>0.17771905587496001</v>
      </c>
      <c r="L1605" s="116">
        <v>3972.8446310796899</v>
      </c>
      <c r="M1605" s="116">
        <v>10.6722352256102</v>
      </c>
      <c r="N1605" s="116">
        <v>1.84627191393878</v>
      </c>
      <c r="O1605" s="116">
        <v>1.8966595683709999</v>
      </c>
      <c r="P1605" s="116">
        <v>0.32811770143365998</v>
      </c>
      <c r="Q1605" s="116">
        <v>706.05019697341004</v>
      </c>
      <c r="R1605" s="116">
        <v>1310</v>
      </c>
      <c r="S1605" s="116" t="s">
        <v>318</v>
      </c>
      <c r="T1605" s="116">
        <v>1310</v>
      </c>
      <c r="U1605" s="116" t="s">
        <v>327</v>
      </c>
      <c r="V1605" s="116" t="s">
        <v>326</v>
      </c>
      <c r="Z1605" s="116">
        <v>0</v>
      </c>
      <c r="AA1605" s="116">
        <v>1</v>
      </c>
      <c r="AB1605" s="116">
        <v>1.8966595683709999</v>
      </c>
      <c r="AC1605" s="116">
        <v>0.32811770143365998</v>
      </c>
      <c r="AD1605" s="116">
        <v>706.05019697341004</v>
      </c>
      <c r="AF1605" s="116">
        <v>-1</v>
      </c>
      <c r="AG1605" s="116">
        <v>-1</v>
      </c>
      <c r="AH1605" s="116">
        <v>-1</v>
      </c>
      <c r="AI1605" s="116">
        <v>-1</v>
      </c>
      <c r="AJ1605" s="116">
        <v>0</v>
      </c>
      <c r="AM1605" s="116" t="s">
        <v>319</v>
      </c>
      <c r="AN1605" s="116" t="s">
        <v>328</v>
      </c>
      <c r="AQ1605" s="116">
        <v>779</v>
      </c>
      <c r="AR1605" s="116" t="s">
        <v>320</v>
      </c>
      <c r="AS1605" s="116" t="s">
        <v>248</v>
      </c>
      <c r="AT1605" s="116" t="s">
        <v>268</v>
      </c>
      <c r="AV1605" s="116">
        <v>110.99170558206499</v>
      </c>
      <c r="AW1605" s="116">
        <v>0.57262789700000005</v>
      </c>
    </row>
    <row r="1606" spans="1:49" x14ac:dyDescent="0.25">
      <c r="A1606" s="127">
        <v>260000</v>
      </c>
      <c r="B1606" s="127">
        <v>2500000</v>
      </c>
      <c r="C1606" s="127">
        <v>860000</v>
      </c>
      <c r="D1606" s="116" t="s">
        <v>314</v>
      </c>
      <c r="E1606" s="116" t="s">
        <v>315</v>
      </c>
      <c r="F1606" s="116" t="s">
        <v>316</v>
      </c>
      <c r="G1606" s="116" t="s">
        <v>317</v>
      </c>
      <c r="H1606" s="116">
        <v>0.36</v>
      </c>
      <c r="I1606" s="116">
        <v>0.57999999999999996</v>
      </c>
      <c r="J1606" s="116" t="s">
        <v>326</v>
      </c>
      <c r="K1606" s="116">
        <v>6.2144232912189998E-2</v>
      </c>
      <c r="L1606" s="116">
        <v>3972.8446310796899</v>
      </c>
      <c r="M1606" s="116">
        <v>10.6722352256102</v>
      </c>
      <c r="N1606" s="116">
        <v>1.84627191393878</v>
      </c>
      <c r="O1606" s="116">
        <v>0.66321787155403</v>
      </c>
      <c r="P1606" s="116">
        <v>0.11473515183905</v>
      </c>
      <c r="Q1606" s="116">
        <v>246.88938207777099</v>
      </c>
      <c r="R1606" s="116">
        <v>1310</v>
      </c>
      <c r="S1606" s="116" t="s">
        <v>318</v>
      </c>
      <c r="T1606" s="116">
        <v>1310</v>
      </c>
      <c r="U1606" s="116" t="s">
        <v>327</v>
      </c>
      <c r="V1606" s="116" t="s">
        <v>326</v>
      </c>
      <c r="Z1606" s="116">
        <v>0</v>
      </c>
      <c r="AA1606" s="116">
        <v>1</v>
      </c>
      <c r="AB1606" s="116">
        <v>0.66321787155403</v>
      </c>
      <c r="AC1606" s="116">
        <v>0.11473515183905</v>
      </c>
      <c r="AD1606" s="116">
        <v>246.88938207777201</v>
      </c>
      <c r="AF1606" s="116">
        <v>-1</v>
      </c>
      <c r="AG1606" s="116">
        <v>-1</v>
      </c>
      <c r="AH1606" s="116">
        <v>-1</v>
      </c>
      <c r="AI1606" s="116">
        <v>-1</v>
      </c>
      <c r="AJ1606" s="116">
        <v>0</v>
      </c>
      <c r="AM1606" s="116" t="s">
        <v>319</v>
      </c>
      <c r="AN1606" s="116" t="s">
        <v>328</v>
      </c>
      <c r="AQ1606" s="116">
        <v>779</v>
      </c>
      <c r="AR1606" s="116" t="s">
        <v>320</v>
      </c>
      <c r="AS1606" s="116" t="s">
        <v>248</v>
      </c>
      <c r="AT1606" s="116" t="s">
        <v>268</v>
      </c>
      <c r="AV1606" s="116">
        <v>66.398865412612196</v>
      </c>
      <c r="AW1606" s="116">
        <v>0.2002346975</v>
      </c>
    </row>
    <row r="1607" spans="1:49" x14ac:dyDescent="0.25">
      <c r="A1607" s="127">
        <v>260000</v>
      </c>
      <c r="B1607" s="127">
        <v>2500000</v>
      </c>
      <c r="C1607" s="127">
        <v>860000</v>
      </c>
      <c r="D1607" s="116" t="s">
        <v>314</v>
      </c>
      <c r="E1607" s="116" t="s">
        <v>315</v>
      </c>
      <c r="F1607" s="116" t="s">
        <v>316</v>
      </c>
      <c r="G1607" s="116" t="s">
        <v>317</v>
      </c>
      <c r="H1607" s="116">
        <v>0.36</v>
      </c>
      <c r="I1607" s="116">
        <v>0.57999999999999996</v>
      </c>
      <c r="J1607" s="116" t="s">
        <v>326</v>
      </c>
      <c r="K1607" s="116">
        <v>2.0202642556699998E-3</v>
      </c>
      <c r="L1607" s="116">
        <v>3972.8446310796899</v>
      </c>
      <c r="M1607" s="116">
        <v>10.6722352256102</v>
      </c>
      <c r="N1607" s="116">
        <v>1.84627191393878</v>
      </c>
      <c r="O1607" s="116">
        <v>2.15607353544E-2</v>
      </c>
      <c r="P1607" s="116">
        <v>3.7299571539699998E-3</v>
      </c>
      <c r="Q1607" s="116">
        <v>8.0261960015007698</v>
      </c>
      <c r="R1607" s="116">
        <v>1310</v>
      </c>
      <c r="S1607" s="116" t="s">
        <v>318</v>
      </c>
      <c r="T1607" s="116">
        <v>1310</v>
      </c>
      <c r="U1607" s="116" t="s">
        <v>327</v>
      </c>
      <c r="V1607" s="116" t="s">
        <v>326</v>
      </c>
      <c r="Z1607" s="116">
        <v>0</v>
      </c>
      <c r="AA1607" s="116">
        <v>1</v>
      </c>
      <c r="AB1607" s="116">
        <v>2.15607353544E-2</v>
      </c>
      <c r="AC1607" s="116">
        <v>3.7299571539699998E-3</v>
      </c>
      <c r="AD1607" s="116">
        <v>8.02619600150196</v>
      </c>
      <c r="AF1607" s="116">
        <v>-1</v>
      </c>
      <c r="AG1607" s="116">
        <v>-1</v>
      </c>
      <c r="AH1607" s="116">
        <v>-1</v>
      </c>
      <c r="AI1607" s="116">
        <v>-1</v>
      </c>
      <c r="AJ1607" s="116">
        <v>0</v>
      </c>
      <c r="AM1607" s="116" t="s">
        <v>319</v>
      </c>
      <c r="AN1607" s="116" t="s">
        <v>328</v>
      </c>
      <c r="AQ1607" s="116">
        <v>779</v>
      </c>
      <c r="AR1607" s="116" t="s">
        <v>320</v>
      </c>
      <c r="AS1607" s="116" t="s">
        <v>248</v>
      </c>
      <c r="AT1607" s="116" t="s">
        <v>268</v>
      </c>
      <c r="AV1607" s="116">
        <v>58.568875367679503</v>
      </c>
      <c r="AW1607" s="116">
        <v>6.5094858E-3</v>
      </c>
    </row>
    <row r="1608" spans="1:49" x14ac:dyDescent="0.25">
      <c r="A1608" s="127">
        <v>260000</v>
      </c>
      <c r="B1608" s="127">
        <v>2500000</v>
      </c>
      <c r="C1608" s="127">
        <v>860000</v>
      </c>
      <c r="D1608" s="116" t="s">
        <v>314</v>
      </c>
      <c r="E1608" s="116" t="s">
        <v>315</v>
      </c>
      <c r="F1608" s="116" t="s">
        <v>316</v>
      </c>
      <c r="G1608" s="116" t="s">
        <v>317</v>
      </c>
      <c r="H1608" s="116">
        <v>0.36</v>
      </c>
      <c r="I1608" s="116">
        <v>0.57999999999999996</v>
      </c>
      <c r="J1608" s="116" t="s">
        <v>326</v>
      </c>
      <c r="K1608" s="116">
        <v>5.8652489215299999E-3</v>
      </c>
      <c r="L1608" s="116">
        <v>3972.8446310796899</v>
      </c>
      <c r="M1608" s="116">
        <v>10.6722352256102</v>
      </c>
      <c r="N1608" s="116">
        <v>1.84627191393878</v>
      </c>
      <c r="O1608" s="116">
        <v>6.2595316147339999E-2</v>
      </c>
      <c r="P1608" s="116">
        <v>1.0828844352079999E-2</v>
      </c>
      <c r="Q1608" s="116">
        <v>23.301722687854301</v>
      </c>
      <c r="R1608" s="116">
        <v>1310</v>
      </c>
      <c r="S1608" s="116" t="s">
        <v>318</v>
      </c>
      <c r="T1608" s="116">
        <v>1310</v>
      </c>
      <c r="U1608" s="116" t="s">
        <v>327</v>
      </c>
      <c r="V1608" s="116" t="s">
        <v>326</v>
      </c>
      <c r="Z1608" s="116">
        <v>0</v>
      </c>
      <c r="AA1608" s="116">
        <v>1</v>
      </c>
      <c r="AB1608" s="116">
        <v>6.2595316147339999E-2</v>
      </c>
      <c r="AC1608" s="116">
        <v>1.0828844352079999E-2</v>
      </c>
      <c r="AD1608" s="116">
        <v>23.3017226878532</v>
      </c>
      <c r="AF1608" s="116">
        <v>-1</v>
      </c>
      <c r="AG1608" s="116">
        <v>-1</v>
      </c>
      <c r="AH1608" s="116">
        <v>-1</v>
      </c>
      <c r="AI1608" s="116">
        <v>-1</v>
      </c>
      <c r="AJ1608" s="116">
        <v>0</v>
      </c>
      <c r="AM1608" s="116" t="s">
        <v>319</v>
      </c>
      <c r="AN1608" s="116" t="s">
        <v>328</v>
      </c>
      <c r="AQ1608" s="116">
        <v>779</v>
      </c>
      <c r="AR1608" s="116" t="s">
        <v>320</v>
      </c>
      <c r="AS1608" s="116" t="s">
        <v>248</v>
      </c>
      <c r="AT1608" s="116" t="s">
        <v>268</v>
      </c>
      <c r="AV1608" s="116">
        <v>29.239160300414799</v>
      </c>
      <c r="AW1608" s="116">
        <v>1.8898396299999998E-2</v>
      </c>
    </row>
    <row r="1609" spans="1:49" x14ac:dyDescent="0.25">
      <c r="A1609" s="127">
        <v>260000</v>
      </c>
      <c r="B1609" s="127">
        <v>2500000</v>
      </c>
      <c r="C1609" s="127">
        <v>860000</v>
      </c>
      <c r="D1609" s="116" t="s">
        <v>314</v>
      </c>
      <c r="E1609" s="116" t="s">
        <v>315</v>
      </c>
      <c r="F1609" s="116" t="s">
        <v>316</v>
      </c>
      <c r="G1609" s="116" t="s">
        <v>317</v>
      </c>
      <c r="H1609" s="116">
        <v>0.36</v>
      </c>
      <c r="I1609" s="116">
        <v>0.57999999999999996</v>
      </c>
      <c r="J1609" s="116" t="s">
        <v>326</v>
      </c>
      <c r="K1609" s="116">
        <v>1.7699374688070001E-2</v>
      </c>
      <c r="L1609" s="116">
        <v>3972.8446310796899</v>
      </c>
      <c r="M1609" s="116">
        <v>10.6722352256102</v>
      </c>
      <c r="N1609" s="116">
        <v>1.84627191393878</v>
      </c>
      <c r="O1609" s="116">
        <v>0.18889189001737999</v>
      </c>
      <c r="P1609" s="116">
        <v>3.2677858380869999E-2</v>
      </c>
      <c r="Q1609" s="116">
        <v>70.316865702998498</v>
      </c>
      <c r="R1609" s="116">
        <v>1310</v>
      </c>
      <c r="S1609" s="116" t="s">
        <v>318</v>
      </c>
      <c r="T1609" s="116">
        <v>1310</v>
      </c>
      <c r="U1609" s="116" t="s">
        <v>327</v>
      </c>
      <c r="V1609" s="116" t="s">
        <v>326</v>
      </c>
      <c r="Z1609" s="116">
        <v>0</v>
      </c>
      <c r="AA1609" s="116">
        <v>1</v>
      </c>
      <c r="AB1609" s="116">
        <v>0.18889189001737999</v>
      </c>
      <c r="AC1609" s="116">
        <v>3.2677858380869999E-2</v>
      </c>
      <c r="AD1609" s="116">
        <v>70.316865702998896</v>
      </c>
      <c r="AF1609" s="116">
        <v>-1</v>
      </c>
      <c r="AG1609" s="116">
        <v>-1</v>
      </c>
      <c r="AH1609" s="116">
        <v>-1</v>
      </c>
      <c r="AI1609" s="116">
        <v>-1</v>
      </c>
      <c r="AJ1609" s="116">
        <v>0</v>
      </c>
      <c r="AM1609" s="116" t="s">
        <v>319</v>
      </c>
      <c r="AN1609" s="116" t="s">
        <v>328</v>
      </c>
      <c r="AQ1609" s="116">
        <v>779</v>
      </c>
      <c r="AR1609" s="116" t="s">
        <v>320</v>
      </c>
      <c r="AS1609" s="116" t="s">
        <v>248</v>
      </c>
      <c r="AT1609" s="116" t="s">
        <v>268</v>
      </c>
      <c r="AV1609" s="116">
        <v>37.409032548771499</v>
      </c>
      <c r="AW1609" s="116">
        <v>5.7029088200000001E-2</v>
      </c>
    </row>
    <row r="1610" spans="1:49" x14ac:dyDescent="0.25">
      <c r="A1610" s="127">
        <v>260000</v>
      </c>
      <c r="B1610" s="127">
        <v>2500000</v>
      </c>
      <c r="C1610" s="127">
        <v>860000</v>
      </c>
      <c r="D1610" s="116" t="s">
        <v>314</v>
      </c>
      <c r="E1610" s="116" t="s">
        <v>315</v>
      </c>
      <c r="F1610" s="116" t="s">
        <v>316</v>
      </c>
      <c r="G1610" s="116" t="s">
        <v>317</v>
      </c>
      <c r="H1610" s="116">
        <v>0.36</v>
      </c>
      <c r="I1610" s="116">
        <v>0.57999999999999996</v>
      </c>
      <c r="J1610" s="116" t="s">
        <v>326</v>
      </c>
      <c r="K1610" s="116">
        <v>1.8327585564510002E-2</v>
      </c>
      <c r="L1610" s="116">
        <v>3972.8446310796899</v>
      </c>
      <c r="M1610" s="116">
        <v>10.6722352256102</v>
      </c>
      <c r="N1610" s="116">
        <v>1.84627191393878</v>
      </c>
      <c r="O1610" s="116">
        <v>0.19559630426196001</v>
      </c>
      <c r="P1610" s="116">
        <v>3.3837706478060003E-2</v>
      </c>
      <c r="Q1610" s="116">
        <v>72.812649910621204</v>
      </c>
      <c r="R1610" s="116">
        <v>1310</v>
      </c>
      <c r="S1610" s="116" t="s">
        <v>318</v>
      </c>
      <c r="T1610" s="116">
        <v>1310</v>
      </c>
      <c r="U1610" s="116" t="s">
        <v>327</v>
      </c>
      <c r="V1610" s="116" t="s">
        <v>326</v>
      </c>
      <c r="Z1610" s="116">
        <v>0</v>
      </c>
      <c r="AA1610" s="116">
        <v>1</v>
      </c>
      <c r="AB1610" s="116">
        <v>0.19559630426196001</v>
      </c>
      <c r="AC1610" s="116">
        <v>3.3837706478060003E-2</v>
      </c>
      <c r="AD1610" s="116">
        <v>72.812649910619996</v>
      </c>
      <c r="AF1610" s="116">
        <v>-1</v>
      </c>
      <c r="AG1610" s="116">
        <v>-1</v>
      </c>
      <c r="AH1610" s="116">
        <v>-1</v>
      </c>
      <c r="AI1610" s="116">
        <v>-1</v>
      </c>
      <c r="AJ1610" s="116">
        <v>0</v>
      </c>
      <c r="AM1610" s="116" t="s">
        <v>319</v>
      </c>
      <c r="AN1610" s="116" t="s">
        <v>328</v>
      </c>
      <c r="AQ1610" s="116">
        <v>779</v>
      </c>
      <c r="AR1610" s="116" t="s">
        <v>320</v>
      </c>
      <c r="AS1610" s="116" t="s">
        <v>248</v>
      </c>
      <c r="AT1610" s="116" t="s">
        <v>268</v>
      </c>
      <c r="AV1610" s="116">
        <v>37.753936859089102</v>
      </c>
      <c r="AW1610" s="116">
        <v>5.9053243999999998E-2</v>
      </c>
    </row>
    <row r="1611" spans="1:49" x14ac:dyDescent="0.25">
      <c r="A1611" s="127">
        <v>260000</v>
      </c>
      <c r="B1611" s="127">
        <v>2500000</v>
      </c>
      <c r="C1611" s="127">
        <v>860000</v>
      </c>
      <c r="D1611" s="116" t="s">
        <v>314</v>
      </c>
      <c r="E1611" s="116" t="s">
        <v>315</v>
      </c>
      <c r="F1611" s="116" t="s">
        <v>316</v>
      </c>
      <c r="G1611" s="116" t="s">
        <v>317</v>
      </c>
      <c r="H1611" s="116">
        <v>0.36</v>
      </c>
      <c r="I1611" s="116">
        <v>0.57999999999999996</v>
      </c>
      <c r="J1611" s="116" t="s">
        <v>326</v>
      </c>
      <c r="K1611" s="116">
        <v>0.20014480122072001</v>
      </c>
      <c r="L1611" s="116">
        <v>4004.6830633907798</v>
      </c>
      <c r="M1611" s="116">
        <v>9.9285946409138592</v>
      </c>
      <c r="N1611" s="116">
        <v>1.4583985805836499</v>
      </c>
      <c r="O1611" s="116">
        <v>1.9871566008068799</v>
      </c>
      <c r="P1611" s="116">
        <v>0.29189089401149998</v>
      </c>
      <c r="Q1611" s="116">
        <v>801.51649567436004</v>
      </c>
      <c r="R1611" s="116">
        <v>1210</v>
      </c>
      <c r="S1611" s="116" t="s">
        <v>318</v>
      </c>
      <c r="T1611" s="116">
        <v>1210</v>
      </c>
      <c r="U1611" s="116" t="s">
        <v>327</v>
      </c>
      <c r="V1611" s="116" t="s">
        <v>326</v>
      </c>
      <c r="Z1611" s="116">
        <v>0</v>
      </c>
      <c r="AA1611" s="116">
        <v>1</v>
      </c>
      <c r="AB1611" s="116">
        <v>1.9871566008068799</v>
      </c>
      <c r="AC1611" s="116">
        <v>0.29189089401149998</v>
      </c>
      <c r="AD1611" s="116">
        <v>801.51649567436004</v>
      </c>
      <c r="AF1611" s="116">
        <v>-1</v>
      </c>
      <c r="AG1611" s="116">
        <v>-1</v>
      </c>
      <c r="AH1611" s="116">
        <v>-1</v>
      </c>
      <c r="AI1611" s="116">
        <v>-1</v>
      </c>
      <c r="AJ1611" s="116">
        <v>0</v>
      </c>
      <c r="AM1611" s="116" t="s">
        <v>319</v>
      </c>
      <c r="AN1611" s="116" t="s">
        <v>328</v>
      </c>
      <c r="AQ1611" s="116">
        <v>779</v>
      </c>
      <c r="AR1611" s="116" t="s">
        <v>320</v>
      </c>
      <c r="AS1611" s="116" t="s">
        <v>248</v>
      </c>
      <c r="AT1611" s="116" t="s">
        <v>268</v>
      </c>
      <c r="AV1611" s="116">
        <v>132.41114892485899</v>
      </c>
      <c r="AW1611" s="116">
        <v>0.65005393</v>
      </c>
    </row>
    <row r="1612" spans="1:49" x14ac:dyDescent="0.25">
      <c r="A1612" s="127">
        <v>260000</v>
      </c>
      <c r="B1612" s="127">
        <v>2500000</v>
      </c>
      <c r="C1612" s="127">
        <v>860000</v>
      </c>
      <c r="D1612" s="116" t="s">
        <v>314</v>
      </c>
      <c r="E1612" s="116" t="s">
        <v>315</v>
      </c>
      <c r="F1612" s="116" t="s">
        <v>316</v>
      </c>
      <c r="G1612" s="116" t="s">
        <v>317</v>
      </c>
      <c r="H1612" s="116">
        <v>0.36</v>
      </c>
      <c r="I1612" s="116">
        <v>0.57999999999999996</v>
      </c>
      <c r="J1612" s="116" t="s">
        <v>326</v>
      </c>
      <c r="K1612" s="116">
        <v>6.0924665260160001E-2</v>
      </c>
      <c r="L1612" s="116">
        <v>3946.9674108230802</v>
      </c>
      <c r="M1612" s="116">
        <v>9.9495421339929297</v>
      </c>
      <c r="N1612" s="116">
        <v>1.5149961302418899</v>
      </c>
      <c r="O1612" s="116">
        <v>0.60617252400538002</v>
      </c>
      <c r="P1612" s="116">
        <v>9.230063210542E-2</v>
      </c>
      <c r="Q1612" s="116">
        <v>240.467668297161</v>
      </c>
      <c r="R1612" s="116">
        <v>1310</v>
      </c>
      <c r="S1612" s="116" t="s">
        <v>318</v>
      </c>
      <c r="T1612" s="116">
        <v>1310</v>
      </c>
      <c r="U1612" s="116" t="s">
        <v>327</v>
      </c>
      <c r="V1612" s="116" t="s">
        <v>326</v>
      </c>
      <c r="Z1612" s="116">
        <v>0</v>
      </c>
      <c r="AA1612" s="116">
        <v>1</v>
      </c>
      <c r="AB1612" s="116">
        <v>0.60617252400538002</v>
      </c>
      <c r="AC1612" s="116">
        <v>9.230063210542E-2</v>
      </c>
      <c r="AD1612" s="116">
        <v>240.467668297161</v>
      </c>
      <c r="AF1612" s="116">
        <v>-1</v>
      </c>
      <c r="AG1612" s="116">
        <v>-1</v>
      </c>
      <c r="AH1612" s="116">
        <v>-1</v>
      </c>
      <c r="AI1612" s="116">
        <v>-1</v>
      </c>
      <c r="AJ1612" s="116">
        <v>0</v>
      </c>
      <c r="AM1612" s="116" t="s">
        <v>319</v>
      </c>
      <c r="AN1612" s="116" t="s">
        <v>328</v>
      </c>
      <c r="AQ1612" s="116">
        <v>779</v>
      </c>
      <c r="AR1612" s="116" t="s">
        <v>320</v>
      </c>
      <c r="AS1612" s="116" t="s">
        <v>248</v>
      </c>
      <c r="AT1612" s="116" t="s">
        <v>268</v>
      </c>
      <c r="AV1612" s="116">
        <v>71.227427412350195</v>
      </c>
      <c r="AW1612" s="116">
        <v>0.19502649499999999</v>
      </c>
    </row>
    <row r="1613" spans="1:49" x14ac:dyDescent="0.25">
      <c r="A1613" s="127">
        <v>260000</v>
      </c>
      <c r="B1613" s="127">
        <v>2500000</v>
      </c>
      <c r="C1613" s="127">
        <v>860000</v>
      </c>
      <c r="D1613" s="116" t="s">
        <v>314</v>
      </c>
      <c r="E1613" s="116" t="s">
        <v>315</v>
      </c>
      <c r="F1613" s="116" t="s">
        <v>316</v>
      </c>
      <c r="G1613" s="116" t="s">
        <v>317</v>
      </c>
      <c r="H1613" s="116">
        <v>0.36</v>
      </c>
      <c r="I1613" s="116">
        <v>0.57999999999999996</v>
      </c>
      <c r="J1613" s="116" t="s">
        <v>326</v>
      </c>
      <c r="K1613" s="116">
        <v>3.028608586802E-2</v>
      </c>
      <c r="L1613" s="116">
        <v>4006.77495719432</v>
      </c>
      <c r="M1613" s="116">
        <v>10.359907013858599</v>
      </c>
      <c r="N1613" s="116">
        <v>1.69940672202528</v>
      </c>
      <c r="O1613" s="116">
        <v>0.31376103340646</v>
      </c>
      <c r="P1613" s="116">
        <v>5.1468377907950003E-2</v>
      </c>
      <c r="Q1613" s="116">
        <v>121.349530407435</v>
      </c>
      <c r="R1613" s="116">
        <v>1210</v>
      </c>
      <c r="S1613" s="116" t="s">
        <v>318</v>
      </c>
      <c r="T1613" s="116">
        <v>1210</v>
      </c>
      <c r="U1613" s="116" t="s">
        <v>327</v>
      </c>
      <c r="V1613" s="116" t="s">
        <v>326</v>
      </c>
      <c r="Z1613" s="116">
        <v>0</v>
      </c>
      <c r="AA1613" s="116">
        <v>1</v>
      </c>
      <c r="AB1613" s="116">
        <v>0.31376103340646</v>
      </c>
      <c r="AC1613" s="116">
        <v>5.1468377907950003E-2</v>
      </c>
      <c r="AD1613" s="116">
        <v>121.349530405713</v>
      </c>
      <c r="AF1613" s="116">
        <v>-1</v>
      </c>
      <c r="AG1613" s="116">
        <v>-1</v>
      </c>
      <c r="AH1613" s="116">
        <v>-1</v>
      </c>
      <c r="AI1613" s="116">
        <v>-1</v>
      </c>
      <c r="AJ1613" s="116">
        <v>0</v>
      </c>
      <c r="AM1613" s="116" t="s">
        <v>319</v>
      </c>
      <c r="AN1613" s="116" t="s">
        <v>328</v>
      </c>
      <c r="AQ1613" s="116">
        <v>779</v>
      </c>
      <c r="AR1613" s="116" t="s">
        <v>320</v>
      </c>
      <c r="AS1613" s="116" t="s">
        <v>248</v>
      </c>
      <c r="AT1613" s="116" t="s">
        <v>268</v>
      </c>
      <c r="AV1613" s="116">
        <v>46.055303325893099</v>
      </c>
      <c r="AW1613" s="116">
        <v>9.8418110599999997E-2</v>
      </c>
    </row>
    <row r="1614" spans="1:49" x14ac:dyDescent="0.25">
      <c r="A1614" s="127">
        <v>260000</v>
      </c>
      <c r="B1614" s="127">
        <v>2500000</v>
      </c>
      <c r="C1614" s="127">
        <v>860000</v>
      </c>
      <c r="D1614" s="116" t="s">
        <v>314</v>
      </c>
      <c r="E1614" s="116" t="s">
        <v>315</v>
      </c>
      <c r="F1614" s="116" t="s">
        <v>316</v>
      </c>
      <c r="G1614" s="116" t="s">
        <v>317</v>
      </c>
      <c r="H1614" s="116">
        <v>0.36</v>
      </c>
      <c r="I1614" s="116">
        <v>0.57999999999999996</v>
      </c>
      <c r="J1614" s="116" t="s">
        <v>326</v>
      </c>
      <c r="K1614" s="116">
        <v>0.21499774765321</v>
      </c>
      <c r="L1614" s="116">
        <v>4006.77495719432</v>
      </c>
      <c r="M1614" s="116">
        <v>10.359907013858599</v>
      </c>
      <c r="N1614" s="116">
        <v>1.69940672202528</v>
      </c>
      <c r="O1614" s="116">
        <v>2.2273566738763702</v>
      </c>
      <c r="P1614" s="116">
        <v>0.36536861758216999</v>
      </c>
      <c r="Q1614" s="116">
        <v>861.44759115009401</v>
      </c>
      <c r="R1614" s="116">
        <v>1310</v>
      </c>
      <c r="S1614" s="116" t="s">
        <v>318</v>
      </c>
      <c r="T1614" s="116">
        <v>1310</v>
      </c>
      <c r="U1614" s="116" t="s">
        <v>327</v>
      </c>
      <c r="V1614" s="116" t="s">
        <v>326</v>
      </c>
      <c r="Z1614" s="116">
        <v>0</v>
      </c>
      <c r="AA1614" s="116">
        <v>1</v>
      </c>
      <c r="AB1614" s="116">
        <v>2.2273566738763702</v>
      </c>
      <c r="AC1614" s="116">
        <v>0.36536861758216999</v>
      </c>
      <c r="AD1614" s="116">
        <v>861.44759115009401</v>
      </c>
      <c r="AF1614" s="116">
        <v>-1</v>
      </c>
      <c r="AG1614" s="116">
        <v>-1</v>
      </c>
      <c r="AH1614" s="116">
        <v>-1</v>
      </c>
      <c r="AI1614" s="116">
        <v>-1</v>
      </c>
      <c r="AJ1614" s="116">
        <v>0</v>
      </c>
      <c r="AM1614" s="116" t="s">
        <v>319</v>
      </c>
      <c r="AN1614" s="116" t="s">
        <v>328</v>
      </c>
      <c r="AQ1614" s="116">
        <v>779</v>
      </c>
      <c r="AR1614" s="116" t="s">
        <v>320</v>
      </c>
      <c r="AS1614" s="116" t="s">
        <v>248</v>
      </c>
      <c r="AT1614" s="116" t="s">
        <v>268</v>
      </c>
      <c r="AV1614" s="116">
        <v>123.31969213374001</v>
      </c>
      <c r="AW1614" s="116">
        <v>0.69865984680000004</v>
      </c>
    </row>
    <row r="1615" spans="1:49" x14ac:dyDescent="0.25">
      <c r="A1615" s="127">
        <v>260000</v>
      </c>
      <c r="B1615" s="127">
        <v>2500000</v>
      </c>
      <c r="C1615" s="127">
        <v>860000</v>
      </c>
      <c r="D1615" s="116" t="s">
        <v>314</v>
      </c>
      <c r="E1615" s="116" t="s">
        <v>315</v>
      </c>
      <c r="F1615" s="116" t="s">
        <v>316</v>
      </c>
      <c r="G1615" s="116" t="s">
        <v>317</v>
      </c>
      <c r="H1615" s="116">
        <v>0.36</v>
      </c>
      <c r="I1615" s="116">
        <v>0.57999999999999996</v>
      </c>
      <c r="J1615" s="116" t="s">
        <v>326</v>
      </c>
      <c r="K1615" s="116">
        <v>1.4254242268300001E-3</v>
      </c>
      <c r="L1615" s="116">
        <v>4006.77495719432</v>
      </c>
      <c r="M1615" s="116">
        <v>10.359907013858599</v>
      </c>
      <c r="N1615" s="116">
        <v>1.69940672202528</v>
      </c>
      <c r="O1615" s="116">
        <v>1.476726244533E-2</v>
      </c>
      <c r="P1615" s="116">
        <v>2.4223755128200001E-3</v>
      </c>
      <c r="Q1615" s="116">
        <v>5.71135409546857</v>
      </c>
      <c r="R1615" s="116">
        <v>1750</v>
      </c>
      <c r="S1615" s="116" t="s">
        <v>321</v>
      </c>
      <c r="T1615" s="116">
        <v>1750</v>
      </c>
      <c r="U1615" s="116" t="s">
        <v>327</v>
      </c>
      <c r="V1615" s="116" t="s">
        <v>326</v>
      </c>
      <c r="Z1615" s="116">
        <v>0</v>
      </c>
      <c r="AA1615" s="116">
        <v>1</v>
      </c>
      <c r="AB1615" s="116">
        <v>1.476726244533E-2</v>
      </c>
      <c r="AC1615" s="116">
        <v>2.4223755128200001E-3</v>
      </c>
      <c r="AD1615" s="116">
        <v>5.7113540224596804</v>
      </c>
      <c r="AF1615" s="116">
        <v>-1</v>
      </c>
      <c r="AG1615" s="116">
        <v>-1</v>
      </c>
      <c r="AH1615" s="116">
        <v>-1</v>
      </c>
      <c r="AI1615" s="116">
        <v>-1</v>
      </c>
      <c r="AJ1615" s="116">
        <v>0</v>
      </c>
      <c r="AM1615" s="116" t="s">
        <v>319</v>
      </c>
      <c r="AN1615" s="116" t="s">
        <v>328</v>
      </c>
      <c r="AQ1615" s="116">
        <v>779</v>
      </c>
      <c r="AR1615" s="116" t="s">
        <v>320</v>
      </c>
      <c r="AS1615" s="116" t="s">
        <v>248</v>
      </c>
      <c r="AT1615" s="116" t="s">
        <v>268</v>
      </c>
      <c r="AV1615" s="116">
        <v>27.363540612262099</v>
      </c>
      <c r="AW1615" s="116">
        <v>4.6320794999999996E-3</v>
      </c>
    </row>
    <row r="1616" spans="1:49" x14ac:dyDescent="0.25">
      <c r="A1616" s="127">
        <v>260000</v>
      </c>
      <c r="B1616" s="127">
        <v>2500000</v>
      </c>
      <c r="C1616" s="127">
        <v>860000</v>
      </c>
      <c r="D1616" s="116" t="s">
        <v>314</v>
      </c>
      <c r="E1616" s="116" t="s">
        <v>315</v>
      </c>
      <c r="F1616" s="116" t="s">
        <v>316</v>
      </c>
      <c r="G1616" s="116" t="s">
        <v>317</v>
      </c>
      <c r="H1616" s="116">
        <v>0.36</v>
      </c>
      <c r="I1616" s="116">
        <v>0.57999999999999996</v>
      </c>
      <c r="J1616" s="116" t="s">
        <v>326</v>
      </c>
      <c r="K1616" s="116">
        <v>9.507402822805E-2</v>
      </c>
      <c r="L1616" s="116">
        <v>3984.4815038749002</v>
      </c>
      <c r="M1616" s="116">
        <v>10.7915898091236</v>
      </c>
      <c r="N1616" s="116">
        <v>1.8842966685867</v>
      </c>
      <c r="O1616" s="116">
        <v>1.0259999141381599</v>
      </c>
      <c r="P1616" s="116">
        <v>0.17914767465923001</v>
      </c>
      <c r="Q1616" s="116">
        <v>378.82070697354902</v>
      </c>
      <c r="R1616" s="116">
        <v>1210</v>
      </c>
      <c r="S1616" s="116" t="s">
        <v>318</v>
      </c>
      <c r="T1616" s="116">
        <v>1210</v>
      </c>
      <c r="U1616" s="116" t="s">
        <v>327</v>
      </c>
      <c r="V1616" s="116" t="s">
        <v>326</v>
      </c>
      <c r="Z1616" s="116">
        <v>0</v>
      </c>
      <c r="AA1616" s="116">
        <v>1</v>
      </c>
      <c r="AB1616" s="116">
        <v>1.0259999141381599</v>
      </c>
      <c r="AC1616" s="116">
        <v>0.17914767465923001</v>
      </c>
      <c r="AD1616" s="116">
        <v>378.82070690637897</v>
      </c>
      <c r="AF1616" s="116">
        <v>-1</v>
      </c>
      <c r="AG1616" s="116">
        <v>-1</v>
      </c>
      <c r="AH1616" s="116">
        <v>-1</v>
      </c>
      <c r="AI1616" s="116">
        <v>-1</v>
      </c>
      <c r="AJ1616" s="116">
        <v>0</v>
      </c>
      <c r="AM1616" s="116" t="s">
        <v>319</v>
      </c>
      <c r="AN1616" s="116" t="s">
        <v>328</v>
      </c>
      <c r="AQ1616" s="116">
        <v>779</v>
      </c>
      <c r="AR1616" s="116" t="s">
        <v>320</v>
      </c>
      <c r="AS1616" s="116" t="s">
        <v>248</v>
      </c>
      <c r="AT1616" s="116" t="s">
        <v>268</v>
      </c>
      <c r="AV1616" s="116">
        <v>170.122607637247</v>
      </c>
      <c r="AW1616" s="116">
        <v>0.30723496099999997</v>
      </c>
    </row>
    <row r="1617" spans="1:49" x14ac:dyDescent="0.25">
      <c r="A1617" s="127">
        <v>260000</v>
      </c>
      <c r="B1617" s="127">
        <v>2500000</v>
      </c>
      <c r="C1617" s="127">
        <v>860000</v>
      </c>
      <c r="D1617" s="116" t="s">
        <v>314</v>
      </c>
      <c r="E1617" s="116" t="s">
        <v>315</v>
      </c>
      <c r="F1617" s="116" t="s">
        <v>316</v>
      </c>
      <c r="G1617" s="116" t="s">
        <v>317</v>
      </c>
      <c r="H1617" s="116">
        <v>0.36</v>
      </c>
      <c r="I1617" s="116">
        <v>0.57999999999999996</v>
      </c>
      <c r="J1617" s="116" t="s">
        <v>326</v>
      </c>
      <c r="K1617" s="116">
        <v>0.32214848230538001</v>
      </c>
      <c r="L1617" s="116">
        <v>3984.4815038749002</v>
      </c>
      <c r="M1617" s="116">
        <v>10.7915898091236</v>
      </c>
      <c r="N1617" s="116">
        <v>1.8842966685867</v>
      </c>
      <c r="O1617" s="116">
        <v>3.4764942786714599</v>
      </c>
      <c r="P1617" s="116">
        <v>0.60702331199829995</v>
      </c>
      <c r="Q1617" s="116">
        <v>1283.59466924718</v>
      </c>
      <c r="R1617" s="116">
        <v>1310</v>
      </c>
      <c r="S1617" s="116" t="s">
        <v>318</v>
      </c>
      <c r="T1617" s="116">
        <v>1310</v>
      </c>
      <c r="U1617" s="116" t="s">
        <v>327</v>
      </c>
      <c r="V1617" s="116" t="s">
        <v>326</v>
      </c>
      <c r="Z1617" s="116">
        <v>0</v>
      </c>
      <c r="AA1617" s="116">
        <v>1</v>
      </c>
      <c r="AB1617" s="116">
        <v>3.4764942786714599</v>
      </c>
      <c r="AC1617" s="116">
        <v>0.60702331199829995</v>
      </c>
      <c r="AD1617" s="116">
        <v>1283.5946693143601</v>
      </c>
      <c r="AF1617" s="116">
        <v>-1</v>
      </c>
      <c r="AG1617" s="116">
        <v>-1</v>
      </c>
      <c r="AH1617" s="116">
        <v>-1</v>
      </c>
      <c r="AI1617" s="116">
        <v>-1</v>
      </c>
      <c r="AJ1617" s="116">
        <v>0</v>
      </c>
      <c r="AM1617" s="116" t="s">
        <v>319</v>
      </c>
      <c r="AN1617" s="116" t="s">
        <v>328</v>
      </c>
      <c r="AQ1617" s="116">
        <v>779</v>
      </c>
      <c r="AR1617" s="116" t="s">
        <v>320</v>
      </c>
      <c r="AS1617" s="116" t="s">
        <v>248</v>
      </c>
      <c r="AT1617" s="116" t="s">
        <v>268</v>
      </c>
      <c r="AV1617" s="116">
        <v>144.49483438195099</v>
      </c>
      <c r="AW1617" s="116">
        <v>1.0410337950999999</v>
      </c>
    </row>
    <row r="1618" spans="1:49" x14ac:dyDescent="0.25">
      <c r="A1618" s="127">
        <v>260000</v>
      </c>
      <c r="B1618" s="127">
        <v>2500000</v>
      </c>
      <c r="C1618" s="127">
        <v>860000</v>
      </c>
      <c r="D1618" s="116" t="s">
        <v>314</v>
      </c>
      <c r="E1618" s="116" t="s">
        <v>315</v>
      </c>
      <c r="F1618" s="116" t="s">
        <v>316</v>
      </c>
      <c r="G1618" s="116" t="s">
        <v>317</v>
      </c>
      <c r="H1618" s="116">
        <v>0.36</v>
      </c>
      <c r="I1618" s="116">
        <v>0.57999999999999996</v>
      </c>
      <c r="J1618" s="116" t="s">
        <v>326</v>
      </c>
      <c r="K1618" s="116">
        <v>1.7104275151099999E-2</v>
      </c>
      <c r="L1618" s="116">
        <v>3984.4815038749002</v>
      </c>
      <c r="M1618" s="116">
        <v>10.7915898091236</v>
      </c>
      <c r="N1618" s="116">
        <v>1.8842966685867</v>
      </c>
      <c r="O1618" s="116">
        <v>0.18458232141313999</v>
      </c>
      <c r="P1618" s="116">
        <v>3.2229528685819998E-2</v>
      </c>
      <c r="Q1618" s="116">
        <v>68.151667976776906</v>
      </c>
      <c r="R1618" s="116">
        <v>1310</v>
      </c>
      <c r="S1618" s="116" t="s">
        <v>318</v>
      </c>
      <c r="T1618" s="116">
        <v>1310</v>
      </c>
      <c r="U1618" s="116" t="s">
        <v>327</v>
      </c>
      <c r="V1618" s="116" t="s">
        <v>326</v>
      </c>
      <c r="Z1618" s="116">
        <v>0</v>
      </c>
      <c r="AA1618" s="116">
        <v>1</v>
      </c>
      <c r="AB1618" s="116">
        <v>0.18458232141313999</v>
      </c>
      <c r="AC1618" s="116">
        <v>3.2229528685819998E-2</v>
      </c>
      <c r="AD1618" s="116">
        <v>68.1516679767753</v>
      </c>
      <c r="AF1618" s="116">
        <v>-1</v>
      </c>
      <c r="AG1618" s="116">
        <v>-1</v>
      </c>
      <c r="AH1618" s="116">
        <v>-1</v>
      </c>
      <c r="AI1618" s="116">
        <v>-1</v>
      </c>
      <c r="AJ1618" s="116">
        <v>0</v>
      </c>
      <c r="AM1618" s="116" t="s">
        <v>319</v>
      </c>
      <c r="AN1618" s="116" t="s">
        <v>328</v>
      </c>
      <c r="AQ1618" s="116">
        <v>779</v>
      </c>
      <c r="AR1618" s="116" t="s">
        <v>320</v>
      </c>
      <c r="AS1618" s="116" t="s">
        <v>248</v>
      </c>
      <c r="AT1618" s="116" t="s">
        <v>268</v>
      </c>
      <c r="AV1618" s="116">
        <v>75.130848001992007</v>
      </c>
      <c r="AW1618" s="116">
        <v>5.5273047800000003E-2</v>
      </c>
    </row>
    <row r="1619" spans="1:49" x14ac:dyDescent="0.25">
      <c r="A1619" s="127">
        <v>260000</v>
      </c>
      <c r="B1619" s="127">
        <v>2500000</v>
      </c>
      <c r="C1619" s="127">
        <v>860000</v>
      </c>
      <c r="D1619" s="116" t="s">
        <v>314</v>
      </c>
      <c r="E1619" s="116" t="s">
        <v>315</v>
      </c>
      <c r="F1619" s="116" t="s">
        <v>316</v>
      </c>
      <c r="G1619" s="116" t="s">
        <v>317</v>
      </c>
      <c r="H1619" s="116">
        <v>0.36</v>
      </c>
      <c r="I1619" s="116">
        <v>0.57999999999999996</v>
      </c>
      <c r="J1619" s="116" t="s">
        <v>326</v>
      </c>
      <c r="K1619" s="116">
        <v>2.7050873339019999E-2</v>
      </c>
      <c r="L1619" s="116">
        <v>4010.3879234125902</v>
      </c>
      <c r="M1619" s="116">
        <v>11.462981902291499</v>
      </c>
      <c r="N1619" s="116">
        <v>2.1835505371822301</v>
      </c>
      <c r="O1619" s="116">
        <v>0.31008367152636002</v>
      </c>
      <c r="P1619" s="116">
        <v>5.9066949010660001E-2</v>
      </c>
      <c r="Q1619" s="116">
        <v>108.484495756569</v>
      </c>
      <c r="R1619" s="116">
        <v>1210</v>
      </c>
      <c r="S1619" s="116" t="s">
        <v>318</v>
      </c>
      <c r="T1619" s="116">
        <v>1210</v>
      </c>
      <c r="U1619" s="116" t="s">
        <v>327</v>
      </c>
      <c r="V1619" s="116" t="s">
        <v>326</v>
      </c>
      <c r="Z1619" s="116">
        <v>0</v>
      </c>
      <c r="AA1619" s="116">
        <v>1</v>
      </c>
      <c r="AB1619" s="116">
        <v>0.31008367152636002</v>
      </c>
      <c r="AC1619" s="116">
        <v>5.9066949010660001E-2</v>
      </c>
      <c r="AD1619" s="116">
        <v>108.484495756569</v>
      </c>
      <c r="AF1619" s="116">
        <v>-1</v>
      </c>
      <c r="AG1619" s="116">
        <v>-1</v>
      </c>
      <c r="AH1619" s="116">
        <v>-1</v>
      </c>
      <c r="AI1619" s="116">
        <v>-1</v>
      </c>
      <c r="AJ1619" s="116">
        <v>0</v>
      </c>
      <c r="AM1619" s="116" t="s">
        <v>319</v>
      </c>
      <c r="AN1619" s="116" t="s">
        <v>328</v>
      </c>
      <c r="AQ1619" s="116">
        <v>779</v>
      </c>
      <c r="AR1619" s="116" t="s">
        <v>320</v>
      </c>
      <c r="AS1619" s="116" t="s">
        <v>248</v>
      </c>
      <c r="AT1619" s="116" t="s">
        <v>268</v>
      </c>
      <c r="AV1619" s="116">
        <v>77.788168140359303</v>
      </c>
      <c r="AW1619" s="116">
        <v>8.7984181499999994E-2</v>
      </c>
    </row>
    <row r="1620" spans="1:49" x14ac:dyDescent="0.25">
      <c r="A1620" s="127">
        <v>260000</v>
      </c>
      <c r="B1620" s="127">
        <v>2500000</v>
      </c>
      <c r="C1620" s="127">
        <v>860000</v>
      </c>
      <c r="D1620" s="116" t="s">
        <v>314</v>
      </c>
      <c r="E1620" s="116" t="s">
        <v>315</v>
      </c>
      <c r="F1620" s="116" t="s">
        <v>316</v>
      </c>
      <c r="G1620" s="116" t="s">
        <v>317</v>
      </c>
      <c r="H1620" s="116">
        <v>0.36</v>
      </c>
      <c r="I1620" s="116">
        <v>0.57999999999999996</v>
      </c>
      <c r="J1620" s="116" t="s">
        <v>326</v>
      </c>
      <c r="K1620" s="116">
        <v>0.28040928944301002</v>
      </c>
      <c r="L1620" s="116">
        <v>4010.3879234125902</v>
      </c>
      <c r="M1620" s="116">
        <v>11.462981902291499</v>
      </c>
      <c r="N1620" s="116">
        <v>2.1835505371822301</v>
      </c>
      <c r="O1620" s="116">
        <v>3.2143266101197301</v>
      </c>
      <c r="P1620" s="116">
        <v>0.61228785459418</v>
      </c>
      <c r="Q1620" s="116">
        <v>1124.5500279949799</v>
      </c>
      <c r="R1620" s="116">
        <v>1310</v>
      </c>
      <c r="S1620" s="116" t="s">
        <v>318</v>
      </c>
      <c r="T1620" s="116">
        <v>1310</v>
      </c>
      <c r="U1620" s="116" t="s">
        <v>327</v>
      </c>
      <c r="V1620" s="116" t="s">
        <v>326</v>
      </c>
      <c r="Z1620" s="116">
        <v>0</v>
      </c>
      <c r="AA1620" s="116">
        <v>1</v>
      </c>
      <c r="AB1620" s="116">
        <v>3.2143266101197301</v>
      </c>
      <c r="AC1620" s="116">
        <v>0.61228785459418</v>
      </c>
      <c r="AD1620" s="116">
        <v>1124.5500279949799</v>
      </c>
      <c r="AF1620" s="116">
        <v>-1</v>
      </c>
      <c r="AG1620" s="116">
        <v>-1</v>
      </c>
      <c r="AH1620" s="116">
        <v>-1</v>
      </c>
      <c r="AI1620" s="116">
        <v>-1</v>
      </c>
      <c r="AJ1620" s="116">
        <v>0</v>
      </c>
      <c r="AM1620" s="116" t="s">
        <v>319</v>
      </c>
      <c r="AN1620" s="116" t="s">
        <v>328</v>
      </c>
      <c r="AQ1620" s="116">
        <v>779</v>
      </c>
      <c r="AR1620" s="116" t="s">
        <v>320</v>
      </c>
      <c r="AS1620" s="116" t="s">
        <v>248</v>
      </c>
      <c r="AT1620" s="116" t="s">
        <v>268</v>
      </c>
      <c r="AV1620" s="116">
        <v>135.185175926894</v>
      </c>
      <c r="AW1620" s="116">
        <v>0.91204381830000003</v>
      </c>
    </row>
    <row r="1621" spans="1:49" x14ac:dyDescent="0.25">
      <c r="A1621" s="127">
        <v>260000</v>
      </c>
      <c r="B1621" s="127">
        <v>2500000</v>
      </c>
      <c r="C1621" s="127">
        <v>860000</v>
      </c>
      <c r="D1621" s="116" t="s">
        <v>314</v>
      </c>
      <c r="E1621" s="116" t="s">
        <v>315</v>
      </c>
      <c r="F1621" s="116" t="s">
        <v>316</v>
      </c>
      <c r="G1621" s="116" t="s">
        <v>317</v>
      </c>
      <c r="H1621" s="116">
        <v>0.36</v>
      </c>
      <c r="I1621" s="116">
        <v>0.57999999999999996</v>
      </c>
      <c r="J1621" s="116" t="s">
        <v>326</v>
      </c>
      <c r="K1621" s="116">
        <v>0.19231648730924</v>
      </c>
      <c r="L1621" s="116">
        <v>4010.3879234125902</v>
      </c>
      <c r="M1621" s="116">
        <v>11.462981902291499</v>
      </c>
      <c r="N1621" s="116">
        <v>2.1835505371822301</v>
      </c>
      <c r="O1621" s="116">
        <v>2.2045204135382002</v>
      </c>
      <c r="P1621" s="116">
        <v>0.41993276917311001</v>
      </c>
      <c r="Q1621" s="116">
        <v>771.26371817814299</v>
      </c>
      <c r="R1621" s="116">
        <v>1310</v>
      </c>
      <c r="S1621" s="116" t="s">
        <v>318</v>
      </c>
      <c r="T1621" s="116">
        <v>1310</v>
      </c>
      <c r="U1621" s="116" t="s">
        <v>327</v>
      </c>
      <c r="V1621" s="116" t="s">
        <v>326</v>
      </c>
      <c r="Z1621" s="116">
        <v>0</v>
      </c>
      <c r="AA1621" s="116">
        <v>1</v>
      </c>
      <c r="AB1621" s="116">
        <v>2.2045204135382002</v>
      </c>
      <c r="AC1621" s="116">
        <v>0.41993276917311001</v>
      </c>
      <c r="AD1621" s="116">
        <v>771.26371817814299</v>
      </c>
      <c r="AF1621" s="116">
        <v>-1</v>
      </c>
      <c r="AG1621" s="116">
        <v>-1</v>
      </c>
      <c r="AH1621" s="116">
        <v>-1</v>
      </c>
      <c r="AI1621" s="116">
        <v>-1</v>
      </c>
      <c r="AJ1621" s="116">
        <v>0</v>
      </c>
      <c r="AM1621" s="116" t="s">
        <v>319</v>
      </c>
      <c r="AN1621" s="116" t="s">
        <v>328</v>
      </c>
      <c r="AQ1621" s="116">
        <v>779</v>
      </c>
      <c r="AR1621" s="116" t="s">
        <v>320</v>
      </c>
      <c r="AS1621" s="116" t="s">
        <v>248</v>
      </c>
      <c r="AT1621" s="116" t="s">
        <v>268</v>
      </c>
      <c r="AV1621" s="116">
        <v>131.27886619202499</v>
      </c>
      <c r="AW1621" s="116">
        <v>0.62551801959999997</v>
      </c>
    </row>
    <row r="1622" spans="1:49" x14ac:dyDescent="0.25">
      <c r="A1622" s="127">
        <v>260000</v>
      </c>
      <c r="B1622" s="127">
        <v>2500000</v>
      </c>
      <c r="C1622" s="127">
        <v>860000</v>
      </c>
      <c r="D1622" s="116" t="s">
        <v>314</v>
      </c>
      <c r="E1622" s="116" t="s">
        <v>315</v>
      </c>
      <c r="F1622" s="116" t="s">
        <v>316</v>
      </c>
      <c r="G1622" s="116" t="s">
        <v>317</v>
      </c>
      <c r="H1622" s="116">
        <v>0.36</v>
      </c>
      <c r="I1622" s="116">
        <v>0.57999999999999996</v>
      </c>
      <c r="J1622" s="116" t="s">
        <v>326</v>
      </c>
      <c r="K1622" s="116">
        <v>0.11915496995281</v>
      </c>
      <c r="L1622" s="116">
        <v>4015.8369861384099</v>
      </c>
      <c r="M1622" s="116">
        <v>11.1716211602114</v>
      </c>
      <c r="N1622" s="116">
        <v>2.05453895844302</v>
      </c>
      <c r="O1622" s="116">
        <v>1.33115418366919</v>
      </c>
      <c r="P1622" s="116">
        <v>0.24480852786016</v>
      </c>
      <c r="Q1622" s="116">
        <v>478.50693541871402</v>
      </c>
      <c r="R1622" s="116">
        <v>1210</v>
      </c>
      <c r="S1622" s="116" t="s">
        <v>318</v>
      </c>
      <c r="T1622" s="116">
        <v>1210</v>
      </c>
      <c r="U1622" s="116" t="s">
        <v>327</v>
      </c>
      <c r="V1622" s="116" t="s">
        <v>326</v>
      </c>
      <c r="Z1622" s="116">
        <v>0</v>
      </c>
      <c r="AA1622" s="116">
        <v>1</v>
      </c>
      <c r="AB1622" s="116">
        <v>1.33115418366919</v>
      </c>
      <c r="AC1622" s="116">
        <v>0.24480852786016</v>
      </c>
      <c r="AD1622" s="116">
        <v>478.50693541846101</v>
      </c>
      <c r="AF1622" s="116">
        <v>-1</v>
      </c>
      <c r="AG1622" s="116">
        <v>-1</v>
      </c>
      <c r="AH1622" s="116">
        <v>-1</v>
      </c>
      <c r="AI1622" s="116">
        <v>-1</v>
      </c>
      <c r="AJ1622" s="116">
        <v>0</v>
      </c>
      <c r="AM1622" s="116" t="s">
        <v>319</v>
      </c>
      <c r="AN1622" s="116" t="s">
        <v>328</v>
      </c>
      <c r="AQ1622" s="116">
        <v>779</v>
      </c>
      <c r="AR1622" s="116" t="s">
        <v>320</v>
      </c>
      <c r="AS1622" s="116" t="s">
        <v>248</v>
      </c>
      <c r="AT1622" s="116" t="s">
        <v>268</v>
      </c>
      <c r="AV1622" s="116">
        <v>140.139030059101</v>
      </c>
      <c r="AW1622" s="116">
        <v>0.38808348370000001</v>
      </c>
    </row>
    <row r="1623" spans="1:49" x14ac:dyDescent="0.25">
      <c r="A1623" s="127">
        <v>260000</v>
      </c>
      <c r="B1623" s="127">
        <v>2500000</v>
      </c>
      <c r="C1623" s="127">
        <v>860000</v>
      </c>
      <c r="D1623" s="116" t="s">
        <v>314</v>
      </c>
      <c r="E1623" s="116" t="s">
        <v>315</v>
      </c>
      <c r="F1623" s="116" t="s">
        <v>316</v>
      </c>
      <c r="G1623" s="116" t="s">
        <v>317</v>
      </c>
      <c r="H1623" s="116">
        <v>0.36</v>
      </c>
      <c r="I1623" s="116">
        <v>0.57999999999999996</v>
      </c>
      <c r="J1623" s="116" t="s">
        <v>326</v>
      </c>
      <c r="K1623" s="116">
        <v>8.3566269635379997E-2</v>
      </c>
      <c r="L1623" s="116">
        <v>4015.8369861384099</v>
      </c>
      <c r="M1623" s="116">
        <v>11.1716211602114</v>
      </c>
      <c r="N1623" s="116">
        <v>2.05453895844302</v>
      </c>
      <c r="O1623" s="116">
        <v>0.93357070613858995</v>
      </c>
      <c r="P1623" s="116">
        <v>0.17169015657764999</v>
      </c>
      <c r="Q1623" s="116">
        <v>335.58851639539</v>
      </c>
      <c r="R1623" s="116">
        <v>1310</v>
      </c>
      <c r="S1623" s="116" t="s">
        <v>318</v>
      </c>
      <c r="T1623" s="116">
        <v>1310</v>
      </c>
      <c r="U1623" s="116" t="s">
        <v>327</v>
      </c>
      <c r="V1623" s="116" t="s">
        <v>326</v>
      </c>
      <c r="Z1623" s="116">
        <v>0</v>
      </c>
      <c r="AA1623" s="116">
        <v>1</v>
      </c>
      <c r="AB1623" s="116">
        <v>0.93357070613858995</v>
      </c>
      <c r="AC1623" s="116">
        <v>0.17169015657764999</v>
      </c>
      <c r="AD1623" s="116">
        <v>335.58851639539</v>
      </c>
      <c r="AF1623" s="116">
        <v>-1</v>
      </c>
      <c r="AG1623" s="116">
        <v>-1</v>
      </c>
      <c r="AH1623" s="116">
        <v>-1</v>
      </c>
      <c r="AI1623" s="116">
        <v>-1</v>
      </c>
      <c r="AJ1623" s="116">
        <v>0</v>
      </c>
      <c r="AM1623" s="116" t="s">
        <v>319</v>
      </c>
      <c r="AN1623" s="116" t="s">
        <v>328</v>
      </c>
      <c r="AQ1623" s="116">
        <v>779</v>
      </c>
      <c r="AR1623" s="116" t="s">
        <v>320</v>
      </c>
      <c r="AS1623" s="116" t="s">
        <v>248</v>
      </c>
      <c r="AT1623" s="116" t="s">
        <v>268</v>
      </c>
      <c r="AV1623" s="116">
        <v>81.000894755669506</v>
      </c>
      <c r="AW1623" s="116">
        <v>0.27217235719999999</v>
      </c>
    </row>
    <row r="1624" spans="1:49" x14ac:dyDescent="0.25">
      <c r="A1624" s="127">
        <v>260000</v>
      </c>
      <c r="B1624" s="127">
        <v>2500000</v>
      </c>
      <c r="C1624" s="127">
        <v>860000</v>
      </c>
      <c r="D1624" s="116" t="s">
        <v>314</v>
      </c>
      <c r="E1624" s="116" t="s">
        <v>315</v>
      </c>
      <c r="F1624" s="116" t="s">
        <v>316</v>
      </c>
      <c r="G1624" s="116" t="s">
        <v>317</v>
      </c>
      <c r="H1624" s="116">
        <v>0.36</v>
      </c>
      <c r="I1624" s="116">
        <v>0.57999999999999996</v>
      </c>
      <c r="J1624" s="116" t="s">
        <v>326</v>
      </c>
      <c r="K1624" s="116">
        <v>4.7223837607600003E-3</v>
      </c>
      <c r="L1624" s="116">
        <v>4015.8369861384099</v>
      </c>
      <c r="M1624" s="116">
        <v>11.1716211602114</v>
      </c>
      <c r="N1624" s="116">
        <v>2.05453895844302</v>
      </c>
      <c r="O1624" s="116">
        <v>5.2756682348389997E-2</v>
      </c>
      <c r="P1624" s="116">
        <v>9.7023214132000001E-3</v>
      </c>
      <c r="Q1624" s="116">
        <v>18.964323369215499</v>
      </c>
      <c r="R1624" s="116">
        <v>1310</v>
      </c>
      <c r="S1624" s="116" t="s">
        <v>318</v>
      </c>
      <c r="T1624" s="116">
        <v>1310</v>
      </c>
      <c r="U1624" s="116" t="s">
        <v>327</v>
      </c>
      <c r="V1624" s="116" t="s">
        <v>326</v>
      </c>
      <c r="Z1624" s="116">
        <v>0</v>
      </c>
      <c r="AA1624" s="116">
        <v>1</v>
      </c>
      <c r="AB1624" s="116">
        <v>5.2756682348389997E-2</v>
      </c>
      <c r="AC1624" s="116">
        <v>9.7023214132000001E-3</v>
      </c>
      <c r="AD1624" s="116">
        <v>18.964323363973101</v>
      </c>
      <c r="AF1624" s="116">
        <v>-1</v>
      </c>
      <c r="AG1624" s="116">
        <v>-1</v>
      </c>
      <c r="AH1624" s="116">
        <v>-1</v>
      </c>
      <c r="AI1624" s="116">
        <v>-1</v>
      </c>
      <c r="AJ1624" s="116">
        <v>0</v>
      </c>
      <c r="AM1624" s="116" t="s">
        <v>319</v>
      </c>
      <c r="AN1624" s="116" t="s">
        <v>328</v>
      </c>
      <c r="AQ1624" s="116">
        <v>779</v>
      </c>
      <c r="AR1624" s="116" t="s">
        <v>320</v>
      </c>
      <c r="AS1624" s="116" t="s">
        <v>248</v>
      </c>
      <c r="AT1624" s="116" t="s">
        <v>268</v>
      </c>
      <c r="AV1624" s="116">
        <v>133.20978238407</v>
      </c>
      <c r="AW1624" s="116">
        <v>1.5380635300000001E-2</v>
      </c>
    </row>
    <row r="1625" spans="1:49" x14ac:dyDescent="0.25">
      <c r="A1625" s="127">
        <v>260000</v>
      </c>
      <c r="B1625" s="127">
        <v>2500000</v>
      </c>
      <c r="C1625" s="127">
        <v>860000</v>
      </c>
      <c r="D1625" s="116" t="s">
        <v>314</v>
      </c>
      <c r="E1625" s="116" t="s">
        <v>315</v>
      </c>
      <c r="F1625" s="116" t="s">
        <v>316</v>
      </c>
      <c r="G1625" s="116" t="s">
        <v>317</v>
      </c>
      <c r="H1625" s="116">
        <v>0.36</v>
      </c>
      <c r="I1625" s="116">
        <v>0.57999999999999996</v>
      </c>
      <c r="J1625" s="116" t="s">
        <v>326</v>
      </c>
      <c r="K1625" s="116">
        <v>1.8146108469999999E-5</v>
      </c>
      <c r="L1625" s="116">
        <v>4015.8369861384099</v>
      </c>
      <c r="M1625" s="116">
        <v>11.1716211602114</v>
      </c>
      <c r="N1625" s="116">
        <v>2.05453895844302</v>
      </c>
      <c r="O1625" s="116">
        <v>2.0272144939999999E-4</v>
      </c>
      <c r="P1625" s="116">
        <v>3.7281886800000001E-5</v>
      </c>
      <c r="Q1625" s="116">
        <v>7.2871813564359997E-2</v>
      </c>
      <c r="R1625" s="116">
        <v>1310</v>
      </c>
      <c r="S1625" s="116" t="s">
        <v>318</v>
      </c>
      <c r="T1625" s="116">
        <v>1310</v>
      </c>
      <c r="U1625" s="116" t="s">
        <v>327</v>
      </c>
      <c r="V1625" s="116" t="s">
        <v>326</v>
      </c>
      <c r="Z1625" s="116">
        <v>0</v>
      </c>
      <c r="AA1625" s="116">
        <v>1</v>
      </c>
      <c r="AB1625" s="116">
        <v>2.0272144939999999E-4</v>
      </c>
      <c r="AC1625" s="116">
        <v>3.7281886800000001E-5</v>
      </c>
      <c r="AD1625" s="116">
        <v>7.2871813663010002E-2</v>
      </c>
      <c r="AF1625" s="116">
        <v>-1</v>
      </c>
      <c r="AG1625" s="116">
        <v>-1</v>
      </c>
      <c r="AH1625" s="116">
        <v>-1</v>
      </c>
      <c r="AI1625" s="116">
        <v>-1</v>
      </c>
      <c r="AJ1625" s="116">
        <v>0</v>
      </c>
      <c r="AM1625" s="116" t="s">
        <v>319</v>
      </c>
      <c r="AN1625" s="116" t="s">
        <v>328</v>
      </c>
      <c r="AQ1625" s="116">
        <v>779</v>
      </c>
      <c r="AR1625" s="116" t="s">
        <v>320</v>
      </c>
      <c r="AS1625" s="116" t="s">
        <v>248</v>
      </c>
      <c r="AT1625" s="116" t="s">
        <v>268</v>
      </c>
      <c r="AV1625" s="116">
        <v>1.1957676629045999</v>
      </c>
      <c r="AW1625" s="116">
        <v>5.9101200000000003E-5</v>
      </c>
    </row>
    <row r="1626" spans="1:49" x14ac:dyDescent="0.25">
      <c r="A1626" s="127">
        <v>260000</v>
      </c>
      <c r="B1626" s="127">
        <v>2500000</v>
      </c>
      <c r="C1626" s="127">
        <v>860000</v>
      </c>
      <c r="D1626" s="116" t="s">
        <v>314</v>
      </c>
      <c r="E1626" s="116" t="s">
        <v>315</v>
      </c>
      <c r="F1626" s="116" t="s">
        <v>316</v>
      </c>
      <c r="G1626" s="116" t="s">
        <v>317</v>
      </c>
      <c r="H1626" s="116">
        <v>0.36</v>
      </c>
      <c r="I1626" s="116">
        <v>0.57999999999999996</v>
      </c>
      <c r="J1626" s="116" t="s">
        <v>326</v>
      </c>
      <c r="K1626" s="116">
        <v>0.13464617322455999</v>
      </c>
      <c r="L1626" s="116">
        <v>4015.8369861384099</v>
      </c>
      <c r="M1626" s="116">
        <v>11.1716211602114</v>
      </c>
      <c r="N1626" s="116">
        <v>2.05453895844302</v>
      </c>
      <c r="O1626" s="116">
        <v>1.504216037937</v>
      </c>
      <c r="P1626" s="116">
        <v>0.27663580849511998</v>
      </c>
      <c r="Q1626" s="116">
        <v>540.71708247719198</v>
      </c>
      <c r="R1626" s="116">
        <v>1310</v>
      </c>
      <c r="S1626" s="116" t="s">
        <v>318</v>
      </c>
      <c r="T1626" s="116">
        <v>1310</v>
      </c>
      <c r="U1626" s="116" t="s">
        <v>327</v>
      </c>
      <c r="V1626" s="116" t="s">
        <v>326</v>
      </c>
      <c r="Z1626" s="116">
        <v>0</v>
      </c>
      <c r="AA1626" s="116">
        <v>1</v>
      </c>
      <c r="AB1626" s="116">
        <v>1.504216037937</v>
      </c>
      <c r="AC1626" s="116">
        <v>0.27663580849511998</v>
      </c>
      <c r="AD1626" s="116">
        <v>540.71708247719198</v>
      </c>
      <c r="AF1626" s="116">
        <v>-1</v>
      </c>
      <c r="AG1626" s="116">
        <v>-1</v>
      </c>
      <c r="AH1626" s="116">
        <v>-1</v>
      </c>
      <c r="AI1626" s="116">
        <v>-1</v>
      </c>
      <c r="AJ1626" s="116">
        <v>0</v>
      </c>
      <c r="AM1626" s="116" t="s">
        <v>319</v>
      </c>
      <c r="AN1626" s="116" t="s">
        <v>328</v>
      </c>
      <c r="AQ1626" s="116">
        <v>779</v>
      </c>
      <c r="AR1626" s="116" t="s">
        <v>320</v>
      </c>
      <c r="AS1626" s="116" t="s">
        <v>248</v>
      </c>
      <c r="AT1626" s="116" t="s">
        <v>268</v>
      </c>
      <c r="AV1626" s="116">
        <v>96.513784821208105</v>
      </c>
      <c r="AW1626" s="116">
        <v>0.43853777980000003</v>
      </c>
    </row>
    <row r="1627" spans="1:49" x14ac:dyDescent="0.25">
      <c r="A1627" s="127">
        <v>260000</v>
      </c>
      <c r="B1627" s="127">
        <v>2500000</v>
      </c>
      <c r="C1627" s="127">
        <v>860000</v>
      </c>
      <c r="D1627" s="116" t="s">
        <v>314</v>
      </c>
      <c r="E1627" s="116" t="s">
        <v>315</v>
      </c>
      <c r="F1627" s="116" t="s">
        <v>316</v>
      </c>
      <c r="G1627" s="116" t="s">
        <v>317</v>
      </c>
      <c r="H1627" s="116">
        <v>0.36</v>
      </c>
      <c r="I1627" s="116">
        <v>0.57999999999999996</v>
      </c>
      <c r="J1627" s="116" t="s">
        <v>326</v>
      </c>
      <c r="K1627" s="116">
        <v>4.1137530737899997E-3</v>
      </c>
      <c r="L1627" s="116">
        <v>3988.37247534883</v>
      </c>
      <c r="M1627" s="116">
        <v>10.4192178955677</v>
      </c>
      <c r="N1627" s="116">
        <v>1.71046741160342</v>
      </c>
      <c r="O1627" s="116">
        <v>4.2862089644459998E-2</v>
      </c>
      <c r="P1627" s="116">
        <v>7.0364405721099997E-3</v>
      </c>
      <c r="Q1627" s="116">
        <v>16.407179529917499</v>
      </c>
      <c r="R1627" s="116">
        <v>1210</v>
      </c>
      <c r="S1627" s="116" t="s">
        <v>318</v>
      </c>
      <c r="T1627" s="116">
        <v>1210</v>
      </c>
      <c r="U1627" s="116" t="s">
        <v>327</v>
      </c>
      <c r="V1627" s="116" t="s">
        <v>326</v>
      </c>
      <c r="Z1627" s="116">
        <v>0</v>
      </c>
      <c r="AA1627" s="116">
        <v>1</v>
      </c>
      <c r="AB1627" s="116">
        <v>4.2862089644459998E-2</v>
      </c>
      <c r="AC1627" s="116">
        <v>7.0364405721099997E-3</v>
      </c>
      <c r="AD1627" s="116">
        <v>16.407179529916199</v>
      </c>
      <c r="AF1627" s="116">
        <v>-1</v>
      </c>
      <c r="AG1627" s="116">
        <v>-1</v>
      </c>
      <c r="AH1627" s="116">
        <v>-1</v>
      </c>
      <c r="AI1627" s="116">
        <v>-1</v>
      </c>
      <c r="AJ1627" s="116">
        <v>0</v>
      </c>
      <c r="AM1627" s="116" t="s">
        <v>319</v>
      </c>
      <c r="AN1627" s="116" t="s">
        <v>328</v>
      </c>
      <c r="AQ1627" s="116">
        <v>779</v>
      </c>
      <c r="AR1627" s="116" t="s">
        <v>320</v>
      </c>
      <c r="AS1627" s="116" t="s">
        <v>248</v>
      </c>
      <c r="AT1627" s="116" t="s">
        <v>268</v>
      </c>
      <c r="AV1627" s="116">
        <v>128.49562123620399</v>
      </c>
      <c r="AW1627" s="116">
        <v>1.3306714900000001E-2</v>
      </c>
    </row>
    <row r="1628" spans="1:49" x14ac:dyDescent="0.25">
      <c r="A1628" s="127">
        <v>260000</v>
      </c>
      <c r="B1628" s="127">
        <v>2500000</v>
      </c>
      <c r="C1628" s="127">
        <v>860000</v>
      </c>
      <c r="D1628" s="116" t="s">
        <v>314</v>
      </c>
      <c r="E1628" s="116" t="s">
        <v>315</v>
      </c>
      <c r="F1628" s="116" t="s">
        <v>316</v>
      </c>
      <c r="G1628" s="116" t="s">
        <v>317</v>
      </c>
      <c r="H1628" s="116">
        <v>0.36</v>
      </c>
      <c r="I1628" s="116">
        <v>0.57999999999999996</v>
      </c>
      <c r="J1628" s="116" t="s">
        <v>326</v>
      </c>
      <c r="K1628" s="116">
        <v>8.3170729018369999E-2</v>
      </c>
      <c r="L1628" s="116">
        <v>3988.37247534883</v>
      </c>
      <c r="M1628" s="116">
        <v>10.4192178955677</v>
      </c>
      <c r="N1628" s="116">
        <v>1.71046741160342</v>
      </c>
      <c r="O1628" s="116">
        <v>0.86657394817566002</v>
      </c>
      <c r="P1628" s="116">
        <v>0.14226082158523001</v>
      </c>
      <c r="Q1628" s="116">
        <v>331.71584637158298</v>
      </c>
      <c r="R1628" s="116">
        <v>1310</v>
      </c>
      <c r="S1628" s="116" t="s">
        <v>318</v>
      </c>
      <c r="T1628" s="116">
        <v>1310</v>
      </c>
      <c r="U1628" s="116" t="s">
        <v>327</v>
      </c>
      <c r="V1628" s="116" t="s">
        <v>326</v>
      </c>
      <c r="Z1628" s="116">
        <v>0</v>
      </c>
      <c r="AA1628" s="116">
        <v>1</v>
      </c>
      <c r="AB1628" s="116">
        <v>0.86657394817566002</v>
      </c>
      <c r="AC1628" s="116">
        <v>0.14226082158523001</v>
      </c>
      <c r="AD1628" s="116">
        <v>331.71584637158202</v>
      </c>
      <c r="AF1628" s="116">
        <v>-1</v>
      </c>
      <c r="AG1628" s="116">
        <v>-1</v>
      </c>
      <c r="AH1628" s="116">
        <v>-1</v>
      </c>
      <c r="AI1628" s="116">
        <v>-1</v>
      </c>
      <c r="AJ1628" s="116">
        <v>0</v>
      </c>
      <c r="AM1628" s="116" t="s">
        <v>319</v>
      </c>
      <c r="AN1628" s="116" t="s">
        <v>328</v>
      </c>
      <c r="AQ1628" s="116">
        <v>779</v>
      </c>
      <c r="AR1628" s="116" t="s">
        <v>320</v>
      </c>
      <c r="AS1628" s="116" t="s">
        <v>248</v>
      </c>
      <c r="AT1628" s="116" t="s">
        <v>268</v>
      </c>
      <c r="AV1628" s="116">
        <v>73.428402495520999</v>
      </c>
      <c r="AW1628" s="116">
        <v>0.2690315056</v>
      </c>
    </row>
    <row r="1629" spans="1:49" x14ac:dyDescent="0.25">
      <c r="A1629" s="127">
        <v>260000</v>
      </c>
      <c r="B1629" s="127">
        <v>2500000</v>
      </c>
      <c r="C1629" s="127">
        <v>860000</v>
      </c>
      <c r="D1629" s="116" t="s">
        <v>314</v>
      </c>
      <c r="E1629" s="116" t="s">
        <v>315</v>
      </c>
      <c r="F1629" s="116" t="s">
        <v>316</v>
      </c>
      <c r="G1629" s="116" t="s">
        <v>317</v>
      </c>
      <c r="H1629" s="116">
        <v>0.36</v>
      </c>
      <c r="I1629" s="116">
        <v>0.57999999999999996</v>
      </c>
      <c r="J1629" s="116" t="s">
        <v>326</v>
      </c>
      <c r="K1629" s="116">
        <v>8.2453401912700001E-3</v>
      </c>
      <c r="L1629" s="116">
        <v>3988.37247534883</v>
      </c>
      <c r="M1629" s="116">
        <v>10.4192178955677</v>
      </c>
      <c r="N1629" s="116">
        <v>1.71046741160342</v>
      </c>
      <c r="O1629" s="116">
        <v>8.5909996076E-2</v>
      </c>
      <c r="P1629" s="116">
        <v>1.4103385694760001E-2</v>
      </c>
      <c r="Q1629" s="116">
        <v>32.885487868780601</v>
      </c>
      <c r="R1629" s="116">
        <v>1310</v>
      </c>
      <c r="S1629" s="116" t="s">
        <v>318</v>
      </c>
      <c r="T1629" s="116">
        <v>1310</v>
      </c>
      <c r="U1629" s="116" t="s">
        <v>327</v>
      </c>
      <c r="V1629" s="116" t="s">
        <v>326</v>
      </c>
      <c r="Z1629" s="116">
        <v>0</v>
      </c>
      <c r="AA1629" s="116">
        <v>1</v>
      </c>
      <c r="AB1629" s="116">
        <v>8.5909996076E-2</v>
      </c>
      <c r="AC1629" s="116">
        <v>1.4103385694760001E-2</v>
      </c>
      <c r="AD1629" s="116">
        <v>32.885487868779897</v>
      </c>
      <c r="AF1629" s="116">
        <v>-1</v>
      </c>
      <c r="AG1629" s="116">
        <v>-1</v>
      </c>
      <c r="AH1629" s="116">
        <v>-1</v>
      </c>
      <c r="AI1629" s="116">
        <v>-1</v>
      </c>
      <c r="AJ1629" s="116">
        <v>0</v>
      </c>
      <c r="AM1629" s="116" t="s">
        <v>319</v>
      </c>
      <c r="AN1629" s="116" t="s">
        <v>328</v>
      </c>
      <c r="AQ1629" s="116">
        <v>779</v>
      </c>
      <c r="AR1629" s="116" t="s">
        <v>320</v>
      </c>
      <c r="AS1629" s="116" t="s">
        <v>248</v>
      </c>
      <c r="AT1629" s="116" t="s">
        <v>268</v>
      </c>
      <c r="AV1629" s="116">
        <v>38.104071000843199</v>
      </c>
      <c r="AW1629" s="116">
        <v>2.6671117500000001E-2</v>
      </c>
    </row>
    <row r="1630" spans="1:49" x14ac:dyDescent="0.25">
      <c r="A1630" s="127">
        <v>260000</v>
      </c>
      <c r="B1630" s="127">
        <v>2500000</v>
      </c>
      <c r="C1630" s="127">
        <v>860000</v>
      </c>
      <c r="D1630" s="116" t="s">
        <v>314</v>
      </c>
      <c r="E1630" s="116" t="s">
        <v>315</v>
      </c>
      <c r="F1630" s="116" t="s">
        <v>316</v>
      </c>
      <c r="G1630" s="116" t="s">
        <v>317</v>
      </c>
      <c r="H1630" s="116">
        <v>0.36</v>
      </c>
      <c r="I1630" s="116">
        <v>0.57999999999999996</v>
      </c>
      <c r="J1630" s="116" t="s">
        <v>326</v>
      </c>
      <c r="K1630" s="116">
        <v>0.12218869160376999</v>
      </c>
      <c r="L1630" s="116">
        <v>3988.37247534883</v>
      </c>
      <c r="M1630" s="116">
        <v>10.4192178955677</v>
      </c>
      <c r="N1630" s="116">
        <v>1.71046741160342</v>
      </c>
      <c r="O1630" s="116">
        <v>1.2731106021940699</v>
      </c>
      <c r="P1630" s="116">
        <v>0.20899977505472001</v>
      </c>
      <c r="Q1630" s="116">
        <v>487.33401439138697</v>
      </c>
      <c r="R1630" s="116">
        <v>1310</v>
      </c>
      <c r="S1630" s="116" t="s">
        <v>318</v>
      </c>
      <c r="T1630" s="116">
        <v>1310</v>
      </c>
      <c r="U1630" s="116" t="s">
        <v>327</v>
      </c>
      <c r="V1630" s="116" t="s">
        <v>326</v>
      </c>
      <c r="Z1630" s="116">
        <v>0</v>
      </c>
      <c r="AA1630" s="116">
        <v>1</v>
      </c>
      <c r="AB1630" s="116">
        <v>1.2731106021940699</v>
      </c>
      <c r="AC1630" s="116">
        <v>0.20899977505472001</v>
      </c>
      <c r="AD1630" s="116">
        <v>487.33401439138697</v>
      </c>
      <c r="AF1630" s="116">
        <v>-1</v>
      </c>
      <c r="AG1630" s="116">
        <v>-1</v>
      </c>
      <c r="AH1630" s="116">
        <v>-1</v>
      </c>
      <c r="AI1630" s="116">
        <v>-1</v>
      </c>
      <c r="AJ1630" s="116">
        <v>0</v>
      </c>
      <c r="AM1630" s="116" t="s">
        <v>319</v>
      </c>
      <c r="AN1630" s="116" t="s">
        <v>328</v>
      </c>
      <c r="AQ1630" s="116">
        <v>779</v>
      </c>
      <c r="AR1630" s="116" t="s">
        <v>320</v>
      </c>
      <c r="AS1630" s="116" t="s">
        <v>248</v>
      </c>
      <c r="AT1630" s="116" t="s">
        <v>268</v>
      </c>
      <c r="AV1630" s="116">
        <v>90.658343506250901</v>
      </c>
      <c r="AW1630" s="116">
        <v>0.39524250960000001</v>
      </c>
    </row>
    <row r="1631" spans="1:49" x14ac:dyDescent="0.25">
      <c r="A1631" s="127">
        <v>260000</v>
      </c>
      <c r="B1631" s="127">
        <v>2500000</v>
      </c>
      <c r="C1631" s="127">
        <v>860000</v>
      </c>
      <c r="D1631" s="116" t="s">
        <v>314</v>
      </c>
      <c r="E1631" s="116" t="s">
        <v>315</v>
      </c>
      <c r="F1631" s="116" t="s">
        <v>316</v>
      </c>
      <c r="G1631" s="116" t="s">
        <v>317</v>
      </c>
      <c r="H1631" s="116">
        <v>0.36</v>
      </c>
      <c r="I1631" s="116">
        <v>0.57999999999999996</v>
      </c>
      <c r="J1631" s="116" t="s">
        <v>326</v>
      </c>
      <c r="K1631" s="116">
        <v>4.78801558032E-2</v>
      </c>
      <c r="L1631" s="116">
        <v>3952.7774520642902</v>
      </c>
      <c r="M1631" s="116">
        <v>9.8970806918015306</v>
      </c>
      <c r="N1631" s="116">
        <v>1.4849543019476901</v>
      </c>
      <c r="O1631" s="116">
        <v>0.47387376552033</v>
      </c>
      <c r="P1631" s="116">
        <v>7.1099843337890004E-2</v>
      </c>
      <c r="Q1631" s="116">
        <v>189.25960026022599</v>
      </c>
      <c r="R1631" s="116">
        <v>1210</v>
      </c>
      <c r="S1631" s="116" t="s">
        <v>318</v>
      </c>
      <c r="T1631" s="116">
        <v>1210</v>
      </c>
      <c r="U1631" s="116" t="s">
        <v>327</v>
      </c>
      <c r="V1631" s="116" t="s">
        <v>326</v>
      </c>
      <c r="Z1631" s="116">
        <v>0</v>
      </c>
      <c r="AA1631" s="116">
        <v>1</v>
      </c>
      <c r="AB1631" s="116">
        <v>0.47387376552033</v>
      </c>
      <c r="AC1631" s="116">
        <v>7.1099843337890004E-2</v>
      </c>
      <c r="AD1631" s="116">
        <v>189.25960022468101</v>
      </c>
      <c r="AF1631" s="116">
        <v>-1</v>
      </c>
      <c r="AG1631" s="116">
        <v>-1</v>
      </c>
      <c r="AH1631" s="116">
        <v>-1</v>
      </c>
      <c r="AI1631" s="116">
        <v>-1</v>
      </c>
      <c r="AJ1631" s="116">
        <v>0</v>
      </c>
      <c r="AM1631" s="116" t="s">
        <v>319</v>
      </c>
      <c r="AN1631" s="116" t="s">
        <v>328</v>
      </c>
      <c r="AQ1631" s="116">
        <v>779</v>
      </c>
      <c r="AR1631" s="116" t="s">
        <v>320</v>
      </c>
      <c r="AS1631" s="116" t="s">
        <v>248</v>
      </c>
      <c r="AT1631" s="116" t="s">
        <v>268</v>
      </c>
      <c r="AV1631" s="116">
        <v>71.722739680396998</v>
      </c>
      <c r="AW1631" s="116">
        <v>0.1534952151</v>
      </c>
    </row>
    <row r="1632" spans="1:49" x14ac:dyDescent="0.25">
      <c r="A1632" s="127">
        <v>260000</v>
      </c>
      <c r="B1632" s="127">
        <v>2500000</v>
      </c>
      <c r="C1632" s="127">
        <v>860000</v>
      </c>
      <c r="D1632" s="116" t="s">
        <v>314</v>
      </c>
      <c r="E1632" s="116" t="s">
        <v>315</v>
      </c>
      <c r="F1632" s="116" t="s">
        <v>316</v>
      </c>
      <c r="G1632" s="116" t="s">
        <v>317</v>
      </c>
      <c r="H1632" s="116">
        <v>0.36</v>
      </c>
      <c r="I1632" s="116">
        <v>0.57999999999999996</v>
      </c>
      <c r="J1632" s="116" t="s">
        <v>326</v>
      </c>
      <c r="K1632" s="116">
        <v>3.6664175714500001E-2</v>
      </c>
      <c r="L1632" s="116">
        <v>3952.7774520642902</v>
      </c>
      <c r="M1632" s="116">
        <v>9.8970806918015306</v>
      </c>
      <c r="N1632" s="116">
        <v>1.4849543019476901</v>
      </c>
      <c r="O1632" s="116">
        <v>0.36286830554486998</v>
      </c>
      <c r="P1632" s="116">
        <v>5.4444625454619998E-2</v>
      </c>
      <c r="Q1632" s="116">
        <v>144.92532706283001</v>
      </c>
      <c r="R1632" s="116">
        <v>1310</v>
      </c>
      <c r="S1632" s="116" t="s">
        <v>318</v>
      </c>
      <c r="T1632" s="116">
        <v>1310</v>
      </c>
      <c r="U1632" s="116" t="s">
        <v>327</v>
      </c>
      <c r="V1632" s="116" t="s">
        <v>326</v>
      </c>
      <c r="Z1632" s="116">
        <v>0</v>
      </c>
      <c r="AA1632" s="116">
        <v>1</v>
      </c>
      <c r="AB1632" s="116">
        <v>0.36286830554486998</v>
      </c>
      <c r="AC1632" s="116">
        <v>5.4444625454619998E-2</v>
      </c>
      <c r="AD1632" s="116">
        <v>144.925327100527</v>
      </c>
      <c r="AF1632" s="116">
        <v>-1</v>
      </c>
      <c r="AG1632" s="116">
        <v>-1</v>
      </c>
      <c r="AH1632" s="116">
        <v>-1</v>
      </c>
      <c r="AI1632" s="116">
        <v>-1</v>
      </c>
      <c r="AJ1632" s="116">
        <v>0</v>
      </c>
      <c r="AM1632" s="116" t="s">
        <v>319</v>
      </c>
      <c r="AN1632" s="116" t="s">
        <v>328</v>
      </c>
      <c r="AQ1632" s="116">
        <v>779</v>
      </c>
      <c r="AR1632" s="116" t="s">
        <v>320</v>
      </c>
      <c r="AS1632" s="116" t="s">
        <v>248</v>
      </c>
      <c r="AT1632" s="116" t="s">
        <v>268</v>
      </c>
      <c r="AV1632" s="116">
        <v>55.834922646436702</v>
      </c>
      <c r="AW1632" s="116">
        <v>0.11753878919999999</v>
      </c>
    </row>
    <row r="1633" spans="1:49" x14ac:dyDescent="0.25">
      <c r="A1633" s="127">
        <v>260000</v>
      </c>
      <c r="B1633" s="127">
        <v>2500000</v>
      </c>
      <c r="C1633" s="127">
        <v>860000</v>
      </c>
      <c r="D1633" s="116" t="s">
        <v>314</v>
      </c>
      <c r="E1633" s="116" t="s">
        <v>315</v>
      </c>
      <c r="F1633" s="116" t="s">
        <v>316</v>
      </c>
      <c r="G1633" s="116" t="s">
        <v>317</v>
      </c>
      <c r="H1633" s="116">
        <v>0.36</v>
      </c>
      <c r="I1633" s="116">
        <v>0.57999999999999996</v>
      </c>
      <c r="J1633" s="116" t="s">
        <v>326</v>
      </c>
      <c r="K1633" s="116">
        <v>0.10561216791332</v>
      </c>
      <c r="L1633" s="116">
        <v>3958.77458193861</v>
      </c>
      <c r="M1633" s="116">
        <v>10.546880696608399</v>
      </c>
      <c r="N1633" s="116">
        <v>1.79652391323884</v>
      </c>
      <c r="O1633" s="116">
        <v>1.11387893509199</v>
      </c>
      <c r="P1633" s="116">
        <v>0.18973478518528</v>
      </c>
      <c r="Q1633" s="116">
        <v>418.094765878695</v>
      </c>
      <c r="R1633" s="116">
        <v>1210</v>
      </c>
      <c r="S1633" s="116" t="s">
        <v>318</v>
      </c>
      <c r="T1633" s="116">
        <v>1210</v>
      </c>
      <c r="U1633" s="116" t="s">
        <v>327</v>
      </c>
      <c r="V1633" s="116" t="s">
        <v>326</v>
      </c>
      <c r="Z1633" s="116">
        <v>0</v>
      </c>
      <c r="AA1633" s="116">
        <v>1</v>
      </c>
      <c r="AB1633" s="116">
        <v>1.11387893509199</v>
      </c>
      <c r="AC1633" s="116">
        <v>0.18973478518528</v>
      </c>
      <c r="AD1633" s="116">
        <v>418.09476592774502</v>
      </c>
      <c r="AF1633" s="116">
        <v>-1</v>
      </c>
      <c r="AG1633" s="116">
        <v>-1</v>
      </c>
      <c r="AH1633" s="116">
        <v>-1</v>
      </c>
      <c r="AI1633" s="116">
        <v>-1</v>
      </c>
      <c r="AJ1633" s="116">
        <v>0</v>
      </c>
      <c r="AM1633" s="116" t="s">
        <v>319</v>
      </c>
      <c r="AN1633" s="116" t="s">
        <v>328</v>
      </c>
      <c r="AQ1633" s="116">
        <v>779</v>
      </c>
      <c r="AR1633" s="116" t="s">
        <v>320</v>
      </c>
      <c r="AS1633" s="116" t="s">
        <v>248</v>
      </c>
      <c r="AT1633" s="116" t="s">
        <v>268</v>
      </c>
      <c r="AV1633" s="116">
        <v>135.70782281791901</v>
      </c>
      <c r="AW1633" s="116">
        <v>0.33908740139999999</v>
      </c>
    </row>
    <row r="1634" spans="1:49" x14ac:dyDescent="0.25">
      <c r="A1634" s="127">
        <v>260000</v>
      </c>
      <c r="B1634" s="127">
        <v>2500000</v>
      </c>
      <c r="C1634" s="127">
        <v>860000</v>
      </c>
      <c r="D1634" s="116" t="s">
        <v>314</v>
      </c>
      <c r="E1634" s="116" t="s">
        <v>315</v>
      </c>
      <c r="F1634" s="116" t="s">
        <v>316</v>
      </c>
      <c r="G1634" s="116" t="s">
        <v>317</v>
      </c>
      <c r="H1634" s="116">
        <v>0.36</v>
      </c>
      <c r="I1634" s="116">
        <v>0.57999999999999996</v>
      </c>
      <c r="J1634" s="116" t="s">
        <v>326</v>
      </c>
      <c r="K1634" s="116">
        <v>3.754558767071E-2</v>
      </c>
      <c r="L1634" s="116">
        <v>3958.77458193861</v>
      </c>
      <c r="M1634" s="116">
        <v>10.546880696608399</v>
      </c>
      <c r="N1634" s="116">
        <v>1.79652391323884</v>
      </c>
      <c r="O1634" s="116">
        <v>0.39598883384710998</v>
      </c>
      <c r="P1634" s="116">
        <v>6.7451546087049993E-2</v>
      </c>
      <c r="Q1634" s="116">
        <v>148.63451813478599</v>
      </c>
      <c r="R1634" s="116">
        <v>1310</v>
      </c>
      <c r="S1634" s="116" t="s">
        <v>318</v>
      </c>
      <c r="T1634" s="116">
        <v>1310</v>
      </c>
      <c r="U1634" s="116" t="s">
        <v>327</v>
      </c>
      <c r="V1634" s="116" t="s">
        <v>326</v>
      </c>
      <c r="Z1634" s="116">
        <v>0</v>
      </c>
      <c r="AA1634" s="116">
        <v>1</v>
      </c>
      <c r="AB1634" s="116">
        <v>0.39598883384710998</v>
      </c>
      <c r="AC1634" s="116">
        <v>6.7451546087049993E-2</v>
      </c>
      <c r="AD1634" s="116">
        <v>148.63451813478599</v>
      </c>
      <c r="AF1634" s="116">
        <v>-1</v>
      </c>
      <c r="AG1634" s="116">
        <v>-1</v>
      </c>
      <c r="AH1634" s="116">
        <v>-1</v>
      </c>
      <c r="AI1634" s="116">
        <v>-1</v>
      </c>
      <c r="AJ1634" s="116">
        <v>0</v>
      </c>
      <c r="AM1634" s="116" t="s">
        <v>319</v>
      </c>
      <c r="AN1634" s="116" t="s">
        <v>328</v>
      </c>
      <c r="AQ1634" s="116">
        <v>779</v>
      </c>
      <c r="AR1634" s="116" t="s">
        <v>320</v>
      </c>
      <c r="AS1634" s="116" t="s">
        <v>248</v>
      </c>
      <c r="AT1634" s="116" t="s">
        <v>268</v>
      </c>
      <c r="AV1634" s="116">
        <v>73.274728197306402</v>
      </c>
      <c r="AW1634" s="116">
        <v>0.12054705440000001</v>
      </c>
    </row>
    <row r="1635" spans="1:49" x14ac:dyDescent="0.25">
      <c r="A1635" s="127">
        <v>260000</v>
      </c>
      <c r="B1635" s="127">
        <v>2500000</v>
      </c>
      <c r="C1635" s="127">
        <v>860000</v>
      </c>
      <c r="D1635" s="116" t="s">
        <v>314</v>
      </c>
      <c r="E1635" s="116" t="s">
        <v>315</v>
      </c>
      <c r="F1635" s="116" t="s">
        <v>316</v>
      </c>
      <c r="G1635" s="116" t="s">
        <v>317</v>
      </c>
      <c r="H1635" s="116">
        <v>0.36</v>
      </c>
      <c r="I1635" s="116">
        <v>0.57999999999999996</v>
      </c>
      <c r="J1635" s="116" t="s">
        <v>326</v>
      </c>
      <c r="K1635" s="116">
        <v>0.14682774708780999</v>
      </c>
      <c r="L1635" s="116">
        <v>3958.77458193861</v>
      </c>
      <c r="M1635" s="116">
        <v>10.546880696608399</v>
      </c>
      <c r="N1635" s="116">
        <v>1.79652391323884</v>
      </c>
      <c r="O1635" s="116">
        <v>1.54857473148702</v>
      </c>
      <c r="P1635" s="116">
        <v>0.26377955877025</v>
      </c>
      <c r="Q1635" s="116">
        <v>581.25795309456805</v>
      </c>
      <c r="R1635" s="116">
        <v>1310</v>
      </c>
      <c r="S1635" s="116" t="s">
        <v>318</v>
      </c>
      <c r="T1635" s="116">
        <v>1310</v>
      </c>
      <c r="U1635" s="116" t="s">
        <v>327</v>
      </c>
      <c r="V1635" s="116" t="s">
        <v>326</v>
      </c>
      <c r="Z1635" s="116">
        <v>0</v>
      </c>
      <c r="AA1635" s="116">
        <v>1</v>
      </c>
      <c r="AB1635" s="116">
        <v>1.54857473148702</v>
      </c>
      <c r="AC1635" s="116">
        <v>0.26377955877025</v>
      </c>
      <c r="AD1635" s="116">
        <v>581.25795309456805</v>
      </c>
      <c r="AF1635" s="116">
        <v>-1</v>
      </c>
      <c r="AG1635" s="116">
        <v>-1</v>
      </c>
      <c r="AH1635" s="116">
        <v>-1</v>
      </c>
      <c r="AI1635" s="116">
        <v>-1</v>
      </c>
      <c r="AJ1635" s="116">
        <v>0</v>
      </c>
      <c r="AM1635" s="116" t="s">
        <v>319</v>
      </c>
      <c r="AN1635" s="116" t="s">
        <v>328</v>
      </c>
      <c r="AQ1635" s="116">
        <v>779</v>
      </c>
      <c r="AR1635" s="116" t="s">
        <v>320</v>
      </c>
      <c r="AS1635" s="116" t="s">
        <v>248</v>
      </c>
      <c r="AT1635" s="116" t="s">
        <v>268</v>
      </c>
      <c r="AV1635" s="116">
        <v>101.27891286687399</v>
      </c>
      <c r="AW1635" s="116">
        <v>0.4714176424</v>
      </c>
    </row>
    <row r="1636" spans="1:49" x14ac:dyDescent="0.25">
      <c r="A1636" s="127">
        <v>260000</v>
      </c>
      <c r="B1636" s="127">
        <v>2500000</v>
      </c>
      <c r="C1636" s="127">
        <v>860000</v>
      </c>
      <c r="D1636" s="116" t="s">
        <v>314</v>
      </c>
      <c r="E1636" s="116" t="s">
        <v>315</v>
      </c>
      <c r="F1636" s="116" t="s">
        <v>316</v>
      </c>
      <c r="G1636" s="116" t="s">
        <v>317</v>
      </c>
      <c r="H1636" s="116">
        <v>0.36</v>
      </c>
      <c r="I1636" s="116">
        <v>0.57999999999999996</v>
      </c>
      <c r="J1636" s="116" t="s">
        <v>326</v>
      </c>
      <c r="K1636" s="116">
        <v>9.374391349998E-2</v>
      </c>
      <c r="L1636" s="116">
        <v>3958.77458193861</v>
      </c>
      <c r="M1636" s="116">
        <v>10.546880696608399</v>
      </c>
      <c r="N1636" s="116">
        <v>1.79652391323884</v>
      </c>
      <c r="O1636" s="116">
        <v>0.98870587171748003</v>
      </c>
      <c r="P1636" s="116">
        <v>0.16841318232331001</v>
      </c>
      <c r="Q1636" s="116">
        <v>371.11102197517999</v>
      </c>
      <c r="R1636" s="116">
        <v>1310</v>
      </c>
      <c r="S1636" s="116" t="s">
        <v>318</v>
      </c>
      <c r="T1636" s="116">
        <v>1310</v>
      </c>
      <c r="U1636" s="116" t="s">
        <v>327</v>
      </c>
      <c r="V1636" s="116" t="s">
        <v>326</v>
      </c>
      <c r="Z1636" s="116">
        <v>0</v>
      </c>
      <c r="AA1636" s="116">
        <v>1</v>
      </c>
      <c r="AB1636" s="116">
        <v>0.98870587171748003</v>
      </c>
      <c r="AC1636" s="116">
        <v>0.16841318232331001</v>
      </c>
      <c r="AD1636" s="116">
        <v>371.111021926131</v>
      </c>
      <c r="AF1636" s="116">
        <v>-1</v>
      </c>
      <c r="AG1636" s="116">
        <v>-1</v>
      </c>
      <c r="AH1636" s="116">
        <v>-1</v>
      </c>
      <c r="AI1636" s="116">
        <v>-1</v>
      </c>
      <c r="AJ1636" s="116">
        <v>0</v>
      </c>
      <c r="AM1636" s="116" t="s">
        <v>319</v>
      </c>
      <c r="AN1636" s="116" t="s">
        <v>328</v>
      </c>
      <c r="AQ1636" s="116">
        <v>779</v>
      </c>
      <c r="AR1636" s="116" t="s">
        <v>320</v>
      </c>
      <c r="AS1636" s="116" t="s">
        <v>248</v>
      </c>
      <c r="AT1636" s="116" t="s">
        <v>268</v>
      </c>
      <c r="AV1636" s="116">
        <v>81.819960579495103</v>
      </c>
      <c r="AW1636" s="116">
        <v>0.30098217510000003</v>
      </c>
    </row>
    <row r="1637" spans="1:49" x14ac:dyDescent="0.25">
      <c r="A1637" s="127">
        <v>260000</v>
      </c>
      <c r="B1637" s="127">
        <v>2500000</v>
      </c>
      <c r="C1637" s="127">
        <v>860000</v>
      </c>
      <c r="D1637" s="116" t="s">
        <v>314</v>
      </c>
      <c r="E1637" s="116" t="s">
        <v>315</v>
      </c>
      <c r="F1637" s="116" t="s">
        <v>316</v>
      </c>
      <c r="G1637" s="116" t="s">
        <v>317</v>
      </c>
      <c r="H1637" s="116">
        <v>0.36</v>
      </c>
      <c r="I1637" s="116">
        <v>0.57999999999999996</v>
      </c>
      <c r="J1637" s="116" t="s">
        <v>326</v>
      </c>
      <c r="K1637" s="116">
        <v>1.6448438494510002E-2</v>
      </c>
      <c r="L1637" s="116">
        <v>3958.77458193861</v>
      </c>
      <c r="M1637" s="116">
        <v>10.546880696608399</v>
      </c>
      <c r="N1637" s="116">
        <v>1.79652391323884</v>
      </c>
      <c r="O1637" s="116">
        <v>0.17347971844719001</v>
      </c>
      <c r="P1637" s="116">
        <v>2.9550013090839999E-2</v>
      </c>
      <c r="Q1637" s="116">
        <v>65.115660224682401</v>
      </c>
      <c r="R1637" s="116">
        <v>1310</v>
      </c>
      <c r="S1637" s="116" t="s">
        <v>318</v>
      </c>
      <c r="T1637" s="116">
        <v>1310</v>
      </c>
      <c r="U1637" s="116" t="s">
        <v>327</v>
      </c>
      <c r="V1637" s="116" t="s">
        <v>326</v>
      </c>
      <c r="Z1637" s="116">
        <v>0</v>
      </c>
      <c r="AA1637" s="116">
        <v>1</v>
      </c>
      <c r="AB1637" s="116">
        <v>0.17347971844719001</v>
      </c>
      <c r="AC1637" s="116">
        <v>2.9550013090839999E-2</v>
      </c>
      <c r="AD1637" s="116">
        <v>65.115660224682003</v>
      </c>
      <c r="AF1637" s="116">
        <v>-1</v>
      </c>
      <c r="AG1637" s="116">
        <v>-1</v>
      </c>
      <c r="AH1637" s="116">
        <v>-1</v>
      </c>
      <c r="AI1637" s="116">
        <v>-1</v>
      </c>
      <c r="AJ1637" s="116">
        <v>0</v>
      </c>
      <c r="AM1637" s="116" t="s">
        <v>319</v>
      </c>
      <c r="AN1637" s="116" t="s">
        <v>328</v>
      </c>
      <c r="AQ1637" s="116">
        <v>779</v>
      </c>
      <c r="AR1637" s="116" t="s">
        <v>320</v>
      </c>
      <c r="AS1637" s="116" t="s">
        <v>248</v>
      </c>
      <c r="AT1637" s="116" t="s">
        <v>268</v>
      </c>
      <c r="AV1637" s="116">
        <v>38.992981738609899</v>
      </c>
      <c r="AW1637" s="116">
        <v>5.28107544E-2</v>
      </c>
    </row>
    <row r="1638" spans="1:49" x14ac:dyDescent="0.25">
      <c r="A1638" s="127">
        <v>260000</v>
      </c>
      <c r="B1638" s="127">
        <v>2500000</v>
      </c>
      <c r="C1638" s="127">
        <v>860000</v>
      </c>
      <c r="D1638" s="116" t="s">
        <v>314</v>
      </c>
      <c r="E1638" s="116" t="s">
        <v>315</v>
      </c>
      <c r="F1638" s="116" t="s">
        <v>316</v>
      </c>
      <c r="G1638" s="116" t="s">
        <v>317</v>
      </c>
      <c r="H1638" s="116">
        <v>0.36</v>
      </c>
      <c r="I1638" s="116">
        <v>0.57999999999999996</v>
      </c>
      <c r="J1638" s="116" t="s">
        <v>326</v>
      </c>
      <c r="K1638" s="116">
        <v>3.8674021685680002E-2</v>
      </c>
      <c r="L1638" s="116">
        <v>3990.1154388823602</v>
      </c>
      <c r="M1638" s="116">
        <v>10.793503958206101</v>
      </c>
      <c r="N1638" s="116">
        <v>1.89123863078862</v>
      </c>
      <c r="O1638" s="116">
        <v>0.41742820614415999</v>
      </c>
      <c r="P1638" s="116">
        <v>7.3141803819910006E-2</v>
      </c>
      <c r="Q1638" s="116">
        <v>154.31381101171101</v>
      </c>
      <c r="R1638" s="116">
        <v>1210</v>
      </c>
      <c r="S1638" s="116" t="s">
        <v>318</v>
      </c>
      <c r="T1638" s="116">
        <v>1210</v>
      </c>
      <c r="U1638" s="116" t="s">
        <v>327</v>
      </c>
      <c r="V1638" s="116" t="s">
        <v>326</v>
      </c>
      <c r="Z1638" s="116">
        <v>0</v>
      </c>
      <c r="AA1638" s="116">
        <v>1</v>
      </c>
      <c r="AB1638" s="116">
        <v>0.41742820614415999</v>
      </c>
      <c r="AC1638" s="116">
        <v>7.3141803819910006E-2</v>
      </c>
      <c r="AD1638" s="116">
        <v>154.31381109399501</v>
      </c>
      <c r="AF1638" s="116">
        <v>-1</v>
      </c>
      <c r="AG1638" s="116">
        <v>-1</v>
      </c>
      <c r="AH1638" s="116">
        <v>-1</v>
      </c>
      <c r="AI1638" s="116">
        <v>-1</v>
      </c>
      <c r="AJ1638" s="116">
        <v>0</v>
      </c>
      <c r="AM1638" s="116" t="s">
        <v>319</v>
      </c>
      <c r="AN1638" s="116" t="s">
        <v>328</v>
      </c>
      <c r="AQ1638" s="116">
        <v>779</v>
      </c>
      <c r="AR1638" s="116" t="s">
        <v>320</v>
      </c>
      <c r="AS1638" s="116" t="s">
        <v>248</v>
      </c>
      <c r="AT1638" s="116" t="s">
        <v>268</v>
      </c>
      <c r="AV1638" s="116">
        <v>50.952264476623803</v>
      </c>
      <c r="AW1638" s="116">
        <v>0.12515313149999999</v>
      </c>
    </row>
    <row r="1639" spans="1:49" x14ac:dyDescent="0.25">
      <c r="A1639" s="127">
        <v>260000</v>
      </c>
      <c r="B1639" s="127">
        <v>2500000</v>
      </c>
      <c r="C1639" s="127">
        <v>860000</v>
      </c>
      <c r="D1639" s="116" t="s">
        <v>314</v>
      </c>
      <c r="E1639" s="116" t="s">
        <v>315</v>
      </c>
      <c r="F1639" s="116" t="s">
        <v>316</v>
      </c>
      <c r="G1639" s="116" t="s">
        <v>317</v>
      </c>
      <c r="H1639" s="116">
        <v>0.36</v>
      </c>
      <c r="I1639" s="116">
        <v>0.57999999999999996</v>
      </c>
      <c r="J1639" s="116" t="s">
        <v>326</v>
      </c>
      <c r="K1639" s="116">
        <v>0.12469107636872</v>
      </c>
      <c r="L1639" s="116">
        <v>3990.1154388823602</v>
      </c>
      <c r="M1639" s="116">
        <v>10.793503958206101</v>
      </c>
      <c r="N1639" s="116">
        <v>1.89123863078862</v>
      </c>
      <c r="O1639" s="116">
        <v>1.3458536263387799</v>
      </c>
      <c r="P1639" s="116">
        <v>0.23582058054314001</v>
      </c>
      <c r="Q1639" s="116">
        <v>497.53178890969701</v>
      </c>
      <c r="R1639" s="116">
        <v>1310</v>
      </c>
      <c r="S1639" s="116" t="s">
        <v>318</v>
      </c>
      <c r="T1639" s="116">
        <v>1310</v>
      </c>
      <c r="U1639" s="116" t="s">
        <v>327</v>
      </c>
      <c r="V1639" s="116" t="s">
        <v>326</v>
      </c>
      <c r="Z1639" s="116">
        <v>0</v>
      </c>
      <c r="AA1639" s="116">
        <v>1</v>
      </c>
      <c r="AB1639" s="116">
        <v>1.3458536263387799</v>
      </c>
      <c r="AC1639" s="116">
        <v>0.23582058054314001</v>
      </c>
      <c r="AD1639" s="116">
        <v>497.53178882741298</v>
      </c>
      <c r="AF1639" s="116">
        <v>-1</v>
      </c>
      <c r="AG1639" s="116">
        <v>-1</v>
      </c>
      <c r="AH1639" s="116">
        <v>-1</v>
      </c>
      <c r="AI1639" s="116">
        <v>-1</v>
      </c>
      <c r="AJ1639" s="116">
        <v>0</v>
      </c>
      <c r="AM1639" s="116" t="s">
        <v>319</v>
      </c>
      <c r="AN1639" s="116" t="s">
        <v>328</v>
      </c>
      <c r="AQ1639" s="116">
        <v>779</v>
      </c>
      <c r="AR1639" s="116" t="s">
        <v>320</v>
      </c>
      <c r="AS1639" s="116" t="s">
        <v>248</v>
      </c>
      <c r="AT1639" s="116" t="s">
        <v>268</v>
      </c>
      <c r="AV1639" s="116">
        <v>99.213085422174402</v>
      </c>
      <c r="AW1639" s="116">
        <v>0.40351321070000001</v>
      </c>
    </row>
    <row r="1640" spans="1:49" x14ac:dyDescent="0.25">
      <c r="A1640" s="127">
        <v>260000</v>
      </c>
      <c r="B1640" s="127">
        <v>2500000</v>
      </c>
      <c r="C1640" s="127">
        <v>860000</v>
      </c>
      <c r="D1640" s="116" t="s">
        <v>314</v>
      </c>
      <c r="E1640" s="116" t="s">
        <v>315</v>
      </c>
      <c r="F1640" s="116" t="s">
        <v>316</v>
      </c>
      <c r="G1640" s="116" t="s">
        <v>317</v>
      </c>
      <c r="H1640" s="116">
        <v>0.36</v>
      </c>
      <c r="I1640" s="116">
        <v>0.57999999999999996</v>
      </c>
      <c r="J1640" s="116" t="s">
        <v>326</v>
      </c>
      <c r="K1640" s="116">
        <v>1.757700273542E-2</v>
      </c>
      <c r="L1640" s="116">
        <v>3990.1154388823602</v>
      </c>
      <c r="M1640" s="116">
        <v>10.793503958206101</v>
      </c>
      <c r="N1640" s="116">
        <v>1.89123863078862</v>
      </c>
      <c r="O1640" s="116">
        <v>0.18971744859820999</v>
      </c>
      <c r="P1640" s="116">
        <v>3.3242306586709999E-2</v>
      </c>
      <c r="Q1640" s="116">
        <v>70.1342699838968</v>
      </c>
      <c r="R1640" s="116">
        <v>1310</v>
      </c>
      <c r="S1640" s="116" t="s">
        <v>318</v>
      </c>
      <c r="T1640" s="116">
        <v>1310</v>
      </c>
      <c r="U1640" s="116" t="s">
        <v>327</v>
      </c>
      <c r="V1640" s="116" t="s">
        <v>326</v>
      </c>
      <c r="Z1640" s="116">
        <v>0</v>
      </c>
      <c r="AA1640" s="116">
        <v>1</v>
      </c>
      <c r="AB1640" s="116">
        <v>0.18971744859820999</v>
      </c>
      <c r="AC1640" s="116">
        <v>3.3242306586709999E-2</v>
      </c>
      <c r="AD1640" s="116">
        <v>70.134269983895194</v>
      </c>
      <c r="AF1640" s="116">
        <v>-1</v>
      </c>
      <c r="AG1640" s="116">
        <v>-1</v>
      </c>
      <c r="AH1640" s="116">
        <v>-1</v>
      </c>
      <c r="AI1640" s="116">
        <v>-1</v>
      </c>
      <c r="AJ1640" s="116">
        <v>0</v>
      </c>
      <c r="AM1640" s="116" t="s">
        <v>319</v>
      </c>
      <c r="AN1640" s="116" t="s">
        <v>328</v>
      </c>
      <c r="AQ1640" s="116">
        <v>779</v>
      </c>
      <c r="AR1640" s="116" t="s">
        <v>320</v>
      </c>
      <c r="AS1640" s="116" t="s">
        <v>248</v>
      </c>
      <c r="AT1640" s="116" t="s">
        <v>268</v>
      </c>
      <c r="AV1640" s="116">
        <v>41.4148801636724</v>
      </c>
      <c r="AW1640" s="116">
        <v>5.6880997599999997E-2</v>
      </c>
    </row>
    <row r="1641" spans="1:49" x14ac:dyDescent="0.25">
      <c r="A1641" s="127">
        <v>260000</v>
      </c>
      <c r="B1641" s="127">
        <v>2500000</v>
      </c>
      <c r="C1641" s="127">
        <v>860000</v>
      </c>
      <c r="D1641" s="116" t="s">
        <v>314</v>
      </c>
      <c r="E1641" s="116" t="s">
        <v>315</v>
      </c>
      <c r="F1641" s="116" t="s">
        <v>316</v>
      </c>
      <c r="G1641" s="116" t="s">
        <v>317</v>
      </c>
      <c r="H1641" s="116">
        <v>0.36</v>
      </c>
      <c r="I1641" s="116">
        <v>0.57999999999999996</v>
      </c>
      <c r="J1641" s="116" t="s">
        <v>326</v>
      </c>
      <c r="K1641" s="116">
        <v>1.9077662873000001E-4</v>
      </c>
      <c r="L1641" s="116">
        <v>3990.1154388823602</v>
      </c>
      <c r="M1641" s="116">
        <v>10.793503958206101</v>
      </c>
      <c r="N1641" s="116">
        <v>1.89123863078862</v>
      </c>
      <c r="O1641" s="116">
        <v>2.0591482973600001E-3</v>
      </c>
      <c r="P1641" s="116">
        <v>3.6080413010999997E-4</v>
      </c>
      <c r="Q1641" s="116">
        <v>0.76122077168546998</v>
      </c>
      <c r="R1641" s="116">
        <v>1310</v>
      </c>
      <c r="S1641" s="116" t="s">
        <v>318</v>
      </c>
      <c r="T1641" s="116">
        <v>1310</v>
      </c>
      <c r="U1641" s="116" t="s">
        <v>327</v>
      </c>
      <c r="V1641" s="116" t="s">
        <v>326</v>
      </c>
      <c r="Z1641" s="116">
        <v>0</v>
      </c>
      <c r="AA1641" s="116">
        <v>1</v>
      </c>
      <c r="AB1641" s="116">
        <v>2.0591482973600001E-3</v>
      </c>
      <c r="AC1641" s="116">
        <v>3.6080413010999997E-4</v>
      </c>
      <c r="AD1641" s="116">
        <v>0.76122077168464997</v>
      </c>
      <c r="AF1641" s="116">
        <v>-1</v>
      </c>
      <c r="AG1641" s="116">
        <v>-1</v>
      </c>
      <c r="AH1641" s="116">
        <v>-1</v>
      </c>
      <c r="AI1641" s="116">
        <v>-1</v>
      </c>
      <c r="AJ1641" s="116">
        <v>0</v>
      </c>
      <c r="AM1641" s="116" t="s">
        <v>319</v>
      </c>
      <c r="AN1641" s="116" t="s">
        <v>328</v>
      </c>
      <c r="AQ1641" s="116">
        <v>779</v>
      </c>
      <c r="AR1641" s="116" t="s">
        <v>320</v>
      </c>
      <c r="AS1641" s="116" t="s">
        <v>248</v>
      </c>
      <c r="AT1641" s="116" t="s">
        <v>268</v>
      </c>
      <c r="AV1641" s="116">
        <v>11.328870279248701</v>
      </c>
      <c r="AW1641" s="116">
        <v>6.1737290000000002E-4</v>
      </c>
    </row>
    <row r="1642" spans="1:49" x14ac:dyDescent="0.25">
      <c r="A1642" s="127">
        <v>260000</v>
      </c>
      <c r="B1642" s="127">
        <v>2500000</v>
      </c>
      <c r="C1642" s="127">
        <v>860000</v>
      </c>
      <c r="D1642" s="116" t="s">
        <v>314</v>
      </c>
      <c r="E1642" s="116" t="s">
        <v>315</v>
      </c>
      <c r="F1642" s="116" t="s">
        <v>316</v>
      </c>
      <c r="G1642" s="116" t="s">
        <v>317</v>
      </c>
      <c r="H1642" s="116">
        <v>0.36</v>
      </c>
      <c r="I1642" s="116">
        <v>0.57999999999999996</v>
      </c>
      <c r="J1642" s="116" t="s">
        <v>326</v>
      </c>
      <c r="K1642" s="116">
        <v>0.24634938049974001</v>
      </c>
      <c r="L1642" s="116">
        <v>4001.4548267160999</v>
      </c>
      <c r="M1642" s="116">
        <v>10.485941343216099</v>
      </c>
      <c r="N1642" s="116">
        <v>1.7323552023978801</v>
      </c>
      <c r="O1642" s="116">
        <v>2.5832051538579699</v>
      </c>
      <c r="P1642" s="116">
        <v>0.42676463091623001</v>
      </c>
      <c r="Q1642" s="116">
        <v>985.755917659234</v>
      </c>
      <c r="R1642" s="116">
        <v>1210</v>
      </c>
      <c r="S1642" s="116" t="s">
        <v>318</v>
      </c>
      <c r="T1642" s="116">
        <v>1210</v>
      </c>
      <c r="U1642" s="116" t="s">
        <v>327</v>
      </c>
      <c r="V1642" s="116" t="s">
        <v>326</v>
      </c>
      <c r="Z1642" s="116">
        <v>0</v>
      </c>
      <c r="AA1642" s="116">
        <v>1</v>
      </c>
      <c r="AB1642" s="116">
        <v>2.5832051538579699</v>
      </c>
      <c r="AC1642" s="116">
        <v>0.42676463091623001</v>
      </c>
      <c r="AD1642" s="116">
        <v>985.75591763612999</v>
      </c>
      <c r="AF1642" s="116">
        <v>-1</v>
      </c>
      <c r="AG1642" s="116">
        <v>-1</v>
      </c>
      <c r="AH1642" s="116">
        <v>-1</v>
      </c>
      <c r="AI1642" s="116">
        <v>-1</v>
      </c>
      <c r="AJ1642" s="116">
        <v>0</v>
      </c>
      <c r="AM1642" s="116" t="s">
        <v>319</v>
      </c>
      <c r="AN1642" s="116" t="s">
        <v>328</v>
      </c>
      <c r="AQ1642" s="116">
        <v>779</v>
      </c>
      <c r="AR1642" s="116" t="s">
        <v>320</v>
      </c>
      <c r="AS1642" s="116" t="s">
        <v>248</v>
      </c>
      <c r="AT1642" s="116" t="s">
        <v>268</v>
      </c>
      <c r="AV1642" s="116">
        <v>146.53778104866899</v>
      </c>
      <c r="AW1642" s="116">
        <v>0.79947762990000004</v>
      </c>
    </row>
    <row r="1643" spans="1:49" x14ac:dyDescent="0.25">
      <c r="A1643" s="127">
        <v>260000</v>
      </c>
      <c r="B1643" s="127">
        <v>2500000</v>
      </c>
      <c r="C1643" s="127">
        <v>860000</v>
      </c>
      <c r="D1643" s="116" t="s">
        <v>314</v>
      </c>
      <c r="E1643" s="116" t="s">
        <v>315</v>
      </c>
      <c r="F1643" s="116" t="s">
        <v>316</v>
      </c>
      <c r="G1643" s="116" t="s">
        <v>317</v>
      </c>
      <c r="H1643" s="116">
        <v>0.36</v>
      </c>
      <c r="I1643" s="116">
        <v>0.57999999999999996</v>
      </c>
      <c r="J1643" s="116" t="s">
        <v>326</v>
      </c>
      <c r="K1643" s="116">
        <v>3.5948206412910001E-2</v>
      </c>
      <c r="L1643" s="116">
        <v>4001.4548267160999</v>
      </c>
      <c r="M1643" s="116">
        <v>10.485941343216099</v>
      </c>
      <c r="N1643" s="116">
        <v>1.7323552023978801</v>
      </c>
      <c r="O1643" s="116">
        <v>0.37695078383969</v>
      </c>
      <c r="P1643" s="116">
        <v>6.227506239629E-2</v>
      </c>
      <c r="Q1643" s="116">
        <v>143.84512406276099</v>
      </c>
      <c r="R1643" s="116">
        <v>1310</v>
      </c>
      <c r="S1643" s="116" t="s">
        <v>318</v>
      </c>
      <c r="T1643" s="116">
        <v>1310</v>
      </c>
      <c r="U1643" s="116" t="s">
        <v>327</v>
      </c>
      <c r="V1643" s="116" t="s">
        <v>326</v>
      </c>
      <c r="Z1643" s="116">
        <v>0</v>
      </c>
      <c r="AA1643" s="116">
        <v>1</v>
      </c>
      <c r="AB1643" s="116">
        <v>0.37695078383969</v>
      </c>
      <c r="AC1643" s="116">
        <v>6.227506239629E-2</v>
      </c>
      <c r="AD1643" s="116">
        <v>143.84512408477701</v>
      </c>
      <c r="AF1643" s="116">
        <v>-1</v>
      </c>
      <c r="AG1643" s="116">
        <v>-1</v>
      </c>
      <c r="AH1643" s="116">
        <v>-1</v>
      </c>
      <c r="AI1643" s="116">
        <v>-1</v>
      </c>
      <c r="AJ1643" s="116">
        <v>0</v>
      </c>
      <c r="AM1643" s="116" t="s">
        <v>319</v>
      </c>
      <c r="AN1643" s="116" t="s">
        <v>328</v>
      </c>
      <c r="AQ1643" s="116">
        <v>779</v>
      </c>
      <c r="AR1643" s="116" t="s">
        <v>320</v>
      </c>
      <c r="AS1643" s="116" t="s">
        <v>248</v>
      </c>
      <c r="AT1643" s="116" t="s">
        <v>268</v>
      </c>
      <c r="AV1643" s="116">
        <v>48.249206005367199</v>
      </c>
      <c r="AW1643" s="116">
        <v>0.1166627122</v>
      </c>
    </row>
    <row r="1644" spans="1:49" x14ac:dyDescent="0.25">
      <c r="A1644" s="127">
        <v>260000</v>
      </c>
      <c r="B1644" s="127">
        <v>2500000</v>
      </c>
      <c r="C1644" s="127">
        <v>860000</v>
      </c>
      <c r="D1644" s="116" t="s">
        <v>314</v>
      </c>
      <c r="E1644" s="116" t="s">
        <v>315</v>
      </c>
      <c r="F1644" s="116" t="s">
        <v>316</v>
      </c>
      <c r="G1644" s="116" t="s">
        <v>317</v>
      </c>
      <c r="H1644" s="116">
        <v>0.36</v>
      </c>
      <c r="I1644" s="116">
        <v>0.57999999999999996</v>
      </c>
      <c r="J1644" s="116" t="s">
        <v>326</v>
      </c>
      <c r="K1644" s="116">
        <v>1.2897960713500001E-3</v>
      </c>
      <c r="L1644" s="116">
        <v>4001.4548267160999</v>
      </c>
      <c r="M1644" s="116">
        <v>10.485941343216099</v>
      </c>
      <c r="N1644" s="116">
        <v>1.7323552023978801</v>
      </c>
      <c r="O1644" s="116">
        <v>1.3524725948889999E-2</v>
      </c>
      <c r="P1644" s="116">
        <v>2.2343849342300001E-3</v>
      </c>
      <c r="Q1644" s="116">
        <v>5.1610607151869203</v>
      </c>
      <c r="R1644" s="116">
        <v>1310</v>
      </c>
      <c r="S1644" s="116" t="s">
        <v>318</v>
      </c>
      <c r="T1644" s="116">
        <v>1310</v>
      </c>
      <c r="U1644" s="116" t="s">
        <v>327</v>
      </c>
      <c r="V1644" s="116" t="s">
        <v>326</v>
      </c>
      <c r="Z1644" s="116">
        <v>0</v>
      </c>
      <c r="AA1644" s="116">
        <v>1</v>
      </c>
      <c r="AB1644" s="116">
        <v>1.3524725948889999E-2</v>
      </c>
      <c r="AC1644" s="116">
        <v>2.2343849342300001E-3</v>
      </c>
      <c r="AD1644" s="116">
        <v>5.1610607162716002</v>
      </c>
      <c r="AF1644" s="116">
        <v>-1</v>
      </c>
      <c r="AG1644" s="116">
        <v>-1</v>
      </c>
      <c r="AH1644" s="116">
        <v>-1</v>
      </c>
      <c r="AI1644" s="116">
        <v>-1</v>
      </c>
      <c r="AJ1644" s="116">
        <v>0</v>
      </c>
      <c r="AM1644" s="116" t="s">
        <v>319</v>
      </c>
      <c r="AN1644" s="116" t="s">
        <v>328</v>
      </c>
      <c r="AQ1644" s="116">
        <v>779</v>
      </c>
      <c r="AR1644" s="116" t="s">
        <v>320</v>
      </c>
      <c r="AS1644" s="116" t="s">
        <v>248</v>
      </c>
      <c r="AT1644" s="116" t="s">
        <v>268</v>
      </c>
      <c r="AV1644" s="116">
        <v>24.7154069202779</v>
      </c>
      <c r="AW1644" s="116">
        <v>4.1857750999999997E-3</v>
      </c>
    </row>
    <row r="1645" spans="1:49" x14ac:dyDescent="0.25">
      <c r="A1645" s="127">
        <v>260000</v>
      </c>
      <c r="B1645" s="127">
        <v>2500000</v>
      </c>
      <c r="C1645" s="127">
        <v>860000</v>
      </c>
      <c r="D1645" s="116" t="s">
        <v>314</v>
      </c>
      <c r="E1645" s="116" t="s">
        <v>315</v>
      </c>
      <c r="F1645" s="116" t="s">
        <v>316</v>
      </c>
      <c r="G1645" s="116" t="s">
        <v>317</v>
      </c>
      <c r="H1645" s="116">
        <v>0.36</v>
      </c>
      <c r="I1645" s="116">
        <v>0.57999999999999996</v>
      </c>
      <c r="J1645" s="116" t="s">
        <v>326</v>
      </c>
      <c r="K1645" s="116">
        <v>8.5947189157389997E-2</v>
      </c>
      <c r="L1645" s="116">
        <v>4001.4548267160999</v>
      </c>
      <c r="M1645" s="116">
        <v>10.485941343216099</v>
      </c>
      <c r="N1645" s="116">
        <v>1.7323552023978801</v>
      </c>
      <c r="O1645" s="116">
        <v>0.90123718411871001</v>
      </c>
      <c r="P1645" s="116">
        <v>0.14889106026828</v>
      </c>
      <c r="Q1645" s="116">
        <v>343.91379489652797</v>
      </c>
      <c r="R1645" s="116">
        <v>1310</v>
      </c>
      <c r="S1645" s="116" t="s">
        <v>318</v>
      </c>
      <c r="T1645" s="116">
        <v>1310</v>
      </c>
      <c r="U1645" s="116" t="s">
        <v>327</v>
      </c>
      <c r="V1645" s="116" t="s">
        <v>326</v>
      </c>
      <c r="Z1645" s="116">
        <v>0</v>
      </c>
      <c r="AA1645" s="116">
        <v>1</v>
      </c>
      <c r="AB1645" s="116">
        <v>0.90123718411871001</v>
      </c>
      <c r="AC1645" s="116">
        <v>0.14889106026828</v>
      </c>
      <c r="AD1645" s="116">
        <v>343.913794896529</v>
      </c>
      <c r="AF1645" s="116">
        <v>-1</v>
      </c>
      <c r="AG1645" s="116">
        <v>-1</v>
      </c>
      <c r="AH1645" s="116">
        <v>-1</v>
      </c>
      <c r="AI1645" s="116">
        <v>-1</v>
      </c>
      <c r="AJ1645" s="116">
        <v>0</v>
      </c>
      <c r="AM1645" s="116" t="s">
        <v>319</v>
      </c>
      <c r="AN1645" s="116" t="s">
        <v>328</v>
      </c>
      <c r="AQ1645" s="116">
        <v>779</v>
      </c>
      <c r="AR1645" s="116" t="s">
        <v>320</v>
      </c>
      <c r="AS1645" s="116" t="s">
        <v>248</v>
      </c>
      <c r="AT1645" s="116" t="s">
        <v>268</v>
      </c>
      <c r="AV1645" s="116">
        <v>76.576619306476303</v>
      </c>
      <c r="AW1645" s="116">
        <v>0.2789244079</v>
      </c>
    </row>
    <row r="1646" spans="1:49" x14ac:dyDescent="0.25">
      <c r="A1646" s="127">
        <v>260000</v>
      </c>
      <c r="B1646" s="127">
        <v>2500000</v>
      </c>
      <c r="C1646" s="127">
        <v>860000</v>
      </c>
      <c r="D1646" s="116" t="s">
        <v>314</v>
      </c>
      <c r="E1646" s="116" t="s">
        <v>315</v>
      </c>
      <c r="F1646" s="116" t="s">
        <v>316</v>
      </c>
      <c r="G1646" s="116" t="s">
        <v>317</v>
      </c>
      <c r="H1646" s="116">
        <v>0.36</v>
      </c>
      <c r="I1646" s="116">
        <v>0.57999999999999996</v>
      </c>
      <c r="J1646" s="116" t="s">
        <v>326</v>
      </c>
      <c r="K1646" s="116">
        <v>0.24743514049205001</v>
      </c>
      <c r="L1646" s="116">
        <v>4006.5552692322299</v>
      </c>
      <c r="M1646" s="116">
        <v>10.733976896701201</v>
      </c>
      <c r="N1646" s="116">
        <v>1.8428108267987799</v>
      </c>
      <c r="O1646" s="116">
        <v>2.6559630814737099</v>
      </c>
      <c r="P1646" s="116">
        <v>0.45597615582923001</v>
      </c>
      <c r="Q1646" s="116">
        <v>991.36256593164796</v>
      </c>
      <c r="R1646" s="116">
        <v>1210</v>
      </c>
      <c r="S1646" s="116" t="s">
        <v>318</v>
      </c>
      <c r="T1646" s="116">
        <v>1210</v>
      </c>
      <c r="U1646" s="116" t="s">
        <v>327</v>
      </c>
      <c r="V1646" s="116" t="s">
        <v>326</v>
      </c>
      <c r="Z1646" s="116">
        <v>0</v>
      </c>
      <c r="AA1646" s="116">
        <v>1</v>
      </c>
      <c r="AB1646" s="116">
        <v>2.6559630814737099</v>
      </c>
      <c r="AC1646" s="116">
        <v>0.45597615582923001</v>
      </c>
      <c r="AD1646" s="116">
        <v>991.36256593147198</v>
      </c>
      <c r="AF1646" s="116">
        <v>-1</v>
      </c>
      <c r="AG1646" s="116">
        <v>-1</v>
      </c>
      <c r="AH1646" s="116">
        <v>-1</v>
      </c>
      <c r="AI1646" s="116">
        <v>-1</v>
      </c>
      <c r="AJ1646" s="116">
        <v>0</v>
      </c>
      <c r="AM1646" s="116" t="s">
        <v>319</v>
      </c>
      <c r="AN1646" s="116" t="s">
        <v>328</v>
      </c>
      <c r="AQ1646" s="116">
        <v>779</v>
      </c>
      <c r="AR1646" s="116" t="s">
        <v>320</v>
      </c>
      <c r="AS1646" s="116" t="s">
        <v>248</v>
      </c>
      <c r="AT1646" s="116" t="s">
        <v>268</v>
      </c>
      <c r="AV1646" s="116">
        <v>200.24213231160499</v>
      </c>
      <c r="AW1646" s="116">
        <v>0.80402478990000004</v>
      </c>
    </row>
    <row r="1647" spans="1:49" x14ac:dyDescent="0.25">
      <c r="A1647" s="127">
        <v>260000</v>
      </c>
      <c r="B1647" s="127">
        <v>2500000</v>
      </c>
      <c r="C1647" s="127">
        <v>860000</v>
      </c>
      <c r="D1647" s="116" t="s">
        <v>314</v>
      </c>
      <c r="E1647" s="116" t="s">
        <v>315</v>
      </c>
      <c r="F1647" s="116" t="s">
        <v>316</v>
      </c>
      <c r="G1647" s="116" t="s">
        <v>317</v>
      </c>
      <c r="H1647" s="116">
        <v>0.36</v>
      </c>
      <c r="I1647" s="116">
        <v>0.57999999999999996</v>
      </c>
      <c r="J1647" s="116" t="s">
        <v>326</v>
      </c>
      <c r="K1647" s="116">
        <v>8.4459227979859997E-2</v>
      </c>
      <c r="L1647" s="116">
        <v>4006.5552692322299</v>
      </c>
      <c r="M1647" s="116">
        <v>10.733976896701201</v>
      </c>
      <c r="N1647" s="116">
        <v>1.8428108267987799</v>
      </c>
      <c r="O1647" s="116">
        <v>0.90658340184906006</v>
      </c>
      <c r="P1647" s="116">
        <v>0.15564237974435</v>
      </c>
      <c r="Q1647" s="116">
        <v>338.39056489800203</v>
      </c>
      <c r="R1647" s="116">
        <v>1310</v>
      </c>
      <c r="S1647" s="116" t="s">
        <v>318</v>
      </c>
      <c r="T1647" s="116">
        <v>1310</v>
      </c>
      <c r="U1647" s="116" t="s">
        <v>327</v>
      </c>
      <c r="V1647" s="116" t="s">
        <v>326</v>
      </c>
      <c r="Z1647" s="116">
        <v>0</v>
      </c>
      <c r="AA1647" s="116">
        <v>1</v>
      </c>
      <c r="AB1647" s="116">
        <v>0.90658340184906006</v>
      </c>
      <c r="AC1647" s="116">
        <v>0.15564237974435</v>
      </c>
      <c r="AD1647" s="116">
        <v>338.39056489800402</v>
      </c>
      <c r="AF1647" s="116">
        <v>-1</v>
      </c>
      <c r="AG1647" s="116">
        <v>-1</v>
      </c>
      <c r="AH1647" s="116">
        <v>-1</v>
      </c>
      <c r="AI1647" s="116">
        <v>-1</v>
      </c>
      <c r="AJ1647" s="116">
        <v>0</v>
      </c>
      <c r="AM1647" s="116" t="s">
        <v>319</v>
      </c>
      <c r="AN1647" s="116" t="s">
        <v>328</v>
      </c>
      <c r="AQ1647" s="116">
        <v>779</v>
      </c>
      <c r="AR1647" s="116" t="s">
        <v>320</v>
      </c>
      <c r="AS1647" s="116" t="s">
        <v>248</v>
      </c>
      <c r="AT1647" s="116" t="s">
        <v>268</v>
      </c>
      <c r="AV1647" s="116">
        <v>77.106122113469894</v>
      </c>
      <c r="AW1647" s="116">
        <v>0.27444490259999998</v>
      </c>
    </row>
    <row r="1648" spans="1:49" x14ac:dyDescent="0.25">
      <c r="A1648" s="127">
        <v>260000</v>
      </c>
      <c r="B1648" s="127">
        <v>2500000</v>
      </c>
      <c r="C1648" s="127">
        <v>860000</v>
      </c>
      <c r="D1648" s="116" t="s">
        <v>314</v>
      </c>
      <c r="E1648" s="116" t="s">
        <v>315</v>
      </c>
      <c r="F1648" s="116" t="s">
        <v>316</v>
      </c>
      <c r="G1648" s="116" t="s">
        <v>317</v>
      </c>
      <c r="H1648" s="116">
        <v>0.36</v>
      </c>
      <c r="I1648" s="116">
        <v>0.57999999999999996</v>
      </c>
      <c r="J1648" s="116" t="s">
        <v>326</v>
      </c>
      <c r="K1648" s="116">
        <v>3.3404273273400001E-3</v>
      </c>
      <c r="L1648" s="116">
        <v>4006.5552692322299</v>
      </c>
      <c r="M1648" s="116">
        <v>10.733976896701201</v>
      </c>
      <c r="N1648" s="116">
        <v>1.8428108267987799</v>
      </c>
      <c r="O1648" s="116">
        <v>3.5856069756779997E-2</v>
      </c>
      <c r="P1648" s="116">
        <v>6.1557756449500001E-3</v>
      </c>
      <c r="Q1648" s="116">
        <v>13.383606709845401</v>
      </c>
      <c r="R1648" s="116">
        <v>1310</v>
      </c>
      <c r="S1648" s="116" t="s">
        <v>318</v>
      </c>
      <c r="T1648" s="116">
        <v>1310</v>
      </c>
      <c r="U1648" s="116" t="s">
        <v>327</v>
      </c>
      <c r="V1648" s="116" t="s">
        <v>326</v>
      </c>
      <c r="Z1648" s="116">
        <v>0</v>
      </c>
      <c r="AA1648" s="116">
        <v>1</v>
      </c>
      <c r="AB1648" s="116">
        <v>3.5856069756779997E-2</v>
      </c>
      <c r="AC1648" s="116">
        <v>6.1557756449500001E-3</v>
      </c>
      <c r="AD1648" s="116">
        <v>13.3836067098438</v>
      </c>
      <c r="AF1648" s="116">
        <v>-1</v>
      </c>
      <c r="AG1648" s="116">
        <v>-1</v>
      </c>
      <c r="AH1648" s="116">
        <v>-1</v>
      </c>
      <c r="AI1648" s="116">
        <v>-1</v>
      </c>
      <c r="AJ1648" s="116">
        <v>0</v>
      </c>
      <c r="AM1648" s="116" t="s">
        <v>319</v>
      </c>
      <c r="AN1648" s="116" t="s">
        <v>328</v>
      </c>
      <c r="AQ1648" s="116">
        <v>779</v>
      </c>
      <c r="AR1648" s="116" t="s">
        <v>320</v>
      </c>
      <c r="AS1648" s="116" t="s">
        <v>248</v>
      </c>
      <c r="AT1648" s="116" t="s">
        <v>268</v>
      </c>
      <c r="AV1648" s="116">
        <v>80.896113842061496</v>
      </c>
      <c r="AW1648" s="116">
        <v>1.0854506700000001E-2</v>
      </c>
    </row>
    <row r="1649" spans="1:49" x14ac:dyDescent="0.25">
      <c r="A1649" s="127">
        <v>260000</v>
      </c>
      <c r="B1649" s="127">
        <v>2500000</v>
      </c>
      <c r="C1649" s="127">
        <v>860000</v>
      </c>
      <c r="D1649" s="116" t="s">
        <v>314</v>
      </c>
      <c r="E1649" s="116" t="s">
        <v>315</v>
      </c>
      <c r="F1649" s="116" t="s">
        <v>316</v>
      </c>
      <c r="G1649" s="116" t="s">
        <v>317</v>
      </c>
      <c r="H1649" s="116">
        <v>0.36</v>
      </c>
      <c r="I1649" s="116">
        <v>0.57999999999999996</v>
      </c>
      <c r="J1649" s="116" t="s">
        <v>326</v>
      </c>
      <c r="K1649" s="116">
        <v>5.6689082845540001E-2</v>
      </c>
      <c r="L1649" s="116">
        <v>4006.5552692322299</v>
      </c>
      <c r="M1649" s="116">
        <v>10.733976896701201</v>
      </c>
      <c r="N1649" s="116">
        <v>1.8428108267987799</v>
      </c>
      <c r="O1649" s="116">
        <v>0.60849930555923004</v>
      </c>
      <c r="P1649" s="116">
        <v>0.10446725562905</v>
      </c>
      <c r="Q1649" s="116">
        <v>227.127943582748</v>
      </c>
      <c r="R1649" s="116">
        <v>1310</v>
      </c>
      <c r="S1649" s="116" t="s">
        <v>318</v>
      </c>
      <c r="T1649" s="116">
        <v>1310</v>
      </c>
      <c r="U1649" s="116" t="s">
        <v>327</v>
      </c>
      <c r="V1649" s="116" t="s">
        <v>326</v>
      </c>
      <c r="Z1649" s="116">
        <v>0</v>
      </c>
      <c r="AA1649" s="116">
        <v>1</v>
      </c>
      <c r="AB1649" s="116">
        <v>0.60849930555923004</v>
      </c>
      <c r="AC1649" s="116">
        <v>0.10446725562905</v>
      </c>
      <c r="AD1649" s="116">
        <v>227.12794358193699</v>
      </c>
      <c r="AF1649" s="116">
        <v>-1</v>
      </c>
      <c r="AG1649" s="116">
        <v>-1</v>
      </c>
      <c r="AH1649" s="116">
        <v>-1</v>
      </c>
      <c r="AI1649" s="116">
        <v>-1</v>
      </c>
      <c r="AJ1649" s="116">
        <v>0</v>
      </c>
      <c r="AM1649" s="116" t="s">
        <v>319</v>
      </c>
      <c r="AN1649" s="116" t="s">
        <v>328</v>
      </c>
      <c r="AQ1649" s="116">
        <v>779</v>
      </c>
      <c r="AR1649" s="116" t="s">
        <v>320</v>
      </c>
      <c r="AS1649" s="116" t="s">
        <v>248</v>
      </c>
      <c r="AT1649" s="116" t="s">
        <v>268</v>
      </c>
      <c r="AV1649" s="116">
        <v>69.827691413736204</v>
      </c>
      <c r="AW1649" s="116">
        <v>0.1842075779</v>
      </c>
    </row>
    <row r="1650" spans="1:49" x14ac:dyDescent="0.25">
      <c r="A1650" s="127">
        <v>260000</v>
      </c>
      <c r="B1650" s="127">
        <v>2500000</v>
      </c>
      <c r="C1650" s="127">
        <v>860000</v>
      </c>
      <c r="D1650" s="116" t="s">
        <v>314</v>
      </c>
      <c r="E1650" s="116" t="s">
        <v>315</v>
      </c>
      <c r="F1650" s="116" t="s">
        <v>316</v>
      </c>
      <c r="G1650" s="116" t="s">
        <v>317</v>
      </c>
      <c r="H1650" s="116">
        <v>0.36</v>
      </c>
      <c r="I1650" s="116">
        <v>0.57999999999999996</v>
      </c>
      <c r="J1650" s="116" t="s">
        <v>326</v>
      </c>
      <c r="K1650" s="116">
        <v>7.1173595497219994E-2</v>
      </c>
      <c r="L1650" s="116">
        <v>4006.5552692322299</v>
      </c>
      <c r="M1650" s="116">
        <v>10.733976896701201</v>
      </c>
      <c r="N1650" s="116">
        <v>1.8428108267987799</v>
      </c>
      <c r="O1650" s="116">
        <v>0.76397572972240002</v>
      </c>
      <c r="P1650" s="116">
        <v>0.13115947236448</v>
      </c>
      <c r="Q1650" s="116">
        <v>285.16094406962202</v>
      </c>
      <c r="R1650" s="116">
        <v>1310</v>
      </c>
      <c r="S1650" s="116" t="s">
        <v>318</v>
      </c>
      <c r="T1650" s="116">
        <v>1310</v>
      </c>
      <c r="U1650" s="116" t="s">
        <v>327</v>
      </c>
      <c r="V1650" s="116" t="s">
        <v>326</v>
      </c>
      <c r="Z1650" s="116">
        <v>0</v>
      </c>
      <c r="AA1650" s="116">
        <v>1</v>
      </c>
      <c r="AB1650" s="116">
        <v>0.76397572972240002</v>
      </c>
      <c r="AC1650" s="116">
        <v>0.13115947236448</v>
      </c>
      <c r="AD1650" s="116">
        <v>285.16094406962202</v>
      </c>
      <c r="AF1650" s="116">
        <v>-1</v>
      </c>
      <c r="AG1650" s="116">
        <v>-1</v>
      </c>
      <c r="AH1650" s="116">
        <v>-1</v>
      </c>
      <c r="AI1650" s="116">
        <v>-1</v>
      </c>
      <c r="AJ1650" s="116">
        <v>0</v>
      </c>
      <c r="AM1650" s="116" t="s">
        <v>319</v>
      </c>
      <c r="AN1650" s="116" t="s">
        <v>328</v>
      </c>
      <c r="AQ1650" s="116">
        <v>779</v>
      </c>
      <c r="AR1650" s="116" t="s">
        <v>320</v>
      </c>
      <c r="AS1650" s="116" t="s">
        <v>248</v>
      </c>
      <c r="AT1650" s="116" t="s">
        <v>268</v>
      </c>
      <c r="AV1650" s="116">
        <v>78.285411530526602</v>
      </c>
      <c r="AW1650" s="116">
        <v>0.2312740828</v>
      </c>
    </row>
    <row r="1651" spans="1:49" x14ac:dyDescent="0.25">
      <c r="A1651" s="127">
        <v>260000</v>
      </c>
      <c r="B1651" s="127">
        <v>2500000</v>
      </c>
      <c r="C1651" s="127">
        <v>860000</v>
      </c>
      <c r="D1651" s="116" t="s">
        <v>314</v>
      </c>
      <c r="E1651" s="116" t="s">
        <v>315</v>
      </c>
      <c r="F1651" s="116" t="s">
        <v>316</v>
      </c>
      <c r="G1651" s="116" t="s">
        <v>317</v>
      </c>
      <c r="H1651" s="116">
        <v>0.36</v>
      </c>
      <c r="I1651" s="116">
        <v>0.57999999999999996</v>
      </c>
      <c r="J1651" s="116" t="s">
        <v>326</v>
      </c>
      <c r="K1651" s="116">
        <v>0.33646994328626001</v>
      </c>
      <c r="L1651" s="116">
        <v>3996.07257092178</v>
      </c>
      <c r="M1651" s="116">
        <v>10.386172638882799</v>
      </c>
      <c r="N1651" s="116">
        <v>1.6882545481198099</v>
      </c>
      <c r="O1651" s="116">
        <v>3.4946349187663102</v>
      </c>
      <c r="P1651" s="116">
        <v>0.56804691205865998</v>
      </c>
      <c r="Q1651" s="116">
        <v>1344.5583113058599</v>
      </c>
      <c r="R1651" s="116">
        <v>1210</v>
      </c>
      <c r="S1651" s="116" t="s">
        <v>318</v>
      </c>
      <c r="T1651" s="116">
        <v>1210</v>
      </c>
      <c r="U1651" s="116" t="s">
        <v>327</v>
      </c>
      <c r="V1651" s="116" t="s">
        <v>326</v>
      </c>
      <c r="Z1651" s="116">
        <v>0</v>
      </c>
      <c r="AA1651" s="116">
        <v>1</v>
      </c>
      <c r="AB1651" s="116">
        <v>3.4946349187663102</v>
      </c>
      <c r="AC1651" s="116">
        <v>0.56804691205865998</v>
      </c>
      <c r="AD1651" s="116">
        <v>1344.5583112796201</v>
      </c>
      <c r="AF1651" s="116">
        <v>-1</v>
      </c>
      <c r="AG1651" s="116">
        <v>-1</v>
      </c>
      <c r="AH1651" s="116">
        <v>-1</v>
      </c>
      <c r="AI1651" s="116">
        <v>-1</v>
      </c>
      <c r="AJ1651" s="116">
        <v>0</v>
      </c>
      <c r="AM1651" s="116" t="s">
        <v>319</v>
      </c>
      <c r="AN1651" s="116" t="s">
        <v>328</v>
      </c>
      <c r="AQ1651" s="116">
        <v>779</v>
      </c>
      <c r="AR1651" s="116" t="s">
        <v>320</v>
      </c>
      <c r="AS1651" s="116" t="s">
        <v>248</v>
      </c>
      <c r="AT1651" s="116" t="s">
        <v>268</v>
      </c>
      <c r="AV1651" s="116">
        <v>198.495393169538</v>
      </c>
      <c r="AW1651" s="116">
        <v>1.0904771381</v>
      </c>
    </row>
    <row r="1652" spans="1:49" x14ac:dyDescent="0.25">
      <c r="A1652" s="127">
        <v>260000</v>
      </c>
      <c r="B1652" s="127">
        <v>2500000</v>
      </c>
      <c r="C1652" s="127">
        <v>860000</v>
      </c>
      <c r="D1652" s="116" t="s">
        <v>314</v>
      </c>
      <c r="E1652" s="116" t="s">
        <v>315</v>
      </c>
      <c r="F1652" s="116" t="s">
        <v>316</v>
      </c>
      <c r="G1652" s="116" t="s">
        <v>317</v>
      </c>
      <c r="H1652" s="116">
        <v>0.36</v>
      </c>
      <c r="I1652" s="116">
        <v>0.57999999999999996</v>
      </c>
      <c r="J1652" s="116" t="s">
        <v>326</v>
      </c>
      <c r="K1652" s="116">
        <v>0.19200832925952999</v>
      </c>
      <c r="L1652" s="116">
        <v>3996.07257092178</v>
      </c>
      <c r="M1652" s="116">
        <v>10.386172638882799</v>
      </c>
      <c r="N1652" s="116">
        <v>1.6882545481198099</v>
      </c>
      <c r="O1652" s="116">
        <v>1.99423165579303</v>
      </c>
      <c r="P1652" s="116">
        <v>0.3241589351493</v>
      </c>
      <c r="Q1652" s="116">
        <v>767.27921794256201</v>
      </c>
      <c r="R1652" s="116">
        <v>1310</v>
      </c>
      <c r="S1652" s="116" t="s">
        <v>318</v>
      </c>
      <c r="T1652" s="116">
        <v>1310</v>
      </c>
      <c r="U1652" s="116" t="s">
        <v>327</v>
      </c>
      <c r="V1652" s="116" t="s">
        <v>326</v>
      </c>
      <c r="Z1652" s="116">
        <v>0</v>
      </c>
      <c r="AA1652" s="116">
        <v>1</v>
      </c>
      <c r="AB1652" s="116">
        <v>1.99423165579303</v>
      </c>
      <c r="AC1652" s="116">
        <v>0.3241589351493</v>
      </c>
      <c r="AD1652" s="116">
        <v>767.27921796968701</v>
      </c>
      <c r="AF1652" s="116">
        <v>-1</v>
      </c>
      <c r="AG1652" s="116">
        <v>-1</v>
      </c>
      <c r="AH1652" s="116">
        <v>-1</v>
      </c>
      <c r="AI1652" s="116">
        <v>-1</v>
      </c>
      <c r="AJ1652" s="116">
        <v>0</v>
      </c>
      <c r="AM1652" s="116" t="s">
        <v>319</v>
      </c>
      <c r="AN1652" s="116" t="s">
        <v>328</v>
      </c>
      <c r="AQ1652" s="116">
        <v>779</v>
      </c>
      <c r="AR1652" s="116" t="s">
        <v>320</v>
      </c>
      <c r="AS1652" s="116" t="s">
        <v>248</v>
      </c>
      <c r="AT1652" s="116" t="s">
        <v>268</v>
      </c>
      <c r="AV1652" s="116">
        <v>114.045322134839</v>
      </c>
      <c r="AW1652" s="116">
        <v>0.62228647039999996</v>
      </c>
    </row>
    <row r="1653" spans="1:49" x14ac:dyDescent="0.25">
      <c r="A1653" s="127">
        <v>260000</v>
      </c>
      <c r="B1653" s="127">
        <v>2500000</v>
      </c>
      <c r="C1653" s="127">
        <v>860000</v>
      </c>
      <c r="D1653" s="116" t="s">
        <v>314</v>
      </c>
      <c r="E1653" s="116" t="s">
        <v>315</v>
      </c>
      <c r="F1653" s="116" t="s">
        <v>316</v>
      </c>
      <c r="G1653" s="116" t="s">
        <v>317</v>
      </c>
      <c r="H1653" s="116">
        <v>0.36</v>
      </c>
      <c r="I1653" s="116">
        <v>0.57999999999999996</v>
      </c>
      <c r="J1653" s="116" t="s">
        <v>326</v>
      </c>
      <c r="K1653" s="116">
        <v>4.1144248406929998E-2</v>
      </c>
      <c r="L1653" s="116">
        <v>3965.7878604946</v>
      </c>
      <c r="M1653" s="116">
        <v>10.818736507255201</v>
      </c>
      <c r="N1653" s="116">
        <v>1.92326406480233</v>
      </c>
      <c r="O1653" s="116">
        <v>0.44512878230368003</v>
      </c>
      <c r="P1653" s="116">
        <v>7.9131254434349999E-2</v>
      </c>
      <c r="Q1653" s="116">
        <v>163.169360861397</v>
      </c>
      <c r="R1653" s="116">
        <v>1210</v>
      </c>
      <c r="S1653" s="116" t="s">
        <v>318</v>
      </c>
      <c r="T1653" s="116">
        <v>1210</v>
      </c>
      <c r="U1653" s="116" t="s">
        <v>327</v>
      </c>
      <c r="V1653" s="116" t="s">
        <v>326</v>
      </c>
      <c r="Z1653" s="116">
        <v>0</v>
      </c>
      <c r="AA1653" s="116">
        <v>1</v>
      </c>
      <c r="AB1653" s="116">
        <v>0.44512878230368003</v>
      </c>
      <c r="AC1653" s="116">
        <v>7.9131254434349999E-2</v>
      </c>
      <c r="AD1653" s="116">
        <v>166.09694566622699</v>
      </c>
      <c r="AF1653" s="116">
        <v>-1</v>
      </c>
      <c r="AG1653" s="116">
        <v>-1</v>
      </c>
      <c r="AH1653" s="116">
        <v>-1</v>
      </c>
      <c r="AI1653" s="116">
        <v>-1</v>
      </c>
      <c r="AJ1653" s="116">
        <v>0</v>
      </c>
      <c r="AM1653" s="116" t="s">
        <v>319</v>
      </c>
      <c r="AN1653" s="116" t="s">
        <v>328</v>
      </c>
      <c r="AQ1653" s="116">
        <v>779</v>
      </c>
      <c r="AR1653" s="116" t="s">
        <v>320</v>
      </c>
      <c r="AS1653" s="116" t="s">
        <v>248</v>
      </c>
      <c r="AT1653" s="116" t="s">
        <v>268</v>
      </c>
      <c r="AV1653" s="116">
        <v>138.925716882183</v>
      </c>
      <c r="AW1653" s="116">
        <v>0.1347096072</v>
      </c>
    </row>
    <row r="1654" spans="1:49" x14ac:dyDescent="0.25">
      <c r="A1654" s="127">
        <v>260000</v>
      </c>
      <c r="B1654" s="127">
        <v>2500000</v>
      </c>
      <c r="C1654" s="127">
        <v>860000</v>
      </c>
      <c r="D1654" s="116" t="s">
        <v>314</v>
      </c>
      <c r="E1654" s="116" t="s">
        <v>315</v>
      </c>
      <c r="F1654" s="116" t="s">
        <v>316</v>
      </c>
      <c r="G1654" s="116" t="s">
        <v>317</v>
      </c>
      <c r="H1654" s="116">
        <v>0.36</v>
      </c>
      <c r="I1654" s="116">
        <v>0.57999999999999996</v>
      </c>
      <c r="J1654" s="116" t="s">
        <v>326</v>
      </c>
      <c r="K1654" s="116">
        <v>6.4620048042710002E-2</v>
      </c>
      <c r="L1654" s="116">
        <v>3965.7878604946</v>
      </c>
      <c r="M1654" s="116">
        <v>10.818736507255201</v>
      </c>
      <c r="N1654" s="116">
        <v>1.92326406480233</v>
      </c>
      <c r="O1654" s="116">
        <v>0.69910727286030006</v>
      </c>
      <c r="P1654" s="116">
        <v>0.12428141626635</v>
      </c>
      <c r="Q1654" s="116">
        <v>256.269402072373</v>
      </c>
      <c r="R1654" s="116">
        <v>1310</v>
      </c>
      <c r="S1654" s="116" t="s">
        <v>318</v>
      </c>
      <c r="T1654" s="116">
        <v>1310</v>
      </c>
      <c r="U1654" s="116" t="s">
        <v>327</v>
      </c>
      <c r="V1654" s="116" t="s">
        <v>326</v>
      </c>
      <c r="Z1654" s="116">
        <v>0</v>
      </c>
      <c r="AA1654" s="116">
        <v>1</v>
      </c>
      <c r="AB1654" s="116">
        <v>0.69910727286030006</v>
      </c>
      <c r="AC1654" s="116">
        <v>0.12428141626635</v>
      </c>
      <c r="AD1654" s="116">
        <v>256.26940207237101</v>
      </c>
      <c r="AF1654" s="116">
        <v>-1</v>
      </c>
      <c r="AG1654" s="116">
        <v>-1</v>
      </c>
      <c r="AH1654" s="116">
        <v>-1</v>
      </c>
      <c r="AI1654" s="116">
        <v>-1</v>
      </c>
      <c r="AJ1654" s="116">
        <v>0</v>
      </c>
      <c r="AM1654" s="116" t="s">
        <v>319</v>
      </c>
      <c r="AN1654" s="116" t="s">
        <v>328</v>
      </c>
      <c r="AQ1654" s="116">
        <v>779</v>
      </c>
      <c r="AR1654" s="116" t="s">
        <v>320</v>
      </c>
      <c r="AS1654" s="116" t="s">
        <v>248</v>
      </c>
      <c r="AT1654" s="116" t="s">
        <v>268</v>
      </c>
      <c r="AV1654" s="116">
        <v>72.131922682989199</v>
      </c>
      <c r="AW1654" s="116">
        <v>0.20784217520000001</v>
      </c>
    </row>
    <row r="1655" spans="1:49" x14ac:dyDescent="0.25">
      <c r="A1655" s="127">
        <v>260000</v>
      </c>
      <c r="B1655" s="127">
        <v>2500000</v>
      </c>
      <c r="C1655" s="127">
        <v>860000</v>
      </c>
      <c r="D1655" s="116" t="s">
        <v>314</v>
      </c>
      <c r="E1655" s="116" t="s">
        <v>315</v>
      </c>
      <c r="F1655" s="116" t="s">
        <v>316</v>
      </c>
      <c r="G1655" s="116" t="s">
        <v>317</v>
      </c>
      <c r="H1655" s="116">
        <v>0.36</v>
      </c>
      <c r="I1655" s="116">
        <v>0.57999999999999996</v>
      </c>
      <c r="J1655" s="116" t="s">
        <v>326</v>
      </c>
      <c r="K1655" s="116">
        <v>0.23894406162897999</v>
      </c>
      <c r="L1655" s="116">
        <v>3965.7878604946</v>
      </c>
      <c r="M1655" s="116">
        <v>10.818736507255201</v>
      </c>
      <c r="N1655" s="116">
        <v>1.92326406480233</v>
      </c>
      <c r="O1655" s="116">
        <v>2.5850728427373202</v>
      </c>
      <c r="P1655" s="116">
        <v>0.45955252722892997</v>
      </c>
      <c r="Q1655" s="116">
        <v>947.60145894548998</v>
      </c>
      <c r="R1655" s="116">
        <v>1310</v>
      </c>
      <c r="S1655" s="116" t="s">
        <v>318</v>
      </c>
      <c r="T1655" s="116">
        <v>1310</v>
      </c>
      <c r="U1655" s="116" t="s">
        <v>327</v>
      </c>
      <c r="V1655" s="116" t="s">
        <v>326</v>
      </c>
      <c r="Z1655" s="116">
        <v>0</v>
      </c>
      <c r="AA1655" s="116">
        <v>1</v>
      </c>
      <c r="AB1655" s="116">
        <v>2.5850728427373202</v>
      </c>
      <c r="AC1655" s="116">
        <v>0.45955252722892997</v>
      </c>
      <c r="AD1655" s="116">
        <v>947.60145894548998</v>
      </c>
      <c r="AF1655" s="116">
        <v>-1</v>
      </c>
      <c r="AG1655" s="116">
        <v>-1</v>
      </c>
      <c r="AH1655" s="116">
        <v>-1</v>
      </c>
      <c r="AI1655" s="116">
        <v>-1</v>
      </c>
      <c r="AJ1655" s="116">
        <v>0</v>
      </c>
      <c r="AM1655" s="116" t="s">
        <v>319</v>
      </c>
      <c r="AN1655" s="116" t="s">
        <v>328</v>
      </c>
      <c r="AQ1655" s="116">
        <v>779</v>
      </c>
      <c r="AR1655" s="116" t="s">
        <v>320</v>
      </c>
      <c r="AS1655" s="116" t="s">
        <v>248</v>
      </c>
      <c r="AT1655" s="116" t="s">
        <v>268</v>
      </c>
      <c r="AV1655" s="116">
        <v>125.985298887567</v>
      </c>
      <c r="AW1655" s="116">
        <v>0.76853321890000004</v>
      </c>
    </row>
    <row r="1656" spans="1:49" x14ac:dyDescent="0.25">
      <c r="A1656" s="127">
        <v>260000</v>
      </c>
      <c r="B1656" s="127">
        <v>2500000</v>
      </c>
      <c r="C1656" s="127">
        <v>860000</v>
      </c>
      <c r="D1656" s="116" t="s">
        <v>314</v>
      </c>
      <c r="E1656" s="116" t="s">
        <v>315</v>
      </c>
      <c r="F1656" s="116" t="s">
        <v>316</v>
      </c>
      <c r="G1656" s="116" t="s">
        <v>317</v>
      </c>
      <c r="H1656" s="116">
        <v>0.36</v>
      </c>
      <c r="I1656" s="116">
        <v>0.57999999999999996</v>
      </c>
      <c r="J1656" s="116" t="s">
        <v>326</v>
      </c>
      <c r="K1656" s="116">
        <v>2.5117573273890002E-2</v>
      </c>
      <c r="L1656" s="116">
        <v>3965.7878604946</v>
      </c>
      <c r="M1656" s="116">
        <v>10.818736507255201</v>
      </c>
      <c r="N1656" s="116">
        <v>1.92326406480233</v>
      </c>
      <c r="O1656" s="116">
        <v>0.27174040695190999</v>
      </c>
      <c r="P1656" s="116">
        <v>4.830772607271E-2</v>
      </c>
      <c r="Q1656" s="116">
        <v>99.610967174684504</v>
      </c>
      <c r="R1656" s="116">
        <v>1310</v>
      </c>
      <c r="S1656" s="116" t="s">
        <v>318</v>
      </c>
      <c r="T1656" s="116">
        <v>1310</v>
      </c>
      <c r="U1656" s="116" t="s">
        <v>327</v>
      </c>
      <c r="V1656" s="116" t="s">
        <v>326</v>
      </c>
      <c r="Z1656" s="116">
        <v>0</v>
      </c>
      <c r="AA1656" s="116">
        <v>1</v>
      </c>
      <c r="AB1656" s="116">
        <v>0.27174040695190999</v>
      </c>
      <c r="AC1656" s="116">
        <v>4.830772607271E-2</v>
      </c>
      <c r="AD1656" s="116">
        <v>99.610967153253796</v>
      </c>
      <c r="AF1656" s="116">
        <v>-1</v>
      </c>
      <c r="AG1656" s="116">
        <v>-1</v>
      </c>
      <c r="AH1656" s="116">
        <v>-1</v>
      </c>
      <c r="AI1656" s="116">
        <v>-1</v>
      </c>
      <c r="AJ1656" s="116">
        <v>0</v>
      </c>
      <c r="AM1656" s="116" t="s">
        <v>319</v>
      </c>
      <c r="AN1656" s="116" t="s">
        <v>328</v>
      </c>
      <c r="AQ1656" s="116">
        <v>779</v>
      </c>
      <c r="AR1656" s="116" t="s">
        <v>320</v>
      </c>
      <c r="AS1656" s="116" t="s">
        <v>248</v>
      </c>
      <c r="AT1656" s="116" t="s">
        <v>268</v>
      </c>
      <c r="AV1656" s="116">
        <v>40.743685114298998</v>
      </c>
      <c r="AW1656" s="116">
        <v>8.0787483500000007E-2</v>
      </c>
    </row>
    <row r="1657" spans="1:49" x14ac:dyDescent="0.25">
      <c r="A1657" s="127">
        <v>260000</v>
      </c>
      <c r="B1657" s="127">
        <v>2500000</v>
      </c>
      <c r="C1657" s="127">
        <v>860000</v>
      </c>
      <c r="D1657" s="116" t="s">
        <v>314</v>
      </c>
      <c r="E1657" s="116" t="s">
        <v>315</v>
      </c>
      <c r="F1657" s="116" t="s">
        <v>316</v>
      </c>
      <c r="G1657" s="116" t="s">
        <v>317</v>
      </c>
      <c r="H1657" s="116">
        <v>0.36</v>
      </c>
      <c r="I1657" s="116">
        <v>0.57999999999999996</v>
      </c>
      <c r="J1657" s="116" t="s">
        <v>326</v>
      </c>
      <c r="K1657" s="116">
        <v>0.20711477629347999</v>
      </c>
      <c r="L1657" s="116">
        <v>3988.4697846880399</v>
      </c>
      <c r="M1657" s="116">
        <v>10.963065878393101</v>
      </c>
      <c r="N1657" s="116">
        <v>1.9627995532379401</v>
      </c>
      <c r="O1657" s="116">
        <v>2.2706129368941199</v>
      </c>
      <c r="P1657" s="116">
        <v>0.40652479037782002</v>
      </c>
      <c r="Q1657" s="116">
        <v>826.07102720898399</v>
      </c>
      <c r="R1657" s="116">
        <v>1210</v>
      </c>
      <c r="S1657" s="116" t="s">
        <v>318</v>
      </c>
      <c r="T1657" s="116">
        <v>1210</v>
      </c>
      <c r="U1657" s="116" t="s">
        <v>327</v>
      </c>
      <c r="V1657" s="116" t="s">
        <v>326</v>
      </c>
      <c r="Z1657" s="116">
        <v>0</v>
      </c>
      <c r="AA1657" s="116">
        <v>1</v>
      </c>
      <c r="AB1657" s="116">
        <v>2.2706129368941199</v>
      </c>
      <c r="AC1657" s="116">
        <v>0.40652479037782002</v>
      </c>
      <c r="AD1657" s="116">
        <v>826.07102720898399</v>
      </c>
      <c r="AF1657" s="116">
        <v>-1</v>
      </c>
      <c r="AG1657" s="116">
        <v>-1</v>
      </c>
      <c r="AH1657" s="116">
        <v>-1</v>
      </c>
      <c r="AI1657" s="116">
        <v>-1</v>
      </c>
      <c r="AJ1657" s="116">
        <v>0</v>
      </c>
      <c r="AM1657" s="116" t="s">
        <v>319</v>
      </c>
      <c r="AN1657" s="116" t="s">
        <v>328</v>
      </c>
      <c r="AQ1657" s="116">
        <v>779</v>
      </c>
      <c r="AR1657" s="116" t="s">
        <v>320</v>
      </c>
      <c r="AS1657" s="116" t="s">
        <v>248</v>
      </c>
      <c r="AT1657" s="116" t="s">
        <v>268</v>
      </c>
      <c r="AV1657" s="116">
        <v>144.36508555621299</v>
      </c>
      <c r="AW1657" s="116">
        <v>0.66996839190000002</v>
      </c>
    </row>
    <row r="1658" spans="1:49" x14ac:dyDescent="0.25">
      <c r="A1658" s="127">
        <v>260000</v>
      </c>
      <c r="B1658" s="127">
        <v>2500000</v>
      </c>
      <c r="C1658" s="127">
        <v>860000</v>
      </c>
      <c r="D1658" s="116" t="s">
        <v>314</v>
      </c>
      <c r="E1658" s="116" t="s">
        <v>315</v>
      </c>
      <c r="F1658" s="116" t="s">
        <v>316</v>
      </c>
      <c r="G1658" s="116" t="s">
        <v>317</v>
      </c>
      <c r="H1658" s="116">
        <v>0.36</v>
      </c>
      <c r="I1658" s="116">
        <v>0.57999999999999996</v>
      </c>
      <c r="J1658" s="116" t="s">
        <v>326</v>
      </c>
      <c r="K1658" s="116">
        <v>5.5828511085049999E-2</v>
      </c>
      <c r="L1658" s="116">
        <v>3988.4697846880399</v>
      </c>
      <c r="M1658" s="116">
        <v>10.963065878393101</v>
      </c>
      <c r="N1658" s="116">
        <v>1.9627995532379401</v>
      </c>
      <c r="O1658" s="116">
        <v>0.61205164491800002</v>
      </c>
      <c r="P1658" s="116">
        <v>0.10958017661567</v>
      </c>
      <c r="Q1658" s="116">
        <v>222.670329586843</v>
      </c>
      <c r="R1658" s="116">
        <v>1310</v>
      </c>
      <c r="S1658" s="116" t="s">
        <v>318</v>
      </c>
      <c r="T1658" s="116">
        <v>1310</v>
      </c>
      <c r="U1658" s="116" t="s">
        <v>327</v>
      </c>
      <c r="V1658" s="116" t="s">
        <v>326</v>
      </c>
      <c r="Z1658" s="116">
        <v>0</v>
      </c>
      <c r="AA1658" s="116">
        <v>1</v>
      </c>
      <c r="AB1658" s="116">
        <v>0.61205164491800002</v>
      </c>
      <c r="AC1658" s="116">
        <v>0.10958017661567</v>
      </c>
      <c r="AD1658" s="116">
        <v>222.670329586843</v>
      </c>
      <c r="AF1658" s="116">
        <v>-1</v>
      </c>
      <c r="AG1658" s="116">
        <v>-1</v>
      </c>
      <c r="AH1658" s="116">
        <v>-1</v>
      </c>
      <c r="AI1658" s="116">
        <v>-1</v>
      </c>
      <c r="AJ1658" s="116">
        <v>0</v>
      </c>
      <c r="AM1658" s="116" t="s">
        <v>319</v>
      </c>
      <c r="AN1658" s="116" t="s">
        <v>328</v>
      </c>
      <c r="AQ1658" s="116">
        <v>779</v>
      </c>
      <c r="AR1658" s="116" t="s">
        <v>320</v>
      </c>
      <c r="AS1658" s="116" t="s">
        <v>248</v>
      </c>
      <c r="AT1658" s="116" t="s">
        <v>268</v>
      </c>
      <c r="AV1658" s="116">
        <v>85.828788291953799</v>
      </c>
      <c r="AW1658" s="116">
        <v>0.18059231919999999</v>
      </c>
    </row>
    <row r="1659" spans="1:49" x14ac:dyDescent="0.25">
      <c r="A1659" s="127">
        <v>260000</v>
      </c>
      <c r="B1659" s="127">
        <v>2500000</v>
      </c>
      <c r="C1659" s="127">
        <v>860000</v>
      </c>
      <c r="D1659" s="116" t="s">
        <v>314</v>
      </c>
      <c r="E1659" s="116" t="s">
        <v>315</v>
      </c>
      <c r="F1659" s="116" t="s">
        <v>316</v>
      </c>
      <c r="G1659" s="116" t="s">
        <v>317</v>
      </c>
      <c r="H1659" s="116">
        <v>0.36</v>
      </c>
      <c r="I1659" s="116">
        <v>0.57999999999999996</v>
      </c>
      <c r="J1659" s="116" t="s">
        <v>326</v>
      </c>
      <c r="K1659" s="116">
        <v>2.5399001725500002E-3</v>
      </c>
      <c r="L1659" s="116">
        <v>3988.4697846880399</v>
      </c>
      <c r="M1659" s="116">
        <v>10.963065878393101</v>
      </c>
      <c r="N1659" s="116">
        <v>1.9627995532379401</v>
      </c>
      <c r="O1659" s="116">
        <v>2.78450929163E-2</v>
      </c>
      <c r="P1659" s="116">
        <v>4.9853149239599999E-3</v>
      </c>
      <c r="Q1659" s="116">
        <v>10.130315094375501</v>
      </c>
      <c r="R1659" s="116">
        <v>1310</v>
      </c>
      <c r="S1659" s="116" t="s">
        <v>318</v>
      </c>
      <c r="T1659" s="116">
        <v>1310</v>
      </c>
      <c r="U1659" s="116" t="s">
        <v>327</v>
      </c>
      <c r="V1659" s="116" t="s">
        <v>326</v>
      </c>
      <c r="Z1659" s="116">
        <v>0</v>
      </c>
      <c r="AA1659" s="116">
        <v>1</v>
      </c>
      <c r="AB1659" s="116">
        <v>2.78450929163E-2</v>
      </c>
      <c r="AC1659" s="116">
        <v>4.9853149239599999E-3</v>
      </c>
      <c r="AD1659" s="116">
        <v>10.130315094374399</v>
      </c>
      <c r="AF1659" s="116">
        <v>-1</v>
      </c>
      <c r="AG1659" s="116">
        <v>-1</v>
      </c>
      <c r="AH1659" s="116">
        <v>-1</v>
      </c>
      <c r="AI1659" s="116">
        <v>-1</v>
      </c>
      <c r="AJ1659" s="116">
        <v>0</v>
      </c>
      <c r="AM1659" s="116" t="s">
        <v>319</v>
      </c>
      <c r="AN1659" s="116" t="s">
        <v>328</v>
      </c>
      <c r="AQ1659" s="116">
        <v>779</v>
      </c>
      <c r="AR1659" s="116" t="s">
        <v>320</v>
      </c>
      <c r="AS1659" s="116" t="s">
        <v>248</v>
      </c>
      <c r="AT1659" s="116" t="s">
        <v>268</v>
      </c>
      <c r="AV1659" s="116">
        <v>14.906099259527</v>
      </c>
      <c r="AW1659" s="116">
        <v>8.2159894999999997E-3</v>
      </c>
    </row>
    <row r="1660" spans="1:49" x14ac:dyDescent="0.25">
      <c r="A1660" s="127">
        <v>260000</v>
      </c>
      <c r="B1660" s="127">
        <v>2500000</v>
      </c>
      <c r="C1660" s="127">
        <v>860000</v>
      </c>
      <c r="D1660" s="116" t="s">
        <v>314</v>
      </c>
      <c r="E1660" s="116" t="s">
        <v>315</v>
      </c>
      <c r="F1660" s="116" t="s">
        <v>316</v>
      </c>
      <c r="G1660" s="116" t="s">
        <v>317</v>
      </c>
      <c r="H1660" s="116">
        <v>0.36</v>
      </c>
      <c r="I1660" s="116">
        <v>0.57999999999999996</v>
      </c>
      <c r="J1660" s="116" t="s">
        <v>326</v>
      </c>
      <c r="K1660" s="116">
        <v>0.14097263109919</v>
      </c>
      <c r="L1660" s="116">
        <v>3988.4697846880399</v>
      </c>
      <c r="M1660" s="116">
        <v>10.963065878393101</v>
      </c>
      <c r="N1660" s="116">
        <v>1.9627995532379401</v>
      </c>
      <c r="O1660" s="116">
        <v>1.5454922417908901</v>
      </c>
      <c r="P1660" s="116">
        <v>0.27670101734028002</v>
      </c>
      <c r="Q1660" s="116">
        <v>562.26507960711695</v>
      </c>
      <c r="R1660" s="116">
        <v>1310</v>
      </c>
      <c r="S1660" s="116" t="s">
        <v>318</v>
      </c>
      <c r="T1660" s="116">
        <v>1310</v>
      </c>
      <c r="U1660" s="116" t="s">
        <v>327</v>
      </c>
      <c r="V1660" s="116" t="s">
        <v>326</v>
      </c>
      <c r="Z1660" s="116">
        <v>0</v>
      </c>
      <c r="AA1660" s="116">
        <v>1</v>
      </c>
      <c r="AB1660" s="116">
        <v>1.5454922417908901</v>
      </c>
      <c r="AC1660" s="116">
        <v>0.27670101734028002</v>
      </c>
      <c r="AD1660" s="116">
        <v>562.26507960711695</v>
      </c>
      <c r="AF1660" s="116">
        <v>-1</v>
      </c>
      <c r="AG1660" s="116">
        <v>-1</v>
      </c>
      <c r="AH1660" s="116">
        <v>-1</v>
      </c>
      <c r="AI1660" s="116">
        <v>-1</v>
      </c>
      <c r="AJ1660" s="116">
        <v>0</v>
      </c>
      <c r="AM1660" s="116" t="s">
        <v>319</v>
      </c>
      <c r="AN1660" s="116" t="s">
        <v>328</v>
      </c>
      <c r="AQ1660" s="116">
        <v>779</v>
      </c>
      <c r="AR1660" s="116" t="s">
        <v>320</v>
      </c>
      <c r="AS1660" s="116" t="s">
        <v>248</v>
      </c>
      <c r="AT1660" s="116" t="s">
        <v>268</v>
      </c>
      <c r="AV1660" s="116">
        <v>97.273259521333799</v>
      </c>
      <c r="AW1660" s="116">
        <v>0.45601385210000001</v>
      </c>
    </row>
    <row r="1661" spans="1:49" x14ac:dyDescent="0.25">
      <c r="A1661" s="127">
        <v>260000</v>
      </c>
      <c r="B1661" s="127">
        <v>2500000</v>
      </c>
      <c r="C1661" s="127">
        <v>860000</v>
      </c>
      <c r="D1661" s="116" t="s">
        <v>314</v>
      </c>
      <c r="E1661" s="116" t="s">
        <v>315</v>
      </c>
      <c r="F1661" s="116" t="s">
        <v>316</v>
      </c>
      <c r="G1661" s="116" t="s">
        <v>317</v>
      </c>
      <c r="H1661" s="116">
        <v>0.36</v>
      </c>
      <c r="I1661" s="116">
        <v>0.57999999999999996</v>
      </c>
      <c r="J1661" s="116" t="s">
        <v>326</v>
      </c>
      <c r="K1661" s="116">
        <v>7.8574865814579994E-2</v>
      </c>
      <c r="L1661" s="116">
        <v>3988.4697846880399</v>
      </c>
      <c r="M1661" s="116">
        <v>10.963065878393101</v>
      </c>
      <c r="N1661" s="116">
        <v>1.9627995532379401</v>
      </c>
      <c r="O1661" s="116">
        <v>0.86142143031120999</v>
      </c>
      <c r="P1661" s="116">
        <v>0.1542267115166</v>
      </c>
      <c r="Q1661" s="116">
        <v>313.39347813739698</v>
      </c>
      <c r="R1661" s="116">
        <v>1310</v>
      </c>
      <c r="S1661" s="116" t="s">
        <v>318</v>
      </c>
      <c r="T1661" s="116">
        <v>1310</v>
      </c>
      <c r="U1661" s="116" t="s">
        <v>327</v>
      </c>
      <c r="V1661" s="116" t="s">
        <v>326</v>
      </c>
      <c r="Z1661" s="116">
        <v>0</v>
      </c>
      <c r="AA1661" s="116">
        <v>1</v>
      </c>
      <c r="AB1661" s="116">
        <v>0.86142143031120999</v>
      </c>
      <c r="AC1661" s="116">
        <v>0.1542267115166</v>
      </c>
      <c r="AD1661" s="116">
        <v>313.39347813739698</v>
      </c>
      <c r="AF1661" s="116">
        <v>-1</v>
      </c>
      <c r="AG1661" s="116">
        <v>-1</v>
      </c>
      <c r="AH1661" s="116">
        <v>-1</v>
      </c>
      <c r="AI1661" s="116">
        <v>-1</v>
      </c>
      <c r="AJ1661" s="116">
        <v>0</v>
      </c>
      <c r="AM1661" s="116" t="s">
        <v>319</v>
      </c>
      <c r="AN1661" s="116" t="s">
        <v>328</v>
      </c>
      <c r="AQ1661" s="116">
        <v>779</v>
      </c>
      <c r="AR1661" s="116" t="s">
        <v>320</v>
      </c>
      <c r="AS1661" s="116" t="s">
        <v>248</v>
      </c>
      <c r="AT1661" s="116" t="s">
        <v>268</v>
      </c>
      <c r="AV1661" s="116">
        <v>135.79451480382201</v>
      </c>
      <c r="AW1661" s="116">
        <v>0.25417151510000002</v>
      </c>
    </row>
    <row r="1662" spans="1:49" x14ac:dyDescent="0.25">
      <c r="A1662" s="127">
        <v>260000</v>
      </c>
      <c r="B1662" s="127">
        <v>2500000</v>
      </c>
      <c r="C1662" s="127">
        <v>860000</v>
      </c>
      <c r="D1662" s="116" t="s">
        <v>314</v>
      </c>
      <c r="E1662" s="116" t="s">
        <v>315</v>
      </c>
      <c r="F1662" s="116" t="s">
        <v>316</v>
      </c>
      <c r="G1662" s="116" t="s">
        <v>317</v>
      </c>
      <c r="H1662" s="116">
        <v>0.36</v>
      </c>
      <c r="I1662" s="116">
        <v>0.57999999999999996</v>
      </c>
      <c r="J1662" s="116" t="s">
        <v>326</v>
      </c>
      <c r="K1662" s="116">
        <v>5.5266368478400002E-3</v>
      </c>
      <c r="L1662" s="116">
        <v>3993.1024692452902</v>
      </c>
      <c r="M1662" s="116">
        <v>10.7037531358857</v>
      </c>
      <c r="N1662" s="116">
        <v>1.83572656559486</v>
      </c>
      <c r="O1662" s="116">
        <v>5.9155756490959999E-2</v>
      </c>
      <c r="P1662" s="116">
        <v>1.014539407997E-2</v>
      </c>
      <c r="Q1662" s="116">
        <v>22.0684272437319</v>
      </c>
      <c r="R1662" s="116">
        <v>1210</v>
      </c>
      <c r="S1662" s="116" t="s">
        <v>318</v>
      </c>
      <c r="T1662" s="116">
        <v>1210</v>
      </c>
      <c r="U1662" s="116" t="s">
        <v>327</v>
      </c>
      <c r="V1662" s="116" t="s">
        <v>326</v>
      </c>
      <c r="Z1662" s="116">
        <v>0</v>
      </c>
      <c r="AA1662" s="116">
        <v>1</v>
      </c>
      <c r="AB1662" s="116">
        <v>5.9155756490959999E-2</v>
      </c>
      <c r="AC1662" s="116">
        <v>1.014539407997E-2</v>
      </c>
      <c r="AD1662" s="116">
        <v>22.068427243732501</v>
      </c>
      <c r="AF1662" s="116">
        <v>-1</v>
      </c>
      <c r="AG1662" s="116">
        <v>-1</v>
      </c>
      <c r="AH1662" s="116">
        <v>-1</v>
      </c>
      <c r="AI1662" s="116">
        <v>-1</v>
      </c>
      <c r="AJ1662" s="116">
        <v>0</v>
      </c>
      <c r="AM1662" s="116" t="s">
        <v>319</v>
      </c>
      <c r="AN1662" s="116" t="s">
        <v>328</v>
      </c>
      <c r="AQ1662" s="116">
        <v>779</v>
      </c>
      <c r="AR1662" s="116" t="s">
        <v>320</v>
      </c>
      <c r="AS1662" s="116" t="s">
        <v>248</v>
      </c>
      <c r="AT1662" s="116" t="s">
        <v>268</v>
      </c>
      <c r="AV1662" s="116">
        <v>33.488068119568197</v>
      </c>
      <c r="AW1662" s="116">
        <v>1.7898156700000001E-2</v>
      </c>
    </row>
    <row r="1663" spans="1:49" x14ac:dyDescent="0.25">
      <c r="A1663" s="127">
        <v>260000</v>
      </c>
      <c r="B1663" s="127">
        <v>2500000</v>
      </c>
      <c r="C1663" s="127">
        <v>860000</v>
      </c>
      <c r="D1663" s="116" t="s">
        <v>314</v>
      </c>
      <c r="E1663" s="116" t="s">
        <v>315</v>
      </c>
      <c r="F1663" s="116" t="s">
        <v>316</v>
      </c>
      <c r="G1663" s="116" t="s">
        <v>317</v>
      </c>
      <c r="H1663" s="116">
        <v>0.36</v>
      </c>
      <c r="I1663" s="116">
        <v>0.57999999999999996</v>
      </c>
      <c r="J1663" s="116" t="s">
        <v>326</v>
      </c>
      <c r="K1663" s="116">
        <v>3.8869218306040003E-2</v>
      </c>
      <c r="L1663" s="116">
        <v>3993.1024692452902</v>
      </c>
      <c r="M1663" s="116">
        <v>10.7037531358857</v>
      </c>
      <c r="N1663" s="116">
        <v>1.83572656559486</v>
      </c>
      <c r="O1663" s="116">
        <v>0.41604651733276998</v>
      </c>
      <c r="P1663" s="116">
        <v>7.1353256628310005E-2</v>
      </c>
      <c r="Q1663" s="116">
        <v>155.20877159551</v>
      </c>
      <c r="R1663" s="116">
        <v>1310</v>
      </c>
      <c r="S1663" s="116" t="s">
        <v>318</v>
      </c>
      <c r="T1663" s="116">
        <v>1310</v>
      </c>
      <c r="U1663" s="116" t="s">
        <v>327</v>
      </c>
      <c r="V1663" s="116" t="s">
        <v>326</v>
      </c>
      <c r="Z1663" s="116">
        <v>0</v>
      </c>
      <c r="AA1663" s="116">
        <v>1</v>
      </c>
      <c r="AB1663" s="116">
        <v>0.41604651733276998</v>
      </c>
      <c r="AC1663" s="116">
        <v>7.1353256628310005E-2</v>
      </c>
      <c r="AD1663" s="116">
        <v>155.20877159551</v>
      </c>
      <c r="AF1663" s="116">
        <v>-1</v>
      </c>
      <c r="AG1663" s="116">
        <v>-1</v>
      </c>
      <c r="AH1663" s="116">
        <v>-1</v>
      </c>
      <c r="AI1663" s="116">
        <v>-1</v>
      </c>
      <c r="AJ1663" s="116">
        <v>0</v>
      </c>
      <c r="AM1663" s="116" t="s">
        <v>319</v>
      </c>
      <c r="AN1663" s="116" t="s">
        <v>328</v>
      </c>
      <c r="AQ1663" s="116">
        <v>779</v>
      </c>
      <c r="AR1663" s="116" t="s">
        <v>320</v>
      </c>
      <c r="AS1663" s="116" t="s">
        <v>248</v>
      </c>
      <c r="AT1663" s="116" t="s">
        <v>268</v>
      </c>
      <c r="AV1663" s="116">
        <v>56.160361179898501</v>
      </c>
      <c r="AW1663" s="116">
        <v>0.1258789713</v>
      </c>
    </row>
    <row r="1664" spans="1:49" x14ac:dyDescent="0.25">
      <c r="A1664" s="127">
        <v>260000</v>
      </c>
      <c r="B1664" s="127">
        <v>2500000</v>
      </c>
      <c r="C1664" s="127">
        <v>860000</v>
      </c>
      <c r="D1664" s="116" t="s">
        <v>314</v>
      </c>
      <c r="E1664" s="116" t="s">
        <v>315</v>
      </c>
      <c r="F1664" s="116" t="s">
        <v>316</v>
      </c>
      <c r="G1664" s="116" t="s">
        <v>317</v>
      </c>
      <c r="H1664" s="116">
        <v>0.36</v>
      </c>
      <c r="I1664" s="116">
        <v>0.57999999999999996</v>
      </c>
      <c r="J1664" s="116" t="s">
        <v>326</v>
      </c>
      <c r="K1664" s="116">
        <v>1.668549580996E-2</v>
      </c>
      <c r="L1664" s="116">
        <v>3993.1024692452902</v>
      </c>
      <c r="M1664" s="116">
        <v>10.7037531358857</v>
      </c>
      <c r="N1664" s="116">
        <v>1.83572656559486</v>
      </c>
      <c r="O1664" s="116">
        <v>0.17859742809972001</v>
      </c>
      <c r="P1664" s="116">
        <v>3.0630007918469999E-2</v>
      </c>
      <c r="Q1664" s="116">
        <v>66.626894519353101</v>
      </c>
      <c r="R1664" s="116">
        <v>1310</v>
      </c>
      <c r="S1664" s="116" t="s">
        <v>318</v>
      </c>
      <c r="T1664" s="116">
        <v>1310</v>
      </c>
      <c r="U1664" s="116" t="s">
        <v>327</v>
      </c>
      <c r="V1664" s="116" t="s">
        <v>326</v>
      </c>
      <c r="Z1664" s="116">
        <v>0</v>
      </c>
      <c r="AA1664" s="116">
        <v>1</v>
      </c>
      <c r="AB1664" s="116">
        <v>0.17859742809972001</v>
      </c>
      <c r="AC1664" s="116">
        <v>3.0630007918469999E-2</v>
      </c>
      <c r="AD1664" s="116">
        <v>66.626894519353101</v>
      </c>
      <c r="AF1664" s="116">
        <v>-1</v>
      </c>
      <c r="AG1664" s="116">
        <v>-1</v>
      </c>
      <c r="AH1664" s="116">
        <v>-1</v>
      </c>
      <c r="AI1664" s="116">
        <v>-1</v>
      </c>
      <c r="AJ1664" s="116">
        <v>0</v>
      </c>
      <c r="AM1664" s="116" t="s">
        <v>319</v>
      </c>
      <c r="AN1664" s="116" t="s">
        <v>328</v>
      </c>
      <c r="AQ1664" s="116">
        <v>779</v>
      </c>
      <c r="AR1664" s="116" t="s">
        <v>320</v>
      </c>
      <c r="AS1664" s="116" t="s">
        <v>248</v>
      </c>
      <c r="AT1664" s="116" t="s">
        <v>268</v>
      </c>
      <c r="AV1664" s="116">
        <v>57.991977598324901</v>
      </c>
      <c r="AW1664" s="116">
        <v>5.4036410799999997E-2</v>
      </c>
    </row>
    <row r="1665" spans="1:49" x14ac:dyDescent="0.25">
      <c r="A1665" s="127">
        <v>260000</v>
      </c>
      <c r="B1665" s="127">
        <v>2500000</v>
      </c>
      <c r="C1665" s="127">
        <v>860000</v>
      </c>
      <c r="D1665" s="116" t="s">
        <v>314</v>
      </c>
      <c r="E1665" s="116" t="s">
        <v>315</v>
      </c>
      <c r="F1665" s="116" t="s">
        <v>316</v>
      </c>
      <c r="G1665" s="116" t="s">
        <v>317</v>
      </c>
      <c r="H1665" s="116">
        <v>0.36</v>
      </c>
      <c r="I1665" s="116">
        <v>0.57999999999999996</v>
      </c>
      <c r="J1665" s="116" t="s">
        <v>326</v>
      </c>
      <c r="K1665" s="116">
        <v>0.16064284513825</v>
      </c>
      <c r="L1665" s="116">
        <v>3979.7517128197601</v>
      </c>
      <c r="M1665" s="116">
        <v>10.5298459130347</v>
      </c>
      <c r="N1665" s="116">
        <v>1.7698111258264699</v>
      </c>
      <c r="O1665" s="116">
        <v>1.69154440633728</v>
      </c>
      <c r="P1665" s="116">
        <v>0.28430749461008997</v>
      </c>
      <c r="Q1665" s="116">
        <v>639.31863809119295</v>
      </c>
      <c r="R1665" s="116">
        <v>1210</v>
      </c>
      <c r="S1665" s="116" t="s">
        <v>318</v>
      </c>
      <c r="T1665" s="116">
        <v>1210</v>
      </c>
      <c r="U1665" s="116" t="s">
        <v>327</v>
      </c>
      <c r="V1665" s="116" t="s">
        <v>326</v>
      </c>
      <c r="Z1665" s="116">
        <v>0</v>
      </c>
      <c r="AA1665" s="116">
        <v>1</v>
      </c>
      <c r="AB1665" s="116">
        <v>1.69154440633728</v>
      </c>
      <c r="AC1665" s="116">
        <v>0.28430749461008997</v>
      </c>
      <c r="AD1665" s="116">
        <v>639.31863811836297</v>
      </c>
      <c r="AF1665" s="116">
        <v>-1</v>
      </c>
      <c r="AG1665" s="116">
        <v>-1</v>
      </c>
      <c r="AH1665" s="116">
        <v>-1</v>
      </c>
      <c r="AI1665" s="116">
        <v>-1</v>
      </c>
      <c r="AJ1665" s="116">
        <v>0</v>
      </c>
      <c r="AM1665" s="116" t="s">
        <v>319</v>
      </c>
      <c r="AN1665" s="116" t="s">
        <v>328</v>
      </c>
      <c r="AQ1665" s="116">
        <v>779</v>
      </c>
      <c r="AR1665" s="116" t="s">
        <v>320</v>
      </c>
      <c r="AS1665" s="116" t="s">
        <v>248</v>
      </c>
      <c r="AT1665" s="116" t="s">
        <v>268</v>
      </c>
      <c r="AV1665" s="116">
        <v>216.82096069591901</v>
      </c>
      <c r="AW1665" s="116">
        <v>0.51850660029999995</v>
      </c>
    </row>
    <row r="1666" spans="1:49" x14ac:dyDescent="0.25">
      <c r="A1666" s="127">
        <v>260000</v>
      </c>
      <c r="B1666" s="127">
        <v>2500000</v>
      </c>
      <c r="C1666" s="127">
        <v>860000</v>
      </c>
      <c r="D1666" s="116" t="s">
        <v>314</v>
      </c>
      <c r="E1666" s="116" t="s">
        <v>315</v>
      </c>
      <c r="F1666" s="116" t="s">
        <v>316</v>
      </c>
      <c r="G1666" s="116" t="s">
        <v>317</v>
      </c>
      <c r="H1666" s="116">
        <v>0.36</v>
      </c>
      <c r="I1666" s="116">
        <v>0.57999999999999996</v>
      </c>
      <c r="J1666" s="116" t="s">
        <v>326</v>
      </c>
      <c r="K1666" s="116">
        <v>6.2238062321999998E-4</v>
      </c>
      <c r="L1666" s="116">
        <v>3979.7517128197601</v>
      </c>
      <c r="M1666" s="116">
        <v>10.5298459130347</v>
      </c>
      <c r="N1666" s="116">
        <v>1.7698111258264699</v>
      </c>
      <c r="O1666" s="116">
        <v>6.5535720618200002E-3</v>
      </c>
      <c r="P1666" s="116">
        <v>1.10149615148E-3</v>
      </c>
      <c r="Q1666" s="116">
        <v>2.4769203513094999</v>
      </c>
      <c r="R1666" s="116">
        <v>1310</v>
      </c>
      <c r="S1666" s="116" t="s">
        <v>318</v>
      </c>
      <c r="T1666" s="116">
        <v>1310</v>
      </c>
      <c r="U1666" s="116" t="s">
        <v>327</v>
      </c>
      <c r="V1666" s="116" t="s">
        <v>326</v>
      </c>
      <c r="Z1666" s="116">
        <v>0</v>
      </c>
      <c r="AA1666" s="116">
        <v>1</v>
      </c>
      <c r="AB1666" s="116">
        <v>6.5535720618200002E-3</v>
      </c>
      <c r="AC1666" s="116">
        <v>1.10149615148E-3</v>
      </c>
      <c r="AD1666" s="116">
        <v>2.4769203513107998</v>
      </c>
      <c r="AF1666" s="116">
        <v>-1</v>
      </c>
      <c r="AG1666" s="116">
        <v>-1</v>
      </c>
      <c r="AH1666" s="116">
        <v>-1</v>
      </c>
      <c r="AI1666" s="116">
        <v>-1</v>
      </c>
      <c r="AJ1666" s="116">
        <v>0</v>
      </c>
      <c r="AM1666" s="116" t="s">
        <v>319</v>
      </c>
      <c r="AN1666" s="116" t="s">
        <v>328</v>
      </c>
      <c r="AQ1666" s="116">
        <v>779</v>
      </c>
      <c r="AR1666" s="116" t="s">
        <v>320</v>
      </c>
      <c r="AS1666" s="116" t="s">
        <v>248</v>
      </c>
      <c r="AT1666" s="116" t="s">
        <v>268</v>
      </c>
      <c r="AV1666" s="116">
        <v>25.752786795885299</v>
      </c>
      <c r="AW1666" s="116">
        <v>2.0088567000000001E-3</v>
      </c>
    </row>
    <row r="1667" spans="1:49" x14ac:dyDescent="0.25">
      <c r="A1667" s="127">
        <v>260000</v>
      </c>
      <c r="B1667" s="127">
        <v>2500000</v>
      </c>
      <c r="C1667" s="127">
        <v>860000</v>
      </c>
      <c r="D1667" s="116" t="s">
        <v>314</v>
      </c>
      <c r="E1667" s="116" t="s">
        <v>315</v>
      </c>
      <c r="F1667" s="116" t="s">
        <v>316</v>
      </c>
      <c r="G1667" s="116" t="s">
        <v>317</v>
      </c>
      <c r="H1667" s="116">
        <v>0.36</v>
      </c>
      <c r="I1667" s="116">
        <v>0.57999999999999996</v>
      </c>
      <c r="J1667" s="116" t="s">
        <v>326</v>
      </c>
      <c r="K1667" s="116">
        <v>8.9650115492170002E-2</v>
      </c>
      <c r="L1667" s="116">
        <v>3979.7517128197601</v>
      </c>
      <c r="M1667" s="116">
        <v>10.5298459130347</v>
      </c>
      <c r="N1667" s="116">
        <v>1.7698111258264699</v>
      </c>
      <c r="O1667" s="116">
        <v>0.94400190221839997</v>
      </c>
      <c r="P1667" s="116">
        <v>0.15866377182968</v>
      </c>
      <c r="Q1667" s="116">
        <v>356.78520068448398</v>
      </c>
      <c r="R1667" s="116">
        <v>1310</v>
      </c>
      <c r="S1667" s="116" t="s">
        <v>318</v>
      </c>
      <c r="T1667" s="116">
        <v>1310</v>
      </c>
      <c r="U1667" s="116" t="s">
        <v>327</v>
      </c>
      <c r="V1667" s="116" t="s">
        <v>326</v>
      </c>
      <c r="Z1667" s="116">
        <v>0</v>
      </c>
      <c r="AA1667" s="116">
        <v>1</v>
      </c>
      <c r="AB1667" s="116">
        <v>0.94400190221839997</v>
      </c>
      <c r="AC1667" s="116">
        <v>0.15866377182968</v>
      </c>
      <c r="AD1667" s="116">
        <v>356.78520068448398</v>
      </c>
      <c r="AF1667" s="116">
        <v>-1</v>
      </c>
      <c r="AG1667" s="116">
        <v>-1</v>
      </c>
      <c r="AH1667" s="116">
        <v>-1</v>
      </c>
      <c r="AI1667" s="116">
        <v>-1</v>
      </c>
      <c r="AJ1667" s="116">
        <v>0</v>
      </c>
      <c r="AM1667" s="116" t="s">
        <v>319</v>
      </c>
      <c r="AN1667" s="116" t="s">
        <v>328</v>
      </c>
      <c r="AQ1667" s="116">
        <v>779</v>
      </c>
      <c r="AR1667" s="116" t="s">
        <v>320</v>
      </c>
      <c r="AS1667" s="116" t="s">
        <v>248</v>
      </c>
      <c r="AT1667" s="116" t="s">
        <v>268</v>
      </c>
      <c r="AV1667" s="116">
        <v>82.156968287622405</v>
      </c>
      <c r="AW1667" s="116">
        <v>0.28936350420000001</v>
      </c>
    </row>
    <row r="1668" spans="1:49" x14ac:dyDescent="0.25">
      <c r="A1668" s="127">
        <v>260000</v>
      </c>
      <c r="B1668" s="127">
        <v>2500000</v>
      </c>
      <c r="C1668" s="127">
        <v>860000</v>
      </c>
      <c r="D1668" s="116" t="s">
        <v>314</v>
      </c>
      <c r="E1668" s="116" t="s">
        <v>315</v>
      </c>
      <c r="F1668" s="116" t="s">
        <v>316</v>
      </c>
      <c r="G1668" s="116" t="s">
        <v>317</v>
      </c>
      <c r="H1668" s="116">
        <v>0.36</v>
      </c>
      <c r="I1668" s="116">
        <v>0.57999999999999996</v>
      </c>
      <c r="J1668" s="116" t="s">
        <v>326</v>
      </c>
      <c r="K1668" s="116">
        <v>0.10156706891764</v>
      </c>
      <c r="L1668" s="116">
        <v>3979.7517128197601</v>
      </c>
      <c r="M1668" s="116">
        <v>10.5298459130347</v>
      </c>
      <c r="N1668" s="116">
        <v>1.7698111258264699</v>
      </c>
      <c r="O1668" s="116">
        <v>1.0694855855413801</v>
      </c>
      <c r="P1668" s="116">
        <v>0.17975452858803001</v>
      </c>
      <c r="Q1668" s="116">
        <v>404.21171649107998</v>
      </c>
      <c r="R1668" s="116">
        <v>1310</v>
      </c>
      <c r="S1668" s="116" t="s">
        <v>318</v>
      </c>
      <c r="T1668" s="116">
        <v>1310</v>
      </c>
      <c r="U1668" s="116" t="s">
        <v>327</v>
      </c>
      <c r="V1668" s="116" t="s">
        <v>326</v>
      </c>
      <c r="Z1668" s="116">
        <v>0</v>
      </c>
      <c r="AA1668" s="116">
        <v>1</v>
      </c>
      <c r="AB1668" s="116">
        <v>1.0694855855413801</v>
      </c>
      <c r="AC1668" s="116">
        <v>0.17975452858803001</v>
      </c>
      <c r="AD1668" s="116">
        <v>404.21171649107998</v>
      </c>
      <c r="AF1668" s="116">
        <v>-1</v>
      </c>
      <c r="AG1668" s="116">
        <v>-1</v>
      </c>
      <c r="AH1668" s="116">
        <v>-1</v>
      </c>
      <c r="AI1668" s="116">
        <v>-1</v>
      </c>
      <c r="AJ1668" s="116">
        <v>0</v>
      </c>
      <c r="AM1668" s="116" t="s">
        <v>319</v>
      </c>
      <c r="AN1668" s="116" t="s">
        <v>328</v>
      </c>
      <c r="AQ1668" s="116">
        <v>779</v>
      </c>
      <c r="AR1668" s="116" t="s">
        <v>320</v>
      </c>
      <c r="AS1668" s="116" t="s">
        <v>248</v>
      </c>
      <c r="AT1668" s="116" t="s">
        <v>268</v>
      </c>
      <c r="AV1668" s="116">
        <v>82.053232987931807</v>
      </c>
      <c r="AW1668" s="116">
        <v>0.32782783170000002</v>
      </c>
    </row>
    <row r="1669" spans="1:49" x14ac:dyDescent="0.25">
      <c r="A1669" s="127">
        <v>260000</v>
      </c>
      <c r="B1669" s="127">
        <v>2500000</v>
      </c>
      <c r="C1669" s="127">
        <v>860000</v>
      </c>
      <c r="D1669" s="116" t="s">
        <v>314</v>
      </c>
      <c r="E1669" s="116" t="s">
        <v>315</v>
      </c>
      <c r="F1669" s="116" t="s">
        <v>316</v>
      </c>
      <c r="G1669" s="116" t="s">
        <v>317</v>
      </c>
      <c r="H1669" s="116">
        <v>0.36</v>
      </c>
      <c r="I1669" s="116">
        <v>0.57999999999999996</v>
      </c>
      <c r="J1669" s="116" t="s">
        <v>326</v>
      </c>
      <c r="K1669" s="116">
        <v>7.2254538826139997E-2</v>
      </c>
      <c r="L1669" s="116">
        <v>3979.7517128197601</v>
      </c>
      <c r="M1669" s="116">
        <v>10.5298459130347</v>
      </c>
      <c r="N1669" s="116">
        <v>1.7698111258264699</v>
      </c>
      <c r="O1669" s="116">
        <v>0.76082916035670001</v>
      </c>
      <c r="P1669" s="116">
        <v>0.12787688670597</v>
      </c>
      <c r="Q1669" s="116">
        <v>287.55512465235603</v>
      </c>
      <c r="R1669" s="116">
        <v>1310</v>
      </c>
      <c r="S1669" s="116" t="s">
        <v>318</v>
      </c>
      <c r="T1669" s="116">
        <v>1310</v>
      </c>
      <c r="U1669" s="116" t="s">
        <v>327</v>
      </c>
      <c r="V1669" s="116" t="s">
        <v>326</v>
      </c>
      <c r="Z1669" s="116">
        <v>0</v>
      </c>
      <c r="AA1669" s="116">
        <v>1</v>
      </c>
      <c r="AB1669" s="116">
        <v>0.76082916035670001</v>
      </c>
      <c r="AC1669" s="116">
        <v>0.12787688670597</v>
      </c>
      <c r="AD1669" s="116">
        <v>287.55512462518402</v>
      </c>
      <c r="AF1669" s="116">
        <v>-1</v>
      </c>
      <c r="AG1669" s="116">
        <v>-1</v>
      </c>
      <c r="AH1669" s="116">
        <v>-1</v>
      </c>
      <c r="AI1669" s="116">
        <v>-1</v>
      </c>
      <c r="AJ1669" s="116">
        <v>0</v>
      </c>
      <c r="AM1669" s="116" t="s">
        <v>319</v>
      </c>
      <c r="AN1669" s="116" t="s">
        <v>328</v>
      </c>
      <c r="AQ1669" s="116">
        <v>779</v>
      </c>
      <c r="AR1669" s="116" t="s">
        <v>320</v>
      </c>
      <c r="AS1669" s="116" t="s">
        <v>248</v>
      </c>
      <c r="AT1669" s="116" t="s">
        <v>268</v>
      </c>
      <c r="AV1669" s="116">
        <v>69.234004939206798</v>
      </c>
      <c r="AW1669" s="116">
        <v>0.23321583509999999</v>
      </c>
    </row>
    <row r="1670" spans="1:49" x14ac:dyDescent="0.25">
      <c r="A1670" s="127">
        <v>260000</v>
      </c>
      <c r="B1670" s="127">
        <v>2500000</v>
      </c>
      <c r="C1670" s="127">
        <v>860000</v>
      </c>
      <c r="D1670" s="116" t="s">
        <v>314</v>
      </c>
      <c r="E1670" s="116" t="s">
        <v>315</v>
      </c>
      <c r="F1670" s="116" t="s">
        <v>316</v>
      </c>
      <c r="G1670" s="116" t="s">
        <v>317</v>
      </c>
      <c r="H1670" s="116">
        <v>0.36</v>
      </c>
      <c r="I1670" s="116">
        <v>0.57999999999999996</v>
      </c>
      <c r="J1670" s="116" t="s">
        <v>326</v>
      </c>
      <c r="K1670" s="116">
        <v>3.3195467582199998E-3</v>
      </c>
      <c r="L1670" s="116">
        <v>3997.98320474094</v>
      </c>
      <c r="M1670" s="116">
        <v>10.0236995340544</v>
      </c>
      <c r="N1670" s="116">
        <v>1.57377720652718</v>
      </c>
      <c r="O1670" s="116">
        <v>3.327413929373E-2</v>
      </c>
      <c r="P1670" s="116">
        <v>5.2242270241000003E-3</v>
      </c>
      <c r="Q1670" s="116">
        <v>13.271492186751701</v>
      </c>
      <c r="R1670" s="116">
        <v>1210</v>
      </c>
      <c r="S1670" s="116" t="s">
        <v>318</v>
      </c>
      <c r="T1670" s="116">
        <v>1210</v>
      </c>
      <c r="U1670" s="116" t="s">
        <v>327</v>
      </c>
      <c r="V1670" s="116" t="s">
        <v>326</v>
      </c>
      <c r="Z1670" s="116">
        <v>0</v>
      </c>
      <c r="AA1670" s="116">
        <v>1</v>
      </c>
      <c r="AB1670" s="116">
        <v>3.327413929373E-2</v>
      </c>
      <c r="AC1670" s="116">
        <v>5.2242270241000003E-3</v>
      </c>
      <c r="AD1670" s="116">
        <v>13.271492186750001</v>
      </c>
      <c r="AF1670" s="116">
        <v>-1</v>
      </c>
      <c r="AG1670" s="116">
        <v>-1</v>
      </c>
      <c r="AH1670" s="116">
        <v>-1</v>
      </c>
      <c r="AI1670" s="116">
        <v>-1</v>
      </c>
      <c r="AJ1670" s="116">
        <v>0</v>
      </c>
      <c r="AM1670" s="116" t="s">
        <v>319</v>
      </c>
      <c r="AN1670" s="116" t="s">
        <v>328</v>
      </c>
      <c r="AQ1670" s="116">
        <v>779</v>
      </c>
      <c r="AR1670" s="116" t="s">
        <v>320</v>
      </c>
      <c r="AS1670" s="116" t="s">
        <v>248</v>
      </c>
      <c r="AT1670" s="116" t="s">
        <v>268</v>
      </c>
      <c r="AV1670" s="116">
        <v>119.16111485612601</v>
      </c>
      <c r="AW1670" s="116">
        <v>1.0763578399999999E-2</v>
      </c>
    </row>
    <row r="1671" spans="1:49" x14ac:dyDescent="0.25">
      <c r="A1671" s="127">
        <v>260000</v>
      </c>
      <c r="B1671" s="127">
        <v>2500000</v>
      </c>
      <c r="C1671" s="127">
        <v>860000</v>
      </c>
      <c r="D1671" s="116" t="s">
        <v>314</v>
      </c>
      <c r="E1671" s="116" t="s">
        <v>315</v>
      </c>
      <c r="F1671" s="116" t="s">
        <v>316</v>
      </c>
      <c r="G1671" s="116" t="s">
        <v>317</v>
      </c>
      <c r="H1671" s="116">
        <v>0.36</v>
      </c>
      <c r="I1671" s="116">
        <v>0.57999999999999996</v>
      </c>
      <c r="J1671" s="116" t="s">
        <v>326</v>
      </c>
      <c r="K1671" s="116">
        <v>0.14090520020986</v>
      </c>
      <c r="L1671" s="116">
        <v>3997.98320474094</v>
      </c>
      <c r="M1671" s="116">
        <v>10.0236995340544</v>
      </c>
      <c r="N1671" s="116">
        <v>1.57377720652718</v>
      </c>
      <c r="O1671" s="116">
        <v>1.41239138968946</v>
      </c>
      <c r="P1671" s="116">
        <v>0.22175339237142999</v>
      </c>
      <c r="Q1671" s="116">
        <v>563.33662389969595</v>
      </c>
      <c r="R1671" s="116">
        <v>1310</v>
      </c>
      <c r="S1671" s="116" t="s">
        <v>318</v>
      </c>
      <c r="T1671" s="116">
        <v>1310</v>
      </c>
      <c r="U1671" s="116" t="s">
        <v>327</v>
      </c>
      <c r="V1671" s="116" t="s">
        <v>326</v>
      </c>
      <c r="Z1671" s="116">
        <v>0</v>
      </c>
      <c r="AA1671" s="116">
        <v>1</v>
      </c>
      <c r="AB1671" s="116">
        <v>1.41239138968946</v>
      </c>
      <c r="AC1671" s="116">
        <v>0.22175339237142999</v>
      </c>
      <c r="AD1671" s="116">
        <v>563.33662389969595</v>
      </c>
      <c r="AF1671" s="116">
        <v>-1</v>
      </c>
      <c r="AG1671" s="116">
        <v>-1</v>
      </c>
      <c r="AH1671" s="116">
        <v>-1</v>
      </c>
      <c r="AI1671" s="116">
        <v>-1</v>
      </c>
      <c r="AJ1671" s="116">
        <v>0</v>
      </c>
      <c r="AM1671" s="116" t="s">
        <v>319</v>
      </c>
      <c r="AN1671" s="116" t="s">
        <v>328</v>
      </c>
      <c r="AQ1671" s="116">
        <v>779</v>
      </c>
      <c r="AR1671" s="116" t="s">
        <v>320</v>
      </c>
      <c r="AS1671" s="116" t="s">
        <v>248</v>
      </c>
      <c r="AT1671" s="116" t="s">
        <v>268</v>
      </c>
      <c r="AV1671" s="116">
        <v>118.971972889377</v>
      </c>
      <c r="AW1671" s="116">
        <v>0.45688290669999998</v>
      </c>
    </row>
    <row r="1672" spans="1:49" x14ac:dyDescent="0.25">
      <c r="A1672" s="127">
        <v>260000</v>
      </c>
      <c r="B1672" s="127">
        <v>2500000</v>
      </c>
      <c r="C1672" s="127">
        <v>860000</v>
      </c>
      <c r="D1672" s="116" t="s">
        <v>314</v>
      </c>
      <c r="E1672" s="116" t="s">
        <v>315</v>
      </c>
      <c r="F1672" s="116" t="s">
        <v>316</v>
      </c>
      <c r="G1672" s="116" t="s">
        <v>317</v>
      </c>
      <c r="H1672" s="116">
        <v>0.36</v>
      </c>
      <c r="I1672" s="116">
        <v>0.57999999999999996</v>
      </c>
      <c r="J1672" s="116" t="s">
        <v>326</v>
      </c>
      <c r="K1672" s="116">
        <v>2.9908397068800002E-3</v>
      </c>
      <c r="L1672" s="116">
        <v>3963.3755489106902</v>
      </c>
      <c r="M1672" s="116">
        <v>9.3451276942880899</v>
      </c>
      <c r="N1672" s="116">
        <v>1.36164993399435</v>
      </c>
      <c r="O1672" s="116">
        <v>2.7949778973990001E-2</v>
      </c>
      <c r="P1672" s="116">
        <v>4.0724766894599997E-3</v>
      </c>
      <c r="Q1672" s="116">
        <v>11.8538209649832</v>
      </c>
      <c r="R1672" s="116">
        <v>1700</v>
      </c>
      <c r="S1672" s="116" t="s">
        <v>322</v>
      </c>
      <c r="T1672" s="116">
        <v>1700</v>
      </c>
      <c r="U1672" s="116" t="s">
        <v>327</v>
      </c>
      <c r="V1672" s="116" t="s">
        <v>326</v>
      </c>
      <c r="Z1672" s="116">
        <v>0</v>
      </c>
      <c r="AA1672" s="116">
        <v>1</v>
      </c>
      <c r="AB1672" s="116">
        <v>2.7949778973990001E-2</v>
      </c>
      <c r="AC1672" s="116">
        <v>4.0724766894599997E-3</v>
      </c>
      <c r="AD1672" s="116">
        <v>11.8538209374386</v>
      </c>
      <c r="AF1672" s="116">
        <v>-1</v>
      </c>
      <c r="AG1672" s="116">
        <v>-1</v>
      </c>
      <c r="AH1672" s="116">
        <v>-1</v>
      </c>
      <c r="AI1672" s="116">
        <v>-1</v>
      </c>
      <c r="AJ1672" s="116">
        <v>0</v>
      </c>
      <c r="AM1672" s="116" t="s">
        <v>319</v>
      </c>
      <c r="AN1672" s="116" t="s">
        <v>328</v>
      </c>
      <c r="AQ1672" s="116">
        <v>779</v>
      </c>
      <c r="AR1672" s="116" t="s">
        <v>320</v>
      </c>
      <c r="AS1672" s="116" t="s">
        <v>248</v>
      </c>
      <c r="AT1672" s="116" t="s">
        <v>268</v>
      </c>
      <c r="AV1672" s="116">
        <v>47.411743980901498</v>
      </c>
      <c r="AW1672" s="116">
        <v>9.6138044999999998E-3</v>
      </c>
    </row>
    <row r="1673" spans="1:49" x14ac:dyDescent="0.25">
      <c r="A1673" s="127">
        <v>260000</v>
      </c>
      <c r="B1673" s="127">
        <v>2500000</v>
      </c>
      <c r="C1673" s="127">
        <v>860000</v>
      </c>
      <c r="D1673" s="116" t="s">
        <v>314</v>
      </c>
      <c r="E1673" s="116" t="s">
        <v>315</v>
      </c>
      <c r="F1673" s="116" t="s">
        <v>316</v>
      </c>
      <c r="G1673" s="116" t="s">
        <v>317</v>
      </c>
      <c r="H1673" s="116">
        <v>0.36</v>
      </c>
      <c r="I1673" s="116">
        <v>0.57999999999999996</v>
      </c>
      <c r="J1673" s="116" t="s">
        <v>326</v>
      </c>
      <c r="K1673" s="116">
        <v>9.1625141372779995E-2</v>
      </c>
      <c r="L1673" s="116">
        <v>3963.3755489106902</v>
      </c>
      <c r="M1673" s="116">
        <v>9.3451276942880899</v>
      </c>
      <c r="N1673" s="116">
        <v>1.36164993399435</v>
      </c>
      <c r="O1673" s="116">
        <v>0.85624864613589002</v>
      </c>
      <c r="P1673" s="116">
        <v>0.12476136770247</v>
      </c>
      <c r="Q1673" s="116">
        <v>363.14484498238897</v>
      </c>
      <c r="R1673" s="116">
        <v>1750</v>
      </c>
      <c r="S1673" s="116" t="s">
        <v>321</v>
      </c>
      <c r="T1673" s="116">
        <v>1750</v>
      </c>
      <c r="U1673" s="116" t="s">
        <v>327</v>
      </c>
      <c r="V1673" s="116" t="s">
        <v>326</v>
      </c>
      <c r="Z1673" s="116">
        <v>0</v>
      </c>
      <c r="AA1673" s="116">
        <v>1</v>
      </c>
      <c r="AB1673" s="116">
        <v>0.85624864613589002</v>
      </c>
      <c r="AC1673" s="116">
        <v>0.12476136770247</v>
      </c>
      <c r="AD1673" s="116">
        <v>363.144845038884</v>
      </c>
      <c r="AF1673" s="116">
        <v>-1</v>
      </c>
      <c r="AG1673" s="116">
        <v>-1</v>
      </c>
      <c r="AH1673" s="116">
        <v>-1</v>
      </c>
      <c r="AI1673" s="116">
        <v>-1</v>
      </c>
      <c r="AJ1673" s="116">
        <v>0</v>
      </c>
      <c r="AM1673" s="116" t="s">
        <v>319</v>
      </c>
      <c r="AN1673" s="116" t="s">
        <v>328</v>
      </c>
      <c r="AQ1673" s="116">
        <v>779</v>
      </c>
      <c r="AR1673" s="116" t="s">
        <v>320</v>
      </c>
      <c r="AS1673" s="116" t="s">
        <v>248</v>
      </c>
      <c r="AT1673" s="116" t="s">
        <v>268</v>
      </c>
      <c r="AV1673" s="116">
        <v>84.924095094527203</v>
      </c>
      <c r="AW1673" s="116">
        <v>0.2945213666</v>
      </c>
    </row>
    <row r="1674" spans="1:49" x14ac:dyDescent="0.25">
      <c r="A1674" s="127">
        <v>260000</v>
      </c>
      <c r="B1674" s="127">
        <v>2500000</v>
      </c>
      <c r="C1674" s="127">
        <v>870000</v>
      </c>
      <c r="D1674" s="116" t="s">
        <v>314</v>
      </c>
      <c r="E1674" s="116" t="s">
        <v>315</v>
      </c>
      <c r="F1674" s="116" t="s">
        <v>316</v>
      </c>
      <c r="G1674" s="116" t="s">
        <v>317</v>
      </c>
      <c r="H1674" s="116">
        <v>0.36</v>
      </c>
      <c r="I1674" s="116">
        <v>0.57999999999999996</v>
      </c>
      <c r="J1674" s="116" t="s">
        <v>326</v>
      </c>
      <c r="K1674" s="116">
        <v>3.6777601866850002E-2</v>
      </c>
      <c r="L1674" s="116">
        <v>4005.6310216135898</v>
      </c>
      <c r="M1674" s="116">
        <v>11.116073767647899</v>
      </c>
      <c r="N1674" s="116">
        <v>2.03582354505604</v>
      </c>
      <c r="O1674" s="116">
        <v>0.40882253534917001</v>
      </c>
      <c r="P1674" s="116">
        <v>7.4872707811240002E-2</v>
      </c>
      <c r="Q1674" s="116">
        <v>147.31750293843601</v>
      </c>
      <c r="R1674" s="116">
        <v>1210</v>
      </c>
      <c r="S1674" s="116" t="s">
        <v>318</v>
      </c>
      <c r="T1674" s="116">
        <v>1210</v>
      </c>
      <c r="U1674" s="116" t="s">
        <v>327</v>
      </c>
      <c r="V1674" s="116" t="s">
        <v>326</v>
      </c>
      <c r="Z1674" s="116">
        <v>0</v>
      </c>
      <c r="AA1674" s="116">
        <v>1</v>
      </c>
      <c r="AB1674" s="116">
        <v>0.40882253534917001</v>
      </c>
      <c r="AC1674" s="116">
        <v>7.4872707811240002E-2</v>
      </c>
      <c r="AD1674" s="116">
        <v>147.317502938437</v>
      </c>
      <c r="AF1674" s="116">
        <v>-1</v>
      </c>
      <c r="AG1674" s="116">
        <v>-1</v>
      </c>
      <c r="AH1674" s="116">
        <v>-1</v>
      </c>
      <c r="AI1674" s="116">
        <v>-1</v>
      </c>
      <c r="AJ1674" s="116">
        <v>0</v>
      </c>
      <c r="AM1674" s="116" t="s">
        <v>319</v>
      </c>
      <c r="AN1674" s="116" t="s">
        <v>328</v>
      </c>
      <c r="AQ1674" s="116">
        <v>779</v>
      </c>
      <c r="AR1674" s="116" t="s">
        <v>320</v>
      </c>
      <c r="AS1674" s="116" t="s">
        <v>248</v>
      </c>
      <c r="AT1674" s="116" t="s">
        <v>268</v>
      </c>
      <c r="AV1674" s="116">
        <v>184.05446912015799</v>
      </c>
      <c r="AW1674" s="116">
        <v>0.1194789156</v>
      </c>
    </row>
    <row r="1675" spans="1:49" x14ac:dyDescent="0.25">
      <c r="A1675" s="127">
        <v>260000</v>
      </c>
      <c r="B1675" s="127">
        <v>2500000</v>
      </c>
      <c r="C1675" s="127">
        <v>870000</v>
      </c>
      <c r="D1675" s="116" t="s">
        <v>314</v>
      </c>
      <c r="E1675" s="116" t="s">
        <v>315</v>
      </c>
      <c r="F1675" s="116" t="s">
        <v>316</v>
      </c>
      <c r="G1675" s="116" t="s">
        <v>317</v>
      </c>
      <c r="H1675" s="116">
        <v>0.36</v>
      </c>
      <c r="I1675" s="116">
        <v>0.57999999999999996</v>
      </c>
      <c r="J1675" s="116" t="s">
        <v>326</v>
      </c>
      <c r="K1675" s="116">
        <v>4.5508373043729997E-2</v>
      </c>
      <c r="L1675" s="116">
        <v>4005.6310216135898</v>
      </c>
      <c r="M1675" s="116">
        <v>11.116073767647899</v>
      </c>
      <c r="N1675" s="116">
        <v>2.03582354505604</v>
      </c>
      <c r="O1675" s="116">
        <v>0.50587443179975999</v>
      </c>
      <c r="P1675" s="116">
        <v>9.2647017339619997E-2</v>
      </c>
      <c r="Q1675" s="116">
        <v>182.28975080713599</v>
      </c>
      <c r="R1675" s="116">
        <v>1310</v>
      </c>
      <c r="S1675" s="116" t="s">
        <v>318</v>
      </c>
      <c r="T1675" s="116">
        <v>1310</v>
      </c>
      <c r="U1675" s="116" t="s">
        <v>327</v>
      </c>
      <c r="V1675" s="116" t="s">
        <v>326</v>
      </c>
      <c r="Z1675" s="116">
        <v>0</v>
      </c>
      <c r="AA1675" s="116">
        <v>1</v>
      </c>
      <c r="AB1675" s="116">
        <v>0.50587443179975999</v>
      </c>
      <c r="AC1675" s="116">
        <v>9.2647017339619997E-2</v>
      </c>
      <c r="AD1675" s="116">
        <v>182.289750807134</v>
      </c>
      <c r="AF1675" s="116">
        <v>-1</v>
      </c>
      <c r="AG1675" s="116">
        <v>-1</v>
      </c>
      <c r="AH1675" s="116">
        <v>-1</v>
      </c>
      <c r="AI1675" s="116">
        <v>-1</v>
      </c>
      <c r="AJ1675" s="116">
        <v>0</v>
      </c>
      <c r="AM1675" s="116" t="s">
        <v>319</v>
      </c>
      <c r="AN1675" s="116" t="s">
        <v>328</v>
      </c>
      <c r="AQ1675" s="116">
        <v>779</v>
      </c>
      <c r="AR1675" s="116" t="s">
        <v>320</v>
      </c>
      <c r="AS1675" s="116" t="s">
        <v>248</v>
      </c>
      <c r="AT1675" s="116" t="s">
        <v>268</v>
      </c>
      <c r="AV1675" s="116">
        <v>60.923793082325702</v>
      </c>
      <c r="AW1675" s="116">
        <v>0.14784245809999999</v>
      </c>
    </row>
    <row r="1676" spans="1:49" x14ac:dyDescent="0.25">
      <c r="A1676" s="127">
        <v>260000</v>
      </c>
      <c r="B1676" s="127">
        <v>2500000</v>
      </c>
      <c r="C1676" s="127">
        <v>870000</v>
      </c>
      <c r="D1676" s="116" t="s">
        <v>314</v>
      </c>
      <c r="E1676" s="116" t="s">
        <v>315</v>
      </c>
      <c r="F1676" s="116" t="s">
        <v>316</v>
      </c>
      <c r="G1676" s="116" t="s">
        <v>317</v>
      </c>
      <c r="H1676" s="116">
        <v>0.36</v>
      </c>
      <c r="I1676" s="116">
        <v>0.57999999999999996</v>
      </c>
      <c r="J1676" s="116" t="s">
        <v>326</v>
      </c>
      <c r="K1676" s="116">
        <v>0.17675977311884</v>
      </c>
      <c r="L1676" s="116">
        <v>4005.6310216135898</v>
      </c>
      <c r="M1676" s="116">
        <v>11.116073767647899</v>
      </c>
      <c r="N1676" s="116">
        <v>2.03582354505604</v>
      </c>
      <c r="O1676" s="116">
        <v>1.96487467714179</v>
      </c>
      <c r="P1676" s="116">
        <v>0.35985170793409998</v>
      </c>
      <c r="Q1676" s="116">
        <v>708.03443057822199</v>
      </c>
      <c r="R1676" s="116">
        <v>1310</v>
      </c>
      <c r="S1676" s="116" t="s">
        <v>318</v>
      </c>
      <c r="T1676" s="116">
        <v>1310</v>
      </c>
      <c r="U1676" s="116" t="s">
        <v>327</v>
      </c>
      <c r="V1676" s="116" t="s">
        <v>326</v>
      </c>
      <c r="Z1676" s="116">
        <v>0</v>
      </c>
      <c r="AA1676" s="116">
        <v>1</v>
      </c>
      <c r="AB1676" s="116">
        <v>1.96487467714179</v>
      </c>
      <c r="AC1676" s="116">
        <v>0.35985170793409998</v>
      </c>
      <c r="AD1676" s="116">
        <v>708.03443057822199</v>
      </c>
      <c r="AF1676" s="116">
        <v>-1</v>
      </c>
      <c r="AG1676" s="116">
        <v>-1</v>
      </c>
      <c r="AH1676" s="116">
        <v>-1</v>
      </c>
      <c r="AI1676" s="116">
        <v>-1</v>
      </c>
      <c r="AJ1676" s="116">
        <v>0</v>
      </c>
      <c r="AM1676" s="116" t="s">
        <v>319</v>
      </c>
      <c r="AN1676" s="116" t="s">
        <v>328</v>
      </c>
      <c r="AQ1676" s="116">
        <v>779</v>
      </c>
      <c r="AR1676" s="116" t="s">
        <v>320</v>
      </c>
      <c r="AS1676" s="116" t="s">
        <v>248</v>
      </c>
      <c r="AT1676" s="116" t="s">
        <v>268</v>
      </c>
      <c r="AV1676" s="116">
        <v>109.36292540939399</v>
      </c>
      <c r="AW1676" s="116">
        <v>0.57423716999999996</v>
      </c>
    </row>
    <row r="1677" spans="1:49" x14ac:dyDescent="0.25">
      <c r="A1677" s="127">
        <v>260000</v>
      </c>
      <c r="B1677" s="127">
        <v>2500000</v>
      </c>
      <c r="C1677" s="127">
        <v>870000</v>
      </c>
      <c r="D1677" s="116" t="s">
        <v>314</v>
      </c>
      <c r="E1677" s="116" t="s">
        <v>315</v>
      </c>
      <c r="F1677" s="116" t="s">
        <v>316</v>
      </c>
      <c r="G1677" s="116" t="s">
        <v>317</v>
      </c>
      <c r="H1677" s="116">
        <v>0.36</v>
      </c>
      <c r="I1677" s="116">
        <v>0.57999999999999996</v>
      </c>
      <c r="J1677" s="116" t="s">
        <v>326</v>
      </c>
      <c r="K1677" s="116">
        <v>0.26050246985936998</v>
      </c>
      <c r="L1677" s="116">
        <v>4005.6310216135898</v>
      </c>
      <c r="M1677" s="116">
        <v>11.116073767647899</v>
      </c>
      <c r="N1677" s="116">
        <v>2.03582354505604</v>
      </c>
      <c r="O1677" s="116">
        <v>2.8957646716113001</v>
      </c>
      <c r="P1677" s="116">
        <v>0.53033706168495998</v>
      </c>
      <c r="Q1677" s="116">
        <v>1043.47677447567</v>
      </c>
      <c r="R1677" s="116">
        <v>1310</v>
      </c>
      <c r="S1677" s="116" t="s">
        <v>318</v>
      </c>
      <c r="T1677" s="116">
        <v>1310</v>
      </c>
      <c r="U1677" s="116" t="s">
        <v>327</v>
      </c>
      <c r="V1677" s="116" t="s">
        <v>326</v>
      </c>
      <c r="Z1677" s="116">
        <v>0</v>
      </c>
      <c r="AA1677" s="116">
        <v>1</v>
      </c>
      <c r="AB1677" s="116">
        <v>2.8957646716113001</v>
      </c>
      <c r="AC1677" s="116">
        <v>0.53033706168495998</v>
      </c>
      <c r="AD1677" s="116">
        <v>1043.47677447567</v>
      </c>
      <c r="AF1677" s="116">
        <v>-1</v>
      </c>
      <c r="AG1677" s="116">
        <v>-1</v>
      </c>
      <c r="AH1677" s="116">
        <v>-1</v>
      </c>
      <c r="AI1677" s="116">
        <v>-1</v>
      </c>
      <c r="AJ1677" s="116">
        <v>0</v>
      </c>
      <c r="AM1677" s="116" t="s">
        <v>319</v>
      </c>
      <c r="AN1677" s="116" t="s">
        <v>328</v>
      </c>
      <c r="AQ1677" s="116">
        <v>779</v>
      </c>
      <c r="AR1677" s="116" t="s">
        <v>320</v>
      </c>
      <c r="AS1677" s="116" t="s">
        <v>248</v>
      </c>
      <c r="AT1677" s="116" t="s">
        <v>268</v>
      </c>
      <c r="AV1677" s="116">
        <v>134.10551202626499</v>
      </c>
      <c r="AW1677" s="116">
        <v>0.84629097689999999</v>
      </c>
    </row>
    <row r="1678" spans="1:49" x14ac:dyDescent="0.25">
      <c r="A1678" s="127">
        <v>260000</v>
      </c>
      <c r="B1678" s="127">
        <v>2500000</v>
      </c>
      <c r="C1678" s="127">
        <v>870000</v>
      </c>
      <c r="D1678" s="116" t="s">
        <v>314</v>
      </c>
      <c r="E1678" s="116" t="s">
        <v>315</v>
      </c>
      <c r="F1678" s="116" t="s">
        <v>316</v>
      </c>
      <c r="G1678" s="116" t="s">
        <v>317</v>
      </c>
      <c r="H1678" s="116">
        <v>0.36</v>
      </c>
      <c r="I1678" s="116">
        <v>0.57999999999999996</v>
      </c>
      <c r="J1678" s="116" t="s">
        <v>326</v>
      </c>
      <c r="K1678" s="116">
        <v>4.0715153876019997E-2</v>
      </c>
      <c r="L1678" s="116">
        <v>3981.2095366349299</v>
      </c>
      <c r="M1678" s="116">
        <v>11.0026586256957</v>
      </c>
      <c r="N1678" s="116">
        <v>2.00041775402841</v>
      </c>
      <c r="O1678" s="116">
        <v>0.44797493899052998</v>
      </c>
      <c r="P1678" s="116">
        <v>8.1447316671589998E-2</v>
      </c>
      <c r="Q1678" s="116">
        <v>162.09555889677301</v>
      </c>
      <c r="R1678" s="116">
        <v>1210</v>
      </c>
      <c r="S1678" s="116" t="s">
        <v>318</v>
      </c>
      <c r="T1678" s="116">
        <v>1210</v>
      </c>
      <c r="U1678" s="116" t="s">
        <v>327</v>
      </c>
      <c r="V1678" s="116" t="s">
        <v>326</v>
      </c>
      <c r="Z1678" s="116">
        <v>0</v>
      </c>
      <c r="AA1678" s="116">
        <v>1</v>
      </c>
      <c r="AB1678" s="116">
        <v>0.44797493899052998</v>
      </c>
      <c r="AC1678" s="116">
        <v>8.1447316671589998E-2</v>
      </c>
      <c r="AD1678" s="116">
        <v>162.09555889677401</v>
      </c>
      <c r="AF1678" s="116">
        <v>-1</v>
      </c>
      <c r="AG1678" s="116">
        <v>-1</v>
      </c>
      <c r="AH1678" s="116">
        <v>-1</v>
      </c>
      <c r="AI1678" s="116">
        <v>-1</v>
      </c>
      <c r="AJ1678" s="116">
        <v>0</v>
      </c>
      <c r="AM1678" s="116" t="s">
        <v>319</v>
      </c>
      <c r="AN1678" s="116" t="s">
        <v>328</v>
      </c>
      <c r="AQ1678" s="116">
        <v>779</v>
      </c>
      <c r="AR1678" s="116" t="s">
        <v>320</v>
      </c>
      <c r="AS1678" s="116" t="s">
        <v>248</v>
      </c>
      <c r="AT1678" s="116" t="s">
        <v>268</v>
      </c>
      <c r="AV1678" s="116">
        <v>172.174462981114</v>
      </c>
      <c r="AW1678" s="116">
        <v>0.13146436240000001</v>
      </c>
    </row>
    <row r="1679" spans="1:49" x14ac:dyDescent="0.25">
      <c r="A1679" s="127">
        <v>260000</v>
      </c>
      <c r="B1679" s="127">
        <v>2500000</v>
      </c>
      <c r="C1679" s="127">
        <v>870000</v>
      </c>
      <c r="D1679" s="116" t="s">
        <v>314</v>
      </c>
      <c r="E1679" s="116" t="s">
        <v>315</v>
      </c>
      <c r="F1679" s="116" t="s">
        <v>316</v>
      </c>
      <c r="G1679" s="116" t="s">
        <v>317</v>
      </c>
      <c r="H1679" s="116">
        <v>0.36</v>
      </c>
      <c r="I1679" s="116">
        <v>0.57999999999999996</v>
      </c>
      <c r="J1679" s="116" t="s">
        <v>326</v>
      </c>
      <c r="K1679" s="116">
        <v>0.29385371241767</v>
      </c>
      <c r="L1679" s="116">
        <v>3981.2095366349299</v>
      </c>
      <c r="M1679" s="116">
        <v>11.0026586256957</v>
      </c>
      <c r="N1679" s="116">
        <v>2.00041775402841</v>
      </c>
      <c r="O1679" s="116">
        <v>3.2331720836250502</v>
      </c>
      <c r="P1679" s="116">
        <v>0.58783018340746995</v>
      </c>
      <c r="Q1679" s="116">
        <v>1169.8932022528199</v>
      </c>
      <c r="R1679" s="116">
        <v>1310</v>
      </c>
      <c r="S1679" s="116" t="s">
        <v>318</v>
      </c>
      <c r="T1679" s="116">
        <v>1310</v>
      </c>
      <c r="U1679" s="116" t="s">
        <v>327</v>
      </c>
      <c r="V1679" s="116" t="s">
        <v>326</v>
      </c>
      <c r="Z1679" s="116">
        <v>0</v>
      </c>
      <c r="AA1679" s="116">
        <v>1</v>
      </c>
      <c r="AB1679" s="116">
        <v>3.2331720836250502</v>
      </c>
      <c r="AC1679" s="116">
        <v>0.58783018340746995</v>
      </c>
      <c r="AD1679" s="116">
        <v>1169.8932022528199</v>
      </c>
      <c r="AF1679" s="116">
        <v>-1</v>
      </c>
      <c r="AG1679" s="116">
        <v>-1</v>
      </c>
      <c r="AH1679" s="116">
        <v>-1</v>
      </c>
      <c r="AI1679" s="116">
        <v>-1</v>
      </c>
      <c r="AJ1679" s="116">
        <v>0</v>
      </c>
      <c r="AM1679" s="116" t="s">
        <v>319</v>
      </c>
      <c r="AN1679" s="116" t="s">
        <v>328</v>
      </c>
      <c r="AQ1679" s="116">
        <v>779</v>
      </c>
      <c r="AR1679" s="116" t="s">
        <v>320</v>
      </c>
      <c r="AS1679" s="116" t="s">
        <v>248</v>
      </c>
      <c r="AT1679" s="116" t="s">
        <v>268</v>
      </c>
      <c r="AV1679" s="116">
        <v>138.005839360387</v>
      </c>
      <c r="AW1679" s="116">
        <v>0.94881849330000001</v>
      </c>
    </row>
    <row r="1680" spans="1:49" x14ac:dyDescent="0.25">
      <c r="A1680" s="127">
        <v>260000</v>
      </c>
      <c r="B1680" s="127">
        <v>2500000</v>
      </c>
      <c r="C1680" s="127">
        <v>870000</v>
      </c>
      <c r="D1680" s="116" t="s">
        <v>314</v>
      </c>
      <c r="E1680" s="116" t="s">
        <v>315</v>
      </c>
      <c r="F1680" s="116" t="s">
        <v>316</v>
      </c>
      <c r="G1680" s="116" t="s">
        <v>317</v>
      </c>
      <c r="H1680" s="116">
        <v>0.36</v>
      </c>
      <c r="I1680" s="116">
        <v>0.57999999999999996</v>
      </c>
      <c r="J1680" s="116" t="s">
        <v>326</v>
      </c>
      <c r="K1680" s="116">
        <v>0.16850127285000999</v>
      </c>
      <c r="L1680" s="116">
        <v>3981.2095366349299</v>
      </c>
      <c r="M1680" s="116">
        <v>11.0026586256957</v>
      </c>
      <c r="N1680" s="116">
        <v>2.00041775402841</v>
      </c>
      <c r="O1680" s="116">
        <v>1.8539619831638701</v>
      </c>
      <c r="P1680" s="116">
        <v>0.33707293778553998</v>
      </c>
      <c r="Q1680" s="116">
        <v>670.83887440558397</v>
      </c>
      <c r="R1680" s="116">
        <v>1310</v>
      </c>
      <c r="S1680" s="116" t="s">
        <v>318</v>
      </c>
      <c r="T1680" s="116">
        <v>1310</v>
      </c>
      <c r="U1680" s="116" t="s">
        <v>327</v>
      </c>
      <c r="V1680" s="116" t="s">
        <v>326</v>
      </c>
      <c r="Z1680" s="116">
        <v>0</v>
      </c>
      <c r="AA1680" s="116">
        <v>1</v>
      </c>
      <c r="AB1680" s="116">
        <v>1.8539619831638701</v>
      </c>
      <c r="AC1680" s="116">
        <v>0.33707293778553998</v>
      </c>
      <c r="AD1680" s="116">
        <v>670.83887440558397</v>
      </c>
      <c r="AF1680" s="116">
        <v>-1</v>
      </c>
      <c r="AG1680" s="116">
        <v>-1</v>
      </c>
      <c r="AH1680" s="116">
        <v>-1</v>
      </c>
      <c r="AI1680" s="116">
        <v>-1</v>
      </c>
      <c r="AJ1680" s="116">
        <v>0</v>
      </c>
      <c r="AM1680" s="116" t="s">
        <v>319</v>
      </c>
      <c r="AN1680" s="116" t="s">
        <v>328</v>
      </c>
      <c r="AQ1680" s="116">
        <v>779</v>
      </c>
      <c r="AR1680" s="116" t="s">
        <v>320</v>
      </c>
      <c r="AS1680" s="116" t="s">
        <v>248</v>
      </c>
      <c r="AT1680" s="116" t="s">
        <v>268</v>
      </c>
      <c r="AV1680" s="116">
        <v>127.29415595945601</v>
      </c>
      <c r="AW1680" s="116">
        <v>0.54407045769999995</v>
      </c>
    </row>
    <row r="1681" spans="1:49" x14ac:dyDescent="0.25">
      <c r="A1681" s="127">
        <v>260000</v>
      </c>
      <c r="B1681" s="127">
        <v>2500000</v>
      </c>
      <c r="C1681" s="127">
        <v>870000</v>
      </c>
      <c r="D1681" s="116" t="s">
        <v>314</v>
      </c>
      <c r="E1681" s="116" t="s">
        <v>315</v>
      </c>
      <c r="F1681" s="116" t="s">
        <v>316</v>
      </c>
      <c r="G1681" s="116" t="s">
        <v>317</v>
      </c>
      <c r="H1681" s="116">
        <v>0.36</v>
      </c>
      <c r="I1681" s="116">
        <v>0.57999999999999996</v>
      </c>
      <c r="J1681" s="116" t="s">
        <v>326</v>
      </c>
      <c r="K1681" s="116">
        <v>2.97526912953E-3</v>
      </c>
      <c r="L1681" s="116">
        <v>3973.2514189117701</v>
      </c>
      <c r="M1681" s="116">
        <v>9.8584928885908898</v>
      </c>
      <c r="N1681" s="116">
        <v>1.44932132707646</v>
      </c>
      <c r="O1681" s="116">
        <v>2.9331669555110001E-2</v>
      </c>
      <c r="P1681" s="116">
        <v>4.3121210032200001E-3</v>
      </c>
      <c r="Q1681" s="116">
        <v>11.821492290549401</v>
      </c>
      <c r="R1681" s="116">
        <v>1210</v>
      </c>
      <c r="S1681" s="116" t="s">
        <v>318</v>
      </c>
      <c r="T1681" s="116">
        <v>1210</v>
      </c>
      <c r="U1681" s="116" t="s">
        <v>327</v>
      </c>
      <c r="V1681" s="116" t="s">
        <v>326</v>
      </c>
      <c r="Z1681" s="116">
        <v>0</v>
      </c>
      <c r="AA1681" s="116">
        <v>1</v>
      </c>
      <c r="AB1681" s="116">
        <v>2.9331669555110001E-2</v>
      </c>
      <c r="AC1681" s="116">
        <v>4.3121210032200001E-3</v>
      </c>
      <c r="AD1681" s="116">
        <v>11.8214922905508</v>
      </c>
      <c r="AF1681" s="116">
        <v>-1</v>
      </c>
      <c r="AG1681" s="116">
        <v>-1</v>
      </c>
      <c r="AH1681" s="116">
        <v>-1</v>
      </c>
      <c r="AI1681" s="116">
        <v>-1</v>
      </c>
      <c r="AJ1681" s="116">
        <v>0</v>
      </c>
      <c r="AM1681" s="116" t="s">
        <v>319</v>
      </c>
      <c r="AN1681" s="116" t="s">
        <v>328</v>
      </c>
      <c r="AQ1681" s="116">
        <v>779</v>
      </c>
      <c r="AR1681" s="116" t="s">
        <v>320</v>
      </c>
      <c r="AS1681" s="116" t="s">
        <v>248</v>
      </c>
      <c r="AT1681" s="116" t="s">
        <v>268</v>
      </c>
      <c r="AV1681" s="116">
        <v>56.397014199203099</v>
      </c>
      <c r="AW1681" s="116">
        <v>9.5875849999999992E-3</v>
      </c>
    </row>
    <row r="1682" spans="1:49" x14ac:dyDescent="0.25">
      <c r="A1682" s="127">
        <v>260000</v>
      </c>
      <c r="B1682" s="127">
        <v>2500000</v>
      </c>
      <c r="C1682" s="127">
        <v>870000</v>
      </c>
      <c r="D1682" s="116" t="s">
        <v>314</v>
      </c>
      <c r="E1682" s="116" t="s">
        <v>315</v>
      </c>
      <c r="F1682" s="116" t="s">
        <v>316</v>
      </c>
      <c r="G1682" s="116" t="s">
        <v>317</v>
      </c>
      <c r="H1682" s="116">
        <v>0.36</v>
      </c>
      <c r="I1682" s="116">
        <v>0.57999999999999996</v>
      </c>
      <c r="J1682" s="116" t="s">
        <v>326</v>
      </c>
      <c r="K1682" s="116">
        <v>1.2407729793299999E-3</v>
      </c>
      <c r="L1682" s="116">
        <v>3973.2514189117701</v>
      </c>
      <c r="M1682" s="116">
        <v>9.8584928885908898</v>
      </c>
      <c r="N1682" s="116">
        <v>1.44932132707646</v>
      </c>
      <c r="O1682" s="116">
        <v>1.2232151593090001E-2</v>
      </c>
      <c r="P1682" s="116">
        <v>1.798278741E-3</v>
      </c>
      <c r="Q1682" s="116">
        <v>4.9299030006742797</v>
      </c>
      <c r="R1682" s="116">
        <v>1310</v>
      </c>
      <c r="S1682" s="116" t="s">
        <v>318</v>
      </c>
      <c r="T1682" s="116">
        <v>1310</v>
      </c>
      <c r="U1682" s="116" t="s">
        <v>327</v>
      </c>
      <c r="V1682" s="116" t="s">
        <v>326</v>
      </c>
      <c r="Z1682" s="116">
        <v>0</v>
      </c>
      <c r="AA1682" s="116">
        <v>1</v>
      </c>
      <c r="AB1682" s="116">
        <v>1.2232151593090001E-2</v>
      </c>
      <c r="AC1682" s="116">
        <v>1.798278741E-3</v>
      </c>
      <c r="AD1682" s="116">
        <v>4.9299030006738001</v>
      </c>
      <c r="AF1682" s="116">
        <v>-1</v>
      </c>
      <c r="AG1682" s="116">
        <v>-1</v>
      </c>
      <c r="AH1682" s="116">
        <v>-1</v>
      </c>
      <c r="AI1682" s="116">
        <v>-1</v>
      </c>
      <c r="AJ1682" s="116">
        <v>0</v>
      </c>
      <c r="AM1682" s="116" t="s">
        <v>319</v>
      </c>
      <c r="AN1682" s="116" t="s">
        <v>328</v>
      </c>
      <c r="AQ1682" s="116">
        <v>779</v>
      </c>
      <c r="AR1682" s="116" t="s">
        <v>320</v>
      </c>
      <c r="AS1682" s="116" t="s">
        <v>248</v>
      </c>
      <c r="AT1682" s="116" t="s">
        <v>268</v>
      </c>
      <c r="AV1682" s="116">
        <v>54.847137057449999</v>
      </c>
      <c r="AW1682" s="116">
        <v>3.9982993E-3</v>
      </c>
    </row>
    <row r="1683" spans="1:49" x14ac:dyDescent="0.25">
      <c r="A1683" s="127">
        <v>130000</v>
      </c>
      <c r="B1683" s="127">
        <v>340000</v>
      </c>
      <c r="C1683" s="127">
        <v>340000</v>
      </c>
      <c r="D1683" s="116" t="s">
        <v>314</v>
      </c>
      <c r="E1683" s="116" t="s">
        <v>315</v>
      </c>
      <c r="F1683" s="116" t="s">
        <v>316</v>
      </c>
      <c r="G1683" s="116" t="s">
        <v>317</v>
      </c>
      <c r="H1683" s="116">
        <v>0.36</v>
      </c>
      <c r="I1683" s="116">
        <v>0.57999999999999996</v>
      </c>
      <c r="J1683" s="116" t="s">
        <v>268</v>
      </c>
      <c r="K1683" s="116">
        <v>0.38068347178449002</v>
      </c>
      <c r="L1683" s="116">
        <v>3846.6564204903898</v>
      </c>
      <c r="M1683" s="116">
        <v>11.0809123201481</v>
      </c>
      <c r="N1683" s="116">
        <v>1.9072041180197199</v>
      </c>
      <c r="O1683" s="116">
        <v>4.2183201725735797</v>
      </c>
      <c r="P1683" s="116">
        <v>0.72604108504942999</v>
      </c>
      <c r="Q1683" s="116">
        <v>1464.3585209144001</v>
      </c>
      <c r="R1683" s="116">
        <v>1210</v>
      </c>
      <c r="S1683" s="116" t="s">
        <v>318</v>
      </c>
      <c r="T1683" s="116">
        <v>1210</v>
      </c>
      <c r="U1683" s="116" t="s">
        <v>268</v>
      </c>
      <c r="V1683" s="116" t="s">
        <v>268</v>
      </c>
      <c r="Z1683" s="116">
        <v>0</v>
      </c>
      <c r="AA1683" s="116">
        <v>1</v>
      </c>
      <c r="AB1683" s="116">
        <v>4.2183201725735797</v>
      </c>
      <c r="AC1683" s="116">
        <v>0.72604108504942999</v>
      </c>
      <c r="AD1683" s="116">
        <v>1464.3585209144001</v>
      </c>
      <c r="AF1683" s="116">
        <v>-1</v>
      </c>
      <c r="AG1683" s="116">
        <v>-1</v>
      </c>
      <c r="AH1683" s="116">
        <v>-1</v>
      </c>
      <c r="AI1683" s="116">
        <v>-1</v>
      </c>
      <c r="AJ1683" s="116">
        <v>0</v>
      </c>
      <c r="AM1683" s="116" t="s">
        <v>319</v>
      </c>
      <c r="AN1683" s="116">
        <v>-1</v>
      </c>
      <c r="AQ1683" s="116">
        <v>778</v>
      </c>
      <c r="AR1683" s="116" t="s">
        <v>329</v>
      </c>
      <c r="AS1683" s="116" t="s">
        <v>250</v>
      </c>
      <c r="AT1683" s="116" t="s">
        <v>268</v>
      </c>
      <c r="AV1683" s="116">
        <v>289.44481464219399</v>
      </c>
      <c r="AW1683" s="116">
        <v>1.1876387031</v>
      </c>
    </row>
    <row r="1684" spans="1:49" x14ac:dyDescent="0.25">
      <c r="A1684" s="127">
        <v>130000</v>
      </c>
      <c r="B1684" s="127">
        <v>340000</v>
      </c>
      <c r="C1684" s="127">
        <v>340000</v>
      </c>
      <c r="D1684" s="116" t="s">
        <v>314</v>
      </c>
      <c r="E1684" s="116" t="s">
        <v>315</v>
      </c>
      <c r="F1684" s="116" t="s">
        <v>316</v>
      </c>
      <c r="G1684" s="116" t="s">
        <v>317</v>
      </c>
      <c r="H1684" s="116">
        <v>0.36</v>
      </c>
      <c r="I1684" s="116">
        <v>0.57999999999999996</v>
      </c>
      <c r="J1684" s="116" t="s">
        <v>268</v>
      </c>
      <c r="K1684" s="116">
        <v>4.571665753108E-2</v>
      </c>
      <c r="L1684" s="116">
        <v>3846.6564204903898</v>
      </c>
      <c r="M1684" s="116">
        <v>11.0809123201481</v>
      </c>
      <c r="N1684" s="116">
        <v>1.9072041180197199</v>
      </c>
      <c r="O1684" s="116">
        <v>0.50658227367219999</v>
      </c>
      <c r="P1684" s="116">
        <v>8.7190997505379994E-2</v>
      </c>
      <c r="Q1684" s="116">
        <v>175.856274215312</v>
      </c>
      <c r="R1684" s="116">
        <v>1310</v>
      </c>
      <c r="S1684" s="116" t="s">
        <v>318</v>
      </c>
      <c r="T1684" s="116">
        <v>1310</v>
      </c>
      <c r="U1684" s="116" t="s">
        <v>268</v>
      </c>
      <c r="V1684" s="116" t="s">
        <v>268</v>
      </c>
      <c r="Z1684" s="116">
        <v>0</v>
      </c>
      <c r="AA1684" s="116">
        <v>1</v>
      </c>
      <c r="AB1684" s="116">
        <v>0.50658227367219999</v>
      </c>
      <c r="AC1684" s="116">
        <v>8.7190997505379994E-2</v>
      </c>
      <c r="AD1684" s="116">
        <v>175.85627421531001</v>
      </c>
      <c r="AF1684" s="116">
        <v>-1</v>
      </c>
      <c r="AG1684" s="116">
        <v>-1</v>
      </c>
      <c r="AH1684" s="116">
        <v>-1</v>
      </c>
      <c r="AI1684" s="116">
        <v>-1</v>
      </c>
      <c r="AJ1684" s="116">
        <v>0</v>
      </c>
      <c r="AM1684" s="116" t="s">
        <v>319</v>
      </c>
      <c r="AN1684" s="116">
        <v>-1</v>
      </c>
      <c r="AQ1684" s="116">
        <v>778</v>
      </c>
      <c r="AR1684" s="116" t="s">
        <v>329</v>
      </c>
      <c r="AS1684" s="116" t="s">
        <v>250</v>
      </c>
      <c r="AT1684" s="116" t="s">
        <v>268</v>
      </c>
      <c r="AV1684" s="116">
        <v>55.369538609059397</v>
      </c>
      <c r="AW1684" s="116">
        <v>0.1426247155</v>
      </c>
    </row>
    <row r="1685" spans="1:49" x14ac:dyDescent="0.25">
      <c r="A1685" s="127">
        <v>130000</v>
      </c>
      <c r="B1685" s="127">
        <v>340000</v>
      </c>
      <c r="C1685" s="127">
        <v>340000</v>
      </c>
      <c r="D1685" s="116" t="s">
        <v>314</v>
      </c>
      <c r="E1685" s="116" t="s">
        <v>315</v>
      </c>
      <c r="F1685" s="116" t="s">
        <v>316</v>
      </c>
      <c r="G1685" s="116" t="s">
        <v>317</v>
      </c>
      <c r="H1685" s="116">
        <v>0.36</v>
      </c>
      <c r="I1685" s="116">
        <v>0.57999999999999996</v>
      </c>
      <c r="J1685" s="116" t="s">
        <v>268</v>
      </c>
      <c r="K1685" s="116">
        <v>0.16159378516525999</v>
      </c>
      <c r="L1685" s="116">
        <v>3846.6564204903898</v>
      </c>
      <c r="M1685" s="116">
        <v>11.0809123201481</v>
      </c>
      <c r="N1685" s="116">
        <v>1.9072041180197199</v>
      </c>
      <c r="O1685" s="116">
        <v>1.7906065648971601</v>
      </c>
      <c r="P1685" s="116">
        <v>0.30819233251359002</v>
      </c>
      <c r="Q1685" s="116">
        <v>621.59577121731604</v>
      </c>
      <c r="R1685" s="116">
        <v>1310</v>
      </c>
      <c r="S1685" s="116" t="s">
        <v>318</v>
      </c>
      <c r="T1685" s="116">
        <v>1310</v>
      </c>
      <c r="U1685" s="116" t="s">
        <v>268</v>
      </c>
      <c r="V1685" s="116" t="s">
        <v>268</v>
      </c>
      <c r="Z1685" s="116">
        <v>0</v>
      </c>
      <c r="AA1685" s="116">
        <v>1</v>
      </c>
      <c r="AB1685" s="116">
        <v>1.7906065648971601</v>
      </c>
      <c r="AC1685" s="116">
        <v>0.30819233251359002</v>
      </c>
      <c r="AD1685" s="116">
        <v>621.59577121731604</v>
      </c>
      <c r="AF1685" s="116">
        <v>-1</v>
      </c>
      <c r="AG1685" s="116">
        <v>-1</v>
      </c>
      <c r="AH1685" s="116">
        <v>-1</v>
      </c>
      <c r="AI1685" s="116">
        <v>-1</v>
      </c>
      <c r="AJ1685" s="116">
        <v>0</v>
      </c>
      <c r="AM1685" s="116" t="s">
        <v>319</v>
      </c>
      <c r="AN1685" s="116">
        <v>-1</v>
      </c>
      <c r="AQ1685" s="116">
        <v>778</v>
      </c>
      <c r="AR1685" s="116" t="s">
        <v>329</v>
      </c>
      <c r="AS1685" s="116" t="s">
        <v>250</v>
      </c>
      <c r="AT1685" s="116" t="s">
        <v>268</v>
      </c>
      <c r="AV1685" s="116">
        <v>111.525147249374</v>
      </c>
      <c r="AW1685" s="116">
        <v>0.50413282339999999</v>
      </c>
    </row>
    <row r="1686" spans="1:49" x14ac:dyDescent="0.25">
      <c r="A1686" s="127">
        <v>130000</v>
      </c>
      <c r="B1686" s="127">
        <v>340000</v>
      </c>
      <c r="C1686" s="127">
        <v>340000</v>
      </c>
      <c r="D1686" s="116" t="s">
        <v>314</v>
      </c>
      <c r="E1686" s="116" t="s">
        <v>315</v>
      </c>
      <c r="F1686" s="116" t="s">
        <v>316</v>
      </c>
      <c r="G1686" s="116" t="s">
        <v>317</v>
      </c>
      <c r="H1686" s="116">
        <v>0.36</v>
      </c>
      <c r="I1686" s="116">
        <v>0.57999999999999996</v>
      </c>
      <c r="J1686" s="116" t="s">
        <v>268</v>
      </c>
      <c r="K1686" s="116">
        <v>2.9769539025970002E-2</v>
      </c>
      <c r="L1686" s="116">
        <v>3846.6564204903898</v>
      </c>
      <c r="M1686" s="116">
        <v>11.0809123201481</v>
      </c>
      <c r="N1686" s="116">
        <v>1.9072041180197199</v>
      </c>
      <c r="O1686" s="116">
        <v>0.32987365175802003</v>
      </c>
      <c r="P1686" s="116">
        <v>5.677658742188E-2</v>
      </c>
      <c r="Q1686" s="116">
        <v>114.513188429294</v>
      </c>
      <c r="R1686" s="116">
        <v>1310</v>
      </c>
      <c r="S1686" s="116" t="s">
        <v>318</v>
      </c>
      <c r="T1686" s="116">
        <v>1310</v>
      </c>
      <c r="U1686" s="116" t="s">
        <v>268</v>
      </c>
      <c r="V1686" s="116" t="s">
        <v>268</v>
      </c>
      <c r="Z1686" s="116">
        <v>0</v>
      </c>
      <c r="AA1686" s="116">
        <v>1</v>
      </c>
      <c r="AB1686" s="116">
        <v>0.32987365175802003</v>
      </c>
      <c r="AC1686" s="116">
        <v>5.677658742188E-2</v>
      </c>
      <c r="AD1686" s="116">
        <v>114.513188429294</v>
      </c>
      <c r="AF1686" s="116">
        <v>-1</v>
      </c>
      <c r="AG1686" s="116">
        <v>-1</v>
      </c>
      <c r="AH1686" s="116">
        <v>-1</v>
      </c>
      <c r="AI1686" s="116">
        <v>-1</v>
      </c>
      <c r="AJ1686" s="116">
        <v>0</v>
      </c>
      <c r="AM1686" s="116" t="s">
        <v>319</v>
      </c>
      <c r="AN1686" s="116">
        <v>-1</v>
      </c>
      <c r="AQ1686" s="116">
        <v>778</v>
      </c>
      <c r="AR1686" s="116" t="s">
        <v>329</v>
      </c>
      <c r="AS1686" s="116" t="s">
        <v>250</v>
      </c>
      <c r="AT1686" s="116" t="s">
        <v>268</v>
      </c>
      <c r="AV1686" s="116">
        <v>43.964559885922903</v>
      </c>
      <c r="AW1686" s="116">
        <v>9.2873632100000006E-2</v>
      </c>
    </row>
    <row r="1687" spans="1:49" x14ac:dyDescent="0.25">
      <c r="A1687" s="127">
        <v>140000</v>
      </c>
      <c r="B1687" s="127">
        <v>370000</v>
      </c>
      <c r="C1687" s="127">
        <v>370000</v>
      </c>
      <c r="D1687" s="116" t="s">
        <v>314</v>
      </c>
      <c r="E1687" s="116" t="s">
        <v>315</v>
      </c>
      <c r="F1687" s="116" t="s">
        <v>316</v>
      </c>
      <c r="G1687" s="116" t="s">
        <v>317</v>
      </c>
      <c r="H1687" s="116">
        <v>0.36</v>
      </c>
      <c r="I1687" s="116">
        <v>0.57999999999999996</v>
      </c>
      <c r="J1687" s="116" t="s">
        <v>268</v>
      </c>
      <c r="K1687" s="116">
        <v>0.45842104911628001</v>
      </c>
      <c r="L1687" s="116">
        <v>3884.5578079770698</v>
      </c>
      <c r="M1687" s="116">
        <v>10.967509288911501</v>
      </c>
      <c r="N1687" s="116">
        <v>1.8103635143461601</v>
      </c>
      <c r="O1687" s="116">
        <v>5.0277371144154301</v>
      </c>
      <c r="P1687" s="116">
        <v>0.82990874152840999</v>
      </c>
      <c r="Q1687" s="116">
        <v>1780.7630656857</v>
      </c>
      <c r="R1687" s="116">
        <v>1210</v>
      </c>
      <c r="S1687" s="116" t="s">
        <v>318</v>
      </c>
      <c r="T1687" s="116">
        <v>1210</v>
      </c>
      <c r="U1687" s="116" t="s">
        <v>268</v>
      </c>
      <c r="V1687" s="116" t="s">
        <v>268</v>
      </c>
      <c r="Z1687" s="116">
        <v>0</v>
      </c>
      <c r="AA1687" s="116">
        <v>1</v>
      </c>
      <c r="AB1687" s="116">
        <v>5.0277371144154301</v>
      </c>
      <c r="AC1687" s="116">
        <v>0.82990874152840999</v>
      </c>
      <c r="AD1687" s="116">
        <v>1780.7630656857</v>
      </c>
      <c r="AF1687" s="116">
        <v>-1</v>
      </c>
      <c r="AG1687" s="116">
        <v>-1</v>
      </c>
      <c r="AH1687" s="116">
        <v>-1</v>
      </c>
      <c r="AI1687" s="116">
        <v>-1</v>
      </c>
      <c r="AJ1687" s="116">
        <v>0</v>
      </c>
      <c r="AM1687" s="116" t="s">
        <v>319</v>
      </c>
      <c r="AN1687" s="116">
        <v>-1</v>
      </c>
      <c r="AQ1687" s="116">
        <v>778</v>
      </c>
      <c r="AR1687" s="116" t="s">
        <v>329</v>
      </c>
      <c r="AS1687" s="116" t="s">
        <v>250</v>
      </c>
      <c r="AT1687" s="116" t="s">
        <v>268</v>
      </c>
      <c r="AV1687" s="116">
        <v>199.96871236398201</v>
      </c>
      <c r="AW1687" s="116">
        <v>1.4442522836</v>
      </c>
    </row>
    <row r="1688" spans="1:49" x14ac:dyDescent="0.25">
      <c r="A1688" s="127">
        <v>140000</v>
      </c>
      <c r="B1688" s="127">
        <v>370000</v>
      </c>
      <c r="C1688" s="127">
        <v>370000</v>
      </c>
      <c r="D1688" s="116" t="s">
        <v>314</v>
      </c>
      <c r="E1688" s="116" t="s">
        <v>315</v>
      </c>
      <c r="F1688" s="116" t="s">
        <v>316</v>
      </c>
      <c r="G1688" s="116" t="s">
        <v>317</v>
      </c>
      <c r="H1688" s="116">
        <v>0.36</v>
      </c>
      <c r="I1688" s="116">
        <v>0.57999999999999996</v>
      </c>
      <c r="J1688" s="116" t="s">
        <v>268</v>
      </c>
      <c r="K1688" s="116">
        <v>9.0902759655779999E-2</v>
      </c>
      <c r="L1688" s="116">
        <v>3884.5578079770698</v>
      </c>
      <c r="M1688" s="116">
        <v>10.967509288911501</v>
      </c>
      <c r="N1688" s="116">
        <v>1.8103635143461601</v>
      </c>
      <c r="O1688" s="116">
        <v>0.99697686091249005</v>
      </c>
      <c r="P1688" s="116">
        <v>0.16456703943420001</v>
      </c>
      <c r="Q1688" s="116">
        <v>353.11702478753398</v>
      </c>
      <c r="R1688" s="116">
        <v>1310</v>
      </c>
      <c r="S1688" s="116" t="s">
        <v>318</v>
      </c>
      <c r="T1688" s="116">
        <v>1310</v>
      </c>
      <c r="U1688" s="116" t="s">
        <v>268</v>
      </c>
      <c r="V1688" s="116" t="s">
        <v>268</v>
      </c>
      <c r="Z1688" s="116">
        <v>0</v>
      </c>
      <c r="AA1688" s="116">
        <v>1</v>
      </c>
      <c r="AB1688" s="116">
        <v>0.99697686091249005</v>
      </c>
      <c r="AC1688" s="116">
        <v>0.16456703943420001</v>
      </c>
      <c r="AD1688" s="116">
        <v>353.11702478753602</v>
      </c>
      <c r="AF1688" s="116">
        <v>-1</v>
      </c>
      <c r="AG1688" s="116">
        <v>-1</v>
      </c>
      <c r="AH1688" s="116">
        <v>-1</v>
      </c>
      <c r="AI1688" s="116">
        <v>-1</v>
      </c>
      <c r="AJ1688" s="116">
        <v>0</v>
      </c>
      <c r="AM1688" s="116" t="s">
        <v>319</v>
      </c>
      <c r="AN1688" s="116">
        <v>-1</v>
      </c>
      <c r="AQ1688" s="116">
        <v>778</v>
      </c>
      <c r="AR1688" s="116" t="s">
        <v>329</v>
      </c>
      <c r="AS1688" s="116" t="s">
        <v>250</v>
      </c>
      <c r="AT1688" s="116" t="s">
        <v>268</v>
      </c>
      <c r="AV1688" s="116">
        <v>76.721865126859498</v>
      </c>
      <c r="AW1688" s="116">
        <v>0.2863885035</v>
      </c>
    </row>
    <row r="1689" spans="1:49" x14ac:dyDescent="0.25">
      <c r="A1689" s="127">
        <v>140000</v>
      </c>
      <c r="B1689" s="127">
        <v>370000</v>
      </c>
      <c r="C1689" s="127">
        <v>370000</v>
      </c>
      <c r="D1689" s="116" t="s">
        <v>314</v>
      </c>
      <c r="E1689" s="116" t="s">
        <v>315</v>
      </c>
      <c r="F1689" s="116" t="s">
        <v>316</v>
      </c>
      <c r="G1689" s="116" t="s">
        <v>317</v>
      </c>
      <c r="H1689" s="116">
        <v>0.36</v>
      </c>
      <c r="I1689" s="116">
        <v>0.57999999999999996</v>
      </c>
      <c r="J1689" s="116" t="s">
        <v>268</v>
      </c>
      <c r="K1689" s="116">
        <v>6.8439645010910002E-2</v>
      </c>
      <c r="L1689" s="116">
        <v>3884.5578079770698</v>
      </c>
      <c r="M1689" s="116">
        <v>10.967509288911501</v>
      </c>
      <c r="N1689" s="116">
        <v>1.8103635143461601</v>
      </c>
      <c r="O1689" s="116">
        <v>0.75061244238697</v>
      </c>
      <c r="P1689" s="116">
        <v>0.12390063626255</v>
      </c>
      <c r="Q1689" s="116">
        <v>265.85775740231298</v>
      </c>
      <c r="R1689" s="116">
        <v>1310</v>
      </c>
      <c r="S1689" s="116" t="s">
        <v>318</v>
      </c>
      <c r="T1689" s="116">
        <v>1310</v>
      </c>
      <c r="U1689" s="116" t="s">
        <v>268</v>
      </c>
      <c r="V1689" s="116" t="s">
        <v>268</v>
      </c>
      <c r="Z1689" s="116">
        <v>0</v>
      </c>
      <c r="AA1689" s="116">
        <v>1</v>
      </c>
      <c r="AB1689" s="116">
        <v>0.75061244238697</v>
      </c>
      <c r="AC1689" s="116">
        <v>0.12390063626255</v>
      </c>
      <c r="AD1689" s="116">
        <v>265.85775740231401</v>
      </c>
      <c r="AF1689" s="116">
        <v>-1</v>
      </c>
      <c r="AG1689" s="116">
        <v>-1</v>
      </c>
      <c r="AH1689" s="116">
        <v>-1</v>
      </c>
      <c r="AI1689" s="116">
        <v>-1</v>
      </c>
      <c r="AJ1689" s="116">
        <v>0</v>
      </c>
      <c r="AM1689" s="116" t="s">
        <v>319</v>
      </c>
      <c r="AN1689" s="116">
        <v>-1</v>
      </c>
      <c r="AQ1689" s="116">
        <v>778</v>
      </c>
      <c r="AR1689" s="116" t="s">
        <v>329</v>
      </c>
      <c r="AS1689" s="116" t="s">
        <v>250</v>
      </c>
      <c r="AT1689" s="116" t="s">
        <v>268</v>
      </c>
      <c r="AV1689" s="116">
        <v>66.697880240750806</v>
      </c>
      <c r="AW1689" s="116">
        <v>0.21561861909999999</v>
      </c>
    </row>
    <row r="1690" spans="1:49" x14ac:dyDescent="0.25">
      <c r="A1690" s="127">
        <v>140000</v>
      </c>
      <c r="B1690" s="127">
        <v>380000</v>
      </c>
      <c r="C1690" s="127">
        <v>380000</v>
      </c>
      <c r="D1690" s="116" t="s">
        <v>314</v>
      </c>
      <c r="E1690" s="116" t="s">
        <v>315</v>
      </c>
      <c r="F1690" s="116" t="s">
        <v>316</v>
      </c>
      <c r="G1690" s="116" t="s">
        <v>317</v>
      </c>
      <c r="H1690" s="116">
        <v>0.36</v>
      </c>
      <c r="I1690" s="116">
        <v>0.57999999999999996</v>
      </c>
      <c r="J1690" s="116" t="s">
        <v>268</v>
      </c>
      <c r="K1690" s="116">
        <v>6.2395373659540003E-2</v>
      </c>
      <c r="L1690" s="116">
        <v>3901.3621559066701</v>
      </c>
      <c r="M1690" s="116">
        <v>11.1086509635971</v>
      </c>
      <c r="N1690" s="116">
        <v>2.10043775048501</v>
      </c>
      <c r="O1690" s="116">
        <v>0.69312842772711003</v>
      </c>
      <c r="P1690" s="116">
        <v>0.13105759829012001</v>
      </c>
      <c r="Q1690" s="116">
        <v>243.426949499008</v>
      </c>
      <c r="R1690" s="116">
        <v>1210</v>
      </c>
      <c r="S1690" s="116" t="s">
        <v>318</v>
      </c>
      <c r="T1690" s="116">
        <v>1210</v>
      </c>
      <c r="U1690" s="116" t="s">
        <v>268</v>
      </c>
      <c r="V1690" s="116" t="s">
        <v>268</v>
      </c>
      <c r="Z1690" s="116">
        <v>0</v>
      </c>
      <c r="AA1690" s="116">
        <v>1</v>
      </c>
      <c r="AB1690" s="116">
        <v>0.69312842772711003</v>
      </c>
      <c r="AC1690" s="116">
        <v>0.13105759829012001</v>
      </c>
      <c r="AD1690" s="116">
        <v>243.426949499009</v>
      </c>
      <c r="AF1690" s="116">
        <v>-1</v>
      </c>
      <c r="AG1690" s="116">
        <v>-1</v>
      </c>
      <c r="AH1690" s="116">
        <v>-1</v>
      </c>
      <c r="AI1690" s="116">
        <v>-1</v>
      </c>
      <c r="AJ1690" s="116">
        <v>0</v>
      </c>
      <c r="AM1690" s="116" t="s">
        <v>319</v>
      </c>
      <c r="AN1690" s="116">
        <v>-1</v>
      </c>
      <c r="AQ1690" s="116">
        <v>778</v>
      </c>
      <c r="AR1690" s="116" t="s">
        <v>329</v>
      </c>
      <c r="AS1690" s="116" t="s">
        <v>250</v>
      </c>
      <c r="AT1690" s="116" t="s">
        <v>268</v>
      </c>
      <c r="AV1690" s="116">
        <v>110.11225006101699</v>
      </c>
      <c r="AW1690" s="116">
        <v>0.19742656080000001</v>
      </c>
    </row>
    <row r="1691" spans="1:49" x14ac:dyDescent="0.25">
      <c r="A1691" s="127">
        <v>140000</v>
      </c>
      <c r="B1691" s="127">
        <v>380000</v>
      </c>
      <c r="C1691" s="127">
        <v>380000</v>
      </c>
      <c r="D1691" s="116" t="s">
        <v>314</v>
      </c>
      <c r="E1691" s="116" t="s">
        <v>315</v>
      </c>
      <c r="F1691" s="116" t="s">
        <v>316</v>
      </c>
      <c r="G1691" s="116" t="s">
        <v>317</v>
      </c>
      <c r="H1691" s="116">
        <v>0.36</v>
      </c>
      <c r="I1691" s="116">
        <v>0.57999999999999996</v>
      </c>
      <c r="J1691" s="116" t="s">
        <v>268</v>
      </c>
      <c r="K1691" s="116">
        <v>0.14740092338284999</v>
      </c>
      <c r="L1691" s="116">
        <v>3901.3621559066701</v>
      </c>
      <c r="M1691" s="116">
        <v>11.1086509635971</v>
      </c>
      <c r="N1691" s="116">
        <v>2.10043775048501</v>
      </c>
      <c r="O1691" s="116">
        <v>1.637425409572</v>
      </c>
      <c r="P1691" s="116">
        <v>0.30960646392968</v>
      </c>
      <c r="Q1691" s="116">
        <v>575.06438423154896</v>
      </c>
      <c r="R1691" s="116">
        <v>1310</v>
      </c>
      <c r="S1691" s="116" t="s">
        <v>318</v>
      </c>
      <c r="T1691" s="116">
        <v>1310</v>
      </c>
      <c r="U1691" s="116" t="s">
        <v>268</v>
      </c>
      <c r="V1691" s="116" t="s">
        <v>268</v>
      </c>
      <c r="Z1691" s="116">
        <v>0</v>
      </c>
      <c r="AA1691" s="116">
        <v>1</v>
      </c>
      <c r="AB1691" s="116">
        <v>1.637425409572</v>
      </c>
      <c r="AC1691" s="116">
        <v>0.30960646392968</v>
      </c>
      <c r="AD1691" s="116">
        <v>575.06438423154896</v>
      </c>
      <c r="AF1691" s="116">
        <v>-1</v>
      </c>
      <c r="AG1691" s="116">
        <v>-1</v>
      </c>
      <c r="AH1691" s="116">
        <v>-1</v>
      </c>
      <c r="AI1691" s="116">
        <v>-1</v>
      </c>
      <c r="AJ1691" s="116">
        <v>0</v>
      </c>
      <c r="AM1691" s="116" t="s">
        <v>319</v>
      </c>
      <c r="AN1691" s="116">
        <v>-1</v>
      </c>
      <c r="AQ1691" s="116">
        <v>778</v>
      </c>
      <c r="AR1691" s="116" t="s">
        <v>329</v>
      </c>
      <c r="AS1691" s="116" t="s">
        <v>250</v>
      </c>
      <c r="AT1691" s="116" t="s">
        <v>268</v>
      </c>
      <c r="AV1691" s="116">
        <v>115.881319984041</v>
      </c>
      <c r="AW1691" s="116">
        <v>0.46639447220000002</v>
      </c>
    </row>
    <row r="1692" spans="1:49" x14ac:dyDescent="0.25">
      <c r="A1692" s="127">
        <v>140000</v>
      </c>
      <c r="B1692" s="127">
        <v>380000</v>
      </c>
      <c r="C1692" s="127">
        <v>380000</v>
      </c>
      <c r="D1692" s="116" t="s">
        <v>314</v>
      </c>
      <c r="E1692" s="116" t="s">
        <v>315</v>
      </c>
      <c r="F1692" s="116" t="s">
        <v>316</v>
      </c>
      <c r="G1692" s="116" t="s">
        <v>317</v>
      </c>
      <c r="H1692" s="116">
        <v>0.36</v>
      </c>
      <c r="I1692" s="116">
        <v>0.57999999999999996</v>
      </c>
      <c r="J1692" s="116" t="s">
        <v>268</v>
      </c>
      <c r="K1692" s="116">
        <v>0.40796715655646998</v>
      </c>
      <c r="L1692" s="116">
        <v>3901.3621559066701</v>
      </c>
      <c r="M1692" s="116">
        <v>11.1086509635971</v>
      </c>
      <c r="N1692" s="116">
        <v>2.10043775048501</v>
      </c>
      <c r="O1692" s="116">
        <v>4.5319647467970796</v>
      </c>
      <c r="P1692" s="116">
        <v>0.85690961658925002</v>
      </c>
      <c r="Q1692" s="116">
        <v>1591.6276254422801</v>
      </c>
      <c r="R1692" s="116">
        <v>1310</v>
      </c>
      <c r="S1692" s="116" t="s">
        <v>318</v>
      </c>
      <c r="T1692" s="116">
        <v>1310</v>
      </c>
      <c r="U1692" s="116" t="s">
        <v>268</v>
      </c>
      <c r="V1692" s="116" t="s">
        <v>268</v>
      </c>
      <c r="Z1692" s="116">
        <v>0</v>
      </c>
      <c r="AA1692" s="116">
        <v>1</v>
      </c>
      <c r="AB1692" s="116">
        <v>4.5319647467970796</v>
      </c>
      <c r="AC1692" s="116">
        <v>0.85690961658925002</v>
      </c>
      <c r="AD1692" s="116">
        <v>1591.6276254422801</v>
      </c>
      <c r="AF1692" s="116">
        <v>-1</v>
      </c>
      <c r="AG1692" s="116">
        <v>-1</v>
      </c>
      <c r="AH1692" s="116">
        <v>-1</v>
      </c>
      <c r="AI1692" s="116">
        <v>-1</v>
      </c>
      <c r="AJ1692" s="116">
        <v>0</v>
      </c>
      <c r="AM1692" s="116" t="s">
        <v>319</v>
      </c>
      <c r="AN1692" s="116">
        <v>-1</v>
      </c>
      <c r="AQ1692" s="116">
        <v>778</v>
      </c>
      <c r="AR1692" s="116" t="s">
        <v>329</v>
      </c>
      <c r="AS1692" s="116" t="s">
        <v>250</v>
      </c>
      <c r="AT1692" s="116" t="s">
        <v>268</v>
      </c>
      <c r="AV1692" s="116">
        <v>163.41992743737799</v>
      </c>
      <c r="AW1692" s="116">
        <v>1.290857766</v>
      </c>
    </row>
    <row r="1693" spans="1:49" x14ac:dyDescent="0.25">
      <c r="A1693" s="127">
        <v>140000</v>
      </c>
      <c r="B1693" s="127">
        <v>390000</v>
      </c>
      <c r="C1693" s="127">
        <v>390000</v>
      </c>
      <c r="D1693" s="116" t="s">
        <v>314</v>
      </c>
      <c r="E1693" s="116" t="s">
        <v>315</v>
      </c>
      <c r="F1693" s="116" t="s">
        <v>316</v>
      </c>
      <c r="G1693" s="116" t="s">
        <v>317</v>
      </c>
      <c r="H1693" s="116">
        <v>0.36</v>
      </c>
      <c r="I1693" s="116">
        <v>0.57999999999999996</v>
      </c>
      <c r="J1693" s="116" t="s">
        <v>268</v>
      </c>
      <c r="K1693" s="116">
        <v>0.35223194907736</v>
      </c>
      <c r="L1693" s="116">
        <v>3844.3521164489298</v>
      </c>
      <c r="M1693" s="116">
        <v>11.152074226579501</v>
      </c>
      <c r="N1693" s="116">
        <v>1.9472880217492099</v>
      </c>
      <c r="O1693" s="116">
        <v>3.92811684108361</v>
      </c>
      <c r="P1693" s="116">
        <v>0.68589705531572998</v>
      </c>
      <c r="Q1693" s="116">
        <v>1354.1036389165099</v>
      </c>
      <c r="R1693" s="116">
        <v>1210</v>
      </c>
      <c r="S1693" s="116" t="s">
        <v>318</v>
      </c>
      <c r="T1693" s="116">
        <v>1210</v>
      </c>
      <c r="U1693" s="116" t="s">
        <v>268</v>
      </c>
      <c r="V1693" s="116" t="s">
        <v>268</v>
      </c>
      <c r="Z1693" s="116">
        <v>0</v>
      </c>
      <c r="AA1693" s="116">
        <v>1</v>
      </c>
      <c r="AB1693" s="116">
        <v>3.92811684108361</v>
      </c>
      <c r="AC1693" s="116">
        <v>0.68589705531572998</v>
      </c>
      <c r="AD1693" s="116">
        <v>1354.1036389165099</v>
      </c>
      <c r="AF1693" s="116">
        <v>-1</v>
      </c>
      <c r="AG1693" s="116">
        <v>-1</v>
      </c>
      <c r="AH1693" s="116">
        <v>-1</v>
      </c>
      <c r="AI1693" s="116">
        <v>-1</v>
      </c>
      <c r="AJ1693" s="116">
        <v>0</v>
      </c>
      <c r="AM1693" s="116" t="s">
        <v>319</v>
      </c>
      <c r="AN1693" s="116">
        <v>-1</v>
      </c>
      <c r="AQ1693" s="116">
        <v>778</v>
      </c>
      <c r="AR1693" s="116" t="s">
        <v>329</v>
      </c>
      <c r="AS1693" s="116" t="s">
        <v>250</v>
      </c>
      <c r="AT1693" s="116" t="s">
        <v>268</v>
      </c>
      <c r="AV1693" s="116">
        <v>199.95729543632501</v>
      </c>
      <c r="AW1693" s="116">
        <v>1.0982186853</v>
      </c>
    </row>
    <row r="1694" spans="1:49" x14ac:dyDescent="0.25">
      <c r="A1694" s="127">
        <v>140000</v>
      </c>
      <c r="B1694" s="127">
        <v>390000</v>
      </c>
      <c r="C1694" s="127">
        <v>390000</v>
      </c>
      <c r="D1694" s="116" t="s">
        <v>314</v>
      </c>
      <c r="E1694" s="116" t="s">
        <v>315</v>
      </c>
      <c r="F1694" s="116" t="s">
        <v>316</v>
      </c>
      <c r="G1694" s="116" t="s">
        <v>317</v>
      </c>
      <c r="H1694" s="116">
        <v>0.36</v>
      </c>
      <c r="I1694" s="116">
        <v>0.57999999999999996</v>
      </c>
      <c r="J1694" s="116" t="s">
        <v>268</v>
      </c>
      <c r="K1694" s="116">
        <v>0.21978156572474</v>
      </c>
      <c r="L1694" s="116">
        <v>3844.3521164489298</v>
      </c>
      <c r="M1694" s="116">
        <v>11.152074226579501</v>
      </c>
      <c r="N1694" s="116">
        <v>1.9472880217492099</v>
      </c>
      <c r="O1694" s="116">
        <v>2.4510203345962398</v>
      </c>
      <c r="P1694" s="116">
        <v>0.42797801033707999</v>
      </c>
      <c r="Q1694" s="116">
        <v>844.91772735038796</v>
      </c>
      <c r="R1694" s="116">
        <v>1310</v>
      </c>
      <c r="S1694" s="116" t="s">
        <v>318</v>
      </c>
      <c r="T1694" s="116">
        <v>1310</v>
      </c>
      <c r="U1694" s="116" t="s">
        <v>268</v>
      </c>
      <c r="V1694" s="116" t="s">
        <v>268</v>
      </c>
      <c r="Z1694" s="116">
        <v>0</v>
      </c>
      <c r="AA1694" s="116">
        <v>1</v>
      </c>
      <c r="AB1694" s="116">
        <v>2.4510203345962398</v>
      </c>
      <c r="AC1694" s="116">
        <v>0.42797801033707999</v>
      </c>
      <c r="AD1694" s="116">
        <v>844.91772735038796</v>
      </c>
      <c r="AF1694" s="116">
        <v>-1</v>
      </c>
      <c r="AG1694" s="116">
        <v>-1</v>
      </c>
      <c r="AH1694" s="116">
        <v>-1</v>
      </c>
      <c r="AI1694" s="116">
        <v>-1</v>
      </c>
      <c r="AJ1694" s="116">
        <v>0</v>
      </c>
      <c r="AM1694" s="116" t="s">
        <v>319</v>
      </c>
      <c r="AN1694" s="116">
        <v>-1</v>
      </c>
      <c r="AQ1694" s="116">
        <v>778</v>
      </c>
      <c r="AR1694" s="116" t="s">
        <v>329</v>
      </c>
      <c r="AS1694" s="116" t="s">
        <v>250</v>
      </c>
      <c r="AT1694" s="116" t="s">
        <v>268</v>
      </c>
      <c r="AV1694" s="116">
        <v>122.232056679927</v>
      </c>
      <c r="AW1694" s="116">
        <v>0.68525363130000005</v>
      </c>
    </row>
    <row r="1695" spans="1:49" x14ac:dyDescent="0.25">
      <c r="A1695" s="127">
        <v>140000</v>
      </c>
      <c r="B1695" s="127">
        <v>390000</v>
      </c>
      <c r="C1695" s="127">
        <v>390000</v>
      </c>
      <c r="D1695" s="116" t="s">
        <v>314</v>
      </c>
      <c r="E1695" s="116" t="s">
        <v>315</v>
      </c>
      <c r="F1695" s="116" t="s">
        <v>316</v>
      </c>
      <c r="G1695" s="116" t="s">
        <v>317</v>
      </c>
      <c r="H1695" s="116">
        <v>0.36</v>
      </c>
      <c r="I1695" s="116">
        <v>0.57999999999999996</v>
      </c>
      <c r="J1695" s="116" t="s">
        <v>268</v>
      </c>
      <c r="K1695" s="116">
        <v>4.5749938980860001E-2</v>
      </c>
      <c r="L1695" s="116">
        <v>3844.3521164489298</v>
      </c>
      <c r="M1695" s="116">
        <v>11.152074226579501</v>
      </c>
      <c r="N1695" s="116">
        <v>1.9472880217492099</v>
      </c>
      <c r="O1695" s="116">
        <v>0.51020671537609996</v>
      </c>
      <c r="P1695" s="116">
        <v>8.9088308173189995E-2</v>
      </c>
      <c r="Q1695" s="116">
        <v>175.878874748502</v>
      </c>
      <c r="R1695" s="116">
        <v>1310</v>
      </c>
      <c r="S1695" s="116" t="s">
        <v>318</v>
      </c>
      <c r="T1695" s="116">
        <v>1310</v>
      </c>
      <c r="U1695" s="116" t="s">
        <v>268</v>
      </c>
      <c r="V1695" s="116" t="s">
        <v>268</v>
      </c>
      <c r="Z1695" s="116">
        <v>0</v>
      </c>
      <c r="AA1695" s="116">
        <v>1</v>
      </c>
      <c r="AB1695" s="116">
        <v>0.51020671537609996</v>
      </c>
      <c r="AC1695" s="116">
        <v>8.9088308173189995E-2</v>
      </c>
      <c r="AD1695" s="116">
        <v>175.878874748501</v>
      </c>
      <c r="AF1695" s="116">
        <v>-1</v>
      </c>
      <c r="AG1695" s="116">
        <v>-1</v>
      </c>
      <c r="AH1695" s="116">
        <v>-1</v>
      </c>
      <c r="AI1695" s="116">
        <v>-1</v>
      </c>
      <c r="AJ1695" s="116">
        <v>0</v>
      </c>
      <c r="AM1695" s="116" t="s">
        <v>319</v>
      </c>
      <c r="AN1695" s="116">
        <v>-1</v>
      </c>
      <c r="AQ1695" s="116">
        <v>778</v>
      </c>
      <c r="AR1695" s="116" t="s">
        <v>329</v>
      </c>
      <c r="AS1695" s="116" t="s">
        <v>250</v>
      </c>
      <c r="AT1695" s="116" t="s">
        <v>268</v>
      </c>
      <c r="AV1695" s="116">
        <v>63.645781202063297</v>
      </c>
      <c r="AW1695" s="116">
        <v>0.14264304520000001</v>
      </c>
    </row>
    <row r="1696" spans="1:49" x14ac:dyDescent="0.25">
      <c r="A1696" s="127">
        <v>140000</v>
      </c>
      <c r="B1696" s="127">
        <v>410000</v>
      </c>
      <c r="C1696" s="127">
        <v>410000</v>
      </c>
      <c r="D1696" s="116" t="s">
        <v>314</v>
      </c>
      <c r="E1696" s="116" t="s">
        <v>315</v>
      </c>
      <c r="F1696" s="116" t="s">
        <v>316</v>
      </c>
      <c r="G1696" s="116" t="s">
        <v>317</v>
      </c>
      <c r="H1696" s="116">
        <v>0.36</v>
      </c>
      <c r="I1696" s="116">
        <v>0.57999999999999996</v>
      </c>
      <c r="J1696" s="116" t="s">
        <v>330</v>
      </c>
      <c r="K1696" s="116">
        <v>0.16322404649889999</v>
      </c>
      <c r="L1696" s="116">
        <v>2589.7357440400901</v>
      </c>
      <c r="M1696" s="116">
        <v>5.7887593400757904</v>
      </c>
      <c r="N1696" s="116">
        <v>0.42868913840298001</v>
      </c>
      <c r="O1696" s="116">
        <v>0.94486472369548002</v>
      </c>
      <c r="P1696" s="116">
        <v>6.9972375860260005E-2</v>
      </c>
      <c r="Q1696" s="116">
        <v>422.70714750506897</v>
      </c>
      <c r="R1696" s="116">
        <v>4110</v>
      </c>
      <c r="S1696" s="116" t="s">
        <v>331</v>
      </c>
      <c r="T1696" s="116">
        <v>4110</v>
      </c>
      <c r="U1696" s="116" t="s">
        <v>268</v>
      </c>
      <c r="V1696" s="116" t="s">
        <v>268</v>
      </c>
      <c r="Y1696" s="116" t="s">
        <v>330</v>
      </c>
      <c r="Z1696" s="116">
        <v>0</v>
      </c>
      <c r="AA1696" s="116">
        <v>1</v>
      </c>
      <c r="AB1696" s="116">
        <v>0.94486472369548002</v>
      </c>
      <c r="AC1696" s="116">
        <v>6.9972375860260005E-2</v>
      </c>
      <c r="AD1696" s="116">
        <v>1599.84409714665</v>
      </c>
      <c r="AF1696" s="116">
        <v>-1</v>
      </c>
      <c r="AG1696" s="116">
        <v>-1</v>
      </c>
      <c r="AH1696" s="116">
        <v>-1</v>
      </c>
      <c r="AI1696" s="116">
        <v>-1</v>
      </c>
      <c r="AJ1696" s="116">
        <v>0</v>
      </c>
      <c r="AM1696" s="116" t="s">
        <v>319</v>
      </c>
      <c r="AN1696" s="116">
        <v>-1</v>
      </c>
      <c r="AQ1696" s="116">
        <v>778</v>
      </c>
      <c r="AR1696" s="116" t="s">
        <v>329</v>
      </c>
      <c r="AS1696" s="116" t="s">
        <v>250</v>
      </c>
      <c r="AT1696" s="116" t="s">
        <v>268</v>
      </c>
      <c r="AV1696" s="116">
        <v>126.439061219221</v>
      </c>
      <c r="AW1696" s="116">
        <v>1.2975215711000001</v>
      </c>
    </row>
    <row r="1697" spans="1:49" x14ac:dyDescent="0.25">
      <c r="A1697" s="127">
        <v>140000</v>
      </c>
      <c r="B1697" s="127">
        <v>430000</v>
      </c>
      <c r="C1697" s="127">
        <v>430000</v>
      </c>
      <c r="D1697" s="116" t="s">
        <v>314</v>
      </c>
      <c r="E1697" s="116" t="s">
        <v>315</v>
      </c>
      <c r="F1697" s="116" t="s">
        <v>316</v>
      </c>
      <c r="G1697" s="116" t="s">
        <v>317</v>
      </c>
      <c r="H1697" s="116">
        <v>0.36</v>
      </c>
      <c r="I1697" s="116">
        <v>0.57999999999999996</v>
      </c>
      <c r="J1697" s="116" t="s">
        <v>268</v>
      </c>
      <c r="K1697" s="116">
        <v>0.24218161721020001</v>
      </c>
      <c r="L1697" s="116">
        <v>3855.7367891675999</v>
      </c>
      <c r="M1697" s="116">
        <v>9.5554903980723704</v>
      </c>
      <c r="N1697" s="116">
        <v>1.3635937449401001</v>
      </c>
      <c r="O1697" s="116">
        <v>2.31416411784177</v>
      </c>
      <c r="P1697" s="116">
        <v>0.33023733836731001</v>
      </c>
      <c r="Q1697" s="116">
        <v>933.788571137502</v>
      </c>
      <c r="R1697" s="116">
        <v>1210</v>
      </c>
      <c r="S1697" s="116" t="s">
        <v>318</v>
      </c>
      <c r="T1697" s="116">
        <v>1210</v>
      </c>
      <c r="U1697" s="116" t="s">
        <v>268</v>
      </c>
      <c r="V1697" s="116" t="s">
        <v>268</v>
      </c>
      <c r="Z1697" s="116">
        <v>0</v>
      </c>
      <c r="AA1697" s="116">
        <v>1</v>
      </c>
      <c r="AB1697" s="116">
        <v>2.31416411784177</v>
      </c>
      <c r="AC1697" s="116">
        <v>0.33023733836731001</v>
      </c>
      <c r="AD1697" s="116">
        <v>933.788571137502</v>
      </c>
      <c r="AF1697" s="116">
        <v>-1</v>
      </c>
      <c r="AG1697" s="116">
        <v>-1</v>
      </c>
      <c r="AH1697" s="116">
        <v>-1</v>
      </c>
      <c r="AI1697" s="116">
        <v>-1</v>
      </c>
      <c r="AJ1697" s="116">
        <v>0</v>
      </c>
      <c r="AM1697" s="116" t="s">
        <v>319</v>
      </c>
      <c r="AN1697" s="116">
        <v>-1</v>
      </c>
      <c r="AQ1697" s="116">
        <v>778</v>
      </c>
      <c r="AR1697" s="116" t="s">
        <v>329</v>
      </c>
      <c r="AS1697" s="116" t="s">
        <v>250</v>
      </c>
      <c r="AT1697" s="116" t="s">
        <v>268</v>
      </c>
      <c r="AV1697" s="116">
        <v>143.48663286852201</v>
      </c>
      <c r="AW1697" s="116">
        <v>0.75733055240000002</v>
      </c>
    </row>
    <row r="1698" spans="1:49" x14ac:dyDescent="0.25">
      <c r="A1698" s="127">
        <v>140000</v>
      </c>
      <c r="B1698" s="127">
        <v>430000</v>
      </c>
      <c r="C1698" s="127">
        <v>430000</v>
      </c>
      <c r="D1698" s="116" t="s">
        <v>314</v>
      </c>
      <c r="E1698" s="116" t="s">
        <v>315</v>
      </c>
      <c r="F1698" s="116" t="s">
        <v>316</v>
      </c>
      <c r="G1698" s="116" t="s">
        <v>317</v>
      </c>
      <c r="H1698" s="116">
        <v>0.36</v>
      </c>
      <c r="I1698" s="116">
        <v>0.57999999999999996</v>
      </c>
      <c r="J1698" s="116" t="s">
        <v>268</v>
      </c>
      <c r="K1698" s="116">
        <v>7.4609074306900003E-3</v>
      </c>
      <c r="L1698" s="116">
        <v>3855.7367891675999</v>
      </c>
      <c r="M1698" s="116">
        <v>9.5554903980723704</v>
      </c>
      <c r="N1698" s="116">
        <v>1.3635937449401001</v>
      </c>
      <c r="O1698" s="116">
        <v>7.1292629314909997E-2</v>
      </c>
      <c r="P1698" s="116">
        <v>1.017364670407E-2</v>
      </c>
      <c r="Q1698" s="116">
        <v>28.7672952611046</v>
      </c>
      <c r="R1698" s="116">
        <v>1310</v>
      </c>
      <c r="S1698" s="116" t="s">
        <v>318</v>
      </c>
      <c r="T1698" s="116">
        <v>1310</v>
      </c>
      <c r="U1698" s="116" t="s">
        <v>268</v>
      </c>
      <c r="V1698" s="116" t="s">
        <v>268</v>
      </c>
      <c r="Z1698" s="116">
        <v>0</v>
      </c>
      <c r="AA1698" s="116">
        <v>1</v>
      </c>
      <c r="AB1698" s="116">
        <v>7.1292629314909997E-2</v>
      </c>
      <c r="AC1698" s="116">
        <v>1.017364670407E-2</v>
      </c>
      <c r="AD1698" s="116">
        <v>28.767295261103499</v>
      </c>
      <c r="AF1698" s="116">
        <v>-1</v>
      </c>
      <c r="AG1698" s="116">
        <v>-1</v>
      </c>
      <c r="AH1698" s="116">
        <v>-1</v>
      </c>
      <c r="AI1698" s="116">
        <v>-1</v>
      </c>
      <c r="AJ1698" s="116">
        <v>0</v>
      </c>
      <c r="AM1698" s="116" t="s">
        <v>319</v>
      </c>
      <c r="AN1698" s="116">
        <v>-1</v>
      </c>
      <c r="AQ1698" s="116">
        <v>778</v>
      </c>
      <c r="AR1698" s="116" t="s">
        <v>329</v>
      </c>
      <c r="AS1698" s="116" t="s">
        <v>250</v>
      </c>
      <c r="AT1698" s="116" t="s">
        <v>268</v>
      </c>
      <c r="AV1698" s="116">
        <v>23.685150201294</v>
      </c>
      <c r="AW1698" s="116">
        <v>2.33311397E-2</v>
      </c>
    </row>
    <row r="1699" spans="1:49" x14ac:dyDescent="0.25">
      <c r="A1699" s="127">
        <v>140000</v>
      </c>
      <c r="B1699" s="127">
        <v>430000</v>
      </c>
      <c r="C1699" s="127">
        <v>430000</v>
      </c>
      <c r="D1699" s="116" t="s">
        <v>314</v>
      </c>
      <c r="E1699" s="116" t="s">
        <v>315</v>
      </c>
      <c r="F1699" s="116" t="s">
        <v>316</v>
      </c>
      <c r="G1699" s="116" t="s">
        <v>317</v>
      </c>
      <c r="H1699" s="116">
        <v>0.36</v>
      </c>
      <c r="I1699" s="116">
        <v>0.57999999999999996</v>
      </c>
      <c r="J1699" s="116" t="s">
        <v>268</v>
      </c>
      <c r="K1699" s="116">
        <v>1.3517103275099999E-2</v>
      </c>
      <c r="L1699" s="116">
        <v>3855.7367891675999</v>
      </c>
      <c r="M1699" s="116">
        <v>9.5554903980723704</v>
      </c>
      <c r="N1699" s="116">
        <v>1.3635937449401001</v>
      </c>
      <c r="O1699" s="116">
        <v>0.12916255055501999</v>
      </c>
      <c r="P1699" s="116">
        <v>1.8431837475639999E-2</v>
      </c>
      <c r="Q1699" s="116">
        <v>52.118392380804103</v>
      </c>
      <c r="R1699" s="116">
        <v>1310</v>
      </c>
      <c r="S1699" s="116" t="s">
        <v>318</v>
      </c>
      <c r="T1699" s="116">
        <v>1310</v>
      </c>
      <c r="U1699" s="116" t="s">
        <v>268</v>
      </c>
      <c r="V1699" s="116" t="s">
        <v>268</v>
      </c>
      <c r="Z1699" s="116">
        <v>0</v>
      </c>
      <c r="AA1699" s="116">
        <v>1</v>
      </c>
      <c r="AB1699" s="116">
        <v>0.12916255055501999</v>
      </c>
      <c r="AC1699" s="116">
        <v>1.8431837475639999E-2</v>
      </c>
      <c r="AD1699" s="116">
        <v>52.118392380802597</v>
      </c>
      <c r="AF1699" s="116">
        <v>-1</v>
      </c>
      <c r="AG1699" s="116">
        <v>-1</v>
      </c>
      <c r="AH1699" s="116">
        <v>-1</v>
      </c>
      <c r="AI1699" s="116">
        <v>-1</v>
      </c>
      <c r="AJ1699" s="116">
        <v>0</v>
      </c>
      <c r="AM1699" s="116" t="s">
        <v>319</v>
      </c>
      <c r="AN1699" s="116">
        <v>-1</v>
      </c>
      <c r="AQ1699" s="116">
        <v>778</v>
      </c>
      <c r="AR1699" s="116" t="s">
        <v>329</v>
      </c>
      <c r="AS1699" s="116" t="s">
        <v>250</v>
      </c>
      <c r="AT1699" s="116" t="s">
        <v>268</v>
      </c>
      <c r="AV1699" s="116">
        <v>42.496090610277001</v>
      </c>
      <c r="AW1699" s="116">
        <v>4.2269580199999997E-2</v>
      </c>
    </row>
    <row r="1700" spans="1:49" x14ac:dyDescent="0.25">
      <c r="A1700" s="127">
        <v>140000</v>
      </c>
      <c r="B1700" s="127">
        <v>430000</v>
      </c>
      <c r="C1700" s="127">
        <v>430000</v>
      </c>
      <c r="D1700" s="116" t="s">
        <v>314</v>
      </c>
      <c r="E1700" s="116" t="s">
        <v>315</v>
      </c>
      <c r="F1700" s="116" t="s">
        <v>316</v>
      </c>
      <c r="G1700" s="116" t="s">
        <v>317</v>
      </c>
      <c r="H1700" s="116">
        <v>0.36</v>
      </c>
      <c r="I1700" s="116">
        <v>0.57999999999999996</v>
      </c>
      <c r="J1700" s="116" t="s">
        <v>268</v>
      </c>
      <c r="K1700" s="116">
        <v>3.39775901912E-3</v>
      </c>
      <c r="L1700" s="116">
        <v>3855.7367891675999</v>
      </c>
      <c r="M1700" s="116">
        <v>9.5554903980723704</v>
      </c>
      <c r="N1700" s="116">
        <v>1.3635937449401001</v>
      </c>
      <c r="O1700" s="116">
        <v>3.2467253682250001E-2</v>
      </c>
      <c r="P1700" s="116">
        <v>4.6331629452899996E-3</v>
      </c>
      <c r="Q1700" s="116">
        <v>13.1008644507817</v>
      </c>
      <c r="R1700" s="116">
        <v>1310</v>
      </c>
      <c r="S1700" s="116" t="s">
        <v>318</v>
      </c>
      <c r="T1700" s="116">
        <v>1310</v>
      </c>
      <c r="U1700" s="116" t="s">
        <v>268</v>
      </c>
      <c r="V1700" s="116" t="s">
        <v>268</v>
      </c>
      <c r="Z1700" s="116">
        <v>0</v>
      </c>
      <c r="AA1700" s="116">
        <v>1</v>
      </c>
      <c r="AB1700" s="116">
        <v>3.2467253682250001E-2</v>
      </c>
      <c r="AC1700" s="116">
        <v>4.6331629452899996E-3</v>
      </c>
      <c r="AD1700" s="116">
        <v>13.1008644507813</v>
      </c>
      <c r="AF1700" s="116">
        <v>-1</v>
      </c>
      <c r="AG1700" s="116">
        <v>-1</v>
      </c>
      <c r="AH1700" s="116">
        <v>-1</v>
      </c>
      <c r="AI1700" s="116">
        <v>-1</v>
      </c>
      <c r="AJ1700" s="116">
        <v>0</v>
      </c>
      <c r="AM1700" s="116" t="s">
        <v>319</v>
      </c>
      <c r="AN1700" s="116">
        <v>-1</v>
      </c>
      <c r="AQ1700" s="116">
        <v>778</v>
      </c>
      <c r="AR1700" s="116" t="s">
        <v>329</v>
      </c>
      <c r="AS1700" s="116" t="s">
        <v>250</v>
      </c>
      <c r="AT1700" s="116" t="s">
        <v>268</v>
      </c>
      <c r="AV1700" s="116">
        <v>15.5262158322254</v>
      </c>
      <c r="AW1700" s="116">
        <v>1.06251942E-2</v>
      </c>
    </row>
    <row r="1701" spans="1:49" x14ac:dyDescent="0.25">
      <c r="A1701" s="127">
        <v>140000</v>
      </c>
      <c r="B1701" s="127">
        <v>430000</v>
      </c>
      <c r="C1701" s="127">
        <v>430000</v>
      </c>
      <c r="D1701" s="116" t="s">
        <v>314</v>
      </c>
      <c r="E1701" s="116" t="s">
        <v>315</v>
      </c>
      <c r="F1701" s="116" t="s">
        <v>316</v>
      </c>
      <c r="G1701" s="116" t="s">
        <v>317</v>
      </c>
      <c r="H1701" s="116">
        <v>0.36</v>
      </c>
      <c r="I1701" s="116">
        <v>0.57999999999999996</v>
      </c>
      <c r="J1701" s="116" t="s">
        <v>268</v>
      </c>
      <c r="K1701" s="116">
        <v>5.7222750523260001E-2</v>
      </c>
      <c r="L1701" s="116">
        <v>3855.7367891675999</v>
      </c>
      <c r="M1701" s="116">
        <v>9.5554903980723704</v>
      </c>
      <c r="N1701" s="116">
        <v>1.3635937449401001</v>
      </c>
      <c r="O1701" s="116">
        <v>0.54679144317632999</v>
      </c>
      <c r="P1701" s="116">
        <v>7.8028584681780006E-2</v>
      </c>
      <c r="Q1701" s="116">
        <v>220.63586436990499</v>
      </c>
      <c r="R1701" s="116">
        <v>1750</v>
      </c>
      <c r="S1701" s="116" t="s">
        <v>321</v>
      </c>
      <c r="T1701" s="116">
        <v>1750</v>
      </c>
      <c r="U1701" s="116" t="s">
        <v>268</v>
      </c>
      <c r="V1701" s="116" t="s">
        <v>268</v>
      </c>
      <c r="Z1701" s="116">
        <v>0</v>
      </c>
      <c r="AA1701" s="116">
        <v>1</v>
      </c>
      <c r="AB1701" s="116">
        <v>0.54679144317632999</v>
      </c>
      <c r="AC1701" s="116">
        <v>7.8028584681780006E-2</v>
      </c>
      <c r="AD1701" s="116">
        <v>220.63586436990599</v>
      </c>
      <c r="AF1701" s="116">
        <v>-1</v>
      </c>
      <c r="AG1701" s="116">
        <v>-1</v>
      </c>
      <c r="AH1701" s="116">
        <v>-1</v>
      </c>
      <c r="AI1701" s="116">
        <v>-1</v>
      </c>
      <c r="AJ1701" s="116">
        <v>0</v>
      </c>
      <c r="AM1701" s="116" t="s">
        <v>319</v>
      </c>
      <c r="AN1701" s="116">
        <v>-1</v>
      </c>
      <c r="AQ1701" s="116">
        <v>778</v>
      </c>
      <c r="AR1701" s="116" t="s">
        <v>329</v>
      </c>
      <c r="AS1701" s="116" t="s">
        <v>250</v>
      </c>
      <c r="AT1701" s="116" t="s">
        <v>268</v>
      </c>
      <c r="AV1701" s="116">
        <v>72.477085726574799</v>
      </c>
      <c r="AW1701" s="116">
        <v>0.17894230689999999</v>
      </c>
    </row>
    <row r="1702" spans="1:49" x14ac:dyDescent="0.25">
      <c r="A1702" s="127">
        <v>140000</v>
      </c>
      <c r="B1702" s="127">
        <v>430000</v>
      </c>
      <c r="C1702" s="127">
        <v>430000</v>
      </c>
      <c r="D1702" s="116" t="s">
        <v>314</v>
      </c>
      <c r="E1702" s="116" t="s">
        <v>315</v>
      </c>
      <c r="F1702" s="116" t="s">
        <v>316</v>
      </c>
      <c r="G1702" s="116" t="s">
        <v>317</v>
      </c>
      <c r="H1702" s="116">
        <v>0.36</v>
      </c>
      <c r="I1702" s="116">
        <v>0.57999999999999996</v>
      </c>
      <c r="J1702" s="116" t="s">
        <v>268</v>
      </c>
      <c r="K1702" s="116">
        <v>0.2939833178931</v>
      </c>
      <c r="L1702" s="116">
        <v>3855.7367891675999</v>
      </c>
      <c r="M1702" s="116">
        <v>9.5554903980723704</v>
      </c>
      <c r="N1702" s="116">
        <v>1.3635937449401001</v>
      </c>
      <c r="O1702" s="116">
        <v>2.8091547713210399</v>
      </c>
      <c r="P1702" s="116">
        <v>0.40087381339577</v>
      </c>
      <c r="Q1702" s="116">
        <v>1133.522294202</v>
      </c>
      <c r="R1702" s="116">
        <v>1750</v>
      </c>
      <c r="S1702" s="116" t="s">
        <v>321</v>
      </c>
      <c r="T1702" s="116">
        <v>1750</v>
      </c>
      <c r="U1702" s="116" t="s">
        <v>268</v>
      </c>
      <c r="V1702" s="116" t="s">
        <v>268</v>
      </c>
      <c r="Z1702" s="116">
        <v>0</v>
      </c>
      <c r="AA1702" s="116">
        <v>1</v>
      </c>
      <c r="AB1702" s="116">
        <v>2.8091547713210399</v>
      </c>
      <c r="AC1702" s="116">
        <v>0.40087381339577</v>
      </c>
      <c r="AD1702" s="116">
        <v>1133.522294202</v>
      </c>
      <c r="AF1702" s="116">
        <v>-1</v>
      </c>
      <c r="AG1702" s="116">
        <v>-1</v>
      </c>
      <c r="AH1702" s="116">
        <v>-1</v>
      </c>
      <c r="AI1702" s="116">
        <v>-1</v>
      </c>
      <c r="AJ1702" s="116">
        <v>0</v>
      </c>
      <c r="AM1702" s="116" t="s">
        <v>319</v>
      </c>
      <c r="AN1702" s="116">
        <v>-1</v>
      </c>
      <c r="AQ1702" s="116">
        <v>778</v>
      </c>
      <c r="AR1702" s="116" t="s">
        <v>329</v>
      </c>
      <c r="AS1702" s="116" t="s">
        <v>250</v>
      </c>
      <c r="AT1702" s="116" t="s">
        <v>268</v>
      </c>
      <c r="AV1702" s="116">
        <v>140.47939633732099</v>
      </c>
      <c r="AW1702" s="116">
        <v>0.9193205955</v>
      </c>
    </row>
    <row r="1703" spans="1:49" x14ac:dyDescent="0.25">
      <c r="A1703" s="127">
        <v>140000</v>
      </c>
      <c r="B1703" s="127">
        <v>440000</v>
      </c>
      <c r="C1703" s="127">
        <v>440000</v>
      </c>
      <c r="D1703" s="116" t="s">
        <v>314</v>
      </c>
      <c r="E1703" s="116" t="s">
        <v>315</v>
      </c>
      <c r="F1703" s="116" t="s">
        <v>316</v>
      </c>
      <c r="G1703" s="116" t="s">
        <v>317</v>
      </c>
      <c r="H1703" s="116">
        <v>0.36</v>
      </c>
      <c r="I1703" s="116">
        <v>0.57999999999999996</v>
      </c>
      <c r="J1703" s="116" t="s">
        <v>268</v>
      </c>
      <c r="K1703" s="116">
        <v>0.61776345362188001</v>
      </c>
      <c r="L1703" s="116">
        <v>3831.1623430649502</v>
      </c>
      <c r="M1703" s="116">
        <v>9.5227382022232003</v>
      </c>
      <c r="N1703" s="116">
        <v>1.3996144962555499</v>
      </c>
      <c r="O1703" s="116">
        <v>5.88279963974247</v>
      </c>
      <c r="P1703" s="116">
        <v>0.86463068494607997</v>
      </c>
      <c r="Q1703" s="116">
        <v>2366.7520804379201</v>
      </c>
      <c r="R1703" s="116">
        <v>1210</v>
      </c>
      <c r="S1703" s="116" t="s">
        <v>318</v>
      </c>
      <c r="T1703" s="116">
        <v>1210</v>
      </c>
      <c r="U1703" s="116" t="s">
        <v>268</v>
      </c>
      <c r="V1703" s="116" t="s">
        <v>268</v>
      </c>
      <c r="Z1703" s="116">
        <v>0</v>
      </c>
      <c r="AA1703" s="116">
        <v>1</v>
      </c>
      <c r="AB1703" s="116">
        <v>5.88279963974247</v>
      </c>
      <c r="AC1703" s="116">
        <v>0.86463068494607997</v>
      </c>
      <c r="AD1703" s="116">
        <v>2366.7520804379201</v>
      </c>
      <c r="AF1703" s="116">
        <v>-1</v>
      </c>
      <c r="AG1703" s="116">
        <v>-1</v>
      </c>
      <c r="AH1703" s="116">
        <v>-1</v>
      </c>
      <c r="AI1703" s="116">
        <v>-1</v>
      </c>
      <c r="AJ1703" s="116">
        <v>0</v>
      </c>
      <c r="AM1703" s="116" t="s">
        <v>319</v>
      </c>
      <c r="AN1703" s="116">
        <v>-1</v>
      </c>
      <c r="AQ1703" s="116">
        <v>778</v>
      </c>
      <c r="AR1703" s="116" t="s">
        <v>329</v>
      </c>
      <c r="AS1703" s="116" t="s">
        <v>250</v>
      </c>
      <c r="AT1703" s="116" t="s">
        <v>268</v>
      </c>
      <c r="AV1703" s="116">
        <v>199.99999999254899</v>
      </c>
      <c r="AW1703" s="116">
        <v>1.919506959</v>
      </c>
    </row>
    <row r="1704" spans="1:49" x14ac:dyDescent="0.25">
      <c r="A1704" s="127">
        <v>140000</v>
      </c>
      <c r="B1704" s="127">
        <v>470000</v>
      </c>
      <c r="C1704" s="127">
        <v>470000</v>
      </c>
      <c r="D1704" s="116" t="s">
        <v>314</v>
      </c>
      <c r="E1704" s="116" t="s">
        <v>315</v>
      </c>
      <c r="F1704" s="116" t="s">
        <v>316</v>
      </c>
      <c r="G1704" s="116" t="s">
        <v>317</v>
      </c>
      <c r="H1704" s="116">
        <v>0.36</v>
      </c>
      <c r="I1704" s="116">
        <v>0.57999999999999996</v>
      </c>
      <c r="J1704" s="116" t="s">
        <v>268</v>
      </c>
      <c r="K1704" s="116">
        <v>0.39854704102888999</v>
      </c>
      <c r="L1704" s="116">
        <v>3883.2149530963302</v>
      </c>
      <c r="M1704" s="116">
        <v>11.1282312576636</v>
      </c>
      <c r="N1704" s="116">
        <v>1.89710884016359</v>
      </c>
      <c r="O1704" s="116">
        <v>4.4351236396271103</v>
      </c>
      <c r="P1704" s="116">
        <v>0.75608711475696</v>
      </c>
      <c r="Q1704" s="116">
        <v>1547.6438292357</v>
      </c>
      <c r="R1704" s="116">
        <v>1210</v>
      </c>
      <c r="S1704" s="116" t="s">
        <v>318</v>
      </c>
      <c r="T1704" s="116">
        <v>1210</v>
      </c>
      <c r="U1704" s="116" t="s">
        <v>268</v>
      </c>
      <c r="V1704" s="116" t="s">
        <v>268</v>
      </c>
      <c r="Z1704" s="116">
        <v>0</v>
      </c>
      <c r="AA1704" s="116">
        <v>1</v>
      </c>
      <c r="AB1704" s="116">
        <v>4.4351236396271103</v>
      </c>
      <c r="AC1704" s="116">
        <v>0.75608711475696</v>
      </c>
      <c r="AD1704" s="116">
        <v>1547.6438292357</v>
      </c>
      <c r="AF1704" s="116">
        <v>-1</v>
      </c>
      <c r="AG1704" s="116">
        <v>-1</v>
      </c>
      <c r="AH1704" s="116">
        <v>-1</v>
      </c>
      <c r="AI1704" s="116">
        <v>-1</v>
      </c>
      <c r="AJ1704" s="116">
        <v>0</v>
      </c>
      <c r="AM1704" s="116" t="s">
        <v>319</v>
      </c>
      <c r="AN1704" s="116">
        <v>-1</v>
      </c>
      <c r="AQ1704" s="116">
        <v>778</v>
      </c>
      <c r="AR1704" s="116" t="s">
        <v>329</v>
      </c>
      <c r="AS1704" s="116" t="s">
        <v>250</v>
      </c>
      <c r="AT1704" s="116" t="s">
        <v>268</v>
      </c>
      <c r="AV1704" s="116">
        <v>199.629820738337</v>
      </c>
      <c r="AW1704" s="116">
        <v>1.2551855874</v>
      </c>
    </row>
    <row r="1705" spans="1:49" x14ac:dyDescent="0.25">
      <c r="A1705" s="127">
        <v>140000</v>
      </c>
      <c r="B1705" s="127">
        <v>470000</v>
      </c>
      <c r="C1705" s="127">
        <v>470000</v>
      </c>
      <c r="D1705" s="116" t="s">
        <v>314</v>
      </c>
      <c r="E1705" s="116" t="s">
        <v>315</v>
      </c>
      <c r="F1705" s="116" t="s">
        <v>316</v>
      </c>
      <c r="G1705" s="116" t="s">
        <v>317</v>
      </c>
      <c r="H1705" s="116">
        <v>0.36</v>
      </c>
      <c r="I1705" s="116">
        <v>0.57999999999999996</v>
      </c>
      <c r="J1705" s="116" t="s">
        <v>268</v>
      </c>
      <c r="K1705" s="116">
        <v>4.921331032E-5</v>
      </c>
      <c r="L1705" s="116">
        <v>3883.2149530963302</v>
      </c>
      <c r="M1705" s="116">
        <v>11.1282312576636</v>
      </c>
      <c r="N1705" s="116">
        <v>1.89710884016359</v>
      </c>
      <c r="O1705" s="116">
        <v>5.4765709828999995E-4</v>
      </c>
      <c r="P1705" s="116">
        <v>9.3363006070000006E-5</v>
      </c>
      <c r="Q1705" s="116">
        <v>0.19110586256094</v>
      </c>
      <c r="R1705" s="116">
        <v>1310</v>
      </c>
      <c r="S1705" s="116" t="s">
        <v>318</v>
      </c>
      <c r="T1705" s="116">
        <v>1310</v>
      </c>
      <c r="U1705" s="116" t="s">
        <v>268</v>
      </c>
      <c r="V1705" s="116" t="s">
        <v>268</v>
      </c>
      <c r="Z1705" s="116">
        <v>0</v>
      </c>
      <c r="AA1705" s="116">
        <v>1</v>
      </c>
      <c r="AB1705" s="116">
        <v>5.4765709828999995E-4</v>
      </c>
      <c r="AC1705" s="116">
        <v>9.3363006070000006E-5</v>
      </c>
      <c r="AD1705" s="116">
        <v>0.19110586256175</v>
      </c>
      <c r="AF1705" s="116">
        <v>-1</v>
      </c>
      <c r="AG1705" s="116">
        <v>-1</v>
      </c>
      <c r="AH1705" s="116">
        <v>-1</v>
      </c>
      <c r="AI1705" s="116">
        <v>-1</v>
      </c>
      <c r="AJ1705" s="116">
        <v>0</v>
      </c>
      <c r="AM1705" s="116" t="s">
        <v>319</v>
      </c>
      <c r="AN1705" s="116">
        <v>-1</v>
      </c>
      <c r="AQ1705" s="116">
        <v>778</v>
      </c>
      <c r="AR1705" s="116" t="s">
        <v>329</v>
      </c>
      <c r="AS1705" s="116" t="s">
        <v>250</v>
      </c>
      <c r="AT1705" s="116" t="s">
        <v>268</v>
      </c>
      <c r="AV1705" s="116">
        <v>10.536725247610599</v>
      </c>
      <c r="AW1705" s="116">
        <v>1.549926E-4</v>
      </c>
    </row>
    <row r="1706" spans="1:49" x14ac:dyDescent="0.25">
      <c r="A1706" s="127">
        <v>140000</v>
      </c>
      <c r="B1706" s="127">
        <v>470000</v>
      </c>
      <c r="C1706" s="127">
        <v>470000</v>
      </c>
      <c r="D1706" s="116" t="s">
        <v>314</v>
      </c>
      <c r="E1706" s="116" t="s">
        <v>315</v>
      </c>
      <c r="F1706" s="116" t="s">
        <v>316</v>
      </c>
      <c r="G1706" s="116" t="s">
        <v>317</v>
      </c>
      <c r="H1706" s="116">
        <v>0.36</v>
      </c>
      <c r="I1706" s="116">
        <v>0.57999999999999996</v>
      </c>
      <c r="J1706" s="116" t="s">
        <v>268</v>
      </c>
      <c r="K1706" s="116">
        <v>6.8862853731760001E-2</v>
      </c>
      <c r="L1706" s="116">
        <v>3883.2149530963302</v>
      </c>
      <c r="M1706" s="116">
        <v>11.1282312576636</v>
      </c>
      <c r="N1706" s="116">
        <v>1.89710884016359</v>
      </c>
      <c r="O1706" s="116">
        <v>0.76632176138968999</v>
      </c>
      <c r="P1706" s="116">
        <v>0.13064032857340999</v>
      </c>
      <c r="Q1706" s="116">
        <v>267.40926332405598</v>
      </c>
      <c r="R1706" s="116">
        <v>1310</v>
      </c>
      <c r="S1706" s="116" t="s">
        <v>318</v>
      </c>
      <c r="T1706" s="116">
        <v>1310</v>
      </c>
      <c r="U1706" s="116" t="s">
        <v>268</v>
      </c>
      <c r="V1706" s="116" t="s">
        <v>268</v>
      </c>
      <c r="Z1706" s="116">
        <v>0</v>
      </c>
      <c r="AA1706" s="116">
        <v>1</v>
      </c>
      <c r="AB1706" s="116">
        <v>0.76632176138968999</v>
      </c>
      <c r="AC1706" s="116">
        <v>0.13064032857340999</v>
      </c>
      <c r="AD1706" s="116">
        <v>267.40926332405598</v>
      </c>
      <c r="AF1706" s="116">
        <v>-1</v>
      </c>
      <c r="AG1706" s="116">
        <v>-1</v>
      </c>
      <c r="AH1706" s="116">
        <v>-1</v>
      </c>
      <c r="AI1706" s="116">
        <v>-1</v>
      </c>
      <c r="AJ1706" s="116">
        <v>0</v>
      </c>
      <c r="AM1706" s="116" t="s">
        <v>319</v>
      </c>
      <c r="AN1706" s="116">
        <v>-1</v>
      </c>
      <c r="AQ1706" s="116">
        <v>778</v>
      </c>
      <c r="AR1706" s="116" t="s">
        <v>329</v>
      </c>
      <c r="AS1706" s="116" t="s">
        <v>250</v>
      </c>
      <c r="AT1706" s="116" t="s">
        <v>268</v>
      </c>
      <c r="AV1706" s="116">
        <v>66.732766326110195</v>
      </c>
      <c r="AW1706" s="116">
        <v>0.21687693699999999</v>
      </c>
    </row>
    <row r="1707" spans="1:49" x14ac:dyDescent="0.25">
      <c r="A1707" s="127">
        <v>140000</v>
      </c>
      <c r="B1707" s="127">
        <v>470000</v>
      </c>
      <c r="C1707" s="127">
        <v>470000</v>
      </c>
      <c r="D1707" s="116" t="s">
        <v>314</v>
      </c>
      <c r="E1707" s="116" t="s">
        <v>315</v>
      </c>
      <c r="F1707" s="116" t="s">
        <v>316</v>
      </c>
      <c r="G1707" s="116" t="s">
        <v>317</v>
      </c>
      <c r="H1707" s="116">
        <v>0.36</v>
      </c>
      <c r="I1707" s="116">
        <v>0.57999999999999996</v>
      </c>
      <c r="J1707" s="116" t="s">
        <v>268</v>
      </c>
      <c r="K1707" s="116">
        <v>7.8374735349019994E-2</v>
      </c>
      <c r="L1707" s="116">
        <v>3883.2149530963302</v>
      </c>
      <c r="M1707" s="116">
        <v>11.1282312576636</v>
      </c>
      <c r="N1707" s="116">
        <v>1.89710884016359</v>
      </c>
      <c r="O1707" s="116">
        <v>0.87217217972213001</v>
      </c>
      <c r="P1707" s="116">
        <v>0.14868540327610999</v>
      </c>
      <c r="Q1707" s="116">
        <v>304.34594425230199</v>
      </c>
      <c r="R1707" s="116">
        <v>1310</v>
      </c>
      <c r="S1707" s="116" t="s">
        <v>318</v>
      </c>
      <c r="T1707" s="116">
        <v>1310</v>
      </c>
      <c r="U1707" s="116" t="s">
        <v>268</v>
      </c>
      <c r="V1707" s="116" t="s">
        <v>268</v>
      </c>
      <c r="Z1707" s="116">
        <v>0</v>
      </c>
      <c r="AA1707" s="116">
        <v>1</v>
      </c>
      <c r="AB1707" s="116">
        <v>0.87217217972213001</v>
      </c>
      <c r="AC1707" s="116">
        <v>0.14868540327610999</v>
      </c>
      <c r="AD1707" s="116">
        <v>304.34594425230301</v>
      </c>
      <c r="AF1707" s="116">
        <v>-1</v>
      </c>
      <c r="AG1707" s="116">
        <v>-1</v>
      </c>
      <c r="AH1707" s="116">
        <v>-1</v>
      </c>
      <c r="AI1707" s="116">
        <v>-1</v>
      </c>
      <c r="AJ1707" s="116">
        <v>0</v>
      </c>
      <c r="AM1707" s="116" t="s">
        <v>319</v>
      </c>
      <c r="AN1707" s="116">
        <v>-1</v>
      </c>
      <c r="AQ1707" s="116">
        <v>778</v>
      </c>
      <c r="AR1707" s="116" t="s">
        <v>329</v>
      </c>
      <c r="AS1707" s="116" t="s">
        <v>250</v>
      </c>
      <c r="AT1707" s="116" t="s">
        <v>268</v>
      </c>
      <c r="AV1707" s="116">
        <v>71.289972217620502</v>
      </c>
      <c r="AW1707" s="116">
        <v>0.24683369359999999</v>
      </c>
    </row>
    <row r="1708" spans="1:49" x14ac:dyDescent="0.25">
      <c r="A1708" s="127">
        <v>140000</v>
      </c>
      <c r="B1708" s="127">
        <v>470000</v>
      </c>
      <c r="C1708" s="127">
        <v>470000</v>
      </c>
      <c r="D1708" s="116" t="s">
        <v>314</v>
      </c>
      <c r="E1708" s="116" t="s">
        <v>315</v>
      </c>
      <c r="F1708" s="116" t="s">
        <v>316</v>
      </c>
      <c r="G1708" s="116" t="s">
        <v>317</v>
      </c>
      <c r="H1708" s="116">
        <v>0.36</v>
      </c>
      <c r="I1708" s="116">
        <v>0.57999999999999996</v>
      </c>
      <c r="J1708" s="116" t="s">
        <v>268</v>
      </c>
      <c r="K1708" s="116">
        <v>6.8974753799210003E-2</v>
      </c>
      <c r="L1708" s="116">
        <v>3883.2149530963302</v>
      </c>
      <c r="M1708" s="116">
        <v>11.1282312576636</v>
      </c>
      <c r="N1708" s="116">
        <v>1.89710884016359</v>
      </c>
      <c r="O1708" s="116">
        <v>0.76756701121811</v>
      </c>
      <c r="P1708" s="116">
        <v>0.13085261518060001</v>
      </c>
      <c r="Q1708" s="116">
        <v>267.84379533926102</v>
      </c>
      <c r="R1708" s="116">
        <v>1310</v>
      </c>
      <c r="S1708" s="116" t="s">
        <v>318</v>
      </c>
      <c r="T1708" s="116">
        <v>1310</v>
      </c>
      <c r="U1708" s="116" t="s">
        <v>268</v>
      </c>
      <c r="V1708" s="116" t="s">
        <v>268</v>
      </c>
      <c r="Z1708" s="116">
        <v>0</v>
      </c>
      <c r="AA1708" s="116">
        <v>1</v>
      </c>
      <c r="AB1708" s="116">
        <v>0.76756701121811</v>
      </c>
      <c r="AC1708" s="116">
        <v>0.13085261518060001</v>
      </c>
      <c r="AD1708" s="116">
        <v>267.84379533926</v>
      </c>
      <c r="AF1708" s="116">
        <v>-1</v>
      </c>
      <c r="AG1708" s="116">
        <v>-1</v>
      </c>
      <c r="AH1708" s="116">
        <v>-1</v>
      </c>
      <c r="AI1708" s="116">
        <v>-1</v>
      </c>
      <c r="AJ1708" s="116">
        <v>0</v>
      </c>
      <c r="AM1708" s="116" t="s">
        <v>319</v>
      </c>
      <c r="AN1708" s="116">
        <v>-1</v>
      </c>
      <c r="AQ1708" s="116">
        <v>778</v>
      </c>
      <c r="AR1708" s="116" t="s">
        <v>329</v>
      </c>
      <c r="AS1708" s="116" t="s">
        <v>250</v>
      </c>
      <c r="AT1708" s="116" t="s">
        <v>268</v>
      </c>
      <c r="AV1708" s="116">
        <v>66.955862396744294</v>
      </c>
      <c r="AW1708" s="116">
        <v>0.2172293555</v>
      </c>
    </row>
    <row r="1709" spans="1:49" x14ac:dyDescent="0.25">
      <c r="A1709" s="127">
        <v>140000</v>
      </c>
      <c r="B1709" s="127">
        <v>470000</v>
      </c>
      <c r="C1709" s="127">
        <v>470000</v>
      </c>
      <c r="D1709" s="116" t="s">
        <v>314</v>
      </c>
      <c r="E1709" s="116" t="s">
        <v>315</v>
      </c>
      <c r="F1709" s="116" t="s">
        <v>316</v>
      </c>
      <c r="G1709" s="116" t="s">
        <v>317</v>
      </c>
      <c r="H1709" s="116">
        <v>0.36</v>
      </c>
      <c r="I1709" s="116">
        <v>0.57999999999999996</v>
      </c>
      <c r="J1709" s="116" t="s">
        <v>268</v>
      </c>
      <c r="K1709" s="116">
        <v>2.9548564486799999E-3</v>
      </c>
      <c r="L1709" s="116">
        <v>3883.2149530963302</v>
      </c>
      <c r="M1709" s="116">
        <v>11.1282312576636</v>
      </c>
      <c r="N1709" s="116">
        <v>1.89710884016359</v>
      </c>
      <c r="O1709" s="116">
        <v>3.288232589416E-2</v>
      </c>
      <c r="P1709" s="116">
        <v>5.6056842902099998E-3</v>
      </c>
      <c r="Q1709" s="116">
        <v>11.4743427457867</v>
      </c>
      <c r="R1709" s="116">
        <v>1310</v>
      </c>
      <c r="S1709" s="116" t="s">
        <v>318</v>
      </c>
      <c r="T1709" s="116">
        <v>1310</v>
      </c>
      <c r="U1709" s="116" t="s">
        <v>268</v>
      </c>
      <c r="V1709" s="116" t="s">
        <v>268</v>
      </c>
      <c r="Z1709" s="116">
        <v>0</v>
      </c>
      <c r="AA1709" s="116">
        <v>1</v>
      </c>
      <c r="AB1709" s="116">
        <v>3.288232589416E-2</v>
      </c>
      <c r="AC1709" s="116">
        <v>5.6056842902099998E-3</v>
      </c>
      <c r="AD1709" s="116">
        <v>11.474342745785099</v>
      </c>
      <c r="AF1709" s="116">
        <v>-1</v>
      </c>
      <c r="AG1709" s="116">
        <v>-1</v>
      </c>
      <c r="AH1709" s="116">
        <v>-1</v>
      </c>
      <c r="AI1709" s="116">
        <v>-1</v>
      </c>
      <c r="AJ1709" s="116">
        <v>0</v>
      </c>
      <c r="AM1709" s="116" t="s">
        <v>319</v>
      </c>
      <c r="AN1709" s="116">
        <v>-1</v>
      </c>
      <c r="AQ1709" s="116">
        <v>778</v>
      </c>
      <c r="AR1709" s="116" t="s">
        <v>329</v>
      </c>
      <c r="AS1709" s="116" t="s">
        <v>250</v>
      </c>
      <c r="AT1709" s="116" t="s">
        <v>268</v>
      </c>
      <c r="AV1709" s="116">
        <v>37.748952713383098</v>
      </c>
      <c r="AW1709" s="116">
        <v>9.3060363000000007E-3</v>
      </c>
    </row>
    <row r="1710" spans="1:49" x14ac:dyDescent="0.25">
      <c r="A1710" s="127">
        <v>140000</v>
      </c>
      <c r="B1710" s="127">
        <v>470000</v>
      </c>
      <c r="C1710" s="127">
        <v>470000</v>
      </c>
      <c r="D1710" s="116" t="s">
        <v>314</v>
      </c>
      <c r="E1710" s="116" t="s">
        <v>315</v>
      </c>
      <c r="F1710" s="116" t="s">
        <v>316</v>
      </c>
      <c r="G1710" s="116" t="s">
        <v>317</v>
      </c>
      <c r="H1710" s="116">
        <v>0.36</v>
      </c>
      <c r="I1710" s="116">
        <v>0.57999999999999996</v>
      </c>
      <c r="J1710" s="116" t="s">
        <v>268</v>
      </c>
      <c r="K1710" s="116">
        <v>0.34589127458872998</v>
      </c>
      <c r="L1710" s="116">
        <v>3863.29953936737</v>
      </c>
      <c r="M1710" s="116">
        <v>11.21983053219</v>
      </c>
      <c r="N1710" s="116">
        <v>1.96495412225338</v>
      </c>
      <c r="O1710" s="116">
        <v>3.88084148344887</v>
      </c>
      <c r="P1710" s="116">
        <v>0.67966048585462002</v>
      </c>
      <c r="Q1710" s="116">
        <v>1336.2816017898599</v>
      </c>
      <c r="R1710" s="116">
        <v>1210</v>
      </c>
      <c r="S1710" s="116" t="s">
        <v>318</v>
      </c>
      <c r="T1710" s="116">
        <v>1210</v>
      </c>
      <c r="U1710" s="116" t="s">
        <v>268</v>
      </c>
      <c r="V1710" s="116" t="s">
        <v>268</v>
      </c>
      <c r="Z1710" s="116">
        <v>0</v>
      </c>
      <c r="AA1710" s="116">
        <v>1</v>
      </c>
      <c r="AB1710" s="116">
        <v>3.88084148344887</v>
      </c>
      <c r="AC1710" s="116">
        <v>0.67966048585462002</v>
      </c>
      <c r="AD1710" s="116">
        <v>1336.2816017898599</v>
      </c>
      <c r="AF1710" s="116">
        <v>-1</v>
      </c>
      <c r="AG1710" s="116">
        <v>-1</v>
      </c>
      <c r="AH1710" s="116">
        <v>-1</v>
      </c>
      <c r="AI1710" s="116">
        <v>-1</v>
      </c>
      <c r="AJ1710" s="116">
        <v>0</v>
      </c>
      <c r="AM1710" s="116" t="s">
        <v>319</v>
      </c>
      <c r="AN1710" s="116">
        <v>-1</v>
      </c>
      <c r="AQ1710" s="116">
        <v>778</v>
      </c>
      <c r="AR1710" s="116" t="s">
        <v>329</v>
      </c>
      <c r="AS1710" s="116" t="s">
        <v>250</v>
      </c>
      <c r="AT1710" s="116" t="s">
        <v>268</v>
      </c>
      <c r="AV1710" s="116">
        <v>229.89291555863201</v>
      </c>
      <c r="AW1710" s="116">
        <v>1.0837644783</v>
      </c>
    </row>
    <row r="1711" spans="1:49" x14ac:dyDescent="0.25">
      <c r="A1711" s="127">
        <v>140000</v>
      </c>
      <c r="B1711" s="127">
        <v>470000</v>
      </c>
      <c r="C1711" s="127">
        <v>470000</v>
      </c>
      <c r="D1711" s="116" t="s">
        <v>314</v>
      </c>
      <c r="E1711" s="116" t="s">
        <v>315</v>
      </c>
      <c r="F1711" s="116" t="s">
        <v>316</v>
      </c>
      <c r="G1711" s="116" t="s">
        <v>317</v>
      </c>
      <c r="H1711" s="116">
        <v>0.36</v>
      </c>
      <c r="I1711" s="116">
        <v>0.57999999999999996</v>
      </c>
      <c r="J1711" s="116" t="s">
        <v>268</v>
      </c>
      <c r="K1711" s="116">
        <v>6.6190042133120006E-2</v>
      </c>
      <c r="L1711" s="116">
        <v>3863.29953936737</v>
      </c>
      <c r="M1711" s="116">
        <v>11.21983053219</v>
      </c>
      <c r="N1711" s="116">
        <v>1.96495412225338</v>
      </c>
      <c r="O1711" s="116">
        <v>0.74264105565212002</v>
      </c>
      <c r="P1711" s="116">
        <v>0.13006039614159001</v>
      </c>
      <c r="Q1711" s="116">
        <v>255.71195928358901</v>
      </c>
      <c r="R1711" s="116">
        <v>1310</v>
      </c>
      <c r="S1711" s="116" t="s">
        <v>318</v>
      </c>
      <c r="T1711" s="116">
        <v>1310</v>
      </c>
      <c r="U1711" s="116" t="s">
        <v>268</v>
      </c>
      <c r="V1711" s="116" t="s">
        <v>268</v>
      </c>
      <c r="Z1711" s="116">
        <v>0</v>
      </c>
      <c r="AA1711" s="116">
        <v>1</v>
      </c>
      <c r="AB1711" s="116">
        <v>0.74264105565212002</v>
      </c>
      <c r="AC1711" s="116">
        <v>0.13006039614159001</v>
      </c>
      <c r="AD1711" s="116">
        <v>255.71195928358699</v>
      </c>
      <c r="AF1711" s="116">
        <v>-1</v>
      </c>
      <c r="AG1711" s="116">
        <v>-1</v>
      </c>
      <c r="AH1711" s="116">
        <v>-1</v>
      </c>
      <c r="AI1711" s="116">
        <v>-1</v>
      </c>
      <c r="AJ1711" s="116">
        <v>0</v>
      </c>
      <c r="AM1711" s="116" t="s">
        <v>319</v>
      </c>
      <c r="AN1711" s="116">
        <v>-1</v>
      </c>
      <c r="AQ1711" s="116">
        <v>778</v>
      </c>
      <c r="AR1711" s="116" t="s">
        <v>329</v>
      </c>
      <c r="AS1711" s="116" t="s">
        <v>250</v>
      </c>
      <c r="AT1711" s="116" t="s">
        <v>268</v>
      </c>
      <c r="AV1711" s="116">
        <v>65.846997531973102</v>
      </c>
      <c r="AW1711" s="116">
        <v>0.20739007239999999</v>
      </c>
    </row>
    <row r="1712" spans="1:49" x14ac:dyDescent="0.25">
      <c r="A1712" s="127">
        <v>140000</v>
      </c>
      <c r="B1712" s="127">
        <v>470000</v>
      </c>
      <c r="C1712" s="127">
        <v>470000</v>
      </c>
      <c r="D1712" s="116" t="s">
        <v>314</v>
      </c>
      <c r="E1712" s="116" t="s">
        <v>315</v>
      </c>
      <c r="F1712" s="116" t="s">
        <v>316</v>
      </c>
      <c r="G1712" s="116" t="s">
        <v>317</v>
      </c>
      <c r="H1712" s="116">
        <v>0.36</v>
      </c>
      <c r="I1712" s="116">
        <v>0.57999999999999996</v>
      </c>
      <c r="J1712" s="116" t="s">
        <v>268</v>
      </c>
      <c r="K1712" s="116">
        <v>5.4152815888110002E-2</v>
      </c>
      <c r="L1712" s="116">
        <v>3863.29953936737</v>
      </c>
      <c r="M1712" s="116">
        <v>11.21983053219</v>
      </c>
      <c r="N1712" s="116">
        <v>1.96495412225338</v>
      </c>
      <c r="O1712" s="116">
        <v>0.60758541710554004</v>
      </c>
      <c r="P1712" s="116">
        <v>0.10640779881098</v>
      </c>
      <c r="Q1712" s="116">
        <v>209.20854867599999</v>
      </c>
      <c r="R1712" s="116">
        <v>1310</v>
      </c>
      <c r="S1712" s="116" t="s">
        <v>318</v>
      </c>
      <c r="T1712" s="116">
        <v>1310</v>
      </c>
      <c r="U1712" s="116" t="s">
        <v>268</v>
      </c>
      <c r="V1712" s="116" t="s">
        <v>268</v>
      </c>
      <c r="Z1712" s="116">
        <v>0</v>
      </c>
      <c r="AA1712" s="116">
        <v>1</v>
      </c>
      <c r="AB1712" s="116">
        <v>0.60758541710554004</v>
      </c>
      <c r="AC1712" s="116">
        <v>0.10640779881098</v>
      </c>
      <c r="AD1712" s="116">
        <v>209.208548675999</v>
      </c>
      <c r="AF1712" s="116">
        <v>-1</v>
      </c>
      <c r="AG1712" s="116">
        <v>-1</v>
      </c>
      <c r="AH1712" s="116">
        <v>-1</v>
      </c>
      <c r="AI1712" s="116">
        <v>-1</v>
      </c>
      <c r="AJ1712" s="116">
        <v>0</v>
      </c>
      <c r="AM1712" s="116" t="s">
        <v>319</v>
      </c>
      <c r="AN1712" s="116">
        <v>-1</v>
      </c>
      <c r="AQ1712" s="116">
        <v>778</v>
      </c>
      <c r="AR1712" s="116" t="s">
        <v>329</v>
      </c>
      <c r="AS1712" s="116" t="s">
        <v>250</v>
      </c>
      <c r="AT1712" s="116" t="s">
        <v>268</v>
      </c>
      <c r="AV1712" s="116">
        <v>59.218470338044199</v>
      </c>
      <c r="AW1712" s="116">
        <v>0.16967441089999999</v>
      </c>
    </row>
    <row r="1713" spans="1:49" x14ac:dyDescent="0.25">
      <c r="A1713" s="127">
        <v>140000</v>
      </c>
      <c r="B1713" s="127">
        <v>470000</v>
      </c>
      <c r="C1713" s="127">
        <v>470000</v>
      </c>
      <c r="D1713" s="116" t="s">
        <v>314</v>
      </c>
      <c r="E1713" s="116" t="s">
        <v>315</v>
      </c>
      <c r="F1713" s="116" t="s">
        <v>316</v>
      </c>
      <c r="G1713" s="116" t="s">
        <v>317</v>
      </c>
      <c r="H1713" s="116">
        <v>0.36</v>
      </c>
      <c r="I1713" s="116">
        <v>0.57999999999999996</v>
      </c>
      <c r="J1713" s="116" t="s">
        <v>268</v>
      </c>
      <c r="K1713" s="116">
        <v>0.15152932121903001</v>
      </c>
      <c r="L1713" s="116">
        <v>3863.29953936737</v>
      </c>
      <c r="M1713" s="116">
        <v>11.21983053219</v>
      </c>
      <c r="N1713" s="116">
        <v>1.96495412225338</v>
      </c>
      <c r="O1713" s="116">
        <v>1.70013330473535</v>
      </c>
      <c r="P1713" s="116">
        <v>0.29774816437159002</v>
      </c>
      <c r="Q1713" s="116">
        <v>585.40315686614497</v>
      </c>
      <c r="R1713" s="116">
        <v>1310</v>
      </c>
      <c r="S1713" s="116" t="s">
        <v>318</v>
      </c>
      <c r="T1713" s="116">
        <v>1310</v>
      </c>
      <c r="U1713" s="116" t="s">
        <v>268</v>
      </c>
      <c r="V1713" s="116" t="s">
        <v>268</v>
      </c>
      <c r="Z1713" s="116">
        <v>0</v>
      </c>
      <c r="AA1713" s="116">
        <v>1</v>
      </c>
      <c r="AB1713" s="116">
        <v>1.70013330473535</v>
      </c>
      <c r="AC1713" s="116">
        <v>0.29774816437159002</v>
      </c>
      <c r="AD1713" s="116">
        <v>585.40315686614497</v>
      </c>
      <c r="AF1713" s="116">
        <v>-1</v>
      </c>
      <c r="AG1713" s="116">
        <v>-1</v>
      </c>
      <c r="AH1713" s="116">
        <v>-1</v>
      </c>
      <c r="AI1713" s="116">
        <v>-1</v>
      </c>
      <c r="AJ1713" s="116">
        <v>0</v>
      </c>
      <c r="AM1713" s="116" t="s">
        <v>319</v>
      </c>
      <c r="AN1713" s="116">
        <v>-1</v>
      </c>
      <c r="AQ1713" s="116">
        <v>778</v>
      </c>
      <c r="AR1713" s="116" t="s">
        <v>329</v>
      </c>
      <c r="AS1713" s="116" t="s">
        <v>250</v>
      </c>
      <c r="AT1713" s="116" t="s">
        <v>268</v>
      </c>
      <c r="AV1713" s="116">
        <v>101.620369798176</v>
      </c>
      <c r="AW1713" s="116">
        <v>0.47477952709999999</v>
      </c>
    </row>
    <row r="1714" spans="1:49" x14ac:dyDescent="0.25">
      <c r="A1714" s="127">
        <v>150000</v>
      </c>
      <c r="B1714" s="127">
        <v>500000</v>
      </c>
      <c r="C1714" s="127">
        <v>500000</v>
      </c>
      <c r="D1714" s="116" t="s">
        <v>314</v>
      </c>
      <c r="E1714" s="116" t="s">
        <v>315</v>
      </c>
      <c r="F1714" s="116" t="s">
        <v>316</v>
      </c>
      <c r="G1714" s="116" t="s">
        <v>317</v>
      </c>
      <c r="H1714" s="116">
        <v>0.36</v>
      </c>
      <c r="I1714" s="116">
        <v>0.57999999999999996</v>
      </c>
      <c r="J1714" s="116" t="s">
        <v>268</v>
      </c>
      <c r="K1714" s="116">
        <v>0.32312574957961998</v>
      </c>
      <c r="L1714" s="116">
        <v>3861.01810405784</v>
      </c>
      <c r="M1714" s="116">
        <v>9.6569747402991499</v>
      </c>
      <c r="N1714" s="116">
        <v>1.3682063356093801</v>
      </c>
      <c r="O1714" s="116">
        <v>3.1204172016306799</v>
      </c>
      <c r="P1714" s="116">
        <v>0.44210269777337002</v>
      </c>
      <c r="Q1714" s="116">
        <v>1247.5943690142001</v>
      </c>
      <c r="R1714" s="116">
        <v>1210</v>
      </c>
      <c r="S1714" s="116" t="s">
        <v>318</v>
      </c>
      <c r="T1714" s="116">
        <v>1210</v>
      </c>
      <c r="U1714" s="116" t="s">
        <v>268</v>
      </c>
      <c r="V1714" s="116" t="s">
        <v>268</v>
      </c>
      <c r="Z1714" s="116">
        <v>0</v>
      </c>
      <c r="AA1714" s="116">
        <v>1</v>
      </c>
      <c r="AB1714" s="116">
        <v>3.1204172016306799</v>
      </c>
      <c r="AC1714" s="116">
        <v>0.44210269777337002</v>
      </c>
      <c r="AD1714" s="116">
        <v>1247.5943690142001</v>
      </c>
      <c r="AF1714" s="116">
        <v>-1</v>
      </c>
      <c r="AG1714" s="116">
        <v>-1</v>
      </c>
      <c r="AH1714" s="116">
        <v>-1</v>
      </c>
      <c r="AI1714" s="116">
        <v>-1</v>
      </c>
      <c r="AJ1714" s="116">
        <v>0</v>
      </c>
      <c r="AM1714" s="116" t="s">
        <v>319</v>
      </c>
      <c r="AN1714" s="116">
        <v>-1</v>
      </c>
      <c r="AQ1714" s="116">
        <v>778</v>
      </c>
      <c r="AR1714" s="116" t="s">
        <v>329</v>
      </c>
      <c r="AS1714" s="116" t="s">
        <v>250</v>
      </c>
      <c r="AT1714" s="116" t="s">
        <v>268</v>
      </c>
      <c r="AV1714" s="116">
        <v>164.40900766568399</v>
      </c>
      <c r="AW1714" s="116">
        <v>1.0118364712000001</v>
      </c>
    </row>
    <row r="1715" spans="1:49" x14ac:dyDescent="0.25">
      <c r="A1715" s="127">
        <v>150000</v>
      </c>
      <c r="B1715" s="127">
        <v>500000</v>
      </c>
      <c r="C1715" s="127">
        <v>500000</v>
      </c>
      <c r="D1715" s="116" t="s">
        <v>314</v>
      </c>
      <c r="E1715" s="116" t="s">
        <v>315</v>
      </c>
      <c r="F1715" s="116" t="s">
        <v>316</v>
      </c>
      <c r="G1715" s="116" t="s">
        <v>317</v>
      </c>
      <c r="H1715" s="116">
        <v>0.36</v>
      </c>
      <c r="I1715" s="116">
        <v>0.57999999999999996</v>
      </c>
      <c r="J1715" s="116" t="s">
        <v>268</v>
      </c>
      <c r="K1715" s="116">
        <v>6.6769111583929994E-2</v>
      </c>
      <c r="L1715" s="116">
        <v>3861.01810405784</v>
      </c>
      <c r="M1715" s="116">
        <v>9.6569747402991499</v>
      </c>
      <c r="N1715" s="116">
        <v>1.3682063356093801</v>
      </c>
      <c r="O1715" s="116">
        <v>0.64478762399823997</v>
      </c>
      <c r="P1715" s="116">
        <v>9.135392149214E-2</v>
      </c>
      <c r="Q1715" s="116">
        <v>257.79674861741898</v>
      </c>
      <c r="R1715" s="116">
        <v>1750</v>
      </c>
      <c r="S1715" s="116" t="s">
        <v>321</v>
      </c>
      <c r="T1715" s="116">
        <v>1750</v>
      </c>
      <c r="U1715" s="116" t="s">
        <v>268</v>
      </c>
      <c r="V1715" s="116" t="s">
        <v>268</v>
      </c>
      <c r="Z1715" s="116">
        <v>0</v>
      </c>
      <c r="AA1715" s="116">
        <v>1</v>
      </c>
      <c r="AB1715" s="116">
        <v>0.64478762399823997</v>
      </c>
      <c r="AC1715" s="116">
        <v>9.135392149214E-2</v>
      </c>
      <c r="AD1715" s="116">
        <v>257.79674861741802</v>
      </c>
      <c r="AF1715" s="116">
        <v>-1</v>
      </c>
      <c r="AG1715" s="116">
        <v>-1</v>
      </c>
      <c r="AH1715" s="116">
        <v>-1</v>
      </c>
      <c r="AI1715" s="116">
        <v>-1</v>
      </c>
      <c r="AJ1715" s="116">
        <v>0</v>
      </c>
      <c r="AM1715" s="116" t="s">
        <v>319</v>
      </c>
      <c r="AN1715" s="116">
        <v>-1</v>
      </c>
      <c r="AQ1715" s="116">
        <v>778</v>
      </c>
      <c r="AR1715" s="116" t="s">
        <v>329</v>
      </c>
      <c r="AS1715" s="116" t="s">
        <v>250</v>
      </c>
      <c r="AT1715" s="116" t="s">
        <v>268</v>
      </c>
      <c r="AV1715" s="116">
        <v>65.899976003235395</v>
      </c>
      <c r="AW1715" s="116">
        <v>0.2090808991</v>
      </c>
    </row>
    <row r="1716" spans="1:49" x14ac:dyDescent="0.25">
      <c r="A1716" s="127">
        <v>150000</v>
      </c>
      <c r="B1716" s="127">
        <v>500000</v>
      </c>
      <c r="C1716" s="127">
        <v>500000</v>
      </c>
      <c r="D1716" s="116" t="s">
        <v>314</v>
      </c>
      <c r="E1716" s="116" t="s">
        <v>315</v>
      </c>
      <c r="F1716" s="116" t="s">
        <v>316</v>
      </c>
      <c r="G1716" s="116" t="s">
        <v>317</v>
      </c>
      <c r="H1716" s="116">
        <v>0.36</v>
      </c>
      <c r="I1716" s="116">
        <v>0.57999999999999996</v>
      </c>
      <c r="J1716" s="116" t="s">
        <v>268</v>
      </c>
      <c r="K1716" s="116">
        <v>0.11089977187877</v>
      </c>
      <c r="L1716" s="116">
        <v>3861.01810405784</v>
      </c>
      <c r="M1716" s="116">
        <v>9.6569747402991499</v>
      </c>
      <c r="N1716" s="116">
        <v>1.3682063356093801</v>
      </c>
      <c r="O1716" s="116">
        <v>1.0709562957382399</v>
      </c>
      <c r="P1716" s="116">
        <v>0.15173377050216999</v>
      </c>
      <c r="Q1716" s="116">
        <v>428.18602695982298</v>
      </c>
      <c r="R1716" s="116">
        <v>1750</v>
      </c>
      <c r="S1716" s="116" t="s">
        <v>321</v>
      </c>
      <c r="T1716" s="116">
        <v>1750</v>
      </c>
      <c r="U1716" s="116" t="s">
        <v>268</v>
      </c>
      <c r="V1716" s="116" t="s">
        <v>268</v>
      </c>
      <c r="Z1716" s="116">
        <v>0</v>
      </c>
      <c r="AA1716" s="116">
        <v>1</v>
      </c>
      <c r="AB1716" s="116">
        <v>1.0709562957382399</v>
      </c>
      <c r="AC1716" s="116">
        <v>0.15173377050216999</v>
      </c>
      <c r="AD1716" s="116">
        <v>428.18602695982298</v>
      </c>
      <c r="AF1716" s="116">
        <v>-1</v>
      </c>
      <c r="AG1716" s="116">
        <v>-1</v>
      </c>
      <c r="AH1716" s="116">
        <v>-1</v>
      </c>
      <c r="AI1716" s="116">
        <v>-1</v>
      </c>
      <c r="AJ1716" s="116">
        <v>0</v>
      </c>
      <c r="AM1716" s="116" t="s">
        <v>319</v>
      </c>
      <c r="AN1716" s="116">
        <v>-1</v>
      </c>
      <c r="AQ1716" s="116">
        <v>778</v>
      </c>
      <c r="AR1716" s="116" t="s">
        <v>329</v>
      </c>
      <c r="AS1716" s="116" t="s">
        <v>250</v>
      </c>
      <c r="AT1716" s="116" t="s">
        <v>268</v>
      </c>
      <c r="AV1716" s="116">
        <v>85.964400665433203</v>
      </c>
      <c r="AW1716" s="116">
        <v>0.34727171690000003</v>
      </c>
    </row>
    <row r="1717" spans="1:49" x14ac:dyDescent="0.25">
      <c r="A1717" s="127">
        <v>150000</v>
      </c>
      <c r="B1717" s="127">
        <v>500000</v>
      </c>
      <c r="C1717" s="127">
        <v>500000</v>
      </c>
      <c r="D1717" s="116" t="s">
        <v>314</v>
      </c>
      <c r="E1717" s="116" t="s">
        <v>315</v>
      </c>
      <c r="F1717" s="116" t="s">
        <v>316</v>
      </c>
      <c r="G1717" s="116" t="s">
        <v>317</v>
      </c>
      <c r="H1717" s="116">
        <v>0.36</v>
      </c>
      <c r="I1717" s="116">
        <v>0.57999999999999996</v>
      </c>
      <c r="J1717" s="116" t="s">
        <v>268</v>
      </c>
      <c r="K1717" s="116">
        <v>6.8157254078270002E-2</v>
      </c>
      <c r="L1717" s="116">
        <v>3861.01810405784</v>
      </c>
      <c r="M1717" s="116">
        <v>9.6569747402991499</v>
      </c>
      <c r="N1717" s="116">
        <v>1.3682063356093801</v>
      </c>
      <c r="O1717" s="116">
        <v>0.65819288100202</v>
      </c>
      <c r="P1717" s="116">
        <v>9.3253186847629996E-2</v>
      </c>
      <c r="Q1717" s="116">
        <v>263.15639191907798</v>
      </c>
      <c r="R1717" s="116">
        <v>1750</v>
      </c>
      <c r="S1717" s="116" t="s">
        <v>321</v>
      </c>
      <c r="T1717" s="116">
        <v>1750</v>
      </c>
      <c r="U1717" s="116" t="s">
        <v>268</v>
      </c>
      <c r="V1717" s="116" t="s">
        <v>268</v>
      </c>
      <c r="Z1717" s="116">
        <v>0</v>
      </c>
      <c r="AA1717" s="116">
        <v>1</v>
      </c>
      <c r="AB1717" s="116">
        <v>0.65819288100202</v>
      </c>
      <c r="AC1717" s="116">
        <v>9.3253186847629996E-2</v>
      </c>
      <c r="AD1717" s="116">
        <v>263.15639191907798</v>
      </c>
      <c r="AF1717" s="116">
        <v>-1</v>
      </c>
      <c r="AG1717" s="116">
        <v>-1</v>
      </c>
      <c r="AH1717" s="116">
        <v>-1</v>
      </c>
      <c r="AI1717" s="116">
        <v>-1</v>
      </c>
      <c r="AJ1717" s="116">
        <v>0</v>
      </c>
      <c r="AM1717" s="116" t="s">
        <v>319</v>
      </c>
      <c r="AN1717" s="116">
        <v>-1</v>
      </c>
      <c r="AQ1717" s="116">
        <v>778</v>
      </c>
      <c r="AR1717" s="116" t="s">
        <v>329</v>
      </c>
      <c r="AS1717" s="116" t="s">
        <v>250</v>
      </c>
      <c r="AT1717" s="116" t="s">
        <v>268</v>
      </c>
      <c r="AV1717" s="116">
        <v>66.435475020004404</v>
      </c>
      <c r="AW1717" s="116">
        <v>0.21342773070000001</v>
      </c>
    </row>
    <row r="1718" spans="1:49" x14ac:dyDescent="0.25">
      <c r="A1718" s="127">
        <v>150000</v>
      </c>
      <c r="B1718" s="127">
        <v>500000</v>
      </c>
      <c r="C1718" s="127">
        <v>500000</v>
      </c>
      <c r="D1718" s="116" t="s">
        <v>314</v>
      </c>
      <c r="E1718" s="116" t="s">
        <v>315</v>
      </c>
      <c r="F1718" s="116" t="s">
        <v>316</v>
      </c>
      <c r="G1718" s="116" t="s">
        <v>317</v>
      </c>
      <c r="H1718" s="116">
        <v>0.36</v>
      </c>
      <c r="I1718" s="116">
        <v>0.57999999999999996</v>
      </c>
      <c r="J1718" s="116" t="s">
        <v>268</v>
      </c>
      <c r="K1718" s="116">
        <v>4.2691219220279998E-2</v>
      </c>
      <c r="L1718" s="116">
        <v>3861.01810405784</v>
      </c>
      <c r="M1718" s="116">
        <v>9.6569747402991499</v>
      </c>
      <c r="N1718" s="116">
        <v>1.3682063356093801</v>
      </c>
      <c r="O1718" s="116">
        <v>0.41226802564282999</v>
      </c>
      <c r="P1718" s="116">
        <v>5.8410396612070002E-2</v>
      </c>
      <c r="Q1718" s="116">
        <v>164.83157029380999</v>
      </c>
      <c r="R1718" s="116">
        <v>1750</v>
      </c>
      <c r="S1718" s="116" t="s">
        <v>321</v>
      </c>
      <c r="T1718" s="116">
        <v>1750</v>
      </c>
      <c r="U1718" s="116" t="s">
        <v>268</v>
      </c>
      <c r="V1718" s="116" t="s">
        <v>268</v>
      </c>
      <c r="Z1718" s="116">
        <v>0</v>
      </c>
      <c r="AA1718" s="116">
        <v>1</v>
      </c>
      <c r="AB1718" s="116">
        <v>0.41226802564282999</v>
      </c>
      <c r="AC1718" s="116">
        <v>5.8410396612070002E-2</v>
      </c>
      <c r="AD1718" s="116">
        <v>164.83157029380999</v>
      </c>
      <c r="AF1718" s="116">
        <v>-1</v>
      </c>
      <c r="AG1718" s="116">
        <v>-1</v>
      </c>
      <c r="AH1718" s="116">
        <v>-1</v>
      </c>
      <c r="AI1718" s="116">
        <v>-1</v>
      </c>
      <c r="AJ1718" s="116">
        <v>0</v>
      </c>
      <c r="AM1718" s="116" t="s">
        <v>319</v>
      </c>
      <c r="AN1718" s="116">
        <v>-1</v>
      </c>
      <c r="AQ1718" s="116">
        <v>778</v>
      </c>
      <c r="AR1718" s="116" t="s">
        <v>329</v>
      </c>
      <c r="AS1718" s="116" t="s">
        <v>250</v>
      </c>
      <c r="AT1718" s="116" t="s">
        <v>268</v>
      </c>
      <c r="AV1718" s="116">
        <v>55.339474928474097</v>
      </c>
      <c r="AW1718" s="116">
        <v>0.13368334979999999</v>
      </c>
    </row>
    <row r="1719" spans="1:49" x14ac:dyDescent="0.25">
      <c r="A1719" s="127">
        <v>150000</v>
      </c>
      <c r="B1719" s="127">
        <v>500000</v>
      </c>
      <c r="C1719" s="127">
        <v>500000</v>
      </c>
      <c r="D1719" s="116" t="s">
        <v>314</v>
      </c>
      <c r="E1719" s="116" t="s">
        <v>315</v>
      </c>
      <c r="F1719" s="116" t="s">
        <v>316</v>
      </c>
      <c r="G1719" s="116" t="s">
        <v>317</v>
      </c>
      <c r="H1719" s="116">
        <v>0.36</v>
      </c>
      <c r="I1719" s="116">
        <v>0.57999999999999996</v>
      </c>
      <c r="J1719" s="116" t="s">
        <v>268</v>
      </c>
      <c r="K1719" s="116">
        <v>6.1203779871899996E-3</v>
      </c>
      <c r="L1719" s="116">
        <v>3861.01810405784</v>
      </c>
      <c r="M1719" s="116">
        <v>9.6569747402991499</v>
      </c>
      <c r="N1719" s="116">
        <v>1.3682063356093801</v>
      </c>
      <c r="O1719" s="116">
        <v>5.910433562339E-2</v>
      </c>
      <c r="P1719" s="116">
        <v>8.3739399384000004E-3</v>
      </c>
      <c r="Q1719" s="116">
        <v>23.630890212225399</v>
      </c>
      <c r="R1719" s="116">
        <v>1750</v>
      </c>
      <c r="S1719" s="116" t="s">
        <v>321</v>
      </c>
      <c r="T1719" s="116">
        <v>1750</v>
      </c>
      <c r="U1719" s="116" t="s">
        <v>268</v>
      </c>
      <c r="V1719" s="116" t="s">
        <v>268</v>
      </c>
      <c r="Z1719" s="116">
        <v>0</v>
      </c>
      <c r="AA1719" s="116">
        <v>1</v>
      </c>
      <c r="AB1719" s="116">
        <v>5.910433562339E-2</v>
      </c>
      <c r="AC1719" s="116">
        <v>8.3739399384000004E-3</v>
      </c>
      <c r="AD1719" s="116">
        <v>23.6308902122239</v>
      </c>
      <c r="AF1719" s="116">
        <v>-1</v>
      </c>
      <c r="AG1719" s="116">
        <v>-1</v>
      </c>
      <c r="AH1719" s="116">
        <v>-1</v>
      </c>
      <c r="AI1719" s="116">
        <v>-1</v>
      </c>
      <c r="AJ1719" s="116">
        <v>0</v>
      </c>
      <c r="AM1719" s="116" t="s">
        <v>319</v>
      </c>
      <c r="AN1719" s="116">
        <v>-1</v>
      </c>
      <c r="AQ1719" s="116">
        <v>778</v>
      </c>
      <c r="AR1719" s="116" t="s">
        <v>329</v>
      </c>
      <c r="AS1719" s="116" t="s">
        <v>250</v>
      </c>
      <c r="AT1719" s="116" t="s">
        <v>268</v>
      </c>
      <c r="AV1719" s="116">
        <v>36.140905843386697</v>
      </c>
      <c r="AW1719" s="116">
        <v>1.91653611E-2</v>
      </c>
    </row>
    <row r="1720" spans="1:49" x14ac:dyDescent="0.25">
      <c r="A1720" s="127">
        <v>150000</v>
      </c>
      <c r="B1720" s="127">
        <v>500000</v>
      </c>
      <c r="C1720" s="127">
        <v>500000</v>
      </c>
      <c r="D1720" s="116" t="s">
        <v>314</v>
      </c>
      <c r="E1720" s="116" t="s">
        <v>315</v>
      </c>
      <c r="F1720" s="116" t="s">
        <v>316</v>
      </c>
      <c r="G1720" s="116" t="s">
        <v>317</v>
      </c>
      <c r="H1720" s="116">
        <v>0.36</v>
      </c>
      <c r="I1720" s="116">
        <v>0.57999999999999996</v>
      </c>
      <c r="J1720" s="116" t="s">
        <v>268</v>
      </c>
      <c r="K1720" s="116">
        <v>0.30139001595053999</v>
      </c>
      <c r="L1720" s="116">
        <v>3886.2047104513199</v>
      </c>
      <c r="M1720" s="116">
        <v>11.4021497193052</v>
      </c>
      <c r="N1720" s="116">
        <v>2.0398539562001501</v>
      </c>
      <c r="O1720" s="116">
        <v>3.4364940857719399</v>
      </c>
      <c r="P1720" s="116">
        <v>0.61479161639595004</v>
      </c>
      <c r="Q1720" s="116">
        <v>1171.2632996700099</v>
      </c>
      <c r="R1720" s="116">
        <v>1210</v>
      </c>
      <c r="S1720" s="116" t="s">
        <v>318</v>
      </c>
      <c r="T1720" s="116">
        <v>1210</v>
      </c>
      <c r="U1720" s="116" t="s">
        <v>268</v>
      </c>
      <c r="V1720" s="116" t="s">
        <v>268</v>
      </c>
      <c r="Z1720" s="116">
        <v>0</v>
      </c>
      <c r="AA1720" s="116">
        <v>1</v>
      </c>
      <c r="AB1720" s="116">
        <v>3.4364940857719399</v>
      </c>
      <c r="AC1720" s="116">
        <v>0.61479161639595004</v>
      </c>
      <c r="AD1720" s="116">
        <v>1171.2632996700099</v>
      </c>
      <c r="AF1720" s="116">
        <v>-1</v>
      </c>
      <c r="AG1720" s="116">
        <v>-1</v>
      </c>
      <c r="AH1720" s="116">
        <v>-1</v>
      </c>
      <c r="AI1720" s="116">
        <v>-1</v>
      </c>
      <c r="AJ1720" s="116">
        <v>0</v>
      </c>
      <c r="AM1720" s="116" t="s">
        <v>319</v>
      </c>
      <c r="AN1720" s="116">
        <v>-1</v>
      </c>
      <c r="AQ1720" s="116">
        <v>778</v>
      </c>
      <c r="AR1720" s="116" t="s">
        <v>329</v>
      </c>
      <c r="AS1720" s="116" t="s">
        <v>250</v>
      </c>
      <c r="AT1720" s="116" t="s">
        <v>268</v>
      </c>
      <c r="AV1720" s="116">
        <v>217.733349054347</v>
      </c>
      <c r="AW1720" s="116">
        <v>0.94992968339999995</v>
      </c>
    </row>
    <row r="1721" spans="1:49" x14ac:dyDescent="0.25">
      <c r="A1721" s="127">
        <v>150000</v>
      </c>
      <c r="B1721" s="127">
        <v>500000</v>
      </c>
      <c r="C1721" s="127">
        <v>500000</v>
      </c>
      <c r="D1721" s="116" t="s">
        <v>314</v>
      </c>
      <c r="E1721" s="116" t="s">
        <v>315</v>
      </c>
      <c r="F1721" s="116" t="s">
        <v>316</v>
      </c>
      <c r="G1721" s="116" t="s">
        <v>317</v>
      </c>
      <c r="H1721" s="116">
        <v>0.36</v>
      </c>
      <c r="I1721" s="116">
        <v>0.57999999999999996</v>
      </c>
      <c r="J1721" s="116" t="s">
        <v>268</v>
      </c>
      <c r="K1721" s="116">
        <v>0.1057744494829</v>
      </c>
      <c r="L1721" s="116">
        <v>3886.2047104513199</v>
      </c>
      <c r="M1721" s="116">
        <v>11.4021497193052</v>
      </c>
      <c r="N1721" s="116">
        <v>2.0398539562001501</v>
      </c>
      <c r="O1721" s="116">
        <v>1.20605610948111</v>
      </c>
      <c r="P1721" s="116">
        <v>0.21576442924257999</v>
      </c>
      <c r="Q1721" s="116">
        <v>411.06116382584099</v>
      </c>
      <c r="R1721" s="116">
        <v>1310</v>
      </c>
      <c r="S1721" s="116" t="s">
        <v>318</v>
      </c>
      <c r="T1721" s="116">
        <v>1310</v>
      </c>
      <c r="U1721" s="116" t="s">
        <v>268</v>
      </c>
      <c r="V1721" s="116" t="s">
        <v>268</v>
      </c>
      <c r="Z1721" s="116">
        <v>0</v>
      </c>
      <c r="AA1721" s="116">
        <v>1</v>
      </c>
      <c r="AB1721" s="116">
        <v>1.20605610948111</v>
      </c>
      <c r="AC1721" s="116">
        <v>0.21576442924257999</v>
      </c>
      <c r="AD1721" s="116">
        <v>411.06116382584099</v>
      </c>
      <c r="AF1721" s="116">
        <v>-1</v>
      </c>
      <c r="AG1721" s="116">
        <v>-1</v>
      </c>
      <c r="AH1721" s="116">
        <v>-1</v>
      </c>
      <c r="AI1721" s="116">
        <v>-1</v>
      </c>
      <c r="AJ1721" s="116">
        <v>0</v>
      </c>
      <c r="AM1721" s="116" t="s">
        <v>319</v>
      </c>
      <c r="AN1721" s="116">
        <v>-1</v>
      </c>
      <c r="AQ1721" s="116">
        <v>778</v>
      </c>
      <c r="AR1721" s="116" t="s">
        <v>329</v>
      </c>
      <c r="AS1721" s="116" t="s">
        <v>250</v>
      </c>
      <c r="AT1721" s="116" t="s">
        <v>268</v>
      </c>
      <c r="AV1721" s="116">
        <v>84.387241958241404</v>
      </c>
      <c r="AW1721" s="116">
        <v>0.33338293899999999</v>
      </c>
    </row>
    <row r="1722" spans="1:49" x14ac:dyDescent="0.25">
      <c r="A1722" s="127">
        <v>150000</v>
      </c>
      <c r="B1722" s="127">
        <v>500000</v>
      </c>
      <c r="C1722" s="127">
        <v>500000</v>
      </c>
      <c r="D1722" s="116" t="s">
        <v>314</v>
      </c>
      <c r="E1722" s="116" t="s">
        <v>315</v>
      </c>
      <c r="F1722" s="116" t="s">
        <v>316</v>
      </c>
      <c r="G1722" s="116" t="s">
        <v>317</v>
      </c>
      <c r="H1722" s="116">
        <v>0.36</v>
      </c>
      <c r="I1722" s="116">
        <v>0.57999999999999996</v>
      </c>
      <c r="J1722" s="116" t="s">
        <v>268</v>
      </c>
      <c r="K1722" s="116">
        <v>0.10546393012254</v>
      </c>
      <c r="L1722" s="116">
        <v>3886.2047104513199</v>
      </c>
      <c r="M1722" s="116">
        <v>11.4021497193052</v>
      </c>
      <c r="N1722" s="116">
        <v>2.0398539562001501</v>
      </c>
      <c r="O1722" s="116">
        <v>1.20251552124364</v>
      </c>
      <c r="P1722" s="116">
        <v>0.21513101509689</v>
      </c>
      <c r="Q1722" s="116">
        <v>409.85442202495898</v>
      </c>
      <c r="R1722" s="116">
        <v>1310</v>
      </c>
      <c r="S1722" s="116" t="s">
        <v>318</v>
      </c>
      <c r="T1722" s="116">
        <v>1310</v>
      </c>
      <c r="U1722" s="116" t="s">
        <v>268</v>
      </c>
      <c r="V1722" s="116" t="s">
        <v>268</v>
      </c>
      <c r="Z1722" s="116">
        <v>0</v>
      </c>
      <c r="AA1722" s="116">
        <v>1</v>
      </c>
      <c r="AB1722" s="116">
        <v>1.20251552124364</v>
      </c>
      <c r="AC1722" s="116">
        <v>0.21513101509689</v>
      </c>
      <c r="AD1722" s="116">
        <v>409.85442202495898</v>
      </c>
      <c r="AF1722" s="116">
        <v>-1</v>
      </c>
      <c r="AG1722" s="116">
        <v>-1</v>
      </c>
      <c r="AH1722" s="116">
        <v>-1</v>
      </c>
      <c r="AI1722" s="116">
        <v>-1</v>
      </c>
      <c r="AJ1722" s="116">
        <v>0</v>
      </c>
      <c r="AM1722" s="116" t="s">
        <v>319</v>
      </c>
      <c r="AN1722" s="116">
        <v>-1</v>
      </c>
      <c r="AQ1722" s="116">
        <v>778</v>
      </c>
      <c r="AR1722" s="116" t="s">
        <v>329</v>
      </c>
      <c r="AS1722" s="116" t="s">
        <v>250</v>
      </c>
      <c r="AT1722" s="116" t="s">
        <v>268</v>
      </c>
      <c r="AV1722" s="116">
        <v>84.945332332585295</v>
      </c>
      <c r="AW1722" s="116">
        <v>0.33240423520000001</v>
      </c>
    </row>
    <row r="1723" spans="1:49" x14ac:dyDescent="0.25">
      <c r="A1723" s="127">
        <v>150000</v>
      </c>
      <c r="B1723" s="127">
        <v>500000</v>
      </c>
      <c r="C1723" s="127">
        <v>500000</v>
      </c>
      <c r="D1723" s="116" t="s">
        <v>314</v>
      </c>
      <c r="E1723" s="116" t="s">
        <v>315</v>
      </c>
      <c r="F1723" s="116" t="s">
        <v>316</v>
      </c>
      <c r="G1723" s="116" t="s">
        <v>317</v>
      </c>
      <c r="H1723" s="116">
        <v>0.36</v>
      </c>
      <c r="I1723" s="116">
        <v>0.57999999999999996</v>
      </c>
      <c r="J1723" s="116" t="s">
        <v>268</v>
      </c>
      <c r="K1723" s="116">
        <v>9.8875940030620002E-2</v>
      </c>
      <c r="L1723" s="116">
        <v>3886.2047104513199</v>
      </c>
      <c r="M1723" s="116">
        <v>11.4021497193052</v>
      </c>
      <c r="N1723" s="116">
        <v>2.0398539562001501</v>
      </c>
      <c r="O1723" s="116">
        <v>1.1273982718661799</v>
      </c>
      <c r="P1723" s="116">
        <v>0.20169247744447</v>
      </c>
      <c r="Q1723" s="116">
        <v>384.25214389730201</v>
      </c>
      <c r="R1723" s="116">
        <v>1310</v>
      </c>
      <c r="S1723" s="116" t="s">
        <v>318</v>
      </c>
      <c r="T1723" s="116">
        <v>1310</v>
      </c>
      <c r="U1723" s="116" t="s">
        <v>268</v>
      </c>
      <c r="V1723" s="116" t="s">
        <v>268</v>
      </c>
      <c r="Z1723" s="116">
        <v>0</v>
      </c>
      <c r="AA1723" s="116">
        <v>1</v>
      </c>
      <c r="AB1723" s="116">
        <v>1.1273982718661799</v>
      </c>
      <c r="AC1723" s="116">
        <v>0.20169247744447</v>
      </c>
      <c r="AD1723" s="116">
        <v>384.25214389730297</v>
      </c>
      <c r="AF1723" s="116">
        <v>-1</v>
      </c>
      <c r="AG1723" s="116">
        <v>-1</v>
      </c>
      <c r="AH1723" s="116">
        <v>-1</v>
      </c>
      <c r="AI1723" s="116">
        <v>-1</v>
      </c>
      <c r="AJ1723" s="116">
        <v>0</v>
      </c>
      <c r="AM1723" s="116" t="s">
        <v>319</v>
      </c>
      <c r="AN1723" s="116">
        <v>-1</v>
      </c>
      <c r="AQ1723" s="116">
        <v>778</v>
      </c>
      <c r="AR1723" s="116" t="s">
        <v>329</v>
      </c>
      <c r="AS1723" s="116" t="s">
        <v>250</v>
      </c>
      <c r="AT1723" s="116" t="s">
        <v>268</v>
      </c>
      <c r="AV1723" s="116">
        <v>81.258155918198298</v>
      </c>
      <c r="AW1723" s="116">
        <v>0.31164001940000002</v>
      </c>
    </row>
    <row r="1724" spans="1:49" x14ac:dyDescent="0.25">
      <c r="A1724" s="127">
        <v>150000</v>
      </c>
      <c r="B1724" s="127">
        <v>500000</v>
      </c>
      <c r="C1724" s="127">
        <v>500000</v>
      </c>
      <c r="D1724" s="116" t="s">
        <v>314</v>
      </c>
      <c r="E1724" s="116" t="s">
        <v>315</v>
      </c>
      <c r="F1724" s="116" t="s">
        <v>316</v>
      </c>
      <c r="G1724" s="116" t="s">
        <v>317</v>
      </c>
      <c r="H1724" s="116">
        <v>0.36</v>
      </c>
      <c r="I1724" s="116">
        <v>0.57999999999999996</v>
      </c>
      <c r="J1724" s="116" t="s">
        <v>268</v>
      </c>
      <c r="K1724" s="116">
        <v>6.2591178051299998E-3</v>
      </c>
      <c r="L1724" s="116">
        <v>3886.2047104513199</v>
      </c>
      <c r="M1724" s="116">
        <v>11.4021497193052</v>
      </c>
      <c r="N1724" s="116">
        <v>2.0398539562001501</v>
      </c>
      <c r="O1724" s="116">
        <v>7.1367398324899994E-2</v>
      </c>
      <c r="P1724" s="116">
        <v>1.2767686217119999E-2</v>
      </c>
      <c r="Q1724" s="116">
        <v>24.324213097581499</v>
      </c>
      <c r="R1724" s="116">
        <v>1310</v>
      </c>
      <c r="S1724" s="116" t="s">
        <v>318</v>
      </c>
      <c r="T1724" s="116">
        <v>1310</v>
      </c>
      <c r="U1724" s="116" t="s">
        <v>268</v>
      </c>
      <c r="V1724" s="116" t="s">
        <v>268</v>
      </c>
      <c r="Z1724" s="116">
        <v>0</v>
      </c>
      <c r="AA1724" s="116">
        <v>1</v>
      </c>
      <c r="AB1724" s="116">
        <v>7.1367398324899994E-2</v>
      </c>
      <c r="AC1724" s="116">
        <v>1.2767686217119999E-2</v>
      </c>
      <c r="AD1724" s="116">
        <v>24.324213097579801</v>
      </c>
      <c r="AF1724" s="116">
        <v>-1</v>
      </c>
      <c r="AG1724" s="116">
        <v>-1</v>
      </c>
      <c r="AH1724" s="116">
        <v>-1</v>
      </c>
      <c r="AI1724" s="116">
        <v>-1</v>
      </c>
      <c r="AJ1724" s="116">
        <v>0</v>
      </c>
      <c r="AM1724" s="116" t="s">
        <v>319</v>
      </c>
      <c r="AN1724" s="116">
        <v>-1</v>
      </c>
      <c r="AQ1724" s="116">
        <v>778</v>
      </c>
      <c r="AR1724" s="116" t="s">
        <v>329</v>
      </c>
      <c r="AS1724" s="116" t="s">
        <v>250</v>
      </c>
      <c r="AT1724" s="116" t="s">
        <v>268</v>
      </c>
      <c r="AV1724" s="116">
        <v>51.833765350399901</v>
      </c>
      <c r="AW1724" s="116">
        <v>1.97276667E-2</v>
      </c>
    </row>
    <row r="1725" spans="1:49" x14ac:dyDescent="0.25">
      <c r="A1725" s="127">
        <v>150000</v>
      </c>
      <c r="B1725" s="127">
        <v>510000</v>
      </c>
      <c r="C1725" s="127">
        <v>510000</v>
      </c>
      <c r="D1725" s="116" t="s">
        <v>314</v>
      </c>
      <c r="E1725" s="116" t="s">
        <v>315</v>
      </c>
      <c r="F1725" s="116" t="s">
        <v>316</v>
      </c>
      <c r="G1725" s="116" t="s">
        <v>317</v>
      </c>
      <c r="H1725" s="116">
        <v>0.36</v>
      </c>
      <c r="I1725" s="116">
        <v>0.57999999999999996</v>
      </c>
      <c r="J1725" s="116" t="s">
        <v>268</v>
      </c>
      <c r="K1725" s="116">
        <v>0.28690230621440999</v>
      </c>
      <c r="L1725" s="116">
        <v>3860.6411849473802</v>
      </c>
      <c r="M1725" s="116">
        <v>9.6445232500023508</v>
      </c>
      <c r="N1725" s="116">
        <v>1.4191670380669901</v>
      </c>
      <c r="O1725" s="116">
        <v>2.7670359627641901</v>
      </c>
      <c r="P1725" s="116">
        <v>0.40716229612489002</v>
      </c>
      <c r="Q1725" s="116">
        <v>1107.6268594277401</v>
      </c>
      <c r="R1725" s="116">
        <v>1210</v>
      </c>
      <c r="S1725" s="116" t="s">
        <v>318</v>
      </c>
      <c r="T1725" s="116">
        <v>1210</v>
      </c>
      <c r="U1725" s="116" t="s">
        <v>268</v>
      </c>
      <c r="V1725" s="116" t="s">
        <v>268</v>
      </c>
      <c r="Z1725" s="116">
        <v>0</v>
      </c>
      <c r="AA1725" s="116">
        <v>1</v>
      </c>
      <c r="AB1725" s="116">
        <v>2.7670359627641901</v>
      </c>
      <c r="AC1725" s="116">
        <v>0.40716229612489002</v>
      </c>
      <c r="AD1725" s="116">
        <v>1107.6268594277401</v>
      </c>
      <c r="AF1725" s="116">
        <v>-1</v>
      </c>
      <c r="AG1725" s="116">
        <v>-1</v>
      </c>
      <c r="AH1725" s="116">
        <v>-1</v>
      </c>
      <c r="AI1725" s="116">
        <v>-1</v>
      </c>
      <c r="AJ1725" s="116">
        <v>0</v>
      </c>
      <c r="AM1725" s="116" t="s">
        <v>319</v>
      </c>
      <c r="AN1725" s="116">
        <v>-1</v>
      </c>
      <c r="AQ1725" s="116">
        <v>778</v>
      </c>
      <c r="AR1725" s="116" t="s">
        <v>329</v>
      </c>
      <c r="AS1725" s="116" t="s">
        <v>250</v>
      </c>
      <c r="AT1725" s="116" t="s">
        <v>268</v>
      </c>
      <c r="AV1725" s="116">
        <v>146.245554276804</v>
      </c>
      <c r="AW1725" s="116">
        <v>0.89831862080000002</v>
      </c>
    </row>
    <row r="1726" spans="1:49" x14ac:dyDescent="0.25">
      <c r="A1726" s="127">
        <v>150000</v>
      </c>
      <c r="B1726" s="127">
        <v>510000</v>
      </c>
      <c r="C1726" s="127">
        <v>510000</v>
      </c>
      <c r="D1726" s="116" t="s">
        <v>314</v>
      </c>
      <c r="E1726" s="116" t="s">
        <v>315</v>
      </c>
      <c r="F1726" s="116" t="s">
        <v>316</v>
      </c>
      <c r="G1726" s="116" t="s">
        <v>317</v>
      </c>
      <c r="H1726" s="116">
        <v>0.36</v>
      </c>
      <c r="I1726" s="116">
        <v>0.57999999999999996</v>
      </c>
      <c r="J1726" s="116" t="s">
        <v>268</v>
      </c>
      <c r="K1726" s="116">
        <v>0.26733577544724002</v>
      </c>
      <c r="L1726" s="116">
        <v>3854.5946952266399</v>
      </c>
      <c r="M1726" s="116">
        <v>11.4098962475445</v>
      </c>
      <c r="N1726" s="116">
        <v>2.0745232866068601</v>
      </c>
      <c r="O1726" s="116">
        <v>3.05027346110993</v>
      </c>
      <c r="P1726" s="116">
        <v>0.55459429150841</v>
      </c>
      <c r="Q1726" s="116">
        <v>1030.4710618832401</v>
      </c>
      <c r="R1726" s="116">
        <v>1210</v>
      </c>
      <c r="S1726" s="116" t="s">
        <v>318</v>
      </c>
      <c r="T1726" s="116">
        <v>1210</v>
      </c>
      <c r="U1726" s="116" t="s">
        <v>268</v>
      </c>
      <c r="V1726" s="116" t="s">
        <v>268</v>
      </c>
      <c r="Z1726" s="116">
        <v>0</v>
      </c>
      <c r="AA1726" s="116">
        <v>1</v>
      </c>
      <c r="AB1726" s="116">
        <v>3.05027346110993</v>
      </c>
      <c r="AC1726" s="116">
        <v>0.55459429150841</v>
      </c>
      <c r="AD1726" s="116">
        <v>1030.4710618832401</v>
      </c>
      <c r="AF1726" s="116">
        <v>-1</v>
      </c>
      <c r="AG1726" s="116">
        <v>-1</v>
      </c>
      <c r="AH1726" s="116">
        <v>-1</v>
      </c>
      <c r="AI1726" s="116">
        <v>-1</v>
      </c>
      <c r="AJ1726" s="116">
        <v>0</v>
      </c>
      <c r="AM1726" s="116" t="s">
        <v>319</v>
      </c>
      <c r="AN1726" s="116">
        <v>-1</v>
      </c>
      <c r="AQ1726" s="116">
        <v>778</v>
      </c>
      <c r="AR1726" s="116" t="s">
        <v>329</v>
      </c>
      <c r="AS1726" s="116" t="s">
        <v>250</v>
      </c>
      <c r="AT1726" s="116" t="s">
        <v>268</v>
      </c>
      <c r="AV1726" s="116">
        <v>143.55051720537099</v>
      </c>
      <c r="AW1726" s="116">
        <v>0.83574295369999996</v>
      </c>
    </row>
    <row r="1727" spans="1:49" x14ac:dyDescent="0.25">
      <c r="A1727" s="127">
        <v>150000</v>
      </c>
      <c r="B1727" s="127">
        <v>510000</v>
      </c>
      <c r="C1727" s="127">
        <v>510000</v>
      </c>
      <c r="D1727" s="116" t="s">
        <v>314</v>
      </c>
      <c r="E1727" s="116" t="s">
        <v>315</v>
      </c>
      <c r="F1727" s="116" t="s">
        <v>316</v>
      </c>
      <c r="G1727" s="116" t="s">
        <v>317</v>
      </c>
      <c r="H1727" s="116">
        <v>0.36</v>
      </c>
      <c r="I1727" s="116">
        <v>0.57999999999999996</v>
      </c>
      <c r="J1727" s="116" t="s">
        <v>268</v>
      </c>
      <c r="K1727" s="116">
        <v>5.8913063712900003E-3</v>
      </c>
      <c r="L1727" s="116">
        <v>3854.5946952266399</v>
      </c>
      <c r="M1727" s="116">
        <v>11.4098962475445</v>
      </c>
      <c r="N1727" s="116">
        <v>2.0745232866068601</v>
      </c>
      <c r="O1727" s="116">
        <v>6.7219194458989995E-2</v>
      </c>
      <c r="P1727" s="116">
        <v>1.222165225579E-2</v>
      </c>
      <c r="Q1727" s="116">
        <v>22.708598286756299</v>
      </c>
      <c r="R1727" s="116">
        <v>1310</v>
      </c>
      <c r="S1727" s="116" t="s">
        <v>318</v>
      </c>
      <c r="T1727" s="116">
        <v>1310</v>
      </c>
      <c r="U1727" s="116" t="s">
        <v>268</v>
      </c>
      <c r="V1727" s="116" t="s">
        <v>268</v>
      </c>
      <c r="Z1727" s="116">
        <v>0</v>
      </c>
      <c r="AA1727" s="116">
        <v>1</v>
      </c>
      <c r="AB1727" s="116">
        <v>6.7219194458989995E-2</v>
      </c>
      <c r="AC1727" s="116">
        <v>1.222165225579E-2</v>
      </c>
      <c r="AD1727" s="116">
        <v>22.708598286755102</v>
      </c>
      <c r="AF1727" s="116">
        <v>-1</v>
      </c>
      <c r="AG1727" s="116">
        <v>-1</v>
      </c>
      <c r="AH1727" s="116">
        <v>-1</v>
      </c>
      <c r="AI1727" s="116">
        <v>-1</v>
      </c>
      <c r="AJ1727" s="116">
        <v>0</v>
      </c>
      <c r="AM1727" s="116" t="s">
        <v>319</v>
      </c>
      <c r="AN1727" s="116">
        <v>-1</v>
      </c>
      <c r="AQ1727" s="116">
        <v>778</v>
      </c>
      <c r="AR1727" s="116" t="s">
        <v>329</v>
      </c>
      <c r="AS1727" s="116" t="s">
        <v>250</v>
      </c>
      <c r="AT1727" s="116" t="s">
        <v>268</v>
      </c>
      <c r="AV1727" s="116">
        <v>41.061035673086899</v>
      </c>
      <c r="AW1727" s="116">
        <v>1.8417354699999999E-2</v>
      </c>
    </row>
    <row r="1728" spans="1:49" x14ac:dyDescent="0.25">
      <c r="A1728" s="127">
        <v>150000</v>
      </c>
      <c r="B1728" s="127">
        <v>510000</v>
      </c>
      <c r="C1728" s="127">
        <v>510000</v>
      </c>
      <c r="D1728" s="116" t="s">
        <v>314</v>
      </c>
      <c r="E1728" s="116" t="s">
        <v>315</v>
      </c>
      <c r="F1728" s="116" t="s">
        <v>316</v>
      </c>
      <c r="G1728" s="116" t="s">
        <v>317</v>
      </c>
      <c r="H1728" s="116">
        <v>0.36</v>
      </c>
      <c r="I1728" s="116">
        <v>0.57999999999999996</v>
      </c>
      <c r="J1728" s="116" t="s">
        <v>268</v>
      </c>
      <c r="K1728" s="116">
        <v>2.82131528294E-3</v>
      </c>
      <c r="L1728" s="116">
        <v>3854.5946952266399</v>
      </c>
      <c r="M1728" s="116">
        <v>11.4098962475445</v>
      </c>
      <c r="N1728" s="116">
        <v>2.0745232866068601</v>
      </c>
      <c r="O1728" s="116">
        <v>3.2190914659949998E-2</v>
      </c>
      <c r="P1728" s="116">
        <v>5.8528842533099997E-3</v>
      </c>
      <c r="Q1728" s="116">
        <v>10.8750269231823</v>
      </c>
      <c r="R1728" s="116">
        <v>1310</v>
      </c>
      <c r="S1728" s="116" t="s">
        <v>318</v>
      </c>
      <c r="T1728" s="116">
        <v>1310</v>
      </c>
      <c r="U1728" s="116" t="s">
        <v>268</v>
      </c>
      <c r="V1728" s="116" t="s">
        <v>268</v>
      </c>
      <c r="Z1728" s="116">
        <v>0</v>
      </c>
      <c r="AA1728" s="116">
        <v>1</v>
      </c>
      <c r="AB1728" s="116">
        <v>3.2190914659949998E-2</v>
      </c>
      <c r="AC1728" s="116">
        <v>5.8528842533099997E-3</v>
      </c>
      <c r="AD1728" s="116">
        <v>10.8750269231831</v>
      </c>
      <c r="AF1728" s="116">
        <v>-1</v>
      </c>
      <c r="AG1728" s="116">
        <v>-1</v>
      </c>
      <c r="AH1728" s="116">
        <v>-1</v>
      </c>
      <c r="AI1728" s="116">
        <v>-1</v>
      </c>
      <c r="AJ1728" s="116">
        <v>0</v>
      </c>
      <c r="AM1728" s="116" t="s">
        <v>319</v>
      </c>
      <c r="AN1728" s="116">
        <v>-1</v>
      </c>
      <c r="AQ1728" s="116">
        <v>778</v>
      </c>
      <c r="AR1728" s="116" t="s">
        <v>329</v>
      </c>
      <c r="AS1728" s="116" t="s">
        <v>250</v>
      </c>
      <c r="AT1728" s="116" t="s">
        <v>268</v>
      </c>
      <c r="AV1728" s="116">
        <v>19.771727160628298</v>
      </c>
      <c r="AW1728" s="116">
        <v>8.8199731999999992E-3</v>
      </c>
    </row>
    <row r="1729" spans="1:49" x14ac:dyDescent="0.25">
      <c r="A1729" s="127">
        <v>150000</v>
      </c>
      <c r="B1729" s="127">
        <v>510000</v>
      </c>
      <c r="C1729" s="127">
        <v>510000</v>
      </c>
      <c r="D1729" s="116" t="s">
        <v>314</v>
      </c>
      <c r="E1729" s="116" t="s">
        <v>315</v>
      </c>
      <c r="F1729" s="116" t="s">
        <v>316</v>
      </c>
      <c r="G1729" s="116" t="s">
        <v>317</v>
      </c>
      <c r="H1729" s="116">
        <v>0.36</v>
      </c>
      <c r="I1729" s="116">
        <v>0.57999999999999996</v>
      </c>
      <c r="J1729" s="116" t="s">
        <v>268</v>
      </c>
      <c r="K1729" s="116">
        <v>2.9560080257999999E-4</v>
      </c>
      <c r="L1729" s="116">
        <v>3854.5946952266399</v>
      </c>
      <c r="M1729" s="116">
        <v>11.4098962475445</v>
      </c>
      <c r="N1729" s="116">
        <v>2.0745232866068601</v>
      </c>
      <c r="O1729" s="116">
        <v>3.3727744882300001E-3</v>
      </c>
      <c r="P1729" s="116">
        <v>6.1323074850999995E-4</v>
      </c>
      <c r="Q1729" s="116">
        <v>1.13942128556429</v>
      </c>
      <c r="R1729" s="116">
        <v>1310</v>
      </c>
      <c r="S1729" s="116" t="s">
        <v>318</v>
      </c>
      <c r="T1729" s="116">
        <v>1310</v>
      </c>
      <c r="U1729" s="116" t="s">
        <v>268</v>
      </c>
      <c r="V1729" s="116" t="s">
        <v>268</v>
      </c>
      <c r="Z1729" s="116">
        <v>0</v>
      </c>
      <c r="AA1729" s="116">
        <v>1</v>
      </c>
      <c r="AB1729" s="116">
        <v>3.3727744882300001E-3</v>
      </c>
      <c r="AC1729" s="116">
        <v>6.1323074850999995E-4</v>
      </c>
      <c r="AD1729" s="116">
        <v>1.1394212855630399</v>
      </c>
      <c r="AF1729" s="116">
        <v>-1</v>
      </c>
      <c r="AG1729" s="116">
        <v>-1</v>
      </c>
      <c r="AH1729" s="116">
        <v>-1</v>
      </c>
      <c r="AI1729" s="116">
        <v>-1</v>
      </c>
      <c r="AJ1729" s="116">
        <v>0</v>
      </c>
      <c r="AM1729" s="116" t="s">
        <v>319</v>
      </c>
      <c r="AN1729" s="116">
        <v>-1</v>
      </c>
      <c r="AQ1729" s="116">
        <v>778</v>
      </c>
      <c r="AR1729" s="116" t="s">
        <v>329</v>
      </c>
      <c r="AS1729" s="116" t="s">
        <v>250</v>
      </c>
      <c r="AT1729" s="116" t="s">
        <v>268</v>
      </c>
      <c r="AV1729" s="116">
        <v>21.972865043054501</v>
      </c>
      <c r="AW1729" s="116">
        <v>9.2410490000000001E-4</v>
      </c>
    </row>
    <row r="1730" spans="1:49" x14ac:dyDescent="0.25">
      <c r="A1730" s="127">
        <v>150000</v>
      </c>
      <c r="B1730" s="127">
        <v>510000</v>
      </c>
      <c r="C1730" s="127">
        <v>510000</v>
      </c>
      <c r="D1730" s="116" t="s">
        <v>314</v>
      </c>
      <c r="E1730" s="116" t="s">
        <v>315</v>
      </c>
      <c r="F1730" s="116" t="s">
        <v>316</v>
      </c>
      <c r="G1730" s="116" t="s">
        <v>317</v>
      </c>
      <c r="H1730" s="116">
        <v>0.36</v>
      </c>
      <c r="I1730" s="116">
        <v>0.57999999999999996</v>
      </c>
      <c r="J1730" s="116" t="s">
        <v>268</v>
      </c>
      <c r="K1730" s="116">
        <v>0.21450667824842001</v>
      </c>
      <c r="L1730" s="116">
        <v>3854.5946952266399</v>
      </c>
      <c r="M1730" s="116">
        <v>11.4098962475445</v>
      </c>
      <c r="N1730" s="116">
        <v>2.0745232866068601</v>
      </c>
      <c r="O1730" s="116">
        <v>2.4474989432199399</v>
      </c>
      <c r="P1730" s="116">
        <v>0.44499909915904001</v>
      </c>
      <c r="Q1730" s="116">
        <v>826.83630406706402</v>
      </c>
      <c r="R1730" s="116">
        <v>1310</v>
      </c>
      <c r="S1730" s="116" t="s">
        <v>318</v>
      </c>
      <c r="T1730" s="116">
        <v>1310</v>
      </c>
      <c r="U1730" s="116" t="s">
        <v>268</v>
      </c>
      <c r="V1730" s="116" t="s">
        <v>268</v>
      </c>
      <c r="Z1730" s="116">
        <v>0</v>
      </c>
      <c r="AA1730" s="116">
        <v>1</v>
      </c>
      <c r="AB1730" s="116">
        <v>2.4474989432199399</v>
      </c>
      <c r="AC1730" s="116">
        <v>0.44499909915904001</v>
      </c>
      <c r="AD1730" s="116">
        <v>826.83630406706402</v>
      </c>
      <c r="AF1730" s="116">
        <v>-1</v>
      </c>
      <c r="AG1730" s="116">
        <v>-1</v>
      </c>
      <c r="AH1730" s="116">
        <v>-1</v>
      </c>
      <c r="AI1730" s="116">
        <v>-1</v>
      </c>
      <c r="AJ1730" s="116">
        <v>0</v>
      </c>
      <c r="AM1730" s="116" t="s">
        <v>319</v>
      </c>
      <c r="AN1730" s="116">
        <v>-1</v>
      </c>
      <c r="AQ1730" s="116">
        <v>778</v>
      </c>
      <c r="AR1730" s="116" t="s">
        <v>329</v>
      </c>
      <c r="AS1730" s="116" t="s">
        <v>250</v>
      </c>
      <c r="AT1730" s="116" t="s">
        <v>268</v>
      </c>
      <c r="AV1730" s="116">
        <v>117.918082180372</v>
      </c>
      <c r="AW1730" s="116">
        <v>0.67058905440000005</v>
      </c>
    </row>
    <row r="1731" spans="1:49" x14ac:dyDescent="0.25">
      <c r="A1731" s="127">
        <v>150000</v>
      </c>
      <c r="B1731" s="127">
        <v>510000</v>
      </c>
      <c r="C1731" s="127">
        <v>510000</v>
      </c>
      <c r="D1731" s="116" t="s">
        <v>314</v>
      </c>
      <c r="E1731" s="116" t="s">
        <v>315</v>
      </c>
      <c r="F1731" s="116" t="s">
        <v>316</v>
      </c>
      <c r="G1731" s="116" t="s">
        <v>317</v>
      </c>
      <c r="H1731" s="116">
        <v>0.36</v>
      </c>
      <c r="I1731" s="116">
        <v>0.57999999999999996</v>
      </c>
      <c r="J1731" s="116" t="s">
        <v>268</v>
      </c>
      <c r="K1731" s="116">
        <v>0.12691277723925001</v>
      </c>
      <c r="L1731" s="116">
        <v>3854.5946952266399</v>
      </c>
      <c r="M1731" s="116">
        <v>11.4098962475445</v>
      </c>
      <c r="N1731" s="116">
        <v>2.0745232866068601</v>
      </c>
      <c r="O1731" s="116">
        <v>1.44806162078767</v>
      </c>
      <c r="P1731" s="116">
        <v>0.26328351175079001</v>
      </c>
      <c r="Q1731" s="116">
        <v>489.197317902924</v>
      </c>
      <c r="R1731" s="116">
        <v>1310</v>
      </c>
      <c r="S1731" s="116" t="s">
        <v>318</v>
      </c>
      <c r="T1731" s="116">
        <v>1310</v>
      </c>
      <c r="U1731" s="116" t="s">
        <v>268</v>
      </c>
      <c r="V1731" s="116" t="s">
        <v>268</v>
      </c>
      <c r="Z1731" s="116">
        <v>0</v>
      </c>
      <c r="AA1731" s="116">
        <v>1</v>
      </c>
      <c r="AB1731" s="116">
        <v>1.44806162078767</v>
      </c>
      <c r="AC1731" s="116">
        <v>0.26328351175079001</v>
      </c>
      <c r="AD1731" s="116">
        <v>489.197317902924</v>
      </c>
      <c r="AF1731" s="116">
        <v>-1</v>
      </c>
      <c r="AG1731" s="116">
        <v>-1</v>
      </c>
      <c r="AH1731" s="116">
        <v>-1</v>
      </c>
      <c r="AI1731" s="116">
        <v>-1</v>
      </c>
      <c r="AJ1731" s="116">
        <v>0</v>
      </c>
      <c r="AM1731" s="116" t="s">
        <v>319</v>
      </c>
      <c r="AN1731" s="116">
        <v>-1</v>
      </c>
      <c r="AQ1731" s="116">
        <v>778</v>
      </c>
      <c r="AR1731" s="116" t="s">
        <v>329</v>
      </c>
      <c r="AS1731" s="116" t="s">
        <v>250</v>
      </c>
      <c r="AT1731" s="116" t="s">
        <v>268</v>
      </c>
      <c r="AV1731" s="116">
        <v>92.717451531328393</v>
      </c>
      <c r="AW1731" s="116">
        <v>0.39675370469999999</v>
      </c>
    </row>
    <row r="1732" spans="1:49" x14ac:dyDescent="0.25">
      <c r="A1732" s="127">
        <v>150000</v>
      </c>
      <c r="B1732" s="127">
        <v>520000</v>
      </c>
      <c r="C1732" s="127">
        <v>520000</v>
      </c>
      <c r="D1732" s="116" t="s">
        <v>314</v>
      </c>
      <c r="E1732" s="116" t="s">
        <v>315</v>
      </c>
      <c r="F1732" s="116" t="s">
        <v>316</v>
      </c>
      <c r="G1732" s="116" t="s">
        <v>317</v>
      </c>
      <c r="H1732" s="116">
        <v>0.36</v>
      </c>
      <c r="I1732" s="116">
        <v>0.57999999999999996</v>
      </c>
      <c r="J1732" s="116" t="s">
        <v>268</v>
      </c>
      <c r="K1732" s="116">
        <v>0.51731438211001002</v>
      </c>
      <c r="L1732" s="116">
        <v>3871.4746497905198</v>
      </c>
      <c r="M1732" s="116">
        <v>10.7721681201065</v>
      </c>
      <c r="N1732" s="116">
        <v>1.7191313152841401</v>
      </c>
      <c r="O1732" s="116">
        <v>5.5725974950380799</v>
      </c>
      <c r="P1732" s="116">
        <v>0.88933135413218001</v>
      </c>
      <c r="Q1732" s="116">
        <v>2002.7695163109499</v>
      </c>
      <c r="R1732" s="116">
        <v>1210</v>
      </c>
      <c r="S1732" s="116" t="s">
        <v>318</v>
      </c>
      <c r="T1732" s="116">
        <v>1210</v>
      </c>
      <c r="U1732" s="116" t="s">
        <v>268</v>
      </c>
      <c r="V1732" s="116" t="s">
        <v>268</v>
      </c>
      <c r="Z1732" s="116">
        <v>0</v>
      </c>
      <c r="AA1732" s="116">
        <v>1</v>
      </c>
      <c r="AB1732" s="116">
        <v>5.5725974950380799</v>
      </c>
      <c r="AC1732" s="116">
        <v>0.88933135413218001</v>
      </c>
      <c r="AD1732" s="116">
        <v>2002.7695163109499</v>
      </c>
      <c r="AF1732" s="116">
        <v>-1</v>
      </c>
      <c r="AG1732" s="116">
        <v>-1</v>
      </c>
      <c r="AH1732" s="116">
        <v>-1</v>
      </c>
      <c r="AI1732" s="116">
        <v>-1</v>
      </c>
      <c r="AJ1732" s="116">
        <v>0</v>
      </c>
      <c r="AM1732" s="116" t="s">
        <v>319</v>
      </c>
      <c r="AN1732" s="116">
        <v>-1</v>
      </c>
      <c r="AQ1732" s="116">
        <v>778</v>
      </c>
      <c r="AR1732" s="116" t="s">
        <v>329</v>
      </c>
      <c r="AS1732" s="116" t="s">
        <v>250</v>
      </c>
      <c r="AT1732" s="116" t="s">
        <v>268</v>
      </c>
      <c r="AV1732" s="116">
        <v>194.646741349699</v>
      </c>
      <c r="AW1732" s="116">
        <v>1.6243061771</v>
      </c>
    </row>
    <row r="1733" spans="1:49" x14ac:dyDescent="0.25">
      <c r="A1733" s="127">
        <v>150000</v>
      </c>
      <c r="B1733" s="127">
        <v>520000</v>
      </c>
      <c r="C1733" s="127">
        <v>520000</v>
      </c>
      <c r="D1733" s="116" t="s">
        <v>314</v>
      </c>
      <c r="E1733" s="116" t="s">
        <v>315</v>
      </c>
      <c r="F1733" s="116" t="s">
        <v>316</v>
      </c>
      <c r="G1733" s="116" t="s">
        <v>317</v>
      </c>
      <c r="H1733" s="116">
        <v>0.36</v>
      </c>
      <c r="I1733" s="116">
        <v>0.57999999999999996</v>
      </c>
      <c r="J1733" s="116" t="s">
        <v>268</v>
      </c>
      <c r="K1733" s="116">
        <v>1.9230330091550001E-2</v>
      </c>
      <c r="L1733" s="116">
        <v>3871.4746497905198</v>
      </c>
      <c r="M1733" s="116">
        <v>10.7721681201065</v>
      </c>
      <c r="N1733" s="116">
        <v>1.7191313152841401</v>
      </c>
      <c r="O1733" s="116">
        <v>0.20715234875138999</v>
      </c>
      <c r="P1733" s="116">
        <v>3.3059462663640002E-2</v>
      </c>
      <c r="Q1733" s="116">
        <v>74.449735456566899</v>
      </c>
      <c r="R1733" s="116">
        <v>1310</v>
      </c>
      <c r="S1733" s="116" t="s">
        <v>318</v>
      </c>
      <c r="T1733" s="116">
        <v>1310</v>
      </c>
      <c r="U1733" s="116" t="s">
        <v>268</v>
      </c>
      <c r="V1733" s="116" t="s">
        <v>268</v>
      </c>
      <c r="Z1733" s="116">
        <v>0</v>
      </c>
      <c r="AA1733" s="116">
        <v>1</v>
      </c>
      <c r="AB1733" s="116">
        <v>0.20715234875138999</v>
      </c>
      <c r="AC1733" s="116">
        <v>3.3059462663640002E-2</v>
      </c>
      <c r="AD1733" s="116">
        <v>74.449735456568405</v>
      </c>
      <c r="AF1733" s="116">
        <v>-1</v>
      </c>
      <c r="AG1733" s="116">
        <v>-1</v>
      </c>
      <c r="AH1733" s="116">
        <v>-1</v>
      </c>
      <c r="AI1733" s="116">
        <v>-1</v>
      </c>
      <c r="AJ1733" s="116">
        <v>0</v>
      </c>
      <c r="AM1733" s="116" t="s">
        <v>319</v>
      </c>
      <c r="AN1733" s="116">
        <v>-1</v>
      </c>
      <c r="AQ1733" s="116">
        <v>778</v>
      </c>
      <c r="AR1733" s="116" t="s">
        <v>329</v>
      </c>
      <c r="AS1733" s="116" t="s">
        <v>250</v>
      </c>
      <c r="AT1733" s="116" t="s">
        <v>268</v>
      </c>
      <c r="AV1733" s="116">
        <v>58.4018972965331</v>
      </c>
      <c r="AW1733" s="116">
        <v>6.0380969600000001E-2</v>
      </c>
    </row>
    <row r="1734" spans="1:49" x14ac:dyDescent="0.25">
      <c r="A1734" s="127">
        <v>150000</v>
      </c>
      <c r="B1734" s="127">
        <v>520000</v>
      </c>
      <c r="C1734" s="127">
        <v>520000</v>
      </c>
      <c r="D1734" s="116" t="s">
        <v>314</v>
      </c>
      <c r="E1734" s="116" t="s">
        <v>315</v>
      </c>
      <c r="F1734" s="116" t="s">
        <v>316</v>
      </c>
      <c r="G1734" s="116" t="s">
        <v>317</v>
      </c>
      <c r="H1734" s="116">
        <v>0.36</v>
      </c>
      <c r="I1734" s="116">
        <v>0.57999999999999996</v>
      </c>
      <c r="J1734" s="116" t="s">
        <v>268</v>
      </c>
      <c r="K1734" s="116">
        <v>1.5283890430519999E-2</v>
      </c>
      <c r="L1734" s="116">
        <v>3871.4746497905198</v>
      </c>
      <c r="M1734" s="116">
        <v>10.7721681201065</v>
      </c>
      <c r="N1734" s="116">
        <v>1.7191313152841401</v>
      </c>
      <c r="O1734" s="116">
        <v>0.16464063724687</v>
      </c>
      <c r="P1734" s="116">
        <v>2.6275014658479999E-2</v>
      </c>
      <c r="Q1734" s="116">
        <v>59.171194351941899</v>
      </c>
      <c r="R1734" s="116">
        <v>1310</v>
      </c>
      <c r="S1734" s="116" t="s">
        <v>318</v>
      </c>
      <c r="T1734" s="116">
        <v>1310</v>
      </c>
      <c r="U1734" s="116" t="s">
        <v>268</v>
      </c>
      <c r="V1734" s="116" t="s">
        <v>268</v>
      </c>
      <c r="Z1734" s="116">
        <v>0</v>
      </c>
      <c r="AA1734" s="116">
        <v>1</v>
      </c>
      <c r="AB1734" s="116">
        <v>0.16464063724687</v>
      </c>
      <c r="AC1734" s="116">
        <v>2.6275014658479999E-2</v>
      </c>
      <c r="AD1734" s="116">
        <v>59.171194351940798</v>
      </c>
      <c r="AF1734" s="116">
        <v>-1</v>
      </c>
      <c r="AG1734" s="116">
        <v>-1</v>
      </c>
      <c r="AH1734" s="116">
        <v>-1</v>
      </c>
      <c r="AI1734" s="116">
        <v>-1</v>
      </c>
      <c r="AJ1734" s="116">
        <v>0</v>
      </c>
      <c r="AM1734" s="116" t="s">
        <v>319</v>
      </c>
      <c r="AN1734" s="116">
        <v>-1</v>
      </c>
      <c r="AQ1734" s="116">
        <v>778</v>
      </c>
      <c r="AR1734" s="116" t="s">
        <v>329</v>
      </c>
      <c r="AS1734" s="116" t="s">
        <v>250</v>
      </c>
      <c r="AT1734" s="116" t="s">
        <v>268</v>
      </c>
      <c r="AV1734" s="116">
        <v>52.741271422256801</v>
      </c>
      <c r="AW1734" s="116">
        <v>4.7989614200000003E-2</v>
      </c>
    </row>
    <row r="1735" spans="1:49" x14ac:dyDescent="0.25">
      <c r="A1735" s="127">
        <v>150000</v>
      </c>
      <c r="B1735" s="127">
        <v>520000</v>
      </c>
      <c r="C1735" s="127">
        <v>520000</v>
      </c>
      <c r="D1735" s="116" t="s">
        <v>314</v>
      </c>
      <c r="E1735" s="116" t="s">
        <v>315</v>
      </c>
      <c r="F1735" s="116" t="s">
        <v>316</v>
      </c>
      <c r="G1735" s="116" t="s">
        <v>317</v>
      </c>
      <c r="H1735" s="116">
        <v>0.36</v>
      </c>
      <c r="I1735" s="116">
        <v>0.57999999999999996</v>
      </c>
      <c r="J1735" s="116" t="s">
        <v>268</v>
      </c>
      <c r="K1735" s="116">
        <v>6.5934850874719994E-2</v>
      </c>
      <c r="L1735" s="116">
        <v>3871.4746497905198</v>
      </c>
      <c r="M1735" s="116">
        <v>10.7721681201065</v>
      </c>
      <c r="N1735" s="116">
        <v>1.7191313152841401</v>
      </c>
      <c r="O1735" s="116">
        <v>0.71026129859673004</v>
      </c>
      <c r="P1735" s="116">
        <v>0.11335066690733001</v>
      </c>
      <c r="Q1735" s="116">
        <v>255.26510369923199</v>
      </c>
      <c r="R1735" s="116">
        <v>1310</v>
      </c>
      <c r="S1735" s="116" t="s">
        <v>318</v>
      </c>
      <c r="T1735" s="116">
        <v>1310</v>
      </c>
      <c r="U1735" s="116" t="s">
        <v>268</v>
      </c>
      <c r="V1735" s="116" t="s">
        <v>268</v>
      </c>
      <c r="Z1735" s="116">
        <v>0</v>
      </c>
      <c r="AA1735" s="116">
        <v>1</v>
      </c>
      <c r="AB1735" s="116">
        <v>0.71026129859673004</v>
      </c>
      <c r="AC1735" s="116">
        <v>0.11335066690733001</v>
      </c>
      <c r="AD1735" s="116">
        <v>255.26510369923301</v>
      </c>
      <c r="AF1735" s="116">
        <v>-1</v>
      </c>
      <c r="AG1735" s="116">
        <v>-1</v>
      </c>
      <c r="AH1735" s="116">
        <v>-1</v>
      </c>
      <c r="AI1735" s="116">
        <v>-1</v>
      </c>
      <c r="AJ1735" s="116">
        <v>0</v>
      </c>
      <c r="AM1735" s="116" t="s">
        <v>319</v>
      </c>
      <c r="AN1735" s="116">
        <v>-1</v>
      </c>
      <c r="AQ1735" s="116">
        <v>778</v>
      </c>
      <c r="AR1735" s="116" t="s">
        <v>329</v>
      </c>
      <c r="AS1735" s="116" t="s">
        <v>250</v>
      </c>
      <c r="AT1735" s="116" t="s">
        <v>268</v>
      </c>
      <c r="AV1735" s="116">
        <v>73.276866843899498</v>
      </c>
      <c r="AW1735" s="116">
        <v>0.20702765910000001</v>
      </c>
    </row>
    <row r="1736" spans="1:49" x14ac:dyDescent="0.25">
      <c r="A1736" s="127">
        <v>150000</v>
      </c>
      <c r="B1736" s="127">
        <v>530000</v>
      </c>
      <c r="C1736" s="127">
        <v>530000</v>
      </c>
      <c r="D1736" s="116" t="s">
        <v>314</v>
      </c>
      <c r="E1736" s="116" t="s">
        <v>315</v>
      </c>
      <c r="F1736" s="116" t="s">
        <v>316</v>
      </c>
      <c r="G1736" s="116" t="s">
        <v>317</v>
      </c>
      <c r="H1736" s="116">
        <v>0.36</v>
      </c>
      <c r="I1736" s="116">
        <v>0.57999999999999996</v>
      </c>
      <c r="J1736" s="116" t="s">
        <v>268</v>
      </c>
      <c r="K1736" s="116">
        <v>0.18792360598908001</v>
      </c>
      <c r="L1736" s="116">
        <v>3877.8557713840901</v>
      </c>
      <c r="M1736" s="116">
        <v>11.6893768286889</v>
      </c>
      <c r="N1736" s="116">
        <v>2.2005687662000302</v>
      </c>
      <c r="O1736" s="116">
        <v>2.1967098454124798</v>
      </c>
      <c r="P1736" s="116">
        <v>0.41353881777126</v>
      </c>
      <c r="Q1736" s="116">
        <v>728.740640064084</v>
      </c>
      <c r="R1736" s="116">
        <v>1210</v>
      </c>
      <c r="S1736" s="116" t="s">
        <v>318</v>
      </c>
      <c r="T1736" s="116">
        <v>1210</v>
      </c>
      <c r="U1736" s="116" t="s">
        <v>268</v>
      </c>
      <c r="V1736" s="116" t="s">
        <v>268</v>
      </c>
      <c r="Z1736" s="116">
        <v>0</v>
      </c>
      <c r="AA1736" s="116">
        <v>1</v>
      </c>
      <c r="AB1736" s="116">
        <v>2.1967098454124798</v>
      </c>
      <c r="AC1736" s="116">
        <v>0.41353881777126</v>
      </c>
      <c r="AD1736" s="116">
        <v>728.740640064084</v>
      </c>
      <c r="AF1736" s="116">
        <v>-1</v>
      </c>
      <c r="AG1736" s="116">
        <v>-1</v>
      </c>
      <c r="AH1736" s="116">
        <v>-1</v>
      </c>
      <c r="AI1736" s="116">
        <v>-1</v>
      </c>
      <c r="AJ1736" s="116">
        <v>0</v>
      </c>
      <c r="AM1736" s="116" t="s">
        <v>319</v>
      </c>
      <c r="AN1736" s="116">
        <v>-1</v>
      </c>
      <c r="AQ1736" s="116">
        <v>778</v>
      </c>
      <c r="AR1736" s="116" t="s">
        <v>329</v>
      </c>
      <c r="AS1736" s="116" t="s">
        <v>250</v>
      </c>
      <c r="AT1736" s="116" t="s">
        <v>268</v>
      </c>
      <c r="AV1736" s="116">
        <v>130.433979305337</v>
      </c>
      <c r="AW1736" s="116">
        <v>0.59103052720000004</v>
      </c>
    </row>
    <row r="1737" spans="1:49" x14ac:dyDescent="0.25">
      <c r="A1737" s="127">
        <v>150000</v>
      </c>
      <c r="B1737" s="127">
        <v>530000</v>
      </c>
      <c r="C1737" s="127">
        <v>530000</v>
      </c>
      <c r="D1737" s="116" t="s">
        <v>314</v>
      </c>
      <c r="E1737" s="116" t="s">
        <v>315</v>
      </c>
      <c r="F1737" s="116" t="s">
        <v>316</v>
      </c>
      <c r="G1737" s="116" t="s">
        <v>317</v>
      </c>
      <c r="H1737" s="116">
        <v>0.36</v>
      </c>
      <c r="I1737" s="116">
        <v>0.57999999999999996</v>
      </c>
      <c r="J1737" s="116" t="s">
        <v>268</v>
      </c>
      <c r="K1737" s="116">
        <v>7.8406686817249993E-2</v>
      </c>
      <c r="L1737" s="116">
        <v>3877.8557713840901</v>
      </c>
      <c r="M1737" s="116">
        <v>11.6893768286889</v>
      </c>
      <c r="N1737" s="116">
        <v>2.2005687662000302</v>
      </c>
      <c r="O1737" s="116">
        <v>0.91652530809587995</v>
      </c>
      <c r="P1737" s="116">
        <v>0.17253930607126999</v>
      </c>
      <c r="Q1737" s="116">
        <v>304.04982298939302</v>
      </c>
      <c r="R1737" s="116">
        <v>1310</v>
      </c>
      <c r="S1737" s="116" t="s">
        <v>318</v>
      </c>
      <c r="T1737" s="116">
        <v>1310</v>
      </c>
      <c r="U1737" s="116" t="s">
        <v>268</v>
      </c>
      <c r="V1737" s="116" t="s">
        <v>268</v>
      </c>
      <c r="Z1737" s="116">
        <v>0</v>
      </c>
      <c r="AA1737" s="116">
        <v>1</v>
      </c>
      <c r="AB1737" s="116">
        <v>0.91652530809587995</v>
      </c>
      <c r="AC1737" s="116">
        <v>0.17253930607126999</v>
      </c>
      <c r="AD1737" s="116">
        <v>304.04982298939399</v>
      </c>
      <c r="AF1737" s="116">
        <v>-1</v>
      </c>
      <c r="AG1737" s="116">
        <v>-1</v>
      </c>
      <c r="AH1737" s="116">
        <v>-1</v>
      </c>
      <c r="AI1737" s="116">
        <v>-1</v>
      </c>
      <c r="AJ1737" s="116">
        <v>0</v>
      </c>
      <c r="AM1737" s="116" t="s">
        <v>319</v>
      </c>
      <c r="AN1737" s="116">
        <v>-1</v>
      </c>
      <c r="AQ1737" s="116">
        <v>778</v>
      </c>
      <c r="AR1737" s="116" t="s">
        <v>329</v>
      </c>
      <c r="AS1737" s="116" t="s">
        <v>250</v>
      </c>
      <c r="AT1737" s="116" t="s">
        <v>268</v>
      </c>
      <c r="AV1737" s="116">
        <v>71.395264753577607</v>
      </c>
      <c r="AW1737" s="116">
        <v>0.24659353040000001</v>
      </c>
    </row>
    <row r="1738" spans="1:49" x14ac:dyDescent="0.25">
      <c r="A1738" s="127">
        <v>150000</v>
      </c>
      <c r="B1738" s="127">
        <v>530000</v>
      </c>
      <c r="C1738" s="127">
        <v>530000</v>
      </c>
      <c r="D1738" s="116" t="s">
        <v>314</v>
      </c>
      <c r="E1738" s="116" t="s">
        <v>315</v>
      </c>
      <c r="F1738" s="116" t="s">
        <v>316</v>
      </c>
      <c r="G1738" s="116" t="s">
        <v>317</v>
      </c>
      <c r="H1738" s="116">
        <v>0.36</v>
      </c>
      <c r="I1738" s="116">
        <v>0.57999999999999996</v>
      </c>
      <c r="J1738" s="116" t="s">
        <v>268</v>
      </c>
      <c r="K1738" s="116">
        <v>0.12809884624835</v>
      </c>
      <c r="L1738" s="116">
        <v>3877.8557713840901</v>
      </c>
      <c r="M1738" s="116">
        <v>11.6893768286889</v>
      </c>
      <c r="N1738" s="116">
        <v>2.2005687662000302</v>
      </c>
      <c r="O1738" s="116">
        <v>1.49739568511735</v>
      </c>
      <c r="P1738" s="116">
        <v>0.28189032004039</v>
      </c>
      <c r="Q1738" s="116">
        <v>496.74885023184299</v>
      </c>
      <c r="R1738" s="116">
        <v>1310</v>
      </c>
      <c r="S1738" s="116" t="s">
        <v>318</v>
      </c>
      <c r="T1738" s="116">
        <v>1310</v>
      </c>
      <c r="U1738" s="116" t="s">
        <v>268</v>
      </c>
      <c r="V1738" s="116" t="s">
        <v>268</v>
      </c>
      <c r="Z1738" s="116">
        <v>0</v>
      </c>
      <c r="AA1738" s="116">
        <v>1</v>
      </c>
      <c r="AB1738" s="116">
        <v>1.49739568511735</v>
      </c>
      <c r="AC1738" s="116">
        <v>0.28189032004039</v>
      </c>
      <c r="AD1738" s="116">
        <v>496.74885023184299</v>
      </c>
      <c r="AF1738" s="116">
        <v>-1</v>
      </c>
      <c r="AG1738" s="116">
        <v>-1</v>
      </c>
      <c r="AH1738" s="116">
        <v>-1</v>
      </c>
      <c r="AI1738" s="116">
        <v>-1</v>
      </c>
      <c r="AJ1738" s="116">
        <v>0</v>
      </c>
      <c r="AM1738" s="116" t="s">
        <v>319</v>
      </c>
      <c r="AN1738" s="116">
        <v>-1</v>
      </c>
      <c r="AQ1738" s="116">
        <v>778</v>
      </c>
      <c r="AR1738" s="116" t="s">
        <v>329</v>
      </c>
      <c r="AS1738" s="116" t="s">
        <v>250</v>
      </c>
      <c r="AT1738" s="116" t="s">
        <v>268</v>
      </c>
      <c r="AV1738" s="116">
        <v>96.897894393720307</v>
      </c>
      <c r="AW1738" s="116">
        <v>0.40287822400000001</v>
      </c>
    </row>
    <row r="1739" spans="1:49" x14ac:dyDescent="0.25">
      <c r="A1739" s="127">
        <v>150000</v>
      </c>
      <c r="B1739" s="127">
        <v>530000</v>
      </c>
      <c r="C1739" s="127">
        <v>530000</v>
      </c>
      <c r="D1739" s="116" t="s">
        <v>314</v>
      </c>
      <c r="E1739" s="116" t="s">
        <v>315</v>
      </c>
      <c r="F1739" s="116" t="s">
        <v>316</v>
      </c>
      <c r="G1739" s="116" t="s">
        <v>317</v>
      </c>
      <c r="H1739" s="116">
        <v>0.36</v>
      </c>
      <c r="I1739" s="116">
        <v>0.57999999999999996</v>
      </c>
      <c r="J1739" s="116" t="s">
        <v>268</v>
      </c>
      <c r="K1739" s="116">
        <v>6.7628594552199994E-2</v>
      </c>
      <c r="L1739" s="116">
        <v>3877.8557713840901</v>
      </c>
      <c r="M1739" s="116">
        <v>11.6893768286889</v>
      </c>
      <c r="N1739" s="116">
        <v>2.2005687662000302</v>
      </c>
      <c r="O1739" s="116">
        <v>0.7905361261153</v>
      </c>
      <c r="P1739" s="116">
        <v>0.14882137287357999</v>
      </c>
      <c r="Q1739" s="116">
        <v>262.25393569485101</v>
      </c>
      <c r="R1739" s="116">
        <v>1310</v>
      </c>
      <c r="S1739" s="116" t="s">
        <v>318</v>
      </c>
      <c r="T1739" s="116">
        <v>1310</v>
      </c>
      <c r="U1739" s="116" t="s">
        <v>268</v>
      </c>
      <c r="V1739" s="116" t="s">
        <v>268</v>
      </c>
      <c r="Z1739" s="116">
        <v>0</v>
      </c>
      <c r="AA1739" s="116">
        <v>1</v>
      </c>
      <c r="AB1739" s="116">
        <v>0.7905361261153</v>
      </c>
      <c r="AC1739" s="116">
        <v>0.14882137287357999</v>
      </c>
      <c r="AD1739" s="116">
        <v>262.25393569485198</v>
      </c>
      <c r="AF1739" s="116">
        <v>-1</v>
      </c>
      <c r="AG1739" s="116">
        <v>-1</v>
      </c>
      <c r="AH1739" s="116">
        <v>-1</v>
      </c>
      <c r="AI1739" s="116">
        <v>-1</v>
      </c>
      <c r="AJ1739" s="116">
        <v>0</v>
      </c>
      <c r="AM1739" s="116" t="s">
        <v>319</v>
      </c>
      <c r="AN1739" s="116">
        <v>-1</v>
      </c>
      <c r="AQ1739" s="116">
        <v>778</v>
      </c>
      <c r="AR1739" s="116" t="s">
        <v>329</v>
      </c>
      <c r="AS1739" s="116" t="s">
        <v>250</v>
      </c>
      <c r="AT1739" s="116" t="s">
        <v>268</v>
      </c>
      <c r="AV1739" s="116">
        <v>66.674884696815894</v>
      </c>
      <c r="AW1739" s="116">
        <v>0.21269581160000001</v>
      </c>
    </row>
    <row r="1740" spans="1:49" x14ac:dyDescent="0.25">
      <c r="A1740" s="127">
        <v>150000</v>
      </c>
      <c r="B1740" s="127">
        <v>530000</v>
      </c>
      <c r="C1740" s="127">
        <v>530000</v>
      </c>
      <c r="D1740" s="116" t="s">
        <v>314</v>
      </c>
      <c r="E1740" s="116" t="s">
        <v>315</v>
      </c>
      <c r="F1740" s="116" t="s">
        <v>316</v>
      </c>
      <c r="G1740" s="116" t="s">
        <v>317</v>
      </c>
      <c r="H1740" s="116">
        <v>0.36</v>
      </c>
      <c r="I1740" s="116">
        <v>0.57999999999999996</v>
      </c>
      <c r="J1740" s="116" t="s">
        <v>268</v>
      </c>
      <c r="K1740" s="116">
        <v>8.4856460919130003E-2</v>
      </c>
      <c r="L1740" s="116">
        <v>3877.8557713840901</v>
      </c>
      <c r="M1740" s="116">
        <v>11.6893768286889</v>
      </c>
      <c r="N1740" s="116">
        <v>2.2005687662000302</v>
      </c>
      <c r="O1740" s="116">
        <v>0.99191914803262005</v>
      </c>
      <c r="P1740" s="116">
        <v>0.18673247750891001</v>
      </c>
      <c r="Q1740" s="116">
        <v>329.06111671447701</v>
      </c>
      <c r="R1740" s="116">
        <v>1310</v>
      </c>
      <c r="S1740" s="116" t="s">
        <v>318</v>
      </c>
      <c r="T1740" s="116">
        <v>1310</v>
      </c>
      <c r="U1740" s="116" t="s">
        <v>268</v>
      </c>
      <c r="V1740" s="116" t="s">
        <v>268</v>
      </c>
      <c r="Z1740" s="116">
        <v>0</v>
      </c>
      <c r="AA1740" s="116">
        <v>1</v>
      </c>
      <c r="AB1740" s="116">
        <v>0.99191914803262005</v>
      </c>
      <c r="AC1740" s="116">
        <v>0.18673247750891001</v>
      </c>
      <c r="AD1740" s="116">
        <v>329.061116714479</v>
      </c>
      <c r="AF1740" s="116">
        <v>-1</v>
      </c>
      <c r="AG1740" s="116">
        <v>-1</v>
      </c>
      <c r="AH1740" s="116">
        <v>-1</v>
      </c>
      <c r="AI1740" s="116">
        <v>-1</v>
      </c>
      <c r="AJ1740" s="116">
        <v>0</v>
      </c>
      <c r="AM1740" s="116" t="s">
        <v>319</v>
      </c>
      <c r="AN1740" s="116">
        <v>-1</v>
      </c>
      <c r="AQ1740" s="116">
        <v>778</v>
      </c>
      <c r="AR1740" s="116" t="s">
        <v>329</v>
      </c>
      <c r="AS1740" s="116" t="s">
        <v>250</v>
      </c>
      <c r="AT1740" s="116" t="s">
        <v>268</v>
      </c>
      <c r="AV1740" s="116">
        <v>74.1281977480715</v>
      </c>
      <c r="AW1740" s="116">
        <v>0.26687844020000001</v>
      </c>
    </row>
    <row r="1741" spans="1:49" x14ac:dyDescent="0.25">
      <c r="A1741" s="127">
        <v>150000</v>
      </c>
      <c r="B1741" s="127">
        <v>530000</v>
      </c>
      <c r="C1741" s="127">
        <v>530000</v>
      </c>
      <c r="D1741" s="116" t="s">
        <v>314</v>
      </c>
      <c r="E1741" s="116" t="s">
        <v>315</v>
      </c>
      <c r="F1741" s="116" t="s">
        <v>316</v>
      </c>
      <c r="G1741" s="116" t="s">
        <v>317</v>
      </c>
      <c r="H1741" s="116">
        <v>0.36</v>
      </c>
      <c r="I1741" s="116">
        <v>0.57999999999999996</v>
      </c>
      <c r="J1741" s="116" t="s">
        <v>268</v>
      </c>
      <c r="K1741" s="116">
        <v>7.0849259256950001E-2</v>
      </c>
      <c r="L1741" s="116">
        <v>3877.8557713840901</v>
      </c>
      <c r="M1741" s="116">
        <v>11.6893768286889</v>
      </c>
      <c r="N1741" s="116">
        <v>2.2005687662000302</v>
      </c>
      <c r="O1741" s="116">
        <v>0.82818368948795995</v>
      </c>
      <c r="P1741" s="116">
        <v>0.15590866702924999</v>
      </c>
      <c r="Q1741" s="116">
        <v>274.743208907851</v>
      </c>
      <c r="R1741" s="116">
        <v>1310</v>
      </c>
      <c r="S1741" s="116" t="s">
        <v>318</v>
      </c>
      <c r="T1741" s="116">
        <v>1310</v>
      </c>
      <c r="U1741" s="116" t="s">
        <v>268</v>
      </c>
      <c r="V1741" s="116" t="s">
        <v>268</v>
      </c>
      <c r="Z1741" s="116">
        <v>0</v>
      </c>
      <c r="AA1741" s="116">
        <v>1</v>
      </c>
      <c r="AB1741" s="116">
        <v>0.82818368948795995</v>
      </c>
      <c r="AC1741" s="116">
        <v>0.15590866702924999</v>
      </c>
      <c r="AD1741" s="116">
        <v>274.743208907851</v>
      </c>
      <c r="AF1741" s="116">
        <v>-1</v>
      </c>
      <c r="AG1741" s="116">
        <v>-1</v>
      </c>
      <c r="AH1741" s="116">
        <v>-1</v>
      </c>
      <c r="AI1741" s="116">
        <v>-1</v>
      </c>
      <c r="AJ1741" s="116">
        <v>0</v>
      </c>
      <c r="AM1741" s="116" t="s">
        <v>319</v>
      </c>
      <c r="AN1741" s="116">
        <v>-1</v>
      </c>
      <c r="AQ1741" s="116">
        <v>778</v>
      </c>
      <c r="AR1741" s="116" t="s">
        <v>329</v>
      </c>
      <c r="AS1741" s="116" t="s">
        <v>250</v>
      </c>
      <c r="AT1741" s="116" t="s">
        <v>268</v>
      </c>
      <c r="AV1741" s="116">
        <v>67.770935910557199</v>
      </c>
      <c r="AW1741" s="116">
        <v>0.22282498689999999</v>
      </c>
    </row>
    <row r="1742" spans="1:49" x14ac:dyDescent="0.25">
      <c r="A1742" s="127">
        <v>150000</v>
      </c>
      <c r="B1742" s="127">
        <v>530000</v>
      </c>
      <c r="C1742" s="127">
        <v>530000</v>
      </c>
      <c r="D1742" s="116" t="s">
        <v>314</v>
      </c>
      <c r="E1742" s="116" t="s">
        <v>315</v>
      </c>
      <c r="F1742" s="116" t="s">
        <v>316</v>
      </c>
      <c r="G1742" s="116" t="s">
        <v>317</v>
      </c>
      <c r="H1742" s="116">
        <v>0.36</v>
      </c>
      <c r="I1742" s="116">
        <v>0.57999999999999996</v>
      </c>
      <c r="J1742" s="116" t="s">
        <v>268</v>
      </c>
      <c r="K1742" s="116">
        <v>0.26847436199630997</v>
      </c>
      <c r="L1742" s="116">
        <v>3819.9444668843698</v>
      </c>
      <c r="M1742" s="116">
        <v>9.5645467016294301</v>
      </c>
      <c r="N1742" s="116">
        <v>1.42440374278616</v>
      </c>
      <c r="O1742" s="116">
        <v>2.56783557350392</v>
      </c>
      <c r="P1742" s="116">
        <v>0.38241588606966997</v>
      </c>
      <c r="Q1742" s="116">
        <v>1025.55715360813</v>
      </c>
      <c r="R1742" s="116">
        <v>1210</v>
      </c>
      <c r="S1742" s="116" t="s">
        <v>318</v>
      </c>
      <c r="T1742" s="116">
        <v>1210</v>
      </c>
      <c r="U1742" s="116" t="s">
        <v>268</v>
      </c>
      <c r="V1742" s="116" t="s">
        <v>268</v>
      </c>
      <c r="Z1742" s="116">
        <v>0</v>
      </c>
      <c r="AA1742" s="116">
        <v>1</v>
      </c>
      <c r="AB1742" s="116">
        <v>2.56783557350392</v>
      </c>
      <c r="AC1742" s="116">
        <v>0.38241588606966997</v>
      </c>
      <c r="AD1742" s="116">
        <v>1041.8159744030099</v>
      </c>
      <c r="AF1742" s="116">
        <v>-1</v>
      </c>
      <c r="AG1742" s="116">
        <v>-1</v>
      </c>
      <c r="AH1742" s="116">
        <v>-1</v>
      </c>
      <c r="AI1742" s="116">
        <v>-1</v>
      </c>
      <c r="AJ1742" s="116">
        <v>0</v>
      </c>
      <c r="AM1742" s="116" t="s">
        <v>319</v>
      </c>
      <c r="AN1742" s="116">
        <v>-1</v>
      </c>
      <c r="AQ1742" s="116">
        <v>778</v>
      </c>
      <c r="AR1742" s="116" t="s">
        <v>329</v>
      </c>
      <c r="AS1742" s="116" t="s">
        <v>250</v>
      </c>
      <c r="AT1742" s="116" t="s">
        <v>268</v>
      </c>
      <c r="AV1742" s="116">
        <v>145.293243611561</v>
      </c>
      <c r="AW1742" s="116">
        <v>0.84494401819999998</v>
      </c>
    </row>
    <row r="1743" spans="1:49" x14ac:dyDescent="0.25">
      <c r="A1743" s="127">
        <v>150000</v>
      </c>
      <c r="B1743" s="127">
        <v>530000</v>
      </c>
      <c r="C1743" s="127">
        <v>530000</v>
      </c>
      <c r="D1743" s="116" t="s">
        <v>314</v>
      </c>
      <c r="E1743" s="116" t="s">
        <v>315</v>
      </c>
      <c r="F1743" s="116" t="s">
        <v>316</v>
      </c>
      <c r="G1743" s="116" t="s">
        <v>317</v>
      </c>
      <c r="H1743" s="116">
        <v>0.36</v>
      </c>
      <c r="I1743" s="116">
        <v>0.57999999999999996</v>
      </c>
      <c r="J1743" s="116" t="s">
        <v>330</v>
      </c>
      <c r="K1743" s="116">
        <v>9.2628734346499996E-3</v>
      </c>
      <c r="L1743" s="116">
        <v>3819.9444668843698</v>
      </c>
      <c r="M1743" s="116">
        <v>9.5645467016294301</v>
      </c>
      <c r="N1743" s="116">
        <v>1.42440374278616</v>
      </c>
      <c r="O1743" s="116">
        <v>8.8595185557010001E-2</v>
      </c>
      <c r="P1743" s="116">
        <v>1.3194071589270001E-2</v>
      </c>
      <c r="Q1743" s="116">
        <v>35.383662124149097</v>
      </c>
      <c r="R1743" s="116">
        <v>4110</v>
      </c>
      <c r="S1743" s="116" t="s">
        <v>331</v>
      </c>
      <c r="T1743" s="116">
        <v>4110</v>
      </c>
      <c r="U1743" s="116" t="s">
        <v>268</v>
      </c>
      <c r="V1743" s="116" t="s">
        <v>268</v>
      </c>
      <c r="Y1743" s="116" t="s">
        <v>330</v>
      </c>
      <c r="Z1743" s="116">
        <v>0</v>
      </c>
      <c r="AA1743" s="116">
        <v>1</v>
      </c>
      <c r="AB1743" s="116">
        <v>8.8595185557010001E-2</v>
      </c>
      <c r="AC1743" s="116">
        <v>1.3194071589270001E-2</v>
      </c>
      <c r="AD1743" s="116">
        <v>44.228664234835101</v>
      </c>
      <c r="AF1743" s="116">
        <v>-1</v>
      </c>
      <c r="AG1743" s="116">
        <v>-1</v>
      </c>
      <c r="AH1743" s="116">
        <v>-1</v>
      </c>
      <c r="AI1743" s="116">
        <v>-1</v>
      </c>
      <c r="AJ1743" s="116">
        <v>0</v>
      </c>
      <c r="AM1743" s="116" t="s">
        <v>319</v>
      </c>
      <c r="AN1743" s="116">
        <v>-1</v>
      </c>
      <c r="AQ1743" s="116">
        <v>778</v>
      </c>
      <c r="AR1743" s="116" t="s">
        <v>329</v>
      </c>
      <c r="AS1743" s="116" t="s">
        <v>250</v>
      </c>
      <c r="AT1743" s="116" t="s">
        <v>268</v>
      </c>
      <c r="AV1743" s="116">
        <v>45.9221629782161</v>
      </c>
      <c r="AW1743" s="116">
        <v>3.58707739E-2</v>
      </c>
    </row>
    <row r="1744" spans="1:49" x14ac:dyDescent="0.25">
      <c r="A1744" s="127">
        <v>150000</v>
      </c>
      <c r="B1744" s="127">
        <v>530000</v>
      </c>
      <c r="C1744" s="127">
        <v>530000</v>
      </c>
      <c r="D1744" s="116" t="s">
        <v>314</v>
      </c>
      <c r="E1744" s="116" t="s">
        <v>315</v>
      </c>
      <c r="F1744" s="116" t="s">
        <v>316</v>
      </c>
      <c r="G1744" s="116" t="s">
        <v>317</v>
      </c>
      <c r="H1744" s="116">
        <v>0.36</v>
      </c>
      <c r="I1744" s="116">
        <v>0.57999999999999996</v>
      </c>
      <c r="J1744" s="116" t="s">
        <v>268</v>
      </c>
      <c r="K1744" s="116">
        <v>2.2171082448600001E-3</v>
      </c>
      <c r="L1744" s="116">
        <v>3819.9444668843698</v>
      </c>
      <c r="M1744" s="116">
        <v>9.5645467016294301</v>
      </c>
      <c r="N1744" s="116">
        <v>1.42440374278616</v>
      </c>
      <c r="O1744" s="116">
        <v>2.120563535054E-2</v>
      </c>
      <c r="P1744" s="116">
        <v>3.1580572821399999E-3</v>
      </c>
      <c r="Q1744" s="116">
        <v>8.46923037244051</v>
      </c>
      <c r="R1744" s="116">
        <v>1310</v>
      </c>
      <c r="S1744" s="116" t="s">
        <v>318</v>
      </c>
      <c r="T1744" s="116">
        <v>1310</v>
      </c>
      <c r="U1744" s="116" t="s">
        <v>268</v>
      </c>
      <c r="V1744" s="116" t="s">
        <v>268</v>
      </c>
      <c r="Z1744" s="116">
        <v>0</v>
      </c>
      <c r="AA1744" s="116">
        <v>1</v>
      </c>
      <c r="AB1744" s="116">
        <v>2.120563535054E-2</v>
      </c>
      <c r="AC1744" s="116">
        <v>3.1580572821399999E-3</v>
      </c>
      <c r="AD1744" s="116">
        <v>8.4692303724406202</v>
      </c>
      <c r="AF1744" s="116">
        <v>-1</v>
      </c>
      <c r="AG1744" s="116">
        <v>-1</v>
      </c>
      <c r="AH1744" s="116">
        <v>-1</v>
      </c>
      <c r="AI1744" s="116">
        <v>-1</v>
      </c>
      <c r="AJ1744" s="116">
        <v>0</v>
      </c>
      <c r="AM1744" s="116" t="s">
        <v>319</v>
      </c>
      <c r="AN1744" s="116">
        <v>-1</v>
      </c>
      <c r="AQ1744" s="116">
        <v>778</v>
      </c>
      <c r="AR1744" s="116" t="s">
        <v>329</v>
      </c>
      <c r="AS1744" s="116" t="s">
        <v>250</v>
      </c>
      <c r="AT1744" s="116" t="s">
        <v>268</v>
      </c>
      <c r="AV1744" s="116">
        <v>52.201080227705198</v>
      </c>
      <c r="AW1744" s="116">
        <v>6.8688000000000004E-3</v>
      </c>
    </row>
    <row r="1745" spans="1:49" x14ac:dyDescent="0.25">
      <c r="A1745" s="127">
        <v>150000</v>
      </c>
      <c r="B1745" s="127">
        <v>530000</v>
      </c>
      <c r="C1745" s="127">
        <v>530000</v>
      </c>
      <c r="D1745" s="116" t="s">
        <v>314</v>
      </c>
      <c r="E1745" s="116" t="s">
        <v>315</v>
      </c>
      <c r="F1745" s="116" t="s">
        <v>316</v>
      </c>
      <c r="G1745" s="116" t="s">
        <v>317</v>
      </c>
      <c r="H1745" s="116">
        <v>0.36</v>
      </c>
      <c r="I1745" s="116">
        <v>0.57999999999999996</v>
      </c>
      <c r="J1745" s="116" t="s">
        <v>268</v>
      </c>
      <c r="K1745" s="116">
        <v>1.2088456462629999E-2</v>
      </c>
      <c r="L1745" s="116">
        <v>3819.9444668843698</v>
      </c>
      <c r="M1745" s="116">
        <v>9.5645467016294301</v>
      </c>
      <c r="N1745" s="116">
        <v>1.42440374278616</v>
      </c>
      <c r="O1745" s="116">
        <v>0.11562060638747999</v>
      </c>
      <c r="P1745" s="116">
        <v>1.721884262988E-2</v>
      </c>
      <c r="Q1745" s="116">
        <v>46.177232377615198</v>
      </c>
      <c r="R1745" s="116">
        <v>1310</v>
      </c>
      <c r="S1745" s="116" t="s">
        <v>318</v>
      </c>
      <c r="T1745" s="116">
        <v>1310</v>
      </c>
      <c r="U1745" s="116" t="s">
        <v>268</v>
      </c>
      <c r="V1745" s="116" t="s">
        <v>268</v>
      </c>
      <c r="Z1745" s="116">
        <v>0</v>
      </c>
      <c r="AA1745" s="116">
        <v>1</v>
      </c>
      <c r="AB1745" s="116">
        <v>0.11562060638747999</v>
      </c>
      <c r="AC1745" s="116">
        <v>1.721884262988E-2</v>
      </c>
      <c r="AD1745" s="116">
        <v>72.634036275428102</v>
      </c>
      <c r="AF1745" s="116">
        <v>-1</v>
      </c>
      <c r="AG1745" s="116">
        <v>-1</v>
      </c>
      <c r="AH1745" s="116">
        <v>-1</v>
      </c>
      <c r="AI1745" s="116">
        <v>-1</v>
      </c>
      <c r="AJ1745" s="116">
        <v>0</v>
      </c>
      <c r="AM1745" s="116" t="s">
        <v>319</v>
      </c>
      <c r="AN1745" s="116">
        <v>-1</v>
      </c>
      <c r="AQ1745" s="116">
        <v>778</v>
      </c>
      <c r="AR1745" s="116" t="s">
        <v>329</v>
      </c>
      <c r="AS1745" s="116" t="s">
        <v>250</v>
      </c>
      <c r="AT1745" s="116" t="s">
        <v>268</v>
      </c>
      <c r="AV1745" s="116">
        <v>35.226408778416598</v>
      </c>
      <c r="AW1745" s="116">
        <v>5.8908383000000002E-2</v>
      </c>
    </row>
    <row r="1746" spans="1:49" x14ac:dyDescent="0.25">
      <c r="A1746" s="127">
        <v>150000</v>
      </c>
      <c r="B1746" s="127">
        <v>530000</v>
      </c>
      <c r="C1746" s="127">
        <v>530000</v>
      </c>
      <c r="D1746" s="116" t="s">
        <v>314</v>
      </c>
      <c r="E1746" s="116" t="s">
        <v>315</v>
      </c>
      <c r="F1746" s="116" t="s">
        <v>316</v>
      </c>
      <c r="G1746" s="116" t="s">
        <v>317</v>
      </c>
      <c r="H1746" s="116">
        <v>0.36</v>
      </c>
      <c r="I1746" s="116">
        <v>0.57999999999999996</v>
      </c>
      <c r="J1746" s="116" t="s">
        <v>268</v>
      </c>
      <c r="K1746" s="116">
        <v>0.19880394373693</v>
      </c>
      <c r="L1746" s="116">
        <v>3882.6849572208598</v>
      </c>
      <c r="M1746" s="116">
        <v>11.6730673196748</v>
      </c>
      <c r="N1746" s="116">
        <v>2.1872018375899498</v>
      </c>
      <c r="O1746" s="116">
        <v>2.3206518186580598</v>
      </c>
      <c r="P1746" s="116">
        <v>0.43482435106154999</v>
      </c>
      <c r="Q1746" s="116">
        <v>771.89308178357203</v>
      </c>
      <c r="R1746" s="116">
        <v>1210</v>
      </c>
      <c r="S1746" s="116" t="s">
        <v>318</v>
      </c>
      <c r="T1746" s="116">
        <v>1210</v>
      </c>
      <c r="U1746" s="116" t="s">
        <v>268</v>
      </c>
      <c r="V1746" s="116" t="s">
        <v>268</v>
      </c>
      <c r="Z1746" s="116">
        <v>0</v>
      </c>
      <c r="AA1746" s="116">
        <v>1</v>
      </c>
      <c r="AB1746" s="116">
        <v>2.3206518186580598</v>
      </c>
      <c r="AC1746" s="116">
        <v>0.43482435106154999</v>
      </c>
      <c r="AD1746" s="116">
        <v>771.89308178357203</v>
      </c>
      <c r="AF1746" s="116">
        <v>-1</v>
      </c>
      <c r="AG1746" s="116">
        <v>-1</v>
      </c>
      <c r="AH1746" s="116">
        <v>-1</v>
      </c>
      <c r="AI1746" s="116">
        <v>-1</v>
      </c>
      <c r="AJ1746" s="116">
        <v>0</v>
      </c>
      <c r="AM1746" s="116" t="s">
        <v>319</v>
      </c>
      <c r="AN1746" s="116">
        <v>-1</v>
      </c>
      <c r="AQ1746" s="116">
        <v>778</v>
      </c>
      <c r="AR1746" s="116" t="s">
        <v>329</v>
      </c>
      <c r="AS1746" s="116" t="s">
        <v>250</v>
      </c>
      <c r="AT1746" s="116" t="s">
        <v>268</v>
      </c>
      <c r="AV1746" s="116">
        <v>164.309819932419</v>
      </c>
      <c r="AW1746" s="116">
        <v>0.62602845240000005</v>
      </c>
    </row>
    <row r="1747" spans="1:49" x14ac:dyDescent="0.25">
      <c r="A1747" s="127">
        <v>150000</v>
      </c>
      <c r="B1747" s="127">
        <v>530000</v>
      </c>
      <c r="C1747" s="127">
        <v>530000</v>
      </c>
      <c r="D1747" s="116" t="s">
        <v>314</v>
      </c>
      <c r="E1747" s="116" t="s">
        <v>315</v>
      </c>
      <c r="F1747" s="116" t="s">
        <v>316</v>
      </c>
      <c r="G1747" s="116" t="s">
        <v>317</v>
      </c>
      <c r="H1747" s="116">
        <v>0.36</v>
      </c>
      <c r="I1747" s="116">
        <v>0.57999999999999996</v>
      </c>
      <c r="J1747" s="116" t="s">
        <v>268</v>
      </c>
      <c r="K1747" s="116">
        <v>9.8405288214330006E-2</v>
      </c>
      <c r="L1747" s="116">
        <v>3882.6849572208598</v>
      </c>
      <c r="M1747" s="116">
        <v>11.6730673196748</v>
      </c>
      <c r="N1747" s="116">
        <v>2.1872018375899498</v>
      </c>
      <c r="O1747" s="116">
        <v>1.1486915539379601</v>
      </c>
      <c r="P1747" s="116">
        <v>0.21523222721096</v>
      </c>
      <c r="Q1747" s="116">
        <v>382.07673226079299</v>
      </c>
      <c r="R1747" s="116">
        <v>1310</v>
      </c>
      <c r="S1747" s="116" t="s">
        <v>318</v>
      </c>
      <c r="T1747" s="116">
        <v>1310</v>
      </c>
      <c r="U1747" s="116" t="s">
        <v>268</v>
      </c>
      <c r="V1747" s="116" t="s">
        <v>268</v>
      </c>
      <c r="Z1747" s="116">
        <v>0</v>
      </c>
      <c r="AA1747" s="116">
        <v>1</v>
      </c>
      <c r="AB1747" s="116">
        <v>1.1486915539379601</v>
      </c>
      <c r="AC1747" s="116">
        <v>0.21523222721096</v>
      </c>
      <c r="AD1747" s="116">
        <v>382.07673226079299</v>
      </c>
      <c r="AF1747" s="116">
        <v>-1</v>
      </c>
      <c r="AG1747" s="116">
        <v>-1</v>
      </c>
      <c r="AH1747" s="116">
        <v>-1</v>
      </c>
      <c r="AI1747" s="116">
        <v>-1</v>
      </c>
      <c r="AJ1747" s="116">
        <v>0</v>
      </c>
      <c r="AM1747" s="116" t="s">
        <v>319</v>
      </c>
      <c r="AN1747" s="116">
        <v>-1</v>
      </c>
      <c r="AQ1747" s="116">
        <v>778</v>
      </c>
      <c r="AR1747" s="116" t="s">
        <v>329</v>
      </c>
      <c r="AS1747" s="116" t="s">
        <v>250</v>
      </c>
      <c r="AT1747" s="116" t="s">
        <v>268</v>
      </c>
      <c r="AV1747" s="116">
        <v>81.445264471545002</v>
      </c>
      <c r="AW1747" s="116">
        <v>0.30987569529999998</v>
      </c>
    </row>
    <row r="1748" spans="1:49" x14ac:dyDescent="0.25">
      <c r="A1748" s="127">
        <v>150000</v>
      </c>
      <c r="B1748" s="127">
        <v>530000</v>
      </c>
      <c r="C1748" s="127">
        <v>530000</v>
      </c>
      <c r="D1748" s="116" t="s">
        <v>314</v>
      </c>
      <c r="E1748" s="116" t="s">
        <v>315</v>
      </c>
      <c r="F1748" s="116" t="s">
        <v>316</v>
      </c>
      <c r="G1748" s="116" t="s">
        <v>317</v>
      </c>
      <c r="H1748" s="116">
        <v>0.36</v>
      </c>
      <c r="I1748" s="116">
        <v>0.57999999999999996</v>
      </c>
      <c r="J1748" s="116" t="s">
        <v>268</v>
      </c>
      <c r="K1748" s="116">
        <v>8.9308710821330003E-2</v>
      </c>
      <c r="L1748" s="116">
        <v>3882.6849572208598</v>
      </c>
      <c r="M1748" s="116">
        <v>11.6730673196748</v>
      </c>
      <c r="N1748" s="116">
        <v>2.1872018375899498</v>
      </c>
      <c r="O1748" s="116">
        <v>1.04250659365084</v>
      </c>
      <c r="P1748" s="116">
        <v>0.19533617642122</v>
      </c>
      <c r="Q1748" s="116">
        <v>346.757588054797</v>
      </c>
      <c r="R1748" s="116">
        <v>1310</v>
      </c>
      <c r="S1748" s="116" t="s">
        <v>318</v>
      </c>
      <c r="T1748" s="116">
        <v>1310</v>
      </c>
      <c r="U1748" s="116" t="s">
        <v>268</v>
      </c>
      <c r="V1748" s="116" t="s">
        <v>268</v>
      </c>
      <c r="Z1748" s="116">
        <v>0</v>
      </c>
      <c r="AA1748" s="116">
        <v>1</v>
      </c>
      <c r="AB1748" s="116">
        <v>1.04250659365084</v>
      </c>
      <c r="AC1748" s="116">
        <v>0.19533617642122</v>
      </c>
      <c r="AD1748" s="116">
        <v>346.757588054797</v>
      </c>
      <c r="AF1748" s="116">
        <v>-1</v>
      </c>
      <c r="AG1748" s="116">
        <v>-1</v>
      </c>
      <c r="AH1748" s="116">
        <v>-1</v>
      </c>
      <c r="AI1748" s="116">
        <v>-1</v>
      </c>
      <c r="AJ1748" s="116">
        <v>0</v>
      </c>
      <c r="AM1748" s="116" t="s">
        <v>319</v>
      </c>
      <c r="AN1748" s="116">
        <v>-1</v>
      </c>
      <c r="AQ1748" s="116">
        <v>778</v>
      </c>
      <c r="AR1748" s="116" t="s">
        <v>329</v>
      </c>
      <c r="AS1748" s="116" t="s">
        <v>250</v>
      </c>
      <c r="AT1748" s="116" t="s">
        <v>268</v>
      </c>
      <c r="AV1748" s="116">
        <v>78.580115656740205</v>
      </c>
      <c r="AW1748" s="116">
        <v>0.28123080950000001</v>
      </c>
    </row>
    <row r="1749" spans="1:49" x14ac:dyDescent="0.25">
      <c r="A1749" s="127">
        <v>150000</v>
      </c>
      <c r="B1749" s="127">
        <v>530000</v>
      </c>
      <c r="C1749" s="127">
        <v>530000</v>
      </c>
      <c r="D1749" s="116" t="s">
        <v>314</v>
      </c>
      <c r="E1749" s="116" t="s">
        <v>315</v>
      </c>
      <c r="F1749" s="116" t="s">
        <v>316</v>
      </c>
      <c r="G1749" s="116" t="s">
        <v>317</v>
      </c>
      <c r="H1749" s="116">
        <v>0.36</v>
      </c>
      <c r="I1749" s="116">
        <v>0.57999999999999996</v>
      </c>
      <c r="J1749" s="116" t="s">
        <v>268</v>
      </c>
      <c r="K1749" s="116">
        <v>0.11632237413149001</v>
      </c>
      <c r="L1749" s="116">
        <v>3882.6849572208598</v>
      </c>
      <c r="M1749" s="116">
        <v>11.6730673196748</v>
      </c>
      <c r="N1749" s="116">
        <v>2.1872018375899498</v>
      </c>
      <c r="O1749" s="116">
        <v>1.3578389040213601</v>
      </c>
      <c r="P1749" s="116">
        <v>0.25442051045323</v>
      </c>
      <c r="Q1749" s="116">
        <v>451.64313222857999</v>
      </c>
      <c r="R1749" s="116">
        <v>1310</v>
      </c>
      <c r="S1749" s="116" t="s">
        <v>318</v>
      </c>
      <c r="T1749" s="116">
        <v>1310</v>
      </c>
      <c r="U1749" s="116" t="s">
        <v>268</v>
      </c>
      <c r="V1749" s="116" t="s">
        <v>268</v>
      </c>
      <c r="Z1749" s="116">
        <v>0</v>
      </c>
      <c r="AA1749" s="116">
        <v>1</v>
      </c>
      <c r="AB1749" s="116">
        <v>1.3578389040213601</v>
      </c>
      <c r="AC1749" s="116">
        <v>0.25442051045323</v>
      </c>
      <c r="AD1749" s="116">
        <v>451.64313222857999</v>
      </c>
      <c r="AF1749" s="116">
        <v>-1</v>
      </c>
      <c r="AG1749" s="116">
        <v>-1</v>
      </c>
      <c r="AH1749" s="116">
        <v>-1</v>
      </c>
      <c r="AI1749" s="116">
        <v>-1</v>
      </c>
      <c r="AJ1749" s="116">
        <v>0</v>
      </c>
      <c r="AM1749" s="116" t="s">
        <v>319</v>
      </c>
      <c r="AN1749" s="116">
        <v>-1</v>
      </c>
      <c r="AQ1749" s="116">
        <v>778</v>
      </c>
      <c r="AR1749" s="116" t="s">
        <v>329</v>
      </c>
      <c r="AS1749" s="116" t="s">
        <v>250</v>
      </c>
      <c r="AT1749" s="116" t="s">
        <v>268</v>
      </c>
      <c r="AV1749" s="116">
        <v>87.564278874940896</v>
      </c>
      <c r="AW1749" s="116">
        <v>0.36629613319999998</v>
      </c>
    </row>
    <row r="1750" spans="1:49" x14ac:dyDescent="0.25">
      <c r="A1750" s="127">
        <v>150000</v>
      </c>
      <c r="B1750" s="127">
        <v>530000</v>
      </c>
      <c r="C1750" s="127">
        <v>530000</v>
      </c>
      <c r="D1750" s="116" t="s">
        <v>314</v>
      </c>
      <c r="E1750" s="116" t="s">
        <v>315</v>
      </c>
      <c r="F1750" s="116" t="s">
        <v>316</v>
      </c>
      <c r="G1750" s="116" t="s">
        <v>317</v>
      </c>
      <c r="H1750" s="116">
        <v>0.36</v>
      </c>
      <c r="I1750" s="116">
        <v>0.57999999999999996</v>
      </c>
      <c r="J1750" s="116" t="s">
        <v>268</v>
      </c>
      <c r="K1750" s="116">
        <v>0.1149231369249</v>
      </c>
      <c r="L1750" s="116">
        <v>3882.6849572208598</v>
      </c>
      <c r="M1750" s="116">
        <v>11.6730673196748</v>
      </c>
      <c r="N1750" s="116">
        <v>2.1872018375899498</v>
      </c>
      <c r="O1750" s="116">
        <v>1.34150551391258</v>
      </c>
      <c r="P1750" s="116">
        <v>0.25136009626374001</v>
      </c>
      <c r="Q1750" s="116">
        <v>446.21033497495</v>
      </c>
      <c r="R1750" s="116">
        <v>1310</v>
      </c>
      <c r="S1750" s="116" t="s">
        <v>318</v>
      </c>
      <c r="T1750" s="116">
        <v>1310</v>
      </c>
      <c r="U1750" s="116" t="s">
        <v>268</v>
      </c>
      <c r="V1750" s="116" t="s">
        <v>268</v>
      </c>
      <c r="Z1750" s="116">
        <v>0</v>
      </c>
      <c r="AA1750" s="116">
        <v>1</v>
      </c>
      <c r="AB1750" s="116">
        <v>1.34150551391258</v>
      </c>
      <c r="AC1750" s="116">
        <v>0.25136009626374001</v>
      </c>
      <c r="AD1750" s="116">
        <v>446.21033497495</v>
      </c>
      <c r="AF1750" s="116">
        <v>-1</v>
      </c>
      <c r="AG1750" s="116">
        <v>-1</v>
      </c>
      <c r="AH1750" s="116">
        <v>-1</v>
      </c>
      <c r="AI1750" s="116">
        <v>-1</v>
      </c>
      <c r="AJ1750" s="116">
        <v>0</v>
      </c>
      <c r="AM1750" s="116" t="s">
        <v>319</v>
      </c>
      <c r="AN1750" s="116">
        <v>-1</v>
      </c>
      <c r="AQ1750" s="116">
        <v>778</v>
      </c>
      <c r="AR1750" s="116" t="s">
        <v>329</v>
      </c>
      <c r="AS1750" s="116" t="s">
        <v>250</v>
      </c>
      <c r="AT1750" s="116" t="s">
        <v>268</v>
      </c>
      <c r="AV1750" s="116">
        <v>87.318048483612998</v>
      </c>
      <c r="AW1750" s="116">
        <v>0.36188997160000003</v>
      </c>
    </row>
    <row r="1751" spans="1:49" x14ac:dyDescent="0.25">
      <c r="A1751" s="127">
        <v>150000</v>
      </c>
      <c r="B1751" s="127">
        <v>540000</v>
      </c>
      <c r="C1751" s="127">
        <v>540000</v>
      </c>
      <c r="D1751" s="116" t="s">
        <v>314</v>
      </c>
      <c r="E1751" s="116" t="s">
        <v>315</v>
      </c>
      <c r="F1751" s="116" t="s">
        <v>316</v>
      </c>
      <c r="G1751" s="116" t="s">
        <v>317</v>
      </c>
      <c r="H1751" s="116">
        <v>0.36</v>
      </c>
      <c r="I1751" s="116">
        <v>0.57999999999999996</v>
      </c>
      <c r="J1751" s="116" t="s">
        <v>268</v>
      </c>
      <c r="K1751" s="116">
        <v>0.61776345378298003</v>
      </c>
      <c r="L1751" s="116">
        <v>3871.6287018665898</v>
      </c>
      <c r="M1751" s="116">
        <v>10.322876494447</v>
      </c>
      <c r="N1751" s="116">
        <v>1.5410529317766299</v>
      </c>
      <c r="O1751" s="116">
        <v>6.3770958361847896</v>
      </c>
      <c r="P1751" s="116">
        <v>0.95200618159672001</v>
      </c>
      <c r="Q1751" s="116">
        <v>2391.7507186304201</v>
      </c>
      <c r="R1751" s="116">
        <v>1210</v>
      </c>
      <c r="S1751" s="116" t="s">
        <v>318</v>
      </c>
      <c r="T1751" s="116">
        <v>1210</v>
      </c>
      <c r="U1751" s="116" t="s">
        <v>268</v>
      </c>
      <c r="V1751" s="116" t="s">
        <v>268</v>
      </c>
      <c r="Z1751" s="116">
        <v>0</v>
      </c>
      <c r="AA1751" s="116">
        <v>1</v>
      </c>
      <c r="AB1751" s="116">
        <v>6.3770958361847896</v>
      </c>
      <c r="AC1751" s="116">
        <v>0.95200618159672001</v>
      </c>
      <c r="AD1751" s="116">
        <v>2391.7507186304201</v>
      </c>
      <c r="AF1751" s="116">
        <v>-1</v>
      </c>
      <c r="AG1751" s="116">
        <v>-1</v>
      </c>
      <c r="AH1751" s="116">
        <v>-1</v>
      </c>
      <c r="AI1751" s="116">
        <v>-1</v>
      </c>
      <c r="AJ1751" s="116">
        <v>0</v>
      </c>
      <c r="AM1751" s="116" t="s">
        <v>319</v>
      </c>
      <c r="AN1751" s="116">
        <v>-1</v>
      </c>
      <c r="AQ1751" s="116">
        <v>778</v>
      </c>
      <c r="AR1751" s="116" t="s">
        <v>329</v>
      </c>
      <c r="AS1751" s="116" t="s">
        <v>250</v>
      </c>
      <c r="AT1751" s="116" t="s">
        <v>268</v>
      </c>
      <c r="AV1751" s="116">
        <v>200.000000018626</v>
      </c>
      <c r="AW1751" s="116">
        <v>1.9397816047000001</v>
      </c>
    </row>
    <row r="1752" spans="1:49" x14ac:dyDescent="0.25">
      <c r="A1752" s="127">
        <v>150000</v>
      </c>
      <c r="B1752" s="127">
        <v>540000</v>
      </c>
      <c r="C1752" s="127">
        <v>540000</v>
      </c>
      <c r="D1752" s="116" t="s">
        <v>314</v>
      </c>
      <c r="E1752" s="116" t="s">
        <v>315</v>
      </c>
      <c r="F1752" s="116" t="s">
        <v>316</v>
      </c>
      <c r="G1752" s="116" t="s">
        <v>317</v>
      </c>
      <c r="H1752" s="116">
        <v>0.36</v>
      </c>
      <c r="I1752" s="116">
        <v>0.57999999999999996</v>
      </c>
      <c r="J1752" s="116" t="s">
        <v>268</v>
      </c>
      <c r="K1752" s="116">
        <v>0.32999018527361001</v>
      </c>
      <c r="L1752" s="116">
        <v>3851.6984229259401</v>
      </c>
      <c r="M1752" s="116">
        <v>11.045836069726199</v>
      </c>
      <c r="N1752" s="116">
        <v>1.94870318600495</v>
      </c>
      <c r="O1752" s="116">
        <v>3.6450174911509299</v>
      </c>
      <c r="P1752" s="116">
        <v>0.64305292539306003</v>
      </c>
      <c r="Q1752" s="116">
        <v>1271.0226761994199</v>
      </c>
      <c r="R1752" s="116">
        <v>1210</v>
      </c>
      <c r="S1752" s="116" t="s">
        <v>318</v>
      </c>
      <c r="T1752" s="116">
        <v>1210</v>
      </c>
      <c r="U1752" s="116" t="s">
        <v>268</v>
      </c>
      <c r="V1752" s="116" t="s">
        <v>268</v>
      </c>
      <c r="Z1752" s="116">
        <v>0</v>
      </c>
      <c r="AA1752" s="116">
        <v>1</v>
      </c>
      <c r="AB1752" s="116">
        <v>3.6450174911509299</v>
      </c>
      <c r="AC1752" s="116">
        <v>0.64305292539306003</v>
      </c>
      <c r="AD1752" s="116">
        <v>1271.0226761994199</v>
      </c>
      <c r="AF1752" s="116">
        <v>-1</v>
      </c>
      <c r="AG1752" s="116">
        <v>-1</v>
      </c>
      <c r="AH1752" s="116">
        <v>-1</v>
      </c>
      <c r="AI1752" s="116">
        <v>-1</v>
      </c>
      <c r="AJ1752" s="116">
        <v>0</v>
      </c>
      <c r="AM1752" s="116" t="s">
        <v>319</v>
      </c>
      <c r="AN1752" s="116">
        <v>-1</v>
      </c>
      <c r="AQ1752" s="116">
        <v>778</v>
      </c>
      <c r="AR1752" s="116" t="s">
        <v>329</v>
      </c>
      <c r="AS1752" s="116" t="s">
        <v>250</v>
      </c>
      <c r="AT1752" s="116" t="s">
        <v>268</v>
      </c>
      <c r="AV1752" s="116">
        <v>199.19315951428101</v>
      </c>
      <c r="AW1752" s="116">
        <v>1.0308375314</v>
      </c>
    </row>
    <row r="1753" spans="1:49" x14ac:dyDescent="0.25">
      <c r="A1753" s="127">
        <v>150000</v>
      </c>
      <c r="B1753" s="127">
        <v>540000</v>
      </c>
      <c r="C1753" s="127">
        <v>540000</v>
      </c>
      <c r="D1753" s="116" t="s">
        <v>314</v>
      </c>
      <c r="E1753" s="116" t="s">
        <v>315</v>
      </c>
      <c r="F1753" s="116" t="s">
        <v>316</v>
      </c>
      <c r="G1753" s="116" t="s">
        <v>317</v>
      </c>
      <c r="H1753" s="116">
        <v>0.36</v>
      </c>
      <c r="I1753" s="116">
        <v>0.57999999999999996</v>
      </c>
      <c r="J1753" s="116" t="s">
        <v>268</v>
      </c>
      <c r="K1753" s="116">
        <v>0.28738837237699999</v>
      </c>
      <c r="L1753" s="116">
        <v>3851.6984229259401</v>
      </c>
      <c r="M1753" s="116">
        <v>11.045836069726199</v>
      </c>
      <c r="N1753" s="116">
        <v>1.94870318600495</v>
      </c>
      <c r="O1753" s="116">
        <v>3.1744448496217701</v>
      </c>
      <c r="P1753" s="116">
        <v>0.56003463687182997</v>
      </c>
      <c r="Q1753" s="116">
        <v>1106.9333406517401</v>
      </c>
      <c r="R1753" s="116">
        <v>1310</v>
      </c>
      <c r="S1753" s="116" t="s">
        <v>318</v>
      </c>
      <c r="T1753" s="116">
        <v>1310</v>
      </c>
      <c r="U1753" s="116" t="s">
        <v>268</v>
      </c>
      <c r="V1753" s="116" t="s">
        <v>268</v>
      </c>
      <c r="Z1753" s="116">
        <v>0</v>
      </c>
      <c r="AA1753" s="116">
        <v>1</v>
      </c>
      <c r="AB1753" s="116">
        <v>3.1744448496217701</v>
      </c>
      <c r="AC1753" s="116">
        <v>0.56003463687182997</v>
      </c>
      <c r="AD1753" s="116">
        <v>1106.9333406517401</v>
      </c>
      <c r="AF1753" s="116">
        <v>-1</v>
      </c>
      <c r="AG1753" s="116">
        <v>-1</v>
      </c>
      <c r="AH1753" s="116">
        <v>-1</v>
      </c>
      <c r="AI1753" s="116">
        <v>-1</v>
      </c>
      <c r="AJ1753" s="116">
        <v>0</v>
      </c>
      <c r="AM1753" s="116" t="s">
        <v>319</v>
      </c>
      <c r="AN1753" s="116">
        <v>-1</v>
      </c>
      <c r="AQ1753" s="116">
        <v>778</v>
      </c>
      <c r="AR1753" s="116" t="s">
        <v>329</v>
      </c>
      <c r="AS1753" s="116" t="s">
        <v>250</v>
      </c>
      <c r="AT1753" s="116" t="s">
        <v>268</v>
      </c>
      <c r="AV1753" s="116">
        <v>138.239970379109</v>
      </c>
      <c r="AW1753" s="116">
        <v>0.89775615620000004</v>
      </c>
    </row>
    <row r="1754" spans="1:49" x14ac:dyDescent="0.25">
      <c r="A1754" s="127">
        <v>150000</v>
      </c>
      <c r="B1754" s="127">
        <v>540000</v>
      </c>
      <c r="C1754" s="127">
        <v>540000</v>
      </c>
      <c r="D1754" s="116" t="s">
        <v>314</v>
      </c>
      <c r="E1754" s="116" t="s">
        <v>315</v>
      </c>
      <c r="F1754" s="116" t="s">
        <v>316</v>
      </c>
      <c r="G1754" s="116" t="s">
        <v>317</v>
      </c>
      <c r="H1754" s="116">
        <v>0.36</v>
      </c>
      <c r="I1754" s="116">
        <v>0.57999999999999996</v>
      </c>
      <c r="J1754" s="116" t="s">
        <v>268</v>
      </c>
      <c r="K1754" s="116">
        <v>3.8489599427999997E-4</v>
      </c>
      <c r="L1754" s="116">
        <v>3851.6984229259401</v>
      </c>
      <c r="M1754" s="116">
        <v>11.045836069726199</v>
      </c>
      <c r="N1754" s="116">
        <v>1.94870318600495</v>
      </c>
      <c r="O1754" s="116">
        <v>4.2514980567599997E-3</v>
      </c>
      <c r="P1754" s="116">
        <v>7.5004805033999998E-4</v>
      </c>
      <c r="Q1754" s="116">
        <v>1.4825032941780401</v>
      </c>
      <c r="R1754" s="116">
        <v>1310</v>
      </c>
      <c r="S1754" s="116" t="s">
        <v>318</v>
      </c>
      <c r="T1754" s="116">
        <v>1310</v>
      </c>
      <c r="U1754" s="116" t="s">
        <v>268</v>
      </c>
      <c r="V1754" s="116" t="s">
        <v>268</v>
      </c>
      <c r="Z1754" s="116">
        <v>0</v>
      </c>
      <c r="AA1754" s="116">
        <v>1</v>
      </c>
      <c r="AB1754" s="116">
        <v>4.2514980567599997E-3</v>
      </c>
      <c r="AC1754" s="116">
        <v>7.5004805033999998E-4</v>
      </c>
      <c r="AD1754" s="116">
        <v>1.48250329417888</v>
      </c>
      <c r="AF1754" s="116">
        <v>-1</v>
      </c>
      <c r="AG1754" s="116">
        <v>-1</v>
      </c>
      <c r="AH1754" s="116">
        <v>-1</v>
      </c>
      <c r="AI1754" s="116">
        <v>-1</v>
      </c>
      <c r="AJ1754" s="116">
        <v>0</v>
      </c>
      <c r="AM1754" s="116" t="s">
        <v>319</v>
      </c>
      <c r="AN1754" s="116">
        <v>-1</v>
      </c>
      <c r="AQ1754" s="116">
        <v>778</v>
      </c>
      <c r="AR1754" s="116" t="s">
        <v>329</v>
      </c>
      <c r="AS1754" s="116" t="s">
        <v>250</v>
      </c>
      <c r="AT1754" s="116" t="s">
        <v>268</v>
      </c>
      <c r="AV1754" s="116">
        <v>25.093936823882402</v>
      </c>
      <c r="AW1754" s="116">
        <v>1.2023546999999999E-3</v>
      </c>
    </row>
    <row r="1755" spans="1:49" x14ac:dyDescent="0.25">
      <c r="A1755" s="127">
        <v>150000</v>
      </c>
      <c r="B1755" s="127">
        <v>550000</v>
      </c>
      <c r="C1755" s="127">
        <v>550000</v>
      </c>
      <c r="D1755" s="116" t="s">
        <v>314</v>
      </c>
      <c r="E1755" s="116" t="s">
        <v>315</v>
      </c>
      <c r="F1755" s="116" t="s">
        <v>316</v>
      </c>
      <c r="G1755" s="116" t="s">
        <v>317</v>
      </c>
      <c r="H1755" s="116">
        <v>0.36</v>
      </c>
      <c r="I1755" s="116">
        <v>0.57999999999999996</v>
      </c>
      <c r="J1755" s="116" t="s">
        <v>330</v>
      </c>
      <c r="K1755" s="116">
        <v>0.35565459157221002</v>
      </c>
      <c r="L1755" s="116">
        <v>3174.76018632158</v>
      </c>
      <c r="M1755" s="116">
        <v>8.3712756748886807</v>
      </c>
      <c r="N1755" s="116">
        <v>1.23816492420654</v>
      </c>
      <c r="O1755" s="116">
        <v>2.9772826310909699</v>
      </c>
      <c r="P1755" s="116">
        <v>0.44035904041772</v>
      </c>
      <c r="Q1755" s="116">
        <v>1129.11803740593</v>
      </c>
      <c r="R1755" s="116">
        <v>4110</v>
      </c>
      <c r="S1755" s="116" t="s">
        <v>331</v>
      </c>
      <c r="T1755" s="116">
        <v>4110</v>
      </c>
      <c r="U1755" s="116" t="s">
        <v>268</v>
      </c>
      <c r="V1755" s="116" t="s">
        <v>268</v>
      </c>
      <c r="Y1755" s="116" t="s">
        <v>330</v>
      </c>
      <c r="Z1755" s="116">
        <v>0</v>
      </c>
      <c r="AA1755" s="116">
        <v>1</v>
      </c>
      <c r="AB1755" s="116">
        <v>2.9772826310909699</v>
      </c>
      <c r="AC1755" s="116">
        <v>0.44035904041772</v>
      </c>
      <c r="AD1755" s="116">
        <v>1129.11803740593</v>
      </c>
      <c r="AF1755" s="116">
        <v>-1</v>
      </c>
      <c r="AG1755" s="116">
        <v>-1</v>
      </c>
      <c r="AH1755" s="116">
        <v>-1</v>
      </c>
      <c r="AI1755" s="116">
        <v>-1</v>
      </c>
      <c r="AJ1755" s="116">
        <v>0</v>
      </c>
      <c r="AM1755" s="116" t="s">
        <v>319</v>
      </c>
      <c r="AN1755" s="116">
        <v>-1</v>
      </c>
      <c r="AQ1755" s="116">
        <v>778</v>
      </c>
      <c r="AR1755" s="116" t="s">
        <v>329</v>
      </c>
      <c r="AS1755" s="116" t="s">
        <v>250</v>
      </c>
      <c r="AT1755" s="116" t="s">
        <v>268</v>
      </c>
      <c r="AV1755" s="116">
        <v>154.87337243294999</v>
      </c>
      <c r="AW1755" s="116">
        <v>0.91574861100000005</v>
      </c>
    </row>
    <row r="1756" spans="1:49" x14ac:dyDescent="0.25">
      <c r="A1756" s="127">
        <v>150000</v>
      </c>
      <c r="B1756" s="127">
        <v>550000</v>
      </c>
      <c r="C1756" s="127">
        <v>550000</v>
      </c>
      <c r="D1756" s="116" t="s">
        <v>314</v>
      </c>
      <c r="E1756" s="116" t="s">
        <v>315</v>
      </c>
      <c r="F1756" s="116" t="s">
        <v>316</v>
      </c>
      <c r="G1756" s="116" t="s">
        <v>317</v>
      </c>
      <c r="H1756" s="116">
        <v>0.36</v>
      </c>
      <c r="I1756" s="116">
        <v>0.57999999999999996</v>
      </c>
      <c r="J1756" s="116" t="s">
        <v>268</v>
      </c>
      <c r="K1756" s="116">
        <v>5.9008026782750002E-2</v>
      </c>
      <c r="L1756" s="116">
        <v>3174.76018632158</v>
      </c>
      <c r="M1756" s="116">
        <v>8.3712756748886807</v>
      </c>
      <c r="N1756" s="116">
        <v>1.23816492420654</v>
      </c>
      <c r="O1756" s="116">
        <v>0.49397245922963001</v>
      </c>
      <c r="P1756" s="116">
        <v>7.3061669009040001E-2</v>
      </c>
      <c r="Q1756" s="116">
        <v>187.33633410327801</v>
      </c>
      <c r="R1756" s="116">
        <v>1310</v>
      </c>
      <c r="S1756" s="116" t="s">
        <v>318</v>
      </c>
      <c r="T1756" s="116">
        <v>1310</v>
      </c>
      <c r="U1756" s="116" t="s">
        <v>268</v>
      </c>
      <c r="V1756" s="116" t="s">
        <v>268</v>
      </c>
      <c r="Z1756" s="116">
        <v>0</v>
      </c>
      <c r="AA1756" s="116">
        <v>1</v>
      </c>
      <c r="AB1756" s="116">
        <v>0.49397245922963001</v>
      </c>
      <c r="AC1756" s="116">
        <v>7.3061669009040001E-2</v>
      </c>
      <c r="AD1756" s="116">
        <v>187.33633410327801</v>
      </c>
      <c r="AF1756" s="116">
        <v>-1</v>
      </c>
      <c r="AG1756" s="116">
        <v>-1</v>
      </c>
      <c r="AH1756" s="116">
        <v>-1</v>
      </c>
      <c r="AI1756" s="116">
        <v>-1</v>
      </c>
      <c r="AJ1756" s="116">
        <v>0</v>
      </c>
      <c r="AM1756" s="116" t="s">
        <v>319</v>
      </c>
      <c r="AN1756" s="116">
        <v>-1</v>
      </c>
      <c r="AQ1756" s="116">
        <v>778</v>
      </c>
      <c r="AR1756" s="116" t="s">
        <v>329</v>
      </c>
      <c r="AS1756" s="116" t="s">
        <v>250</v>
      </c>
      <c r="AT1756" s="116" t="s">
        <v>268</v>
      </c>
      <c r="AV1756" s="116">
        <v>66.713948062057199</v>
      </c>
      <c r="AW1756" s="116">
        <v>0.1519353886</v>
      </c>
    </row>
    <row r="1757" spans="1:49" x14ac:dyDescent="0.25">
      <c r="A1757" s="127">
        <v>150000</v>
      </c>
      <c r="B1757" s="127">
        <v>550000</v>
      </c>
      <c r="C1757" s="127">
        <v>550000</v>
      </c>
      <c r="D1757" s="116" t="s">
        <v>314</v>
      </c>
      <c r="E1757" s="116" t="s">
        <v>315</v>
      </c>
      <c r="F1757" s="116" t="s">
        <v>316</v>
      </c>
      <c r="G1757" s="116" t="s">
        <v>317</v>
      </c>
      <c r="H1757" s="116">
        <v>0.36</v>
      </c>
      <c r="I1757" s="116">
        <v>0.57999999999999996</v>
      </c>
      <c r="J1757" s="116" t="s">
        <v>268</v>
      </c>
      <c r="K1757" s="116">
        <v>3.0054031689330001E-2</v>
      </c>
      <c r="L1757" s="116">
        <v>3174.76018632158</v>
      </c>
      <c r="M1757" s="116">
        <v>8.3712756748886807</v>
      </c>
      <c r="N1757" s="116">
        <v>1.23816492420654</v>
      </c>
      <c r="O1757" s="116">
        <v>0.25159058441328003</v>
      </c>
      <c r="P1757" s="116">
        <v>3.7211847868729997E-2</v>
      </c>
      <c r="Q1757" s="116">
        <v>95.414343245757493</v>
      </c>
      <c r="R1757" s="116">
        <v>1310</v>
      </c>
      <c r="S1757" s="116" t="s">
        <v>318</v>
      </c>
      <c r="T1757" s="116">
        <v>1310</v>
      </c>
      <c r="U1757" s="116" t="s">
        <v>268</v>
      </c>
      <c r="V1757" s="116" t="s">
        <v>268</v>
      </c>
      <c r="Z1757" s="116">
        <v>0</v>
      </c>
      <c r="AA1757" s="116">
        <v>1</v>
      </c>
      <c r="AB1757" s="116">
        <v>0.25159058441328003</v>
      </c>
      <c r="AC1757" s="116">
        <v>3.7211847868729997E-2</v>
      </c>
      <c r="AD1757" s="116">
        <v>95.414343245757493</v>
      </c>
      <c r="AF1757" s="116">
        <v>-1</v>
      </c>
      <c r="AG1757" s="116">
        <v>-1</v>
      </c>
      <c r="AH1757" s="116">
        <v>-1</v>
      </c>
      <c r="AI1757" s="116">
        <v>-1</v>
      </c>
      <c r="AJ1757" s="116">
        <v>0</v>
      </c>
      <c r="AM1757" s="116" t="s">
        <v>319</v>
      </c>
      <c r="AN1757" s="116">
        <v>-1</v>
      </c>
      <c r="AQ1757" s="116">
        <v>778</v>
      </c>
      <c r="AR1757" s="116" t="s">
        <v>329</v>
      </c>
      <c r="AS1757" s="116" t="s">
        <v>250</v>
      </c>
      <c r="AT1757" s="116" t="s">
        <v>268</v>
      </c>
      <c r="AV1757" s="116">
        <v>76.766817664248606</v>
      </c>
      <c r="AW1757" s="116">
        <v>7.7383895600000002E-2</v>
      </c>
    </row>
    <row r="1758" spans="1:49" x14ac:dyDescent="0.25">
      <c r="A1758" s="127">
        <v>150000</v>
      </c>
      <c r="B1758" s="127">
        <v>550000</v>
      </c>
      <c r="C1758" s="127">
        <v>550000</v>
      </c>
      <c r="D1758" s="116" t="s">
        <v>314</v>
      </c>
      <c r="E1758" s="116" t="s">
        <v>315</v>
      </c>
      <c r="F1758" s="116" t="s">
        <v>316</v>
      </c>
      <c r="G1758" s="116" t="s">
        <v>317</v>
      </c>
      <c r="H1758" s="116">
        <v>0.36</v>
      </c>
      <c r="I1758" s="116">
        <v>0.57999999999999996</v>
      </c>
      <c r="J1758" s="116" t="s">
        <v>268</v>
      </c>
      <c r="K1758" s="116">
        <v>4.7950962153100003E-3</v>
      </c>
      <c r="L1758" s="116">
        <v>3174.76018632158</v>
      </c>
      <c r="M1758" s="116">
        <v>8.3712756748886807</v>
      </c>
      <c r="N1758" s="116">
        <v>1.23816492420654</v>
      </c>
      <c r="O1758" s="116">
        <v>4.0141072305989997E-2</v>
      </c>
      <c r="P1758" s="116">
        <v>5.9371199419900001E-3</v>
      </c>
      <c r="Q1758" s="116">
        <v>15.223280553953799</v>
      </c>
      <c r="R1758" s="116">
        <v>1310</v>
      </c>
      <c r="S1758" s="116" t="s">
        <v>318</v>
      </c>
      <c r="T1758" s="116">
        <v>1310</v>
      </c>
      <c r="U1758" s="116" t="s">
        <v>268</v>
      </c>
      <c r="V1758" s="116" t="s">
        <v>268</v>
      </c>
      <c r="Z1758" s="116">
        <v>0</v>
      </c>
      <c r="AA1758" s="116">
        <v>1</v>
      </c>
      <c r="AB1758" s="116">
        <v>4.0141072305989997E-2</v>
      </c>
      <c r="AC1758" s="116">
        <v>5.9371199419900001E-3</v>
      </c>
      <c r="AD1758" s="116">
        <v>15.2232805539529</v>
      </c>
      <c r="AF1758" s="116">
        <v>-1</v>
      </c>
      <c r="AG1758" s="116">
        <v>-1</v>
      </c>
      <c r="AH1758" s="116">
        <v>-1</v>
      </c>
      <c r="AI1758" s="116">
        <v>-1</v>
      </c>
      <c r="AJ1758" s="116">
        <v>0</v>
      </c>
      <c r="AM1758" s="116" t="s">
        <v>319</v>
      </c>
      <c r="AN1758" s="116">
        <v>-1</v>
      </c>
      <c r="AQ1758" s="116">
        <v>778</v>
      </c>
      <c r="AR1758" s="116" t="s">
        <v>329</v>
      </c>
      <c r="AS1758" s="116" t="s">
        <v>250</v>
      </c>
      <c r="AT1758" s="116" t="s">
        <v>268</v>
      </c>
      <c r="AV1758" s="116">
        <v>17.901137376492301</v>
      </c>
      <c r="AW1758" s="116">
        <v>1.23465374E-2</v>
      </c>
    </row>
    <row r="1759" spans="1:49" x14ac:dyDescent="0.25">
      <c r="A1759" s="127">
        <v>150000</v>
      </c>
      <c r="B1759" s="127">
        <v>550000</v>
      </c>
      <c r="C1759" s="127">
        <v>550000</v>
      </c>
      <c r="D1759" s="116" t="s">
        <v>314</v>
      </c>
      <c r="E1759" s="116" t="s">
        <v>315</v>
      </c>
      <c r="F1759" s="116" t="s">
        <v>316</v>
      </c>
      <c r="G1759" s="116" t="s">
        <v>317</v>
      </c>
      <c r="H1759" s="116">
        <v>0.36</v>
      </c>
      <c r="I1759" s="116">
        <v>0.57999999999999996</v>
      </c>
      <c r="J1759" s="116" t="s">
        <v>268</v>
      </c>
      <c r="K1759" s="116">
        <v>0.16825170715514001</v>
      </c>
      <c r="L1759" s="116">
        <v>3174.76018632158</v>
      </c>
      <c r="M1759" s="116">
        <v>8.3712756748886807</v>
      </c>
      <c r="N1759" s="116">
        <v>1.23816492420654</v>
      </c>
      <c r="O1759" s="116">
        <v>1.4084814233663701</v>
      </c>
      <c r="P1759" s="116">
        <v>0.20832336223737</v>
      </c>
      <c r="Q1759" s="116">
        <v>534.15882115679904</v>
      </c>
      <c r="R1759" s="116">
        <v>1310</v>
      </c>
      <c r="S1759" s="116" t="s">
        <v>318</v>
      </c>
      <c r="T1759" s="116">
        <v>1310</v>
      </c>
      <c r="U1759" s="116" t="s">
        <v>268</v>
      </c>
      <c r="V1759" s="116" t="s">
        <v>268</v>
      </c>
      <c r="Z1759" s="116">
        <v>0</v>
      </c>
      <c r="AA1759" s="116">
        <v>1</v>
      </c>
      <c r="AB1759" s="116">
        <v>1.4084814233663701</v>
      </c>
      <c r="AC1759" s="116">
        <v>0.20832336223737</v>
      </c>
      <c r="AD1759" s="116">
        <v>534.15882115679904</v>
      </c>
      <c r="AF1759" s="116">
        <v>-1</v>
      </c>
      <c r="AG1759" s="116">
        <v>-1</v>
      </c>
      <c r="AH1759" s="116">
        <v>-1</v>
      </c>
      <c r="AI1759" s="116">
        <v>-1</v>
      </c>
      <c r="AJ1759" s="116">
        <v>0</v>
      </c>
      <c r="AM1759" s="116" t="s">
        <v>319</v>
      </c>
      <c r="AN1759" s="116">
        <v>-1</v>
      </c>
      <c r="AQ1759" s="116">
        <v>778</v>
      </c>
      <c r="AR1759" s="116" t="s">
        <v>329</v>
      </c>
      <c r="AS1759" s="116" t="s">
        <v>250</v>
      </c>
      <c r="AT1759" s="116" t="s">
        <v>268</v>
      </c>
      <c r="AV1759" s="116">
        <v>109.86609664347201</v>
      </c>
      <c r="AW1759" s="116">
        <v>0.43321883309999998</v>
      </c>
    </row>
    <row r="1760" spans="1:49" x14ac:dyDescent="0.25">
      <c r="A1760" s="127">
        <v>150000</v>
      </c>
      <c r="B1760" s="127">
        <v>550000</v>
      </c>
      <c r="C1760" s="127">
        <v>550000</v>
      </c>
      <c r="D1760" s="116" t="s">
        <v>314</v>
      </c>
      <c r="E1760" s="116" t="s">
        <v>315</v>
      </c>
      <c r="F1760" s="116" t="s">
        <v>316</v>
      </c>
      <c r="G1760" s="116" t="s">
        <v>317</v>
      </c>
      <c r="H1760" s="116">
        <v>0.36</v>
      </c>
      <c r="I1760" s="116">
        <v>0.57999999999999996</v>
      </c>
      <c r="J1760" s="116" t="s">
        <v>268</v>
      </c>
      <c r="K1760" s="116">
        <v>0.29029761036250001</v>
      </c>
      <c r="L1760" s="116">
        <v>3878.4730185457001</v>
      </c>
      <c r="M1760" s="116">
        <v>10.7551050011116</v>
      </c>
      <c r="N1760" s="116">
        <v>1.7974294652598399</v>
      </c>
      <c r="O1760" s="116">
        <v>3.1221812810204801</v>
      </c>
      <c r="P1760" s="116">
        <v>0.52178947856007996</v>
      </c>
      <c r="Q1760" s="116">
        <v>1125.91144913925</v>
      </c>
      <c r="R1760" s="116">
        <v>1210</v>
      </c>
      <c r="S1760" s="116" t="s">
        <v>318</v>
      </c>
      <c r="T1760" s="116">
        <v>1210</v>
      </c>
      <c r="U1760" s="116" t="s">
        <v>268</v>
      </c>
      <c r="V1760" s="116" t="s">
        <v>268</v>
      </c>
      <c r="Z1760" s="116">
        <v>0</v>
      </c>
      <c r="AA1760" s="116">
        <v>1</v>
      </c>
      <c r="AB1760" s="116">
        <v>3.1221812810204801</v>
      </c>
      <c r="AC1760" s="116">
        <v>0.52178947856007996</v>
      </c>
      <c r="AD1760" s="116">
        <v>1125.91144913925</v>
      </c>
      <c r="AF1760" s="116">
        <v>-1</v>
      </c>
      <c r="AG1760" s="116">
        <v>-1</v>
      </c>
      <c r="AH1760" s="116">
        <v>-1</v>
      </c>
      <c r="AI1760" s="116">
        <v>-1</v>
      </c>
      <c r="AJ1760" s="116">
        <v>0</v>
      </c>
      <c r="AM1760" s="116" t="s">
        <v>319</v>
      </c>
      <c r="AN1760" s="116">
        <v>-1</v>
      </c>
      <c r="AQ1760" s="116">
        <v>778</v>
      </c>
      <c r="AR1760" s="116" t="s">
        <v>329</v>
      </c>
      <c r="AS1760" s="116" t="s">
        <v>250</v>
      </c>
      <c r="AT1760" s="116" t="s">
        <v>268</v>
      </c>
      <c r="AV1760" s="116">
        <v>163.49846573734601</v>
      </c>
      <c r="AW1760" s="116">
        <v>0.91314797169999995</v>
      </c>
    </row>
    <row r="1761" spans="1:49" x14ac:dyDescent="0.25">
      <c r="A1761" s="127">
        <v>150000</v>
      </c>
      <c r="B1761" s="127">
        <v>550000</v>
      </c>
      <c r="C1761" s="127">
        <v>550000</v>
      </c>
      <c r="D1761" s="116" t="s">
        <v>314</v>
      </c>
      <c r="E1761" s="116" t="s">
        <v>315</v>
      </c>
      <c r="F1761" s="116" t="s">
        <v>316</v>
      </c>
      <c r="G1761" s="116" t="s">
        <v>317</v>
      </c>
      <c r="H1761" s="116">
        <v>0.36</v>
      </c>
      <c r="I1761" s="116">
        <v>0.57999999999999996</v>
      </c>
      <c r="J1761" s="116" t="s">
        <v>268</v>
      </c>
      <c r="K1761" s="116">
        <v>0.10683440922418</v>
      </c>
      <c r="L1761" s="116">
        <v>3878.4730185457001</v>
      </c>
      <c r="M1761" s="116">
        <v>10.7551050011116</v>
      </c>
      <c r="N1761" s="116">
        <v>1.7974294652598399</v>
      </c>
      <c r="O1761" s="116">
        <v>1.14901528893778</v>
      </c>
      <c r="P1761" s="116">
        <v>0.19202731504316001</v>
      </c>
      <c r="Q1761" s="116">
        <v>414.35437362825201</v>
      </c>
      <c r="R1761" s="116">
        <v>1750</v>
      </c>
      <c r="S1761" s="116" t="s">
        <v>321</v>
      </c>
      <c r="T1761" s="116">
        <v>1750</v>
      </c>
      <c r="U1761" s="116" t="s">
        <v>268</v>
      </c>
      <c r="V1761" s="116" t="s">
        <v>268</v>
      </c>
      <c r="Z1761" s="116">
        <v>0</v>
      </c>
      <c r="AA1761" s="116">
        <v>1</v>
      </c>
      <c r="AB1761" s="116">
        <v>1.14901528893778</v>
      </c>
      <c r="AC1761" s="116">
        <v>0.19202731504316001</v>
      </c>
      <c r="AD1761" s="116">
        <v>414.35437362825201</v>
      </c>
      <c r="AF1761" s="116">
        <v>-1</v>
      </c>
      <c r="AG1761" s="116">
        <v>-1</v>
      </c>
      <c r="AH1761" s="116">
        <v>-1</v>
      </c>
      <c r="AI1761" s="116">
        <v>-1</v>
      </c>
      <c r="AJ1761" s="116">
        <v>0</v>
      </c>
      <c r="AM1761" s="116" t="s">
        <v>319</v>
      </c>
      <c r="AN1761" s="116">
        <v>-1</v>
      </c>
      <c r="AQ1761" s="116">
        <v>778</v>
      </c>
      <c r="AR1761" s="116" t="s">
        <v>329</v>
      </c>
      <c r="AS1761" s="116" t="s">
        <v>250</v>
      </c>
      <c r="AT1761" s="116" t="s">
        <v>268</v>
      </c>
      <c r="AV1761" s="116">
        <v>85.611181271796994</v>
      </c>
      <c r="AW1761" s="116">
        <v>0.33605383100000003</v>
      </c>
    </row>
    <row r="1762" spans="1:49" x14ac:dyDescent="0.25">
      <c r="A1762" s="127">
        <v>150000</v>
      </c>
      <c r="B1762" s="127">
        <v>550000</v>
      </c>
      <c r="C1762" s="127">
        <v>550000</v>
      </c>
      <c r="D1762" s="116" t="s">
        <v>314</v>
      </c>
      <c r="E1762" s="116" t="s">
        <v>315</v>
      </c>
      <c r="F1762" s="116" t="s">
        <v>316</v>
      </c>
      <c r="G1762" s="116" t="s">
        <v>317</v>
      </c>
      <c r="H1762" s="116">
        <v>0.36</v>
      </c>
      <c r="I1762" s="116">
        <v>0.57999999999999996</v>
      </c>
      <c r="J1762" s="116" t="s">
        <v>268</v>
      </c>
      <c r="K1762" s="116">
        <v>1.2692337749610001E-2</v>
      </c>
      <c r="L1762" s="116">
        <v>3878.4730185457001</v>
      </c>
      <c r="M1762" s="116">
        <v>10.7551050011116</v>
      </c>
      <c r="N1762" s="116">
        <v>1.7974294652598399</v>
      </c>
      <c r="O1762" s="116">
        <v>0.13650742520666001</v>
      </c>
      <c r="P1762" s="116">
        <v>2.281358185418E-2</v>
      </c>
      <c r="Q1762" s="116">
        <v>49.226889504143102</v>
      </c>
      <c r="R1762" s="116">
        <v>1750</v>
      </c>
      <c r="S1762" s="116" t="s">
        <v>321</v>
      </c>
      <c r="T1762" s="116">
        <v>1750</v>
      </c>
      <c r="U1762" s="116" t="s">
        <v>268</v>
      </c>
      <c r="V1762" s="116" t="s">
        <v>268</v>
      </c>
      <c r="Z1762" s="116">
        <v>0</v>
      </c>
      <c r="AA1762" s="116">
        <v>1</v>
      </c>
      <c r="AB1762" s="116">
        <v>0.13650742520666001</v>
      </c>
      <c r="AC1762" s="116">
        <v>2.281358185418E-2</v>
      </c>
      <c r="AD1762" s="116">
        <v>49.226889504143102</v>
      </c>
      <c r="AF1762" s="116">
        <v>-1</v>
      </c>
      <c r="AG1762" s="116">
        <v>-1</v>
      </c>
      <c r="AH1762" s="116">
        <v>-1</v>
      </c>
      <c r="AI1762" s="116">
        <v>-1</v>
      </c>
      <c r="AJ1762" s="116">
        <v>0</v>
      </c>
      <c r="AM1762" s="116" t="s">
        <v>319</v>
      </c>
      <c r="AN1762" s="116">
        <v>-1</v>
      </c>
      <c r="AQ1762" s="116">
        <v>778</v>
      </c>
      <c r="AR1762" s="116" t="s">
        <v>329</v>
      </c>
      <c r="AS1762" s="116" t="s">
        <v>250</v>
      </c>
      <c r="AT1762" s="116" t="s">
        <v>268</v>
      </c>
      <c r="AV1762" s="116">
        <v>57.073778459216399</v>
      </c>
      <c r="AW1762" s="116">
        <v>3.9924484599999997E-2</v>
      </c>
    </row>
    <row r="1763" spans="1:49" x14ac:dyDescent="0.25">
      <c r="A1763" s="127">
        <v>150000</v>
      </c>
      <c r="B1763" s="127">
        <v>550000</v>
      </c>
      <c r="C1763" s="127">
        <v>550000</v>
      </c>
      <c r="D1763" s="116" t="s">
        <v>314</v>
      </c>
      <c r="E1763" s="116" t="s">
        <v>315</v>
      </c>
      <c r="F1763" s="116" t="s">
        <v>316</v>
      </c>
      <c r="G1763" s="116" t="s">
        <v>317</v>
      </c>
      <c r="H1763" s="116">
        <v>0.36</v>
      </c>
      <c r="I1763" s="116">
        <v>0.57999999999999996</v>
      </c>
      <c r="J1763" s="116" t="s">
        <v>268</v>
      </c>
      <c r="K1763" s="116">
        <v>0.20793917783799001</v>
      </c>
      <c r="L1763" s="116">
        <v>3878.4730185457001</v>
      </c>
      <c r="M1763" s="116">
        <v>10.7551050011116</v>
      </c>
      <c r="N1763" s="116">
        <v>1.7974294652598399</v>
      </c>
      <c r="O1763" s="116">
        <v>2.2364076914924702</v>
      </c>
      <c r="P1763" s="116">
        <v>0.37375600522792002</v>
      </c>
      <c r="Q1763" s="116">
        <v>806.48649074324805</v>
      </c>
      <c r="R1763" s="116">
        <v>1310</v>
      </c>
      <c r="S1763" s="116" t="s">
        <v>318</v>
      </c>
      <c r="T1763" s="116">
        <v>1310</v>
      </c>
      <c r="U1763" s="116" t="s">
        <v>268</v>
      </c>
      <c r="V1763" s="116" t="s">
        <v>268</v>
      </c>
      <c r="Z1763" s="116">
        <v>0</v>
      </c>
      <c r="AA1763" s="116">
        <v>1</v>
      </c>
      <c r="AB1763" s="116">
        <v>2.2364076914924702</v>
      </c>
      <c r="AC1763" s="116">
        <v>0.37375600522792002</v>
      </c>
      <c r="AD1763" s="116">
        <v>806.48649074324805</v>
      </c>
      <c r="AF1763" s="116">
        <v>-1</v>
      </c>
      <c r="AG1763" s="116">
        <v>-1</v>
      </c>
      <c r="AH1763" s="116">
        <v>-1</v>
      </c>
      <c r="AI1763" s="116">
        <v>-1</v>
      </c>
      <c r="AJ1763" s="116">
        <v>0</v>
      </c>
      <c r="AM1763" s="116" t="s">
        <v>319</v>
      </c>
      <c r="AN1763" s="116">
        <v>-1</v>
      </c>
      <c r="AQ1763" s="116">
        <v>778</v>
      </c>
      <c r="AR1763" s="116" t="s">
        <v>329</v>
      </c>
      <c r="AS1763" s="116" t="s">
        <v>250</v>
      </c>
      <c r="AT1763" s="116" t="s">
        <v>268</v>
      </c>
      <c r="AV1763" s="116">
        <v>118.475661614361</v>
      </c>
      <c r="AW1763" s="116">
        <v>0.65408474510000003</v>
      </c>
    </row>
    <row r="1764" spans="1:49" x14ac:dyDescent="0.25">
      <c r="A1764" s="127">
        <v>150000</v>
      </c>
      <c r="B1764" s="127">
        <v>560000</v>
      </c>
      <c r="C1764" s="127">
        <v>560000</v>
      </c>
      <c r="D1764" s="116" t="s">
        <v>314</v>
      </c>
      <c r="E1764" s="116" t="s">
        <v>315</v>
      </c>
      <c r="F1764" s="116" t="s">
        <v>316</v>
      </c>
      <c r="G1764" s="116" t="s">
        <v>317</v>
      </c>
      <c r="H1764" s="116">
        <v>0.36</v>
      </c>
      <c r="I1764" s="116">
        <v>0.57999999999999996</v>
      </c>
      <c r="J1764" s="116" t="s">
        <v>268</v>
      </c>
      <c r="K1764" s="116">
        <v>0.27009899097762002</v>
      </c>
      <c r="L1764" s="116">
        <v>3853.6825248751202</v>
      </c>
      <c r="M1764" s="116">
        <v>9.7978472044797495</v>
      </c>
      <c r="N1764" s="116">
        <v>1.4462019327267901</v>
      </c>
      <c r="O1764" s="116">
        <v>2.6463886436828998</v>
      </c>
      <c r="P1764" s="116">
        <v>0.39061768277939002</v>
      </c>
      <c r="Q1764" s="116">
        <v>1040.8757615168599</v>
      </c>
      <c r="R1764" s="116">
        <v>1210</v>
      </c>
      <c r="S1764" s="116" t="s">
        <v>318</v>
      </c>
      <c r="T1764" s="116">
        <v>1210</v>
      </c>
      <c r="U1764" s="116" t="s">
        <v>268</v>
      </c>
      <c r="V1764" s="116" t="s">
        <v>268</v>
      </c>
      <c r="Z1764" s="116">
        <v>0</v>
      </c>
      <c r="AA1764" s="116">
        <v>1</v>
      </c>
      <c r="AB1764" s="116">
        <v>2.6463886436828998</v>
      </c>
      <c r="AC1764" s="116">
        <v>0.39061768277939002</v>
      </c>
      <c r="AD1764" s="116">
        <v>1040.8757615168599</v>
      </c>
      <c r="AF1764" s="116">
        <v>-1</v>
      </c>
      <c r="AG1764" s="116">
        <v>-1</v>
      </c>
      <c r="AH1764" s="116">
        <v>-1</v>
      </c>
      <c r="AI1764" s="116">
        <v>-1</v>
      </c>
      <c r="AJ1764" s="116">
        <v>0</v>
      </c>
      <c r="AM1764" s="116" t="s">
        <v>319</v>
      </c>
      <c r="AN1764" s="116">
        <v>-1</v>
      </c>
      <c r="AQ1764" s="116">
        <v>778</v>
      </c>
      <c r="AR1764" s="116" t="s">
        <v>329</v>
      </c>
      <c r="AS1764" s="116" t="s">
        <v>250</v>
      </c>
      <c r="AT1764" s="116" t="s">
        <v>268</v>
      </c>
      <c r="AV1764" s="116">
        <v>142.87653543930401</v>
      </c>
      <c r="AW1764" s="116">
        <v>0.84418147730000004</v>
      </c>
    </row>
    <row r="1765" spans="1:49" x14ac:dyDescent="0.25">
      <c r="A1765" s="127">
        <v>150000</v>
      </c>
      <c r="B1765" s="127">
        <v>560000</v>
      </c>
      <c r="C1765" s="127">
        <v>560000</v>
      </c>
      <c r="D1765" s="116" t="s">
        <v>314</v>
      </c>
      <c r="E1765" s="116" t="s">
        <v>315</v>
      </c>
      <c r="F1765" s="116" t="s">
        <v>316</v>
      </c>
      <c r="G1765" s="116" t="s">
        <v>317</v>
      </c>
      <c r="H1765" s="116">
        <v>0.36</v>
      </c>
      <c r="I1765" s="116">
        <v>0.57999999999999996</v>
      </c>
      <c r="J1765" s="116" t="s">
        <v>330</v>
      </c>
      <c r="K1765" s="116">
        <v>8.8378818319E-4</v>
      </c>
      <c r="L1765" s="116">
        <v>3853.6825248751202</v>
      </c>
      <c r="M1765" s="116">
        <v>9.7978472044797495</v>
      </c>
      <c r="N1765" s="116">
        <v>1.4462019327267901</v>
      </c>
      <c r="O1765" s="116">
        <v>8.6592215800999992E-3</v>
      </c>
      <c r="P1765" s="116">
        <v>1.27813617866E-3</v>
      </c>
      <c r="Q1765" s="116">
        <v>3.4058390772851199</v>
      </c>
      <c r="R1765" s="116">
        <v>4110</v>
      </c>
      <c r="S1765" s="116" t="s">
        <v>331</v>
      </c>
      <c r="T1765" s="116">
        <v>4110</v>
      </c>
      <c r="U1765" s="116" t="s">
        <v>268</v>
      </c>
      <c r="V1765" s="116" t="s">
        <v>268</v>
      </c>
      <c r="Y1765" s="116" t="s">
        <v>330</v>
      </c>
      <c r="Z1765" s="116">
        <v>0</v>
      </c>
      <c r="AA1765" s="116">
        <v>1</v>
      </c>
      <c r="AB1765" s="116">
        <v>8.6592215800999992E-3</v>
      </c>
      <c r="AC1765" s="116">
        <v>1.27813617866E-3</v>
      </c>
      <c r="AD1765" s="116">
        <v>3.4058390772856799</v>
      </c>
      <c r="AF1765" s="116">
        <v>-1</v>
      </c>
      <c r="AG1765" s="116">
        <v>-1</v>
      </c>
      <c r="AH1765" s="116">
        <v>-1</v>
      </c>
      <c r="AI1765" s="116">
        <v>-1</v>
      </c>
      <c r="AJ1765" s="116">
        <v>0</v>
      </c>
      <c r="AM1765" s="116" t="s">
        <v>319</v>
      </c>
      <c r="AN1765" s="116">
        <v>-1</v>
      </c>
      <c r="AQ1765" s="116">
        <v>778</v>
      </c>
      <c r="AR1765" s="116" t="s">
        <v>329</v>
      </c>
      <c r="AS1765" s="116" t="s">
        <v>250</v>
      </c>
      <c r="AT1765" s="116" t="s">
        <v>268</v>
      </c>
      <c r="AV1765" s="116">
        <v>14.226926796942699</v>
      </c>
      <c r="AW1765" s="116">
        <v>2.7622377000000001E-3</v>
      </c>
    </row>
    <row r="1766" spans="1:49" x14ac:dyDescent="0.25">
      <c r="A1766" s="127">
        <v>150000</v>
      </c>
      <c r="B1766" s="127">
        <v>560000</v>
      </c>
      <c r="C1766" s="127">
        <v>560000</v>
      </c>
      <c r="D1766" s="116" t="s">
        <v>314</v>
      </c>
      <c r="E1766" s="116" t="s">
        <v>315</v>
      </c>
      <c r="F1766" s="116" t="s">
        <v>316</v>
      </c>
      <c r="G1766" s="116" t="s">
        <v>317</v>
      </c>
      <c r="H1766" s="116">
        <v>0.36</v>
      </c>
      <c r="I1766" s="116">
        <v>0.57999999999999996</v>
      </c>
      <c r="J1766" s="116" t="s">
        <v>268</v>
      </c>
      <c r="K1766" s="116">
        <v>0.18329675638505</v>
      </c>
      <c r="L1766" s="116">
        <v>3870.1878782973399</v>
      </c>
      <c r="M1766" s="116">
        <v>11.167155454205799</v>
      </c>
      <c r="N1766" s="116">
        <v>2.0615124900603599</v>
      </c>
      <c r="O1766" s="116">
        <v>2.0469033728036399</v>
      </c>
      <c r="P1766" s="116">
        <v>0.37786855267535002</v>
      </c>
      <c r="Q1766" s="116">
        <v>709.39288469267501</v>
      </c>
      <c r="R1766" s="116">
        <v>1210</v>
      </c>
      <c r="S1766" s="116" t="s">
        <v>318</v>
      </c>
      <c r="T1766" s="116">
        <v>1210</v>
      </c>
      <c r="U1766" s="116" t="s">
        <v>268</v>
      </c>
      <c r="V1766" s="116" t="s">
        <v>268</v>
      </c>
      <c r="Z1766" s="116">
        <v>0</v>
      </c>
      <c r="AA1766" s="116">
        <v>1</v>
      </c>
      <c r="AB1766" s="116">
        <v>2.0469033728036399</v>
      </c>
      <c r="AC1766" s="116">
        <v>0.37786855267535002</v>
      </c>
      <c r="AD1766" s="116">
        <v>709.39288469267501</v>
      </c>
      <c r="AF1766" s="116">
        <v>-1</v>
      </c>
      <c r="AG1766" s="116">
        <v>-1</v>
      </c>
      <c r="AH1766" s="116">
        <v>-1</v>
      </c>
      <c r="AI1766" s="116">
        <v>-1</v>
      </c>
      <c r="AJ1766" s="116">
        <v>0</v>
      </c>
      <c r="AM1766" s="116" t="s">
        <v>319</v>
      </c>
      <c r="AN1766" s="116">
        <v>-1</v>
      </c>
      <c r="AQ1766" s="116">
        <v>778</v>
      </c>
      <c r="AR1766" s="116" t="s">
        <v>329</v>
      </c>
      <c r="AS1766" s="116" t="s">
        <v>250</v>
      </c>
      <c r="AT1766" s="116" t="s">
        <v>268</v>
      </c>
      <c r="AV1766" s="116">
        <v>138.073090074936</v>
      </c>
      <c r="AW1766" s="116">
        <v>0.57533891699999995</v>
      </c>
    </row>
    <row r="1767" spans="1:49" x14ac:dyDescent="0.25">
      <c r="A1767" s="127">
        <v>150000</v>
      </c>
      <c r="B1767" s="127">
        <v>560000</v>
      </c>
      <c r="C1767" s="127">
        <v>560000</v>
      </c>
      <c r="D1767" s="116" t="s">
        <v>314</v>
      </c>
      <c r="E1767" s="116" t="s">
        <v>315</v>
      </c>
      <c r="F1767" s="116" t="s">
        <v>316</v>
      </c>
      <c r="G1767" s="116" t="s">
        <v>317</v>
      </c>
      <c r="H1767" s="116">
        <v>0.36</v>
      </c>
      <c r="I1767" s="116">
        <v>0.57999999999999996</v>
      </c>
      <c r="J1767" s="116" t="s">
        <v>268</v>
      </c>
      <c r="K1767" s="116">
        <v>0.22335160352090999</v>
      </c>
      <c r="L1767" s="116">
        <v>3870.1878782973399</v>
      </c>
      <c r="M1767" s="116">
        <v>11.167155454205799</v>
      </c>
      <c r="N1767" s="116">
        <v>2.0615124900603599</v>
      </c>
      <c r="O1767" s="116">
        <v>2.4942020774642399</v>
      </c>
      <c r="P1767" s="116">
        <v>0.46044212033338</v>
      </c>
      <c r="Q1767" s="116">
        <v>864.41266854493404</v>
      </c>
      <c r="R1767" s="116">
        <v>1310</v>
      </c>
      <c r="S1767" s="116" t="s">
        <v>318</v>
      </c>
      <c r="T1767" s="116">
        <v>1310</v>
      </c>
      <c r="U1767" s="116" t="s">
        <v>268</v>
      </c>
      <c r="V1767" s="116" t="s">
        <v>268</v>
      </c>
      <c r="Z1767" s="116">
        <v>0</v>
      </c>
      <c r="AA1767" s="116">
        <v>1</v>
      </c>
      <c r="AB1767" s="116">
        <v>2.4942020774642399</v>
      </c>
      <c r="AC1767" s="116">
        <v>0.46044212033338</v>
      </c>
      <c r="AD1767" s="116">
        <v>864.41266854493404</v>
      </c>
      <c r="AF1767" s="116">
        <v>-1</v>
      </c>
      <c r="AG1767" s="116">
        <v>-1</v>
      </c>
      <c r="AH1767" s="116">
        <v>-1</v>
      </c>
      <c r="AI1767" s="116">
        <v>-1</v>
      </c>
      <c r="AJ1767" s="116">
        <v>0</v>
      </c>
      <c r="AM1767" s="116" t="s">
        <v>319</v>
      </c>
      <c r="AN1767" s="116">
        <v>-1</v>
      </c>
      <c r="AQ1767" s="116">
        <v>778</v>
      </c>
      <c r="AR1767" s="116" t="s">
        <v>329</v>
      </c>
      <c r="AS1767" s="116" t="s">
        <v>250</v>
      </c>
      <c r="AT1767" s="116" t="s">
        <v>268</v>
      </c>
      <c r="AV1767" s="116">
        <v>125.533785043696</v>
      </c>
      <c r="AW1767" s="116">
        <v>0.70106461360000005</v>
      </c>
    </row>
    <row r="1768" spans="1:49" x14ac:dyDescent="0.25">
      <c r="A1768" s="127">
        <v>150000</v>
      </c>
      <c r="B1768" s="127">
        <v>560000</v>
      </c>
      <c r="C1768" s="127">
        <v>560000</v>
      </c>
      <c r="D1768" s="116" t="s">
        <v>314</v>
      </c>
      <c r="E1768" s="116" t="s">
        <v>315</v>
      </c>
      <c r="F1768" s="116" t="s">
        <v>316</v>
      </c>
      <c r="G1768" s="116" t="s">
        <v>317</v>
      </c>
      <c r="H1768" s="116">
        <v>0.36</v>
      </c>
      <c r="I1768" s="116">
        <v>0.57999999999999996</v>
      </c>
      <c r="J1768" s="116" t="s">
        <v>268</v>
      </c>
      <c r="K1768" s="116">
        <v>0.211115093877</v>
      </c>
      <c r="L1768" s="116">
        <v>3870.1878782973399</v>
      </c>
      <c r="M1768" s="116">
        <v>11.167155454205799</v>
      </c>
      <c r="N1768" s="116">
        <v>2.0615124900603599</v>
      </c>
      <c r="O1768" s="116">
        <v>2.3575550720537399</v>
      </c>
      <c r="P1768" s="116">
        <v>0.43521640286770003</v>
      </c>
      <c r="Q1768" s="116">
        <v>817.05507724838196</v>
      </c>
      <c r="R1768" s="116">
        <v>1310</v>
      </c>
      <c r="S1768" s="116" t="s">
        <v>318</v>
      </c>
      <c r="T1768" s="116">
        <v>1310</v>
      </c>
      <c r="U1768" s="116" t="s">
        <v>268</v>
      </c>
      <c r="V1768" s="116" t="s">
        <v>268</v>
      </c>
      <c r="Z1768" s="116">
        <v>0</v>
      </c>
      <c r="AA1768" s="116">
        <v>1</v>
      </c>
      <c r="AB1768" s="116">
        <v>2.3575550720537399</v>
      </c>
      <c r="AC1768" s="116">
        <v>0.43521640286770003</v>
      </c>
      <c r="AD1768" s="116">
        <v>817.05507724838196</v>
      </c>
      <c r="AF1768" s="116">
        <v>-1</v>
      </c>
      <c r="AG1768" s="116">
        <v>-1</v>
      </c>
      <c r="AH1768" s="116">
        <v>-1</v>
      </c>
      <c r="AI1768" s="116">
        <v>-1</v>
      </c>
      <c r="AJ1768" s="116">
        <v>0</v>
      </c>
      <c r="AM1768" s="116" t="s">
        <v>319</v>
      </c>
      <c r="AN1768" s="116">
        <v>-1</v>
      </c>
      <c r="AQ1768" s="116">
        <v>778</v>
      </c>
      <c r="AR1768" s="116" t="s">
        <v>329</v>
      </c>
      <c r="AS1768" s="116" t="s">
        <v>250</v>
      </c>
      <c r="AT1768" s="116" t="s">
        <v>268</v>
      </c>
      <c r="AV1768" s="116">
        <v>117.092243806906</v>
      </c>
      <c r="AW1768" s="116">
        <v>0.66265618589999997</v>
      </c>
    </row>
    <row r="1769" spans="1:49" x14ac:dyDescent="0.25">
      <c r="A1769" s="127">
        <v>150000</v>
      </c>
      <c r="B1769" s="127">
        <v>560000</v>
      </c>
      <c r="C1769" s="127">
        <v>560000</v>
      </c>
      <c r="D1769" s="116" t="s">
        <v>314</v>
      </c>
      <c r="E1769" s="116" t="s">
        <v>315</v>
      </c>
      <c r="F1769" s="116" t="s">
        <v>316</v>
      </c>
      <c r="G1769" s="116" t="s">
        <v>317</v>
      </c>
      <c r="H1769" s="116">
        <v>0.36</v>
      </c>
      <c r="I1769" s="116">
        <v>0.57999999999999996</v>
      </c>
      <c r="J1769" s="116" t="s">
        <v>268</v>
      </c>
      <c r="K1769" s="116">
        <v>0.59693391643428995</v>
      </c>
      <c r="L1769" s="116">
        <v>3845.71819471753</v>
      </c>
      <c r="M1769" s="116">
        <v>10.489225367108</v>
      </c>
      <c r="N1769" s="116">
        <v>1.59334623352794</v>
      </c>
      <c r="O1769" s="116">
        <v>6.2613743787496796</v>
      </c>
      <c r="P1769" s="116">
        <v>0.95112240741565002</v>
      </c>
      <c r="Q1769" s="116">
        <v>2295.6396234753402</v>
      </c>
      <c r="R1769" s="116">
        <v>1210</v>
      </c>
      <c r="S1769" s="116" t="s">
        <v>318</v>
      </c>
      <c r="T1769" s="116">
        <v>1210</v>
      </c>
      <c r="U1769" s="116" t="s">
        <v>268</v>
      </c>
      <c r="V1769" s="116" t="s">
        <v>268</v>
      </c>
      <c r="Z1769" s="116">
        <v>0</v>
      </c>
      <c r="AA1769" s="116">
        <v>1</v>
      </c>
      <c r="AB1769" s="116">
        <v>6.2613743787496796</v>
      </c>
      <c r="AC1769" s="116">
        <v>0.95112240741565002</v>
      </c>
      <c r="AD1769" s="116">
        <v>2295.6396234753402</v>
      </c>
      <c r="AF1769" s="116">
        <v>-1</v>
      </c>
      <c r="AG1769" s="116">
        <v>-1</v>
      </c>
      <c r="AH1769" s="116">
        <v>-1</v>
      </c>
      <c r="AI1769" s="116">
        <v>-1</v>
      </c>
      <c r="AJ1769" s="116">
        <v>0</v>
      </c>
      <c r="AM1769" s="116" t="s">
        <v>319</v>
      </c>
      <c r="AN1769" s="116">
        <v>-1</v>
      </c>
      <c r="AQ1769" s="116">
        <v>778</v>
      </c>
      <c r="AR1769" s="116" t="s">
        <v>329</v>
      </c>
      <c r="AS1769" s="116" t="s">
        <v>250</v>
      </c>
      <c r="AT1769" s="116" t="s">
        <v>268</v>
      </c>
      <c r="AV1769" s="116">
        <v>199.73461500214299</v>
      </c>
      <c r="AW1769" s="116">
        <v>1.8618326223999999</v>
      </c>
    </row>
    <row r="1770" spans="1:49" x14ac:dyDescent="0.25">
      <c r="A1770" s="127">
        <v>150000</v>
      </c>
      <c r="B1770" s="127">
        <v>560000</v>
      </c>
      <c r="C1770" s="127">
        <v>560000</v>
      </c>
      <c r="D1770" s="116" t="s">
        <v>314</v>
      </c>
      <c r="E1770" s="116" t="s">
        <v>315</v>
      </c>
      <c r="F1770" s="116" t="s">
        <v>316</v>
      </c>
      <c r="G1770" s="116" t="s">
        <v>317</v>
      </c>
      <c r="H1770" s="116">
        <v>0.36</v>
      </c>
      <c r="I1770" s="116">
        <v>0.57999999999999996</v>
      </c>
      <c r="J1770" s="116" t="s">
        <v>268</v>
      </c>
      <c r="K1770" s="116">
        <v>2.082953723362E-2</v>
      </c>
      <c r="L1770" s="116">
        <v>3845.71819471753</v>
      </c>
      <c r="M1770" s="116">
        <v>10.489225367108</v>
      </c>
      <c r="N1770" s="116">
        <v>1.59334623352794</v>
      </c>
      <c r="O1770" s="116">
        <v>0.21848571033604999</v>
      </c>
      <c r="P1770" s="116">
        <v>3.318866469732E-2</v>
      </c>
      <c r="Q1770" s="116">
        <v>80.104530326894206</v>
      </c>
      <c r="R1770" s="116">
        <v>1310</v>
      </c>
      <c r="S1770" s="116" t="s">
        <v>318</v>
      </c>
      <c r="T1770" s="116">
        <v>1310</v>
      </c>
      <c r="U1770" s="116" t="s">
        <v>268</v>
      </c>
      <c r="V1770" s="116" t="s">
        <v>268</v>
      </c>
      <c r="Z1770" s="116">
        <v>0</v>
      </c>
      <c r="AA1770" s="116">
        <v>1</v>
      </c>
      <c r="AB1770" s="116">
        <v>0.21848571033604999</v>
      </c>
      <c r="AC1770" s="116">
        <v>3.318866469732E-2</v>
      </c>
      <c r="AD1770" s="116">
        <v>80.1045303268927</v>
      </c>
      <c r="AF1770" s="116">
        <v>-1</v>
      </c>
      <c r="AG1770" s="116">
        <v>-1</v>
      </c>
      <c r="AH1770" s="116">
        <v>-1</v>
      </c>
      <c r="AI1770" s="116">
        <v>-1</v>
      </c>
      <c r="AJ1770" s="116">
        <v>0</v>
      </c>
      <c r="AM1770" s="116" t="s">
        <v>319</v>
      </c>
      <c r="AN1770" s="116">
        <v>-1</v>
      </c>
      <c r="AQ1770" s="116">
        <v>778</v>
      </c>
      <c r="AR1770" s="116" t="s">
        <v>329</v>
      </c>
      <c r="AS1770" s="116" t="s">
        <v>250</v>
      </c>
      <c r="AT1770" s="116" t="s">
        <v>268</v>
      </c>
      <c r="AV1770" s="116">
        <v>50.947093289661701</v>
      </c>
      <c r="AW1770" s="116">
        <v>6.4967177900000006E-2</v>
      </c>
    </row>
    <row r="1771" spans="1:49" x14ac:dyDescent="0.25">
      <c r="A1771" s="127">
        <v>150000</v>
      </c>
      <c r="B1771" s="127">
        <v>560000</v>
      </c>
      <c r="C1771" s="127">
        <v>560000</v>
      </c>
      <c r="D1771" s="116" t="s">
        <v>314</v>
      </c>
      <c r="E1771" s="116" t="s">
        <v>315</v>
      </c>
      <c r="F1771" s="116" t="s">
        <v>316</v>
      </c>
      <c r="G1771" s="116" t="s">
        <v>317</v>
      </c>
      <c r="H1771" s="116">
        <v>0.36</v>
      </c>
      <c r="I1771" s="116">
        <v>0.57999999999999996</v>
      </c>
      <c r="J1771" s="116" t="s">
        <v>268</v>
      </c>
      <c r="K1771" s="116">
        <v>9.5061417438499999E-3</v>
      </c>
      <c r="L1771" s="116">
        <v>3896.3391856070598</v>
      </c>
      <c r="M1771" s="116">
        <v>11.22948524159</v>
      </c>
      <c r="N1771" s="116">
        <v>2.1619163538549699</v>
      </c>
      <c r="O1771" s="116">
        <v>0.10674907841711</v>
      </c>
      <c r="P1771" s="116">
        <v>2.0551483298110001E-2</v>
      </c>
      <c r="Q1771" s="116">
        <v>37.039152580528899</v>
      </c>
      <c r="R1771" s="116">
        <v>1210</v>
      </c>
      <c r="S1771" s="116" t="s">
        <v>318</v>
      </c>
      <c r="T1771" s="116">
        <v>1210</v>
      </c>
      <c r="U1771" s="116" t="s">
        <v>268</v>
      </c>
      <c r="V1771" s="116" t="s">
        <v>268</v>
      </c>
      <c r="Z1771" s="116">
        <v>0</v>
      </c>
      <c r="AA1771" s="116">
        <v>1</v>
      </c>
      <c r="AB1771" s="116">
        <v>0.10674907841711</v>
      </c>
      <c r="AC1771" s="116">
        <v>2.0551483298110001E-2</v>
      </c>
      <c r="AD1771" s="116">
        <v>37.039152580530398</v>
      </c>
      <c r="AF1771" s="116">
        <v>-1</v>
      </c>
      <c r="AG1771" s="116">
        <v>-1</v>
      </c>
      <c r="AH1771" s="116">
        <v>-1</v>
      </c>
      <c r="AI1771" s="116">
        <v>-1</v>
      </c>
      <c r="AJ1771" s="116">
        <v>0</v>
      </c>
      <c r="AM1771" s="116" t="s">
        <v>319</v>
      </c>
      <c r="AN1771" s="116">
        <v>-1</v>
      </c>
      <c r="AQ1771" s="116">
        <v>778</v>
      </c>
      <c r="AR1771" s="116" t="s">
        <v>329</v>
      </c>
      <c r="AS1771" s="116" t="s">
        <v>250</v>
      </c>
      <c r="AT1771" s="116" t="s">
        <v>268</v>
      </c>
      <c r="AV1771" s="116">
        <v>90.717751077672801</v>
      </c>
      <c r="AW1771" s="116">
        <v>3.0039864199999999E-2</v>
      </c>
    </row>
    <row r="1772" spans="1:49" x14ac:dyDescent="0.25">
      <c r="A1772" s="127">
        <v>150000</v>
      </c>
      <c r="B1772" s="127">
        <v>560000</v>
      </c>
      <c r="C1772" s="127">
        <v>560000</v>
      </c>
      <c r="D1772" s="116" t="s">
        <v>314</v>
      </c>
      <c r="E1772" s="116" t="s">
        <v>315</v>
      </c>
      <c r="F1772" s="116" t="s">
        <v>316</v>
      </c>
      <c r="G1772" s="116" t="s">
        <v>317</v>
      </c>
      <c r="H1772" s="116">
        <v>0.36</v>
      </c>
      <c r="I1772" s="116">
        <v>0.57999999999999996</v>
      </c>
      <c r="J1772" s="116" t="s">
        <v>268</v>
      </c>
      <c r="K1772" s="116">
        <v>0.20298384294506</v>
      </c>
      <c r="L1772" s="116">
        <v>3896.3391856070598</v>
      </c>
      <c r="M1772" s="116">
        <v>11.22948524159</v>
      </c>
      <c r="N1772" s="116">
        <v>2.1619163538549699</v>
      </c>
      <c r="O1772" s="116">
        <v>2.2794040686328301</v>
      </c>
      <c r="P1772" s="116">
        <v>0.43883408963126003</v>
      </c>
      <c r="Q1772" s="116">
        <v>790.89390131196205</v>
      </c>
      <c r="R1772" s="116">
        <v>1310</v>
      </c>
      <c r="S1772" s="116" t="s">
        <v>318</v>
      </c>
      <c r="T1772" s="116">
        <v>1310</v>
      </c>
      <c r="U1772" s="116" t="s">
        <v>268</v>
      </c>
      <c r="V1772" s="116" t="s">
        <v>268</v>
      </c>
      <c r="Z1772" s="116">
        <v>0</v>
      </c>
      <c r="AA1772" s="116">
        <v>1</v>
      </c>
      <c r="AB1772" s="116">
        <v>2.2794040686328301</v>
      </c>
      <c r="AC1772" s="116">
        <v>0.43883408963126003</v>
      </c>
      <c r="AD1772" s="116">
        <v>790.89390131196205</v>
      </c>
      <c r="AF1772" s="116">
        <v>-1</v>
      </c>
      <c r="AG1772" s="116">
        <v>-1</v>
      </c>
      <c r="AH1772" s="116">
        <v>-1</v>
      </c>
      <c r="AI1772" s="116">
        <v>-1</v>
      </c>
      <c r="AJ1772" s="116">
        <v>0</v>
      </c>
      <c r="AM1772" s="116" t="s">
        <v>319</v>
      </c>
      <c r="AN1772" s="116">
        <v>-1</v>
      </c>
      <c r="AQ1772" s="116">
        <v>778</v>
      </c>
      <c r="AR1772" s="116" t="s">
        <v>329</v>
      </c>
      <c r="AS1772" s="116" t="s">
        <v>250</v>
      </c>
      <c r="AT1772" s="116" t="s">
        <v>268</v>
      </c>
      <c r="AV1772" s="116">
        <v>125.70479514757599</v>
      </c>
      <c r="AW1772" s="116">
        <v>0.64143868719999997</v>
      </c>
    </row>
    <row r="1773" spans="1:49" x14ac:dyDescent="0.25">
      <c r="A1773" s="127">
        <v>150000</v>
      </c>
      <c r="B1773" s="127">
        <v>560000</v>
      </c>
      <c r="C1773" s="127">
        <v>560000</v>
      </c>
      <c r="D1773" s="116" t="s">
        <v>314</v>
      </c>
      <c r="E1773" s="116" t="s">
        <v>315</v>
      </c>
      <c r="F1773" s="116" t="s">
        <v>316</v>
      </c>
      <c r="G1773" s="116" t="s">
        <v>317</v>
      </c>
      <c r="H1773" s="116">
        <v>0.36</v>
      </c>
      <c r="I1773" s="116">
        <v>0.57999999999999996</v>
      </c>
      <c r="J1773" s="116" t="s">
        <v>268</v>
      </c>
      <c r="K1773" s="116">
        <v>0.11373896479852</v>
      </c>
      <c r="L1773" s="116">
        <v>3896.3391856070598</v>
      </c>
      <c r="M1773" s="116">
        <v>11.22948524159</v>
      </c>
      <c r="N1773" s="116">
        <v>2.1619163538549699</v>
      </c>
      <c r="O1773" s="116">
        <v>1.27723002659872</v>
      </c>
      <c r="P1773" s="116">
        <v>0.24589412806845001</v>
      </c>
      <c r="Q1773" s="116">
        <v>443.16558547485897</v>
      </c>
      <c r="R1773" s="116">
        <v>1310</v>
      </c>
      <c r="S1773" s="116" t="s">
        <v>318</v>
      </c>
      <c r="T1773" s="116">
        <v>1310</v>
      </c>
      <c r="U1773" s="116" t="s">
        <v>268</v>
      </c>
      <c r="V1773" s="116" t="s">
        <v>268</v>
      </c>
      <c r="Z1773" s="116">
        <v>0</v>
      </c>
      <c r="AA1773" s="116">
        <v>1</v>
      </c>
      <c r="AB1773" s="116">
        <v>1.27723002659872</v>
      </c>
      <c r="AC1773" s="116">
        <v>0.24589412806845001</v>
      </c>
      <c r="AD1773" s="116">
        <v>443.16558547485897</v>
      </c>
      <c r="AF1773" s="116">
        <v>-1</v>
      </c>
      <c r="AG1773" s="116">
        <v>-1</v>
      </c>
      <c r="AH1773" s="116">
        <v>-1</v>
      </c>
      <c r="AI1773" s="116">
        <v>-1</v>
      </c>
      <c r="AJ1773" s="116">
        <v>0</v>
      </c>
      <c r="AM1773" s="116" t="s">
        <v>319</v>
      </c>
      <c r="AN1773" s="116">
        <v>-1</v>
      </c>
      <c r="AQ1773" s="116">
        <v>778</v>
      </c>
      <c r="AR1773" s="116" t="s">
        <v>329</v>
      </c>
      <c r="AS1773" s="116" t="s">
        <v>250</v>
      </c>
      <c r="AT1773" s="116" t="s">
        <v>268</v>
      </c>
      <c r="AV1773" s="116">
        <v>91.015903122600406</v>
      </c>
      <c r="AW1773" s="116">
        <v>0.35942058840000002</v>
      </c>
    </row>
    <row r="1774" spans="1:49" x14ac:dyDescent="0.25">
      <c r="A1774" s="127">
        <v>150000</v>
      </c>
      <c r="B1774" s="127">
        <v>560000</v>
      </c>
      <c r="C1774" s="127">
        <v>560000</v>
      </c>
      <c r="D1774" s="116" t="s">
        <v>314</v>
      </c>
      <c r="E1774" s="116" t="s">
        <v>315</v>
      </c>
      <c r="F1774" s="116" t="s">
        <v>316</v>
      </c>
      <c r="G1774" s="116" t="s">
        <v>317</v>
      </c>
      <c r="H1774" s="116">
        <v>0.36</v>
      </c>
      <c r="I1774" s="116">
        <v>0.57999999999999996</v>
      </c>
      <c r="J1774" s="116" t="s">
        <v>268</v>
      </c>
      <c r="K1774" s="116">
        <v>0.26385000536808001</v>
      </c>
      <c r="L1774" s="116">
        <v>3896.3391856070598</v>
      </c>
      <c r="M1774" s="116">
        <v>11.22948524159</v>
      </c>
      <c r="N1774" s="116">
        <v>2.1619163538549699</v>
      </c>
      <c r="O1774" s="116">
        <v>2.9628997412743701</v>
      </c>
      <c r="P1774" s="116">
        <v>0.57042164156997999</v>
      </c>
      <c r="Q1774" s="116">
        <v>1028.0491150383</v>
      </c>
      <c r="R1774" s="116">
        <v>1310</v>
      </c>
      <c r="S1774" s="116" t="s">
        <v>318</v>
      </c>
      <c r="T1774" s="116">
        <v>1310</v>
      </c>
      <c r="U1774" s="116" t="s">
        <v>268</v>
      </c>
      <c r="V1774" s="116" t="s">
        <v>268</v>
      </c>
      <c r="Z1774" s="116">
        <v>0</v>
      </c>
      <c r="AA1774" s="116">
        <v>1</v>
      </c>
      <c r="AB1774" s="116">
        <v>2.9628997412743701</v>
      </c>
      <c r="AC1774" s="116">
        <v>0.57042164156997999</v>
      </c>
      <c r="AD1774" s="116">
        <v>1028.0491150383</v>
      </c>
      <c r="AF1774" s="116">
        <v>-1</v>
      </c>
      <c r="AG1774" s="116">
        <v>-1</v>
      </c>
      <c r="AH1774" s="116">
        <v>-1</v>
      </c>
      <c r="AI1774" s="116">
        <v>-1</v>
      </c>
      <c r="AJ1774" s="116">
        <v>0</v>
      </c>
      <c r="AM1774" s="116" t="s">
        <v>319</v>
      </c>
      <c r="AN1774" s="116">
        <v>-1</v>
      </c>
      <c r="AQ1774" s="116">
        <v>778</v>
      </c>
      <c r="AR1774" s="116" t="s">
        <v>329</v>
      </c>
      <c r="AS1774" s="116" t="s">
        <v>250</v>
      </c>
      <c r="AT1774" s="116" t="s">
        <v>268</v>
      </c>
      <c r="AV1774" s="116">
        <v>130.975619733185</v>
      </c>
      <c r="AW1774" s="116">
        <v>0.83377868209999995</v>
      </c>
    </row>
    <row r="1775" spans="1:49" x14ac:dyDescent="0.25">
      <c r="A1775" s="127">
        <v>150000</v>
      </c>
      <c r="B1775" s="127">
        <v>560000</v>
      </c>
      <c r="C1775" s="127">
        <v>560000</v>
      </c>
      <c r="D1775" s="116" t="s">
        <v>314</v>
      </c>
      <c r="E1775" s="116" t="s">
        <v>315</v>
      </c>
      <c r="F1775" s="116" t="s">
        <v>316</v>
      </c>
      <c r="G1775" s="116" t="s">
        <v>317</v>
      </c>
      <c r="H1775" s="116">
        <v>0.36</v>
      </c>
      <c r="I1775" s="116">
        <v>0.57999999999999996</v>
      </c>
      <c r="J1775" s="116" t="s">
        <v>268</v>
      </c>
      <c r="K1775" s="116">
        <v>2.7684498973470001E-2</v>
      </c>
      <c r="L1775" s="116">
        <v>3896.3391856070598</v>
      </c>
      <c r="M1775" s="116">
        <v>11.22948524159</v>
      </c>
      <c r="N1775" s="116">
        <v>2.1619163538549699</v>
      </c>
      <c r="O1775" s="116">
        <v>0.31088267264349001</v>
      </c>
      <c r="P1775" s="116">
        <v>5.9851571079040003E-2</v>
      </c>
      <c r="Q1775" s="116">
        <v>107.868198184264</v>
      </c>
      <c r="R1775" s="116">
        <v>1310</v>
      </c>
      <c r="S1775" s="116" t="s">
        <v>318</v>
      </c>
      <c r="T1775" s="116">
        <v>1310</v>
      </c>
      <c r="U1775" s="116" t="s">
        <v>268</v>
      </c>
      <c r="V1775" s="116" t="s">
        <v>268</v>
      </c>
      <c r="Z1775" s="116">
        <v>0</v>
      </c>
      <c r="AA1775" s="116">
        <v>1</v>
      </c>
      <c r="AB1775" s="116">
        <v>0.31088267264349001</v>
      </c>
      <c r="AC1775" s="116">
        <v>5.9851571079040003E-2</v>
      </c>
      <c r="AD1775" s="116">
        <v>107.86819818426299</v>
      </c>
      <c r="AF1775" s="116">
        <v>-1</v>
      </c>
      <c r="AG1775" s="116">
        <v>-1</v>
      </c>
      <c r="AH1775" s="116">
        <v>-1</v>
      </c>
      <c r="AI1775" s="116">
        <v>-1</v>
      </c>
      <c r="AJ1775" s="116">
        <v>0</v>
      </c>
      <c r="AM1775" s="116" t="s">
        <v>319</v>
      </c>
      <c r="AN1775" s="116">
        <v>-1</v>
      </c>
      <c r="AQ1775" s="116">
        <v>778</v>
      </c>
      <c r="AR1775" s="116" t="s">
        <v>329</v>
      </c>
      <c r="AS1775" s="116" t="s">
        <v>250</v>
      </c>
      <c r="AT1775" s="116" t="s">
        <v>268</v>
      </c>
      <c r="AV1775" s="116">
        <v>50.819601626352402</v>
      </c>
      <c r="AW1775" s="116">
        <v>8.7484345599999999E-2</v>
      </c>
    </row>
    <row r="1776" spans="1:49" x14ac:dyDescent="0.25">
      <c r="A1776" s="127">
        <v>150000</v>
      </c>
      <c r="B1776" s="127">
        <v>560000</v>
      </c>
      <c r="C1776" s="127">
        <v>560000</v>
      </c>
      <c r="D1776" s="116" t="s">
        <v>314</v>
      </c>
      <c r="E1776" s="116" t="s">
        <v>315</v>
      </c>
      <c r="F1776" s="116" t="s">
        <v>316</v>
      </c>
      <c r="G1776" s="116" t="s">
        <v>317</v>
      </c>
      <c r="H1776" s="116">
        <v>0.36</v>
      </c>
      <c r="I1776" s="116">
        <v>0.57999999999999996</v>
      </c>
      <c r="J1776" s="116" t="s">
        <v>268</v>
      </c>
      <c r="K1776" s="116">
        <v>0.40060563127471999</v>
      </c>
      <c r="L1776" s="116">
        <v>3863.2688519124199</v>
      </c>
      <c r="M1776" s="116">
        <v>11.070574614810599</v>
      </c>
      <c r="N1776" s="116">
        <v>1.88559902863083</v>
      </c>
      <c r="O1776" s="116">
        <v>4.4349345321401499</v>
      </c>
      <c r="P1776" s="116">
        <v>0.75538158919566001</v>
      </c>
      <c r="Q1776" s="116">
        <v>1547.6472572043499</v>
      </c>
      <c r="R1776" s="116">
        <v>1210</v>
      </c>
      <c r="S1776" s="116" t="s">
        <v>318</v>
      </c>
      <c r="T1776" s="116">
        <v>1210</v>
      </c>
      <c r="U1776" s="116" t="s">
        <v>268</v>
      </c>
      <c r="V1776" s="116" t="s">
        <v>268</v>
      </c>
      <c r="Z1776" s="116">
        <v>0</v>
      </c>
      <c r="AA1776" s="116">
        <v>1</v>
      </c>
      <c r="AB1776" s="116">
        <v>4.4349345321401499</v>
      </c>
      <c r="AC1776" s="116">
        <v>0.75538158919566001</v>
      </c>
      <c r="AD1776" s="116">
        <v>1547.6472572043499</v>
      </c>
      <c r="AF1776" s="116">
        <v>-1</v>
      </c>
      <c r="AG1776" s="116">
        <v>-1</v>
      </c>
      <c r="AH1776" s="116">
        <v>-1</v>
      </c>
      <c r="AI1776" s="116">
        <v>-1</v>
      </c>
      <c r="AJ1776" s="116">
        <v>0</v>
      </c>
      <c r="AM1776" s="116" t="s">
        <v>319</v>
      </c>
      <c r="AN1776" s="116">
        <v>-1</v>
      </c>
      <c r="AQ1776" s="116">
        <v>778</v>
      </c>
      <c r="AR1776" s="116" t="s">
        <v>329</v>
      </c>
      <c r="AS1776" s="116" t="s">
        <v>250</v>
      </c>
      <c r="AT1776" s="116" t="s">
        <v>268</v>
      </c>
      <c r="AV1776" s="116">
        <v>199.89637020744101</v>
      </c>
      <c r="AW1776" s="116">
        <v>1.2551883676</v>
      </c>
    </row>
    <row r="1777" spans="1:49" x14ac:dyDescent="0.25">
      <c r="A1777" s="127">
        <v>150000</v>
      </c>
      <c r="B1777" s="127">
        <v>560000</v>
      </c>
      <c r="C1777" s="127">
        <v>560000</v>
      </c>
      <c r="D1777" s="116" t="s">
        <v>314</v>
      </c>
      <c r="E1777" s="116" t="s">
        <v>315</v>
      </c>
      <c r="F1777" s="116" t="s">
        <v>316</v>
      </c>
      <c r="G1777" s="116" t="s">
        <v>317</v>
      </c>
      <c r="H1777" s="116">
        <v>0.36</v>
      </c>
      <c r="I1777" s="116">
        <v>0.57999999999999996</v>
      </c>
      <c r="J1777" s="116" t="s">
        <v>268</v>
      </c>
      <c r="K1777" s="116">
        <v>3.5580805431120001E-2</v>
      </c>
      <c r="L1777" s="116">
        <v>3863.2688519124199</v>
      </c>
      <c r="M1777" s="116">
        <v>11.070574614810599</v>
      </c>
      <c r="N1777" s="116">
        <v>1.88559902863083</v>
      </c>
      <c r="O1777" s="116">
        <v>0.39389996138032002</v>
      </c>
      <c r="P1777" s="116">
        <v>6.7091132158830002E-2</v>
      </c>
      <c r="Q1777" s="116">
        <v>137.45821734802101</v>
      </c>
      <c r="R1777" s="116">
        <v>1310</v>
      </c>
      <c r="S1777" s="116" t="s">
        <v>318</v>
      </c>
      <c r="T1777" s="116">
        <v>1310</v>
      </c>
      <c r="U1777" s="116" t="s">
        <v>268</v>
      </c>
      <c r="V1777" s="116" t="s">
        <v>268</v>
      </c>
      <c r="Z1777" s="116">
        <v>0</v>
      </c>
      <c r="AA1777" s="116">
        <v>1</v>
      </c>
      <c r="AB1777" s="116">
        <v>0.39389996138032002</v>
      </c>
      <c r="AC1777" s="116">
        <v>6.7091132158830002E-2</v>
      </c>
      <c r="AD1777" s="116">
        <v>137.45821734801899</v>
      </c>
      <c r="AF1777" s="116">
        <v>-1</v>
      </c>
      <c r="AG1777" s="116">
        <v>-1</v>
      </c>
      <c r="AH1777" s="116">
        <v>-1</v>
      </c>
      <c r="AI1777" s="116">
        <v>-1</v>
      </c>
      <c r="AJ1777" s="116">
        <v>0</v>
      </c>
      <c r="AM1777" s="116" t="s">
        <v>319</v>
      </c>
      <c r="AN1777" s="116">
        <v>-1</v>
      </c>
      <c r="AQ1777" s="116">
        <v>778</v>
      </c>
      <c r="AR1777" s="116" t="s">
        <v>329</v>
      </c>
      <c r="AS1777" s="116" t="s">
        <v>250</v>
      </c>
      <c r="AT1777" s="116" t="s">
        <v>268</v>
      </c>
      <c r="AV1777" s="116">
        <v>52.222591561204297</v>
      </c>
      <c r="AW1777" s="116">
        <v>0.11148273910000001</v>
      </c>
    </row>
    <row r="1778" spans="1:49" x14ac:dyDescent="0.25">
      <c r="A1778" s="127">
        <v>150000</v>
      </c>
      <c r="B1778" s="127">
        <v>560000</v>
      </c>
      <c r="C1778" s="127">
        <v>560000</v>
      </c>
      <c r="D1778" s="116" t="s">
        <v>314</v>
      </c>
      <c r="E1778" s="116" t="s">
        <v>315</v>
      </c>
      <c r="F1778" s="116" t="s">
        <v>316</v>
      </c>
      <c r="G1778" s="116" t="s">
        <v>317</v>
      </c>
      <c r="H1778" s="116">
        <v>0.36</v>
      </c>
      <c r="I1778" s="116">
        <v>0.57999999999999996</v>
      </c>
      <c r="J1778" s="116" t="s">
        <v>268</v>
      </c>
      <c r="K1778" s="116">
        <v>0.11315851574931</v>
      </c>
      <c r="L1778" s="116">
        <v>3863.2688519124199</v>
      </c>
      <c r="M1778" s="116">
        <v>11.070574614810599</v>
      </c>
      <c r="N1778" s="116">
        <v>1.88559902863083</v>
      </c>
      <c r="O1778" s="116">
        <v>1.2527297919039999</v>
      </c>
      <c r="P1778" s="116">
        <v>0.21337158737820999</v>
      </c>
      <c r="Q1778" s="116">
        <v>437.16176922296597</v>
      </c>
      <c r="R1778" s="116">
        <v>1310</v>
      </c>
      <c r="S1778" s="116" t="s">
        <v>318</v>
      </c>
      <c r="T1778" s="116">
        <v>1310</v>
      </c>
      <c r="U1778" s="116" t="s">
        <v>268</v>
      </c>
      <c r="V1778" s="116" t="s">
        <v>268</v>
      </c>
      <c r="Z1778" s="116">
        <v>0</v>
      </c>
      <c r="AA1778" s="116">
        <v>1</v>
      </c>
      <c r="AB1778" s="116">
        <v>1.2527297919039999</v>
      </c>
      <c r="AC1778" s="116">
        <v>0.21337158737820999</v>
      </c>
      <c r="AD1778" s="116">
        <v>437.16176922296597</v>
      </c>
      <c r="AF1778" s="116">
        <v>-1</v>
      </c>
      <c r="AG1778" s="116">
        <v>-1</v>
      </c>
      <c r="AH1778" s="116">
        <v>-1</v>
      </c>
      <c r="AI1778" s="116">
        <v>-1</v>
      </c>
      <c r="AJ1778" s="116">
        <v>0</v>
      </c>
      <c r="AM1778" s="116" t="s">
        <v>319</v>
      </c>
      <c r="AN1778" s="116">
        <v>-1</v>
      </c>
      <c r="AQ1778" s="116">
        <v>778</v>
      </c>
      <c r="AR1778" s="116" t="s">
        <v>329</v>
      </c>
      <c r="AS1778" s="116" t="s">
        <v>250</v>
      </c>
      <c r="AT1778" s="116" t="s">
        <v>268</v>
      </c>
      <c r="AV1778" s="116">
        <v>86.955798529853496</v>
      </c>
      <c r="AW1778" s="116">
        <v>0.3545513132</v>
      </c>
    </row>
    <row r="1779" spans="1:49" x14ac:dyDescent="0.25">
      <c r="A1779" s="127">
        <v>150000</v>
      </c>
      <c r="B1779" s="127">
        <v>560000</v>
      </c>
      <c r="C1779" s="127">
        <v>560000</v>
      </c>
      <c r="D1779" s="116" t="s">
        <v>314</v>
      </c>
      <c r="E1779" s="116" t="s">
        <v>315</v>
      </c>
      <c r="F1779" s="116" t="s">
        <v>316</v>
      </c>
      <c r="G1779" s="116" t="s">
        <v>317</v>
      </c>
      <c r="H1779" s="116">
        <v>0.36</v>
      </c>
      <c r="I1779" s="116">
        <v>0.57999999999999996</v>
      </c>
      <c r="J1779" s="116" t="s">
        <v>268</v>
      </c>
      <c r="K1779" s="116">
        <v>6.8418501143700003E-2</v>
      </c>
      <c r="L1779" s="116">
        <v>3863.2688519124199</v>
      </c>
      <c r="M1779" s="116">
        <v>11.070574614810599</v>
      </c>
      <c r="N1779" s="116">
        <v>1.88559902863083</v>
      </c>
      <c r="O1779" s="116">
        <v>0.75743212194493004</v>
      </c>
      <c r="P1779" s="116">
        <v>0.12900985929695</v>
      </c>
      <c r="Q1779" s="116">
        <v>264.31906436302501</v>
      </c>
      <c r="R1779" s="116">
        <v>1310</v>
      </c>
      <c r="S1779" s="116" t="s">
        <v>318</v>
      </c>
      <c r="T1779" s="116">
        <v>1310</v>
      </c>
      <c r="U1779" s="116" t="s">
        <v>268</v>
      </c>
      <c r="V1779" s="116" t="s">
        <v>268</v>
      </c>
      <c r="Z1779" s="116">
        <v>0</v>
      </c>
      <c r="AA1779" s="116">
        <v>1</v>
      </c>
      <c r="AB1779" s="116">
        <v>0.75743212194493004</v>
      </c>
      <c r="AC1779" s="116">
        <v>0.12900985929695</v>
      </c>
      <c r="AD1779" s="116">
        <v>264.31906436302597</v>
      </c>
      <c r="AF1779" s="116">
        <v>-1</v>
      </c>
      <c r="AG1779" s="116">
        <v>-1</v>
      </c>
      <c r="AH1779" s="116">
        <v>-1</v>
      </c>
      <c r="AI1779" s="116">
        <v>-1</v>
      </c>
      <c r="AJ1779" s="116">
        <v>0</v>
      </c>
      <c r="AM1779" s="116" t="s">
        <v>319</v>
      </c>
      <c r="AN1779" s="116">
        <v>-1</v>
      </c>
      <c r="AQ1779" s="116">
        <v>778</v>
      </c>
      <c r="AR1779" s="116" t="s">
        <v>329</v>
      </c>
      <c r="AS1779" s="116" t="s">
        <v>250</v>
      </c>
      <c r="AT1779" s="116" t="s">
        <v>268</v>
      </c>
      <c r="AV1779" s="116">
        <v>66.560691268609702</v>
      </c>
      <c r="AW1779" s="116">
        <v>0.21437069289999999</v>
      </c>
    </row>
    <row r="1780" spans="1:49" x14ac:dyDescent="0.25">
      <c r="A1780" s="127">
        <v>150000</v>
      </c>
      <c r="B1780" s="127">
        <v>570000</v>
      </c>
      <c r="C1780" s="127">
        <v>570000</v>
      </c>
      <c r="D1780" s="116" t="s">
        <v>314</v>
      </c>
      <c r="E1780" s="116" t="s">
        <v>315</v>
      </c>
      <c r="F1780" s="116" t="s">
        <v>316</v>
      </c>
      <c r="G1780" s="116" t="s">
        <v>317</v>
      </c>
      <c r="H1780" s="116">
        <v>0.36</v>
      </c>
      <c r="I1780" s="116">
        <v>0.57999999999999996</v>
      </c>
      <c r="J1780" s="116" t="s">
        <v>268</v>
      </c>
      <c r="K1780" s="116">
        <v>0.10635934865479001</v>
      </c>
      <c r="L1780" s="116">
        <v>3819.7102137438901</v>
      </c>
      <c r="M1780" s="116">
        <v>9.3078993568013395</v>
      </c>
      <c r="N1780" s="116">
        <v>1.3214159368007099</v>
      </c>
      <c r="O1780" s="116">
        <v>0.98998211293372995</v>
      </c>
      <c r="P1780" s="116">
        <v>0.14054493834018</v>
      </c>
      <c r="Q1780" s="116">
        <v>406.26189038384899</v>
      </c>
      <c r="R1780" s="116">
        <v>1750</v>
      </c>
      <c r="S1780" s="116" t="s">
        <v>321</v>
      </c>
      <c r="T1780" s="116">
        <v>1750</v>
      </c>
      <c r="U1780" s="116" t="s">
        <v>268</v>
      </c>
      <c r="V1780" s="116" t="s">
        <v>268</v>
      </c>
      <c r="Z1780" s="116">
        <v>0</v>
      </c>
      <c r="AA1780" s="116">
        <v>1</v>
      </c>
      <c r="AB1780" s="116">
        <v>0.98998211293372995</v>
      </c>
      <c r="AC1780" s="116">
        <v>0.14054493834018</v>
      </c>
      <c r="AD1780" s="116">
        <v>564.99249652945298</v>
      </c>
      <c r="AF1780" s="116">
        <v>-1</v>
      </c>
      <c r="AG1780" s="116">
        <v>-1</v>
      </c>
      <c r="AH1780" s="116">
        <v>-1</v>
      </c>
      <c r="AI1780" s="116">
        <v>-1</v>
      </c>
      <c r="AJ1780" s="116">
        <v>0</v>
      </c>
      <c r="AM1780" s="116" t="s">
        <v>319</v>
      </c>
      <c r="AN1780" s="116">
        <v>-1</v>
      </c>
      <c r="AQ1780" s="116">
        <v>778</v>
      </c>
      <c r="AR1780" s="116" t="s">
        <v>329</v>
      </c>
      <c r="AS1780" s="116" t="s">
        <v>250</v>
      </c>
      <c r="AT1780" s="116" t="s">
        <v>268</v>
      </c>
      <c r="AV1780" s="116">
        <v>85.4176380056483</v>
      </c>
      <c r="AW1780" s="116">
        <v>0.45822586900000001</v>
      </c>
    </row>
    <row r="1781" spans="1:49" x14ac:dyDescent="0.25">
      <c r="A1781" s="127">
        <v>150000</v>
      </c>
      <c r="B1781" s="127">
        <v>570000</v>
      </c>
      <c r="C1781" s="127">
        <v>570000</v>
      </c>
      <c r="D1781" s="116" t="s">
        <v>314</v>
      </c>
      <c r="E1781" s="116" t="s">
        <v>315</v>
      </c>
      <c r="F1781" s="116" t="s">
        <v>316</v>
      </c>
      <c r="G1781" s="116" t="s">
        <v>317</v>
      </c>
      <c r="H1781" s="116">
        <v>0.36</v>
      </c>
      <c r="I1781" s="116">
        <v>0.57999999999999996</v>
      </c>
      <c r="J1781" s="116" t="s">
        <v>268</v>
      </c>
      <c r="K1781" s="116">
        <v>5.5395969466040001E-2</v>
      </c>
      <c r="L1781" s="116">
        <v>3819.7102137438901</v>
      </c>
      <c r="M1781" s="116">
        <v>9.3078993568013395</v>
      </c>
      <c r="N1781" s="116">
        <v>1.3214159368007099</v>
      </c>
      <c r="O1781" s="116">
        <v>0.51562010856236995</v>
      </c>
      <c r="P1781" s="116">
        <v>7.3201116886949996E-2</v>
      </c>
      <c r="Q1781" s="116">
        <v>211.59655036969301</v>
      </c>
      <c r="R1781" s="116">
        <v>1750</v>
      </c>
      <c r="S1781" s="116" t="s">
        <v>321</v>
      </c>
      <c r="T1781" s="116">
        <v>1750</v>
      </c>
      <c r="U1781" s="116" t="s">
        <v>268</v>
      </c>
      <c r="V1781" s="116" t="s">
        <v>268</v>
      </c>
      <c r="Z1781" s="116">
        <v>0</v>
      </c>
      <c r="AA1781" s="116">
        <v>1</v>
      </c>
      <c r="AB1781" s="116">
        <v>0.51562010856236995</v>
      </c>
      <c r="AC1781" s="116">
        <v>7.3201116886949996E-2</v>
      </c>
      <c r="AD1781" s="116">
        <v>553.63036927793496</v>
      </c>
      <c r="AF1781" s="116">
        <v>-1</v>
      </c>
      <c r="AG1781" s="116">
        <v>-1</v>
      </c>
      <c r="AH1781" s="116">
        <v>-1</v>
      </c>
      <c r="AI1781" s="116">
        <v>-1</v>
      </c>
      <c r="AJ1781" s="116">
        <v>0</v>
      </c>
      <c r="AM1781" s="116" t="s">
        <v>319</v>
      </c>
      <c r="AN1781" s="116">
        <v>-1</v>
      </c>
      <c r="AQ1781" s="116">
        <v>778</v>
      </c>
      <c r="AR1781" s="116" t="s">
        <v>329</v>
      </c>
      <c r="AS1781" s="116" t="s">
        <v>250</v>
      </c>
      <c r="AT1781" s="116" t="s">
        <v>268</v>
      </c>
      <c r="AV1781" s="116">
        <v>81.028294715379204</v>
      </c>
      <c r="AW1781" s="116">
        <v>0.44901084289999998</v>
      </c>
    </row>
    <row r="1782" spans="1:49" x14ac:dyDescent="0.25">
      <c r="A1782" s="127">
        <v>150000</v>
      </c>
      <c r="B1782" s="127">
        <v>570000</v>
      </c>
      <c r="C1782" s="127">
        <v>570000</v>
      </c>
      <c r="D1782" s="116" t="s">
        <v>314</v>
      </c>
      <c r="E1782" s="116" t="s">
        <v>315</v>
      </c>
      <c r="F1782" s="116" t="s">
        <v>316</v>
      </c>
      <c r="G1782" s="116" t="s">
        <v>317</v>
      </c>
      <c r="H1782" s="116">
        <v>0.36</v>
      </c>
      <c r="I1782" s="116">
        <v>0.57999999999999996</v>
      </c>
      <c r="J1782" s="116" t="s">
        <v>268</v>
      </c>
      <c r="K1782" s="116">
        <v>0.13137563106670999</v>
      </c>
      <c r="L1782" s="116">
        <v>3819.7102137438901</v>
      </c>
      <c r="M1782" s="116">
        <v>9.3078993568013395</v>
      </c>
      <c r="N1782" s="116">
        <v>1.3214159368007099</v>
      </c>
      <c r="O1782" s="116">
        <v>1.2228311519052499</v>
      </c>
      <c r="P1782" s="116">
        <v>0.17360185259881</v>
      </c>
      <c r="Q1782" s="116">
        <v>501.81683982258397</v>
      </c>
      <c r="R1782" s="116">
        <v>1750</v>
      </c>
      <c r="S1782" s="116" t="s">
        <v>321</v>
      </c>
      <c r="T1782" s="116">
        <v>1750</v>
      </c>
      <c r="U1782" s="116" t="s">
        <v>268</v>
      </c>
      <c r="V1782" s="116" t="s">
        <v>268</v>
      </c>
      <c r="Z1782" s="116">
        <v>0</v>
      </c>
      <c r="AA1782" s="116">
        <v>1</v>
      </c>
      <c r="AB1782" s="116">
        <v>1.2228311519052499</v>
      </c>
      <c r="AC1782" s="116">
        <v>0.17360185259881</v>
      </c>
      <c r="AD1782" s="116">
        <v>501.81683982258397</v>
      </c>
      <c r="AF1782" s="116">
        <v>-1</v>
      </c>
      <c r="AG1782" s="116">
        <v>-1</v>
      </c>
      <c r="AH1782" s="116">
        <v>-1</v>
      </c>
      <c r="AI1782" s="116">
        <v>-1</v>
      </c>
      <c r="AJ1782" s="116">
        <v>0</v>
      </c>
      <c r="AM1782" s="116" t="s">
        <v>319</v>
      </c>
      <c r="AN1782" s="116">
        <v>-1</v>
      </c>
      <c r="AQ1782" s="116">
        <v>778</v>
      </c>
      <c r="AR1782" s="116" t="s">
        <v>329</v>
      </c>
      <c r="AS1782" s="116" t="s">
        <v>250</v>
      </c>
      <c r="AT1782" s="116" t="s">
        <v>268</v>
      </c>
      <c r="AV1782" s="116">
        <v>98.937575714667204</v>
      </c>
      <c r="AW1782" s="116">
        <v>0.4069885157</v>
      </c>
    </row>
    <row r="1783" spans="1:49" x14ac:dyDescent="0.25">
      <c r="A1783" s="127">
        <v>150000</v>
      </c>
      <c r="B1783" s="127">
        <v>570000</v>
      </c>
      <c r="C1783" s="127">
        <v>570000</v>
      </c>
      <c r="D1783" s="116" t="s">
        <v>314</v>
      </c>
      <c r="E1783" s="116" t="s">
        <v>315</v>
      </c>
      <c r="F1783" s="116" t="s">
        <v>316</v>
      </c>
      <c r="G1783" s="116" t="s">
        <v>317</v>
      </c>
      <c r="H1783" s="116">
        <v>0.36</v>
      </c>
      <c r="I1783" s="116">
        <v>0.57999999999999996</v>
      </c>
      <c r="J1783" s="116" t="s">
        <v>268</v>
      </c>
      <c r="K1783" s="116">
        <v>3.740860418967E-2</v>
      </c>
      <c r="L1783" s="116">
        <v>3819.7102137438901</v>
      </c>
      <c r="M1783" s="116">
        <v>9.3078993568013395</v>
      </c>
      <c r="N1783" s="116">
        <v>1.3214159368007099</v>
      </c>
      <c r="O1783" s="116">
        <v>0.34819552287588001</v>
      </c>
      <c r="P1783" s="116">
        <v>4.9432325749700003E-2</v>
      </c>
      <c r="Q1783" s="116">
        <v>142.89002750519199</v>
      </c>
      <c r="R1783" s="116">
        <v>1310</v>
      </c>
      <c r="S1783" s="116" t="s">
        <v>318</v>
      </c>
      <c r="T1783" s="116">
        <v>1310</v>
      </c>
      <c r="U1783" s="116" t="s">
        <v>268</v>
      </c>
      <c r="V1783" s="116" t="s">
        <v>268</v>
      </c>
      <c r="Z1783" s="116">
        <v>0</v>
      </c>
      <c r="AA1783" s="116">
        <v>1</v>
      </c>
      <c r="AB1783" s="116">
        <v>0.34819552287588001</v>
      </c>
      <c r="AC1783" s="116">
        <v>4.9432325749700003E-2</v>
      </c>
      <c r="AD1783" s="116">
        <v>142.890027505191</v>
      </c>
      <c r="AF1783" s="116">
        <v>-1</v>
      </c>
      <c r="AG1783" s="116">
        <v>-1</v>
      </c>
      <c r="AH1783" s="116">
        <v>-1</v>
      </c>
      <c r="AI1783" s="116">
        <v>-1</v>
      </c>
      <c r="AJ1783" s="116">
        <v>0</v>
      </c>
      <c r="AM1783" s="116" t="s">
        <v>319</v>
      </c>
      <c r="AN1783" s="116">
        <v>-1</v>
      </c>
      <c r="AQ1783" s="116">
        <v>778</v>
      </c>
      <c r="AR1783" s="116" t="s">
        <v>329</v>
      </c>
      <c r="AS1783" s="116" t="s">
        <v>250</v>
      </c>
      <c r="AT1783" s="116" t="s">
        <v>268</v>
      </c>
      <c r="AV1783" s="116">
        <v>76.018923203323297</v>
      </c>
      <c r="AW1783" s="116">
        <v>0.1158881002</v>
      </c>
    </row>
    <row r="1784" spans="1:49" x14ac:dyDescent="0.25">
      <c r="A1784" s="127">
        <v>160000</v>
      </c>
      <c r="B1784" s="127">
        <v>570000</v>
      </c>
      <c r="C1784" s="127">
        <v>570000</v>
      </c>
      <c r="D1784" s="116" t="s">
        <v>314</v>
      </c>
      <c r="E1784" s="116" t="s">
        <v>315</v>
      </c>
      <c r="F1784" s="116" t="s">
        <v>316</v>
      </c>
      <c r="G1784" s="116" t="s">
        <v>317</v>
      </c>
      <c r="H1784" s="116">
        <v>0.36</v>
      </c>
      <c r="I1784" s="116">
        <v>0.57999999999999996</v>
      </c>
      <c r="J1784" s="116" t="s">
        <v>332</v>
      </c>
      <c r="K1784" s="116">
        <v>1.7033482915879999E-2</v>
      </c>
      <c r="L1784" s="116">
        <v>3833.9097651974898</v>
      </c>
      <c r="M1784" s="116">
        <v>10.204184541430701</v>
      </c>
      <c r="N1784" s="116">
        <v>1.7590706281233599</v>
      </c>
      <c r="O1784" s="116">
        <v>0.17381280305703001</v>
      </c>
      <c r="P1784" s="116">
        <v>2.9963099491979998E-2</v>
      </c>
      <c r="Q1784" s="116">
        <v>65.304836486551494</v>
      </c>
      <c r="R1784" s="116">
        <v>1310</v>
      </c>
      <c r="S1784" s="116" t="s">
        <v>318</v>
      </c>
      <c r="T1784" s="116">
        <v>1310</v>
      </c>
      <c r="U1784" s="116" t="s">
        <v>333</v>
      </c>
      <c r="V1784" s="116" t="s">
        <v>332</v>
      </c>
      <c r="Z1784" s="116">
        <v>0</v>
      </c>
      <c r="AA1784" s="116">
        <v>1</v>
      </c>
      <c r="AB1784" s="116">
        <v>0.17381280305703001</v>
      </c>
      <c r="AC1784" s="116">
        <v>2.9963099491979998E-2</v>
      </c>
      <c r="AD1784" s="116">
        <v>136.67205842002599</v>
      </c>
      <c r="AF1784" s="116">
        <v>-1</v>
      </c>
      <c r="AG1784" s="116">
        <v>-1</v>
      </c>
      <c r="AH1784" s="116">
        <v>-1</v>
      </c>
      <c r="AI1784" s="116">
        <v>-1</v>
      </c>
      <c r="AJ1784" s="116">
        <v>0</v>
      </c>
      <c r="AM1784" s="116" t="s">
        <v>319</v>
      </c>
      <c r="AN1784" s="116">
        <v>-1</v>
      </c>
      <c r="AQ1784" s="116">
        <v>778</v>
      </c>
      <c r="AR1784" s="116" t="s">
        <v>329</v>
      </c>
      <c r="AS1784" s="116" t="s">
        <v>250</v>
      </c>
      <c r="AT1784" s="116" t="s">
        <v>268</v>
      </c>
      <c r="AV1784" s="116">
        <v>35.5056649173926</v>
      </c>
      <c r="AW1784" s="116">
        <v>0.1108451406</v>
      </c>
    </row>
    <row r="1785" spans="1:49" x14ac:dyDescent="0.25">
      <c r="A1785" s="127">
        <v>160000</v>
      </c>
      <c r="B1785" s="127">
        <v>570000</v>
      </c>
      <c r="C1785" s="127">
        <v>570000</v>
      </c>
      <c r="D1785" s="116" t="s">
        <v>314</v>
      </c>
      <c r="E1785" s="116" t="s">
        <v>315</v>
      </c>
      <c r="F1785" s="116" t="s">
        <v>316</v>
      </c>
      <c r="G1785" s="116" t="s">
        <v>317</v>
      </c>
      <c r="H1785" s="116">
        <v>0.36</v>
      </c>
      <c r="I1785" s="116">
        <v>0.57999999999999996</v>
      </c>
      <c r="J1785" s="116" t="s">
        <v>332</v>
      </c>
      <c r="K1785" s="116">
        <v>9.151635342285E-2</v>
      </c>
      <c r="L1785" s="116">
        <v>3833.9097651974898</v>
      </c>
      <c r="M1785" s="116">
        <v>10.204184541430701</v>
      </c>
      <c r="N1785" s="116">
        <v>1.7590706281233599</v>
      </c>
      <c r="O1785" s="116">
        <v>0.93384975888558996</v>
      </c>
      <c r="P1785" s="116">
        <v>0.16098372929909999</v>
      </c>
      <c r="Q1785" s="116">
        <v>350.865441063145</v>
      </c>
      <c r="R1785" s="116">
        <v>1310</v>
      </c>
      <c r="S1785" s="116" t="s">
        <v>318</v>
      </c>
      <c r="T1785" s="116">
        <v>1310</v>
      </c>
      <c r="U1785" s="116" t="s">
        <v>333</v>
      </c>
      <c r="V1785" s="116" t="s">
        <v>332</v>
      </c>
      <c r="Z1785" s="116">
        <v>0</v>
      </c>
      <c r="AA1785" s="116">
        <v>1</v>
      </c>
      <c r="AB1785" s="116">
        <v>0.93384975888558996</v>
      </c>
      <c r="AC1785" s="116">
        <v>0.16098372929909999</v>
      </c>
      <c r="AD1785" s="116">
        <v>734.87830274892406</v>
      </c>
      <c r="AF1785" s="116">
        <v>-1</v>
      </c>
      <c r="AG1785" s="116">
        <v>-1</v>
      </c>
      <c r="AH1785" s="116">
        <v>-1</v>
      </c>
      <c r="AI1785" s="116">
        <v>-1</v>
      </c>
      <c r="AJ1785" s="116">
        <v>0</v>
      </c>
      <c r="AM1785" s="116" t="s">
        <v>319</v>
      </c>
      <c r="AN1785" s="116">
        <v>-1</v>
      </c>
      <c r="AQ1785" s="116">
        <v>778</v>
      </c>
      <c r="AR1785" s="116" t="s">
        <v>329</v>
      </c>
      <c r="AS1785" s="116" t="s">
        <v>250</v>
      </c>
      <c r="AT1785" s="116" t="s">
        <v>268</v>
      </c>
      <c r="AV1785" s="116">
        <v>84.598481897024399</v>
      </c>
      <c r="AW1785" s="116">
        <v>0.5960083558</v>
      </c>
    </row>
    <row r="1786" spans="1:49" x14ac:dyDescent="0.25">
      <c r="A1786" s="127">
        <v>160000</v>
      </c>
      <c r="B1786" s="127">
        <v>570000</v>
      </c>
      <c r="C1786" s="127">
        <v>570000</v>
      </c>
      <c r="D1786" s="116" t="s">
        <v>314</v>
      </c>
      <c r="E1786" s="116" t="s">
        <v>315</v>
      </c>
      <c r="F1786" s="116" t="s">
        <v>316</v>
      </c>
      <c r="G1786" s="116" t="s">
        <v>317</v>
      </c>
      <c r="H1786" s="116">
        <v>0.36</v>
      </c>
      <c r="I1786" s="116">
        <v>0.57999999999999996</v>
      </c>
      <c r="J1786" s="116" t="s">
        <v>332</v>
      </c>
      <c r="K1786" s="116">
        <v>4.548560749576E-2</v>
      </c>
      <c r="L1786" s="116">
        <v>3833.9097651974898</v>
      </c>
      <c r="M1786" s="116">
        <v>10.204184541430701</v>
      </c>
      <c r="N1786" s="116">
        <v>1.7590706281233599</v>
      </c>
      <c r="O1786" s="116">
        <v>0.46414353286588</v>
      </c>
      <c r="P1786" s="116">
        <v>8.0012396148150006E-2</v>
      </c>
      <c r="Q1786" s="116">
        <v>174.387714753957</v>
      </c>
      <c r="R1786" s="116">
        <v>1310</v>
      </c>
      <c r="S1786" s="116" t="s">
        <v>318</v>
      </c>
      <c r="T1786" s="116">
        <v>1310</v>
      </c>
      <c r="U1786" s="116" t="s">
        <v>333</v>
      </c>
      <c r="V1786" s="116" t="s">
        <v>332</v>
      </c>
      <c r="Z1786" s="116">
        <v>0</v>
      </c>
      <c r="AA1786" s="116">
        <v>1</v>
      </c>
      <c r="AB1786" s="116">
        <v>0.46414353286588</v>
      </c>
      <c r="AC1786" s="116">
        <v>8.0012396148150006E-2</v>
      </c>
      <c r="AD1786" s="116">
        <v>360.93431461226203</v>
      </c>
      <c r="AF1786" s="116">
        <v>-1</v>
      </c>
      <c r="AG1786" s="116">
        <v>-1</v>
      </c>
      <c r="AH1786" s="116">
        <v>-1</v>
      </c>
      <c r="AI1786" s="116">
        <v>-1</v>
      </c>
      <c r="AJ1786" s="116">
        <v>0</v>
      </c>
      <c r="AM1786" s="116" t="s">
        <v>319</v>
      </c>
      <c r="AN1786" s="116">
        <v>-1</v>
      </c>
      <c r="AQ1786" s="116">
        <v>778</v>
      </c>
      <c r="AR1786" s="116" t="s">
        <v>329</v>
      </c>
      <c r="AS1786" s="116" t="s">
        <v>250</v>
      </c>
      <c r="AT1786" s="116" t="s">
        <v>268</v>
      </c>
      <c r="AV1786" s="116">
        <v>54.356855863340897</v>
      </c>
      <c r="AW1786" s="116">
        <v>0.29272856009999998</v>
      </c>
    </row>
    <row r="1787" spans="1:49" x14ac:dyDescent="0.25">
      <c r="A1787" s="127">
        <v>160000</v>
      </c>
      <c r="B1787" s="127">
        <v>570000</v>
      </c>
      <c r="C1787" s="127">
        <v>570000</v>
      </c>
      <c r="D1787" s="116" t="s">
        <v>314</v>
      </c>
      <c r="E1787" s="116" t="s">
        <v>315</v>
      </c>
      <c r="F1787" s="116" t="s">
        <v>316</v>
      </c>
      <c r="G1787" s="116" t="s">
        <v>317</v>
      </c>
      <c r="H1787" s="116">
        <v>0.36</v>
      </c>
      <c r="I1787" s="116">
        <v>0.57999999999999996</v>
      </c>
      <c r="J1787" s="116" t="s">
        <v>332</v>
      </c>
      <c r="K1787" s="116">
        <v>0.19185771633050999</v>
      </c>
      <c r="L1787" s="116">
        <v>3819.4773010495301</v>
      </c>
      <c r="M1787" s="116">
        <v>9.2507190199748202</v>
      </c>
      <c r="N1787" s="116">
        <v>1.3395308922728699</v>
      </c>
      <c r="O1787" s="116">
        <v>1.77482182558766</v>
      </c>
      <c r="P1787" s="116">
        <v>0.25699933794565</v>
      </c>
      <c r="Q1787" s="116">
        <v>732.79619255561795</v>
      </c>
      <c r="R1787" s="116">
        <v>1210</v>
      </c>
      <c r="S1787" s="116" t="s">
        <v>318</v>
      </c>
      <c r="T1787" s="116">
        <v>1210</v>
      </c>
      <c r="U1787" s="116" t="s">
        <v>333</v>
      </c>
      <c r="V1787" s="116" t="s">
        <v>332</v>
      </c>
      <c r="Z1787" s="116">
        <v>0</v>
      </c>
      <c r="AA1787" s="116">
        <v>1</v>
      </c>
      <c r="AB1787" s="116">
        <v>1.77482182558766</v>
      </c>
      <c r="AC1787" s="116">
        <v>0.25699933794565</v>
      </c>
      <c r="AD1787" s="116">
        <v>1924.68217885835</v>
      </c>
      <c r="AF1787" s="116">
        <v>-1</v>
      </c>
      <c r="AG1787" s="116">
        <v>-1</v>
      </c>
      <c r="AH1787" s="116">
        <v>-1</v>
      </c>
      <c r="AI1787" s="116">
        <v>-1</v>
      </c>
      <c r="AJ1787" s="116">
        <v>0</v>
      </c>
      <c r="AM1787" s="116" t="s">
        <v>319</v>
      </c>
      <c r="AN1787" s="116">
        <v>-1</v>
      </c>
      <c r="AQ1787" s="116">
        <v>778</v>
      </c>
      <c r="AR1787" s="116" t="s">
        <v>329</v>
      </c>
      <c r="AS1787" s="116" t="s">
        <v>250</v>
      </c>
      <c r="AT1787" s="116" t="s">
        <v>268</v>
      </c>
      <c r="AV1787" s="116">
        <v>131.06723665641999</v>
      </c>
      <c r="AW1787" s="116">
        <v>1.5609750031</v>
      </c>
    </row>
    <row r="1788" spans="1:49" x14ac:dyDescent="0.25">
      <c r="A1788" s="127">
        <v>160000</v>
      </c>
      <c r="B1788" s="127">
        <v>580000</v>
      </c>
      <c r="C1788" s="127">
        <v>580000</v>
      </c>
      <c r="D1788" s="116" t="s">
        <v>314</v>
      </c>
      <c r="E1788" s="116" t="s">
        <v>315</v>
      </c>
      <c r="F1788" s="116" t="s">
        <v>316</v>
      </c>
      <c r="G1788" s="116" t="s">
        <v>317</v>
      </c>
      <c r="H1788" s="116">
        <v>0.36</v>
      </c>
      <c r="I1788" s="116">
        <v>0.57999999999999996</v>
      </c>
      <c r="J1788" s="116" t="s">
        <v>268</v>
      </c>
      <c r="K1788" s="116">
        <v>0.18919891999999</v>
      </c>
      <c r="L1788" s="116">
        <v>3685.0339748412398</v>
      </c>
      <c r="M1788" s="116">
        <v>9.66723443759264</v>
      </c>
      <c r="N1788" s="116">
        <v>1.5818518007559399</v>
      </c>
      <c r="O1788" s="116">
        <v>1.8290303149792599</v>
      </c>
      <c r="P1788" s="116">
        <v>0.29928465230306001</v>
      </c>
      <c r="Q1788" s="116">
        <v>697.20444820324406</v>
      </c>
      <c r="R1788" s="116">
        <v>1210</v>
      </c>
      <c r="S1788" s="116" t="s">
        <v>318</v>
      </c>
      <c r="T1788" s="116">
        <v>1210</v>
      </c>
      <c r="U1788" s="116" t="s">
        <v>268</v>
      </c>
      <c r="V1788" s="116" t="s">
        <v>268</v>
      </c>
      <c r="Z1788" s="116">
        <v>0</v>
      </c>
      <c r="AA1788" s="116">
        <v>1</v>
      </c>
      <c r="AB1788" s="116">
        <v>1.8290303149792599</v>
      </c>
      <c r="AC1788" s="116">
        <v>0.29928465230306001</v>
      </c>
      <c r="AD1788" s="116">
        <v>697.20444820324406</v>
      </c>
      <c r="AF1788" s="116">
        <v>-1</v>
      </c>
      <c r="AG1788" s="116">
        <v>-1</v>
      </c>
      <c r="AH1788" s="116">
        <v>-1</v>
      </c>
      <c r="AI1788" s="116">
        <v>-1</v>
      </c>
      <c r="AJ1788" s="116">
        <v>0</v>
      </c>
      <c r="AM1788" s="116" t="s">
        <v>319</v>
      </c>
      <c r="AN1788" s="116">
        <v>-1</v>
      </c>
      <c r="AQ1788" s="116">
        <v>778</v>
      </c>
      <c r="AR1788" s="116" t="s">
        <v>329</v>
      </c>
      <c r="AS1788" s="116" t="s">
        <v>250</v>
      </c>
      <c r="AT1788" s="116" t="s">
        <v>268</v>
      </c>
      <c r="AV1788" s="116">
        <v>203.09725507550201</v>
      </c>
      <c r="AW1788" s="116">
        <v>0.56545372930000004</v>
      </c>
    </row>
    <row r="1789" spans="1:49" x14ac:dyDescent="0.25">
      <c r="A1789" s="127">
        <v>160000</v>
      </c>
      <c r="B1789" s="127">
        <v>580000</v>
      </c>
      <c r="C1789" s="127">
        <v>580000</v>
      </c>
      <c r="D1789" s="116" t="s">
        <v>314</v>
      </c>
      <c r="E1789" s="116" t="s">
        <v>315</v>
      </c>
      <c r="F1789" s="116" t="s">
        <v>316</v>
      </c>
      <c r="G1789" s="116" t="s">
        <v>317</v>
      </c>
      <c r="H1789" s="116">
        <v>0.36</v>
      </c>
      <c r="I1789" s="116">
        <v>0.57999999999999996</v>
      </c>
      <c r="J1789" s="116" t="s">
        <v>330</v>
      </c>
      <c r="K1789" s="116">
        <v>0.1007978984344</v>
      </c>
      <c r="L1789" s="116">
        <v>3685.0339748412398</v>
      </c>
      <c r="M1789" s="116">
        <v>9.66723443759264</v>
      </c>
      <c r="N1789" s="116">
        <v>1.5818518007559399</v>
      </c>
      <c r="O1789" s="116">
        <v>0.97443691498200002</v>
      </c>
      <c r="P1789" s="116">
        <v>0.15944733715087001</v>
      </c>
      <c r="Q1789" s="116">
        <v>371.44368032336399</v>
      </c>
      <c r="R1789" s="116">
        <v>4110</v>
      </c>
      <c r="S1789" s="116" t="s">
        <v>331</v>
      </c>
      <c r="T1789" s="116">
        <v>4110</v>
      </c>
      <c r="U1789" s="116" t="s">
        <v>268</v>
      </c>
      <c r="V1789" s="116" t="s">
        <v>268</v>
      </c>
      <c r="Y1789" s="116" t="s">
        <v>330</v>
      </c>
      <c r="Z1789" s="116">
        <v>0</v>
      </c>
      <c r="AA1789" s="116">
        <v>1</v>
      </c>
      <c r="AB1789" s="116">
        <v>0.97443691498200002</v>
      </c>
      <c r="AC1789" s="116">
        <v>0.15944733715087001</v>
      </c>
      <c r="AD1789" s="116">
        <v>371.44368032336399</v>
      </c>
      <c r="AF1789" s="116">
        <v>-1</v>
      </c>
      <c r="AG1789" s="116">
        <v>-1</v>
      </c>
      <c r="AH1789" s="116">
        <v>-1</v>
      </c>
      <c r="AI1789" s="116">
        <v>-1</v>
      </c>
      <c r="AJ1789" s="116">
        <v>0</v>
      </c>
      <c r="AM1789" s="116" t="s">
        <v>319</v>
      </c>
      <c r="AN1789" s="116">
        <v>-1</v>
      </c>
      <c r="AQ1789" s="116">
        <v>778</v>
      </c>
      <c r="AR1789" s="116" t="s">
        <v>329</v>
      </c>
      <c r="AS1789" s="116" t="s">
        <v>250</v>
      </c>
      <c r="AT1789" s="116" t="s">
        <v>268</v>
      </c>
      <c r="AV1789" s="116">
        <v>82.839547592409005</v>
      </c>
      <c r="AW1789" s="116">
        <v>0.30125197110000002</v>
      </c>
    </row>
    <row r="1790" spans="1:49" x14ac:dyDescent="0.25">
      <c r="A1790" s="127">
        <v>160000</v>
      </c>
      <c r="B1790" s="127">
        <v>580000</v>
      </c>
      <c r="C1790" s="127">
        <v>580000</v>
      </c>
      <c r="D1790" s="116" t="s">
        <v>314</v>
      </c>
      <c r="E1790" s="116" t="s">
        <v>315</v>
      </c>
      <c r="F1790" s="116" t="s">
        <v>316</v>
      </c>
      <c r="G1790" s="116" t="s">
        <v>317</v>
      </c>
      <c r="H1790" s="116">
        <v>0.36</v>
      </c>
      <c r="I1790" s="116">
        <v>0.57999999999999996</v>
      </c>
      <c r="J1790" s="116" t="s">
        <v>268</v>
      </c>
      <c r="K1790" s="116">
        <v>4.4801672809619997E-2</v>
      </c>
      <c r="L1790" s="116">
        <v>3685.0339748412398</v>
      </c>
      <c r="M1790" s="116">
        <v>9.66723443759264</v>
      </c>
      <c r="N1790" s="116">
        <v>1.5818518007559399</v>
      </c>
      <c r="O1790" s="116">
        <v>0.43310827424699</v>
      </c>
      <c r="P1790" s="116">
        <v>7.086960681078E-2</v>
      </c>
      <c r="Q1790" s="116">
        <v>165.0956864332</v>
      </c>
      <c r="R1790" s="116">
        <v>1750</v>
      </c>
      <c r="S1790" s="116" t="s">
        <v>321</v>
      </c>
      <c r="T1790" s="116">
        <v>1750</v>
      </c>
      <c r="U1790" s="116" t="s">
        <v>268</v>
      </c>
      <c r="V1790" s="116" t="s">
        <v>268</v>
      </c>
      <c r="Z1790" s="116">
        <v>0</v>
      </c>
      <c r="AA1790" s="116">
        <v>1</v>
      </c>
      <c r="AB1790" s="116">
        <v>0.43310827424699</v>
      </c>
      <c r="AC1790" s="116">
        <v>7.086960681078E-2</v>
      </c>
      <c r="AD1790" s="116">
        <v>165.0956864332</v>
      </c>
      <c r="AF1790" s="116">
        <v>-1</v>
      </c>
      <c r="AG1790" s="116">
        <v>-1</v>
      </c>
      <c r="AH1790" s="116">
        <v>-1</v>
      </c>
      <c r="AI1790" s="116">
        <v>-1</v>
      </c>
      <c r="AJ1790" s="116">
        <v>0</v>
      </c>
      <c r="AM1790" s="116" t="s">
        <v>319</v>
      </c>
      <c r="AN1790" s="116">
        <v>-1</v>
      </c>
      <c r="AQ1790" s="116">
        <v>778</v>
      </c>
      <c r="AR1790" s="116" t="s">
        <v>329</v>
      </c>
      <c r="AS1790" s="116" t="s">
        <v>250</v>
      </c>
      <c r="AT1790" s="116" t="s">
        <v>268</v>
      </c>
      <c r="AV1790" s="116">
        <v>70.213808648097597</v>
      </c>
      <c r="AW1790" s="116">
        <v>0.13389755589999999</v>
      </c>
    </row>
    <row r="1791" spans="1:49" x14ac:dyDescent="0.25">
      <c r="A1791" s="127">
        <v>160000</v>
      </c>
      <c r="B1791" s="127">
        <v>580000</v>
      </c>
      <c r="C1791" s="127">
        <v>580000</v>
      </c>
      <c r="D1791" s="116" t="s">
        <v>314</v>
      </c>
      <c r="E1791" s="116" t="s">
        <v>315</v>
      </c>
      <c r="F1791" s="116" t="s">
        <v>316</v>
      </c>
      <c r="G1791" s="116" t="s">
        <v>317</v>
      </c>
      <c r="H1791" s="116">
        <v>0.36</v>
      </c>
      <c r="I1791" s="116">
        <v>0.57999999999999996</v>
      </c>
      <c r="J1791" s="116" t="s">
        <v>268</v>
      </c>
      <c r="K1791" s="116">
        <v>6.4039609200959996E-2</v>
      </c>
      <c r="L1791" s="116">
        <v>3685.0339748412398</v>
      </c>
      <c r="M1791" s="116">
        <v>9.66723443759264</v>
      </c>
      <c r="N1791" s="116">
        <v>1.5818518007559399</v>
      </c>
      <c r="O1791" s="116">
        <v>0.61908591543754998</v>
      </c>
      <c r="P1791" s="116">
        <v>0.10130117113425</v>
      </c>
      <c r="Q1791" s="116">
        <v>235.98813564111501</v>
      </c>
      <c r="R1791" s="116">
        <v>1310</v>
      </c>
      <c r="S1791" s="116" t="s">
        <v>318</v>
      </c>
      <c r="T1791" s="116">
        <v>1310</v>
      </c>
      <c r="U1791" s="116" t="s">
        <v>268</v>
      </c>
      <c r="V1791" s="116" t="s">
        <v>268</v>
      </c>
      <c r="Z1791" s="116">
        <v>0</v>
      </c>
      <c r="AA1791" s="116">
        <v>1</v>
      </c>
      <c r="AB1791" s="116">
        <v>0.61908591543754998</v>
      </c>
      <c r="AC1791" s="116">
        <v>0.10130117113425</v>
      </c>
      <c r="AD1791" s="116">
        <v>235.98813564111401</v>
      </c>
      <c r="AF1791" s="116">
        <v>-1</v>
      </c>
      <c r="AG1791" s="116">
        <v>-1</v>
      </c>
      <c r="AH1791" s="116">
        <v>-1</v>
      </c>
      <c r="AI1791" s="116">
        <v>-1</v>
      </c>
      <c r="AJ1791" s="116">
        <v>0</v>
      </c>
      <c r="AM1791" s="116" t="s">
        <v>319</v>
      </c>
      <c r="AN1791" s="116">
        <v>-1</v>
      </c>
      <c r="AQ1791" s="116">
        <v>778</v>
      </c>
      <c r="AR1791" s="116" t="s">
        <v>329</v>
      </c>
      <c r="AS1791" s="116" t="s">
        <v>250</v>
      </c>
      <c r="AT1791" s="116" t="s">
        <v>268</v>
      </c>
      <c r="AV1791" s="116">
        <v>64.418635483484294</v>
      </c>
      <c r="AW1791" s="116">
        <v>0.19139345960000001</v>
      </c>
    </row>
    <row r="1792" spans="1:49" x14ac:dyDescent="0.25">
      <c r="A1792" s="127">
        <v>160000</v>
      </c>
      <c r="B1792" s="127">
        <v>580000</v>
      </c>
      <c r="C1792" s="127">
        <v>580000</v>
      </c>
      <c r="D1792" s="116" t="s">
        <v>314</v>
      </c>
      <c r="E1792" s="116" t="s">
        <v>315</v>
      </c>
      <c r="F1792" s="116" t="s">
        <v>316</v>
      </c>
      <c r="G1792" s="116" t="s">
        <v>317</v>
      </c>
      <c r="H1792" s="116">
        <v>0.36</v>
      </c>
      <c r="I1792" s="116">
        <v>0.57999999999999996</v>
      </c>
      <c r="J1792" s="116" t="s">
        <v>268</v>
      </c>
      <c r="K1792" s="116">
        <v>2.490467414743E-2</v>
      </c>
      <c r="L1792" s="116">
        <v>3685.0339748412398</v>
      </c>
      <c r="M1792" s="116">
        <v>9.66723443759264</v>
      </c>
      <c r="N1792" s="116">
        <v>1.5818518007559399</v>
      </c>
      <c r="O1792" s="116">
        <v>0.24075932357509</v>
      </c>
      <c r="P1792" s="116">
        <v>3.9395503647349998E-2</v>
      </c>
      <c r="Q1792" s="116">
        <v>91.774570365644607</v>
      </c>
      <c r="R1792" s="116">
        <v>1310</v>
      </c>
      <c r="S1792" s="116" t="s">
        <v>318</v>
      </c>
      <c r="T1792" s="116">
        <v>1310</v>
      </c>
      <c r="U1792" s="116" t="s">
        <v>268</v>
      </c>
      <c r="V1792" s="116" t="s">
        <v>268</v>
      </c>
      <c r="Z1792" s="116">
        <v>0</v>
      </c>
      <c r="AA1792" s="116">
        <v>1</v>
      </c>
      <c r="AB1792" s="116">
        <v>0.24075932357509</v>
      </c>
      <c r="AC1792" s="116">
        <v>3.9395503647349998E-2</v>
      </c>
      <c r="AD1792" s="116">
        <v>91.7745703656431</v>
      </c>
      <c r="AF1792" s="116">
        <v>-1</v>
      </c>
      <c r="AG1792" s="116">
        <v>-1</v>
      </c>
      <c r="AH1792" s="116">
        <v>-1</v>
      </c>
      <c r="AI1792" s="116">
        <v>-1</v>
      </c>
      <c r="AJ1792" s="116">
        <v>0</v>
      </c>
      <c r="AM1792" s="116" t="s">
        <v>319</v>
      </c>
      <c r="AN1792" s="116">
        <v>-1</v>
      </c>
      <c r="AQ1792" s="116">
        <v>778</v>
      </c>
      <c r="AR1792" s="116" t="s">
        <v>329</v>
      </c>
      <c r="AS1792" s="116" t="s">
        <v>250</v>
      </c>
      <c r="AT1792" s="116" t="s">
        <v>268</v>
      </c>
      <c r="AV1792" s="116">
        <v>43.934233960731099</v>
      </c>
      <c r="AW1792" s="116">
        <v>7.4431930499999993E-2</v>
      </c>
    </row>
    <row r="1793" spans="1:49" x14ac:dyDescent="0.25">
      <c r="A1793" s="127">
        <v>160000</v>
      </c>
      <c r="B1793" s="127">
        <v>580000</v>
      </c>
      <c r="C1793" s="127">
        <v>580000</v>
      </c>
      <c r="D1793" s="116" t="s">
        <v>314</v>
      </c>
      <c r="E1793" s="116" t="s">
        <v>315</v>
      </c>
      <c r="F1793" s="116" t="s">
        <v>316</v>
      </c>
      <c r="G1793" s="116" t="s">
        <v>317</v>
      </c>
      <c r="H1793" s="116">
        <v>0.36</v>
      </c>
      <c r="I1793" s="116">
        <v>0.57999999999999996</v>
      </c>
      <c r="J1793" s="116" t="s">
        <v>268</v>
      </c>
      <c r="K1793" s="116">
        <v>0.19402080708910999</v>
      </c>
      <c r="L1793" s="116">
        <v>3685.0339748412398</v>
      </c>
      <c r="M1793" s="116">
        <v>9.66723443759264</v>
      </c>
      <c r="N1793" s="116">
        <v>1.5818518007559399</v>
      </c>
      <c r="O1793" s="116">
        <v>1.8756446279013601</v>
      </c>
      <c r="P1793" s="116">
        <v>0.30691216307802999</v>
      </c>
      <c r="Q1793" s="116">
        <v>714.973265949488</v>
      </c>
      <c r="R1793" s="116">
        <v>1310</v>
      </c>
      <c r="S1793" s="116" t="s">
        <v>318</v>
      </c>
      <c r="T1793" s="116">
        <v>1310</v>
      </c>
      <c r="U1793" s="116" t="s">
        <v>268</v>
      </c>
      <c r="V1793" s="116" t="s">
        <v>268</v>
      </c>
      <c r="Z1793" s="116">
        <v>0</v>
      </c>
      <c r="AA1793" s="116">
        <v>1</v>
      </c>
      <c r="AB1793" s="116">
        <v>1.8756446279013601</v>
      </c>
      <c r="AC1793" s="116">
        <v>0.30691216307802999</v>
      </c>
      <c r="AD1793" s="116">
        <v>714.973265949488</v>
      </c>
      <c r="AF1793" s="116">
        <v>-1</v>
      </c>
      <c r="AG1793" s="116">
        <v>-1</v>
      </c>
      <c r="AH1793" s="116">
        <v>-1</v>
      </c>
      <c r="AI1793" s="116">
        <v>-1</v>
      </c>
      <c r="AJ1793" s="116">
        <v>0</v>
      </c>
      <c r="AM1793" s="116" t="s">
        <v>319</v>
      </c>
      <c r="AN1793" s="116">
        <v>-1</v>
      </c>
      <c r="AQ1793" s="116">
        <v>778</v>
      </c>
      <c r="AR1793" s="116" t="s">
        <v>329</v>
      </c>
      <c r="AS1793" s="116" t="s">
        <v>250</v>
      </c>
      <c r="AT1793" s="116" t="s">
        <v>268</v>
      </c>
      <c r="AV1793" s="116">
        <v>112.147954684021</v>
      </c>
      <c r="AW1793" s="116">
        <v>0.5798647737</v>
      </c>
    </row>
    <row r="1794" spans="1:49" x14ac:dyDescent="0.25">
      <c r="A1794" s="127">
        <v>160000</v>
      </c>
      <c r="B1794" s="127">
        <v>580000</v>
      </c>
      <c r="C1794" s="127">
        <v>580000</v>
      </c>
      <c r="D1794" s="116" t="s">
        <v>314</v>
      </c>
      <c r="E1794" s="116" t="s">
        <v>315</v>
      </c>
      <c r="F1794" s="116" t="s">
        <v>316</v>
      </c>
      <c r="G1794" s="116" t="s">
        <v>317</v>
      </c>
      <c r="H1794" s="116">
        <v>0.36</v>
      </c>
      <c r="I1794" s="116">
        <v>0.57999999999999996</v>
      </c>
      <c r="J1794" s="116" t="s">
        <v>268</v>
      </c>
      <c r="K1794" s="116">
        <v>0.55846368296499005</v>
      </c>
      <c r="L1794" s="116">
        <v>3834.0343707532002</v>
      </c>
      <c r="M1794" s="116">
        <v>10.564577774237501</v>
      </c>
      <c r="N1794" s="116">
        <v>1.6447235982399799</v>
      </c>
      <c r="O1794" s="116">
        <v>5.8999330127708598</v>
      </c>
      <c r="P1794" s="116">
        <v>0.91851839813253999</v>
      </c>
      <c r="Q1794" s="116">
        <v>2141.1689553052101</v>
      </c>
      <c r="R1794" s="116">
        <v>1210</v>
      </c>
      <c r="S1794" s="116" t="s">
        <v>318</v>
      </c>
      <c r="T1794" s="116">
        <v>1210</v>
      </c>
      <c r="U1794" s="116" t="s">
        <v>268</v>
      </c>
      <c r="V1794" s="116" t="s">
        <v>268</v>
      </c>
      <c r="Z1794" s="116">
        <v>0</v>
      </c>
      <c r="AA1794" s="116">
        <v>1</v>
      </c>
      <c r="AB1794" s="116">
        <v>5.8999330127708598</v>
      </c>
      <c r="AC1794" s="116">
        <v>0.91851839813253999</v>
      </c>
      <c r="AD1794" s="116">
        <v>2141.1689553052101</v>
      </c>
      <c r="AF1794" s="116">
        <v>-1</v>
      </c>
      <c r="AG1794" s="116">
        <v>-1</v>
      </c>
      <c r="AH1794" s="116">
        <v>-1</v>
      </c>
      <c r="AI1794" s="116">
        <v>-1</v>
      </c>
      <c r="AJ1794" s="116">
        <v>0</v>
      </c>
      <c r="AM1794" s="116" t="s">
        <v>319</v>
      </c>
      <c r="AN1794" s="116">
        <v>-1</v>
      </c>
      <c r="AQ1794" s="116">
        <v>778</v>
      </c>
      <c r="AR1794" s="116" t="s">
        <v>329</v>
      </c>
      <c r="AS1794" s="116" t="s">
        <v>250</v>
      </c>
      <c r="AT1794" s="116" t="s">
        <v>268</v>
      </c>
      <c r="AV1794" s="116">
        <v>200.704570898394</v>
      </c>
      <c r="AW1794" s="116">
        <v>1.7365522752</v>
      </c>
    </row>
    <row r="1795" spans="1:49" x14ac:dyDescent="0.25">
      <c r="A1795" s="127">
        <v>160000</v>
      </c>
      <c r="B1795" s="127">
        <v>580000</v>
      </c>
      <c r="C1795" s="127">
        <v>580000</v>
      </c>
      <c r="D1795" s="116" t="s">
        <v>314</v>
      </c>
      <c r="E1795" s="116" t="s">
        <v>315</v>
      </c>
      <c r="F1795" s="116" t="s">
        <v>316</v>
      </c>
      <c r="G1795" s="116" t="s">
        <v>317</v>
      </c>
      <c r="H1795" s="116">
        <v>0.36</v>
      </c>
      <c r="I1795" s="116">
        <v>0.57999999999999996</v>
      </c>
      <c r="J1795" s="116" t="s">
        <v>268</v>
      </c>
      <c r="K1795" s="116">
        <v>1.277663301311E-2</v>
      </c>
      <c r="L1795" s="116">
        <v>3834.0343707532002</v>
      </c>
      <c r="M1795" s="116">
        <v>10.564577774237501</v>
      </c>
      <c r="N1795" s="116">
        <v>1.6447235982399799</v>
      </c>
      <c r="O1795" s="116">
        <v>0.13497973315993</v>
      </c>
      <c r="P1795" s="116">
        <v>2.101402982272E-2</v>
      </c>
      <c r="Q1795" s="116">
        <v>48.986050114779097</v>
      </c>
      <c r="R1795" s="116">
        <v>1310</v>
      </c>
      <c r="S1795" s="116" t="s">
        <v>318</v>
      </c>
      <c r="T1795" s="116">
        <v>1310</v>
      </c>
      <c r="U1795" s="116" t="s">
        <v>268</v>
      </c>
      <c r="V1795" s="116" t="s">
        <v>268</v>
      </c>
      <c r="Z1795" s="116">
        <v>0</v>
      </c>
      <c r="AA1795" s="116">
        <v>1</v>
      </c>
      <c r="AB1795" s="116">
        <v>0.13497973315993</v>
      </c>
      <c r="AC1795" s="116">
        <v>2.101402982272E-2</v>
      </c>
      <c r="AD1795" s="116">
        <v>48.9860501147799</v>
      </c>
      <c r="AF1795" s="116">
        <v>-1</v>
      </c>
      <c r="AG1795" s="116">
        <v>-1</v>
      </c>
      <c r="AH1795" s="116">
        <v>-1</v>
      </c>
      <c r="AI1795" s="116">
        <v>-1</v>
      </c>
      <c r="AJ1795" s="116">
        <v>0</v>
      </c>
      <c r="AM1795" s="116" t="s">
        <v>319</v>
      </c>
      <c r="AN1795" s="116">
        <v>-1</v>
      </c>
      <c r="AQ1795" s="116">
        <v>778</v>
      </c>
      <c r="AR1795" s="116" t="s">
        <v>329</v>
      </c>
      <c r="AS1795" s="116" t="s">
        <v>250</v>
      </c>
      <c r="AT1795" s="116" t="s">
        <v>268</v>
      </c>
      <c r="AV1795" s="116">
        <v>43.767023269981301</v>
      </c>
      <c r="AW1795" s="116">
        <v>3.9729156600000003E-2</v>
      </c>
    </row>
    <row r="1796" spans="1:49" x14ac:dyDescent="0.25">
      <c r="A1796" s="127">
        <v>160000</v>
      </c>
      <c r="B1796" s="127">
        <v>580000</v>
      </c>
      <c r="C1796" s="127">
        <v>580000</v>
      </c>
      <c r="D1796" s="116" t="s">
        <v>314</v>
      </c>
      <c r="E1796" s="116" t="s">
        <v>315</v>
      </c>
      <c r="F1796" s="116" t="s">
        <v>316</v>
      </c>
      <c r="G1796" s="116" t="s">
        <v>317</v>
      </c>
      <c r="H1796" s="116">
        <v>0.36</v>
      </c>
      <c r="I1796" s="116">
        <v>0.57999999999999996</v>
      </c>
      <c r="J1796" s="116" t="s">
        <v>268</v>
      </c>
      <c r="K1796" s="116">
        <v>4.0402716315049998E-2</v>
      </c>
      <c r="L1796" s="116">
        <v>3834.0343707532002</v>
      </c>
      <c r="M1796" s="116">
        <v>10.564577774237501</v>
      </c>
      <c r="N1796" s="116">
        <v>1.6447235982399799</v>
      </c>
      <c r="O1796" s="116">
        <v>0.42683763880088998</v>
      </c>
      <c r="P1796" s="116">
        <v>6.6451300956370002E-2</v>
      </c>
      <c r="Q1796" s="116">
        <v>154.90540302372699</v>
      </c>
      <c r="R1796" s="116">
        <v>1310</v>
      </c>
      <c r="S1796" s="116" t="s">
        <v>318</v>
      </c>
      <c r="T1796" s="116">
        <v>1310</v>
      </c>
      <c r="U1796" s="116" t="s">
        <v>268</v>
      </c>
      <c r="V1796" s="116" t="s">
        <v>268</v>
      </c>
      <c r="Z1796" s="116">
        <v>0</v>
      </c>
      <c r="AA1796" s="116">
        <v>1</v>
      </c>
      <c r="AB1796" s="116">
        <v>0.42683763880088998</v>
      </c>
      <c r="AC1796" s="116">
        <v>6.6451300956370002E-2</v>
      </c>
      <c r="AD1796" s="116">
        <v>154.90540302372801</v>
      </c>
      <c r="AF1796" s="116">
        <v>-1</v>
      </c>
      <c r="AG1796" s="116">
        <v>-1</v>
      </c>
      <c r="AH1796" s="116">
        <v>-1</v>
      </c>
      <c r="AI1796" s="116">
        <v>-1</v>
      </c>
      <c r="AJ1796" s="116">
        <v>0</v>
      </c>
      <c r="AM1796" s="116" t="s">
        <v>319</v>
      </c>
      <c r="AN1796" s="116">
        <v>-1</v>
      </c>
      <c r="AQ1796" s="116">
        <v>778</v>
      </c>
      <c r="AR1796" s="116" t="s">
        <v>329</v>
      </c>
      <c r="AS1796" s="116" t="s">
        <v>250</v>
      </c>
      <c r="AT1796" s="116" t="s">
        <v>268</v>
      </c>
      <c r="AV1796" s="116">
        <v>64.910081232530501</v>
      </c>
      <c r="AW1796" s="116">
        <v>0.1256329303</v>
      </c>
    </row>
    <row r="1797" spans="1:49" x14ac:dyDescent="0.25">
      <c r="A1797" s="127">
        <v>160000</v>
      </c>
      <c r="B1797" s="127">
        <v>580000</v>
      </c>
      <c r="C1797" s="127">
        <v>580000</v>
      </c>
      <c r="D1797" s="116" t="s">
        <v>314</v>
      </c>
      <c r="E1797" s="116" t="s">
        <v>315</v>
      </c>
      <c r="F1797" s="116" t="s">
        <v>316</v>
      </c>
      <c r="G1797" s="116" t="s">
        <v>317</v>
      </c>
      <c r="H1797" s="116">
        <v>0.36</v>
      </c>
      <c r="I1797" s="116">
        <v>0.57999999999999996</v>
      </c>
      <c r="J1797" s="116" t="s">
        <v>268</v>
      </c>
      <c r="K1797" s="116">
        <v>4.6940255345300002E-3</v>
      </c>
      <c r="L1797" s="116">
        <v>3834.0343707532002</v>
      </c>
      <c r="M1797" s="116">
        <v>10.564577774237501</v>
      </c>
      <c r="N1797" s="116">
        <v>1.6447235982399799</v>
      </c>
      <c r="O1797" s="116">
        <v>4.9590397833839998E-2</v>
      </c>
      <c r="P1797" s="116">
        <v>7.7203745673800001E-3</v>
      </c>
      <c r="Q1797" s="116">
        <v>17.997055236596498</v>
      </c>
      <c r="R1797" s="116">
        <v>1310</v>
      </c>
      <c r="S1797" s="116" t="s">
        <v>318</v>
      </c>
      <c r="T1797" s="116">
        <v>1310</v>
      </c>
      <c r="U1797" s="116" t="s">
        <v>268</v>
      </c>
      <c r="V1797" s="116" t="s">
        <v>268</v>
      </c>
      <c r="Z1797" s="116">
        <v>0</v>
      </c>
      <c r="AA1797" s="116">
        <v>1</v>
      </c>
      <c r="AB1797" s="116">
        <v>4.9590397833839998E-2</v>
      </c>
      <c r="AC1797" s="116">
        <v>7.7203745673800001E-3</v>
      </c>
      <c r="AD1797" s="116">
        <v>17.997055236594999</v>
      </c>
      <c r="AF1797" s="116">
        <v>-1</v>
      </c>
      <c r="AG1797" s="116">
        <v>-1</v>
      </c>
      <c r="AH1797" s="116">
        <v>-1</v>
      </c>
      <c r="AI1797" s="116">
        <v>-1</v>
      </c>
      <c r="AJ1797" s="116">
        <v>0</v>
      </c>
      <c r="AM1797" s="116" t="s">
        <v>319</v>
      </c>
      <c r="AN1797" s="116">
        <v>-1</v>
      </c>
      <c r="AQ1797" s="116">
        <v>778</v>
      </c>
      <c r="AR1797" s="116" t="s">
        <v>329</v>
      </c>
      <c r="AS1797" s="116" t="s">
        <v>250</v>
      </c>
      <c r="AT1797" s="116" t="s">
        <v>268</v>
      </c>
      <c r="AV1797" s="116">
        <v>20.206171944062501</v>
      </c>
      <c r="AW1797" s="116">
        <v>1.45961519E-2</v>
      </c>
    </row>
    <row r="1798" spans="1:49" x14ac:dyDescent="0.25">
      <c r="A1798" s="127">
        <v>160000</v>
      </c>
      <c r="B1798" s="127">
        <v>580000</v>
      </c>
      <c r="C1798" s="127">
        <v>580000</v>
      </c>
      <c r="D1798" s="116" t="s">
        <v>314</v>
      </c>
      <c r="E1798" s="116" t="s">
        <v>315</v>
      </c>
      <c r="F1798" s="116" t="s">
        <v>316</v>
      </c>
      <c r="G1798" s="116" t="s">
        <v>317</v>
      </c>
      <c r="H1798" s="116">
        <v>0.36</v>
      </c>
      <c r="I1798" s="116">
        <v>0.57999999999999996</v>
      </c>
      <c r="J1798" s="116" t="s">
        <v>268</v>
      </c>
      <c r="K1798" s="116">
        <v>1.42639588623E-3</v>
      </c>
      <c r="L1798" s="116">
        <v>3834.0343707532002</v>
      </c>
      <c r="M1798" s="116">
        <v>10.564577774237501</v>
      </c>
      <c r="N1798" s="116">
        <v>1.6447235982399799</v>
      </c>
      <c r="O1798" s="116">
        <v>1.506927027699E-2</v>
      </c>
      <c r="P1798" s="116">
        <v>2.34602697452E-3</v>
      </c>
      <c r="Q1798" s="116">
        <v>5.4688508541298004</v>
      </c>
      <c r="R1798" s="116">
        <v>1310</v>
      </c>
      <c r="S1798" s="116" t="s">
        <v>318</v>
      </c>
      <c r="T1798" s="116">
        <v>1310</v>
      </c>
      <c r="U1798" s="116" t="s">
        <v>268</v>
      </c>
      <c r="V1798" s="116" t="s">
        <v>268</v>
      </c>
      <c r="Z1798" s="116">
        <v>0</v>
      </c>
      <c r="AA1798" s="116">
        <v>1</v>
      </c>
      <c r="AB1798" s="116">
        <v>1.506927027699E-2</v>
      </c>
      <c r="AC1798" s="116">
        <v>2.34602697452E-3</v>
      </c>
      <c r="AD1798" s="116">
        <v>5.4688508541290304</v>
      </c>
      <c r="AF1798" s="116">
        <v>-1</v>
      </c>
      <c r="AG1798" s="116">
        <v>-1</v>
      </c>
      <c r="AH1798" s="116">
        <v>-1</v>
      </c>
      <c r="AI1798" s="116">
        <v>-1</v>
      </c>
      <c r="AJ1798" s="116">
        <v>0</v>
      </c>
      <c r="AM1798" s="116" t="s">
        <v>319</v>
      </c>
      <c r="AN1798" s="116">
        <v>-1</v>
      </c>
      <c r="AQ1798" s="116">
        <v>778</v>
      </c>
      <c r="AR1798" s="116" t="s">
        <v>329</v>
      </c>
      <c r="AS1798" s="116" t="s">
        <v>250</v>
      </c>
      <c r="AT1798" s="116" t="s">
        <v>268</v>
      </c>
      <c r="AV1798" s="116">
        <v>9.9763414531596695</v>
      </c>
      <c r="AW1798" s="116">
        <v>4.4354021999999998E-3</v>
      </c>
    </row>
    <row r="1799" spans="1:49" x14ac:dyDescent="0.25">
      <c r="A1799" s="127">
        <v>160000</v>
      </c>
      <c r="B1799" s="127">
        <v>590000</v>
      </c>
      <c r="C1799" s="127">
        <v>590000</v>
      </c>
      <c r="D1799" s="116" t="s">
        <v>314</v>
      </c>
      <c r="E1799" s="116" t="s">
        <v>315</v>
      </c>
      <c r="F1799" s="116" t="s">
        <v>316</v>
      </c>
      <c r="G1799" s="116" t="s">
        <v>317</v>
      </c>
      <c r="H1799" s="116">
        <v>0.36</v>
      </c>
      <c r="I1799" s="116">
        <v>0.57999999999999996</v>
      </c>
      <c r="J1799" s="116" t="s">
        <v>268</v>
      </c>
      <c r="K1799" s="116">
        <v>0.31075927695182998</v>
      </c>
      <c r="L1799" s="116">
        <v>3885.5721238026999</v>
      </c>
      <c r="M1799" s="116">
        <v>11.3748267598708</v>
      </c>
      <c r="N1799" s="116">
        <v>2.0259391127352901</v>
      </c>
      <c r="O1799" s="116">
        <v>3.5348329393498199</v>
      </c>
      <c r="P1799" s="116">
        <v>0.62957937382204998</v>
      </c>
      <c r="Q1799" s="116">
        <v>1207.4775837371201</v>
      </c>
      <c r="R1799" s="116">
        <v>1210</v>
      </c>
      <c r="S1799" s="116" t="s">
        <v>318</v>
      </c>
      <c r="T1799" s="116">
        <v>1210</v>
      </c>
      <c r="U1799" s="116" t="s">
        <v>268</v>
      </c>
      <c r="V1799" s="116" t="s">
        <v>268</v>
      </c>
      <c r="Z1799" s="116">
        <v>0</v>
      </c>
      <c r="AA1799" s="116">
        <v>1</v>
      </c>
      <c r="AB1799" s="116">
        <v>3.5348329393498199</v>
      </c>
      <c r="AC1799" s="116">
        <v>0.62957937382204998</v>
      </c>
      <c r="AD1799" s="116">
        <v>1207.4775837371201</v>
      </c>
      <c r="AF1799" s="116">
        <v>-1</v>
      </c>
      <c r="AG1799" s="116">
        <v>-1</v>
      </c>
      <c r="AH1799" s="116">
        <v>-1</v>
      </c>
      <c r="AI1799" s="116">
        <v>-1</v>
      </c>
      <c r="AJ1799" s="116">
        <v>0</v>
      </c>
      <c r="AM1799" s="116" t="s">
        <v>319</v>
      </c>
      <c r="AN1799" s="116">
        <v>-1</v>
      </c>
      <c r="AQ1799" s="116">
        <v>778</v>
      </c>
      <c r="AR1799" s="116" t="s">
        <v>329</v>
      </c>
      <c r="AS1799" s="116" t="s">
        <v>250</v>
      </c>
      <c r="AT1799" s="116" t="s">
        <v>268</v>
      </c>
      <c r="AV1799" s="116">
        <v>170.787750971322</v>
      </c>
      <c r="AW1799" s="116">
        <v>0.97930055449999998</v>
      </c>
    </row>
    <row r="1800" spans="1:49" x14ac:dyDescent="0.25">
      <c r="A1800" s="127">
        <v>160000</v>
      </c>
      <c r="B1800" s="127">
        <v>590000</v>
      </c>
      <c r="C1800" s="127">
        <v>590000</v>
      </c>
      <c r="D1800" s="116" t="s">
        <v>314</v>
      </c>
      <c r="E1800" s="116" t="s">
        <v>315</v>
      </c>
      <c r="F1800" s="116" t="s">
        <v>316</v>
      </c>
      <c r="G1800" s="116" t="s">
        <v>317</v>
      </c>
      <c r="H1800" s="116">
        <v>0.36</v>
      </c>
      <c r="I1800" s="116">
        <v>0.57999999999999996</v>
      </c>
      <c r="J1800" s="116" t="s">
        <v>268</v>
      </c>
      <c r="K1800" s="116">
        <v>0.12515262753813</v>
      </c>
      <c r="L1800" s="116">
        <v>3885.5721238026999</v>
      </c>
      <c r="M1800" s="116">
        <v>11.3748267598708</v>
      </c>
      <c r="N1800" s="116">
        <v>2.0259391127352901</v>
      </c>
      <c r="O1800" s="116">
        <v>1.4235894567889</v>
      </c>
      <c r="P1800" s="116">
        <v>0.25355160319108999</v>
      </c>
      <c r="Q1800" s="116">
        <v>486.28956078283198</v>
      </c>
      <c r="R1800" s="116">
        <v>1310</v>
      </c>
      <c r="S1800" s="116" t="s">
        <v>318</v>
      </c>
      <c r="T1800" s="116">
        <v>1310</v>
      </c>
      <c r="U1800" s="116" t="s">
        <v>268</v>
      </c>
      <c r="V1800" s="116" t="s">
        <v>268</v>
      </c>
      <c r="Z1800" s="116">
        <v>0</v>
      </c>
      <c r="AA1800" s="116">
        <v>1</v>
      </c>
      <c r="AB1800" s="116">
        <v>1.4235894567889</v>
      </c>
      <c r="AC1800" s="116">
        <v>0.25355160319108999</v>
      </c>
      <c r="AD1800" s="116">
        <v>486.28956078283198</v>
      </c>
      <c r="AF1800" s="116">
        <v>-1</v>
      </c>
      <c r="AG1800" s="116">
        <v>-1</v>
      </c>
      <c r="AH1800" s="116">
        <v>-1</v>
      </c>
      <c r="AI1800" s="116">
        <v>-1</v>
      </c>
      <c r="AJ1800" s="116">
        <v>0</v>
      </c>
      <c r="AM1800" s="116" t="s">
        <v>319</v>
      </c>
      <c r="AN1800" s="116">
        <v>-1</v>
      </c>
      <c r="AQ1800" s="116">
        <v>778</v>
      </c>
      <c r="AR1800" s="116" t="s">
        <v>329</v>
      </c>
      <c r="AS1800" s="116" t="s">
        <v>250</v>
      </c>
      <c r="AT1800" s="116" t="s">
        <v>268</v>
      </c>
      <c r="AV1800" s="116">
        <v>90.771809283371795</v>
      </c>
      <c r="AW1800" s="116">
        <v>0.39439542640000003</v>
      </c>
    </row>
    <row r="1801" spans="1:49" x14ac:dyDescent="0.25">
      <c r="A1801" s="127">
        <v>160000</v>
      </c>
      <c r="B1801" s="127">
        <v>590000</v>
      </c>
      <c r="C1801" s="127">
        <v>590000</v>
      </c>
      <c r="D1801" s="116" t="s">
        <v>314</v>
      </c>
      <c r="E1801" s="116" t="s">
        <v>315</v>
      </c>
      <c r="F1801" s="116" t="s">
        <v>316</v>
      </c>
      <c r="G1801" s="116" t="s">
        <v>317</v>
      </c>
      <c r="H1801" s="116">
        <v>0.36</v>
      </c>
      <c r="I1801" s="116">
        <v>0.57999999999999996</v>
      </c>
      <c r="J1801" s="116" t="s">
        <v>268</v>
      </c>
      <c r="K1801" s="116">
        <v>8.9582756762409996E-2</v>
      </c>
      <c r="L1801" s="116">
        <v>3885.5721238026999</v>
      </c>
      <c r="M1801" s="116">
        <v>11.3748267598708</v>
      </c>
      <c r="N1801" s="116">
        <v>2.0259391127352901</v>
      </c>
      <c r="O1801" s="116">
        <v>1.0189883388440799</v>
      </c>
      <c r="P1801" s="116">
        <v>0.18148921075162</v>
      </c>
      <c r="Q1801" s="116">
        <v>348.08026244942602</v>
      </c>
      <c r="R1801" s="116">
        <v>1310</v>
      </c>
      <c r="S1801" s="116" t="s">
        <v>318</v>
      </c>
      <c r="T1801" s="116">
        <v>1310</v>
      </c>
      <c r="U1801" s="116" t="s">
        <v>268</v>
      </c>
      <c r="V1801" s="116" t="s">
        <v>268</v>
      </c>
      <c r="Z1801" s="116">
        <v>0</v>
      </c>
      <c r="AA1801" s="116">
        <v>1</v>
      </c>
      <c r="AB1801" s="116">
        <v>1.0189883388440799</v>
      </c>
      <c r="AC1801" s="116">
        <v>0.18148921075162</v>
      </c>
      <c r="AD1801" s="116">
        <v>348.08026244942698</v>
      </c>
      <c r="AF1801" s="116">
        <v>-1</v>
      </c>
      <c r="AG1801" s="116">
        <v>-1</v>
      </c>
      <c r="AH1801" s="116">
        <v>-1</v>
      </c>
      <c r="AI1801" s="116">
        <v>-1</v>
      </c>
      <c r="AJ1801" s="116">
        <v>0</v>
      </c>
      <c r="AM1801" s="116" t="s">
        <v>319</v>
      </c>
      <c r="AN1801" s="116">
        <v>-1</v>
      </c>
      <c r="AQ1801" s="116">
        <v>778</v>
      </c>
      <c r="AR1801" s="116" t="s">
        <v>329</v>
      </c>
      <c r="AS1801" s="116" t="s">
        <v>250</v>
      </c>
      <c r="AT1801" s="116" t="s">
        <v>268</v>
      </c>
      <c r="AV1801" s="116">
        <v>79.020338259870201</v>
      </c>
      <c r="AW1801" s="116">
        <v>0.28230353809999997</v>
      </c>
    </row>
    <row r="1802" spans="1:49" x14ac:dyDescent="0.25">
      <c r="A1802" s="127">
        <v>160000</v>
      </c>
      <c r="B1802" s="127">
        <v>590000</v>
      </c>
      <c r="C1802" s="127">
        <v>590000</v>
      </c>
      <c r="D1802" s="116" t="s">
        <v>314</v>
      </c>
      <c r="E1802" s="116" t="s">
        <v>315</v>
      </c>
      <c r="F1802" s="116" t="s">
        <v>316</v>
      </c>
      <c r="G1802" s="116" t="s">
        <v>317</v>
      </c>
      <c r="H1802" s="116">
        <v>0.36</v>
      </c>
      <c r="I1802" s="116">
        <v>0.57999999999999996</v>
      </c>
      <c r="J1802" s="116" t="s">
        <v>268</v>
      </c>
      <c r="K1802" s="116">
        <v>9.2268792415530002E-2</v>
      </c>
      <c r="L1802" s="116">
        <v>3885.5721238026999</v>
      </c>
      <c r="M1802" s="116">
        <v>11.3748267598708</v>
      </c>
      <c r="N1802" s="116">
        <v>2.0259391127352901</v>
      </c>
      <c r="O1802" s="116">
        <v>1.0495415290692101</v>
      </c>
      <c r="P1802" s="116">
        <v>0.18693095543947999</v>
      </c>
      <c r="Q1802" s="116">
        <v>358.51704770674502</v>
      </c>
      <c r="R1802" s="116">
        <v>1310</v>
      </c>
      <c r="S1802" s="116" t="s">
        <v>318</v>
      </c>
      <c r="T1802" s="116">
        <v>1310</v>
      </c>
      <c r="U1802" s="116" t="s">
        <v>268</v>
      </c>
      <c r="V1802" s="116" t="s">
        <v>268</v>
      </c>
      <c r="Z1802" s="116">
        <v>0</v>
      </c>
      <c r="AA1802" s="116">
        <v>1</v>
      </c>
      <c r="AB1802" s="116">
        <v>1.0495415290692101</v>
      </c>
      <c r="AC1802" s="116">
        <v>0.18693095543947999</v>
      </c>
      <c r="AD1802" s="116">
        <v>358.51704770674399</v>
      </c>
      <c r="AF1802" s="116">
        <v>-1</v>
      </c>
      <c r="AG1802" s="116">
        <v>-1</v>
      </c>
      <c r="AH1802" s="116">
        <v>-1</v>
      </c>
      <c r="AI1802" s="116">
        <v>-1</v>
      </c>
      <c r="AJ1802" s="116">
        <v>0</v>
      </c>
      <c r="AM1802" s="116" t="s">
        <v>319</v>
      </c>
      <c r="AN1802" s="116">
        <v>-1</v>
      </c>
      <c r="AQ1802" s="116">
        <v>778</v>
      </c>
      <c r="AR1802" s="116" t="s">
        <v>329</v>
      </c>
      <c r="AS1802" s="116" t="s">
        <v>250</v>
      </c>
      <c r="AT1802" s="116" t="s">
        <v>268</v>
      </c>
      <c r="AV1802" s="116">
        <v>79.861746394011007</v>
      </c>
      <c r="AW1802" s="116">
        <v>0.29076808409999999</v>
      </c>
    </row>
    <row r="1803" spans="1:49" x14ac:dyDescent="0.25">
      <c r="A1803" s="127">
        <v>160000</v>
      </c>
      <c r="B1803" s="127">
        <v>590000</v>
      </c>
      <c r="C1803" s="127">
        <v>590000</v>
      </c>
      <c r="D1803" s="116" t="s">
        <v>314</v>
      </c>
      <c r="E1803" s="116" t="s">
        <v>315</v>
      </c>
      <c r="F1803" s="116" t="s">
        <v>316</v>
      </c>
      <c r="G1803" s="116" t="s">
        <v>317</v>
      </c>
      <c r="H1803" s="116">
        <v>0.36</v>
      </c>
      <c r="I1803" s="116">
        <v>0.57999999999999996</v>
      </c>
      <c r="J1803" s="116" t="s">
        <v>268</v>
      </c>
      <c r="K1803" s="116">
        <v>0.27563410167659003</v>
      </c>
      <c r="L1803" s="116">
        <v>3859.7510499319801</v>
      </c>
      <c r="M1803" s="116">
        <v>11.401581570764201</v>
      </c>
      <c r="N1803" s="116">
        <v>2.0650287722818699</v>
      </c>
      <c r="O1803" s="116">
        <v>3.14266469395002</v>
      </c>
      <c r="P1803" s="116">
        <v>0.56919235058423001</v>
      </c>
      <c r="Q1803" s="116">
        <v>1063.8790133432899</v>
      </c>
      <c r="R1803" s="116">
        <v>1210</v>
      </c>
      <c r="S1803" s="116" t="s">
        <v>318</v>
      </c>
      <c r="T1803" s="116">
        <v>1210</v>
      </c>
      <c r="U1803" s="116" t="s">
        <v>268</v>
      </c>
      <c r="V1803" s="116" t="s">
        <v>268</v>
      </c>
      <c r="Z1803" s="116">
        <v>0</v>
      </c>
      <c r="AA1803" s="116">
        <v>1</v>
      </c>
      <c r="AB1803" s="116">
        <v>3.14266469395002</v>
      </c>
      <c r="AC1803" s="116">
        <v>0.56919235058423001</v>
      </c>
      <c r="AD1803" s="116">
        <v>1063.8790133432899</v>
      </c>
      <c r="AF1803" s="116">
        <v>-1</v>
      </c>
      <c r="AG1803" s="116">
        <v>-1</v>
      </c>
      <c r="AH1803" s="116">
        <v>-1</v>
      </c>
      <c r="AI1803" s="116">
        <v>-1</v>
      </c>
      <c r="AJ1803" s="116">
        <v>0</v>
      </c>
      <c r="AM1803" s="116" t="s">
        <v>319</v>
      </c>
      <c r="AN1803" s="116">
        <v>-1</v>
      </c>
      <c r="AQ1803" s="116">
        <v>778</v>
      </c>
      <c r="AR1803" s="116" t="s">
        <v>329</v>
      </c>
      <c r="AS1803" s="116" t="s">
        <v>250</v>
      </c>
      <c r="AT1803" s="116" t="s">
        <v>268</v>
      </c>
      <c r="AV1803" s="116">
        <v>168.6334090899</v>
      </c>
      <c r="AW1803" s="116">
        <v>0.86283780480000005</v>
      </c>
    </row>
    <row r="1804" spans="1:49" x14ac:dyDescent="0.25">
      <c r="A1804" s="127">
        <v>160000</v>
      </c>
      <c r="B1804" s="127">
        <v>590000</v>
      </c>
      <c r="C1804" s="127">
        <v>590000</v>
      </c>
      <c r="D1804" s="116" t="s">
        <v>314</v>
      </c>
      <c r="E1804" s="116" t="s">
        <v>315</v>
      </c>
      <c r="F1804" s="116" t="s">
        <v>316</v>
      </c>
      <c r="G1804" s="116" t="s">
        <v>317</v>
      </c>
      <c r="H1804" s="116">
        <v>0.36</v>
      </c>
      <c r="I1804" s="116">
        <v>0.57999999999999996</v>
      </c>
      <c r="J1804" s="116" t="s">
        <v>268</v>
      </c>
      <c r="K1804" s="116">
        <v>8.1201496323570002E-2</v>
      </c>
      <c r="L1804" s="116">
        <v>3859.7510499319801</v>
      </c>
      <c r="M1804" s="116">
        <v>11.401581570764201</v>
      </c>
      <c r="N1804" s="116">
        <v>2.0650287722818699</v>
      </c>
      <c r="O1804" s="116">
        <v>0.92582548400133002</v>
      </c>
      <c r="P1804" s="116">
        <v>0.16768342626051</v>
      </c>
      <c r="Q1804" s="116">
        <v>313.417560690958</v>
      </c>
      <c r="R1804" s="116">
        <v>1310</v>
      </c>
      <c r="S1804" s="116" t="s">
        <v>318</v>
      </c>
      <c r="T1804" s="116">
        <v>1310</v>
      </c>
      <c r="U1804" s="116" t="s">
        <v>268</v>
      </c>
      <c r="V1804" s="116" t="s">
        <v>268</v>
      </c>
      <c r="Z1804" s="116">
        <v>0</v>
      </c>
      <c r="AA1804" s="116">
        <v>1</v>
      </c>
      <c r="AB1804" s="116">
        <v>0.92582548400133002</v>
      </c>
      <c r="AC1804" s="116">
        <v>0.16768342626051</v>
      </c>
      <c r="AD1804" s="116">
        <v>313.417560690958</v>
      </c>
      <c r="AF1804" s="116">
        <v>-1</v>
      </c>
      <c r="AG1804" s="116">
        <v>-1</v>
      </c>
      <c r="AH1804" s="116">
        <v>-1</v>
      </c>
      <c r="AI1804" s="116">
        <v>-1</v>
      </c>
      <c r="AJ1804" s="116">
        <v>0</v>
      </c>
      <c r="AM1804" s="116" t="s">
        <v>319</v>
      </c>
      <c r="AN1804" s="116">
        <v>-1</v>
      </c>
      <c r="AQ1804" s="116">
        <v>778</v>
      </c>
      <c r="AR1804" s="116" t="s">
        <v>329</v>
      </c>
      <c r="AS1804" s="116" t="s">
        <v>250</v>
      </c>
      <c r="AT1804" s="116" t="s">
        <v>268</v>
      </c>
      <c r="AV1804" s="116">
        <v>73.082141201878102</v>
      </c>
      <c r="AW1804" s="116">
        <v>0.25419104679999999</v>
      </c>
    </row>
    <row r="1805" spans="1:49" x14ac:dyDescent="0.25">
      <c r="A1805" s="127">
        <v>160000</v>
      </c>
      <c r="B1805" s="127">
        <v>590000</v>
      </c>
      <c r="C1805" s="127">
        <v>590000</v>
      </c>
      <c r="D1805" s="116" t="s">
        <v>314</v>
      </c>
      <c r="E1805" s="116" t="s">
        <v>315</v>
      </c>
      <c r="F1805" s="116" t="s">
        <v>316</v>
      </c>
      <c r="G1805" s="116" t="s">
        <v>317</v>
      </c>
      <c r="H1805" s="116">
        <v>0.36</v>
      </c>
      <c r="I1805" s="116">
        <v>0.57999999999999996</v>
      </c>
      <c r="J1805" s="116" t="s">
        <v>268</v>
      </c>
      <c r="K1805" s="116">
        <v>0.17716515259292001</v>
      </c>
      <c r="L1805" s="116">
        <v>3859.7510499319801</v>
      </c>
      <c r="M1805" s="116">
        <v>11.401581570764201</v>
      </c>
      <c r="N1805" s="116">
        <v>2.0650287722818699</v>
      </c>
      <c r="O1805" s="116">
        <v>2.0199629387850799</v>
      </c>
      <c r="P1805" s="116">
        <v>0.36585113755009002</v>
      </c>
      <c r="Q1805" s="116">
        <v>683.81338373188601</v>
      </c>
      <c r="R1805" s="116">
        <v>1310</v>
      </c>
      <c r="S1805" s="116" t="s">
        <v>318</v>
      </c>
      <c r="T1805" s="116">
        <v>1310</v>
      </c>
      <c r="U1805" s="116" t="s">
        <v>268</v>
      </c>
      <c r="V1805" s="116" t="s">
        <v>268</v>
      </c>
      <c r="Z1805" s="116">
        <v>0</v>
      </c>
      <c r="AA1805" s="116">
        <v>1</v>
      </c>
      <c r="AB1805" s="116">
        <v>2.0199629387850799</v>
      </c>
      <c r="AC1805" s="116">
        <v>0.36585113755009002</v>
      </c>
      <c r="AD1805" s="116">
        <v>683.81338373188601</v>
      </c>
      <c r="AF1805" s="116">
        <v>-1</v>
      </c>
      <c r="AG1805" s="116">
        <v>-1</v>
      </c>
      <c r="AH1805" s="116">
        <v>-1</v>
      </c>
      <c r="AI1805" s="116">
        <v>-1</v>
      </c>
      <c r="AJ1805" s="116">
        <v>0</v>
      </c>
      <c r="AM1805" s="116" t="s">
        <v>319</v>
      </c>
      <c r="AN1805" s="116">
        <v>-1</v>
      </c>
      <c r="AQ1805" s="116">
        <v>778</v>
      </c>
      <c r="AR1805" s="116" t="s">
        <v>329</v>
      </c>
      <c r="AS1805" s="116" t="s">
        <v>250</v>
      </c>
      <c r="AT1805" s="116" t="s">
        <v>268</v>
      </c>
      <c r="AV1805" s="116">
        <v>107.57324939825401</v>
      </c>
      <c r="AW1805" s="116">
        <v>0.55459317419999998</v>
      </c>
    </row>
    <row r="1806" spans="1:49" x14ac:dyDescent="0.25">
      <c r="A1806" s="127">
        <v>160000</v>
      </c>
      <c r="B1806" s="127">
        <v>590000</v>
      </c>
      <c r="C1806" s="127">
        <v>590000</v>
      </c>
      <c r="D1806" s="116" t="s">
        <v>314</v>
      </c>
      <c r="E1806" s="116" t="s">
        <v>315</v>
      </c>
      <c r="F1806" s="116" t="s">
        <v>316</v>
      </c>
      <c r="G1806" s="116" t="s">
        <v>317</v>
      </c>
      <c r="H1806" s="116">
        <v>0.36</v>
      </c>
      <c r="I1806" s="116">
        <v>0.57999999999999996</v>
      </c>
      <c r="J1806" s="116" t="s">
        <v>268</v>
      </c>
      <c r="K1806" s="116">
        <v>8.3762702913730003E-2</v>
      </c>
      <c r="L1806" s="116">
        <v>3859.7510499319801</v>
      </c>
      <c r="M1806" s="116">
        <v>11.401581570764201</v>
      </c>
      <c r="N1806" s="116">
        <v>2.0650287722818699</v>
      </c>
      <c r="O1806" s="116">
        <v>0.95502728985857999</v>
      </c>
      <c r="P1806" s="116">
        <v>0.17297239156095001</v>
      </c>
      <c r="Q1806" s="116">
        <v>323.30318051640899</v>
      </c>
      <c r="R1806" s="116">
        <v>1310</v>
      </c>
      <c r="S1806" s="116" t="s">
        <v>318</v>
      </c>
      <c r="T1806" s="116">
        <v>1310</v>
      </c>
      <c r="U1806" s="116" t="s">
        <v>268</v>
      </c>
      <c r="V1806" s="116" t="s">
        <v>268</v>
      </c>
      <c r="Z1806" s="116">
        <v>0</v>
      </c>
      <c r="AA1806" s="116">
        <v>1</v>
      </c>
      <c r="AB1806" s="116">
        <v>0.95502728985857999</v>
      </c>
      <c r="AC1806" s="116">
        <v>0.17297239156095001</v>
      </c>
      <c r="AD1806" s="116">
        <v>323.30318051640899</v>
      </c>
      <c r="AF1806" s="116">
        <v>-1</v>
      </c>
      <c r="AG1806" s="116">
        <v>-1</v>
      </c>
      <c r="AH1806" s="116">
        <v>-1</v>
      </c>
      <c r="AI1806" s="116">
        <v>-1</v>
      </c>
      <c r="AJ1806" s="116">
        <v>0</v>
      </c>
      <c r="AM1806" s="116" t="s">
        <v>319</v>
      </c>
      <c r="AN1806" s="116">
        <v>-1</v>
      </c>
      <c r="AQ1806" s="116">
        <v>778</v>
      </c>
      <c r="AR1806" s="116" t="s">
        <v>329</v>
      </c>
      <c r="AS1806" s="116" t="s">
        <v>250</v>
      </c>
      <c r="AT1806" s="116" t="s">
        <v>268</v>
      </c>
      <c r="AV1806" s="116">
        <v>74.366447274184495</v>
      </c>
      <c r="AW1806" s="116">
        <v>0.2622085811</v>
      </c>
    </row>
    <row r="1807" spans="1:49" x14ac:dyDescent="0.25">
      <c r="A1807" s="127">
        <v>160000</v>
      </c>
      <c r="B1807" s="127">
        <v>610000</v>
      </c>
      <c r="C1807" s="127">
        <v>610000</v>
      </c>
      <c r="D1807" s="116" t="s">
        <v>314</v>
      </c>
      <c r="E1807" s="116" t="s">
        <v>315</v>
      </c>
      <c r="F1807" s="116" t="s">
        <v>316</v>
      </c>
      <c r="G1807" s="116" t="s">
        <v>317</v>
      </c>
      <c r="H1807" s="116">
        <v>0.36</v>
      </c>
      <c r="I1807" s="116">
        <v>0.57999999999999996</v>
      </c>
      <c r="J1807" s="116" t="s">
        <v>268</v>
      </c>
      <c r="K1807" s="116">
        <v>7.9111346714800003E-3</v>
      </c>
      <c r="L1807" s="116">
        <v>3833.8590044590401</v>
      </c>
      <c r="M1807" s="116">
        <v>11.092712801283</v>
      </c>
      <c r="N1807" s="116">
        <v>1.9464329892863901</v>
      </c>
      <c r="O1807" s="116">
        <v>8.7755944843029995E-2</v>
      </c>
      <c r="P1807" s="116">
        <v>1.5398493507260001E-2</v>
      </c>
      <c r="Q1807" s="116">
        <v>30.330174895753199</v>
      </c>
      <c r="R1807" s="116">
        <v>1210</v>
      </c>
      <c r="S1807" s="116" t="s">
        <v>318</v>
      </c>
      <c r="T1807" s="116">
        <v>1210</v>
      </c>
      <c r="U1807" s="116" t="s">
        <v>268</v>
      </c>
      <c r="V1807" s="116" t="s">
        <v>268</v>
      </c>
      <c r="Z1807" s="116">
        <v>0</v>
      </c>
      <c r="AA1807" s="116">
        <v>1</v>
      </c>
      <c r="AB1807" s="116">
        <v>8.7755944843029995E-2</v>
      </c>
      <c r="AC1807" s="116">
        <v>1.5398493507260001E-2</v>
      </c>
      <c r="AD1807" s="116">
        <v>30.330174895753501</v>
      </c>
      <c r="AF1807" s="116">
        <v>-1</v>
      </c>
      <c r="AG1807" s="116">
        <v>-1</v>
      </c>
      <c r="AH1807" s="116">
        <v>-1</v>
      </c>
      <c r="AI1807" s="116">
        <v>-1</v>
      </c>
      <c r="AJ1807" s="116">
        <v>0</v>
      </c>
      <c r="AM1807" s="116" t="s">
        <v>319</v>
      </c>
      <c r="AN1807" s="116">
        <v>-1</v>
      </c>
      <c r="AQ1807" s="116">
        <v>778</v>
      </c>
      <c r="AR1807" s="116" t="s">
        <v>329</v>
      </c>
      <c r="AS1807" s="116" t="s">
        <v>250</v>
      </c>
      <c r="AT1807" s="116" t="s">
        <v>268</v>
      </c>
      <c r="AV1807" s="116">
        <v>35.2085548525191</v>
      </c>
      <c r="AW1807" s="116">
        <v>2.4598682E-2</v>
      </c>
    </row>
    <row r="1808" spans="1:49" x14ac:dyDescent="0.25">
      <c r="A1808" s="127">
        <v>160000</v>
      </c>
      <c r="B1808" s="127">
        <v>610000</v>
      </c>
      <c r="C1808" s="127">
        <v>610000</v>
      </c>
      <c r="D1808" s="116" t="s">
        <v>314</v>
      </c>
      <c r="E1808" s="116" t="s">
        <v>315</v>
      </c>
      <c r="F1808" s="116" t="s">
        <v>316</v>
      </c>
      <c r="G1808" s="116" t="s">
        <v>317</v>
      </c>
      <c r="H1808" s="116">
        <v>0.36</v>
      </c>
      <c r="I1808" s="116">
        <v>0.57999999999999996</v>
      </c>
      <c r="J1808" s="116" t="s">
        <v>332</v>
      </c>
      <c r="K1808" s="116">
        <v>7.7087292303310004E-2</v>
      </c>
      <c r="L1808" s="116">
        <v>3833.8590044590401</v>
      </c>
      <c r="M1808" s="116">
        <v>11.092712801283</v>
      </c>
      <c r="N1808" s="116">
        <v>1.9464329892863901</v>
      </c>
      <c r="O1808" s="116">
        <v>0.85510719414924996</v>
      </c>
      <c r="P1808" s="116">
        <v>0.15004524879393999</v>
      </c>
      <c r="Q1808" s="116">
        <v>295.54180972643701</v>
      </c>
      <c r="R1808" s="116">
        <v>1210</v>
      </c>
      <c r="S1808" s="116" t="s">
        <v>318</v>
      </c>
      <c r="T1808" s="116">
        <v>1210</v>
      </c>
      <c r="U1808" s="116" t="s">
        <v>333</v>
      </c>
      <c r="V1808" s="116" t="s">
        <v>332</v>
      </c>
      <c r="Z1808" s="116">
        <v>0</v>
      </c>
      <c r="AA1808" s="116">
        <v>1</v>
      </c>
      <c r="AB1808" s="116">
        <v>0.85510719414924996</v>
      </c>
      <c r="AC1808" s="116">
        <v>0.15004524879393999</v>
      </c>
      <c r="AD1808" s="116">
        <v>1160.92135906715</v>
      </c>
      <c r="AF1808" s="116">
        <v>-1</v>
      </c>
      <c r="AG1808" s="116">
        <v>-1</v>
      </c>
      <c r="AH1808" s="116">
        <v>-1</v>
      </c>
      <c r="AI1808" s="116">
        <v>-1</v>
      </c>
      <c r="AJ1808" s="116">
        <v>0</v>
      </c>
      <c r="AM1808" s="116" t="s">
        <v>319</v>
      </c>
      <c r="AN1808" s="116">
        <v>-1</v>
      </c>
      <c r="AQ1808" s="116">
        <v>778</v>
      </c>
      <c r="AR1808" s="116" t="s">
        <v>329</v>
      </c>
      <c r="AS1808" s="116" t="s">
        <v>250</v>
      </c>
      <c r="AT1808" s="116" t="s">
        <v>268</v>
      </c>
      <c r="AV1808" s="116">
        <v>71.317743662639998</v>
      </c>
      <c r="AW1808" s="116">
        <v>0.94154205930000001</v>
      </c>
    </row>
    <row r="1809" spans="1:49" x14ac:dyDescent="0.25">
      <c r="A1809" s="127">
        <v>160000</v>
      </c>
      <c r="B1809" s="127">
        <v>610000</v>
      </c>
      <c r="C1809" s="127">
        <v>610000</v>
      </c>
      <c r="D1809" s="116" t="s">
        <v>314</v>
      </c>
      <c r="E1809" s="116" t="s">
        <v>315</v>
      </c>
      <c r="F1809" s="116" t="s">
        <v>316</v>
      </c>
      <c r="G1809" s="116" t="s">
        <v>317</v>
      </c>
      <c r="H1809" s="116">
        <v>0.36</v>
      </c>
      <c r="I1809" s="116">
        <v>0.57999999999999996</v>
      </c>
      <c r="J1809" s="116" t="s">
        <v>332</v>
      </c>
      <c r="K1809" s="116">
        <v>0.12471245916355</v>
      </c>
      <c r="L1809" s="116">
        <v>3833.8590044590401</v>
      </c>
      <c r="M1809" s="116">
        <v>11.092712801283</v>
      </c>
      <c r="N1809" s="116">
        <v>1.9464329892863901</v>
      </c>
      <c r="O1809" s="116">
        <v>1.3833994922430499</v>
      </c>
      <c r="P1809" s="116">
        <v>0.24274444469097001</v>
      </c>
      <c r="Q1809" s="116">
        <v>478.129984532425</v>
      </c>
      <c r="R1809" s="116">
        <v>1310</v>
      </c>
      <c r="S1809" s="116" t="s">
        <v>318</v>
      </c>
      <c r="T1809" s="116">
        <v>1310</v>
      </c>
      <c r="U1809" s="116" t="s">
        <v>333</v>
      </c>
      <c r="V1809" s="116" t="s">
        <v>332</v>
      </c>
      <c r="Z1809" s="116">
        <v>0</v>
      </c>
      <c r="AA1809" s="116">
        <v>1</v>
      </c>
      <c r="AB1809" s="116">
        <v>1.3833994922430499</v>
      </c>
      <c r="AC1809" s="116">
        <v>0.24274444469097001</v>
      </c>
      <c r="AD1809" s="116">
        <v>805.47139946682603</v>
      </c>
      <c r="AF1809" s="116">
        <v>-1</v>
      </c>
      <c r="AG1809" s="116">
        <v>-1</v>
      </c>
      <c r="AH1809" s="116">
        <v>-1</v>
      </c>
      <c r="AI1809" s="116">
        <v>-1</v>
      </c>
      <c r="AJ1809" s="116">
        <v>0</v>
      </c>
      <c r="AM1809" s="116" t="s">
        <v>319</v>
      </c>
      <c r="AN1809" s="116">
        <v>-1</v>
      </c>
      <c r="AQ1809" s="116">
        <v>778</v>
      </c>
      <c r="AR1809" s="116" t="s">
        <v>329</v>
      </c>
      <c r="AS1809" s="116" t="s">
        <v>250</v>
      </c>
      <c r="AT1809" s="116" t="s">
        <v>268</v>
      </c>
      <c r="AV1809" s="116">
        <v>98.427063177228902</v>
      </c>
      <c r="AW1809" s="116">
        <v>0.65326147560000003</v>
      </c>
    </row>
    <row r="1810" spans="1:49" x14ac:dyDescent="0.25">
      <c r="A1810" s="127">
        <v>160000</v>
      </c>
      <c r="B1810" s="127">
        <v>610000</v>
      </c>
      <c r="C1810" s="127">
        <v>610000</v>
      </c>
      <c r="D1810" s="116" t="s">
        <v>314</v>
      </c>
      <c r="E1810" s="116" t="s">
        <v>315</v>
      </c>
      <c r="F1810" s="116" t="s">
        <v>316</v>
      </c>
      <c r="G1810" s="116" t="s">
        <v>317</v>
      </c>
      <c r="H1810" s="116">
        <v>0.36</v>
      </c>
      <c r="I1810" s="116">
        <v>0.57999999999999996</v>
      </c>
      <c r="J1810" s="116" t="s">
        <v>268</v>
      </c>
      <c r="K1810" s="116">
        <v>2.0970883530400001E-2</v>
      </c>
      <c r="L1810" s="116">
        <v>3833.8590044590401</v>
      </c>
      <c r="M1810" s="116">
        <v>11.092712801283</v>
      </c>
      <c r="N1810" s="116">
        <v>1.9464329892863901</v>
      </c>
      <c r="O1810" s="116">
        <v>0.23262398819193</v>
      </c>
      <c r="P1810" s="116">
        <v>4.0818419518059999E-2</v>
      </c>
      <c r="Q1810" s="116">
        <v>80.399410654505004</v>
      </c>
      <c r="R1810" s="116">
        <v>1310</v>
      </c>
      <c r="S1810" s="116" t="s">
        <v>318</v>
      </c>
      <c r="T1810" s="116">
        <v>1310</v>
      </c>
      <c r="U1810" s="116" t="s">
        <v>268</v>
      </c>
      <c r="V1810" s="116" t="s">
        <v>268</v>
      </c>
      <c r="Z1810" s="116">
        <v>0</v>
      </c>
      <c r="AA1810" s="116">
        <v>1</v>
      </c>
      <c r="AB1810" s="116">
        <v>0.23262398819193</v>
      </c>
      <c r="AC1810" s="116">
        <v>4.0818419518059999E-2</v>
      </c>
      <c r="AD1810" s="116">
        <v>80.399410654505004</v>
      </c>
      <c r="AF1810" s="116">
        <v>-1</v>
      </c>
      <c r="AG1810" s="116">
        <v>-1</v>
      </c>
      <c r="AH1810" s="116">
        <v>-1</v>
      </c>
      <c r="AI1810" s="116">
        <v>-1</v>
      </c>
      <c r="AJ1810" s="116">
        <v>0</v>
      </c>
      <c r="AM1810" s="116" t="s">
        <v>319</v>
      </c>
      <c r="AN1810" s="116">
        <v>-1</v>
      </c>
      <c r="AQ1810" s="116">
        <v>778</v>
      </c>
      <c r="AR1810" s="116" t="s">
        <v>329</v>
      </c>
      <c r="AS1810" s="116" t="s">
        <v>250</v>
      </c>
      <c r="AT1810" s="116" t="s">
        <v>268</v>
      </c>
      <c r="AV1810" s="116">
        <v>73.843274442046095</v>
      </c>
      <c r="AW1810" s="116">
        <v>6.5206334699999993E-2</v>
      </c>
    </row>
    <row r="1811" spans="1:49" x14ac:dyDescent="0.25">
      <c r="A1811" s="127">
        <v>160000</v>
      </c>
      <c r="B1811" s="127">
        <v>610000</v>
      </c>
      <c r="C1811" s="127">
        <v>610000</v>
      </c>
      <c r="D1811" s="116" t="s">
        <v>314</v>
      </c>
      <c r="E1811" s="116" t="s">
        <v>315</v>
      </c>
      <c r="F1811" s="116" t="s">
        <v>316</v>
      </c>
      <c r="G1811" s="116" t="s">
        <v>317</v>
      </c>
      <c r="H1811" s="116">
        <v>0.36</v>
      </c>
      <c r="I1811" s="116">
        <v>0.57999999999999996</v>
      </c>
      <c r="J1811" s="116" t="s">
        <v>332</v>
      </c>
      <c r="K1811" s="116">
        <v>4.9427910196030003E-2</v>
      </c>
      <c r="L1811" s="116">
        <v>3833.8590044590401</v>
      </c>
      <c r="M1811" s="116">
        <v>11.092712801283</v>
      </c>
      <c r="N1811" s="116">
        <v>1.9464329892863901</v>
      </c>
      <c r="O1811" s="116">
        <v>0.54828961217218997</v>
      </c>
      <c r="P1811" s="116">
        <v>9.6208114997040003E-2</v>
      </c>
      <c r="Q1811" s="116">
        <v>189.49963857665</v>
      </c>
      <c r="R1811" s="116">
        <v>1310</v>
      </c>
      <c r="S1811" s="116" t="s">
        <v>318</v>
      </c>
      <c r="T1811" s="116">
        <v>1310</v>
      </c>
      <c r="U1811" s="116" t="s">
        <v>333</v>
      </c>
      <c r="V1811" s="116" t="s">
        <v>332</v>
      </c>
      <c r="Z1811" s="116">
        <v>0</v>
      </c>
      <c r="AA1811" s="116">
        <v>1</v>
      </c>
      <c r="AB1811" s="116">
        <v>0.54828961217218997</v>
      </c>
      <c r="AC1811" s="116">
        <v>9.6208114997040003E-2</v>
      </c>
      <c r="AD1811" s="116">
        <v>189.49963857665</v>
      </c>
      <c r="AF1811" s="116">
        <v>-1</v>
      </c>
      <c r="AG1811" s="116">
        <v>-1</v>
      </c>
      <c r="AH1811" s="116">
        <v>-1</v>
      </c>
      <c r="AI1811" s="116">
        <v>-1</v>
      </c>
      <c r="AJ1811" s="116">
        <v>0</v>
      </c>
      <c r="AM1811" s="116" t="s">
        <v>319</v>
      </c>
      <c r="AN1811" s="116">
        <v>-1</v>
      </c>
      <c r="AQ1811" s="116">
        <v>778</v>
      </c>
      <c r="AR1811" s="116" t="s">
        <v>329</v>
      </c>
      <c r="AS1811" s="116" t="s">
        <v>250</v>
      </c>
      <c r="AT1811" s="116" t="s">
        <v>268</v>
      </c>
      <c r="AV1811" s="116">
        <v>80.616441507969796</v>
      </c>
      <c r="AW1811" s="116">
        <v>0.1536898934</v>
      </c>
    </row>
    <row r="1812" spans="1:49" x14ac:dyDescent="0.25">
      <c r="A1812" s="127">
        <v>160000</v>
      </c>
      <c r="B1812" s="127">
        <v>610000</v>
      </c>
      <c r="C1812" s="127">
        <v>610000</v>
      </c>
      <c r="D1812" s="116" t="s">
        <v>314</v>
      </c>
      <c r="E1812" s="116" t="s">
        <v>315</v>
      </c>
      <c r="F1812" s="116" t="s">
        <v>316</v>
      </c>
      <c r="G1812" s="116" t="s">
        <v>317</v>
      </c>
      <c r="H1812" s="116">
        <v>0.36</v>
      </c>
      <c r="I1812" s="116">
        <v>0.57999999999999996</v>
      </c>
      <c r="J1812" s="116" t="s">
        <v>268</v>
      </c>
      <c r="K1812" s="116">
        <v>0.55806166764406995</v>
      </c>
      <c r="L1812" s="116">
        <v>3870.8385562077301</v>
      </c>
      <c r="M1812" s="116">
        <v>9.7685821575843406</v>
      </c>
      <c r="N1812" s="116">
        <v>1.48591820324283</v>
      </c>
      <c r="O1812" s="116">
        <v>5.4514712493796296</v>
      </c>
      <c r="P1812" s="116">
        <v>0.82923399048436996</v>
      </c>
      <c r="Q1812" s="116">
        <v>2160.1666198582502</v>
      </c>
      <c r="R1812" s="116">
        <v>1210</v>
      </c>
      <c r="S1812" s="116" t="s">
        <v>318</v>
      </c>
      <c r="T1812" s="116">
        <v>1210</v>
      </c>
      <c r="U1812" s="116" t="s">
        <v>268</v>
      </c>
      <c r="V1812" s="116" t="s">
        <v>268</v>
      </c>
      <c r="Z1812" s="116">
        <v>0</v>
      </c>
      <c r="AA1812" s="116">
        <v>1</v>
      </c>
      <c r="AB1812" s="116">
        <v>5.4514712493796296</v>
      </c>
      <c r="AC1812" s="116">
        <v>0.82923399048436996</v>
      </c>
      <c r="AD1812" s="116">
        <v>2160.1666198582502</v>
      </c>
      <c r="AF1812" s="116">
        <v>-1</v>
      </c>
      <c r="AG1812" s="116">
        <v>-1</v>
      </c>
      <c r="AH1812" s="116">
        <v>-1</v>
      </c>
      <c r="AI1812" s="116">
        <v>-1</v>
      </c>
      <c r="AJ1812" s="116">
        <v>0</v>
      </c>
      <c r="AM1812" s="116" t="s">
        <v>319</v>
      </c>
      <c r="AN1812" s="116">
        <v>-1</v>
      </c>
      <c r="AQ1812" s="116">
        <v>778</v>
      </c>
      <c r="AR1812" s="116" t="s">
        <v>329</v>
      </c>
      <c r="AS1812" s="116" t="s">
        <v>250</v>
      </c>
      <c r="AT1812" s="116" t="s">
        <v>268</v>
      </c>
      <c r="AV1812" s="116">
        <v>199.918665055285</v>
      </c>
      <c r="AW1812" s="116">
        <v>1.7519599511999999</v>
      </c>
    </row>
    <row r="1813" spans="1:49" x14ac:dyDescent="0.25">
      <c r="A1813" s="127">
        <v>160000</v>
      </c>
      <c r="B1813" s="127">
        <v>610000</v>
      </c>
      <c r="C1813" s="127">
        <v>610000</v>
      </c>
      <c r="D1813" s="116" t="s">
        <v>314</v>
      </c>
      <c r="E1813" s="116" t="s">
        <v>315</v>
      </c>
      <c r="F1813" s="116" t="s">
        <v>316</v>
      </c>
      <c r="G1813" s="116" t="s">
        <v>317</v>
      </c>
      <c r="H1813" s="116">
        <v>0.36</v>
      </c>
      <c r="I1813" s="116">
        <v>0.57999999999999996</v>
      </c>
      <c r="J1813" s="116" t="s">
        <v>268</v>
      </c>
      <c r="K1813" s="116">
        <v>5.9701785747680002E-2</v>
      </c>
      <c r="L1813" s="116">
        <v>3870.8385562077301</v>
      </c>
      <c r="M1813" s="116">
        <v>9.7685821575843406</v>
      </c>
      <c r="N1813" s="116">
        <v>1.48591820324283</v>
      </c>
      <c r="O1813" s="116">
        <v>0.58320179903072</v>
      </c>
      <c r="P1813" s="116">
        <v>8.8711970208580002E-2</v>
      </c>
      <c r="Q1813" s="116">
        <v>231.09597414657699</v>
      </c>
      <c r="R1813" s="116">
        <v>1310</v>
      </c>
      <c r="S1813" s="116" t="s">
        <v>318</v>
      </c>
      <c r="T1813" s="116">
        <v>1310</v>
      </c>
      <c r="U1813" s="116" t="s">
        <v>268</v>
      </c>
      <c r="V1813" s="116" t="s">
        <v>268</v>
      </c>
      <c r="Z1813" s="116">
        <v>0</v>
      </c>
      <c r="AA1813" s="116">
        <v>1</v>
      </c>
      <c r="AB1813" s="116">
        <v>0.58320179903072</v>
      </c>
      <c r="AC1813" s="116">
        <v>8.8711970208580002E-2</v>
      </c>
      <c r="AD1813" s="116">
        <v>231.095974146576</v>
      </c>
      <c r="AF1813" s="116">
        <v>-1</v>
      </c>
      <c r="AG1813" s="116">
        <v>-1</v>
      </c>
      <c r="AH1813" s="116">
        <v>-1</v>
      </c>
      <c r="AI1813" s="116">
        <v>-1</v>
      </c>
      <c r="AJ1813" s="116">
        <v>0</v>
      </c>
      <c r="AM1813" s="116" t="s">
        <v>319</v>
      </c>
      <c r="AN1813" s="116">
        <v>-1</v>
      </c>
      <c r="AQ1813" s="116">
        <v>778</v>
      </c>
      <c r="AR1813" s="116" t="s">
        <v>329</v>
      </c>
      <c r="AS1813" s="116" t="s">
        <v>250</v>
      </c>
      <c r="AT1813" s="116" t="s">
        <v>268</v>
      </c>
      <c r="AV1813" s="116">
        <v>75.238624934207195</v>
      </c>
      <c r="AW1813" s="116">
        <v>0.1874257698</v>
      </c>
    </row>
    <row r="1814" spans="1:49" x14ac:dyDescent="0.25">
      <c r="A1814" s="127">
        <v>160000</v>
      </c>
      <c r="B1814" s="127">
        <v>620000</v>
      </c>
      <c r="C1814" s="127">
        <v>620000</v>
      </c>
      <c r="D1814" s="116" t="s">
        <v>314</v>
      </c>
      <c r="E1814" s="116" t="s">
        <v>315</v>
      </c>
      <c r="F1814" s="116" t="s">
        <v>316</v>
      </c>
      <c r="G1814" s="116" t="s">
        <v>317</v>
      </c>
      <c r="H1814" s="116">
        <v>0.36</v>
      </c>
      <c r="I1814" s="116">
        <v>0.57999999999999996</v>
      </c>
      <c r="J1814" s="116" t="s">
        <v>268</v>
      </c>
      <c r="K1814" s="116">
        <v>2.5142125031299999E-2</v>
      </c>
      <c r="L1814" s="116">
        <v>3898.1999989892802</v>
      </c>
      <c r="M1814" s="116">
        <v>11.1947469910815</v>
      </c>
      <c r="N1814" s="116">
        <v>2.1439269887195702</v>
      </c>
      <c r="O1814" s="116">
        <v>0.28145972854362999</v>
      </c>
      <c r="P1814" s="116">
        <v>5.3902880408379997E-2</v>
      </c>
      <c r="Q1814" s="116">
        <v>98.009031771633303</v>
      </c>
      <c r="R1814" s="116">
        <v>1210</v>
      </c>
      <c r="S1814" s="116" t="s">
        <v>318</v>
      </c>
      <c r="T1814" s="116">
        <v>1210</v>
      </c>
      <c r="U1814" s="116" t="s">
        <v>268</v>
      </c>
      <c r="V1814" s="116" t="s">
        <v>268</v>
      </c>
      <c r="Z1814" s="116">
        <v>0</v>
      </c>
      <c r="AA1814" s="116">
        <v>1</v>
      </c>
      <c r="AB1814" s="116">
        <v>0.28145972854362999</v>
      </c>
      <c r="AC1814" s="116">
        <v>5.3902880408379997E-2</v>
      </c>
      <c r="AD1814" s="116">
        <v>98.009031771632905</v>
      </c>
      <c r="AF1814" s="116">
        <v>-1</v>
      </c>
      <c r="AG1814" s="116">
        <v>-1</v>
      </c>
      <c r="AH1814" s="116">
        <v>-1</v>
      </c>
      <c r="AI1814" s="116">
        <v>-1</v>
      </c>
      <c r="AJ1814" s="116">
        <v>0</v>
      </c>
      <c r="AM1814" s="116" t="s">
        <v>319</v>
      </c>
      <c r="AN1814" s="116">
        <v>-1</v>
      </c>
      <c r="AQ1814" s="116">
        <v>778</v>
      </c>
      <c r="AR1814" s="116" t="s">
        <v>329</v>
      </c>
      <c r="AS1814" s="116" t="s">
        <v>250</v>
      </c>
      <c r="AT1814" s="116" t="s">
        <v>268</v>
      </c>
      <c r="AV1814" s="116">
        <v>113.390811778651</v>
      </c>
      <c r="AW1814" s="116">
        <v>7.9488265799999999E-2</v>
      </c>
    </row>
    <row r="1815" spans="1:49" x14ac:dyDescent="0.25">
      <c r="A1815" s="127">
        <v>160000</v>
      </c>
      <c r="B1815" s="127">
        <v>620000</v>
      </c>
      <c r="C1815" s="127">
        <v>620000</v>
      </c>
      <c r="D1815" s="116" t="s">
        <v>314</v>
      </c>
      <c r="E1815" s="116" t="s">
        <v>315</v>
      </c>
      <c r="F1815" s="116" t="s">
        <v>316</v>
      </c>
      <c r="G1815" s="116" t="s">
        <v>317</v>
      </c>
      <c r="H1815" s="116">
        <v>0.36</v>
      </c>
      <c r="I1815" s="116">
        <v>0.57999999999999996</v>
      </c>
      <c r="J1815" s="116" t="s">
        <v>268</v>
      </c>
      <c r="K1815" s="116">
        <v>0.24310308736422001</v>
      </c>
      <c r="L1815" s="116">
        <v>3898.1999989892802</v>
      </c>
      <c r="M1815" s="116">
        <v>11.1947469910815</v>
      </c>
      <c r="N1815" s="116">
        <v>2.1439269887195702</v>
      </c>
      <c r="O1815" s="116">
        <v>2.72147755579322</v>
      </c>
      <c r="P1815" s="116">
        <v>0.52119527004120003</v>
      </c>
      <c r="Q1815" s="116">
        <v>947.66445491749505</v>
      </c>
      <c r="R1815" s="116">
        <v>1310</v>
      </c>
      <c r="S1815" s="116" t="s">
        <v>318</v>
      </c>
      <c r="T1815" s="116">
        <v>1310</v>
      </c>
      <c r="U1815" s="116" t="s">
        <v>268</v>
      </c>
      <c r="V1815" s="116" t="s">
        <v>268</v>
      </c>
      <c r="Z1815" s="116">
        <v>0</v>
      </c>
      <c r="AA1815" s="116">
        <v>1</v>
      </c>
      <c r="AB1815" s="116">
        <v>2.72147755579322</v>
      </c>
      <c r="AC1815" s="116">
        <v>0.52119527004120003</v>
      </c>
      <c r="AD1815" s="116">
        <v>947.66445491749505</v>
      </c>
      <c r="AF1815" s="116">
        <v>-1</v>
      </c>
      <c r="AG1815" s="116">
        <v>-1</v>
      </c>
      <c r="AH1815" s="116">
        <v>-1</v>
      </c>
      <c r="AI1815" s="116">
        <v>-1</v>
      </c>
      <c r="AJ1815" s="116">
        <v>0</v>
      </c>
      <c r="AM1815" s="116" t="s">
        <v>319</v>
      </c>
      <c r="AN1815" s="116">
        <v>-1</v>
      </c>
      <c r="AQ1815" s="116">
        <v>778</v>
      </c>
      <c r="AR1815" s="116" t="s">
        <v>329</v>
      </c>
      <c r="AS1815" s="116" t="s">
        <v>250</v>
      </c>
      <c r="AT1815" s="116" t="s">
        <v>268</v>
      </c>
      <c r="AV1815" s="116">
        <v>129.453679001224</v>
      </c>
      <c r="AW1815" s="116">
        <v>0.76858431059999999</v>
      </c>
    </row>
    <row r="1816" spans="1:49" x14ac:dyDescent="0.25">
      <c r="A1816" s="127">
        <v>160000</v>
      </c>
      <c r="B1816" s="127">
        <v>620000</v>
      </c>
      <c r="C1816" s="127">
        <v>620000</v>
      </c>
      <c r="D1816" s="116" t="s">
        <v>314</v>
      </c>
      <c r="E1816" s="116" t="s">
        <v>315</v>
      </c>
      <c r="F1816" s="116" t="s">
        <v>316</v>
      </c>
      <c r="G1816" s="116" t="s">
        <v>317</v>
      </c>
      <c r="H1816" s="116">
        <v>0.36</v>
      </c>
      <c r="I1816" s="116">
        <v>0.57999999999999996</v>
      </c>
      <c r="J1816" s="116" t="s">
        <v>268</v>
      </c>
      <c r="K1816" s="116">
        <v>1.8325591781210002E-2</v>
      </c>
      <c r="L1816" s="116">
        <v>3898.1999989892802</v>
      </c>
      <c r="M1816" s="116">
        <v>11.1947469910815</v>
      </c>
      <c r="N1816" s="116">
        <v>2.1439269887195702</v>
      </c>
      <c r="O1816" s="116">
        <v>0.20515036345251</v>
      </c>
      <c r="P1816" s="116">
        <v>3.928873080399E-2</v>
      </c>
      <c r="Q1816" s="116">
        <v>71.436821862998698</v>
      </c>
      <c r="R1816" s="116">
        <v>1310</v>
      </c>
      <c r="S1816" s="116" t="s">
        <v>318</v>
      </c>
      <c r="T1816" s="116">
        <v>1310</v>
      </c>
      <c r="U1816" s="116" t="s">
        <v>268</v>
      </c>
      <c r="V1816" s="116" t="s">
        <v>268</v>
      </c>
      <c r="Z1816" s="116">
        <v>0</v>
      </c>
      <c r="AA1816" s="116">
        <v>1</v>
      </c>
      <c r="AB1816" s="116">
        <v>0.20515036345251</v>
      </c>
      <c r="AC1816" s="116">
        <v>3.928873080399E-2</v>
      </c>
      <c r="AD1816" s="116">
        <v>71.436821863000205</v>
      </c>
      <c r="AF1816" s="116">
        <v>-1</v>
      </c>
      <c r="AG1816" s="116">
        <v>-1</v>
      </c>
      <c r="AH1816" s="116">
        <v>-1</v>
      </c>
      <c r="AI1816" s="116">
        <v>-1</v>
      </c>
      <c r="AJ1816" s="116">
        <v>0</v>
      </c>
      <c r="AM1816" s="116" t="s">
        <v>319</v>
      </c>
      <c r="AN1816" s="116">
        <v>-1</v>
      </c>
      <c r="AQ1816" s="116">
        <v>778</v>
      </c>
      <c r="AR1816" s="116" t="s">
        <v>329</v>
      </c>
      <c r="AS1816" s="116" t="s">
        <v>250</v>
      </c>
      <c r="AT1816" s="116" t="s">
        <v>268</v>
      </c>
      <c r="AV1816" s="116">
        <v>34.479527822435799</v>
      </c>
      <c r="AW1816" s="116">
        <v>5.79374062E-2</v>
      </c>
    </row>
    <row r="1817" spans="1:49" x14ac:dyDescent="0.25">
      <c r="A1817" s="127">
        <v>160000</v>
      </c>
      <c r="B1817" s="127">
        <v>620000</v>
      </c>
      <c r="C1817" s="127">
        <v>620000</v>
      </c>
      <c r="D1817" s="116" t="s">
        <v>314</v>
      </c>
      <c r="E1817" s="116" t="s">
        <v>315</v>
      </c>
      <c r="F1817" s="116" t="s">
        <v>316</v>
      </c>
      <c r="G1817" s="116" t="s">
        <v>317</v>
      </c>
      <c r="H1817" s="116">
        <v>0.36</v>
      </c>
      <c r="I1817" s="116">
        <v>0.57999999999999996</v>
      </c>
      <c r="J1817" s="116" t="s">
        <v>268</v>
      </c>
      <c r="K1817" s="116">
        <v>7.6413515860610001E-2</v>
      </c>
      <c r="L1817" s="116">
        <v>3898.1999989892802</v>
      </c>
      <c r="M1817" s="116">
        <v>11.1947469910815</v>
      </c>
      <c r="N1817" s="116">
        <v>2.1439269887195702</v>
      </c>
      <c r="O1817" s="116">
        <v>0.85542997675861998</v>
      </c>
      <c r="P1817" s="116">
        <v>0.16382499895652999</v>
      </c>
      <c r="Q1817" s="116">
        <v>297.87516745063198</v>
      </c>
      <c r="R1817" s="116">
        <v>1310</v>
      </c>
      <c r="S1817" s="116" t="s">
        <v>318</v>
      </c>
      <c r="T1817" s="116">
        <v>1310</v>
      </c>
      <c r="U1817" s="116" t="s">
        <v>268</v>
      </c>
      <c r="V1817" s="116" t="s">
        <v>268</v>
      </c>
      <c r="Z1817" s="116">
        <v>0</v>
      </c>
      <c r="AA1817" s="116">
        <v>1</v>
      </c>
      <c r="AB1817" s="116">
        <v>0.85542997675861998</v>
      </c>
      <c r="AC1817" s="116">
        <v>0.16382499895652999</v>
      </c>
      <c r="AD1817" s="116">
        <v>297.87516745063198</v>
      </c>
      <c r="AF1817" s="116">
        <v>-1</v>
      </c>
      <c r="AG1817" s="116">
        <v>-1</v>
      </c>
      <c r="AH1817" s="116">
        <v>-1</v>
      </c>
      <c r="AI1817" s="116">
        <v>-1</v>
      </c>
      <c r="AJ1817" s="116">
        <v>0</v>
      </c>
      <c r="AM1817" s="116" t="s">
        <v>319</v>
      </c>
      <c r="AN1817" s="116">
        <v>-1</v>
      </c>
      <c r="AQ1817" s="116">
        <v>778</v>
      </c>
      <c r="AR1817" s="116" t="s">
        <v>329</v>
      </c>
      <c r="AS1817" s="116" t="s">
        <v>250</v>
      </c>
      <c r="AT1817" s="116" t="s">
        <v>268</v>
      </c>
      <c r="AV1817" s="116">
        <v>84.544274533054406</v>
      </c>
      <c r="AW1817" s="116">
        <v>0.2415856995</v>
      </c>
    </row>
    <row r="1818" spans="1:49" x14ac:dyDescent="0.25">
      <c r="A1818" s="127">
        <v>160000</v>
      </c>
      <c r="B1818" s="127">
        <v>620000</v>
      </c>
      <c r="C1818" s="127">
        <v>620000</v>
      </c>
      <c r="D1818" s="116" t="s">
        <v>314</v>
      </c>
      <c r="E1818" s="116" t="s">
        <v>315</v>
      </c>
      <c r="F1818" s="116" t="s">
        <v>316</v>
      </c>
      <c r="G1818" s="116" t="s">
        <v>317</v>
      </c>
      <c r="H1818" s="116">
        <v>0.36</v>
      </c>
      <c r="I1818" s="116">
        <v>0.57999999999999996</v>
      </c>
      <c r="J1818" s="116" t="s">
        <v>268</v>
      </c>
      <c r="K1818" s="116">
        <v>0.25477913379164002</v>
      </c>
      <c r="L1818" s="116">
        <v>3898.1999989892802</v>
      </c>
      <c r="M1818" s="116">
        <v>11.1947469910815</v>
      </c>
      <c r="N1818" s="116">
        <v>2.1439269887195702</v>
      </c>
      <c r="O1818" s="116">
        <v>2.8521879414044</v>
      </c>
      <c r="P1818" s="116">
        <v>0.54622786109850996</v>
      </c>
      <c r="Q1818" s="116">
        <v>993.18001908909298</v>
      </c>
      <c r="R1818" s="116">
        <v>1310</v>
      </c>
      <c r="S1818" s="116" t="s">
        <v>318</v>
      </c>
      <c r="T1818" s="116">
        <v>1310</v>
      </c>
      <c r="U1818" s="116" t="s">
        <v>268</v>
      </c>
      <c r="V1818" s="116" t="s">
        <v>268</v>
      </c>
      <c r="Z1818" s="116">
        <v>0</v>
      </c>
      <c r="AA1818" s="116">
        <v>1</v>
      </c>
      <c r="AB1818" s="116">
        <v>2.8521879414044</v>
      </c>
      <c r="AC1818" s="116">
        <v>0.54622786109850996</v>
      </c>
      <c r="AD1818" s="116">
        <v>993.18001908909298</v>
      </c>
      <c r="AF1818" s="116">
        <v>-1</v>
      </c>
      <c r="AG1818" s="116">
        <v>-1</v>
      </c>
      <c r="AH1818" s="116">
        <v>-1</v>
      </c>
      <c r="AI1818" s="116">
        <v>-1</v>
      </c>
      <c r="AJ1818" s="116">
        <v>0</v>
      </c>
      <c r="AM1818" s="116" t="s">
        <v>319</v>
      </c>
      <c r="AN1818" s="116">
        <v>-1</v>
      </c>
      <c r="AQ1818" s="116">
        <v>778</v>
      </c>
      <c r="AR1818" s="116" t="s">
        <v>329</v>
      </c>
      <c r="AS1818" s="116" t="s">
        <v>250</v>
      </c>
      <c r="AT1818" s="116" t="s">
        <v>268</v>
      </c>
      <c r="AV1818" s="116">
        <v>131.614034341939</v>
      </c>
      <c r="AW1818" s="116">
        <v>0.80549879889999998</v>
      </c>
    </row>
    <row r="1819" spans="1:49" x14ac:dyDescent="0.25">
      <c r="A1819" s="127">
        <v>160000</v>
      </c>
      <c r="B1819" s="127">
        <v>620000</v>
      </c>
      <c r="C1819" s="127">
        <v>620000</v>
      </c>
      <c r="D1819" s="116" t="s">
        <v>314</v>
      </c>
      <c r="E1819" s="116" t="s">
        <v>315</v>
      </c>
      <c r="F1819" s="116" t="s">
        <v>316</v>
      </c>
      <c r="G1819" s="116" t="s">
        <v>317</v>
      </c>
      <c r="H1819" s="116">
        <v>0.36</v>
      </c>
      <c r="I1819" s="116">
        <v>0.57999999999999996</v>
      </c>
      <c r="J1819" s="116" t="s">
        <v>268</v>
      </c>
      <c r="K1819" s="116">
        <v>0.55986879173193005</v>
      </c>
      <c r="L1819" s="116">
        <v>3850.56188177167</v>
      </c>
      <c r="M1819" s="116">
        <v>9.7158062198466109</v>
      </c>
      <c r="N1819" s="116">
        <v>1.47654351144811</v>
      </c>
      <c r="O1819" s="116">
        <v>5.4395766890071</v>
      </c>
      <c r="P1819" s="116">
        <v>0.82667063169407995</v>
      </c>
      <c r="Q1819" s="116">
        <v>2155.80942823653</v>
      </c>
      <c r="R1819" s="116">
        <v>1210</v>
      </c>
      <c r="S1819" s="116" t="s">
        <v>318</v>
      </c>
      <c r="T1819" s="116">
        <v>1210</v>
      </c>
      <c r="U1819" s="116" t="s">
        <v>268</v>
      </c>
      <c r="V1819" s="116" t="s">
        <v>268</v>
      </c>
      <c r="Z1819" s="116">
        <v>0</v>
      </c>
      <c r="AA1819" s="116">
        <v>1</v>
      </c>
      <c r="AB1819" s="116">
        <v>5.4395766890071</v>
      </c>
      <c r="AC1819" s="116">
        <v>0.82667063169407995</v>
      </c>
      <c r="AD1819" s="116">
        <v>2155.80942823653</v>
      </c>
      <c r="AF1819" s="116">
        <v>-1</v>
      </c>
      <c r="AG1819" s="116">
        <v>-1</v>
      </c>
      <c r="AH1819" s="116">
        <v>-1</v>
      </c>
      <c r="AI1819" s="116">
        <v>-1</v>
      </c>
      <c r="AJ1819" s="116">
        <v>0</v>
      </c>
      <c r="AM1819" s="116" t="s">
        <v>319</v>
      </c>
      <c r="AN1819" s="116">
        <v>-1</v>
      </c>
      <c r="AQ1819" s="116">
        <v>778</v>
      </c>
      <c r="AR1819" s="116" t="s">
        <v>329</v>
      </c>
      <c r="AS1819" s="116" t="s">
        <v>250</v>
      </c>
      <c r="AT1819" s="116" t="s">
        <v>268</v>
      </c>
      <c r="AV1819" s="116">
        <v>199.82001204050101</v>
      </c>
      <c r="AW1819" s="116">
        <v>1.7484261380999999</v>
      </c>
    </row>
    <row r="1820" spans="1:49" x14ac:dyDescent="0.25">
      <c r="A1820" s="127">
        <v>160000</v>
      </c>
      <c r="B1820" s="127">
        <v>620000</v>
      </c>
      <c r="C1820" s="127">
        <v>620000</v>
      </c>
      <c r="D1820" s="116" t="s">
        <v>314</v>
      </c>
      <c r="E1820" s="116" t="s">
        <v>315</v>
      </c>
      <c r="F1820" s="116" t="s">
        <v>316</v>
      </c>
      <c r="G1820" s="116" t="s">
        <v>317</v>
      </c>
      <c r="H1820" s="116">
        <v>0.36</v>
      </c>
      <c r="I1820" s="116">
        <v>0.57999999999999996</v>
      </c>
      <c r="J1820" s="116" t="s">
        <v>268</v>
      </c>
      <c r="K1820" s="116">
        <v>5.5244593318559999E-2</v>
      </c>
      <c r="L1820" s="116">
        <v>3850.56188177167</v>
      </c>
      <c r="M1820" s="116">
        <v>9.7158062198466109</v>
      </c>
      <c r="N1820" s="116">
        <v>1.47654351144811</v>
      </c>
      <c r="O1820" s="116">
        <v>0.53674576337740998</v>
      </c>
      <c r="P1820" s="116">
        <v>8.1571045807109999E-2</v>
      </c>
      <c r="Q1820" s="116">
        <v>212.72272520644401</v>
      </c>
      <c r="R1820" s="116">
        <v>1310</v>
      </c>
      <c r="S1820" s="116" t="s">
        <v>318</v>
      </c>
      <c r="T1820" s="116">
        <v>1310</v>
      </c>
      <c r="U1820" s="116" t="s">
        <v>268</v>
      </c>
      <c r="V1820" s="116" t="s">
        <v>268</v>
      </c>
      <c r="Z1820" s="116">
        <v>0</v>
      </c>
      <c r="AA1820" s="116">
        <v>1</v>
      </c>
      <c r="AB1820" s="116">
        <v>0.53674576337740998</v>
      </c>
      <c r="AC1820" s="116">
        <v>8.1571045807109999E-2</v>
      </c>
      <c r="AD1820" s="116">
        <v>212.72272520644501</v>
      </c>
      <c r="AF1820" s="116">
        <v>-1</v>
      </c>
      <c r="AG1820" s="116">
        <v>-1</v>
      </c>
      <c r="AH1820" s="116">
        <v>-1</v>
      </c>
      <c r="AI1820" s="116">
        <v>-1</v>
      </c>
      <c r="AJ1820" s="116">
        <v>0</v>
      </c>
      <c r="AM1820" s="116" t="s">
        <v>319</v>
      </c>
      <c r="AN1820" s="116">
        <v>-1</v>
      </c>
      <c r="AQ1820" s="116">
        <v>778</v>
      </c>
      <c r="AR1820" s="116" t="s">
        <v>329</v>
      </c>
      <c r="AS1820" s="116" t="s">
        <v>250</v>
      </c>
      <c r="AT1820" s="116" t="s">
        <v>268</v>
      </c>
      <c r="AV1820" s="116">
        <v>68.433815097933007</v>
      </c>
      <c r="AW1820" s="116">
        <v>0.1725245135</v>
      </c>
    </row>
    <row r="1821" spans="1:49" x14ac:dyDescent="0.25">
      <c r="A1821" s="127">
        <v>160000</v>
      </c>
      <c r="B1821" s="127">
        <v>620000</v>
      </c>
      <c r="C1821" s="127">
        <v>620000</v>
      </c>
      <c r="D1821" s="116" t="s">
        <v>314</v>
      </c>
      <c r="E1821" s="116" t="s">
        <v>315</v>
      </c>
      <c r="F1821" s="116" t="s">
        <v>316</v>
      </c>
      <c r="G1821" s="116" t="s">
        <v>317</v>
      </c>
      <c r="H1821" s="116">
        <v>0.36</v>
      </c>
      <c r="I1821" s="116">
        <v>0.57999999999999996</v>
      </c>
      <c r="J1821" s="116" t="s">
        <v>268</v>
      </c>
      <c r="K1821" s="116">
        <v>2.6500685943999999E-3</v>
      </c>
      <c r="L1821" s="116">
        <v>3850.56188177167</v>
      </c>
      <c r="M1821" s="116">
        <v>9.7158062198466109</v>
      </c>
      <c r="N1821" s="116">
        <v>1.47654351144811</v>
      </c>
      <c r="O1821" s="116">
        <v>2.5747552932530001E-2</v>
      </c>
      <c r="P1821" s="116">
        <v>3.9129415879599998E-3</v>
      </c>
      <c r="Q1821" s="116">
        <v>10.2042531136922</v>
      </c>
      <c r="R1821" s="116">
        <v>1310</v>
      </c>
      <c r="S1821" s="116" t="s">
        <v>318</v>
      </c>
      <c r="T1821" s="116">
        <v>1310</v>
      </c>
      <c r="U1821" s="116" t="s">
        <v>268</v>
      </c>
      <c r="V1821" s="116" t="s">
        <v>268</v>
      </c>
      <c r="Z1821" s="116">
        <v>0</v>
      </c>
      <c r="AA1821" s="116">
        <v>1</v>
      </c>
      <c r="AB1821" s="116">
        <v>2.5747552932530001E-2</v>
      </c>
      <c r="AC1821" s="116">
        <v>3.9129415879599998E-3</v>
      </c>
      <c r="AD1821" s="116">
        <v>10.2042531136908</v>
      </c>
      <c r="AF1821" s="116">
        <v>-1</v>
      </c>
      <c r="AG1821" s="116">
        <v>-1</v>
      </c>
      <c r="AH1821" s="116">
        <v>-1</v>
      </c>
      <c r="AI1821" s="116">
        <v>-1</v>
      </c>
      <c r="AJ1821" s="116">
        <v>0</v>
      </c>
      <c r="AM1821" s="116" t="s">
        <v>319</v>
      </c>
      <c r="AN1821" s="116">
        <v>-1</v>
      </c>
      <c r="AQ1821" s="116">
        <v>778</v>
      </c>
      <c r="AR1821" s="116" t="s">
        <v>329</v>
      </c>
      <c r="AS1821" s="116" t="s">
        <v>250</v>
      </c>
      <c r="AT1821" s="116" t="s">
        <v>268</v>
      </c>
      <c r="AV1821" s="116">
        <v>13.8917191154669</v>
      </c>
      <c r="AW1821" s="116">
        <v>8.2759554999999995E-3</v>
      </c>
    </row>
    <row r="1822" spans="1:49" x14ac:dyDescent="0.25">
      <c r="A1822" s="127">
        <v>160000</v>
      </c>
      <c r="B1822" s="127">
        <v>620000</v>
      </c>
      <c r="C1822" s="127">
        <v>620000</v>
      </c>
      <c r="D1822" s="116" t="s">
        <v>314</v>
      </c>
      <c r="E1822" s="116" t="s">
        <v>315</v>
      </c>
      <c r="F1822" s="116" t="s">
        <v>316</v>
      </c>
      <c r="G1822" s="116" t="s">
        <v>317</v>
      </c>
      <c r="H1822" s="116">
        <v>0.36</v>
      </c>
      <c r="I1822" s="116">
        <v>0.57999999999999996</v>
      </c>
      <c r="J1822" s="116" t="s">
        <v>268</v>
      </c>
      <c r="K1822" s="116">
        <v>0.31352957179417001</v>
      </c>
      <c r="L1822" s="116">
        <v>3847.0764316823902</v>
      </c>
      <c r="M1822" s="116">
        <v>11.2643394625761</v>
      </c>
      <c r="N1822" s="116">
        <v>2.0043743672844401</v>
      </c>
      <c r="O1822" s="116">
        <v>3.5317035282457598</v>
      </c>
      <c r="P1822" s="116">
        <v>0.62843063708990998</v>
      </c>
      <c r="Q1822" s="116">
        <v>1206.17222628485</v>
      </c>
      <c r="R1822" s="116">
        <v>1210</v>
      </c>
      <c r="S1822" s="116" t="s">
        <v>318</v>
      </c>
      <c r="T1822" s="116">
        <v>1210</v>
      </c>
      <c r="U1822" s="116" t="s">
        <v>268</v>
      </c>
      <c r="V1822" s="116" t="s">
        <v>268</v>
      </c>
      <c r="Z1822" s="116">
        <v>0</v>
      </c>
      <c r="AA1822" s="116">
        <v>1</v>
      </c>
      <c r="AB1822" s="116">
        <v>3.5317035282457598</v>
      </c>
      <c r="AC1822" s="116">
        <v>0.62843063708990998</v>
      </c>
      <c r="AD1822" s="116">
        <v>1206.17222628485</v>
      </c>
      <c r="AF1822" s="116">
        <v>-1</v>
      </c>
      <c r="AG1822" s="116">
        <v>-1</v>
      </c>
      <c r="AH1822" s="116">
        <v>-1</v>
      </c>
      <c r="AI1822" s="116">
        <v>-1</v>
      </c>
      <c r="AJ1822" s="116">
        <v>0</v>
      </c>
      <c r="AM1822" s="116" t="s">
        <v>319</v>
      </c>
      <c r="AN1822" s="116">
        <v>-1</v>
      </c>
      <c r="AQ1822" s="116">
        <v>778</v>
      </c>
      <c r="AR1822" s="116" t="s">
        <v>329</v>
      </c>
      <c r="AS1822" s="116" t="s">
        <v>250</v>
      </c>
      <c r="AT1822" s="116" t="s">
        <v>268</v>
      </c>
      <c r="AV1822" s="116">
        <v>200.05289531889801</v>
      </c>
      <c r="AW1822" s="116">
        <v>0.9782418705</v>
      </c>
    </row>
    <row r="1823" spans="1:49" x14ac:dyDescent="0.25">
      <c r="A1823" s="127">
        <v>160000</v>
      </c>
      <c r="B1823" s="127">
        <v>620000</v>
      </c>
      <c r="C1823" s="127">
        <v>620000</v>
      </c>
      <c r="D1823" s="116" t="s">
        <v>314</v>
      </c>
      <c r="E1823" s="116" t="s">
        <v>315</v>
      </c>
      <c r="F1823" s="116" t="s">
        <v>316</v>
      </c>
      <c r="G1823" s="116" t="s">
        <v>317</v>
      </c>
      <c r="H1823" s="116">
        <v>0.36</v>
      </c>
      <c r="I1823" s="116">
        <v>0.57999999999999996</v>
      </c>
      <c r="J1823" s="116" t="s">
        <v>268</v>
      </c>
      <c r="K1823" s="116">
        <v>8.3204896797779995E-2</v>
      </c>
      <c r="L1823" s="116">
        <v>3847.0764316823902</v>
      </c>
      <c r="M1823" s="116">
        <v>11.2643394625761</v>
      </c>
      <c r="N1823" s="116">
        <v>2.0043743672844401</v>
      </c>
      <c r="O1823" s="116">
        <v>0.93724820247881002</v>
      </c>
      <c r="P1823" s="116">
        <v>0.16677376237401001</v>
      </c>
      <c r="Q1823" s="116">
        <v>320.09559747130498</v>
      </c>
      <c r="R1823" s="116">
        <v>1310</v>
      </c>
      <c r="S1823" s="116" t="s">
        <v>318</v>
      </c>
      <c r="T1823" s="116">
        <v>1310</v>
      </c>
      <c r="U1823" s="116" t="s">
        <v>268</v>
      </c>
      <c r="V1823" s="116" t="s">
        <v>268</v>
      </c>
      <c r="Z1823" s="116">
        <v>0</v>
      </c>
      <c r="AA1823" s="116">
        <v>1</v>
      </c>
      <c r="AB1823" s="116">
        <v>0.93724820247881002</v>
      </c>
      <c r="AC1823" s="116">
        <v>0.16677376237401001</v>
      </c>
      <c r="AD1823" s="116">
        <v>320.09559747130601</v>
      </c>
      <c r="AF1823" s="116">
        <v>-1</v>
      </c>
      <c r="AG1823" s="116">
        <v>-1</v>
      </c>
      <c r="AH1823" s="116">
        <v>-1</v>
      </c>
      <c r="AI1823" s="116">
        <v>-1</v>
      </c>
      <c r="AJ1823" s="116">
        <v>0</v>
      </c>
      <c r="AM1823" s="116" t="s">
        <v>319</v>
      </c>
      <c r="AN1823" s="116">
        <v>-1</v>
      </c>
      <c r="AQ1823" s="116">
        <v>778</v>
      </c>
      <c r="AR1823" s="116" t="s">
        <v>329</v>
      </c>
      <c r="AS1823" s="116" t="s">
        <v>250</v>
      </c>
      <c r="AT1823" s="116" t="s">
        <v>268</v>
      </c>
      <c r="AV1823" s="116">
        <v>111.286168362298</v>
      </c>
      <c r="AW1823" s="116">
        <v>0.25960713499999999</v>
      </c>
    </row>
    <row r="1824" spans="1:49" x14ac:dyDescent="0.25">
      <c r="A1824" s="127">
        <v>160000</v>
      </c>
      <c r="B1824" s="127">
        <v>620000</v>
      </c>
      <c r="C1824" s="127">
        <v>620000</v>
      </c>
      <c r="D1824" s="116" t="s">
        <v>314</v>
      </c>
      <c r="E1824" s="116" t="s">
        <v>315</v>
      </c>
      <c r="F1824" s="116" t="s">
        <v>316</v>
      </c>
      <c r="G1824" s="116" t="s">
        <v>317</v>
      </c>
      <c r="H1824" s="116">
        <v>0.36</v>
      </c>
      <c r="I1824" s="116">
        <v>0.57999999999999996</v>
      </c>
      <c r="J1824" s="116" t="s">
        <v>268</v>
      </c>
      <c r="K1824" s="116">
        <v>0.22102898514499</v>
      </c>
      <c r="L1824" s="116">
        <v>3847.0764316823902</v>
      </c>
      <c r="M1824" s="116">
        <v>11.2643394625761</v>
      </c>
      <c r="N1824" s="116">
        <v>2.0043743672844401</v>
      </c>
      <c r="O1824" s="116">
        <v>2.48974551974195</v>
      </c>
      <c r="P1824" s="116">
        <v>0.44302483225152001</v>
      </c>
      <c r="Q1824" s="116">
        <v>850.31539946999703</v>
      </c>
      <c r="R1824" s="116">
        <v>1310</v>
      </c>
      <c r="S1824" s="116" t="s">
        <v>318</v>
      </c>
      <c r="T1824" s="116">
        <v>1310</v>
      </c>
      <c r="U1824" s="116" t="s">
        <v>268</v>
      </c>
      <c r="V1824" s="116" t="s">
        <v>268</v>
      </c>
      <c r="Z1824" s="116">
        <v>0</v>
      </c>
      <c r="AA1824" s="116">
        <v>1</v>
      </c>
      <c r="AB1824" s="116">
        <v>2.48974551974195</v>
      </c>
      <c r="AC1824" s="116">
        <v>0.44302483225152001</v>
      </c>
      <c r="AD1824" s="116">
        <v>850.31539946999703</v>
      </c>
      <c r="AF1824" s="116">
        <v>-1</v>
      </c>
      <c r="AG1824" s="116">
        <v>-1</v>
      </c>
      <c r="AH1824" s="116">
        <v>-1</v>
      </c>
      <c r="AI1824" s="116">
        <v>-1</v>
      </c>
      <c r="AJ1824" s="116">
        <v>0</v>
      </c>
      <c r="AM1824" s="116" t="s">
        <v>319</v>
      </c>
      <c r="AN1824" s="116">
        <v>-1</v>
      </c>
      <c r="AQ1824" s="116">
        <v>778</v>
      </c>
      <c r="AR1824" s="116" t="s">
        <v>329</v>
      </c>
      <c r="AS1824" s="116" t="s">
        <v>250</v>
      </c>
      <c r="AT1824" s="116" t="s">
        <v>268</v>
      </c>
      <c r="AV1824" s="116">
        <v>134.41762134389799</v>
      </c>
      <c r="AW1824" s="116">
        <v>0.68963130530000005</v>
      </c>
    </row>
    <row r="1825" spans="1:49" x14ac:dyDescent="0.25">
      <c r="A1825" s="127">
        <v>160000</v>
      </c>
      <c r="B1825" s="127">
        <v>630000</v>
      </c>
      <c r="C1825" s="127">
        <v>630000</v>
      </c>
      <c r="D1825" s="116" t="s">
        <v>314</v>
      </c>
      <c r="E1825" s="116" t="s">
        <v>315</v>
      </c>
      <c r="F1825" s="116" t="s">
        <v>316</v>
      </c>
      <c r="G1825" s="116" t="s">
        <v>317</v>
      </c>
      <c r="H1825" s="116">
        <v>0.36</v>
      </c>
      <c r="I1825" s="116">
        <v>0.57999999999999996</v>
      </c>
      <c r="J1825" s="116" t="s">
        <v>268</v>
      </c>
      <c r="K1825" s="116">
        <v>0.3537377916162</v>
      </c>
      <c r="L1825" s="116">
        <v>3880.7632183114902</v>
      </c>
      <c r="M1825" s="116">
        <v>10.314560222852499</v>
      </c>
      <c r="N1825" s="116">
        <v>1.7382716851028099</v>
      </c>
      <c r="O1825" s="116">
        <v>3.6486497547242198</v>
      </c>
      <c r="P1825" s="116">
        <v>0.61489238711725003</v>
      </c>
      <c r="Q1825" s="116">
        <v>1372.7726106309001</v>
      </c>
      <c r="R1825" s="116">
        <v>1210</v>
      </c>
      <c r="S1825" s="116" t="s">
        <v>318</v>
      </c>
      <c r="T1825" s="116">
        <v>1210</v>
      </c>
      <c r="U1825" s="116" t="s">
        <v>268</v>
      </c>
      <c r="V1825" s="116" t="s">
        <v>268</v>
      </c>
      <c r="Z1825" s="116">
        <v>0</v>
      </c>
      <c r="AA1825" s="116">
        <v>1</v>
      </c>
      <c r="AB1825" s="116">
        <v>3.6486497547242198</v>
      </c>
      <c r="AC1825" s="116">
        <v>0.61489238711725003</v>
      </c>
      <c r="AD1825" s="116">
        <v>1372.7726106309001</v>
      </c>
      <c r="AF1825" s="116">
        <v>-1</v>
      </c>
      <c r="AG1825" s="116">
        <v>-1</v>
      </c>
      <c r="AH1825" s="116">
        <v>-1</v>
      </c>
      <c r="AI1825" s="116">
        <v>-1</v>
      </c>
      <c r="AJ1825" s="116">
        <v>0</v>
      </c>
      <c r="AM1825" s="116" t="s">
        <v>319</v>
      </c>
      <c r="AN1825" s="116">
        <v>-1</v>
      </c>
      <c r="AQ1825" s="116">
        <v>778</v>
      </c>
      <c r="AR1825" s="116" t="s">
        <v>329</v>
      </c>
      <c r="AS1825" s="116" t="s">
        <v>250</v>
      </c>
      <c r="AT1825" s="116" t="s">
        <v>268</v>
      </c>
      <c r="AV1825" s="116">
        <v>199.24303878145801</v>
      </c>
      <c r="AW1825" s="116">
        <v>1.1133597815</v>
      </c>
    </row>
    <row r="1826" spans="1:49" x14ac:dyDescent="0.25">
      <c r="A1826" s="127">
        <v>160000</v>
      </c>
      <c r="B1826" s="127">
        <v>630000</v>
      </c>
      <c r="C1826" s="127">
        <v>630000</v>
      </c>
      <c r="D1826" s="116" t="s">
        <v>314</v>
      </c>
      <c r="E1826" s="116" t="s">
        <v>315</v>
      </c>
      <c r="F1826" s="116" t="s">
        <v>316</v>
      </c>
      <c r="G1826" s="116" t="s">
        <v>317</v>
      </c>
      <c r="H1826" s="116">
        <v>0.36</v>
      </c>
      <c r="I1826" s="116">
        <v>0.57999999999999996</v>
      </c>
      <c r="J1826" s="116" t="s">
        <v>268</v>
      </c>
      <c r="K1826" s="116">
        <v>0.25951638869774002</v>
      </c>
      <c r="L1826" s="116">
        <v>3880.7632183114902</v>
      </c>
      <c r="M1826" s="116">
        <v>10.314560222852499</v>
      </c>
      <c r="N1826" s="116">
        <v>1.7382716851028099</v>
      </c>
      <c r="O1826" s="116">
        <v>2.6767974200400699</v>
      </c>
      <c r="P1826" s="116">
        <v>0.45110999029342003</v>
      </c>
      <c r="Q1826" s="116">
        <v>1007.12165580722</v>
      </c>
      <c r="R1826" s="116">
        <v>1310</v>
      </c>
      <c r="S1826" s="116" t="s">
        <v>318</v>
      </c>
      <c r="T1826" s="116">
        <v>1310</v>
      </c>
      <c r="U1826" s="116" t="s">
        <v>268</v>
      </c>
      <c r="V1826" s="116" t="s">
        <v>268</v>
      </c>
      <c r="Z1826" s="116">
        <v>0</v>
      </c>
      <c r="AA1826" s="116">
        <v>1</v>
      </c>
      <c r="AB1826" s="116">
        <v>2.6767974200400699</v>
      </c>
      <c r="AC1826" s="116">
        <v>0.45110999029342003</v>
      </c>
      <c r="AD1826" s="116">
        <v>1007.12165580722</v>
      </c>
      <c r="AF1826" s="116">
        <v>-1</v>
      </c>
      <c r="AG1826" s="116">
        <v>-1</v>
      </c>
      <c r="AH1826" s="116">
        <v>-1</v>
      </c>
      <c r="AI1826" s="116">
        <v>-1</v>
      </c>
      <c r="AJ1826" s="116">
        <v>0</v>
      </c>
      <c r="AM1826" s="116" t="s">
        <v>319</v>
      </c>
      <c r="AN1826" s="116">
        <v>-1</v>
      </c>
      <c r="AQ1826" s="116">
        <v>778</v>
      </c>
      <c r="AR1826" s="116" t="s">
        <v>329</v>
      </c>
      <c r="AS1826" s="116" t="s">
        <v>250</v>
      </c>
      <c r="AT1826" s="116" t="s">
        <v>268</v>
      </c>
      <c r="AV1826" s="116">
        <v>129.76071483642201</v>
      </c>
      <c r="AW1826" s="116">
        <v>0.81680588470000004</v>
      </c>
    </row>
    <row r="1827" spans="1:49" x14ac:dyDescent="0.25">
      <c r="A1827" s="127">
        <v>160000</v>
      </c>
      <c r="B1827" s="127">
        <v>630000</v>
      </c>
      <c r="C1827" s="127">
        <v>630000</v>
      </c>
      <c r="D1827" s="116" t="s">
        <v>314</v>
      </c>
      <c r="E1827" s="116" t="s">
        <v>315</v>
      </c>
      <c r="F1827" s="116" t="s">
        <v>316</v>
      </c>
      <c r="G1827" s="116" t="s">
        <v>317</v>
      </c>
      <c r="H1827" s="116">
        <v>0.36</v>
      </c>
      <c r="I1827" s="116">
        <v>0.57999999999999996</v>
      </c>
      <c r="J1827" s="116" t="s">
        <v>268</v>
      </c>
      <c r="K1827" s="116">
        <v>4.5092731698499998E-3</v>
      </c>
      <c r="L1827" s="116">
        <v>3880.7632183114902</v>
      </c>
      <c r="M1827" s="116">
        <v>10.314560222852499</v>
      </c>
      <c r="N1827" s="116">
        <v>1.7382716851028099</v>
      </c>
      <c r="O1827" s="116">
        <v>4.6511169671779998E-2</v>
      </c>
      <c r="P1827" s="116">
        <v>7.8383418715499992E-3</v>
      </c>
      <c r="Q1827" s="116">
        <v>17.499421458899899</v>
      </c>
      <c r="R1827" s="116">
        <v>1310</v>
      </c>
      <c r="S1827" s="116" t="s">
        <v>318</v>
      </c>
      <c r="T1827" s="116">
        <v>1310</v>
      </c>
      <c r="U1827" s="116" t="s">
        <v>268</v>
      </c>
      <c r="V1827" s="116" t="s">
        <v>268</v>
      </c>
      <c r="Z1827" s="116">
        <v>0</v>
      </c>
      <c r="AA1827" s="116">
        <v>1</v>
      </c>
      <c r="AB1827" s="116">
        <v>4.6511169671779998E-2</v>
      </c>
      <c r="AC1827" s="116">
        <v>7.8383418715499992E-3</v>
      </c>
      <c r="AD1827" s="116">
        <v>17.4994214588998</v>
      </c>
      <c r="AF1827" s="116">
        <v>-1</v>
      </c>
      <c r="AG1827" s="116">
        <v>-1</v>
      </c>
      <c r="AH1827" s="116">
        <v>-1</v>
      </c>
      <c r="AI1827" s="116">
        <v>-1</v>
      </c>
      <c r="AJ1827" s="116">
        <v>0</v>
      </c>
      <c r="AM1827" s="116" t="s">
        <v>319</v>
      </c>
      <c r="AN1827" s="116">
        <v>-1</v>
      </c>
      <c r="AQ1827" s="116">
        <v>778</v>
      </c>
      <c r="AR1827" s="116" t="s">
        <v>329</v>
      </c>
      <c r="AS1827" s="116" t="s">
        <v>250</v>
      </c>
      <c r="AT1827" s="116" t="s">
        <v>268</v>
      </c>
      <c r="AV1827" s="116">
        <v>67.347816657742101</v>
      </c>
      <c r="AW1827" s="116">
        <v>1.4192555900000001E-2</v>
      </c>
    </row>
    <row r="1828" spans="1:49" x14ac:dyDescent="0.25">
      <c r="A1828" s="127">
        <v>160000</v>
      </c>
      <c r="B1828" s="127">
        <v>630000</v>
      </c>
      <c r="C1828" s="127">
        <v>630000</v>
      </c>
      <c r="D1828" s="116" t="s">
        <v>314</v>
      </c>
      <c r="E1828" s="116" t="s">
        <v>315</v>
      </c>
      <c r="F1828" s="116" t="s">
        <v>316</v>
      </c>
      <c r="G1828" s="116" t="s">
        <v>317</v>
      </c>
      <c r="H1828" s="116">
        <v>0.36</v>
      </c>
      <c r="I1828" s="116">
        <v>0.57999999999999996</v>
      </c>
      <c r="J1828" s="116" t="s">
        <v>268</v>
      </c>
      <c r="K1828" s="116">
        <v>8.1800859452849997E-2</v>
      </c>
      <c r="L1828" s="116">
        <v>3863.18034137926</v>
      </c>
      <c r="M1828" s="116">
        <v>11.936133823943999</v>
      </c>
      <c r="N1828" s="116">
        <v>2.3461295005379399</v>
      </c>
      <c r="O1828" s="116">
        <v>0.97638600534293996</v>
      </c>
      <c r="P1828" s="116">
        <v>0.1919154095317</v>
      </c>
      <c r="Q1828" s="116">
        <v>316.01147214620897</v>
      </c>
      <c r="R1828" s="116">
        <v>1210</v>
      </c>
      <c r="S1828" s="116" t="s">
        <v>318</v>
      </c>
      <c r="T1828" s="116">
        <v>1210</v>
      </c>
      <c r="U1828" s="116" t="s">
        <v>268</v>
      </c>
      <c r="V1828" s="116" t="s">
        <v>268</v>
      </c>
      <c r="Z1828" s="116">
        <v>0</v>
      </c>
      <c r="AA1828" s="116">
        <v>1</v>
      </c>
      <c r="AB1828" s="116">
        <v>0.97638600534293996</v>
      </c>
      <c r="AC1828" s="116">
        <v>0.1919154095317</v>
      </c>
      <c r="AD1828" s="116">
        <v>316.01147214621</v>
      </c>
      <c r="AF1828" s="116">
        <v>-1</v>
      </c>
      <c r="AG1828" s="116">
        <v>-1</v>
      </c>
      <c r="AH1828" s="116">
        <v>-1</v>
      </c>
      <c r="AI1828" s="116">
        <v>-1</v>
      </c>
      <c r="AJ1828" s="116">
        <v>0</v>
      </c>
      <c r="AM1828" s="116" t="s">
        <v>319</v>
      </c>
      <c r="AN1828" s="116">
        <v>-1</v>
      </c>
      <c r="AQ1828" s="116">
        <v>778</v>
      </c>
      <c r="AR1828" s="116" t="s">
        <v>329</v>
      </c>
      <c r="AS1828" s="116" t="s">
        <v>250</v>
      </c>
      <c r="AT1828" s="116" t="s">
        <v>268</v>
      </c>
      <c r="AV1828" s="116">
        <v>72.779036630690001</v>
      </c>
      <c r="AW1828" s="116">
        <v>0.25629478680000001</v>
      </c>
    </row>
    <row r="1829" spans="1:49" x14ac:dyDescent="0.25">
      <c r="A1829" s="127">
        <v>160000</v>
      </c>
      <c r="B1829" s="127">
        <v>630000</v>
      </c>
      <c r="C1829" s="127">
        <v>630000</v>
      </c>
      <c r="D1829" s="116" t="s">
        <v>314</v>
      </c>
      <c r="E1829" s="116" t="s">
        <v>315</v>
      </c>
      <c r="F1829" s="116" t="s">
        <v>316</v>
      </c>
      <c r="G1829" s="116" t="s">
        <v>317</v>
      </c>
      <c r="H1829" s="116">
        <v>0.36</v>
      </c>
      <c r="I1829" s="116">
        <v>0.57999999999999996</v>
      </c>
      <c r="J1829" s="116" t="s">
        <v>268</v>
      </c>
      <c r="K1829" s="116">
        <v>4.3291470344539999E-2</v>
      </c>
      <c r="L1829" s="116">
        <v>3863.18034137926</v>
      </c>
      <c r="M1829" s="116">
        <v>11.936133823943999</v>
      </c>
      <c r="N1829" s="116">
        <v>2.3461295005379399</v>
      </c>
      <c r="O1829" s="116">
        <v>0.51673278346784002</v>
      </c>
      <c r="P1829" s="116">
        <v>0.10156739569701</v>
      </c>
      <c r="Q1829" s="116">
        <v>167.24275718446501</v>
      </c>
      <c r="R1829" s="116">
        <v>1310</v>
      </c>
      <c r="S1829" s="116" t="s">
        <v>318</v>
      </c>
      <c r="T1829" s="116">
        <v>1310</v>
      </c>
      <c r="U1829" s="116" t="s">
        <v>268</v>
      </c>
      <c r="V1829" s="116" t="s">
        <v>268</v>
      </c>
      <c r="Z1829" s="116">
        <v>0</v>
      </c>
      <c r="AA1829" s="116">
        <v>1</v>
      </c>
      <c r="AB1829" s="116">
        <v>0.51673278346784002</v>
      </c>
      <c r="AC1829" s="116">
        <v>0.10156739569701</v>
      </c>
      <c r="AD1829" s="116">
        <v>167.24275718446501</v>
      </c>
      <c r="AF1829" s="116">
        <v>-1</v>
      </c>
      <c r="AG1829" s="116">
        <v>-1</v>
      </c>
      <c r="AH1829" s="116">
        <v>-1</v>
      </c>
      <c r="AI1829" s="116">
        <v>-1</v>
      </c>
      <c r="AJ1829" s="116">
        <v>0</v>
      </c>
      <c r="AM1829" s="116" t="s">
        <v>319</v>
      </c>
      <c r="AN1829" s="116">
        <v>-1</v>
      </c>
      <c r="AQ1829" s="116">
        <v>778</v>
      </c>
      <c r="AR1829" s="116" t="s">
        <v>329</v>
      </c>
      <c r="AS1829" s="116" t="s">
        <v>250</v>
      </c>
      <c r="AT1829" s="116" t="s">
        <v>268</v>
      </c>
      <c r="AV1829" s="116">
        <v>55.429428077823196</v>
      </c>
      <c r="AW1829" s="116">
        <v>0.13563889470000001</v>
      </c>
    </row>
    <row r="1830" spans="1:49" x14ac:dyDescent="0.25">
      <c r="A1830" s="127">
        <v>160000</v>
      </c>
      <c r="B1830" s="127">
        <v>630000</v>
      </c>
      <c r="C1830" s="127">
        <v>630000</v>
      </c>
      <c r="D1830" s="116" t="s">
        <v>314</v>
      </c>
      <c r="E1830" s="116" t="s">
        <v>315</v>
      </c>
      <c r="F1830" s="116" t="s">
        <v>316</v>
      </c>
      <c r="G1830" s="116" t="s">
        <v>317</v>
      </c>
      <c r="H1830" s="116">
        <v>0.36</v>
      </c>
      <c r="I1830" s="116">
        <v>0.57999999999999996</v>
      </c>
      <c r="J1830" s="116" t="s">
        <v>268</v>
      </c>
      <c r="K1830" s="116">
        <v>0.14260996104292001</v>
      </c>
      <c r="L1830" s="116">
        <v>3863.18034137926</v>
      </c>
      <c r="M1830" s="116">
        <v>11.936133823943999</v>
      </c>
      <c r="N1830" s="116">
        <v>2.3461295005379399</v>
      </c>
      <c r="O1830" s="116">
        <v>1.70221157963578</v>
      </c>
      <c r="P1830" s="116">
        <v>0.33458143667336998</v>
      </c>
      <c r="Q1830" s="116">
        <v>550.92799798588601</v>
      </c>
      <c r="R1830" s="116">
        <v>1310</v>
      </c>
      <c r="S1830" s="116" t="s">
        <v>318</v>
      </c>
      <c r="T1830" s="116">
        <v>1310</v>
      </c>
      <c r="U1830" s="116" t="s">
        <v>268</v>
      </c>
      <c r="V1830" s="116" t="s">
        <v>268</v>
      </c>
      <c r="Z1830" s="116">
        <v>0</v>
      </c>
      <c r="AA1830" s="116">
        <v>1</v>
      </c>
      <c r="AB1830" s="116">
        <v>1.70221157963578</v>
      </c>
      <c r="AC1830" s="116">
        <v>0.33458143667336998</v>
      </c>
      <c r="AD1830" s="116">
        <v>550.92799798588601</v>
      </c>
      <c r="AF1830" s="116">
        <v>-1</v>
      </c>
      <c r="AG1830" s="116">
        <v>-1</v>
      </c>
      <c r="AH1830" s="116">
        <v>-1</v>
      </c>
      <c r="AI1830" s="116">
        <v>-1</v>
      </c>
      <c r="AJ1830" s="116">
        <v>0</v>
      </c>
      <c r="AM1830" s="116" t="s">
        <v>319</v>
      </c>
      <c r="AN1830" s="116">
        <v>-1</v>
      </c>
      <c r="AQ1830" s="116">
        <v>778</v>
      </c>
      <c r="AR1830" s="116" t="s">
        <v>329</v>
      </c>
      <c r="AS1830" s="116" t="s">
        <v>250</v>
      </c>
      <c r="AT1830" s="116" t="s">
        <v>268</v>
      </c>
      <c r="AV1830" s="116">
        <v>99.929389293559694</v>
      </c>
      <c r="AW1830" s="116">
        <v>0.44681913870000001</v>
      </c>
    </row>
    <row r="1831" spans="1:49" x14ac:dyDescent="0.25">
      <c r="A1831" s="127">
        <v>160000</v>
      </c>
      <c r="B1831" s="127">
        <v>630000</v>
      </c>
      <c r="C1831" s="127">
        <v>630000</v>
      </c>
      <c r="D1831" s="116" t="s">
        <v>314</v>
      </c>
      <c r="E1831" s="116" t="s">
        <v>315</v>
      </c>
      <c r="F1831" s="116" t="s">
        <v>316</v>
      </c>
      <c r="G1831" s="116" t="s">
        <v>317</v>
      </c>
      <c r="H1831" s="116">
        <v>0.36</v>
      </c>
      <c r="I1831" s="116">
        <v>0.57999999999999996</v>
      </c>
      <c r="J1831" s="116" t="s">
        <v>268</v>
      </c>
      <c r="K1831" s="116">
        <v>7.5376138640180002E-2</v>
      </c>
      <c r="L1831" s="116">
        <v>3863.18034137926</v>
      </c>
      <c r="M1831" s="116">
        <v>11.936133823943999</v>
      </c>
      <c r="N1831" s="116">
        <v>2.3461295005379399</v>
      </c>
      <c r="O1831" s="116">
        <v>0.89969967794144001</v>
      </c>
      <c r="P1831" s="116">
        <v>0.17684218250038</v>
      </c>
      <c r="Q1831" s="116">
        <v>291.191617003852</v>
      </c>
      <c r="R1831" s="116">
        <v>1310</v>
      </c>
      <c r="S1831" s="116" t="s">
        <v>318</v>
      </c>
      <c r="T1831" s="116">
        <v>1310</v>
      </c>
      <c r="U1831" s="116" t="s">
        <v>268</v>
      </c>
      <c r="V1831" s="116" t="s">
        <v>268</v>
      </c>
      <c r="Z1831" s="116">
        <v>0</v>
      </c>
      <c r="AA1831" s="116">
        <v>1</v>
      </c>
      <c r="AB1831" s="116">
        <v>0.89969967794144001</v>
      </c>
      <c r="AC1831" s="116">
        <v>0.17684218250038</v>
      </c>
      <c r="AD1831" s="116">
        <v>291.19161700385098</v>
      </c>
      <c r="AF1831" s="116">
        <v>-1</v>
      </c>
      <c r="AG1831" s="116">
        <v>-1</v>
      </c>
      <c r="AH1831" s="116">
        <v>-1</v>
      </c>
      <c r="AI1831" s="116">
        <v>-1</v>
      </c>
      <c r="AJ1831" s="116">
        <v>0</v>
      </c>
      <c r="AM1831" s="116" t="s">
        <v>319</v>
      </c>
      <c r="AN1831" s="116">
        <v>-1</v>
      </c>
      <c r="AQ1831" s="116">
        <v>778</v>
      </c>
      <c r="AR1831" s="116" t="s">
        <v>329</v>
      </c>
      <c r="AS1831" s="116" t="s">
        <v>250</v>
      </c>
      <c r="AT1831" s="116" t="s">
        <v>268</v>
      </c>
      <c r="AV1831" s="116">
        <v>83.124567143389896</v>
      </c>
      <c r="AW1831" s="116">
        <v>0.23616513950000001</v>
      </c>
    </row>
    <row r="1832" spans="1:49" x14ac:dyDescent="0.25">
      <c r="A1832" s="127">
        <v>160000</v>
      </c>
      <c r="B1832" s="127">
        <v>630000</v>
      </c>
      <c r="C1832" s="127">
        <v>630000</v>
      </c>
      <c r="D1832" s="116" t="s">
        <v>314</v>
      </c>
      <c r="E1832" s="116" t="s">
        <v>315</v>
      </c>
      <c r="F1832" s="116" t="s">
        <v>316</v>
      </c>
      <c r="G1832" s="116" t="s">
        <v>317</v>
      </c>
      <c r="H1832" s="116">
        <v>0.36</v>
      </c>
      <c r="I1832" s="116">
        <v>0.57999999999999996</v>
      </c>
      <c r="J1832" s="116" t="s">
        <v>268</v>
      </c>
      <c r="K1832" s="116">
        <v>2.0508033961379998E-2</v>
      </c>
      <c r="L1832" s="116">
        <v>3863.18034137926</v>
      </c>
      <c r="M1832" s="116">
        <v>11.936133823943999</v>
      </c>
      <c r="N1832" s="116">
        <v>2.3461295005379399</v>
      </c>
      <c r="O1832" s="116">
        <v>0.24478663782911</v>
      </c>
      <c r="P1832" s="116">
        <v>4.8114503474839997E-2</v>
      </c>
      <c r="Q1832" s="116">
        <v>79.226233639972406</v>
      </c>
      <c r="R1832" s="116">
        <v>1310</v>
      </c>
      <c r="S1832" s="116" t="s">
        <v>318</v>
      </c>
      <c r="T1832" s="116">
        <v>1310</v>
      </c>
      <c r="U1832" s="116" t="s">
        <v>268</v>
      </c>
      <c r="V1832" s="116" t="s">
        <v>268</v>
      </c>
      <c r="Z1832" s="116">
        <v>0</v>
      </c>
      <c r="AA1832" s="116">
        <v>1</v>
      </c>
      <c r="AB1832" s="116">
        <v>0.24478663782911</v>
      </c>
      <c r="AC1832" s="116">
        <v>4.8114503474839997E-2</v>
      </c>
      <c r="AD1832" s="116">
        <v>79.226233639972804</v>
      </c>
      <c r="AF1832" s="116">
        <v>-1</v>
      </c>
      <c r="AG1832" s="116">
        <v>-1</v>
      </c>
      <c r="AH1832" s="116">
        <v>-1</v>
      </c>
      <c r="AI1832" s="116">
        <v>-1</v>
      </c>
      <c r="AJ1832" s="116">
        <v>0</v>
      </c>
      <c r="AM1832" s="116" t="s">
        <v>319</v>
      </c>
      <c r="AN1832" s="116">
        <v>-1</v>
      </c>
      <c r="AQ1832" s="116">
        <v>778</v>
      </c>
      <c r="AR1832" s="116" t="s">
        <v>329</v>
      </c>
      <c r="AS1832" s="116" t="s">
        <v>250</v>
      </c>
      <c r="AT1832" s="116" t="s">
        <v>268</v>
      </c>
      <c r="AV1832" s="116">
        <v>52.4401922950751</v>
      </c>
      <c r="AW1832" s="116">
        <v>6.4254852900000006E-2</v>
      </c>
    </row>
    <row r="1833" spans="1:49" x14ac:dyDescent="0.25">
      <c r="A1833" s="127">
        <v>160000</v>
      </c>
      <c r="B1833" s="127">
        <v>630000</v>
      </c>
      <c r="C1833" s="127">
        <v>630000</v>
      </c>
      <c r="D1833" s="116" t="s">
        <v>314</v>
      </c>
      <c r="E1833" s="116" t="s">
        <v>315</v>
      </c>
      <c r="F1833" s="116" t="s">
        <v>316</v>
      </c>
      <c r="G1833" s="116" t="s">
        <v>317</v>
      </c>
      <c r="H1833" s="116">
        <v>0.36</v>
      </c>
      <c r="I1833" s="116">
        <v>0.57999999999999996</v>
      </c>
      <c r="J1833" s="116" t="s">
        <v>268</v>
      </c>
      <c r="K1833" s="116">
        <v>0.25417699034107</v>
      </c>
      <c r="L1833" s="116">
        <v>3863.18034137926</v>
      </c>
      <c r="M1833" s="116">
        <v>11.936133823943999</v>
      </c>
      <c r="N1833" s="116">
        <v>2.3461295005379399</v>
      </c>
      <c r="O1833" s="116">
        <v>3.03389057167837</v>
      </c>
      <c r="P1833" s="116">
        <v>0.59633213539714003</v>
      </c>
      <c r="Q1833" s="116">
        <v>981.93155231658</v>
      </c>
      <c r="R1833" s="116">
        <v>1310</v>
      </c>
      <c r="S1833" s="116" t="s">
        <v>318</v>
      </c>
      <c r="T1833" s="116">
        <v>1310</v>
      </c>
      <c r="U1833" s="116" t="s">
        <v>268</v>
      </c>
      <c r="V1833" s="116" t="s">
        <v>268</v>
      </c>
      <c r="Z1833" s="116">
        <v>0</v>
      </c>
      <c r="AA1833" s="116">
        <v>1</v>
      </c>
      <c r="AB1833" s="116">
        <v>3.03389057167837</v>
      </c>
      <c r="AC1833" s="116">
        <v>0.59633213539714003</v>
      </c>
      <c r="AD1833" s="116">
        <v>981.93155231658</v>
      </c>
      <c r="AF1833" s="116">
        <v>-1</v>
      </c>
      <c r="AG1833" s="116">
        <v>-1</v>
      </c>
      <c r="AH1833" s="116">
        <v>-1</v>
      </c>
      <c r="AI1833" s="116">
        <v>-1</v>
      </c>
      <c r="AJ1833" s="116">
        <v>0</v>
      </c>
      <c r="AM1833" s="116" t="s">
        <v>319</v>
      </c>
      <c r="AN1833" s="116">
        <v>-1</v>
      </c>
      <c r="AQ1833" s="116">
        <v>778</v>
      </c>
      <c r="AR1833" s="116" t="s">
        <v>329</v>
      </c>
      <c r="AS1833" s="116" t="s">
        <v>250</v>
      </c>
      <c r="AT1833" s="116" t="s">
        <v>268</v>
      </c>
      <c r="AV1833" s="116">
        <v>137.05567456605201</v>
      </c>
      <c r="AW1833" s="116">
        <v>0.79637595480000001</v>
      </c>
    </row>
    <row r="1834" spans="1:49" x14ac:dyDescent="0.25">
      <c r="A1834" s="127">
        <v>160000</v>
      </c>
      <c r="B1834" s="127">
        <v>630000</v>
      </c>
      <c r="C1834" s="127">
        <v>630000</v>
      </c>
      <c r="D1834" s="116" t="s">
        <v>314</v>
      </c>
      <c r="E1834" s="116" t="s">
        <v>315</v>
      </c>
      <c r="F1834" s="116" t="s">
        <v>316</v>
      </c>
      <c r="G1834" s="116" t="s">
        <v>317</v>
      </c>
      <c r="H1834" s="116">
        <v>0.36</v>
      </c>
      <c r="I1834" s="116">
        <v>0.57999999999999996</v>
      </c>
      <c r="J1834" s="116" t="s">
        <v>268</v>
      </c>
      <c r="K1834" s="116">
        <v>8.2624126293590006E-2</v>
      </c>
      <c r="L1834" s="116">
        <v>3890.4860573113001</v>
      </c>
      <c r="M1834" s="116">
        <v>12.0111284353539</v>
      </c>
      <c r="N1834" s="116">
        <v>2.35939992649927</v>
      </c>
      <c r="O1834" s="116">
        <v>0.99240899277132</v>
      </c>
      <c r="P1834" s="116">
        <v>0.19494335750417999</v>
      </c>
      <c r="Q1834" s="116">
        <v>321.44801134277498</v>
      </c>
      <c r="R1834" s="116">
        <v>1210</v>
      </c>
      <c r="S1834" s="116" t="s">
        <v>318</v>
      </c>
      <c r="T1834" s="116">
        <v>1210</v>
      </c>
      <c r="U1834" s="116" t="s">
        <v>268</v>
      </c>
      <c r="V1834" s="116" t="s">
        <v>268</v>
      </c>
      <c r="Z1834" s="116">
        <v>0</v>
      </c>
      <c r="AA1834" s="116">
        <v>1</v>
      </c>
      <c r="AB1834" s="116">
        <v>0.99240899277132</v>
      </c>
      <c r="AC1834" s="116">
        <v>0.19494335750417999</v>
      </c>
      <c r="AD1834" s="116">
        <v>321.44801134277299</v>
      </c>
      <c r="AF1834" s="116">
        <v>-1</v>
      </c>
      <c r="AG1834" s="116">
        <v>-1</v>
      </c>
      <c r="AH1834" s="116">
        <v>-1</v>
      </c>
      <c r="AI1834" s="116">
        <v>-1</v>
      </c>
      <c r="AJ1834" s="116">
        <v>0</v>
      </c>
      <c r="AM1834" s="116" t="s">
        <v>319</v>
      </c>
      <c r="AN1834" s="116">
        <v>-1</v>
      </c>
      <c r="AQ1834" s="116">
        <v>778</v>
      </c>
      <c r="AR1834" s="116" t="s">
        <v>329</v>
      </c>
      <c r="AS1834" s="116" t="s">
        <v>250</v>
      </c>
      <c r="AT1834" s="116" t="s">
        <v>268</v>
      </c>
      <c r="AV1834" s="116">
        <v>78.929205908756998</v>
      </c>
      <c r="AW1834" s="116">
        <v>0.26070398319999999</v>
      </c>
    </row>
    <row r="1835" spans="1:49" x14ac:dyDescent="0.25">
      <c r="A1835" s="127">
        <v>160000</v>
      </c>
      <c r="B1835" s="127">
        <v>630000</v>
      </c>
      <c r="C1835" s="127">
        <v>630000</v>
      </c>
      <c r="D1835" s="116" t="s">
        <v>314</v>
      </c>
      <c r="E1835" s="116" t="s">
        <v>315</v>
      </c>
      <c r="F1835" s="116" t="s">
        <v>316</v>
      </c>
      <c r="G1835" s="116" t="s">
        <v>317</v>
      </c>
      <c r="H1835" s="116">
        <v>0.36</v>
      </c>
      <c r="I1835" s="116">
        <v>0.57999999999999996</v>
      </c>
      <c r="J1835" s="116" t="s">
        <v>268</v>
      </c>
      <c r="K1835" s="116">
        <v>2.317358113783E-2</v>
      </c>
      <c r="L1835" s="116">
        <v>3890.4860573113001</v>
      </c>
      <c r="M1835" s="116">
        <v>12.0111284353539</v>
      </c>
      <c r="N1835" s="116">
        <v>2.35939992649927</v>
      </c>
      <c r="O1835" s="116">
        <v>0.27834085935364</v>
      </c>
      <c r="P1835" s="116">
        <v>5.4675745633329997E-2</v>
      </c>
      <c r="Q1835" s="116">
        <v>90.156494314723204</v>
      </c>
      <c r="R1835" s="116">
        <v>1310</v>
      </c>
      <c r="S1835" s="116" t="s">
        <v>318</v>
      </c>
      <c r="T1835" s="116">
        <v>1310</v>
      </c>
      <c r="U1835" s="116" t="s">
        <v>268</v>
      </c>
      <c r="V1835" s="116" t="s">
        <v>268</v>
      </c>
      <c r="Z1835" s="116">
        <v>0</v>
      </c>
      <c r="AA1835" s="116">
        <v>1</v>
      </c>
      <c r="AB1835" s="116">
        <v>0.27834085935364</v>
      </c>
      <c r="AC1835" s="116">
        <v>5.4675745633329997E-2</v>
      </c>
      <c r="AD1835" s="116">
        <v>90.156494314721996</v>
      </c>
      <c r="AF1835" s="116">
        <v>-1</v>
      </c>
      <c r="AG1835" s="116">
        <v>-1</v>
      </c>
      <c r="AH1835" s="116">
        <v>-1</v>
      </c>
      <c r="AI1835" s="116">
        <v>-1</v>
      </c>
      <c r="AJ1835" s="116">
        <v>0</v>
      </c>
      <c r="AM1835" s="116" t="s">
        <v>319</v>
      </c>
      <c r="AN1835" s="116">
        <v>-1</v>
      </c>
      <c r="AQ1835" s="116">
        <v>778</v>
      </c>
      <c r="AR1835" s="116" t="s">
        <v>329</v>
      </c>
      <c r="AS1835" s="116" t="s">
        <v>250</v>
      </c>
      <c r="AT1835" s="116" t="s">
        <v>268</v>
      </c>
      <c r="AV1835" s="116">
        <v>53.793741737026501</v>
      </c>
      <c r="AW1835" s="116">
        <v>7.3119622300000006E-2</v>
      </c>
    </row>
    <row r="1836" spans="1:49" x14ac:dyDescent="0.25">
      <c r="A1836" s="127">
        <v>160000</v>
      </c>
      <c r="B1836" s="127">
        <v>630000</v>
      </c>
      <c r="C1836" s="127">
        <v>630000</v>
      </c>
      <c r="D1836" s="116" t="s">
        <v>314</v>
      </c>
      <c r="E1836" s="116" t="s">
        <v>315</v>
      </c>
      <c r="F1836" s="116" t="s">
        <v>316</v>
      </c>
      <c r="G1836" s="116" t="s">
        <v>317</v>
      </c>
      <c r="H1836" s="116">
        <v>0.36</v>
      </c>
      <c r="I1836" s="116">
        <v>0.57999999999999996</v>
      </c>
      <c r="J1836" s="116" t="s">
        <v>268</v>
      </c>
      <c r="K1836" s="116">
        <v>0.26340677923619998</v>
      </c>
      <c r="L1836" s="116">
        <v>3890.4860573113001</v>
      </c>
      <c r="M1836" s="116">
        <v>12.0111284353539</v>
      </c>
      <c r="N1836" s="116">
        <v>2.35939992649927</v>
      </c>
      <c r="O1836" s="116">
        <v>3.1638126561490001</v>
      </c>
      <c r="P1836" s="116">
        <v>0.62148193556930997</v>
      </c>
      <c r="Q1836" s="116">
        <v>1024.78040201974</v>
      </c>
      <c r="R1836" s="116">
        <v>1310</v>
      </c>
      <c r="S1836" s="116" t="s">
        <v>318</v>
      </c>
      <c r="T1836" s="116">
        <v>1310</v>
      </c>
      <c r="U1836" s="116" t="s">
        <v>268</v>
      </c>
      <c r="V1836" s="116" t="s">
        <v>268</v>
      </c>
      <c r="Z1836" s="116">
        <v>0</v>
      </c>
      <c r="AA1836" s="116">
        <v>1</v>
      </c>
      <c r="AB1836" s="116">
        <v>3.1638126561490001</v>
      </c>
      <c r="AC1836" s="116">
        <v>0.62148193556930997</v>
      </c>
      <c r="AD1836" s="116">
        <v>1024.78040201974</v>
      </c>
      <c r="AF1836" s="116">
        <v>-1</v>
      </c>
      <c r="AG1836" s="116">
        <v>-1</v>
      </c>
      <c r="AH1836" s="116">
        <v>-1</v>
      </c>
      <c r="AI1836" s="116">
        <v>-1</v>
      </c>
      <c r="AJ1836" s="116">
        <v>0</v>
      </c>
      <c r="AM1836" s="116" t="s">
        <v>319</v>
      </c>
      <c r="AN1836" s="116">
        <v>-1</v>
      </c>
      <c r="AQ1836" s="116">
        <v>778</v>
      </c>
      <c r="AR1836" s="116" t="s">
        <v>329</v>
      </c>
      <c r="AS1836" s="116" t="s">
        <v>250</v>
      </c>
      <c r="AT1836" s="116" t="s">
        <v>268</v>
      </c>
      <c r="AV1836" s="116">
        <v>138.23927259840499</v>
      </c>
      <c r="AW1836" s="116">
        <v>0.83112765779999997</v>
      </c>
    </row>
    <row r="1837" spans="1:49" x14ac:dyDescent="0.25">
      <c r="A1837" s="127">
        <v>160000</v>
      </c>
      <c r="B1837" s="127">
        <v>630000</v>
      </c>
      <c r="C1837" s="127">
        <v>630000</v>
      </c>
      <c r="D1837" s="116" t="s">
        <v>314</v>
      </c>
      <c r="E1837" s="116" t="s">
        <v>315</v>
      </c>
      <c r="F1837" s="116" t="s">
        <v>316</v>
      </c>
      <c r="G1837" s="116" t="s">
        <v>317</v>
      </c>
      <c r="H1837" s="116">
        <v>0.36</v>
      </c>
      <c r="I1837" s="116">
        <v>0.57999999999999996</v>
      </c>
      <c r="J1837" s="116" t="s">
        <v>268</v>
      </c>
      <c r="K1837" s="116">
        <v>0.24855896693123</v>
      </c>
      <c r="L1837" s="116">
        <v>3890.4860573113001</v>
      </c>
      <c r="M1837" s="116">
        <v>12.0111284353539</v>
      </c>
      <c r="N1837" s="116">
        <v>2.35939992649927</v>
      </c>
      <c r="O1837" s="116">
        <v>2.9854736755699198</v>
      </c>
      <c r="P1837" s="116">
        <v>0.58645000830827998</v>
      </c>
      <c r="Q1837" s="116">
        <v>967.01519526565903</v>
      </c>
      <c r="R1837" s="116">
        <v>1310</v>
      </c>
      <c r="S1837" s="116" t="s">
        <v>318</v>
      </c>
      <c r="T1837" s="116">
        <v>1310</v>
      </c>
      <c r="U1837" s="116" t="s">
        <v>268</v>
      </c>
      <c r="V1837" s="116" t="s">
        <v>268</v>
      </c>
      <c r="Z1837" s="116">
        <v>0</v>
      </c>
      <c r="AA1837" s="116">
        <v>1</v>
      </c>
      <c r="AB1837" s="116">
        <v>2.9854736755699198</v>
      </c>
      <c r="AC1837" s="116">
        <v>0.58645000830827998</v>
      </c>
      <c r="AD1837" s="116">
        <v>967.01519526565903</v>
      </c>
      <c r="AF1837" s="116">
        <v>-1</v>
      </c>
      <c r="AG1837" s="116">
        <v>-1</v>
      </c>
      <c r="AH1837" s="116">
        <v>-1</v>
      </c>
      <c r="AI1837" s="116">
        <v>-1</v>
      </c>
      <c r="AJ1837" s="116">
        <v>0</v>
      </c>
      <c r="AM1837" s="116" t="s">
        <v>319</v>
      </c>
      <c r="AN1837" s="116">
        <v>-1</v>
      </c>
      <c r="AQ1837" s="116">
        <v>778</v>
      </c>
      <c r="AR1837" s="116" t="s">
        <v>329</v>
      </c>
      <c r="AS1837" s="116" t="s">
        <v>250</v>
      </c>
      <c r="AT1837" s="116" t="s">
        <v>268</v>
      </c>
      <c r="AV1837" s="116">
        <v>128.758338292666</v>
      </c>
      <c r="AW1837" s="116">
        <v>0.78427834169999999</v>
      </c>
    </row>
    <row r="1838" spans="1:49" x14ac:dyDescent="0.25">
      <c r="A1838" s="127">
        <v>160000</v>
      </c>
      <c r="B1838" s="127">
        <v>630000</v>
      </c>
      <c r="C1838" s="127">
        <v>630000</v>
      </c>
      <c r="D1838" s="116" t="s">
        <v>314</v>
      </c>
      <c r="E1838" s="116" t="s">
        <v>315</v>
      </c>
      <c r="F1838" s="116" t="s">
        <v>316</v>
      </c>
      <c r="G1838" s="116" t="s">
        <v>317</v>
      </c>
      <c r="H1838" s="116">
        <v>0.36</v>
      </c>
      <c r="I1838" s="116">
        <v>0.57999999999999996</v>
      </c>
      <c r="J1838" s="116" t="s">
        <v>268</v>
      </c>
      <c r="K1838" s="116">
        <v>0.21532921232758001</v>
      </c>
      <c r="L1838" s="116">
        <v>3890.62756867281</v>
      </c>
      <c r="M1838" s="116">
        <v>10.691961260791301</v>
      </c>
      <c r="N1838" s="116">
        <v>1.9103466140590799</v>
      </c>
      <c r="O1838" s="116">
        <v>2.30229159652322</v>
      </c>
      <c r="P1838" s="116">
        <v>0.41135343167799998</v>
      </c>
      <c r="Q1838" s="116">
        <v>837.76576982228801</v>
      </c>
      <c r="R1838" s="116">
        <v>1210</v>
      </c>
      <c r="S1838" s="116" t="s">
        <v>318</v>
      </c>
      <c r="T1838" s="116">
        <v>1210</v>
      </c>
      <c r="U1838" s="116" t="s">
        <v>268</v>
      </c>
      <c r="V1838" s="116" t="s">
        <v>268</v>
      </c>
      <c r="Z1838" s="116">
        <v>0</v>
      </c>
      <c r="AA1838" s="116">
        <v>1</v>
      </c>
      <c r="AB1838" s="116">
        <v>2.30229159652322</v>
      </c>
      <c r="AC1838" s="116">
        <v>0.41135343167799998</v>
      </c>
      <c r="AD1838" s="116">
        <v>837.76576982228801</v>
      </c>
      <c r="AF1838" s="116">
        <v>-1</v>
      </c>
      <c r="AG1838" s="116">
        <v>-1</v>
      </c>
      <c r="AH1838" s="116">
        <v>-1</v>
      </c>
      <c r="AI1838" s="116">
        <v>-1</v>
      </c>
      <c r="AJ1838" s="116">
        <v>0</v>
      </c>
      <c r="AM1838" s="116" t="s">
        <v>319</v>
      </c>
      <c r="AN1838" s="116">
        <v>-1</v>
      </c>
      <c r="AQ1838" s="116">
        <v>778</v>
      </c>
      <c r="AR1838" s="116" t="s">
        <v>329</v>
      </c>
      <c r="AS1838" s="116" t="s">
        <v>250</v>
      </c>
      <c r="AT1838" s="116" t="s">
        <v>268</v>
      </c>
      <c r="AV1838" s="116">
        <v>134.86817103764699</v>
      </c>
      <c r="AW1838" s="116">
        <v>0.67945317910000003</v>
      </c>
    </row>
    <row r="1839" spans="1:49" x14ac:dyDescent="0.25">
      <c r="A1839" s="127">
        <v>160000</v>
      </c>
      <c r="B1839" s="127">
        <v>630000</v>
      </c>
      <c r="C1839" s="127">
        <v>630000</v>
      </c>
      <c r="D1839" s="116" t="s">
        <v>314</v>
      </c>
      <c r="E1839" s="116" t="s">
        <v>315</v>
      </c>
      <c r="F1839" s="116" t="s">
        <v>316</v>
      </c>
      <c r="G1839" s="116" t="s">
        <v>317</v>
      </c>
      <c r="H1839" s="116">
        <v>0.36</v>
      </c>
      <c r="I1839" s="116">
        <v>0.57999999999999996</v>
      </c>
      <c r="J1839" s="116" t="s">
        <v>268</v>
      </c>
      <c r="K1839" s="116">
        <v>0.4024342412943</v>
      </c>
      <c r="L1839" s="116">
        <v>3890.62756867281</v>
      </c>
      <c r="M1839" s="116">
        <v>10.691961260791301</v>
      </c>
      <c r="N1839" s="116">
        <v>1.9103466140590799</v>
      </c>
      <c r="O1839" s="116">
        <v>4.3028113179346796</v>
      </c>
      <c r="P1839" s="116">
        <v>0.76878889023801</v>
      </c>
      <c r="Q1839" s="116">
        <v>1565.72175375754</v>
      </c>
      <c r="R1839" s="116">
        <v>1310</v>
      </c>
      <c r="S1839" s="116" t="s">
        <v>318</v>
      </c>
      <c r="T1839" s="116">
        <v>1310</v>
      </c>
      <c r="U1839" s="116" t="s">
        <v>268</v>
      </c>
      <c r="V1839" s="116" t="s">
        <v>268</v>
      </c>
      <c r="Z1839" s="116">
        <v>0</v>
      </c>
      <c r="AA1839" s="116">
        <v>1</v>
      </c>
      <c r="AB1839" s="116">
        <v>4.3028113179346796</v>
      </c>
      <c r="AC1839" s="116">
        <v>0.76878889023801</v>
      </c>
      <c r="AD1839" s="116">
        <v>1565.72175375754</v>
      </c>
      <c r="AF1839" s="116">
        <v>-1</v>
      </c>
      <c r="AG1839" s="116">
        <v>-1</v>
      </c>
      <c r="AH1839" s="116">
        <v>-1</v>
      </c>
      <c r="AI1839" s="116">
        <v>-1</v>
      </c>
      <c r="AJ1839" s="116">
        <v>0</v>
      </c>
      <c r="AM1839" s="116" t="s">
        <v>319</v>
      </c>
      <c r="AN1839" s="116">
        <v>-1</v>
      </c>
      <c r="AQ1839" s="116">
        <v>778</v>
      </c>
      <c r="AR1839" s="116" t="s">
        <v>329</v>
      </c>
      <c r="AS1839" s="116" t="s">
        <v>250</v>
      </c>
      <c r="AT1839" s="116" t="s">
        <v>268</v>
      </c>
      <c r="AV1839" s="116">
        <v>165.15565856314001</v>
      </c>
      <c r="AW1839" s="116">
        <v>1.2698473266000001</v>
      </c>
    </row>
    <row r="1840" spans="1:49" x14ac:dyDescent="0.25">
      <c r="A1840" s="127">
        <v>160000</v>
      </c>
      <c r="B1840" s="127">
        <v>640000</v>
      </c>
      <c r="C1840" s="127">
        <v>640000</v>
      </c>
      <c r="D1840" s="116" t="s">
        <v>314</v>
      </c>
      <c r="E1840" s="116" t="s">
        <v>315</v>
      </c>
      <c r="F1840" s="116" t="s">
        <v>316</v>
      </c>
      <c r="G1840" s="116" t="s">
        <v>317</v>
      </c>
      <c r="H1840" s="116">
        <v>0.36</v>
      </c>
      <c r="I1840" s="116">
        <v>0.57999999999999996</v>
      </c>
      <c r="J1840" s="116" t="s">
        <v>268</v>
      </c>
      <c r="K1840" s="116">
        <v>0.41399984864394002</v>
      </c>
      <c r="L1840" s="116">
        <v>3883.7881710563302</v>
      </c>
      <c r="M1840" s="116">
        <v>10.168277716614799</v>
      </c>
      <c r="N1840" s="116">
        <v>1.6662204297327099</v>
      </c>
      <c r="O1840" s="116">
        <v>4.2096654356481</v>
      </c>
      <c r="P1840" s="116">
        <v>0.68981500571678001</v>
      </c>
      <c r="Q1840" s="116">
        <v>1607.88771498245</v>
      </c>
      <c r="R1840" s="116">
        <v>1210</v>
      </c>
      <c r="S1840" s="116" t="s">
        <v>318</v>
      </c>
      <c r="T1840" s="116">
        <v>1210</v>
      </c>
      <c r="U1840" s="116" t="s">
        <v>268</v>
      </c>
      <c r="V1840" s="116" t="s">
        <v>268</v>
      </c>
      <c r="Z1840" s="116">
        <v>0</v>
      </c>
      <c r="AA1840" s="116">
        <v>1</v>
      </c>
      <c r="AB1840" s="116">
        <v>4.2096654356481</v>
      </c>
      <c r="AC1840" s="116">
        <v>0.68981500571678001</v>
      </c>
      <c r="AD1840" s="116">
        <v>1607.88771498245</v>
      </c>
      <c r="AF1840" s="116">
        <v>-1</v>
      </c>
      <c r="AG1840" s="116">
        <v>-1</v>
      </c>
      <c r="AH1840" s="116">
        <v>-1</v>
      </c>
      <c r="AI1840" s="116">
        <v>-1</v>
      </c>
      <c r="AJ1840" s="116">
        <v>0</v>
      </c>
      <c r="AM1840" s="116" t="s">
        <v>319</v>
      </c>
      <c r="AN1840" s="116">
        <v>-1</v>
      </c>
      <c r="AQ1840" s="116">
        <v>778</v>
      </c>
      <c r="AR1840" s="116" t="s">
        <v>329</v>
      </c>
      <c r="AS1840" s="116" t="s">
        <v>250</v>
      </c>
      <c r="AT1840" s="116" t="s">
        <v>268</v>
      </c>
      <c r="AV1840" s="116">
        <v>227.47075541391001</v>
      </c>
      <c r="AW1840" s="116">
        <v>1.3040451865</v>
      </c>
    </row>
    <row r="1841" spans="1:49" x14ac:dyDescent="0.25">
      <c r="A1841" s="127">
        <v>160000</v>
      </c>
      <c r="B1841" s="127">
        <v>640000</v>
      </c>
      <c r="C1841" s="127">
        <v>640000</v>
      </c>
      <c r="D1841" s="116" t="s">
        <v>314</v>
      </c>
      <c r="E1841" s="116" t="s">
        <v>315</v>
      </c>
      <c r="F1841" s="116" t="s">
        <v>316</v>
      </c>
      <c r="G1841" s="116" t="s">
        <v>317</v>
      </c>
      <c r="H1841" s="116">
        <v>0.36</v>
      </c>
      <c r="I1841" s="116">
        <v>0.57999999999999996</v>
      </c>
      <c r="J1841" s="116" t="s">
        <v>268</v>
      </c>
      <c r="K1841" s="116">
        <v>6.0438524474079998E-2</v>
      </c>
      <c r="L1841" s="116">
        <v>3883.7881710563302</v>
      </c>
      <c r="M1841" s="116">
        <v>10.168277716614799</v>
      </c>
      <c r="N1841" s="116">
        <v>1.6662204297327099</v>
      </c>
      <c r="O1841" s="116">
        <v>0.61455570163494999</v>
      </c>
      <c r="P1841" s="116">
        <v>0.10070390422162</v>
      </c>
      <c r="Q1841" s="116">
        <v>234.73042642856501</v>
      </c>
      <c r="R1841" s="116">
        <v>1310</v>
      </c>
      <c r="S1841" s="116" t="s">
        <v>318</v>
      </c>
      <c r="T1841" s="116">
        <v>1310</v>
      </c>
      <c r="U1841" s="116" t="s">
        <v>268</v>
      </c>
      <c r="V1841" s="116" t="s">
        <v>268</v>
      </c>
      <c r="Z1841" s="116">
        <v>0</v>
      </c>
      <c r="AA1841" s="116">
        <v>1</v>
      </c>
      <c r="AB1841" s="116">
        <v>0.61455570163494999</v>
      </c>
      <c r="AC1841" s="116">
        <v>0.10070390422162</v>
      </c>
      <c r="AD1841" s="116">
        <v>234.73042642856601</v>
      </c>
      <c r="AF1841" s="116">
        <v>-1</v>
      </c>
      <c r="AG1841" s="116">
        <v>-1</v>
      </c>
      <c r="AH1841" s="116">
        <v>-1</v>
      </c>
      <c r="AI1841" s="116">
        <v>-1</v>
      </c>
      <c r="AJ1841" s="116">
        <v>0</v>
      </c>
      <c r="AM1841" s="116" t="s">
        <v>319</v>
      </c>
      <c r="AN1841" s="116">
        <v>-1</v>
      </c>
      <c r="AQ1841" s="116">
        <v>778</v>
      </c>
      <c r="AR1841" s="116" t="s">
        <v>329</v>
      </c>
      <c r="AS1841" s="116" t="s">
        <v>250</v>
      </c>
      <c r="AT1841" s="116" t="s">
        <v>268</v>
      </c>
      <c r="AV1841" s="116">
        <v>71.758896405928894</v>
      </c>
      <c r="AW1841" s="116">
        <v>0.19037341969999999</v>
      </c>
    </row>
    <row r="1842" spans="1:49" x14ac:dyDescent="0.25">
      <c r="A1842" s="127">
        <v>160000</v>
      </c>
      <c r="B1842" s="127">
        <v>640000</v>
      </c>
      <c r="C1842" s="127">
        <v>640000</v>
      </c>
      <c r="D1842" s="116" t="s">
        <v>314</v>
      </c>
      <c r="E1842" s="116" t="s">
        <v>315</v>
      </c>
      <c r="F1842" s="116" t="s">
        <v>316</v>
      </c>
      <c r="G1842" s="116" t="s">
        <v>317</v>
      </c>
      <c r="H1842" s="116">
        <v>0.36</v>
      </c>
      <c r="I1842" s="116">
        <v>0.57999999999999996</v>
      </c>
      <c r="J1842" s="116" t="s">
        <v>268</v>
      </c>
      <c r="K1842" s="116">
        <v>4.9394512458689997E-2</v>
      </c>
      <c r="L1842" s="116">
        <v>3883.7881710563302</v>
      </c>
      <c r="M1842" s="116">
        <v>10.168277716614799</v>
      </c>
      <c r="N1842" s="116">
        <v>1.6662204297327099</v>
      </c>
      <c r="O1842" s="116">
        <v>0.50225712035681003</v>
      </c>
      <c r="P1842" s="116">
        <v>8.2302145775360006E-2</v>
      </c>
      <c r="Q1842" s="116">
        <v>191.83782320217799</v>
      </c>
      <c r="R1842" s="116">
        <v>1310</v>
      </c>
      <c r="S1842" s="116" t="s">
        <v>318</v>
      </c>
      <c r="T1842" s="116">
        <v>1310</v>
      </c>
      <c r="U1842" s="116" t="s">
        <v>268</v>
      </c>
      <c r="V1842" s="116" t="s">
        <v>268</v>
      </c>
      <c r="Z1842" s="116">
        <v>0</v>
      </c>
      <c r="AA1842" s="116">
        <v>1</v>
      </c>
      <c r="AB1842" s="116">
        <v>0.50225712035681003</v>
      </c>
      <c r="AC1842" s="116">
        <v>8.2302145775360006E-2</v>
      </c>
      <c r="AD1842" s="116">
        <v>191.83782320217699</v>
      </c>
      <c r="AF1842" s="116">
        <v>-1</v>
      </c>
      <c r="AG1842" s="116">
        <v>-1</v>
      </c>
      <c r="AH1842" s="116">
        <v>-1</v>
      </c>
      <c r="AI1842" s="116">
        <v>-1</v>
      </c>
      <c r="AJ1842" s="116">
        <v>0</v>
      </c>
      <c r="AM1842" s="116" t="s">
        <v>319</v>
      </c>
      <c r="AN1842" s="116">
        <v>-1</v>
      </c>
      <c r="AQ1842" s="116">
        <v>778</v>
      </c>
      <c r="AR1842" s="116" t="s">
        <v>329</v>
      </c>
      <c r="AS1842" s="116" t="s">
        <v>250</v>
      </c>
      <c r="AT1842" s="116" t="s">
        <v>268</v>
      </c>
      <c r="AV1842" s="116">
        <v>63.733423478768501</v>
      </c>
      <c r="AW1842" s="116">
        <v>0.15558623129999999</v>
      </c>
    </row>
    <row r="1843" spans="1:49" x14ac:dyDescent="0.25">
      <c r="A1843" s="127">
        <v>160000</v>
      </c>
      <c r="B1843" s="127">
        <v>640000</v>
      </c>
      <c r="C1843" s="127">
        <v>640000</v>
      </c>
      <c r="D1843" s="116" t="s">
        <v>314</v>
      </c>
      <c r="E1843" s="116" t="s">
        <v>315</v>
      </c>
      <c r="F1843" s="116" t="s">
        <v>316</v>
      </c>
      <c r="G1843" s="116" t="s">
        <v>317</v>
      </c>
      <c r="H1843" s="116">
        <v>0.36</v>
      </c>
      <c r="I1843" s="116">
        <v>0.57999999999999996</v>
      </c>
      <c r="J1843" s="116" t="s">
        <v>268</v>
      </c>
      <c r="K1843" s="116">
        <v>9.3930567838029999E-2</v>
      </c>
      <c r="L1843" s="116">
        <v>3883.7881710563302</v>
      </c>
      <c r="M1843" s="116">
        <v>10.168277716614799</v>
      </c>
      <c r="N1843" s="116">
        <v>1.6662204297327099</v>
      </c>
      <c r="O1843" s="116">
        <v>0.95511209985649004</v>
      </c>
      <c r="P1843" s="116">
        <v>0.15650903110813</v>
      </c>
      <c r="Q1843" s="116">
        <v>364.80642826997598</v>
      </c>
      <c r="R1843" s="116">
        <v>1310</v>
      </c>
      <c r="S1843" s="116" t="s">
        <v>318</v>
      </c>
      <c r="T1843" s="116">
        <v>1310</v>
      </c>
      <c r="U1843" s="116" t="s">
        <v>268</v>
      </c>
      <c r="V1843" s="116" t="s">
        <v>268</v>
      </c>
      <c r="Z1843" s="116">
        <v>0</v>
      </c>
      <c r="AA1843" s="116">
        <v>1</v>
      </c>
      <c r="AB1843" s="116">
        <v>0.95511209985649004</v>
      </c>
      <c r="AC1843" s="116">
        <v>0.15650903110813</v>
      </c>
      <c r="AD1843" s="116">
        <v>364.80642826997598</v>
      </c>
      <c r="AF1843" s="116">
        <v>-1</v>
      </c>
      <c r="AG1843" s="116">
        <v>-1</v>
      </c>
      <c r="AH1843" s="116">
        <v>-1</v>
      </c>
      <c r="AI1843" s="116">
        <v>-1</v>
      </c>
      <c r="AJ1843" s="116">
        <v>0</v>
      </c>
      <c r="AM1843" s="116" t="s">
        <v>319</v>
      </c>
      <c r="AN1843" s="116">
        <v>-1</v>
      </c>
      <c r="AQ1843" s="116">
        <v>778</v>
      </c>
      <c r="AR1843" s="116" t="s">
        <v>329</v>
      </c>
      <c r="AS1843" s="116" t="s">
        <v>250</v>
      </c>
      <c r="AT1843" s="116" t="s">
        <v>268</v>
      </c>
      <c r="AV1843" s="116">
        <v>78.857140018815002</v>
      </c>
      <c r="AW1843" s="116">
        <v>0.2958689605</v>
      </c>
    </row>
    <row r="1844" spans="1:49" x14ac:dyDescent="0.25">
      <c r="A1844" s="127">
        <v>160000</v>
      </c>
      <c r="B1844" s="127">
        <v>640000</v>
      </c>
      <c r="C1844" s="127">
        <v>640000</v>
      </c>
      <c r="D1844" s="116" t="s">
        <v>314</v>
      </c>
      <c r="E1844" s="116" t="s">
        <v>315</v>
      </c>
      <c r="F1844" s="116" t="s">
        <v>316</v>
      </c>
      <c r="G1844" s="116" t="s">
        <v>317</v>
      </c>
      <c r="H1844" s="116">
        <v>0.36</v>
      </c>
      <c r="I1844" s="116">
        <v>0.57999999999999996</v>
      </c>
      <c r="J1844" s="116" t="s">
        <v>268</v>
      </c>
      <c r="K1844" s="116">
        <v>0.37610052365553998</v>
      </c>
      <c r="L1844" s="116">
        <v>3842.4374624287602</v>
      </c>
      <c r="M1844" s="116">
        <v>10.583939785397201</v>
      </c>
      <c r="N1844" s="116">
        <v>1.71831623636769</v>
      </c>
      <c r="O1844" s="116">
        <v>3.9806252956266199</v>
      </c>
      <c r="P1844" s="116">
        <v>0.64625963630370997</v>
      </c>
      <c r="Q1844" s="116">
        <v>1445.1427417331299</v>
      </c>
      <c r="R1844" s="116">
        <v>1210</v>
      </c>
      <c r="S1844" s="116" t="s">
        <v>318</v>
      </c>
      <c r="T1844" s="116">
        <v>1210</v>
      </c>
      <c r="U1844" s="116" t="s">
        <v>268</v>
      </c>
      <c r="V1844" s="116" t="s">
        <v>268</v>
      </c>
      <c r="Z1844" s="116">
        <v>0</v>
      </c>
      <c r="AA1844" s="116">
        <v>1</v>
      </c>
      <c r="AB1844" s="116">
        <v>3.9806252956266199</v>
      </c>
      <c r="AC1844" s="116">
        <v>0.64625963630370997</v>
      </c>
      <c r="AD1844" s="116">
        <v>1445.1427417331299</v>
      </c>
      <c r="AF1844" s="116">
        <v>-1</v>
      </c>
      <c r="AG1844" s="116">
        <v>-1</v>
      </c>
      <c r="AH1844" s="116">
        <v>-1</v>
      </c>
      <c r="AI1844" s="116">
        <v>-1</v>
      </c>
      <c r="AJ1844" s="116">
        <v>0</v>
      </c>
      <c r="AM1844" s="116" t="s">
        <v>319</v>
      </c>
      <c r="AN1844" s="116">
        <v>-1</v>
      </c>
      <c r="AQ1844" s="116">
        <v>778</v>
      </c>
      <c r="AR1844" s="116" t="s">
        <v>329</v>
      </c>
      <c r="AS1844" s="116" t="s">
        <v>250</v>
      </c>
      <c r="AT1844" s="116" t="s">
        <v>268</v>
      </c>
      <c r="AV1844" s="116">
        <v>200.30048366546799</v>
      </c>
      <c r="AW1844" s="116">
        <v>1.1720541295</v>
      </c>
    </row>
    <row r="1845" spans="1:49" x14ac:dyDescent="0.25">
      <c r="A1845" s="127">
        <v>160000</v>
      </c>
      <c r="B1845" s="127">
        <v>640000</v>
      </c>
      <c r="C1845" s="127">
        <v>640000</v>
      </c>
      <c r="D1845" s="116" t="s">
        <v>314</v>
      </c>
      <c r="E1845" s="116" t="s">
        <v>315</v>
      </c>
      <c r="F1845" s="116" t="s">
        <v>316</v>
      </c>
      <c r="G1845" s="116" t="s">
        <v>317</v>
      </c>
      <c r="H1845" s="116">
        <v>0.36</v>
      </c>
      <c r="I1845" s="116">
        <v>0.57999999999999996</v>
      </c>
      <c r="J1845" s="116" t="s">
        <v>268</v>
      </c>
      <c r="K1845" s="116">
        <v>4.28745916196E-2</v>
      </c>
      <c r="L1845" s="116">
        <v>3842.4374624287602</v>
      </c>
      <c r="M1845" s="116">
        <v>10.583939785397201</v>
      </c>
      <c r="N1845" s="116">
        <v>1.71831623636769</v>
      </c>
      <c r="O1845" s="116">
        <v>0.45378209602533998</v>
      </c>
      <c r="P1845" s="116">
        <v>7.3672106907590004E-2</v>
      </c>
      <c r="Q1845" s="116">
        <v>164.74293702548499</v>
      </c>
      <c r="R1845" s="116">
        <v>1310</v>
      </c>
      <c r="S1845" s="116" t="s">
        <v>318</v>
      </c>
      <c r="T1845" s="116">
        <v>1310</v>
      </c>
      <c r="U1845" s="116" t="s">
        <v>268</v>
      </c>
      <c r="V1845" s="116" t="s">
        <v>268</v>
      </c>
      <c r="Z1845" s="116">
        <v>0</v>
      </c>
      <c r="AA1845" s="116">
        <v>1</v>
      </c>
      <c r="AB1845" s="116">
        <v>0.45378209602533998</v>
      </c>
      <c r="AC1845" s="116">
        <v>7.3672106907590004E-2</v>
      </c>
      <c r="AD1845" s="116">
        <v>164.742937025484</v>
      </c>
      <c r="AF1845" s="116">
        <v>-1</v>
      </c>
      <c r="AG1845" s="116">
        <v>-1</v>
      </c>
      <c r="AH1845" s="116">
        <v>-1</v>
      </c>
      <c r="AI1845" s="116">
        <v>-1</v>
      </c>
      <c r="AJ1845" s="116">
        <v>0</v>
      </c>
      <c r="AM1845" s="116" t="s">
        <v>319</v>
      </c>
      <c r="AN1845" s="116">
        <v>-1</v>
      </c>
      <c r="AQ1845" s="116">
        <v>778</v>
      </c>
      <c r="AR1845" s="116" t="s">
        <v>329</v>
      </c>
      <c r="AS1845" s="116" t="s">
        <v>250</v>
      </c>
      <c r="AT1845" s="116" t="s">
        <v>268</v>
      </c>
      <c r="AV1845" s="116">
        <v>52.7065400509914</v>
      </c>
      <c r="AW1845" s="116">
        <v>0.13361146560000001</v>
      </c>
    </row>
    <row r="1846" spans="1:49" x14ac:dyDescent="0.25">
      <c r="A1846" s="127">
        <v>160000</v>
      </c>
      <c r="B1846" s="127">
        <v>640000</v>
      </c>
      <c r="C1846" s="127">
        <v>640000</v>
      </c>
      <c r="D1846" s="116" t="s">
        <v>314</v>
      </c>
      <c r="E1846" s="116" t="s">
        <v>315</v>
      </c>
      <c r="F1846" s="116" t="s">
        <v>316</v>
      </c>
      <c r="G1846" s="116" t="s">
        <v>317</v>
      </c>
      <c r="H1846" s="116">
        <v>0.36</v>
      </c>
      <c r="I1846" s="116">
        <v>0.57999999999999996</v>
      </c>
      <c r="J1846" s="116" t="s">
        <v>268</v>
      </c>
      <c r="K1846" s="116">
        <v>9.1329275171899996E-2</v>
      </c>
      <c r="L1846" s="116">
        <v>3842.4374624287602</v>
      </c>
      <c r="M1846" s="116">
        <v>10.583939785397201</v>
      </c>
      <c r="N1846" s="116">
        <v>1.71831623636769</v>
      </c>
      <c r="O1846" s="116">
        <v>0.96662354906341996</v>
      </c>
      <c r="P1846" s="116">
        <v>0.15693257638357</v>
      </c>
      <c r="Q1846" s="116">
        <v>350.92702833699701</v>
      </c>
      <c r="R1846" s="116">
        <v>1750</v>
      </c>
      <c r="S1846" s="116" t="s">
        <v>321</v>
      </c>
      <c r="T1846" s="116">
        <v>1750</v>
      </c>
      <c r="U1846" s="116" t="s">
        <v>268</v>
      </c>
      <c r="V1846" s="116" t="s">
        <v>268</v>
      </c>
      <c r="Z1846" s="116">
        <v>0</v>
      </c>
      <c r="AA1846" s="116">
        <v>1</v>
      </c>
      <c r="AB1846" s="116">
        <v>0.96662354906341996</v>
      </c>
      <c r="AC1846" s="116">
        <v>0.15693257638357</v>
      </c>
      <c r="AD1846" s="116">
        <v>350.92702833699502</v>
      </c>
      <c r="AF1846" s="116">
        <v>-1</v>
      </c>
      <c r="AG1846" s="116">
        <v>-1</v>
      </c>
      <c r="AH1846" s="116">
        <v>-1</v>
      </c>
      <c r="AI1846" s="116">
        <v>-1</v>
      </c>
      <c r="AJ1846" s="116">
        <v>0</v>
      </c>
      <c r="AM1846" s="116" t="s">
        <v>319</v>
      </c>
      <c r="AN1846" s="116">
        <v>-1</v>
      </c>
      <c r="AQ1846" s="116">
        <v>778</v>
      </c>
      <c r="AR1846" s="116" t="s">
        <v>329</v>
      </c>
      <c r="AS1846" s="116" t="s">
        <v>250</v>
      </c>
      <c r="AT1846" s="116" t="s">
        <v>268</v>
      </c>
      <c r="AV1846" s="116">
        <v>77.369209335003305</v>
      </c>
      <c r="AW1846" s="116">
        <v>0.28461235060000001</v>
      </c>
    </row>
    <row r="1847" spans="1:49" x14ac:dyDescent="0.25">
      <c r="A1847" s="127">
        <v>160000</v>
      </c>
      <c r="B1847" s="127">
        <v>640000</v>
      </c>
      <c r="C1847" s="127">
        <v>640000</v>
      </c>
      <c r="D1847" s="116" t="s">
        <v>314</v>
      </c>
      <c r="E1847" s="116" t="s">
        <v>315</v>
      </c>
      <c r="F1847" s="116" t="s">
        <v>316</v>
      </c>
      <c r="G1847" s="116" t="s">
        <v>317</v>
      </c>
      <c r="H1847" s="116">
        <v>0.36</v>
      </c>
      <c r="I1847" s="116">
        <v>0.57999999999999996</v>
      </c>
      <c r="J1847" s="116" t="s">
        <v>268</v>
      </c>
      <c r="K1847" s="116">
        <v>2.5435889923740001E-2</v>
      </c>
      <c r="L1847" s="116">
        <v>3842.4374624287602</v>
      </c>
      <c r="M1847" s="116">
        <v>10.583939785397201</v>
      </c>
      <c r="N1847" s="116">
        <v>1.71831623636769</v>
      </c>
      <c r="O1847" s="116">
        <v>0.26921192734089999</v>
      </c>
      <c r="P1847" s="116">
        <v>4.3706902642429997E-2</v>
      </c>
      <c r="Q1847" s="116">
        <v>97.735816333212199</v>
      </c>
      <c r="R1847" s="116">
        <v>1310</v>
      </c>
      <c r="S1847" s="116" t="s">
        <v>318</v>
      </c>
      <c r="T1847" s="116">
        <v>1310</v>
      </c>
      <c r="U1847" s="116" t="s">
        <v>268</v>
      </c>
      <c r="V1847" s="116" t="s">
        <v>268</v>
      </c>
      <c r="Z1847" s="116">
        <v>0</v>
      </c>
      <c r="AA1847" s="116">
        <v>1</v>
      </c>
      <c r="AB1847" s="116">
        <v>0.26921192734089999</v>
      </c>
      <c r="AC1847" s="116">
        <v>4.3706902642429997E-2</v>
      </c>
      <c r="AD1847" s="116">
        <v>97.735816333210707</v>
      </c>
      <c r="AF1847" s="116">
        <v>-1</v>
      </c>
      <c r="AG1847" s="116">
        <v>-1</v>
      </c>
      <c r="AH1847" s="116">
        <v>-1</v>
      </c>
      <c r="AI1847" s="116">
        <v>-1</v>
      </c>
      <c r="AJ1847" s="116">
        <v>0</v>
      </c>
      <c r="AM1847" s="116" t="s">
        <v>319</v>
      </c>
      <c r="AN1847" s="116">
        <v>-1</v>
      </c>
      <c r="AQ1847" s="116">
        <v>778</v>
      </c>
      <c r="AR1847" s="116" t="s">
        <v>329</v>
      </c>
      <c r="AS1847" s="116" t="s">
        <v>250</v>
      </c>
      <c r="AT1847" s="116" t="s">
        <v>268</v>
      </c>
      <c r="AV1847" s="116">
        <v>52.2434056930407</v>
      </c>
      <c r="AW1847" s="116">
        <v>7.9266679899999998E-2</v>
      </c>
    </row>
    <row r="1848" spans="1:49" x14ac:dyDescent="0.25">
      <c r="A1848" s="127">
        <v>160000</v>
      </c>
      <c r="B1848" s="127">
        <v>640000</v>
      </c>
      <c r="C1848" s="127">
        <v>640000</v>
      </c>
      <c r="D1848" s="116" t="s">
        <v>314</v>
      </c>
      <c r="E1848" s="116" t="s">
        <v>315</v>
      </c>
      <c r="F1848" s="116" t="s">
        <v>316</v>
      </c>
      <c r="G1848" s="116" t="s">
        <v>317</v>
      </c>
      <c r="H1848" s="116">
        <v>0.36</v>
      </c>
      <c r="I1848" s="116">
        <v>0.57999999999999996</v>
      </c>
      <c r="J1848" s="116" t="s">
        <v>268</v>
      </c>
      <c r="K1848" s="116">
        <v>1.3395435467549999E-2</v>
      </c>
      <c r="L1848" s="116">
        <v>3842.4374624287602</v>
      </c>
      <c r="M1848" s="116">
        <v>10.583939785397201</v>
      </c>
      <c r="N1848" s="116">
        <v>1.71831623636769</v>
      </c>
      <c r="O1848" s="116">
        <v>0.14177648238776999</v>
      </c>
      <c r="P1848" s="116">
        <v>2.3017594257109999E-2</v>
      </c>
      <c r="Q1848" s="116">
        <v>51.471123066080303</v>
      </c>
      <c r="R1848" s="116">
        <v>1310</v>
      </c>
      <c r="S1848" s="116" t="s">
        <v>318</v>
      </c>
      <c r="T1848" s="116">
        <v>1310</v>
      </c>
      <c r="U1848" s="116" t="s">
        <v>268</v>
      </c>
      <c r="V1848" s="116" t="s">
        <v>268</v>
      </c>
      <c r="Z1848" s="116">
        <v>0</v>
      </c>
      <c r="AA1848" s="116">
        <v>1</v>
      </c>
      <c r="AB1848" s="116">
        <v>0.14177648238776999</v>
      </c>
      <c r="AC1848" s="116">
        <v>2.3017594257109999E-2</v>
      </c>
      <c r="AD1848" s="116">
        <v>51.471123066081098</v>
      </c>
      <c r="AF1848" s="116">
        <v>-1</v>
      </c>
      <c r="AG1848" s="116">
        <v>-1</v>
      </c>
      <c r="AH1848" s="116">
        <v>-1</v>
      </c>
      <c r="AI1848" s="116">
        <v>-1</v>
      </c>
      <c r="AJ1848" s="116">
        <v>0</v>
      </c>
      <c r="AM1848" s="116" t="s">
        <v>319</v>
      </c>
      <c r="AN1848" s="116">
        <v>-1</v>
      </c>
      <c r="AQ1848" s="116">
        <v>778</v>
      </c>
      <c r="AR1848" s="116" t="s">
        <v>329</v>
      </c>
      <c r="AS1848" s="116" t="s">
        <v>250</v>
      </c>
      <c r="AT1848" s="116" t="s">
        <v>268</v>
      </c>
      <c r="AV1848" s="116">
        <v>35.048801903599902</v>
      </c>
      <c r="AW1848" s="116">
        <v>4.1744625399999999E-2</v>
      </c>
    </row>
    <row r="1849" spans="1:49" x14ac:dyDescent="0.25">
      <c r="A1849" s="127">
        <v>160000</v>
      </c>
      <c r="B1849" s="127">
        <v>640000</v>
      </c>
      <c r="C1849" s="127">
        <v>640000</v>
      </c>
      <c r="D1849" s="116" t="s">
        <v>314</v>
      </c>
      <c r="E1849" s="116" t="s">
        <v>315</v>
      </c>
      <c r="F1849" s="116" t="s">
        <v>316</v>
      </c>
      <c r="G1849" s="116" t="s">
        <v>317</v>
      </c>
      <c r="H1849" s="116">
        <v>0.36</v>
      </c>
      <c r="I1849" s="116">
        <v>0.57999999999999996</v>
      </c>
      <c r="J1849" s="116" t="s">
        <v>268</v>
      </c>
      <c r="K1849" s="116">
        <v>6.8627772799309997E-2</v>
      </c>
      <c r="L1849" s="116">
        <v>3842.4374624287602</v>
      </c>
      <c r="M1849" s="116">
        <v>10.583939785397201</v>
      </c>
      <c r="N1849" s="116">
        <v>1.71831623636769</v>
      </c>
      <c r="O1849" s="116">
        <v>0.72635221491388002</v>
      </c>
      <c r="P1849" s="116">
        <v>0.11792421626681</v>
      </c>
      <c r="Q1849" s="116">
        <v>263.69792516714102</v>
      </c>
      <c r="R1849" s="116">
        <v>1310</v>
      </c>
      <c r="S1849" s="116" t="s">
        <v>318</v>
      </c>
      <c r="T1849" s="116">
        <v>1310</v>
      </c>
      <c r="U1849" s="116" t="s">
        <v>268</v>
      </c>
      <c r="V1849" s="116" t="s">
        <v>268</v>
      </c>
      <c r="Z1849" s="116">
        <v>0</v>
      </c>
      <c r="AA1849" s="116">
        <v>1</v>
      </c>
      <c r="AB1849" s="116">
        <v>0.72635221491388002</v>
      </c>
      <c r="AC1849" s="116">
        <v>0.11792421626681</v>
      </c>
      <c r="AD1849" s="116">
        <v>263.69792516714</v>
      </c>
      <c r="AF1849" s="116">
        <v>-1</v>
      </c>
      <c r="AG1849" s="116">
        <v>-1</v>
      </c>
      <c r="AH1849" s="116">
        <v>-1</v>
      </c>
      <c r="AI1849" s="116">
        <v>-1</v>
      </c>
      <c r="AJ1849" s="116">
        <v>0</v>
      </c>
      <c r="AM1849" s="116" t="s">
        <v>319</v>
      </c>
      <c r="AN1849" s="116">
        <v>-1</v>
      </c>
      <c r="AQ1849" s="116">
        <v>778</v>
      </c>
      <c r="AR1849" s="116" t="s">
        <v>329</v>
      </c>
      <c r="AS1849" s="116" t="s">
        <v>250</v>
      </c>
      <c r="AT1849" s="116" t="s">
        <v>268</v>
      </c>
      <c r="AV1849" s="116">
        <v>69.191624180762503</v>
      </c>
      <c r="AW1849" s="116">
        <v>0.21386693039999999</v>
      </c>
    </row>
    <row r="1850" spans="1:49" x14ac:dyDescent="0.25">
      <c r="A1850" s="127">
        <v>160000</v>
      </c>
      <c r="B1850" s="127">
        <v>640000</v>
      </c>
      <c r="C1850" s="127">
        <v>640000</v>
      </c>
      <c r="D1850" s="116" t="s">
        <v>314</v>
      </c>
      <c r="E1850" s="116" t="s">
        <v>315</v>
      </c>
      <c r="F1850" s="116" t="s">
        <v>316</v>
      </c>
      <c r="G1850" s="116" t="s">
        <v>317</v>
      </c>
      <c r="H1850" s="116">
        <v>0.36</v>
      </c>
      <c r="I1850" s="116">
        <v>0.57999999999999996</v>
      </c>
      <c r="J1850" s="116" t="s">
        <v>332</v>
      </c>
      <c r="K1850" s="116">
        <v>1.326753120402E-2</v>
      </c>
      <c r="L1850" s="116">
        <v>3819.1151632624001</v>
      </c>
      <c r="M1850" s="116">
        <v>10.4707659222657</v>
      </c>
      <c r="N1850" s="116">
        <v>1.79586574358122</v>
      </c>
      <c r="O1850" s="116">
        <v>0.13892121360370999</v>
      </c>
      <c r="P1850" s="116">
        <v>2.3826704791199999E-2</v>
      </c>
      <c r="Q1850" s="116">
        <v>50.670229600352798</v>
      </c>
      <c r="R1850" s="116">
        <v>1210</v>
      </c>
      <c r="S1850" s="116" t="s">
        <v>318</v>
      </c>
      <c r="T1850" s="116">
        <v>1210</v>
      </c>
      <c r="U1850" s="116" t="s">
        <v>333</v>
      </c>
      <c r="V1850" s="116" t="s">
        <v>332</v>
      </c>
      <c r="Z1850" s="116">
        <v>0</v>
      </c>
      <c r="AA1850" s="116">
        <v>1</v>
      </c>
      <c r="AB1850" s="116">
        <v>0.13892121360370999</v>
      </c>
      <c r="AC1850" s="116">
        <v>2.3826704791199999E-2</v>
      </c>
      <c r="AD1850" s="116">
        <v>699.94798605818005</v>
      </c>
      <c r="AF1850" s="116">
        <v>-1</v>
      </c>
      <c r="AG1850" s="116">
        <v>-1</v>
      </c>
      <c r="AH1850" s="116">
        <v>-1</v>
      </c>
      <c r="AI1850" s="116">
        <v>-1</v>
      </c>
      <c r="AJ1850" s="116">
        <v>0</v>
      </c>
      <c r="AM1850" s="116" t="s">
        <v>319</v>
      </c>
      <c r="AN1850" s="116">
        <v>-1</v>
      </c>
      <c r="AQ1850" s="116">
        <v>778</v>
      </c>
      <c r="AR1850" s="116" t="s">
        <v>329</v>
      </c>
      <c r="AS1850" s="116" t="s">
        <v>250</v>
      </c>
      <c r="AT1850" s="116" t="s">
        <v>268</v>
      </c>
      <c r="AV1850" s="116">
        <v>30.612132015043599</v>
      </c>
      <c r="AW1850" s="116">
        <v>0.56767882079999998</v>
      </c>
    </row>
    <row r="1851" spans="1:49" x14ac:dyDescent="0.25">
      <c r="A1851" s="127">
        <v>160000</v>
      </c>
      <c r="B1851" s="127">
        <v>640000</v>
      </c>
      <c r="C1851" s="127">
        <v>640000</v>
      </c>
      <c r="D1851" s="116" t="s">
        <v>314</v>
      </c>
      <c r="E1851" s="116" t="s">
        <v>315</v>
      </c>
      <c r="F1851" s="116" t="s">
        <v>316</v>
      </c>
      <c r="G1851" s="116" t="s">
        <v>317</v>
      </c>
      <c r="H1851" s="116">
        <v>0.36</v>
      </c>
      <c r="I1851" s="116">
        <v>0.57999999999999996</v>
      </c>
      <c r="J1851" s="116" t="s">
        <v>332</v>
      </c>
      <c r="K1851" s="116">
        <v>0.10294564124663</v>
      </c>
      <c r="L1851" s="116">
        <v>3819.1151632624001</v>
      </c>
      <c r="M1851" s="116">
        <v>10.4707659222657</v>
      </c>
      <c r="N1851" s="116">
        <v>1.79586574358122</v>
      </c>
      <c r="O1851" s="116">
        <v>1.07791971221102</v>
      </c>
      <c r="P1851" s="116">
        <v>0.18487655056582</v>
      </c>
      <c r="Q1851" s="116">
        <v>393.16125947678398</v>
      </c>
      <c r="R1851" s="116">
        <v>1310</v>
      </c>
      <c r="S1851" s="116" t="s">
        <v>318</v>
      </c>
      <c r="T1851" s="116">
        <v>1310</v>
      </c>
      <c r="U1851" s="116" t="s">
        <v>333</v>
      </c>
      <c r="V1851" s="116" t="s">
        <v>332</v>
      </c>
      <c r="Z1851" s="116">
        <v>0</v>
      </c>
      <c r="AA1851" s="116">
        <v>1</v>
      </c>
      <c r="AB1851" s="116">
        <v>1.07791971221102</v>
      </c>
      <c r="AC1851" s="116">
        <v>0.18487655056582</v>
      </c>
      <c r="AD1851" s="116">
        <v>984.22575602901702</v>
      </c>
      <c r="AF1851" s="116">
        <v>-1</v>
      </c>
      <c r="AG1851" s="116">
        <v>-1</v>
      </c>
      <c r="AH1851" s="116">
        <v>-1</v>
      </c>
      <c r="AI1851" s="116">
        <v>-1</v>
      </c>
      <c r="AJ1851" s="116">
        <v>0</v>
      </c>
      <c r="AM1851" s="116" t="s">
        <v>319</v>
      </c>
      <c r="AN1851" s="116">
        <v>-1</v>
      </c>
      <c r="AQ1851" s="116">
        <v>778</v>
      </c>
      <c r="AR1851" s="116" t="s">
        <v>329</v>
      </c>
      <c r="AS1851" s="116" t="s">
        <v>250</v>
      </c>
      <c r="AT1851" s="116" t="s">
        <v>268</v>
      </c>
      <c r="AV1851" s="116">
        <v>107.81953035490901</v>
      </c>
      <c r="AW1851" s="116">
        <v>0.79823662289999997</v>
      </c>
    </row>
    <row r="1852" spans="1:49" x14ac:dyDescent="0.25">
      <c r="A1852" s="127">
        <v>160000</v>
      </c>
      <c r="B1852" s="127">
        <v>640000</v>
      </c>
      <c r="C1852" s="127">
        <v>640000</v>
      </c>
      <c r="D1852" s="116" t="s">
        <v>314</v>
      </c>
      <c r="E1852" s="116" t="s">
        <v>315</v>
      </c>
      <c r="F1852" s="116" t="s">
        <v>316</v>
      </c>
      <c r="G1852" s="116" t="s">
        <v>317</v>
      </c>
      <c r="H1852" s="116">
        <v>0.36</v>
      </c>
      <c r="I1852" s="116">
        <v>0.57999999999999996</v>
      </c>
      <c r="J1852" s="116" t="s">
        <v>268</v>
      </c>
      <c r="K1852" s="116">
        <v>0.30099868559756998</v>
      </c>
      <c r="L1852" s="116">
        <v>3875.6570478213698</v>
      </c>
      <c r="M1852" s="116">
        <v>10.4361743561824</v>
      </c>
      <c r="N1852" s="116">
        <v>1.80016288531832</v>
      </c>
      <c r="O1852" s="116">
        <v>3.1412747638780201</v>
      </c>
      <c r="P1852" s="116">
        <v>0.54184666234235002</v>
      </c>
      <c r="Q1852" s="116">
        <v>1166.5676772212</v>
      </c>
      <c r="R1852" s="116">
        <v>1210</v>
      </c>
      <c r="S1852" s="116" t="s">
        <v>318</v>
      </c>
      <c r="T1852" s="116">
        <v>1210</v>
      </c>
      <c r="U1852" s="116" t="s">
        <v>268</v>
      </c>
      <c r="V1852" s="116" t="s">
        <v>268</v>
      </c>
      <c r="Z1852" s="116">
        <v>0</v>
      </c>
      <c r="AA1852" s="116">
        <v>1</v>
      </c>
      <c r="AB1852" s="116">
        <v>3.1412747638780201</v>
      </c>
      <c r="AC1852" s="116">
        <v>0.54184666234235002</v>
      </c>
      <c r="AD1852" s="116">
        <v>1166.5676772212</v>
      </c>
      <c r="AF1852" s="116">
        <v>-1</v>
      </c>
      <c r="AG1852" s="116">
        <v>-1</v>
      </c>
      <c r="AH1852" s="116">
        <v>-1</v>
      </c>
      <c r="AI1852" s="116">
        <v>-1</v>
      </c>
      <c r="AJ1852" s="116">
        <v>0</v>
      </c>
      <c r="AM1852" s="116" t="s">
        <v>319</v>
      </c>
      <c r="AN1852" s="116">
        <v>-1</v>
      </c>
      <c r="AQ1852" s="116">
        <v>778</v>
      </c>
      <c r="AR1852" s="116" t="s">
        <v>329</v>
      </c>
      <c r="AS1852" s="116" t="s">
        <v>250</v>
      </c>
      <c r="AT1852" s="116" t="s">
        <v>268</v>
      </c>
      <c r="AV1852" s="116">
        <v>199.87781112656799</v>
      </c>
      <c r="AW1852" s="116">
        <v>0.94612139269999995</v>
      </c>
    </row>
    <row r="1853" spans="1:49" x14ac:dyDescent="0.25">
      <c r="A1853" s="127">
        <v>160000</v>
      </c>
      <c r="B1853" s="127">
        <v>640000</v>
      </c>
      <c r="C1853" s="127">
        <v>640000</v>
      </c>
      <c r="D1853" s="116" t="s">
        <v>314</v>
      </c>
      <c r="E1853" s="116" t="s">
        <v>315</v>
      </c>
      <c r="F1853" s="116" t="s">
        <v>316</v>
      </c>
      <c r="G1853" s="116" t="s">
        <v>317</v>
      </c>
      <c r="H1853" s="116">
        <v>0.36</v>
      </c>
      <c r="I1853" s="116">
        <v>0.57999999999999996</v>
      </c>
      <c r="J1853" s="116" t="s">
        <v>268</v>
      </c>
      <c r="K1853" s="116">
        <v>9.5543673494879994E-2</v>
      </c>
      <c r="L1853" s="116">
        <v>3875.6570478213698</v>
      </c>
      <c r="M1853" s="116">
        <v>10.4361743561824</v>
      </c>
      <c r="N1853" s="116">
        <v>1.80016288531832</v>
      </c>
      <c r="O1853" s="116">
        <v>0.99711043522275</v>
      </c>
      <c r="P1853" s="116">
        <v>0.17199417495245001</v>
      </c>
      <c r="Q1853" s="116">
        <v>370.29451155518399</v>
      </c>
      <c r="R1853" s="116">
        <v>1310</v>
      </c>
      <c r="S1853" s="116" t="s">
        <v>318</v>
      </c>
      <c r="T1853" s="116">
        <v>1310</v>
      </c>
      <c r="U1853" s="116" t="s">
        <v>268</v>
      </c>
      <c r="V1853" s="116" t="s">
        <v>268</v>
      </c>
      <c r="Z1853" s="116">
        <v>0</v>
      </c>
      <c r="AA1853" s="116">
        <v>1</v>
      </c>
      <c r="AB1853" s="116">
        <v>0.99711043522275</v>
      </c>
      <c r="AC1853" s="116">
        <v>0.17199417495245001</v>
      </c>
      <c r="AD1853" s="116">
        <v>370.29451155518399</v>
      </c>
      <c r="AF1853" s="116">
        <v>-1</v>
      </c>
      <c r="AG1853" s="116">
        <v>-1</v>
      </c>
      <c r="AH1853" s="116">
        <v>-1</v>
      </c>
      <c r="AI1853" s="116">
        <v>-1</v>
      </c>
      <c r="AJ1853" s="116">
        <v>0</v>
      </c>
      <c r="AM1853" s="116" t="s">
        <v>319</v>
      </c>
      <c r="AN1853" s="116">
        <v>-1</v>
      </c>
      <c r="AQ1853" s="116">
        <v>778</v>
      </c>
      <c r="AR1853" s="116" t="s">
        <v>329</v>
      </c>
      <c r="AS1853" s="116" t="s">
        <v>250</v>
      </c>
      <c r="AT1853" s="116" t="s">
        <v>268</v>
      </c>
      <c r="AV1853" s="116">
        <v>78.813142250887495</v>
      </c>
      <c r="AW1853" s="116">
        <v>0.3003199607</v>
      </c>
    </row>
    <row r="1854" spans="1:49" x14ac:dyDescent="0.25">
      <c r="A1854" s="127">
        <v>160000</v>
      </c>
      <c r="B1854" s="127">
        <v>640000</v>
      </c>
      <c r="C1854" s="127">
        <v>640000</v>
      </c>
      <c r="D1854" s="116" t="s">
        <v>314</v>
      </c>
      <c r="E1854" s="116" t="s">
        <v>315</v>
      </c>
      <c r="F1854" s="116" t="s">
        <v>316</v>
      </c>
      <c r="G1854" s="116" t="s">
        <v>317</v>
      </c>
      <c r="H1854" s="116">
        <v>0.36</v>
      </c>
      <c r="I1854" s="116">
        <v>0.57999999999999996</v>
      </c>
      <c r="J1854" s="116" t="s">
        <v>268</v>
      </c>
      <c r="K1854" s="116">
        <v>5.5882799597109997E-2</v>
      </c>
      <c r="L1854" s="116">
        <v>3875.6570478213698</v>
      </c>
      <c r="M1854" s="116">
        <v>10.4361743561824</v>
      </c>
      <c r="N1854" s="116">
        <v>1.80016288531832</v>
      </c>
      <c r="O1854" s="116">
        <v>0.58320264010711997</v>
      </c>
      <c r="P1854" s="116">
        <v>0.10059814176241</v>
      </c>
      <c r="Q1854" s="116">
        <v>216.58256611056001</v>
      </c>
      <c r="R1854" s="116">
        <v>1310</v>
      </c>
      <c r="S1854" s="116" t="s">
        <v>318</v>
      </c>
      <c r="T1854" s="116">
        <v>1310</v>
      </c>
      <c r="U1854" s="116" t="s">
        <v>268</v>
      </c>
      <c r="V1854" s="116" t="s">
        <v>268</v>
      </c>
      <c r="Z1854" s="116">
        <v>0</v>
      </c>
      <c r="AA1854" s="116">
        <v>1</v>
      </c>
      <c r="AB1854" s="116">
        <v>0.58320264010711997</v>
      </c>
      <c r="AC1854" s="116">
        <v>0.10059814176241</v>
      </c>
      <c r="AD1854" s="116">
        <v>216.58256611056001</v>
      </c>
      <c r="AF1854" s="116">
        <v>-1</v>
      </c>
      <c r="AG1854" s="116">
        <v>-1</v>
      </c>
      <c r="AH1854" s="116">
        <v>-1</v>
      </c>
      <c r="AI1854" s="116">
        <v>-1</v>
      </c>
      <c r="AJ1854" s="116">
        <v>0</v>
      </c>
      <c r="AM1854" s="116" t="s">
        <v>319</v>
      </c>
      <c r="AN1854" s="116">
        <v>-1</v>
      </c>
      <c r="AQ1854" s="116">
        <v>778</v>
      </c>
      <c r="AR1854" s="116" t="s">
        <v>329</v>
      </c>
      <c r="AS1854" s="116" t="s">
        <v>250</v>
      </c>
      <c r="AT1854" s="116" t="s">
        <v>268</v>
      </c>
      <c r="AV1854" s="116">
        <v>77.424717537047101</v>
      </c>
      <c r="AW1854" s="116">
        <v>0.1756549603</v>
      </c>
    </row>
    <row r="1855" spans="1:49" x14ac:dyDescent="0.25">
      <c r="A1855" s="127">
        <v>160000</v>
      </c>
      <c r="B1855" s="127">
        <v>640000</v>
      </c>
      <c r="C1855" s="127">
        <v>640000</v>
      </c>
      <c r="D1855" s="116" t="s">
        <v>314</v>
      </c>
      <c r="E1855" s="116" t="s">
        <v>315</v>
      </c>
      <c r="F1855" s="116" t="s">
        <v>316</v>
      </c>
      <c r="G1855" s="116" t="s">
        <v>317</v>
      </c>
      <c r="H1855" s="116">
        <v>0.36</v>
      </c>
      <c r="I1855" s="116">
        <v>0.57999999999999996</v>
      </c>
      <c r="J1855" s="116" t="s">
        <v>268</v>
      </c>
      <c r="K1855" s="116">
        <v>8.8004349689000002E-4</v>
      </c>
      <c r="L1855" s="116">
        <v>3875.6570478213698</v>
      </c>
      <c r="M1855" s="116">
        <v>10.4361743561824</v>
      </c>
      <c r="N1855" s="116">
        <v>1.80016288531832</v>
      </c>
      <c r="O1855" s="116">
        <v>9.1842873746400006E-3</v>
      </c>
      <c r="P1855" s="116">
        <v>1.5842216405800001E-3</v>
      </c>
      <c r="Q1855" s="116">
        <v>3.4107467811382199</v>
      </c>
      <c r="R1855" s="116">
        <v>1310</v>
      </c>
      <c r="S1855" s="116" t="s">
        <v>318</v>
      </c>
      <c r="T1855" s="116">
        <v>1310</v>
      </c>
      <c r="U1855" s="116" t="s">
        <v>268</v>
      </c>
      <c r="V1855" s="116" t="s">
        <v>268</v>
      </c>
      <c r="Z1855" s="116">
        <v>0</v>
      </c>
      <c r="AA1855" s="116">
        <v>1</v>
      </c>
      <c r="AB1855" s="116">
        <v>9.1842873746400006E-3</v>
      </c>
      <c r="AC1855" s="116">
        <v>1.5842216405800001E-3</v>
      </c>
      <c r="AD1855" s="116">
        <v>3.41074678113789</v>
      </c>
      <c r="AF1855" s="116">
        <v>-1</v>
      </c>
      <c r="AG1855" s="116">
        <v>-1</v>
      </c>
      <c r="AH1855" s="116">
        <v>-1</v>
      </c>
      <c r="AI1855" s="116">
        <v>-1</v>
      </c>
      <c r="AJ1855" s="116">
        <v>0</v>
      </c>
      <c r="AM1855" s="116" t="s">
        <v>319</v>
      </c>
      <c r="AN1855" s="116">
        <v>-1</v>
      </c>
      <c r="AQ1855" s="116">
        <v>778</v>
      </c>
      <c r="AR1855" s="116" t="s">
        <v>329</v>
      </c>
      <c r="AS1855" s="116" t="s">
        <v>250</v>
      </c>
      <c r="AT1855" s="116" t="s">
        <v>268</v>
      </c>
      <c r="AV1855" s="116">
        <v>16.623203639348599</v>
      </c>
      <c r="AW1855" s="116">
        <v>2.766218E-3</v>
      </c>
    </row>
    <row r="1856" spans="1:49" x14ac:dyDescent="0.25">
      <c r="A1856" s="127">
        <v>160000</v>
      </c>
      <c r="B1856" s="127">
        <v>640000</v>
      </c>
      <c r="C1856" s="127">
        <v>640000</v>
      </c>
      <c r="D1856" s="116" t="s">
        <v>314</v>
      </c>
      <c r="E1856" s="116" t="s">
        <v>315</v>
      </c>
      <c r="F1856" s="116" t="s">
        <v>316</v>
      </c>
      <c r="G1856" s="116" t="s">
        <v>317</v>
      </c>
      <c r="H1856" s="116">
        <v>0.36</v>
      </c>
      <c r="I1856" s="116">
        <v>0.57999999999999996</v>
      </c>
      <c r="J1856" s="116" t="s">
        <v>268</v>
      </c>
      <c r="K1856" s="116">
        <v>0.16445825152747001</v>
      </c>
      <c r="L1856" s="116">
        <v>3875.6570478213698</v>
      </c>
      <c r="M1856" s="116">
        <v>10.4361743561824</v>
      </c>
      <c r="N1856" s="116">
        <v>1.80016288531832</v>
      </c>
      <c r="O1856" s="116">
        <v>1.7163149872535901</v>
      </c>
      <c r="P1856" s="116">
        <v>0.29605164058409</v>
      </c>
      <c r="Q1856" s="116">
        <v>637.38378160482</v>
      </c>
      <c r="R1856" s="116">
        <v>1310</v>
      </c>
      <c r="S1856" s="116" t="s">
        <v>318</v>
      </c>
      <c r="T1856" s="116">
        <v>1310</v>
      </c>
      <c r="U1856" s="116" t="s">
        <v>268</v>
      </c>
      <c r="V1856" s="116" t="s">
        <v>268</v>
      </c>
      <c r="Z1856" s="116">
        <v>0</v>
      </c>
      <c r="AA1856" s="116">
        <v>1</v>
      </c>
      <c r="AB1856" s="116">
        <v>1.7163149872535901</v>
      </c>
      <c r="AC1856" s="116">
        <v>0.29605164058409</v>
      </c>
      <c r="AD1856" s="116">
        <v>637.38378160482</v>
      </c>
      <c r="AF1856" s="116">
        <v>-1</v>
      </c>
      <c r="AG1856" s="116">
        <v>-1</v>
      </c>
      <c r="AH1856" s="116">
        <v>-1</v>
      </c>
      <c r="AI1856" s="116">
        <v>-1</v>
      </c>
      <c r="AJ1856" s="116">
        <v>0</v>
      </c>
      <c r="AM1856" s="116" t="s">
        <v>319</v>
      </c>
      <c r="AN1856" s="116">
        <v>-1</v>
      </c>
      <c r="AQ1856" s="116">
        <v>778</v>
      </c>
      <c r="AR1856" s="116" t="s">
        <v>329</v>
      </c>
      <c r="AS1856" s="116" t="s">
        <v>250</v>
      </c>
      <c r="AT1856" s="116" t="s">
        <v>268</v>
      </c>
      <c r="AV1856" s="116">
        <v>104.961492474984</v>
      </c>
      <c r="AW1856" s="116">
        <v>0.51693737360000003</v>
      </c>
    </row>
    <row r="1857" spans="1:49" x14ac:dyDescent="0.25">
      <c r="A1857" s="127">
        <v>160000</v>
      </c>
      <c r="B1857" s="127">
        <v>640000</v>
      </c>
      <c r="C1857" s="127">
        <v>640000</v>
      </c>
      <c r="D1857" s="116" t="s">
        <v>314</v>
      </c>
      <c r="E1857" s="116" t="s">
        <v>315</v>
      </c>
      <c r="F1857" s="116" t="s">
        <v>316</v>
      </c>
      <c r="G1857" s="116" t="s">
        <v>317</v>
      </c>
      <c r="H1857" s="116">
        <v>0.36</v>
      </c>
      <c r="I1857" s="116">
        <v>0.57999999999999996</v>
      </c>
      <c r="J1857" s="116" t="s">
        <v>268</v>
      </c>
      <c r="K1857" s="116">
        <v>0.26423459114066999</v>
      </c>
      <c r="L1857" s="116">
        <v>3833.6838041538399</v>
      </c>
      <c r="M1857" s="116">
        <v>11.362007173006001</v>
      </c>
      <c r="N1857" s="116">
        <v>2.0692229292642099</v>
      </c>
      <c r="O1857" s="116">
        <v>3.00223531989666</v>
      </c>
      <c r="P1857" s="116">
        <v>0.54676027469304</v>
      </c>
      <c r="Q1857" s="116">
        <v>1012.99187255321</v>
      </c>
      <c r="R1857" s="116">
        <v>1210</v>
      </c>
      <c r="S1857" s="116" t="s">
        <v>318</v>
      </c>
      <c r="T1857" s="116">
        <v>1210</v>
      </c>
      <c r="U1857" s="116" t="s">
        <v>268</v>
      </c>
      <c r="V1857" s="116" t="s">
        <v>268</v>
      </c>
      <c r="Z1857" s="116">
        <v>0</v>
      </c>
      <c r="AA1857" s="116">
        <v>1</v>
      </c>
      <c r="AB1857" s="116">
        <v>3.00223531989666</v>
      </c>
      <c r="AC1857" s="116">
        <v>0.54676027469304</v>
      </c>
      <c r="AD1857" s="116">
        <v>1012.99187255321</v>
      </c>
      <c r="AF1857" s="116">
        <v>-1</v>
      </c>
      <c r="AG1857" s="116">
        <v>-1</v>
      </c>
      <c r="AH1857" s="116">
        <v>-1</v>
      </c>
      <c r="AI1857" s="116">
        <v>-1</v>
      </c>
      <c r="AJ1857" s="116">
        <v>0</v>
      </c>
      <c r="AM1857" s="116" t="s">
        <v>319</v>
      </c>
      <c r="AN1857" s="116">
        <v>-1</v>
      </c>
      <c r="AQ1857" s="116">
        <v>778</v>
      </c>
      <c r="AR1857" s="116" t="s">
        <v>329</v>
      </c>
      <c r="AS1857" s="116" t="s">
        <v>250</v>
      </c>
      <c r="AT1857" s="116" t="s">
        <v>268</v>
      </c>
      <c r="AV1857" s="116">
        <v>142.79767316867799</v>
      </c>
      <c r="AW1857" s="116">
        <v>0.82156680660000003</v>
      </c>
    </row>
    <row r="1858" spans="1:49" x14ac:dyDescent="0.25">
      <c r="A1858" s="127">
        <v>160000</v>
      </c>
      <c r="B1858" s="127">
        <v>640000</v>
      </c>
      <c r="C1858" s="127">
        <v>640000</v>
      </c>
      <c r="D1858" s="116" t="s">
        <v>314</v>
      </c>
      <c r="E1858" s="116" t="s">
        <v>315</v>
      </c>
      <c r="F1858" s="116" t="s">
        <v>316</v>
      </c>
      <c r="G1858" s="116" t="s">
        <v>317</v>
      </c>
      <c r="H1858" s="116">
        <v>0.36</v>
      </c>
      <c r="I1858" s="116">
        <v>0.57999999999999996</v>
      </c>
      <c r="J1858" s="116" t="s">
        <v>268</v>
      </c>
      <c r="K1858" s="116">
        <v>0.24017273271744999</v>
      </c>
      <c r="L1858" s="116">
        <v>3833.6838041538399</v>
      </c>
      <c r="M1858" s="116">
        <v>11.362007173006001</v>
      </c>
      <c r="N1858" s="116">
        <v>2.0692229292642099</v>
      </c>
      <c r="O1858" s="116">
        <v>2.7288443118961401</v>
      </c>
      <c r="P1858" s="116">
        <v>0.49697092552298999</v>
      </c>
      <c r="Q1858" s="116">
        <v>920.74631561826197</v>
      </c>
      <c r="R1858" s="116">
        <v>1310</v>
      </c>
      <c r="S1858" s="116" t="s">
        <v>318</v>
      </c>
      <c r="T1858" s="116">
        <v>1310</v>
      </c>
      <c r="U1858" s="116" t="s">
        <v>268</v>
      </c>
      <c r="V1858" s="116" t="s">
        <v>268</v>
      </c>
      <c r="Z1858" s="116">
        <v>0</v>
      </c>
      <c r="AA1858" s="116">
        <v>1</v>
      </c>
      <c r="AB1858" s="116">
        <v>2.7288443118961401</v>
      </c>
      <c r="AC1858" s="116">
        <v>0.49697092552298999</v>
      </c>
      <c r="AD1858" s="116">
        <v>920.74631561826197</v>
      </c>
      <c r="AF1858" s="116">
        <v>-1</v>
      </c>
      <c r="AG1858" s="116">
        <v>-1</v>
      </c>
      <c r="AH1858" s="116">
        <v>-1</v>
      </c>
      <c r="AI1858" s="116">
        <v>-1</v>
      </c>
      <c r="AJ1858" s="116">
        <v>0</v>
      </c>
      <c r="AM1858" s="116" t="s">
        <v>319</v>
      </c>
      <c r="AN1858" s="116">
        <v>-1</v>
      </c>
      <c r="AQ1858" s="116">
        <v>778</v>
      </c>
      <c r="AR1858" s="116" t="s">
        <v>329</v>
      </c>
      <c r="AS1858" s="116" t="s">
        <v>250</v>
      </c>
      <c r="AT1858" s="116" t="s">
        <v>268</v>
      </c>
      <c r="AV1858" s="116">
        <v>126.747578901455</v>
      </c>
      <c r="AW1858" s="116">
        <v>0.74675289180000004</v>
      </c>
    </row>
    <row r="1859" spans="1:49" x14ac:dyDescent="0.25">
      <c r="A1859" s="127">
        <v>160000</v>
      </c>
      <c r="B1859" s="127">
        <v>640000</v>
      </c>
      <c r="C1859" s="127">
        <v>640000</v>
      </c>
      <c r="D1859" s="116" t="s">
        <v>314</v>
      </c>
      <c r="E1859" s="116" t="s">
        <v>315</v>
      </c>
      <c r="F1859" s="116" t="s">
        <v>316</v>
      </c>
      <c r="G1859" s="116" t="s">
        <v>317</v>
      </c>
      <c r="H1859" s="116">
        <v>0.36</v>
      </c>
      <c r="I1859" s="116">
        <v>0.57999999999999996</v>
      </c>
      <c r="J1859" s="116" t="s">
        <v>268</v>
      </c>
      <c r="K1859" s="116">
        <v>6.2014190536810003E-2</v>
      </c>
      <c r="L1859" s="116">
        <v>3833.6838041538399</v>
      </c>
      <c r="M1859" s="116">
        <v>11.362007173006001</v>
      </c>
      <c r="N1859" s="116">
        <v>2.0692229292642099</v>
      </c>
      <c r="O1859" s="116">
        <v>0.70460567770741001</v>
      </c>
      <c r="P1859" s="116">
        <v>0.12832118499851999</v>
      </c>
      <c r="Q1859" s="116">
        <v>237.74279788868299</v>
      </c>
      <c r="R1859" s="116">
        <v>1310</v>
      </c>
      <c r="S1859" s="116" t="s">
        <v>318</v>
      </c>
      <c r="T1859" s="116">
        <v>1310</v>
      </c>
      <c r="U1859" s="116" t="s">
        <v>268</v>
      </c>
      <c r="V1859" s="116" t="s">
        <v>268</v>
      </c>
      <c r="Z1859" s="116">
        <v>0</v>
      </c>
      <c r="AA1859" s="116">
        <v>1</v>
      </c>
      <c r="AB1859" s="116">
        <v>0.70460567770741001</v>
      </c>
      <c r="AC1859" s="116">
        <v>0.12832118499851999</v>
      </c>
      <c r="AD1859" s="116">
        <v>237.742797888685</v>
      </c>
      <c r="AF1859" s="116">
        <v>-1</v>
      </c>
      <c r="AG1859" s="116">
        <v>-1</v>
      </c>
      <c r="AH1859" s="116">
        <v>-1</v>
      </c>
      <c r="AI1859" s="116">
        <v>-1</v>
      </c>
      <c r="AJ1859" s="116">
        <v>0</v>
      </c>
      <c r="AM1859" s="116" t="s">
        <v>319</v>
      </c>
      <c r="AN1859" s="116">
        <v>-1</v>
      </c>
      <c r="AQ1859" s="116">
        <v>778</v>
      </c>
      <c r="AR1859" s="116" t="s">
        <v>329</v>
      </c>
      <c r="AS1859" s="116" t="s">
        <v>250</v>
      </c>
      <c r="AT1859" s="116" t="s">
        <v>268</v>
      </c>
      <c r="AV1859" s="116">
        <v>72.002937684275494</v>
      </c>
      <c r="AW1859" s="116">
        <v>0.1928165433</v>
      </c>
    </row>
    <row r="1860" spans="1:49" x14ac:dyDescent="0.25">
      <c r="A1860" s="127">
        <v>160000</v>
      </c>
      <c r="B1860" s="127">
        <v>640000</v>
      </c>
      <c r="C1860" s="127">
        <v>640000</v>
      </c>
      <c r="D1860" s="116" t="s">
        <v>314</v>
      </c>
      <c r="E1860" s="116" t="s">
        <v>315</v>
      </c>
      <c r="F1860" s="116" t="s">
        <v>316</v>
      </c>
      <c r="G1860" s="116" t="s">
        <v>317</v>
      </c>
      <c r="H1860" s="116">
        <v>0.36</v>
      </c>
      <c r="I1860" s="116">
        <v>0.57999999999999996</v>
      </c>
      <c r="J1860" s="116" t="s">
        <v>268</v>
      </c>
      <c r="K1860" s="116">
        <v>2.9516627831519999E-2</v>
      </c>
      <c r="L1860" s="116">
        <v>3833.6838041538399</v>
      </c>
      <c r="M1860" s="116">
        <v>11.362007173006001</v>
      </c>
      <c r="N1860" s="116">
        <v>2.0692229292642099</v>
      </c>
      <c r="O1860" s="116">
        <v>0.33536813714475</v>
      </c>
      <c r="P1860" s="116">
        <v>6.1076483103550003E-2</v>
      </c>
      <c r="Q1860" s="116">
        <v>113.157418070961</v>
      </c>
      <c r="R1860" s="116">
        <v>1310</v>
      </c>
      <c r="S1860" s="116" t="s">
        <v>318</v>
      </c>
      <c r="T1860" s="116">
        <v>1310</v>
      </c>
      <c r="U1860" s="116" t="s">
        <v>268</v>
      </c>
      <c r="V1860" s="116" t="s">
        <v>268</v>
      </c>
      <c r="Z1860" s="116">
        <v>0</v>
      </c>
      <c r="AA1860" s="116">
        <v>1</v>
      </c>
      <c r="AB1860" s="116">
        <v>0.33536813714475</v>
      </c>
      <c r="AC1860" s="116">
        <v>6.1076483103550003E-2</v>
      </c>
      <c r="AD1860" s="116">
        <v>113.157418070961</v>
      </c>
      <c r="AF1860" s="116">
        <v>-1</v>
      </c>
      <c r="AG1860" s="116">
        <v>-1</v>
      </c>
      <c r="AH1860" s="116">
        <v>-1</v>
      </c>
      <c r="AI1860" s="116">
        <v>-1</v>
      </c>
      <c r="AJ1860" s="116">
        <v>0</v>
      </c>
      <c r="AM1860" s="116" t="s">
        <v>319</v>
      </c>
      <c r="AN1860" s="116">
        <v>-1</v>
      </c>
      <c r="AQ1860" s="116">
        <v>778</v>
      </c>
      <c r="AR1860" s="116" t="s">
        <v>329</v>
      </c>
      <c r="AS1860" s="116" t="s">
        <v>250</v>
      </c>
      <c r="AT1860" s="116" t="s">
        <v>268</v>
      </c>
      <c r="AV1860" s="116">
        <v>100.813029239358</v>
      </c>
      <c r="AW1860" s="116">
        <v>9.1774061700000006E-2</v>
      </c>
    </row>
    <row r="1861" spans="1:49" x14ac:dyDescent="0.25">
      <c r="A1861" s="127">
        <v>160000</v>
      </c>
      <c r="B1861" s="127">
        <v>640000</v>
      </c>
      <c r="C1861" s="127">
        <v>640000</v>
      </c>
      <c r="D1861" s="116" t="s">
        <v>314</v>
      </c>
      <c r="E1861" s="116" t="s">
        <v>315</v>
      </c>
      <c r="F1861" s="116" t="s">
        <v>316</v>
      </c>
      <c r="G1861" s="116" t="s">
        <v>317</v>
      </c>
      <c r="H1861" s="116">
        <v>0.36</v>
      </c>
      <c r="I1861" s="116">
        <v>0.57999999999999996</v>
      </c>
      <c r="J1861" s="116" t="s">
        <v>268</v>
      </c>
      <c r="K1861" s="116">
        <v>2.024838978511E-2</v>
      </c>
      <c r="L1861" s="116">
        <v>3833.6838041538399</v>
      </c>
      <c r="M1861" s="116">
        <v>11.362007173006001</v>
      </c>
      <c r="N1861" s="116">
        <v>2.0692229292642099</v>
      </c>
      <c r="O1861" s="116">
        <v>0.23006234998031</v>
      </c>
      <c r="P1861" s="116">
        <v>4.1898432424039997E-2</v>
      </c>
      <c r="Q1861" s="116">
        <v>77.625923979393406</v>
      </c>
      <c r="R1861" s="116">
        <v>1310</v>
      </c>
      <c r="S1861" s="116" t="s">
        <v>318</v>
      </c>
      <c r="T1861" s="116">
        <v>1310</v>
      </c>
      <c r="U1861" s="116" t="s">
        <v>268</v>
      </c>
      <c r="V1861" s="116" t="s">
        <v>268</v>
      </c>
      <c r="Z1861" s="116">
        <v>0</v>
      </c>
      <c r="AA1861" s="116">
        <v>1</v>
      </c>
      <c r="AB1861" s="116">
        <v>0.23006234998031</v>
      </c>
      <c r="AC1861" s="116">
        <v>4.1898432424039997E-2</v>
      </c>
      <c r="AD1861" s="116">
        <v>77.625923979393406</v>
      </c>
      <c r="AF1861" s="116">
        <v>-1</v>
      </c>
      <c r="AG1861" s="116">
        <v>-1</v>
      </c>
      <c r="AH1861" s="116">
        <v>-1</v>
      </c>
      <c r="AI1861" s="116">
        <v>-1</v>
      </c>
      <c r="AJ1861" s="116">
        <v>0</v>
      </c>
      <c r="AM1861" s="116" t="s">
        <v>319</v>
      </c>
      <c r="AN1861" s="116">
        <v>-1</v>
      </c>
      <c r="AQ1861" s="116">
        <v>778</v>
      </c>
      <c r="AR1861" s="116" t="s">
        <v>329</v>
      </c>
      <c r="AS1861" s="116" t="s">
        <v>250</v>
      </c>
      <c r="AT1861" s="116" t="s">
        <v>268</v>
      </c>
      <c r="AV1861" s="116">
        <v>57.5606519943398</v>
      </c>
      <c r="AW1861" s="116">
        <v>6.2956953800000007E-2</v>
      </c>
    </row>
    <row r="1862" spans="1:49" x14ac:dyDescent="0.25">
      <c r="A1862" s="127">
        <v>160000</v>
      </c>
      <c r="B1862" s="127">
        <v>640000</v>
      </c>
      <c r="C1862" s="127">
        <v>640000</v>
      </c>
      <c r="D1862" s="116" t="s">
        <v>314</v>
      </c>
      <c r="E1862" s="116" t="s">
        <v>315</v>
      </c>
      <c r="F1862" s="116" t="s">
        <v>316</v>
      </c>
      <c r="G1862" s="116" t="s">
        <v>317</v>
      </c>
      <c r="H1862" s="116">
        <v>0.36</v>
      </c>
      <c r="I1862" s="116">
        <v>0.57999999999999996</v>
      </c>
      <c r="J1862" s="116" t="s">
        <v>268</v>
      </c>
      <c r="K1862" s="116">
        <v>1.57692131113E-3</v>
      </c>
      <c r="L1862" s="116">
        <v>3833.6838041538399</v>
      </c>
      <c r="M1862" s="116">
        <v>11.362007173006001</v>
      </c>
      <c r="N1862" s="116">
        <v>2.0692229292642099</v>
      </c>
      <c r="O1862" s="116">
        <v>1.7916991248329999E-2</v>
      </c>
      <c r="P1862" s="116">
        <v>3.2630017346299998E-3</v>
      </c>
      <c r="Q1862" s="116">
        <v>6.0454176909079598</v>
      </c>
      <c r="R1862" s="116">
        <v>1310</v>
      </c>
      <c r="S1862" s="116" t="s">
        <v>318</v>
      </c>
      <c r="T1862" s="116">
        <v>1310</v>
      </c>
      <c r="U1862" s="116" t="s">
        <v>268</v>
      </c>
      <c r="V1862" s="116" t="s">
        <v>268</v>
      </c>
      <c r="Z1862" s="116">
        <v>0</v>
      </c>
      <c r="AA1862" s="116">
        <v>1</v>
      </c>
      <c r="AB1862" s="116">
        <v>1.7916991248329999E-2</v>
      </c>
      <c r="AC1862" s="116">
        <v>3.2630017346299998E-3</v>
      </c>
      <c r="AD1862" s="116">
        <v>6.0454176909074997</v>
      </c>
      <c r="AF1862" s="116">
        <v>-1</v>
      </c>
      <c r="AG1862" s="116">
        <v>-1</v>
      </c>
      <c r="AH1862" s="116">
        <v>-1</v>
      </c>
      <c r="AI1862" s="116">
        <v>-1</v>
      </c>
      <c r="AJ1862" s="116">
        <v>0</v>
      </c>
      <c r="AM1862" s="116" t="s">
        <v>319</v>
      </c>
      <c r="AN1862" s="116">
        <v>-1</v>
      </c>
      <c r="AQ1862" s="116">
        <v>778</v>
      </c>
      <c r="AR1862" s="116" t="s">
        <v>329</v>
      </c>
      <c r="AS1862" s="116" t="s">
        <v>250</v>
      </c>
      <c r="AT1862" s="116" t="s">
        <v>268</v>
      </c>
      <c r="AV1862" s="116">
        <v>10.284725600560099</v>
      </c>
      <c r="AW1862" s="116">
        <v>4.9030152000000002E-3</v>
      </c>
    </row>
    <row r="1863" spans="1:49" x14ac:dyDescent="0.25">
      <c r="A1863" s="127">
        <v>160000</v>
      </c>
      <c r="B1863" s="127">
        <v>640000</v>
      </c>
      <c r="C1863" s="127">
        <v>640000</v>
      </c>
      <c r="D1863" s="116" t="s">
        <v>314</v>
      </c>
      <c r="E1863" s="116" t="s">
        <v>315</v>
      </c>
      <c r="F1863" s="116" t="s">
        <v>316</v>
      </c>
      <c r="G1863" s="116" t="s">
        <v>317</v>
      </c>
      <c r="H1863" s="116">
        <v>0.36</v>
      </c>
      <c r="I1863" s="116">
        <v>0.57999999999999996</v>
      </c>
      <c r="J1863" s="116" t="s">
        <v>268</v>
      </c>
      <c r="K1863" s="116">
        <v>7.5883012461430005E-2</v>
      </c>
      <c r="L1863" s="116">
        <v>3900.4225382055602</v>
      </c>
      <c r="M1863" s="116">
        <v>11.071916199480199</v>
      </c>
      <c r="N1863" s="116">
        <v>2.0836751814524299</v>
      </c>
      <c r="O1863" s="116">
        <v>0.84017035493714998</v>
      </c>
      <c r="P1863" s="116">
        <v>0.15811554975973999</v>
      </c>
      <c r="Q1863" s="116">
        <v>295.97581207152598</v>
      </c>
      <c r="R1863" s="116">
        <v>1210</v>
      </c>
      <c r="S1863" s="116" t="s">
        <v>318</v>
      </c>
      <c r="T1863" s="116">
        <v>1210</v>
      </c>
      <c r="U1863" s="116" t="s">
        <v>268</v>
      </c>
      <c r="V1863" s="116" t="s">
        <v>268</v>
      </c>
      <c r="Z1863" s="116">
        <v>0</v>
      </c>
      <c r="AA1863" s="116">
        <v>1</v>
      </c>
      <c r="AB1863" s="116">
        <v>0.84017035493714998</v>
      </c>
      <c r="AC1863" s="116">
        <v>0.15811554975973999</v>
      </c>
      <c r="AD1863" s="116">
        <v>295.975812071527</v>
      </c>
      <c r="AF1863" s="116">
        <v>-1</v>
      </c>
      <c r="AG1863" s="116">
        <v>-1</v>
      </c>
      <c r="AH1863" s="116">
        <v>-1</v>
      </c>
      <c r="AI1863" s="116">
        <v>-1</v>
      </c>
      <c r="AJ1863" s="116">
        <v>0</v>
      </c>
      <c r="AM1863" s="116" t="s">
        <v>319</v>
      </c>
      <c r="AN1863" s="116">
        <v>-1</v>
      </c>
      <c r="AQ1863" s="116">
        <v>778</v>
      </c>
      <c r="AR1863" s="116" t="s">
        <v>329</v>
      </c>
      <c r="AS1863" s="116" t="s">
        <v>250</v>
      </c>
      <c r="AT1863" s="116" t="s">
        <v>268</v>
      </c>
      <c r="AV1863" s="116">
        <v>112.295549495228</v>
      </c>
      <c r="AW1863" s="116">
        <v>0.2400452653</v>
      </c>
    </row>
    <row r="1864" spans="1:49" x14ac:dyDescent="0.25">
      <c r="A1864" s="127">
        <v>160000</v>
      </c>
      <c r="B1864" s="127">
        <v>640000</v>
      </c>
      <c r="C1864" s="127">
        <v>640000</v>
      </c>
      <c r="D1864" s="116" t="s">
        <v>314</v>
      </c>
      <c r="E1864" s="116" t="s">
        <v>315</v>
      </c>
      <c r="F1864" s="116" t="s">
        <v>316</v>
      </c>
      <c r="G1864" s="116" t="s">
        <v>317</v>
      </c>
      <c r="H1864" s="116">
        <v>0.36</v>
      </c>
      <c r="I1864" s="116">
        <v>0.57999999999999996</v>
      </c>
      <c r="J1864" s="116" t="s">
        <v>268</v>
      </c>
      <c r="K1864" s="116">
        <v>9.3553635450260006E-2</v>
      </c>
      <c r="L1864" s="116">
        <v>3900.4225382055602</v>
      </c>
      <c r="M1864" s="116">
        <v>11.071916199480199</v>
      </c>
      <c r="N1864" s="116">
        <v>2.0836751814524299</v>
      </c>
      <c r="O1864" s="116">
        <v>1.0358180118620399</v>
      </c>
      <c r="P1864" s="116">
        <v>0.19493538832235999</v>
      </c>
      <c r="Q1864" s="116">
        <v>364.89870824127598</v>
      </c>
      <c r="R1864" s="116">
        <v>1310</v>
      </c>
      <c r="S1864" s="116" t="s">
        <v>318</v>
      </c>
      <c r="T1864" s="116">
        <v>1310</v>
      </c>
      <c r="U1864" s="116" t="s">
        <v>268</v>
      </c>
      <c r="V1864" s="116" t="s">
        <v>268</v>
      </c>
      <c r="Z1864" s="116">
        <v>0</v>
      </c>
      <c r="AA1864" s="116">
        <v>1</v>
      </c>
      <c r="AB1864" s="116">
        <v>1.0358180118620399</v>
      </c>
      <c r="AC1864" s="116">
        <v>0.19493538832235999</v>
      </c>
      <c r="AD1864" s="116">
        <v>364.89870824127598</v>
      </c>
      <c r="AF1864" s="116">
        <v>-1</v>
      </c>
      <c r="AG1864" s="116">
        <v>-1</v>
      </c>
      <c r="AH1864" s="116">
        <v>-1</v>
      </c>
      <c r="AI1864" s="116">
        <v>-1</v>
      </c>
      <c r="AJ1864" s="116">
        <v>0</v>
      </c>
      <c r="AM1864" s="116" t="s">
        <v>319</v>
      </c>
      <c r="AN1864" s="116">
        <v>-1</v>
      </c>
      <c r="AQ1864" s="116">
        <v>778</v>
      </c>
      <c r="AR1864" s="116" t="s">
        <v>329</v>
      </c>
      <c r="AS1864" s="116" t="s">
        <v>250</v>
      </c>
      <c r="AT1864" s="116" t="s">
        <v>268</v>
      </c>
      <c r="AV1864" s="116">
        <v>104.258607195689</v>
      </c>
      <c r="AW1864" s="116">
        <v>0.2959438023</v>
      </c>
    </row>
    <row r="1865" spans="1:49" x14ac:dyDescent="0.25">
      <c r="A1865" s="127">
        <v>160000</v>
      </c>
      <c r="B1865" s="127">
        <v>640000</v>
      </c>
      <c r="C1865" s="127">
        <v>640000</v>
      </c>
      <c r="D1865" s="116" t="s">
        <v>314</v>
      </c>
      <c r="E1865" s="116" t="s">
        <v>315</v>
      </c>
      <c r="F1865" s="116" t="s">
        <v>316</v>
      </c>
      <c r="G1865" s="116" t="s">
        <v>317</v>
      </c>
      <c r="H1865" s="116">
        <v>0.36</v>
      </c>
      <c r="I1865" s="116">
        <v>0.57999999999999996</v>
      </c>
      <c r="J1865" s="116" t="s">
        <v>268</v>
      </c>
      <c r="K1865" s="116">
        <v>0.19238438864992999</v>
      </c>
      <c r="L1865" s="116">
        <v>3900.4225382055602</v>
      </c>
      <c r="M1865" s="116">
        <v>11.071916199480199</v>
      </c>
      <c r="N1865" s="116">
        <v>2.0836751814524299</v>
      </c>
      <c r="O1865" s="116">
        <v>2.13006382922031</v>
      </c>
      <c r="P1865" s="116">
        <v>0.40086657592877001</v>
      </c>
      <c r="Q1865" s="116">
        <v>750.38040548910396</v>
      </c>
      <c r="R1865" s="116">
        <v>1310</v>
      </c>
      <c r="S1865" s="116" t="s">
        <v>318</v>
      </c>
      <c r="T1865" s="116">
        <v>1310</v>
      </c>
      <c r="U1865" s="116" t="s">
        <v>268</v>
      </c>
      <c r="V1865" s="116" t="s">
        <v>268</v>
      </c>
      <c r="Z1865" s="116">
        <v>0</v>
      </c>
      <c r="AA1865" s="116">
        <v>1</v>
      </c>
      <c r="AB1865" s="116">
        <v>2.13006382922031</v>
      </c>
      <c r="AC1865" s="116">
        <v>0.40086657592877001</v>
      </c>
      <c r="AD1865" s="116">
        <v>750.38040548910396</v>
      </c>
      <c r="AF1865" s="116">
        <v>-1</v>
      </c>
      <c r="AG1865" s="116">
        <v>-1</v>
      </c>
      <c r="AH1865" s="116">
        <v>-1</v>
      </c>
      <c r="AI1865" s="116">
        <v>-1</v>
      </c>
      <c r="AJ1865" s="116">
        <v>0</v>
      </c>
      <c r="AM1865" s="116" t="s">
        <v>319</v>
      </c>
      <c r="AN1865" s="116">
        <v>-1</v>
      </c>
      <c r="AQ1865" s="116">
        <v>778</v>
      </c>
      <c r="AR1865" s="116" t="s">
        <v>329</v>
      </c>
      <c r="AS1865" s="116" t="s">
        <v>250</v>
      </c>
      <c r="AT1865" s="116" t="s">
        <v>268</v>
      </c>
      <c r="AV1865" s="116">
        <v>123.036568927369</v>
      </c>
      <c r="AW1865" s="116">
        <v>0.60858102629999999</v>
      </c>
    </row>
    <row r="1866" spans="1:49" x14ac:dyDescent="0.25">
      <c r="A1866" s="127">
        <v>160000</v>
      </c>
      <c r="B1866" s="127">
        <v>640000</v>
      </c>
      <c r="C1866" s="127">
        <v>640000</v>
      </c>
      <c r="D1866" s="116" t="s">
        <v>314</v>
      </c>
      <c r="E1866" s="116" t="s">
        <v>315</v>
      </c>
      <c r="F1866" s="116" t="s">
        <v>316</v>
      </c>
      <c r="G1866" s="116" t="s">
        <v>317</v>
      </c>
      <c r="H1866" s="116">
        <v>0.36</v>
      </c>
      <c r="I1866" s="116">
        <v>0.57999999999999996</v>
      </c>
      <c r="J1866" s="116" t="s">
        <v>268</v>
      </c>
      <c r="K1866" s="116">
        <v>0.25594241722133998</v>
      </c>
      <c r="L1866" s="116">
        <v>3900.4225382055602</v>
      </c>
      <c r="M1866" s="116">
        <v>11.071916199480199</v>
      </c>
      <c r="N1866" s="116">
        <v>2.0836751814524299</v>
      </c>
      <c r="O1866" s="116">
        <v>2.8337729953671098</v>
      </c>
      <c r="P1866" s="116">
        <v>0.53330086264504994</v>
      </c>
      <c r="Q1866" s="116">
        <v>998.28357261293695</v>
      </c>
      <c r="R1866" s="116">
        <v>1310</v>
      </c>
      <c r="S1866" s="116" t="s">
        <v>318</v>
      </c>
      <c r="T1866" s="116">
        <v>1310</v>
      </c>
      <c r="U1866" s="116" t="s">
        <v>268</v>
      </c>
      <c r="V1866" s="116" t="s">
        <v>268</v>
      </c>
      <c r="Z1866" s="116">
        <v>0</v>
      </c>
      <c r="AA1866" s="116">
        <v>1</v>
      </c>
      <c r="AB1866" s="116">
        <v>2.8337729953671098</v>
      </c>
      <c r="AC1866" s="116">
        <v>0.53330086264504994</v>
      </c>
      <c r="AD1866" s="116">
        <v>998.28357261293695</v>
      </c>
      <c r="AF1866" s="116">
        <v>-1</v>
      </c>
      <c r="AG1866" s="116">
        <v>-1</v>
      </c>
      <c r="AH1866" s="116">
        <v>-1</v>
      </c>
      <c r="AI1866" s="116">
        <v>-1</v>
      </c>
      <c r="AJ1866" s="116">
        <v>0</v>
      </c>
      <c r="AM1866" s="116" t="s">
        <v>319</v>
      </c>
      <c r="AN1866" s="116">
        <v>-1</v>
      </c>
      <c r="AQ1866" s="116">
        <v>778</v>
      </c>
      <c r="AR1866" s="116" t="s">
        <v>329</v>
      </c>
      <c r="AS1866" s="116" t="s">
        <v>250</v>
      </c>
      <c r="AT1866" s="116" t="s">
        <v>268</v>
      </c>
      <c r="AV1866" s="116">
        <v>135.22988385269599</v>
      </c>
      <c r="AW1866" s="116">
        <v>0.80963793399999995</v>
      </c>
    </row>
    <row r="1867" spans="1:49" x14ac:dyDescent="0.25">
      <c r="A1867" s="127">
        <v>160000</v>
      </c>
      <c r="B1867" s="127">
        <v>640000</v>
      </c>
      <c r="C1867" s="127">
        <v>640000</v>
      </c>
      <c r="D1867" s="116" t="s">
        <v>314</v>
      </c>
      <c r="E1867" s="116" t="s">
        <v>315</v>
      </c>
      <c r="F1867" s="116" t="s">
        <v>316</v>
      </c>
      <c r="G1867" s="116" t="s">
        <v>317</v>
      </c>
      <c r="H1867" s="116">
        <v>0.36</v>
      </c>
      <c r="I1867" s="116">
        <v>0.57999999999999996</v>
      </c>
      <c r="J1867" s="116" t="s">
        <v>268</v>
      </c>
      <c r="K1867" s="116">
        <v>0.38247054252908003</v>
      </c>
      <c r="L1867" s="116">
        <v>3838.0092982993201</v>
      </c>
      <c r="M1867" s="116">
        <v>11.0533779830303</v>
      </c>
      <c r="N1867" s="116">
        <v>1.90087686918608</v>
      </c>
      <c r="O1867" s="116">
        <v>4.2275914739487099</v>
      </c>
      <c r="P1867" s="116">
        <v>0.72702940743859001</v>
      </c>
      <c r="Q1867" s="116">
        <v>1467.92549855222</v>
      </c>
      <c r="R1867" s="116">
        <v>1210</v>
      </c>
      <c r="S1867" s="116" t="s">
        <v>318</v>
      </c>
      <c r="T1867" s="116">
        <v>1210</v>
      </c>
      <c r="U1867" s="116" t="s">
        <v>268</v>
      </c>
      <c r="V1867" s="116" t="s">
        <v>268</v>
      </c>
      <c r="Z1867" s="116">
        <v>0</v>
      </c>
      <c r="AA1867" s="116">
        <v>1</v>
      </c>
      <c r="AB1867" s="116">
        <v>4.2275914739487099</v>
      </c>
      <c r="AC1867" s="116">
        <v>0.72702940743859001</v>
      </c>
      <c r="AD1867" s="116">
        <v>1467.92549855222</v>
      </c>
      <c r="AF1867" s="116">
        <v>-1</v>
      </c>
      <c r="AG1867" s="116">
        <v>-1</v>
      </c>
      <c r="AH1867" s="116">
        <v>-1</v>
      </c>
      <c r="AI1867" s="116">
        <v>-1</v>
      </c>
      <c r="AJ1867" s="116">
        <v>0</v>
      </c>
      <c r="AM1867" s="116" t="s">
        <v>319</v>
      </c>
      <c r="AN1867" s="116">
        <v>-1</v>
      </c>
      <c r="AQ1867" s="116">
        <v>778</v>
      </c>
      <c r="AR1867" s="116" t="s">
        <v>329</v>
      </c>
      <c r="AS1867" s="116" t="s">
        <v>250</v>
      </c>
      <c r="AT1867" s="116" t="s">
        <v>268</v>
      </c>
      <c r="AV1867" s="116">
        <v>197.190880719993</v>
      </c>
      <c r="AW1867" s="116">
        <v>1.1905316290000001</v>
      </c>
    </row>
    <row r="1868" spans="1:49" x14ac:dyDescent="0.25">
      <c r="A1868" s="127">
        <v>160000</v>
      </c>
      <c r="B1868" s="127">
        <v>640000</v>
      </c>
      <c r="C1868" s="127">
        <v>640000</v>
      </c>
      <c r="D1868" s="116" t="s">
        <v>314</v>
      </c>
      <c r="E1868" s="116" t="s">
        <v>315</v>
      </c>
      <c r="F1868" s="116" t="s">
        <v>316</v>
      </c>
      <c r="G1868" s="116" t="s">
        <v>317</v>
      </c>
      <c r="H1868" s="116">
        <v>0.36</v>
      </c>
      <c r="I1868" s="116">
        <v>0.57999999999999996</v>
      </c>
      <c r="J1868" s="116" t="s">
        <v>268</v>
      </c>
      <c r="K1868" s="116">
        <v>0.21872983817601999</v>
      </c>
      <c r="L1868" s="116">
        <v>3838.0092982993201</v>
      </c>
      <c r="M1868" s="116">
        <v>11.0533779830303</v>
      </c>
      <c r="N1868" s="116">
        <v>1.90087686918608</v>
      </c>
      <c r="O1868" s="116">
        <v>2.41770357752663</v>
      </c>
      <c r="P1868" s="116">
        <v>0.41577848998960998</v>
      </c>
      <c r="Q1868" s="116">
        <v>839.48715273507401</v>
      </c>
      <c r="R1868" s="116">
        <v>1310</v>
      </c>
      <c r="S1868" s="116" t="s">
        <v>318</v>
      </c>
      <c r="T1868" s="116">
        <v>1310</v>
      </c>
      <c r="U1868" s="116" t="s">
        <v>268</v>
      </c>
      <c r="V1868" s="116" t="s">
        <v>268</v>
      </c>
      <c r="Z1868" s="116">
        <v>0</v>
      </c>
      <c r="AA1868" s="116">
        <v>1</v>
      </c>
      <c r="AB1868" s="116">
        <v>2.41770357752663</v>
      </c>
      <c r="AC1868" s="116">
        <v>0.41577848998960998</v>
      </c>
      <c r="AD1868" s="116">
        <v>839.48715273507401</v>
      </c>
      <c r="AF1868" s="116">
        <v>-1</v>
      </c>
      <c r="AG1868" s="116">
        <v>-1</v>
      </c>
      <c r="AH1868" s="116">
        <v>-1</v>
      </c>
      <c r="AI1868" s="116">
        <v>-1</v>
      </c>
      <c r="AJ1868" s="116">
        <v>0</v>
      </c>
      <c r="AM1868" s="116" t="s">
        <v>319</v>
      </c>
      <c r="AN1868" s="116">
        <v>-1</v>
      </c>
      <c r="AQ1868" s="116">
        <v>778</v>
      </c>
      <c r="AR1868" s="116" t="s">
        <v>329</v>
      </c>
      <c r="AS1868" s="116" t="s">
        <v>250</v>
      </c>
      <c r="AT1868" s="116" t="s">
        <v>268</v>
      </c>
      <c r="AV1868" s="116">
        <v>119.380213240438</v>
      </c>
      <c r="AW1868" s="116">
        <v>0.68084927230000003</v>
      </c>
    </row>
    <row r="1869" spans="1:49" x14ac:dyDescent="0.25">
      <c r="A1869" s="127">
        <v>160000</v>
      </c>
      <c r="B1869" s="127">
        <v>640000</v>
      </c>
      <c r="C1869" s="127">
        <v>640000</v>
      </c>
      <c r="D1869" s="116" t="s">
        <v>314</v>
      </c>
      <c r="E1869" s="116" t="s">
        <v>315</v>
      </c>
      <c r="F1869" s="116" t="s">
        <v>316</v>
      </c>
      <c r="G1869" s="116" t="s">
        <v>317</v>
      </c>
      <c r="H1869" s="116">
        <v>0.36</v>
      </c>
      <c r="I1869" s="116">
        <v>0.57999999999999996</v>
      </c>
      <c r="J1869" s="116" t="s">
        <v>268</v>
      </c>
      <c r="K1869" s="116">
        <v>6.4412117807599997E-3</v>
      </c>
      <c r="L1869" s="116">
        <v>3838.0092982993201</v>
      </c>
      <c r="M1869" s="116">
        <v>11.0533779830303</v>
      </c>
      <c r="N1869" s="116">
        <v>1.90087686918608</v>
      </c>
      <c r="O1869" s="116">
        <v>7.1197148481569994E-2</v>
      </c>
      <c r="P1869" s="116">
        <v>1.224395048359E-2</v>
      </c>
      <c r="Q1869" s="116">
        <v>24.721430706902702</v>
      </c>
      <c r="R1869" s="116">
        <v>1310</v>
      </c>
      <c r="S1869" s="116" t="s">
        <v>318</v>
      </c>
      <c r="T1869" s="116">
        <v>1310</v>
      </c>
      <c r="U1869" s="116" t="s">
        <v>268</v>
      </c>
      <c r="V1869" s="116" t="s">
        <v>268</v>
      </c>
      <c r="Z1869" s="116">
        <v>0</v>
      </c>
      <c r="AA1869" s="116">
        <v>1</v>
      </c>
      <c r="AB1869" s="116">
        <v>7.1197148481569994E-2</v>
      </c>
      <c r="AC1869" s="116">
        <v>1.224395048359E-2</v>
      </c>
      <c r="AD1869" s="116">
        <v>24.7214307069024</v>
      </c>
      <c r="AF1869" s="116">
        <v>-1</v>
      </c>
      <c r="AG1869" s="116">
        <v>-1</v>
      </c>
      <c r="AH1869" s="116">
        <v>-1</v>
      </c>
      <c r="AI1869" s="116">
        <v>-1</v>
      </c>
      <c r="AJ1869" s="116">
        <v>0</v>
      </c>
      <c r="AM1869" s="116" t="s">
        <v>319</v>
      </c>
      <c r="AN1869" s="116">
        <v>-1</v>
      </c>
      <c r="AQ1869" s="116">
        <v>778</v>
      </c>
      <c r="AR1869" s="116" t="s">
        <v>329</v>
      </c>
      <c r="AS1869" s="116" t="s">
        <v>250</v>
      </c>
      <c r="AT1869" s="116" t="s">
        <v>268</v>
      </c>
      <c r="AV1869" s="116">
        <v>36.022724185629201</v>
      </c>
      <c r="AW1869" s="116">
        <v>2.00498221E-2</v>
      </c>
    </row>
    <row r="1870" spans="1:49" x14ac:dyDescent="0.25">
      <c r="A1870" s="127">
        <v>160000</v>
      </c>
      <c r="B1870" s="127">
        <v>640000</v>
      </c>
      <c r="C1870" s="127">
        <v>640000</v>
      </c>
      <c r="D1870" s="116" t="s">
        <v>314</v>
      </c>
      <c r="E1870" s="116" t="s">
        <v>315</v>
      </c>
      <c r="F1870" s="116" t="s">
        <v>316</v>
      </c>
      <c r="G1870" s="116" t="s">
        <v>317</v>
      </c>
      <c r="H1870" s="116">
        <v>0.36</v>
      </c>
      <c r="I1870" s="116">
        <v>0.57999999999999996</v>
      </c>
      <c r="J1870" s="116" t="s">
        <v>268</v>
      </c>
      <c r="K1870" s="116">
        <v>1.0121861343129999E-2</v>
      </c>
      <c r="L1870" s="116">
        <v>3838.0092982993201</v>
      </c>
      <c r="M1870" s="116">
        <v>11.0533779830303</v>
      </c>
      <c r="N1870" s="116">
        <v>1.90087686918608</v>
      </c>
      <c r="O1870" s="116">
        <v>0.11188075931746</v>
      </c>
      <c r="P1870" s="116">
        <v>1.924041210026E-2</v>
      </c>
      <c r="Q1870" s="116">
        <v>38.847797951037002</v>
      </c>
      <c r="R1870" s="116">
        <v>1310</v>
      </c>
      <c r="S1870" s="116" t="s">
        <v>318</v>
      </c>
      <c r="T1870" s="116">
        <v>1310</v>
      </c>
      <c r="U1870" s="116" t="s">
        <v>268</v>
      </c>
      <c r="V1870" s="116" t="s">
        <v>268</v>
      </c>
      <c r="Z1870" s="116">
        <v>0</v>
      </c>
      <c r="AA1870" s="116">
        <v>1</v>
      </c>
      <c r="AB1870" s="116">
        <v>0.11188075931746</v>
      </c>
      <c r="AC1870" s="116">
        <v>1.924041210026E-2</v>
      </c>
      <c r="AD1870" s="116">
        <v>38.847797951035098</v>
      </c>
      <c r="AF1870" s="116">
        <v>-1</v>
      </c>
      <c r="AG1870" s="116">
        <v>-1</v>
      </c>
      <c r="AH1870" s="116">
        <v>-1</v>
      </c>
      <c r="AI1870" s="116">
        <v>-1</v>
      </c>
      <c r="AJ1870" s="116">
        <v>0</v>
      </c>
      <c r="AM1870" s="116" t="s">
        <v>319</v>
      </c>
      <c r="AN1870" s="116">
        <v>-1</v>
      </c>
      <c r="AQ1870" s="116">
        <v>778</v>
      </c>
      <c r="AR1870" s="116" t="s">
        <v>329</v>
      </c>
      <c r="AS1870" s="116" t="s">
        <v>250</v>
      </c>
      <c r="AT1870" s="116" t="s">
        <v>268</v>
      </c>
      <c r="AV1870" s="116">
        <v>69.597314386222294</v>
      </c>
      <c r="AW1870" s="116">
        <v>3.1506729900000002E-2</v>
      </c>
    </row>
    <row r="1871" spans="1:49" x14ac:dyDescent="0.25">
      <c r="A1871" s="127">
        <v>160000</v>
      </c>
      <c r="B1871" s="127">
        <v>640000</v>
      </c>
      <c r="C1871" s="127">
        <v>640000</v>
      </c>
      <c r="D1871" s="116" t="s">
        <v>314</v>
      </c>
      <c r="E1871" s="116" t="s">
        <v>315</v>
      </c>
      <c r="F1871" s="116" t="s">
        <v>316</v>
      </c>
      <c r="G1871" s="116" t="s">
        <v>317</v>
      </c>
      <c r="H1871" s="116">
        <v>0.36</v>
      </c>
      <c r="I1871" s="116">
        <v>0.57999999999999996</v>
      </c>
      <c r="J1871" s="116" t="s">
        <v>268</v>
      </c>
      <c r="K1871" s="116">
        <v>0.50287653789758002</v>
      </c>
      <c r="L1871" s="116">
        <v>3873.41485074918</v>
      </c>
      <c r="M1871" s="116">
        <v>10.771234990988701</v>
      </c>
      <c r="N1871" s="116">
        <v>1.7327001373711699</v>
      </c>
      <c r="O1871" s="116">
        <v>5.4166013611497101</v>
      </c>
      <c r="P1871" s="116">
        <v>0.87133424629587997</v>
      </c>
      <c r="Q1871" s="116">
        <v>1947.84944998583</v>
      </c>
      <c r="R1871" s="116">
        <v>1210</v>
      </c>
      <c r="S1871" s="116" t="s">
        <v>318</v>
      </c>
      <c r="T1871" s="116">
        <v>1210</v>
      </c>
      <c r="U1871" s="116" t="s">
        <v>268</v>
      </c>
      <c r="V1871" s="116" t="s">
        <v>268</v>
      </c>
      <c r="Z1871" s="116">
        <v>0</v>
      </c>
      <c r="AA1871" s="116">
        <v>1</v>
      </c>
      <c r="AB1871" s="116">
        <v>5.4166013611497101</v>
      </c>
      <c r="AC1871" s="116">
        <v>0.87133424629587997</v>
      </c>
      <c r="AD1871" s="116">
        <v>1947.84944998583</v>
      </c>
      <c r="AF1871" s="116">
        <v>-1</v>
      </c>
      <c r="AG1871" s="116">
        <v>-1</v>
      </c>
      <c r="AH1871" s="116">
        <v>-1</v>
      </c>
      <c r="AI1871" s="116">
        <v>-1</v>
      </c>
      <c r="AJ1871" s="116">
        <v>0</v>
      </c>
      <c r="AM1871" s="116" t="s">
        <v>319</v>
      </c>
      <c r="AN1871" s="116">
        <v>-1</v>
      </c>
      <c r="AQ1871" s="116">
        <v>778</v>
      </c>
      <c r="AR1871" s="116" t="s">
        <v>329</v>
      </c>
      <c r="AS1871" s="116" t="s">
        <v>250</v>
      </c>
      <c r="AT1871" s="116" t="s">
        <v>268</v>
      </c>
      <c r="AV1871" s="116">
        <v>201.393202934632</v>
      </c>
      <c r="AW1871" s="116">
        <v>1.5797643552</v>
      </c>
    </row>
    <row r="1872" spans="1:49" x14ac:dyDescent="0.25">
      <c r="A1872" s="127">
        <v>160000</v>
      </c>
      <c r="B1872" s="127">
        <v>640000</v>
      </c>
      <c r="C1872" s="127">
        <v>640000</v>
      </c>
      <c r="D1872" s="116" t="s">
        <v>314</v>
      </c>
      <c r="E1872" s="116" t="s">
        <v>315</v>
      </c>
      <c r="F1872" s="116" t="s">
        <v>316</v>
      </c>
      <c r="G1872" s="116" t="s">
        <v>317</v>
      </c>
      <c r="H1872" s="116">
        <v>0.36</v>
      </c>
      <c r="I1872" s="116">
        <v>0.57999999999999996</v>
      </c>
      <c r="J1872" s="116" t="s">
        <v>268</v>
      </c>
      <c r="K1872" s="116">
        <v>0.11488691588539</v>
      </c>
      <c r="L1872" s="116">
        <v>3873.41485074918</v>
      </c>
      <c r="M1872" s="116">
        <v>10.771234990988701</v>
      </c>
      <c r="N1872" s="116">
        <v>1.7327001373711699</v>
      </c>
      <c r="O1872" s="116">
        <v>1.2374739683915701</v>
      </c>
      <c r="P1872" s="116">
        <v>0.19906457493678001</v>
      </c>
      <c r="Q1872" s="116">
        <v>445.00468614727203</v>
      </c>
      <c r="R1872" s="116">
        <v>1310</v>
      </c>
      <c r="S1872" s="116" t="s">
        <v>318</v>
      </c>
      <c r="T1872" s="116">
        <v>1310</v>
      </c>
      <c r="U1872" s="116" t="s">
        <v>268</v>
      </c>
      <c r="V1872" s="116" t="s">
        <v>268</v>
      </c>
      <c r="Z1872" s="116">
        <v>0</v>
      </c>
      <c r="AA1872" s="116">
        <v>1</v>
      </c>
      <c r="AB1872" s="116">
        <v>1.2374739683915701</v>
      </c>
      <c r="AC1872" s="116">
        <v>0.19906457493678001</v>
      </c>
      <c r="AD1872" s="116">
        <v>445.00468614727203</v>
      </c>
      <c r="AF1872" s="116">
        <v>-1</v>
      </c>
      <c r="AG1872" s="116">
        <v>-1</v>
      </c>
      <c r="AH1872" s="116">
        <v>-1</v>
      </c>
      <c r="AI1872" s="116">
        <v>-1</v>
      </c>
      <c r="AJ1872" s="116">
        <v>0</v>
      </c>
      <c r="AM1872" s="116" t="s">
        <v>319</v>
      </c>
      <c r="AN1872" s="116">
        <v>-1</v>
      </c>
      <c r="AQ1872" s="116">
        <v>778</v>
      </c>
      <c r="AR1872" s="116" t="s">
        <v>329</v>
      </c>
      <c r="AS1872" s="116" t="s">
        <v>250</v>
      </c>
      <c r="AT1872" s="116" t="s">
        <v>268</v>
      </c>
      <c r="AV1872" s="116">
        <v>88.145831424960704</v>
      </c>
      <c r="AW1872" s="116">
        <v>0.3609121542</v>
      </c>
    </row>
    <row r="1873" spans="1:49" x14ac:dyDescent="0.25">
      <c r="A1873" s="127">
        <v>160000</v>
      </c>
      <c r="B1873" s="127">
        <v>640000</v>
      </c>
      <c r="C1873" s="127">
        <v>640000</v>
      </c>
      <c r="D1873" s="116" t="s">
        <v>314</v>
      </c>
      <c r="E1873" s="116" t="s">
        <v>315</v>
      </c>
      <c r="F1873" s="116" t="s">
        <v>316</v>
      </c>
      <c r="G1873" s="116" t="s">
        <v>317</v>
      </c>
      <c r="H1873" s="116">
        <v>0.36</v>
      </c>
      <c r="I1873" s="116">
        <v>0.57999999999999996</v>
      </c>
      <c r="J1873" s="116" t="s">
        <v>268</v>
      </c>
      <c r="K1873" s="116">
        <v>0.61776345378298003</v>
      </c>
      <c r="L1873" s="116">
        <v>3874.4989890776601</v>
      </c>
      <c r="M1873" s="116">
        <v>10.461722848826399</v>
      </c>
      <c r="N1873" s="116">
        <v>1.5659480925318401</v>
      </c>
      <c r="O1873" s="116">
        <v>6.4628700396113796</v>
      </c>
      <c r="P1873" s="116">
        <v>0.96738550208733998</v>
      </c>
      <c r="Q1873" s="116">
        <v>2393.5238771712802</v>
      </c>
      <c r="R1873" s="116">
        <v>1210</v>
      </c>
      <c r="S1873" s="116" t="s">
        <v>318</v>
      </c>
      <c r="T1873" s="116">
        <v>1210</v>
      </c>
      <c r="U1873" s="116" t="s">
        <v>268</v>
      </c>
      <c r="V1873" s="116" t="s">
        <v>268</v>
      </c>
      <c r="Z1873" s="116">
        <v>0</v>
      </c>
      <c r="AA1873" s="116">
        <v>1</v>
      </c>
      <c r="AB1873" s="116">
        <v>6.4628700396113796</v>
      </c>
      <c r="AC1873" s="116">
        <v>0.96738550208733998</v>
      </c>
      <c r="AD1873" s="116">
        <v>2393.5238771712802</v>
      </c>
      <c r="AF1873" s="116">
        <v>-1</v>
      </c>
      <c r="AG1873" s="116">
        <v>-1</v>
      </c>
      <c r="AH1873" s="116">
        <v>-1</v>
      </c>
      <c r="AI1873" s="116">
        <v>-1</v>
      </c>
      <c r="AJ1873" s="116">
        <v>0</v>
      </c>
      <c r="AM1873" s="116" t="s">
        <v>319</v>
      </c>
      <c r="AN1873" s="116">
        <v>-1</v>
      </c>
      <c r="AQ1873" s="116">
        <v>778</v>
      </c>
      <c r="AR1873" s="116" t="s">
        <v>329</v>
      </c>
      <c r="AS1873" s="116" t="s">
        <v>250</v>
      </c>
      <c r="AT1873" s="116" t="s">
        <v>268</v>
      </c>
      <c r="AV1873" s="116">
        <v>200.000000018626</v>
      </c>
      <c r="AW1873" s="116">
        <v>1.9412196895</v>
      </c>
    </row>
    <row r="1874" spans="1:49" x14ac:dyDescent="0.25">
      <c r="A1874" s="127">
        <v>160000</v>
      </c>
      <c r="B1874" s="127">
        <v>650000</v>
      </c>
      <c r="C1874" s="127">
        <v>650000</v>
      </c>
      <c r="D1874" s="116" t="s">
        <v>314</v>
      </c>
      <c r="E1874" s="116" t="s">
        <v>315</v>
      </c>
      <c r="F1874" s="116" t="s">
        <v>316</v>
      </c>
      <c r="G1874" s="116" t="s">
        <v>317</v>
      </c>
      <c r="H1874" s="116">
        <v>0.36</v>
      </c>
      <c r="I1874" s="116">
        <v>0.57999999999999996</v>
      </c>
      <c r="J1874" s="116" t="s">
        <v>268</v>
      </c>
      <c r="K1874" s="116">
        <v>0.46109247654634</v>
      </c>
      <c r="L1874" s="116">
        <v>3884.3763357253301</v>
      </c>
      <c r="M1874" s="116">
        <v>10.9597046117998</v>
      </c>
      <c r="N1874" s="116">
        <v>1.80638948547496</v>
      </c>
      <c r="O1874" s="116">
        <v>5.0534373416712102</v>
      </c>
      <c r="P1874" s="116">
        <v>0.83291260146492996</v>
      </c>
      <c r="Q1874" s="116">
        <v>1791.0567044776201</v>
      </c>
      <c r="R1874" s="116">
        <v>1210</v>
      </c>
      <c r="S1874" s="116" t="s">
        <v>318</v>
      </c>
      <c r="T1874" s="116">
        <v>1210</v>
      </c>
      <c r="U1874" s="116" t="s">
        <v>268</v>
      </c>
      <c r="V1874" s="116" t="s">
        <v>268</v>
      </c>
      <c r="Z1874" s="116">
        <v>0</v>
      </c>
      <c r="AA1874" s="116">
        <v>1</v>
      </c>
      <c r="AB1874" s="116">
        <v>5.0534373416712102</v>
      </c>
      <c r="AC1874" s="116">
        <v>0.83291260146492996</v>
      </c>
      <c r="AD1874" s="116">
        <v>1791.0567044776201</v>
      </c>
      <c r="AF1874" s="116">
        <v>-1</v>
      </c>
      <c r="AG1874" s="116">
        <v>-1</v>
      </c>
      <c r="AH1874" s="116">
        <v>-1</v>
      </c>
      <c r="AI1874" s="116">
        <v>-1</v>
      </c>
      <c r="AJ1874" s="116">
        <v>0</v>
      </c>
      <c r="AM1874" s="116" t="s">
        <v>319</v>
      </c>
      <c r="AN1874" s="116">
        <v>-1</v>
      </c>
      <c r="AQ1874" s="116">
        <v>778</v>
      </c>
      <c r="AR1874" s="116" t="s">
        <v>329</v>
      </c>
      <c r="AS1874" s="116" t="s">
        <v>250</v>
      </c>
      <c r="AT1874" s="116" t="s">
        <v>268</v>
      </c>
      <c r="AV1874" s="116">
        <v>269.31911567492199</v>
      </c>
      <c r="AW1874" s="116">
        <v>1.4526007336</v>
      </c>
    </row>
    <row r="1875" spans="1:49" x14ac:dyDescent="0.25">
      <c r="A1875" s="127">
        <v>160000</v>
      </c>
      <c r="B1875" s="127">
        <v>650000</v>
      </c>
      <c r="C1875" s="127">
        <v>650000</v>
      </c>
      <c r="D1875" s="116" t="s">
        <v>314</v>
      </c>
      <c r="E1875" s="116" t="s">
        <v>315</v>
      </c>
      <c r="F1875" s="116" t="s">
        <v>316</v>
      </c>
      <c r="G1875" s="116" t="s">
        <v>317</v>
      </c>
      <c r="H1875" s="116">
        <v>0.36</v>
      </c>
      <c r="I1875" s="116">
        <v>0.57999999999999996</v>
      </c>
      <c r="J1875" s="116" t="s">
        <v>268</v>
      </c>
      <c r="K1875" s="116">
        <v>9.0291388212159998E-2</v>
      </c>
      <c r="L1875" s="116">
        <v>3884.3763357253301</v>
      </c>
      <c r="M1875" s="116">
        <v>10.9597046117998</v>
      </c>
      <c r="N1875" s="116">
        <v>1.80638948547496</v>
      </c>
      <c r="O1875" s="116">
        <v>0.98956694379460997</v>
      </c>
      <c r="P1875" s="116">
        <v>0.16310141429538</v>
      </c>
      <c r="Q1875" s="116">
        <v>350.72573169110302</v>
      </c>
      <c r="R1875" s="116">
        <v>1310</v>
      </c>
      <c r="S1875" s="116" t="s">
        <v>318</v>
      </c>
      <c r="T1875" s="116">
        <v>1310</v>
      </c>
      <c r="U1875" s="116" t="s">
        <v>268</v>
      </c>
      <c r="V1875" s="116" t="s">
        <v>268</v>
      </c>
      <c r="Z1875" s="116">
        <v>0</v>
      </c>
      <c r="AA1875" s="116">
        <v>1</v>
      </c>
      <c r="AB1875" s="116">
        <v>0.98956694379460997</v>
      </c>
      <c r="AC1875" s="116">
        <v>0.16310141429538</v>
      </c>
      <c r="AD1875" s="116">
        <v>350.72573169110302</v>
      </c>
      <c r="AF1875" s="116">
        <v>-1</v>
      </c>
      <c r="AG1875" s="116">
        <v>-1</v>
      </c>
      <c r="AH1875" s="116">
        <v>-1</v>
      </c>
      <c r="AI1875" s="116">
        <v>-1</v>
      </c>
      <c r="AJ1875" s="116">
        <v>0</v>
      </c>
      <c r="AM1875" s="116" t="s">
        <v>319</v>
      </c>
      <c r="AN1875" s="116">
        <v>-1</v>
      </c>
      <c r="AQ1875" s="116">
        <v>778</v>
      </c>
      <c r="AR1875" s="116" t="s">
        <v>329</v>
      </c>
      <c r="AS1875" s="116" t="s">
        <v>250</v>
      </c>
      <c r="AT1875" s="116" t="s">
        <v>268</v>
      </c>
      <c r="AV1875" s="116">
        <v>76.545491767225599</v>
      </c>
      <c r="AW1875" s="116">
        <v>0.28444909299999999</v>
      </c>
    </row>
    <row r="1876" spans="1:49" x14ac:dyDescent="0.25">
      <c r="A1876" s="127">
        <v>160000</v>
      </c>
      <c r="B1876" s="127">
        <v>650000</v>
      </c>
      <c r="C1876" s="127">
        <v>650000</v>
      </c>
      <c r="D1876" s="116" t="s">
        <v>314</v>
      </c>
      <c r="E1876" s="116" t="s">
        <v>315</v>
      </c>
      <c r="F1876" s="116" t="s">
        <v>316</v>
      </c>
      <c r="G1876" s="116" t="s">
        <v>317</v>
      </c>
      <c r="H1876" s="116">
        <v>0.36</v>
      </c>
      <c r="I1876" s="116">
        <v>0.57999999999999996</v>
      </c>
      <c r="J1876" s="116" t="s">
        <v>268</v>
      </c>
      <c r="K1876" s="116">
        <v>6.6379588840359993E-2</v>
      </c>
      <c r="L1876" s="116">
        <v>3884.3763357253301</v>
      </c>
      <c r="M1876" s="116">
        <v>10.9597046117998</v>
      </c>
      <c r="N1876" s="116">
        <v>1.80638948547496</v>
      </c>
      <c r="O1876" s="116">
        <v>0.72750068594310002</v>
      </c>
      <c r="P1876" s="116">
        <v>0.11990739133137999</v>
      </c>
      <c r="Q1876" s="116">
        <v>257.843304066683</v>
      </c>
      <c r="R1876" s="116">
        <v>1310</v>
      </c>
      <c r="S1876" s="116" t="s">
        <v>318</v>
      </c>
      <c r="T1876" s="116">
        <v>1310</v>
      </c>
      <c r="U1876" s="116" t="s">
        <v>268</v>
      </c>
      <c r="V1876" s="116" t="s">
        <v>268</v>
      </c>
      <c r="Z1876" s="116">
        <v>0</v>
      </c>
      <c r="AA1876" s="116">
        <v>1</v>
      </c>
      <c r="AB1876" s="116">
        <v>0.72750068594310002</v>
      </c>
      <c r="AC1876" s="116">
        <v>0.11990739133137999</v>
      </c>
      <c r="AD1876" s="116">
        <v>257.84330406668403</v>
      </c>
      <c r="AF1876" s="116">
        <v>-1</v>
      </c>
      <c r="AG1876" s="116">
        <v>-1</v>
      </c>
      <c r="AH1876" s="116">
        <v>-1</v>
      </c>
      <c r="AI1876" s="116">
        <v>-1</v>
      </c>
      <c r="AJ1876" s="116">
        <v>0</v>
      </c>
      <c r="AM1876" s="116" t="s">
        <v>319</v>
      </c>
      <c r="AN1876" s="116">
        <v>-1</v>
      </c>
      <c r="AQ1876" s="116">
        <v>778</v>
      </c>
      <c r="AR1876" s="116" t="s">
        <v>329</v>
      </c>
      <c r="AS1876" s="116" t="s">
        <v>250</v>
      </c>
      <c r="AT1876" s="116" t="s">
        <v>268</v>
      </c>
      <c r="AV1876" s="116">
        <v>66.056915862244296</v>
      </c>
      <c r="AW1876" s="116">
        <v>0.20911865700000001</v>
      </c>
    </row>
    <row r="1877" spans="1:49" x14ac:dyDescent="0.25">
      <c r="A1877" s="127">
        <v>170000</v>
      </c>
      <c r="B1877" s="127">
        <v>650000</v>
      </c>
      <c r="C1877" s="127">
        <v>650000</v>
      </c>
      <c r="D1877" s="116" t="s">
        <v>314</v>
      </c>
      <c r="E1877" s="116" t="s">
        <v>315</v>
      </c>
      <c r="F1877" s="116" t="s">
        <v>316</v>
      </c>
      <c r="G1877" s="116" t="s">
        <v>317</v>
      </c>
      <c r="H1877" s="116">
        <v>0.36</v>
      </c>
      <c r="I1877" s="116">
        <v>0.57999999999999996</v>
      </c>
      <c r="J1877" s="116" t="s">
        <v>268</v>
      </c>
      <c r="K1877" s="116">
        <v>0.37846385875805999</v>
      </c>
      <c r="L1877" s="116">
        <v>3836.25494737801</v>
      </c>
      <c r="M1877" s="116">
        <v>9.5460943799662008</v>
      </c>
      <c r="N1877" s="116">
        <v>1.4755361442151</v>
      </c>
      <c r="O1877" s="116">
        <v>3.6128517151106601</v>
      </c>
      <c r="P1877" s="116">
        <v>0.55843710287663995</v>
      </c>
      <c r="Q1877" s="116">
        <v>1451.8838505643901</v>
      </c>
      <c r="R1877" s="116">
        <v>1210</v>
      </c>
      <c r="S1877" s="116" t="s">
        <v>318</v>
      </c>
      <c r="T1877" s="116">
        <v>1210</v>
      </c>
      <c r="U1877" s="116" t="s">
        <v>268</v>
      </c>
      <c r="V1877" s="116" t="s">
        <v>268</v>
      </c>
      <c r="Z1877" s="116">
        <v>0</v>
      </c>
      <c r="AA1877" s="116">
        <v>1</v>
      </c>
      <c r="AB1877" s="116">
        <v>3.6128517151106601</v>
      </c>
      <c r="AC1877" s="116">
        <v>0.55843710287663995</v>
      </c>
      <c r="AD1877" s="116">
        <v>1451.8838505643901</v>
      </c>
      <c r="AF1877" s="116">
        <v>-1</v>
      </c>
      <c r="AG1877" s="116">
        <v>-1</v>
      </c>
      <c r="AH1877" s="116">
        <v>-1</v>
      </c>
      <c r="AI1877" s="116">
        <v>-1</v>
      </c>
      <c r="AJ1877" s="116">
        <v>0</v>
      </c>
      <c r="AM1877" s="116" t="s">
        <v>319</v>
      </c>
      <c r="AN1877" s="116">
        <v>-1</v>
      </c>
      <c r="AQ1877" s="116">
        <v>778</v>
      </c>
      <c r="AR1877" s="116" t="s">
        <v>329</v>
      </c>
      <c r="AS1877" s="116" t="s">
        <v>250</v>
      </c>
      <c r="AT1877" s="116" t="s">
        <v>268</v>
      </c>
      <c r="AV1877" s="116">
        <v>168.038311854737</v>
      </c>
      <c r="AW1877" s="116">
        <v>1.1775213711000001</v>
      </c>
    </row>
    <row r="1878" spans="1:49" x14ac:dyDescent="0.25">
      <c r="A1878" s="127">
        <v>170000</v>
      </c>
      <c r="B1878" s="127">
        <v>650000</v>
      </c>
      <c r="C1878" s="127">
        <v>650000</v>
      </c>
      <c r="D1878" s="116" t="s">
        <v>314</v>
      </c>
      <c r="E1878" s="116" t="s">
        <v>315</v>
      </c>
      <c r="F1878" s="116" t="s">
        <v>316</v>
      </c>
      <c r="G1878" s="116" t="s">
        <v>317</v>
      </c>
      <c r="H1878" s="116">
        <v>0.36</v>
      </c>
      <c r="I1878" s="116">
        <v>0.57999999999999996</v>
      </c>
      <c r="J1878" s="116" t="s">
        <v>268</v>
      </c>
      <c r="K1878" s="116">
        <v>5.0545847761230001E-2</v>
      </c>
      <c r="L1878" s="116">
        <v>3836.25494737801</v>
      </c>
      <c r="M1878" s="116">
        <v>9.5460943799662008</v>
      </c>
      <c r="N1878" s="116">
        <v>1.4755361442151</v>
      </c>
      <c r="O1878" s="116">
        <v>0.48251543324412</v>
      </c>
      <c r="P1878" s="116">
        <v>7.4582225311689995E-2</v>
      </c>
      <c r="Q1878" s="116">
        <v>193.90675854344201</v>
      </c>
      <c r="R1878" s="116">
        <v>1750</v>
      </c>
      <c r="S1878" s="116" t="s">
        <v>321</v>
      </c>
      <c r="T1878" s="116">
        <v>1750</v>
      </c>
      <c r="U1878" s="116" t="s">
        <v>268</v>
      </c>
      <c r="V1878" s="116" t="s">
        <v>268</v>
      </c>
      <c r="Z1878" s="116">
        <v>0</v>
      </c>
      <c r="AA1878" s="116">
        <v>1</v>
      </c>
      <c r="AB1878" s="116">
        <v>0.48251543324412</v>
      </c>
      <c r="AC1878" s="116">
        <v>7.4582225311689995E-2</v>
      </c>
      <c r="AD1878" s="116">
        <v>193.90675854343999</v>
      </c>
      <c r="AF1878" s="116">
        <v>-1</v>
      </c>
      <c r="AG1878" s="116">
        <v>-1</v>
      </c>
      <c r="AH1878" s="116">
        <v>-1</v>
      </c>
      <c r="AI1878" s="116">
        <v>-1</v>
      </c>
      <c r="AJ1878" s="116">
        <v>0</v>
      </c>
      <c r="AM1878" s="116" t="s">
        <v>319</v>
      </c>
      <c r="AN1878" s="116">
        <v>-1</v>
      </c>
      <c r="AQ1878" s="116">
        <v>778</v>
      </c>
      <c r="AR1878" s="116" t="s">
        <v>329</v>
      </c>
      <c r="AS1878" s="116" t="s">
        <v>250</v>
      </c>
      <c r="AT1878" s="116" t="s">
        <v>268</v>
      </c>
      <c r="AV1878" s="116">
        <v>57.2122286620802</v>
      </c>
      <c r="AW1878" s="116">
        <v>0.15726419999999999</v>
      </c>
    </row>
    <row r="1879" spans="1:49" x14ac:dyDescent="0.25">
      <c r="A1879" s="127">
        <v>170000</v>
      </c>
      <c r="B1879" s="127">
        <v>650000</v>
      </c>
      <c r="C1879" s="127">
        <v>650000</v>
      </c>
      <c r="D1879" s="116" t="s">
        <v>314</v>
      </c>
      <c r="E1879" s="116" t="s">
        <v>315</v>
      </c>
      <c r="F1879" s="116" t="s">
        <v>316</v>
      </c>
      <c r="G1879" s="116" t="s">
        <v>317</v>
      </c>
      <c r="H1879" s="116">
        <v>0.36</v>
      </c>
      <c r="I1879" s="116">
        <v>0.57999999999999996</v>
      </c>
      <c r="J1879" s="116" t="s">
        <v>332</v>
      </c>
      <c r="K1879" s="116">
        <v>6.9031765424600001E-3</v>
      </c>
      <c r="L1879" s="116">
        <v>3836.25494737801</v>
      </c>
      <c r="M1879" s="116">
        <v>9.5460943799662008</v>
      </c>
      <c r="N1879" s="116">
        <v>1.4755361442151</v>
      </c>
      <c r="O1879" s="116">
        <v>6.5898374795920006E-2</v>
      </c>
      <c r="P1879" s="116">
        <v>1.01858864983E-2</v>
      </c>
      <c r="Q1879" s="116">
        <v>26.482345163647501</v>
      </c>
      <c r="R1879" s="116">
        <v>1750</v>
      </c>
      <c r="S1879" s="116" t="s">
        <v>321</v>
      </c>
      <c r="T1879" s="116">
        <v>1750</v>
      </c>
      <c r="U1879" s="116" t="s">
        <v>333</v>
      </c>
      <c r="V1879" s="116" t="s">
        <v>332</v>
      </c>
      <c r="Z1879" s="116">
        <v>0</v>
      </c>
      <c r="AA1879" s="116">
        <v>1</v>
      </c>
      <c r="AB1879" s="116">
        <v>6.5898374795920006E-2</v>
      </c>
      <c r="AC1879" s="116">
        <v>1.01858864983E-2</v>
      </c>
      <c r="AD1879" s="116">
        <v>26.482345163647199</v>
      </c>
      <c r="AF1879" s="116">
        <v>-1</v>
      </c>
      <c r="AG1879" s="116">
        <v>-1</v>
      </c>
      <c r="AH1879" s="116">
        <v>-1</v>
      </c>
      <c r="AI1879" s="116">
        <v>-1</v>
      </c>
      <c r="AJ1879" s="116">
        <v>0</v>
      </c>
      <c r="AM1879" s="116" t="s">
        <v>319</v>
      </c>
      <c r="AN1879" s="116">
        <v>-1</v>
      </c>
      <c r="AQ1879" s="116">
        <v>778</v>
      </c>
      <c r="AR1879" s="116" t="s">
        <v>329</v>
      </c>
      <c r="AS1879" s="116" t="s">
        <v>250</v>
      </c>
      <c r="AT1879" s="116" t="s">
        <v>268</v>
      </c>
      <c r="AV1879" s="116">
        <v>32.1175734434389</v>
      </c>
      <c r="AW1879" s="116">
        <v>2.14779766E-2</v>
      </c>
    </row>
    <row r="1880" spans="1:49" x14ac:dyDescent="0.25">
      <c r="A1880" s="127">
        <v>170000</v>
      </c>
      <c r="B1880" s="127">
        <v>650000</v>
      </c>
      <c r="C1880" s="127">
        <v>650000</v>
      </c>
      <c r="D1880" s="116" t="s">
        <v>314</v>
      </c>
      <c r="E1880" s="116" t="s">
        <v>315</v>
      </c>
      <c r="F1880" s="116" t="s">
        <v>316</v>
      </c>
      <c r="G1880" s="116" t="s">
        <v>317</v>
      </c>
      <c r="H1880" s="116">
        <v>0.36</v>
      </c>
      <c r="I1880" s="116">
        <v>0.57999999999999996</v>
      </c>
      <c r="J1880" s="116" t="s">
        <v>268</v>
      </c>
      <c r="K1880" s="116">
        <v>6.4673728729360003E-2</v>
      </c>
      <c r="L1880" s="116">
        <v>3836.25494737801</v>
      </c>
      <c r="M1880" s="116">
        <v>9.5460943799662008</v>
      </c>
      <c r="N1880" s="116">
        <v>1.4755361442151</v>
      </c>
      <c r="O1880" s="116">
        <v>0.61738151835480004</v>
      </c>
      <c r="P1880" s="116">
        <v>9.5428424321330002E-2</v>
      </c>
      <c r="Q1880" s="116">
        <v>248.10491180339099</v>
      </c>
      <c r="R1880" s="116">
        <v>1750</v>
      </c>
      <c r="S1880" s="116" t="s">
        <v>321</v>
      </c>
      <c r="T1880" s="116">
        <v>1750</v>
      </c>
      <c r="U1880" s="116" t="s">
        <v>268</v>
      </c>
      <c r="V1880" s="116" t="s">
        <v>268</v>
      </c>
      <c r="Z1880" s="116">
        <v>0</v>
      </c>
      <c r="AA1880" s="116">
        <v>1</v>
      </c>
      <c r="AB1880" s="116">
        <v>0.61738151835480004</v>
      </c>
      <c r="AC1880" s="116">
        <v>9.5428424321330002E-2</v>
      </c>
      <c r="AD1880" s="116">
        <v>248.10491180339099</v>
      </c>
      <c r="AF1880" s="116">
        <v>-1</v>
      </c>
      <c r="AG1880" s="116">
        <v>-1</v>
      </c>
      <c r="AH1880" s="116">
        <v>-1</v>
      </c>
      <c r="AI1880" s="116">
        <v>-1</v>
      </c>
      <c r="AJ1880" s="116">
        <v>0</v>
      </c>
      <c r="AM1880" s="116" t="s">
        <v>319</v>
      </c>
      <c r="AN1880" s="116">
        <v>-1</v>
      </c>
      <c r="AQ1880" s="116">
        <v>778</v>
      </c>
      <c r="AR1880" s="116" t="s">
        <v>329</v>
      </c>
      <c r="AS1880" s="116" t="s">
        <v>250</v>
      </c>
      <c r="AT1880" s="116" t="s">
        <v>268</v>
      </c>
      <c r="AV1880" s="116">
        <v>65.184351214308805</v>
      </c>
      <c r="AW1880" s="116">
        <v>0.2012205286</v>
      </c>
    </row>
    <row r="1881" spans="1:49" x14ac:dyDescent="0.25">
      <c r="A1881" s="127">
        <v>170000</v>
      </c>
      <c r="B1881" s="127">
        <v>650000</v>
      </c>
      <c r="C1881" s="127">
        <v>650000</v>
      </c>
      <c r="D1881" s="116" t="s">
        <v>314</v>
      </c>
      <c r="E1881" s="116" t="s">
        <v>315</v>
      </c>
      <c r="F1881" s="116" t="s">
        <v>316</v>
      </c>
      <c r="G1881" s="116" t="s">
        <v>317</v>
      </c>
      <c r="H1881" s="116">
        <v>0.36</v>
      </c>
      <c r="I1881" s="116">
        <v>0.57999999999999996</v>
      </c>
      <c r="J1881" s="116" t="s">
        <v>332</v>
      </c>
      <c r="K1881" s="116">
        <v>7.8060271118599997E-3</v>
      </c>
      <c r="L1881" s="116">
        <v>3836.25494737801</v>
      </c>
      <c r="M1881" s="116">
        <v>9.5460943799662008</v>
      </c>
      <c r="N1881" s="116">
        <v>1.4755361442151</v>
      </c>
      <c r="O1881" s="116">
        <v>7.4517071542450006E-2</v>
      </c>
      <c r="P1881" s="116">
        <v>1.1518075146279999E-2</v>
      </c>
      <c r="Q1881" s="116">
        <v>29.9459101272667</v>
      </c>
      <c r="R1881" s="116">
        <v>1750</v>
      </c>
      <c r="S1881" s="116" t="s">
        <v>321</v>
      </c>
      <c r="T1881" s="116">
        <v>1750</v>
      </c>
      <c r="U1881" s="116" t="s">
        <v>333</v>
      </c>
      <c r="V1881" s="116" t="s">
        <v>332</v>
      </c>
      <c r="Z1881" s="116">
        <v>0</v>
      </c>
      <c r="AA1881" s="116">
        <v>1</v>
      </c>
      <c r="AB1881" s="116">
        <v>7.4517071542450006E-2</v>
      </c>
      <c r="AC1881" s="116">
        <v>1.1518075146279999E-2</v>
      </c>
      <c r="AD1881" s="116">
        <v>29.945910127266199</v>
      </c>
      <c r="AF1881" s="116">
        <v>-1</v>
      </c>
      <c r="AG1881" s="116">
        <v>-1</v>
      </c>
      <c r="AH1881" s="116">
        <v>-1</v>
      </c>
      <c r="AI1881" s="116">
        <v>-1</v>
      </c>
      <c r="AJ1881" s="116">
        <v>0</v>
      </c>
      <c r="AM1881" s="116" t="s">
        <v>319</v>
      </c>
      <c r="AN1881" s="116">
        <v>-1</v>
      </c>
      <c r="AQ1881" s="116">
        <v>778</v>
      </c>
      <c r="AR1881" s="116" t="s">
        <v>329</v>
      </c>
      <c r="AS1881" s="116" t="s">
        <v>250</v>
      </c>
      <c r="AT1881" s="116" t="s">
        <v>268</v>
      </c>
      <c r="AV1881" s="116">
        <v>40.102112226230801</v>
      </c>
      <c r="AW1881" s="116">
        <v>2.42870317E-2</v>
      </c>
    </row>
    <row r="1882" spans="1:49" x14ac:dyDescent="0.25">
      <c r="A1882" s="127">
        <v>170000</v>
      </c>
      <c r="B1882" s="127">
        <v>650000</v>
      </c>
      <c r="C1882" s="127">
        <v>650000</v>
      </c>
      <c r="D1882" s="116" t="s">
        <v>314</v>
      </c>
      <c r="E1882" s="116" t="s">
        <v>315</v>
      </c>
      <c r="F1882" s="116" t="s">
        <v>316</v>
      </c>
      <c r="G1882" s="116" t="s">
        <v>317</v>
      </c>
      <c r="H1882" s="116">
        <v>0.36</v>
      </c>
      <c r="I1882" s="116">
        <v>0.57999999999999996</v>
      </c>
      <c r="J1882" s="116" t="s">
        <v>268</v>
      </c>
      <c r="K1882" s="116">
        <v>6.1897673270710003E-2</v>
      </c>
      <c r="L1882" s="116">
        <v>3836.25494737801</v>
      </c>
      <c r="M1882" s="116">
        <v>9.5460943799662008</v>
      </c>
      <c r="N1882" s="116">
        <v>1.4755361442151</v>
      </c>
      <c r="O1882" s="116">
        <v>0.59088103094257005</v>
      </c>
      <c r="P1882" s="116">
        <v>9.1332254153760006E-2</v>
      </c>
      <c r="Q1882" s="116">
        <v>237.45525531597599</v>
      </c>
      <c r="R1882" s="116">
        <v>1310</v>
      </c>
      <c r="S1882" s="116" t="s">
        <v>318</v>
      </c>
      <c r="T1882" s="116">
        <v>1310</v>
      </c>
      <c r="U1882" s="116" t="s">
        <v>268</v>
      </c>
      <c r="V1882" s="116" t="s">
        <v>268</v>
      </c>
      <c r="Z1882" s="116">
        <v>0</v>
      </c>
      <c r="AA1882" s="116">
        <v>1</v>
      </c>
      <c r="AB1882" s="116">
        <v>0.59088103094257005</v>
      </c>
      <c r="AC1882" s="116">
        <v>9.1332254153760006E-2</v>
      </c>
      <c r="AD1882" s="116">
        <v>237.455255315974</v>
      </c>
      <c r="AF1882" s="116">
        <v>-1</v>
      </c>
      <c r="AG1882" s="116">
        <v>-1</v>
      </c>
      <c r="AH1882" s="116">
        <v>-1</v>
      </c>
      <c r="AI1882" s="116">
        <v>-1</v>
      </c>
      <c r="AJ1882" s="116">
        <v>0</v>
      </c>
      <c r="AM1882" s="116" t="s">
        <v>319</v>
      </c>
      <c r="AN1882" s="116">
        <v>-1</v>
      </c>
      <c r="AQ1882" s="116">
        <v>778</v>
      </c>
      <c r="AR1882" s="116" t="s">
        <v>329</v>
      </c>
      <c r="AS1882" s="116" t="s">
        <v>250</v>
      </c>
      <c r="AT1882" s="116" t="s">
        <v>268</v>
      </c>
      <c r="AV1882" s="116">
        <v>63.6476027320276</v>
      </c>
      <c r="AW1882" s="116">
        <v>0.19258333759999999</v>
      </c>
    </row>
    <row r="1883" spans="1:49" x14ac:dyDescent="0.25">
      <c r="A1883" s="127">
        <v>170000</v>
      </c>
      <c r="B1883" s="127">
        <v>650000</v>
      </c>
      <c r="C1883" s="127">
        <v>650000</v>
      </c>
      <c r="D1883" s="116" t="s">
        <v>314</v>
      </c>
      <c r="E1883" s="116" t="s">
        <v>315</v>
      </c>
      <c r="F1883" s="116" t="s">
        <v>316</v>
      </c>
      <c r="G1883" s="116" t="s">
        <v>317</v>
      </c>
      <c r="H1883" s="116">
        <v>0.36</v>
      </c>
      <c r="I1883" s="116">
        <v>0.57999999999999996</v>
      </c>
      <c r="J1883" s="116" t="s">
        <v>332</v>
      </c>
      <c r="K1883" s="116">
        <v>6.2367926277599999E-3</v>
      </c>
      <c r="L1883" s="116">
        <v>3836.25494737801</v>
      </c>
      <c r="M1883" s="116">
        <v>9.5460943799662008</v>
      </c>
      <c r="N1883" s="116">
        <v>1.4755361442151</v>
      </c>
      <c r="O1883" s="116">
        <v>5.9537011052889999E-2</v>
      </c>
      <c r="P1883" s="116">
        <v>9.2026129462299995E-3</v>
      </c>
      <c r="Q1883" s="116">
        <v>23.9259265740227</v>
      </c>
      <c r="R1883" s="116">
        <v>1310</v>
      </c>
      <c r="S1883" s="116" t="s">
        <v>318</v>
      </c>
      <c r="T1883" s="116">
        <v>1310</v>
      </c>
      <c r="U1883" s="116" t="s">
        <v>333</v>
      </c>
      <c r="V1883" s="116" t="s">
        <v>332</v>
      </c>
      <c r="Z1883" s="116">
        <v>0</v>
      </c>
      <c r="AA1883" s="116">
        <v>1</v>
      </c>
      <c r="AB1883" s="116">
        <v>5.9537011052889999E-2</v>
      </c>
      <c r="AC1883" s="116">
        <v>9.2026129462299995E-3</v>
      </c>
      <c r="AD1883" s="116">
        <v>23.925926574021101</v>
      </c>
      <c r="AF1883" s="116">
        <v>-1</v>
      </c>
      <c r="AG1883" s="116">
        <v>-1</v>
      </c>
      <c r="AH1883" s="116">
        <v>-1</v>
      </c>
      <c r="AI1883" s="116">
        <v>-1</v>
      </c>
      <c r="AJ1883" s="116">
        <v>0</v>
      </c>
      <c r="AM1883" s="116" t="s">
        <v>319</v>
      </c>
      <c r="AN1883" s="116">
        <v>-1</v>
      </c>
      <c r="AQ1883" s="116">
        <v>778</v>
      </c>
      <c r="AR1883" s="116" t="s">
        <v>329</v>
      </c>
      <c r="AS1883" s="116" t="s">
        <v>250</v>
      </c>
      <c r="AT1883" s="116" t="s">
        <v>268</v>
      </c>
      <c r="AV1883" s="116">
        <v>38.072426661707098</v>
      </c>
      <c r="AW1883" s="116">
        <v>1.9404644400000001E-2</v>
      </c>
    </row>
    <row r="1884" spans="1:49" x14ac:dyDescent="0.25">
      <c r="A1884" s="127">
        <v>170000</v>
      </c>
      <c r="B1884" s="127">
        <v>650000</v>
      </c>
      <c r="C1884" s="127">
        <v>650000</v>
      </c>
      <c r="D1884" s="116" t="s">
        <v>314</v>
      </c>
      <c r="E1884" s="116" t="s">
        <v>315</v>
      </c>
      <c r="F1884" s="116" t="s">
        <v>316</v>
      </c>
      <c r="G1884" s="116" t="s">
        <v>317</v>
      </c>
      <c r="H1884" s="116">
        <v>0.36</v>
      </c>
      <c r="I1884" s="116">
        <v>0.57999999999999996</v>
      </c>
      <c r="J1884" s="116" t="s">
        <v>268</v>
      </c>
      <c r="K1884" s="116">
        <v>4.1233962215740001E-2</v>
      </c>
      <c r="L1884" s="116">
        <v>3836.25494737801</v>
      </c>
      <c r="M1884" s="116">
        <v>9.5460943799662008</v>
      </c>
      <c r="N1884" s="116">
        <v>1.4755361442151</v>
      </c>
      <c r="O1884" s="116">
        <v>0.39362329497149001</v>
      </c>
      <c r="P1884" s="116">
        <v>6.0842201618529997E-2</v>
      </c>
      <c r="Q1884" s="116">
        <v>158.18399155016101</v>
      </c>
      <c r="R1884" s="116">
        <v>1310</v>
      </c>
      <c r="S1884" s="116" t="s">
        <v>318</v>
      </c>
      <c r="T1884" s="116">
        <v>1310</v>
      </c>
      <c r="U1884" s="116" t="s">
        <v>268</v>
      </c>
      <c r="V1884" s="116" t="s">
        <v>268</v>
      </c>
      <c r="Z1884" s="116">
        <v>0</v>
      </c>
      <c r="AA1884" s="116">
        <v>1</v>
      </c>
      <c r="AB1884" s="116">
        <v>0.39362329497149001</v>
      </c>
      <c r="AC1884" s="116">
        <v>6.0842201618529997E-2</v>
      </c>
      <c r="AD1884" s="116">
        <v>158.18399155016101</v>
      </c>
      <c r="AF1884" s="116">
        <v>-1</v>
      </c>
      <c r="AG1884" s="116">
        <v>-1</v>
      </c>
      <c r="AH1884" s="116">
        <v>-1</v>
      </c>
      <c r="AI1884" s="116">
        <v>-1</v>
      </c>
      <c r="AJ1884" s="116">
        <v>0</v>
      </c>
      <c r="AM1884" s="116" t="s">
        <v>319</v>
      </c>
      <c r="AN1884" s="116">
        <v>-1</v>
      </c>
      <c r="AQ1884" s="116">
        <v>778</v>
      </c>
      <c r="AR1884" s="116" t="s">
        <v>329</v>
      </c>
      <c r="AS1884" s="116" t="s">
        <v>250</v>
      </c>
      <c r="AT1884" s="116" t="s">
        <v>268</v>
      </c>
      <c r="AV1884" s="116">
        <v>51.751262925900001</v>
      </c>
      <c r="AW1884" s="116">
        <v>0.1282919639</v>
      </c>
    </row>
    <row r="1885" spans="1:49" x14ac:dyDescent="0.25">
      <c r="A1885" s="127">
        <v>170000</v>
      </c>
      <c r="B1885" s="127">
        <v>650000</v>
      </c>
      <c r="C1885" s="127">
        <v>650000</v>
      </c>
      <c r="D1885" s="116" t="s">
        <v>314</v>
      </c>
      <c r="E1885" s="116" t="s">
        <v>315</v>
      </c>
      <c r="F1885" s="116" t="s">
        <v>316</v>
      </c>
      <c r="G1885" s="116" t="s">
        <v>317</v>
      </c>
      <c r="H1885" s="116">
        <v>0.36</v>
      </c>
      <c r="I1885" s="116">
        <v>0.57999999999999996</v>
      </c>
      <c r="J1885" s="116" t="s">
        <v>268</v>
      </c>
      <c r="K1885" s="127">
        <v>2.2505388450000001E-6</v>
      </c>
      <c r="L1885" s="116">
        <v>3836.25494737801</v>
      </c>
      <c r="M1885" s="116">
        <v>9.5460943799662008</v>
      </c>
      <c r="N1885" s="116">
        <v>1.4755361442151</v>
      </c>
      <c r="O1885" s="116">
        <v>2.1483856219999999E-5</v>
      </c>
      <c r="P1885" s="127">
        <v>3.3207514097579999E-6</v>
      </c>
      <c r="Q1885" s="116">
        <v>8.6336407783899997E-3</v>
      </c>
      <c r="R1885" s="116">
        <v>1310</v>
      </c>
      <c r="S1885" s="116" t="s">
        <v>318</v>
      </c>
      <c r="T1885" s="116">
        <v>1310</v>
      </c>
      <c r="U1885" s="116" t="s">
        <v>268</v>
      </c>
      <c r="V1885" s="116" t="s">
        <v>268</v>
      </c>
      <c r="Z1885" s="116">
        <v>0</v>
      </c>
      <c r="AA1885" s="116">
        <v>1</v>
      </c>
      <c r="AB1885" s="116">
        <v>2.1483856219999999E-5</v>
      </c>
      <c r="AC1885" s="127">
        <v>3.3207514097579999E-6</v>
      </c>
      <c r="AD1885" s="116">
        <v>8.6336407793799995E-3</v>
      </c>
      <c r="AF1885" s="116">
        <v>-1</v>
      </c>
      <c r="AG1885" s="116">
        <v>-1</v>
      </c>
      <c r="AH1885" s="116">
        <v>-1</v>
      </c>
      <c r="AI1885" s="116">
        <v>-1</v>
      </c>
      <c r="AJ1885" s="116">
        <v>0</v>
      </c>
      <c r="AM1885" s="116" t="s">
        <v>319</v>
      </c>
      <c r="AN1885" s="116">
        <v>-1</v>
      </c>
      <c r="AQ1885" s="116">
        <v>778</v>
      </c>
      <c r="AR1885" s="116" t="s">
        <v>329</v>
      </c>
      <c r="AS1885" s="116" t="s">
        <v>250</v>
      </c>
      <c r="AT1885" s="116" t="s">
        <v>268</v>
      </c>
      <c r="AV1885" s="116">
        <v>2.1267863964751599</v>
      </c>
      <c r="AW1885" s="127">
        <v>7.0021418000000003E-6</v>
      </c>
    </row>
    <row r="1886" spans="1:49" x14ac:dyDescent="0.25">
      <c r="A1886" s="127">
        <v>170000</v>
      </c>
      <c r="B1886" s="127">
        <v>650000</v>
      </c>
      <c r="C1886" s="127">
        <v>650000</v>
      </c>
      <c r="D1886" s="116" t="s">
        <v>314</v>
      </c>
      <c r="E1886" s="116" t="s">
        <v>315</v>
      </c>
      <c r="F1886" s="116" t="s">
        <v>316</v>
      </c>
      <c r="G1886" s="116" t="s">
        <v>317</v>
      </c>
      <c r="H1886" s="116">
        <v>0.36</v>
      </c>
      <c r="I1886" s="116">
        <v>0.57999999999999996</v>
      </c>
      <c r="J1886" s="116" t="s">
        <v>268</v>
      </c>
      <c r="K1886" s="116">
        <v>0.29054294061016001</v>
      </c>
      <c r="L1886" s="116">
        <v>3879.5976513983101</v>
      </c>
      <c r="M1886" s="116">
        <v>10.911928956693499</v>
      </c>
      <c r="N1886" s="116">
        <v>1.8576045100137799</v>
      </c>
      <c r="O1886" s="116">
        <v>3.1703839268069798</v>
      </c>
      <c r="P1886" s="116">
        <v>0.53971387683010996</v>
      </c>
      <c r="Q1886" s="116">
        <v>1127.1897100215599</v>
      </c>
      <c r="R1886" s="116">
        <v>1210</v>
      </c>
      <c r="S1886" s="116" t="s">
        <v>318</v>
      </c>
      <c r="T1886" s="116">
        <v>1210</v>
      </c>
      <c r="U1886" s="116" t="s">
        <v>268</v>
      </c>
      <c r="V1886" s="116" t="s">
        <v>268</v>
      </c>
      <c r="Z1886" s="116">
        <v>0</v>
      </c>
      <c r="AA1886" s="116">
        <v>1</v>
      </c>
      <c r="AB1886" s="116">
        <v>3.1703839268069798</v>
      </c>
      <c r="AC1886" s="116">
        <v>0.53971387683010996</v>
      </c>
      <c r="AD1886" s="116">
        <v>1127.1897100215599</v>
      </c>
      <c r="AF1886" s="116">
        <v>-1</v>
      </c>
      <c r="AG1886" s="116">
        <v>-1</v>
      </c>
      <c r="AH1886" s="116">
        <v>-1</v>
      </c>
      <c r="AI1886" s="116">
        <v>-1</v>
      </c>
      <c r="AJ1886" s="116">
        <v>0</v>
      </c>
      <c r="AM1886" s="116" t="s">
        <v>319</v>
      </c>
      <c r="AN1886" s="116">
        <v>-1</v>
      </c>
      <c r="AQ1886" s="116">
        <v>778</v>
      </c>
      <c r="AR1886" s="116" t="s">
        <v>329</v>
      </c>
      <c r="AS1886" s="116" t="s">
        <v>250</v>
      </c>
      <c r="AT1886" s="116" t="s">
        <v>268</v>
      </c>
      <c r="AV1886" s="116">
        <v>168.003989069677</v>
      </c>
      <c r="AW1886" s="116">
        <v>0.91418467969999995</v>
      </c>
    </row>
    <row r="1887" spans="1:49" x14ac:dyDescent="0.25">
      <c r="A1887" s="127">
        <v>170000</v>
      </c>
      <c r="B1887" s="127">
        <v>650000</v>
      </c>
      <c r="C1887" s="127">
        <v>650000</v>
      </c>
      <c r="D1887" s="116" t="s">
        <v>314</v>
      </c>
      <c r="E1887" s="116" t="s">
        <v>315</v>
      </c>
      <c r="F1887" s="116" t="s">
        <v>316</v>
      </c>
      <c r="G1887" s="116" t="s">
        <v>317</v>
      </c>
      <c r="H1887" s="116">
        <v>0.36</v>
      </c>
      <c r="I1887" s="116">
        <v>0.57999999999999996</v>
      </c>
      <c r="J1887" s="116" t="s">
        <v>268</v>
      </c>
      <c r="K1887" s="116">
        <v>1.8357821783159999E-2</v>
      </c>
      <c r="L1887" s="116">
        <v>3879.5976513983101</v>
      </c>
      <c r="M1887" s="116">
        <v>10.911928956693499</v>
      </c>
      <c r="N1887" s="116">
        <v>1.8576045100137799</v>
      </c>
      <c r="O1887" s="116">
        <v>0.20031924709748999</v>
      </c>
      <c r="P1887" s="116">
        <v>3.410157253842E-2</v>
      </c>
      <c r="Q1887" s="116">
        <v>71.220962274740202</v>
      </c>
      <c r="R1887" s="116">
        <v>1750</v>
      </c>
      <c r="S1887" s="116" t="s">
        <v>321</v>
      </c>
      <c r="T1887" s="116">
        <v>1750</v>
      </c>
      <c r="U1887" s="116" t="s">
        <v>268</v>
      </c>
      <c r="V1887" s="116" t="s">
        <v>268</v>
      </c>
      <c r="Z1887" s="116">
        <v>0</v>
      </c>
      <c r="AA1887" s="116">
        <v>1</v>
      </c>
      <c r="AB1887" s="116">
        <v>0.20031924709748999</v>
      </c>
      <c r="AC1887" s="116">
        <v>3.410157253842E-2</v>
      </c>
      <c r="AD1887" s="116">
        <v>71.220962274738994</v>
      </c>
      <c r="AF1887" s="116">
        <v>-1</v>
      </c>
      <c r="AG1887" s="116">
        <v>-1</v>
      </c>
      <c r="AH1887" s="116">
        <v>-1</v>
      </c>
      <c r="AI1887" s="116">
        <v>-1</v>
      </c>
      <c r="AJ1887" s="116">
        <v>0</v>
      </c>
      <c r="AM1887" s="116" t="s">
        <v>319</v>
      </c>
      <c r="AN1887" s="116">
        <v>-1</v>
      </c>
      <c r="AQ1887" s="116">
        <v>778</v>
      </c>
      <c r="AR1887" s="116" t="s">
        <v>329</v>
      </c>
      <c r="AS1887" s="116" t="s">
        <v>250</v>
      </c>
      <c r="AT1887" s="116" t="s">
        <v>268</v>
      </c>
      <c r="AV1887" s="116">
        <v>40.952560230988603</v>
      </c>
      <c r="AW1887" s="116">
        <v>5.7762337599999998E-2</v>
      </c>
    </row>
    <row r="1888" spans="1:49" x14ac:dyDescent="0.25">
      <c r="A1888" s="127">
        <v>170000</v>
      </c>
      <c r="B1888" s="127">
        <v>650000</v>
      </c>
      <c r="C1888" s="127">
        <v>650000</v>
      </c>
      <c r="D1888" s="116" t="s">
        <v>314</v>
      </c>
      <c r="E1888" s="116" t="s">
        <v>315</v>
      </c>
      <c r="F1888" s="116" t="s">
        <v>316</v>
      </c>
      <c r="G1888" s="116" t="s">
        <v>317</v>
      </c>
      <c r="H1888" s="116">
        <v>0.36</v>
      </c>
      <c r="I1888" s="116">
        <v>0.57999999999999996</v>
      </c>
      <c r="J1888" s="116" t="s">
        <v>268</v>
      </c>
      <c r="K1888" s="116">
        <v>4.4545080969770001E-2</v>
      </c>
      <c r="L1888" s="116">
        <v>3879.5976513983101</v>
      </c>
      <c r="M1888" s="116">
        <v>10.911928956693499</v>
      </c>
      <c r="N1888" s="116">
        <v>1.8576045100137799</v>
      </c>
      <c r="O1888" s="116">
        <v>0.48607275891236001</v>
      </c>
      <c r="P1888" s="116">
        <v>8.2747143308379997E-2</v>
      </c>
      <c r="Q1888" s="116">
        <v>172.816991511694</v>
      </c>
      <c r="R1888" s="116">
        <v>1310</v>
      </c>
      <c r="S1888" s="116" t="s">
        <v>318</v>
      </c>
      <c r="T1888" s="116">
        <v>1310</v>
      </c>
      <c r="U1888" s="116" t="s">
        <v>268</v>
      </c>
      <c r="V1888" s="116" t="s">
        <v>268</v>
      </c>
      <c r="Z1888" s="116">
        <v>0</v>
      </c>
      <c r="AA1888" s="116">
        <v>1</v>
      </c>
      <c r="AB1888" s="116">
        <v>0.48607275891236001</v>
      </c>
      <c r="AC1888" s="116">
        <v>8.2747143308379997E-2</v>
      </c>
      <c r="AD1888" s="116">
        <v>172.81699151169499</v>
      </c>
      <c r="AF1888" s="116">
        <v>-1</v>
      </c>
      <c r="AG1888" s="116">
        <v>-1</v>
      </c>
      <c r="AH1888" s="116">
        <v>-1</v>
      </c>
      <c r="AI1888" s="116">
        <v>-1</v>
      </c>
      <c r="AJ1888" s="116">
        <v>0</v>
      </c>
      <c r="AM1888" s="116" t="s">
        <v>319</v>
      </c>
      <c r="AN1888" s="116">
        <v>-1</v>
      </c>
      <c r="AQ1888" s="116">
        <v>778</v>
      </c>
      <c r="AR1888" s="116" t="s">
        <v>329</v>
      </c>
      <c r="AS1888" s="116" t="s">
        <v>250</v>
      </c>
      <c r="AT1888" s="116" t="s">
        <v>268</v>
      </c>
      <c r="AV1888" s="116">
        <v>56.379019276312398</v>
      </c>
      <c r="AW1888" s="116">
        <v>0.14015976599999999</v>
      </c>
    </row>
    <row r="1889" spans="1:49" x14ac:dyDescent="0.25">
      <c r="A1889" s="127">
        <v>170000</v>
      </c>
      <c r="B1889" s="127">
        <v>650000</v>
      </c>
      <c r="C1889" s="127">
        <v>650000</v>
      </c>
      <c r="D1889" s="116" t="s">
        <v>314</v>
      </c>
      <c r="E1889" s="116" t="s">
        <v>315</v>
      </c>
      <c r="F1889" s="116" t="s">
        <v>316</v>
      </c>
      <c r="G1889" s="116" t="s">
        <v>317</v>
      </c>
      <c r="H1889" s="116">
        <v>0.36</v>
      </c>
      <c r="I1889" s="116">
        <v>0.57999999999999996</v>
      </c>
      <c r="J1889" s="116" t="s">
        <v>268</v>
      </c>
      <c r="K1889" s="116">
        <v>3.4742457640730001E-2</v>
      </c>
      <c r="L1889" s="116">
        <v>3879.5976513983101</v>
      </c>
      <c r="M1889" s="116">
        <v>10.911928956693499</v>
      </c>
      <c r="N1889" s="116">
        <v>1.8576045100137799</v>
      </c>
      <c r="O1889" s="116">
        <v>0.37910722955658999</v>
      </c>
      <c r="P1889" s="116">
        <v>6.4537746002380006E-2</v>
      </c>
      <c r="Q1889" s="116">
        <v>134.78675706678499</v>
      </c>
      <c r="R1889" s="116">
        <v>1310</v>
      </c>
      <c r="S1889" s="116" t="s">
        <v>318</v>
      </c>
      <c r="T1889" s="116">
        <v>1310</v>
      </c>
      <c r="U1889" s="116" t="s">
        <v>268</v>
      </c>
      <c r="V1889" s="116" t="s">
        <v>268</v>
      </c>
      <c r="Z1889" s="116">
        <v>0</v>
      </c>
      <c r="AA1889" s="116">
        <v>1</v>
      </c>
      <c r="AB1889" s="116">
        <v>0.37910722955658999</v>
      </c>
      <c r="AC1889" s="116">
        <v>6.4537746002380006E-2</v>
      </c>
      <c r="AD1889" s="116">
        <v>134.786757066783</v>
      </c>
      <c r="AF1889" s="116">
        <v>-1</v>
      </c>
      <c r="AG1889" s="116">
        <v>-1</v>
      </c>
      <c r="AH1889" s="116">
        <v>-1</v>
      </c>
      <c r="AI1889" s="116">
        <v>-1</v>
      </c>
      <c r="AJ1889" s="116">
        <v>0</v>
      </c>
      <c r="AM1889" s="116" t="s">
        <v>319</v>
      </c>
      <c r="AN1889" s="116">
        <v>-1</v>
      </c>
      <c r="AQ1889" s="116">
        <v>778</v>
      </c>
      <c r="AR1889" s="116" t="s">
        <v>329</v>
      </c>
      <c r="AS1889" s="116" t="s">
        <v>250</v>
      </c>
      <c r="AT1889" s="116" t="s">
        <v>268</v>
      </c>
      <c r="AV1889" s="116">
        <v>49.9630088678134</v>
      </c>
      <c r="AW1889" s="116">
        <v>0.1093161047</v>
      </c>
    </row>
    <row r="1890" spans="1:49" x14ac:dyDescent="0.25">
      <c r="A1890" s="127">
        <v>170000</v>
      </c>
      <c r="B1890" s="127">
        <v>650000</v>
      </c>
      <c r="C1890" s="127">
        <v>650000</v>
      </c>
      <c r="D1890" s="116" t="s">
        <v>314</v>
      </c>
      <c r="E1890" s="116" t="s">
        <v>315</v>
      </c>
      <c r="F1890" s="116" t="s">
        <v>316</v>
      </c>
      <c r="G1890" s="116" t="s">
        <v>317</v>
      </c>
      <c r="H1890" s="116">
        <v>0.36</v>
      </c>
      <c r="I1890" s="116">
        <v>0.57999999999999996</v>
      </c>
      <c r="J1890" s="116" t="s">
        <v>268</v>
      </c>
      <c r="K1890" s="116">
        <v>8.3698278590329994E-2</v>
      </c>
      <c r="L1890" s="116">
        <v>3879.5976513983101</v>
      </c>
      <c r="M1890" s="116">
        <v>10.911928956693499</v>
      </c>
      <c r="N1890" s="116">
        <v>1.8576045100137799</v>
      </c>
      <c r="O1890" s="116">
        <v>0.91330966977532002</v>
      </c>
      <c r="P1890" s="116">
        <v>0.15547829978979999</v>
      </c>
      <c r="Q1890" s="116">
        <v>324.71564504516101</v>
      </c>
      <c r="R1890" s="116">
        <v>1310</v>
      </c>
      <c r="S1890" s="116" t="s">
        <v>318</v>
      </c>
      <c r="T1890" s="116">
        <v>1310</v>
      </c>
      <c r="U1890" s="116" t="s">
        <v>268</v>
      </c>
      <c r="V1890" s="116" t="s">
        <v>268</v>
      </c>
      <c r="Z1890" s="116">
        <v>0</v>
      </c>
      <c r="AA1890" s="116">
        <v>1</v>
      </c>
      <c r="AB1890" s="116">
        <v>0.91330966977532002</v>
      </c>
      <c r="AC1890" s="116">
        <v>0.15547829978979999</v>
      </c>
      <c r="AD1890" s="116">
        <v>324.71564504516198</v>
      </c>
      <c r="AF1890" s="116">
        <v>-1</v>
      </c>
      <c r="AG1890" s="116">
        <v>-1</v>
      </c>
      <c r="AH1890" s="116">
        <v>-1</v>
      </c>
      <c r="AI1890" s="116">
        <v>-1</v>
      </c>
      <c r="AJ1890" s="116">
        <v>0</v>
      </c>
      <c r="AM1890" s="116" t="s">
        <v>319</v>
      </c>
      <c r="AN1890" s="116">
        <v>-1</v>
      </c>
      <c r="AQ1890" s="116">
        <v>778</v>
      </c>
      <c r="AR1890" s="116" t="s">
        <v>329</v>
      </c>
      <c r="AS1890" s="116" t="s">
        <v>250</v>
      </c>
      <c r="AT1890" s="116" t="s">
        <v>268</v>
      </c>
      <c r="AV1890" s="116">
        <v>73.621942297979601</v>
      </c>
      <c r="AW1890" s="116">
        <v>0.26335413219999998</v>
      </c>
    </row>
    <row r="1891" spans="1:49" x14ac:dyDescent="0.25">
      <c r="A1891" s="127">
        <v>170000</v>
      </c>
      <c r="B1891" s="127">
        <v>650000</v>
      </c>
      <c r="C1891" s="127">
        <v>650000</v>
      </c>
      <c r="D1891" s="116" t="s">
        <v>314</v>
      </c>
      <c r="E1891" s="116" t="s">
        <v>315</v>
      </c>
      <c r="F1891" s="116" t="s">
        <v>316</v>
      </c>
      <c r="G1891" s="116" t="s">
        <v>317</v>
      </c>
      <c r="H1891" s="116">
        <v>0.36</v>
      </c>
      <c r="I1891" s="116">
        <v>0.57999999999999996</v>
      </c>
      <c r="J1891" s="116" t="s">
        <v>268</v>
      </c>
      <c r="K1891" s="116">
        <v>7.2837528910619995E-2</v>
      </c>
      <c r="L1891" s="116">
        <v>3879.5976513983101</v>
      </c>
      <c r="M1891" s="116">
        <v>10.911928956693499</v>
      </c>
      <c r="N1891" s="116">
        <v>1.8576045100137799</v>
      </c>
      <c r="O1891" s="116">
        <v>0.79479794085383004</v>
      </c>
      <c r="P1891" s="116">
        <v>0.13530332220263</v>
      </c>
      <c r="Q1891" s="116">
        <v>282.58030609530903</v>
      </c>
      <c r="R1891" s="116">
        <v>1310</v>
      </c>
      <c r="S1891" s="116" t="s">
        <v>318</v>
      </c>
      <c r="T1891" s="116">
        <v>1310</v>
      </c>
      <c r="U1891" s="116" t="s">
        <v>268</v>
      </c>
      <c r="V1891" s="116" t="s">
        <v>268</v>
      </c>
      <c r="Z1891" s="116">
        <v>0</v>
      </c>
      <c r="AA1891" s="116">
        <v>1</v>
      </c>
      <c r="AB1891" s="116">
        <v>0.79479794085383004</v>
      </c>
      <c r="AC1891" s="116">
        <v>0.13530332220263</v>
      </c>
      <c r="AD1891" s="116">
        <v>282.58030609530903</v>
      </c>
      <c r="AF1891" s="116">
        <v>-1</v>
      </c>
      <c r="AG1891" s="116">
        <v>-1</v>
      </c>
      <c r="AH1891" s="116">
        <v>-1</v>
      </c>
      <c r="AI1891" s="116">
        <v>-1</v>
      </c>
      <c r="AJ1891" s="116">
        <v>0</v>
      </c>
      <c r="AM1891" s="116" t="s">
        <v>319</v>
      </c>
      <c r="AN1891" s="116">
        <v>-1</v>
      </c>
      <c r="AQ1891" s="116">
        <v>778</v>
      </c>
      <c r="AR1891" s="116" t="s">
        <v>329</v>
      </c>
      <c r="AS1891" s="116" t="s">
        <v>250</v>
      </c>
      <c r="AT1891" s="116" t="s">
        <v>268</v>
      </c>
      <c r="AV1891" s="116">
        <v>68.787933171047101</v>
      </c>
      <c r="AW1891" s="116">
        <v>0.22918110789999999</v>
      </c>
    </row>
    <row r="1892" spans="1:49" x14ac:dyDescent="0.25">
      <c r="A1892" s="127">
        <v>170000</v>
      </c>
      <c r="B1892" s="127">
        <v>650000</v>
      </c>
      <c r="C1892" s="127">
        <v>650000</v>
      </c>
      <c r="D1892" s="116" t="s">
        <v>314</v>
      </c>
      <c r="E1892" s="116" t="s">
        <v>315</v>
      </c>
      <c r="F1892" s="116" t="s">
        <v>316</v>
      </c>
      <c r="G1892" s="116" t="s">
        <v>317</v>
      </c>
      <c r="H1892" s="116">
        <v>0.36</v>
      </c>
      <c r="I1892" s="116">
        <v>0.57999999999999996</v>
      </c>
      <c r="J1892" s="116" t="s">
        <v>268</v>
      </c>
      <c r="K1892" s="116">
        <v>7.3039494561669999E-2</v>
      </c>
      <c r="L1892" s="116">
        <v>3879.5976513983101</v>
      </c>
      <c r="M1892" s="116">
        <v>10.911928956693499</v>
      </c>
      <c r="N1892" s="116">
        <v>1.8576045100137799</v>
      </c>
      <c r="O1892" s="116">
        <v>0.79700177568977004</v>
      </c>
      <c r="P1892" s="116">
        <v>0.13567849450687999</v>
      </c>
      <c r="Q1892" s="116">
        <v>283.363851560782</v>
      </c>
      <c r="R1892" s="116">
        <v>1750</v>
      </c>
      <c r="S1892" s="116" t="s">
        <v>321</v>
      </c>
      <c r="T1892" s="116">
        <v>1750</v>
      </c>
      <c r="U1892" s="116" t="s">
        <v>268</v>
      </c>
      <c r="V1892" s="116" t="s">
        <v>268</v>
      </c>
      <c r="Z1892" s="116">
        <v>0</v>
      </c>
      <c r="AA1892" s="116">
        <v>1</v>
      </c>
      <c r="AB1892" s="116">
        <v>0.79700177568977004</v>
      </c>
      <c r="AC1892" s="116">
        <v>0.13567849450687999</v>
      </c>
      <c r="AD1892" s="116">
        <v>283.36385156078302</v>
      </c>
      <c r="AF1892" s="116">
        <v>-1</v>
      </c>
      <c r="AG1892" s="116">
        <v>-1</v>
      </c>
      <c r="AH1892" s="116">
        <v>-1</v>
      </c>
      <c r="AI1892" s="116">
        <v>-1</v>
      </c>
      <c r="AJ1892" s="116">
        <v>0</v>
      </c>
      <c r="AM1892" s="116" t="s">
        <v>319</v>
      </c>
      <c r="AN1892" s="116">
        <v>-1</v>
      </c>
      <c r="AQ1892" s="116">
        <v>778</v>
      </c>
      <c r="AR1892" s="116" t="s">
        <v>329</v>
      </c>
      <c r="AS1892" s="116" t="s">
        <v>250</v>
      </c>
      <c r="AT1892" s="116" t="s">
        <v>268</v>
      </c>
      <c r="AV1892" s="116">
        <v>68.9686890164609</v>
      </c>
      <c r="AW1892" s="116">
        <v>0.2298165868</v>
      </c>
    </row>
    <row r="1893" spans="1:49" x14ac:dyDescent="0.25">
      <c r="A1893" s="127">
        <v>170000</v>
      </c>
      <c r="B1893" s="127">
        <v>660000</v>
      </c>
      <c r="C1893" s="127">
        <v>660000</v>
      </c>
      <c r="D1893" s="116" t="s">
        <v>314</v>
      </c>
      <c r="E1893" s="116" t="s">
        <v>315</v>
      </c>
      <c r="F1893" s="116" t="s">
        <v>316</v>
      </c>
      <c r="G1893" s="116" t="s">
        <v>317</v>
      </c>
      <c r="H1893" s="116">
        <v>0.36</v>
      </c>
      <c r="I1893" s="116">
        <v>0.57999999999999996</v>
      </c>
      <c r="J1893" s="116" t="s">
        <v>268</v>
      </c>
      <c r="K1893" s="116">
        <v>0.45411756337221998</v>
      </c>
      <c r="L1893" s="116">
        <v>3874.6220241874198</v>
      </c>
      <c r="M1893" s="116">
        <v>10.1560085493384</v>
      </c>
      <c r="N1893" s="116">
        <v>1.6344708911482999</v>
      </c>
      <c r="O1893" s="116">
        <v>4.6120218560130697</v>
      </c>
      <c r="P1893" s="116">
        <v>0.74224193849108999</v>
      </c>
      <c r="Q1893" s="116">
        <v>1759.5339126123499</v>
      </c>
      <c r="R1893" s="116">
        <v>1210</v>
      </c>
      <c r="S1893" s="116" t="s">
        <v>318</v>
      </c>
      <c r="T1893" s="116">
        <v>1210</v>
      </c>
      <c r="U1893" s="116" t="s">
        <v>268</v>
      </c>
      <c r="V1893" s="116" t="s">
        <v>268</v>
      </c>
      <c r="Z1893" s="116">
        <v>0</v>
      </c>
      <c r="AA1893" s="116">
        <v>1</v>
      </c>
      <c r="AB1893" s="116">
        <v>4.6120218560130697</v>
      </c>
      <c r="AC1893" s="116">
        <v>0.74224193849108999</v>
      </c>
      <c r="AD1893" s="116">
        <v>1759.5339126123499</v>
      </c>
      <c r="AF1893" s="116">
        <v>-1</v>
      </c>
      <c r="AG1893" s="116">
        <v>-1</v>
      </c>
      <c r="AH1893" s="116">
        <v>-1</v>
      </c>
      <c r="AI1893" s="116">
        <v>-1</v>
      </c>
      <c r="AJ1893" s="116">
        <v>0</v>
      </c>
      <c r="AM1893" s="116" t="s">
        <v>319</v>
      </c>
      <c r="AN1893" s="116">
        <v>-1</v>
      </c>
      <c r="AQ1893" s="116">
        <v>778</v>
      </c>
      <c r="AR1893" s="116" t="s">
        <v>329</v>
      </c>
      <c r="AS1893" s="116" t="s">
        <v>250</v>
      </c>
      <c r="AT1893" s="116" t="s">
        <v>268</v>
      </c>
      <c r="AV1893" s="116">
        <v>200.35955561882901</v>
      </c>
      <c r="AW1893" s="116">
        <v>1.4270348034</v>
      </c>
    </row>
    <row r="1894" spans="1:49" x14ac:dyDescent="0.25">
      <c r="A1894" s="127">
        <v>170000</v>
      </c>
      <c r="B1894" s="127">
        <v>660000</v>
      </c>
      <c r="C1894" s="127">
        <v>660000</v>
      </c>
      <c r="D1894" s="116" t="s">
        <v>314</v>
      </c>
      <c r="E1894" s="116" t="s">
        <v>315</v>
      </c>
      <c r="F1894" s="116" t="s">
        <v>316</v>
      </c>
      <c r="G1894" s="116" t="s">
        <v>317</v>
      </c>
      <c r="H1894" s="116">
        <v>0.36</v>
      </c>
      <c r="I1894" s="116">
        <v>0.57999999999999996</v>
      </c>
      <c r="J1894" s="116" t="s">
        <v>268</v>
      </c>
      <c r="K1894" s="116">
        <v>9.6967364102619996E-2</v>
      </c>
      <c r="L1894" s="116">
        <v>3874.6220241874198</v>
      </c>
      <c r="M1894" s="116">
        <v>10.1560085493384</v>
      </c>
      <c r="N1894" s="116">
        <v>1.6344708911482999</v>
      </c>
      <c r="O1894" s="116">
        <v>0.98480137883309005</v>
      </c>
      <c r="P1894" s="116">
        <v>0.15849033401712001</v>
      </c>
      <c r="Q1894" s="116">
        <v>375.71188457943902</v>
      </c>
      <c r="R1894" s="116">
        <v>1310</v>
      </c>
      <c r="S1894" s="116" t="s">
        <v>318</v>
      </c>
      <c r="T1894" s="116">
        <v>1310</v>
      </c>
      <c r="U1894" s="116" t="s">
        <v>268</v>
      </c>
      <c r="V1894" s="116" t="s">
        <v>268</v>
      </c>
      <c r="Z1894" s="116">
        <v>0</v>
      </c>
      <c r="AA1894" s="116">
        <v>1</v>
      </c>
      <c r="AB1894" s="116">
        <v>0.98480137883309005</v>
      </c>
      <c r="AC1894" s="116">
        <v>0.15849033401712001</v>
      </c>
      <c r="AD1894" s="116">
        <v>375.71188457943799</v>
      </c>
      <c r="AF1894" s="116">
        <v>-1</v>
      </c>
      <c r="AG1894" s="116">
        <v>-1</v>
      </c>
      <c r="AH1894" s="116">
        <v>-1</v>
      </c>
      <c r="AI1894" s="116">
        <v>-1</v>
      </c>
      <c r="AJ1894" s="116">
        <v>0</v>
      </c>
      <c r="AM1894" s="116" t="s">
        <v>319</v>
      </c>
      <c r="AN1894" s="116">
        <v>-1</v>
      </c>
      <c r="AQ1894" s="116">
        <v>778</v>
      </c>
      <c r="AR1894" s="116" t="s">
        <v>329</v>
      </c>
      <c r="AS1894" s="116" t="s">
        <v>250</v>
      </c>
      <c r="AT1894" s="116" t="s">
        <v>268</v>
      </c>
      <c r="AV1894" s="116">
        <v>79.327005521216606</v>
      </c>
      <c r="AW1894" s="116">
        <v>0.30471361279999998</v>
      </c>
    </row>
    <row r="1895" spans="1:49" x14ac:dyDescent="0.25">
      <c r="A1895" s="127">
        <v>170000</v>
      </c>
      <c r="B1895" s="127">
        <v>660000</v>
      </c>
      <c r="C1895" s="127">
        <v>660000</v>
      </c>
      <c r="D1895" s="116" t="s">
        <v>314</v>
      </c>
      <c r="E1895" s="116" t="s">
        <v>315</v>
      </c>
      <c r="F1895" s="116" t="s">
        <v>316</v>
      </c>
      <c r="G1895" s="116" t="s">
        <v>317</v>
      </c>
      <c r="H1895" s="116">
        <v>0.36</v>
      </c>
      <c r="I1895" s="116">
        <v>0.57999999999999996</v>
      </c>
      <c r="J1895" s="116" t="s">
        <v>268</v>
      </c>
      <c r="K1895" s="116">
        <v>6.6678526308120004E-2</v>
      </c>
      <c r="L1895" s="116">
        <v>3874.6220241874198</v>
      </c>
      <c r="M1895" s="116">
        <v>10.1560085493384</v>
      </c>
      <c r="N1895" s="116">
        <v>1.6344708911482999</v>
      </c>
      <c r="O1895" s="116">
        <v>0.67718768324264</v>
      </c>
      <c r="P1895" s="116">
        <v>0.1089841103153</v>
      </c>
      <c r="Q1895" s="116">
        <v>258.35408657383698</v>
      </c>
      <c r="R1895" s="116">
        <v>1310</v>
      </c>
      <c r="S1895" s="116" t="s">
        <v>318</v>
      </c>
      <c r="T1895" s="116">
        <v>1310</v>
      </c>
      <c r="U1895" s="116" t="s">
        <v>268</v>
      </c>
      <c r="V1895" s="116" t="s">
        <v>268</v>
      </c>
      <c r="Z1895" s="116">
        <v>0</v>
      </c>
      <c r="AA1895" s="116">
        <v>1</v>
      </c>
      <c r="AB1895" s="116">
        <v>0.67718768324264</v>
      </c>
      <c r="AC1895" s="116">
        <v>0.1089841103153</v>
      </c>
      <c r="AD1895" s="116">
        <v>258.35408657383601</v>
      </c>
      <c r="AF1895" s="116">
        <v>-1</v>
      </c>
      <c r="AG1895" s="116">
        <v>-1</v>
      </c>
      <c r="AH1895" s="116">
        <v>-1</v>
      </c>
      <c r="AI1895" s="116">
        <v>-1</v>
      </c>
      <c r="AJ1895" s="116">
        <v>0</v>
      </c>
      <c r="AM1895" s="116" t="s">
        <v>319</v>
      </c>
      <c r="AN1895" s="116">
        <v>-1</v>
      </c>
      <c r="AQ1895" s="116">
        <v>778</v>
      </c>
      <c r="AR1895" s="116" t="s">
        <v>329</v>
      </c>
      <c r="AS1895" s="116" t="s">
        <v>250</v>
      </c>
      <c r="AT1895" s="116" t="s">
        <v>268</v>
      </c>
      <c r="AV1895" s="116">
        <v>83.180671916512395</v>
      </c>
      <c r="AW1895" s="116">
        <v>0.2095329169</v>
      </c>
    </row>
    <row r="1896" spans="1:49" x14ac:dyDescent="0.25">
      <c r="A1896" s="127">
        <v>170000</v>
      </c>
      <c r="B1896" s="127">
        <v>660000</v>
      </c>
      <c r="C1896" s="127">
        <v>660000</v>
      </c>
      <c r="D1896" s="116" t="s">
        <v>314</v>
      </c>
      <c r="E1896" s="116" t="s">
        <v>315</v>
      </c>
      <c r="F1896" s="116" t="s">
        <v>316</v>
      </c>
      <c r="G1896" s="116" t="s">
        <v>317</v>
      </c>
      <c r="H1896" s="116">
        <v>0.36</v>
      </c>
      <c r="I1896" s="116">
        <v>0.57999999999999996</v>
      </c>
      <c r="J1896" s="116" t="s">
        <v>268</v>
      </c>
      <c r="K1896" s="116">
        <v>0.38293316885887002</v>
      </c>
      <c r="L1896" s="116">
        <v>3847.92243095497</v>
      </c>
      <c r="M1896" s="116">
        <v>10.962541942761399</v>
      </c>
      <c r="N1896" s="116">
        <v>1.85951635706833</v>
      </c>
      <c r="O1896" s="116">
        <v>4.1979209248899299</v>
      </c>
      <c r="P1896" s="116">
        <v>0.71207049115707</v>
      </c>
      <c r="Q1896" s="116">
        <v>1473.49713000871</v>
      </c>
      <c r="R1896" s="116">
        <v>1210</v>
      </c>
      <c r="S1896" s="116" t="s">
        <v>318</v>
      </c>
      <c r="T1896" s="116">
        <v>1210</v>
      </c>
      <c r="U1896" s="116" t="s">
        <v>268</v>
      </c>
      <c r="V1896" s="116" t="s">
        <v>268</v>
      </c>
      <c r="Z1896" s="116">
        <v>0</v>
      </c>
      <c r="AA1896" s="116">
        <v>1</v>
      </c>
      <c r="AB1896" s="116">
        <v>4.1979209248899299</v>
      </c>
      <c r="AC1896" s="116">
        <v>0.71207049115707</v>
      </c>
      <c r="AD1896" s="116">
        <v>1473.49713000871</v>
      </c>
      <c r="AF1896" s="116">
        <v>-1</v>
      </c>
      <c r="AG1896" s="116">
        <v>-1</v>
      </c>
      <c r="AH1896" s="116">
        <v>-1</v>
      </c>
      <c r="AI1896" s="116">
        <v>-1</v>
      </c>
      <c r="AJ1896" s="116">
        <v>0</v>
      </c>
      <c r="AM1896" s="116" t="s">
        <v>319</v>
      </c>
      <c r="AN1896" s="116">
        <v>-1</v>
      </c>
      <c r="AQ1896" s="116">
        <v>778</v>
      </c>
      <c r="AR1896" s="116" t="s">
        <v>329</v>
      </c>
      <c r="AS1896" s="116" t="s">
        <v>250</v>
      </c>
      <c r="AT1896" s="116" t="s">
        <v>268</v>
      </c>
      <c r="AV1896" s="116">
        <v>263.93123556408102</v>
      </c>
      <c r="AW1896" s="116">
        <v>1.1950503893</v>
      </c>
    </row>
    <row r="1897" spans="1:49" x14ac:dyDescent="0.25">
      <c r="A1897" s="127">
        <v>170000</v>
      </c>
      <c r="B1897" s="127">
        <v>660000</v>
      </c>
      <c r="C1897" s="127">
        <v>660000</v>
      </c>
      <c r="D1897" s="116" t="s">
        <v>314</v>
      </c>
      <c r="E1897" s="116" t="s">
        <v>315</v>
      </c>
      <c r="F1897" s="116" t="s">
        <v>316</v>
      </c>
      <c r="G1897" s="116" t="s">
        <v>317</v>
      </c>
      <c r="H1897" s="116">
        <v>0.36</v>
      </c>
      <c r="I1897" s="116">
        <v>0.57999999999999996</v>
      </c>
      <c r="J1897" s="116" t="s">
        <v>268</v>
      </c>
      <c r="K1897" s="116">
        <v>8.5862894488449998E-2</v>
      </c>
      <c r="L1897" s="116">
        <v>3847.92243095497</v>
      </c>
      <c r="M1897" s="116">
        <v>10.962541942761399</v>
      </c>
      <c r="N1897" s="116">
        <v>1.85951635706833</v>
      </c>
      <c r="O1897" s="116">
        <v>0.94127558215659002</v>
      </c>
      <c r="P1897" s="116">
        <v>0.15966345676651</v>
      </c>
      <c r="Q1897" s="116">
        <v>330.39375768884599</v>
      </c>
      <c r="R1897" s="116">
        <v>1310</v>
      </c>
      <c r="S1897" s="116" t="s">
        <v>318</v>
      </c>
      <c r="T1897" s="116">
        <v>1310</v>
      </c>
      <c r="U1897" s="116" t="s">
        <v>268</v>
      </c>
      <c r="V1897" s="116" t="s">
        <v>268</v>
      </c>
      <c r="Z1897" s="116">
        <v>0</v>
      </c>
      <c r="AA1897" s="116">
        <v>1</v>
      </c>
      <c r="AB1897" s="116">
        <v>0.94127558215659002</v>
      </c>
      <c r="AC1897" s="116">
        <v>0.15966345676651</v>
      </c>
      <c r="AD1897" s="116">
        <v>330.39375768884503</v>
      </c>
      <c r="AF1897" s="116">
        <v>-1</v>
      </c>
      <c r="AG1897" s="116">
        <v>-1</v>
      </c>
      <c r="AH1897" s="116">
        <v>-1</v>
      </c>
      <c r="AI1897" s="116">
        <v>-1</v>
      </c>
      <c r="AJ1897" s="116">
        <v>0</v>
      </c>
      <c r="AM1897" s="116" t="s">
        <v>319</v>
      </c>
      <c r="AN1897" s="116">
        <v>-1</v>
      </c>
      <c r="AQ1897" s="116">
        <v>778</v>
      </c>
      <c r="AR1897" s="116" t="s">
        <v>329</v>
      </c>
      <c r="AS1897" s="116" t="s">
        <v>250</v>
      </c>
      <c r="AT1897" s="116" t="s">
        <v>268</v>
      </c>
      <c r="AV1897" s="116">
        <v>86.139843998996895</v>
      </c>
      <c r="AW1897" s="116">
        <v>0.26795925199999998</v>
      </c>
    </row>
    <row r="1898" spans="1:49" x14ac:dyDescent="0.25">
      <c r="A1898" s="127">
        <v>170000</v>
      </c>
      <c r="B1898" s="127">
        <v>660000</v>
      </c>
      <c r="C1898" s="127">
        <v>660000</v>
      </c>
      <c r="D1898" s="116" t="s">
        <v>314</v>
      </c>
      <c r="E1898" s="116" t="s">
        <v>315</v>
      </c>
      <c r="F1898" s="116" t="s">
        <v>316</v>
      </c>
      <c r="G1898" s="116" t="s">
        <v>317</v>
      </c>
      <c r="H1898" s="116">
        <v>0.36</v>
      </c>
      <c r="I1898" s="116">
        <v>0.57999999999999996</v>
      </c>
      <c r="J1898" s="116" t="s">
        <v>268</v>
      </c>
      <c r="K1898" s="116">
        <v>2.125521963391E-2</v>
      </c>
      <c r="L1898" s="116">
        <v>3847.92243095497</v>
      </c>
      <c r="M1898" s="116">
        <v>10.962541942761399</v>
      </c>
      <c r="N1898" s="116">
        <v>1.85951635706833</v>
      </c>
      <c r="O1898" s="116">
        <v>0.23301123673933999</v>
      </c>
      <c r="P1898" s="116">
        <v>3.9524428582329997E-2</v>
      </c>
      <c r="Q1898" s="116">
        <v>81.788436404196801</v>
      </c>
      <c r="R1898" s="116">
        <v>1750</v>
      </c>
      <c r="S1898" s="116" t="s">
        <v>321</v>
      </c>
      <c r="T1898" s="116">
        <v>1750</v>
      </c>
      <c r="U1898" s="116" t="s">
        <v>268</v>
      </c>
      <c r="V1898" s="116" t="s">
        <v>268</v>
      </c>
      <c r="Z1898" s="116">
        <v>0</v>
      </c>
      <c r="AA1898" s="116">
        <v>1</v>
      </c>
      <c r="AB1898" s="116">
        <v>0.23301123673933999</v>
      </c>
      <c r="AC1898" s="116">
        <v>3.9524428582329997E-2</v>
      </c>
      <c r="AD1898" s="116">
        <v>81.788436404195195</v>
      </c>
      <c r="AF1898" s="116">
        <v>-1</v>
      </c>
      <c r="AG1898" s="116">
        <v>-1</v>
      </c>
      <c r="AH1898" s="116">
        <v>-1</v>
      </c>
      <c r="AI1898" s="116">
        <v>-1</v>
      </c>
      <c r="AJ1898" s="116">
        <v>0</v>
      </c>
      <c r="AM1898" s="116" t="s">
        <v>319</v>
      </c>
      <c r="AN1898" s="116">
        <v>-1</v>
      </c>
      <c r="AQ1898" s="116">
        <v>778</v>
      </c>
      <c r="AR1898" s="116" t="s">
        <v>329</v>
      </c>
      <c r="AS1898" s="116" t="s">
        <v>250</v>
      </c>
      <c r="AT1898" s="116" t="s">
        <v>268</v>
      </c>
      <c r="AV1898" s="116">
        <v>46.596840857872699</v>
      </c>
      <c r="AW1898" s="116">
        <v>6.6332876200000002E-2</v>
      </c>
    </row>
    <row r="1899" spans="1:49" x14ac:dyDescent="0.25">
      <c r="A1899" s="127">
        <v>170000</v>
      </c>
      <c r="B1899" s="127">
        <v>660000</v>
      </c>
      <c r="C1899" s="127">
        <v>660000</v>
      </c>
      <c r="D1899" s="116" t="s">
        <v>314</v>
      </c>
      <c r="E1899" s="116" t="s">
        <v>315</v>
      </c>
      <c r="F1899" s="116" t="s">
        <v>316</v>
      </c>
      <c r="G1899" s="116" t="s">
        <v>317</v>
      </c>
      <c r="H1899" s="116">
        <v>0.36</v>
      </c>
      <c r="I1899" s="116">
        <v>0.57999999999999996</v>
      </c>
      <c r="J1899" s="116" t="s">
        <v>268</v>
      </c>
      <c r="K1899" s="116">
        <v>0.12771215760351001</v>
      </c>
      <c r="L1899" s="116">
        <v>3847.92243095497</v>
      </c>
      <c r="M1899" s="116">
        <v>10.962541942761399</v>
      </c>
      <c r="N1899" s="116">
        <v>1.85951635706833</v>
      </c>
      <c r="O1899" s="116">
        <v>1.4000498843291</v>
      </c>
      <c r="P1899" s="116">
        <v>0.23748284606021999</v>
      </c>
      <c r="Q1899" s="116">
        <v>491.42647594822199</v>
      </c>
      <c r="R1899" s="116">
        <v>1310</v>
      </c>
      <c r="S1899" s="116" t="s">
        <v>318</v>
      </c>
      <c r="T1899" s="116">
        <v>1310</v>
      </c>
      <c r="U1899" s="116" t="s">
        <v>268</v>
      </c>
      <c r="V1899" s="116" t="s">
        <v>268</v>
      </c>
      <c r="Z1899" s="116">
        <v>0</v>
      </c>
      <c r="AA1899" s="116">
        <v>1</v>
      </c>
      <c r="AB1899" s="116">
        <v>1.4000498843291</v>
      </c>
      <c r="AC1899" s="116">
        <v>0.23748284606021999</v>
      </c>
      <c r="AD1899" s="116">
        <v>491.42647594822199</v>
      </c>
      <c r="AF1899" s="116">
        <v>-1</v>
      </c>
      <c r="AG1899" s="116">
        <v>-1</v>
      </c>
      <c r="AH1899" s="116">
        <v>-1</v>
      </c>
      <c r="AI1899" s="116">
        <v>-1</v>
      </c>
      <c r="AJ1899" s="116">
        <v>0</v>
      </c>
      <c r="AM1899" s="116" t="s">
        <v>319</v>
      </c>
      <c r="AN1899" s="116">
        <v>-1</v>
      </c>
      <c r="AQ1899" s="116">
        <v>778</v>
      </c>
      <c r="AR1899" s="116" t="s">
        <v>329</v>
      </c>
      <c r="AS1899" s="116" t="s">
        <v>250</v>
      </c>
      <c r="AT1899" s="116" t="s">
        <v>268</v>
      </c>
      <c r="AV1899" s="116">
        <v>95.879953536459098</v>
      </c>
      <c r="AW1899" s="116">
        <v>0.39856161880000002</v>
      </c>
    </row>
    <row r="1900" spans="1:49" x14ac:dyDescent="0.25">
      <c r="A1900" s="127">
        <v>170000</v>
      </c>
      <c r="B1900" s="127">
        <v>660000</v>
      </c>
      <c r="C1900" s="127">
        <v>660000</v>
      </c>
      <c r="D1900" s="116" t="s">
        <v>314</v>
      </c>
      <c r="E1900" s="116" t="s">
        <v>315</v>
      </c>
      <c r="F1900" s="116" t="s">
        <v>316</v>
      </c>
      <c r="G1900" s="116" t="s">
        <v>317</v>
      </c>
      <c r="H1900" s="116">
        <v>0.36</v>
      </c>
      <c r="I1900" s="116">
        <v>0.57999999999999996</v>
      </c>
      <c r="J1900" s="116" t="s">
        <v>268</v>
      </c>
      <c r="K1900" s="116">
        <v>0.34222454948544001</v>
      </c>
      <c r="L1900" s="116">
        <v>3898.1524264534601</v>
      </c>
      <c r="M1900" s="116">
        <v>11.2583034634367</v>
      </c>
      <c r="N1900" s="116">
        <v>2.17424341430584</v>
      </c>
      <c r="O1900" s="116">
        <v>3.8528678307450601</v>
      </c>
      <c r="P1900" s="116">
        <v>0.74407947293250998</v>
      </c>
      <c r="Q1900" s="116">
        <v>1334.04345796863</v>
      </c>
      <c r="R1900" s="116">
        <v>1310</v>
      </c>
      <c r="S1900" s="116" t="s">
        <v>318</v>
      </c>
      <c r="T1900" s="116">
        <v>1310</v>
      </c>
      <c r="U1900" s="116" t="s">
        <v>268</v>
      </c>
      <c r="V1900" s="116" t="s">
        <v>268</v>
      </c>
      <c r="Z1900" s="116">
        <v>0</v>
      </c>
      <c r="AA1900" s="116">
        <v>1</v>
      </c>
      <c r="AB1900" s="116">
        <v>3.8528678307450601</v>
      </c>
      <c r="AC1900" s="116">
        <v>0.74407947293250998</v>
      </c>
      <c r="AD1900" s="116">
        <v>1334.04345796863</v>
      </c>
      <c r="AF1900" s="116">
        <v>-1</v>
      </c>
      <c r="AG1900" s="116">
        <v>-1</v>
      </c>
      <c r="AH1900" s="116">
        <v>-1</v>
      </c>
      <c r="AI1900" s="116">
        <v>-1</v>
      </c>
      <c r="AJ1900" s="116">
        <v>0</v>
      </c>
      <c r="AM1900" s="116" t="s">
        <v>319</v>
      </c>
      <c r="AN1900" s="116">
        <v>-1</v>
      </c>
      <c r="AQ1900" s="116">
        <v>778</v>
      </c>
      <c r="AR1900" s="116" t="s">
        <v>329</v>
      </c>
      <c r="AS1900" s="116" t="s">
        <v>250</v>
      </c>
      <c r="AT1900" s="116" t="s">
        <v>268</v>
      </c>
      <c r="AV1900" s="116">
        <v>155.39927409636499</v>
      </c>
      <c r="AW1900" s="116">
        <v>1.0819492765000001</v>
      </c>
    </row>
    <row r="1901" spans="1:49" x14ac:dyDescent="0.25">
      <c r="A1901" s="127">
        <v>170000</v>
      </c>
      <c r="B1901" s="127">
        <v>660000</v>
      </c>
      <c r="C1901" s="127">
        <v>660000</v>
      </c>
      <c r="D1901" s="116" t="s">
        <v>314</v>
      </c>
      <c r="E1901" s="116" t="s">
        <v>315</v>
      </c>
      <c r="F1901" s="116" t="s">
        <v>316</v>
      </c>
      <c r="G1901" s="116" t="s">
        <v>317</v>
      </c>
      <c r="H1901" s="116">
        <v>0.36</v>
      </c>
      <c r="I1901" s="116">
        <v>0.57999999999999996</v>
      </c>
      <c r="J1901" s="116" t="s">
        <v>268</v>
      </c>
      <c r="K1901" s="116">
        <v>0.27553890425150002</v>
      </c>
      <c r="L1901" s="116">
        <v>3898.1524264534601</v>
      </c>
      <c r="M1901" s="116">
        <v>11.2583034634367</v>
      </c>
      <c r="N1901" s="116">
        <v>2.17424341430584</v>
      </c>
      <c r="O1901" s="116">
        <v>3.10210060004633</v>
      </c>
      <c r="P1901" s="116">
        <v>0.59908864795389005</v>
      </c>
      <c r="Q1901" s="116">
        <v>1074.09264819034</v>
      </c>
      <c r="R1901" s="116">
        <v>1310</v>
      </c>
      <c r="S1901" s="116" t="s">
        <v>318</v>
      </c>
      <c r="T1901" s="116">
        <v>1310</v>
      </c>
      <c r="U1901" s="116" t="s">
        <v>268</v>
      </c>
      <c r="V1901" s="116" t="s">
        <v>268</v>
      </c>
      <c r="Z1901" s="116">
        <v>0</v>
      </c>
      <c r="AA1901" s="116">
        <v>1</v>
      </c>
      <c r="AB1901" s="116">
        <v>3.10210060004633</v>
      </c>
      <c r="AC1901" s="116">
        <v>0.59908864795389005</v>
      </c>
      <c r="AD1901" s="116">
        <v>1074.09264819034</v>
      </c>
      <c r="AF1901" s="116">
        <v>-1</v>
      </c>
      <c r="AG1901" s="116">
        <v>-1</v>
      </c>
      <c r="AH1901" s="116">
        <v>-1</v>
      </c>
      <c r="AI1901" s="116">
        <v>-1</v>
      </c>
      <c r="AJ1901" s="116">
        <v>0</v>
      </c>
      <c r="AM1901" s="116" t="s">
        <v>319</v>
      </c>
      <c r="AN1901" s="116">
        <v>-1</v>
      </c>
      <c r="AQ1901" s="116">
        <v>778</v>
      </c>
      <c r="AR1901" s="116" t="s">
        <v>329</v>
      </c>
      <c r="AS1901" s="116" t="s">
        <v>250</v>
      </c>
      <c r="AT1901" s="116" t="s">
        <v>268</v>
      </c>
      <c r="AV1901" s="116">
        <v>144.604584828491</v>
      </c>
      <c r="AW1901" s="116">
        <v>0.87112136920000005</v>
      </c>
    </row>
    <row r="1902" spans="1:49" x14ac:dyDescent="0.25">
      <c r="A1902" s="127">
        <v>170000</v>
      </c>
      <c r="B1902" s="127">
        <v>660000</v>
      </c>
      <c r="C1902" s="127">
        <v>660000</v>
      </c>
      <c r="D1902" s="116" t="s">
        <v>314</v>
      </c>
      <c r="E1902" s="116" t="s">
        <v>315</v>
      </c>
      <c r="F1902" s="116" t="s">
        <v>316</v>
      </c>
      <c r="G1902" s="116" t="s">
        <v>317</v>
      </c>
      <c r="H1902" s="116">
        <v>0.36</v>
      </c>
      <c r="I1902" s="116">
        <v>0.57999999999999996</v>
      </c>
      <c r="J1902" s="116" t="s">
        <v>268</v>
      </c>
      <c r="K1902" s="116">
        <v>0.47698687911129001</v>
      </c>
      <c r="L1902" s="116">
        <v>3869.0495950456898</v>
      </c>
      <c r="M1902" s="116">
        <v>10.5906890663762</v>
      </c>
      <c r="N1902" s="116">
        <v>1.7066414362748701</v>
      </c>
      <c r="O1902" s="116">
        <v>5.0516197254088597</v>
      </c>
      <c r="P1902" s="116">
        <v>0.81404557245076004</v>
      </c>
      <c r="Q1902" s="116">
        <v>1845.4858914676399</v>
      </c>
      <c r="R1902" s="116">
        <v>1210</v>
      </c>
      <c r="S1902" s="116" t="s">
        <v>318</v>
      </c>
      <c r="T1902" s="116">
        <v>1210</v>
      </c>
      <c r="U1902" s="116" t="s">
        <v>268</v>
      </c>
      <c r="V1902" s="116" t="s">
        <v>268</v>
      </c>
      <c r="Z1902" s="116">
        <v>0</v>
      </c>
      <c r="AA1902" s="116">
        <v>1</v>
      </c>
      <c r="AB1902" s="116">
        <v>5.0516197254088597</v>
      </c>
      <c r="AC1902" s="116">
        <v>0.81404557245076004</v>
      </c>
      <c r="AD1902" s="116">
        <v>1845.4858914676399</v>
      </c>
      <c r="AF1902" s="116">
        <v>-1</v>
      </c>
      <c r="AG1902" s="116">
        <v>-1</v>
      </c>
      <c r="AH1902" s="116">
        <v>-1</v>
      </c>
      <c r="AI1902" s="116">
        <v>-1</v>
      </c>
      <c r="AJ1902" s="116">
        <v>0</v>
      </c>
      <c r="AM1902" s="116" t="s">
        <v>319</v>
      </c>
      <c r="AN1902" s="116">
        <v>-1</v>
      </c>
      <c r="AQ1902" s="116">
        <v>778</v>
      </c>
      <c r="AR1902" s="116" t="s">
        <v>329</v>
      </c>
      <c r="AS1902" s="116" t="s">
        <v>250</v>
      </c>
      <c r="AT1902" s="116" t="s">
        <v>268</v>
      </c>
      <c r="AV1902" s="116">
        <v>240.055227246264</v>
      </c>
      <c r="AW1902" s="116">
        <v>1.4967444375000001</v>
      </c>
    </row>
    <row r="1903" spans="1:49" x14ac:dyDescent="0.25">
      <c r="A1903" s="127">
        <v>170000</v>
      </c>
      <c r="B1903" s="127">
        <v>660000</v>
      </c>
      <c r="C1903" s="127">
        <v>660000</v>
      </c>
      <c r="D1903" s="116" t="s">
        <v>314</v>
      </c>
      <c r="E1903" s="116" t="s">
        <v>315</v>
      </c>
      <c r="F1903" s="116" t="s">
        <v>316</v>
      </c>
      <c r="G1903" s="116" t="s">
        <v>317</v>
      </c>
      <c r="H1903" s="116">
        <v>0.36</v>
      </c>
      <c r="I1903" s="116">
        <v>0.57999999999999996</v>
      </c>
      <c r="J1903" s="116" t="s">
        <v>268</v>
      </c>
      <c r="K1903" s="116">
        <v>8.6290325637600002E-2</v>
      </c>
      <c r="L1903" s="116">
        <v>3869.0495950456898</v>
      </c>
      <c r="M1903" s="116">
        <v>10.5906890663762</v>
      </c>
      <c r="N1903" s="116">
        <v>1.7066414362748701</v>
      </c>
      <c r="O1903" s="116">
        <v>0.91387400826420995</v>
      </c>
      <c r="P1903" s="116">
        <v>0.14726664528278</v>
      </c>
      <c r="Q1903" s="116">
        <v>333.861549464532</v>
      </c>
      <c r="R1903" s="116">
        <v>1310</v>
      </c>
      <c r="S1903" s="116" t="s">
        <v>318</v>
      </c>
      <c r="T1903" s="116">
        <v>1310</v>
      </c>
      <c r="U1903" s="116" t="s">
        <v>268</v>
      </c>
      <c r="V1903" s="116" t="s">
        <v>268</v>
      </c>
      <c r="Z1903" s="116">
        <v>0</v>
      </c>
      <c r="AA1903" s="116">
        <v>1</v>
      </c>
      <c r="AB1903" s="116">
        <v>0.91387400826420995</v>
      </c>
      <c r="AC1903" s="116">
        <v>0.14726664528278</v>
      </c>
      <c r="AD1903" s="116">
        <v>333.861549464532</v>
      </c>
      <c r="AF1903" s="116">
        <v>-1</v>
      </c>
      <c r="AG1903" s="116">
        <v>-1</v>
      </c>
      <c r="AH1903" s="116">
        <v>-1</v>
      </c>
      <c r="AI1903" s="116">
        <v>-1</v>
      </c>
      <c r="AJ1903" s="116">
        <v>0</v>
      </c>
      <c r="AM1903" s="116" t="s">
        <v>319</v>
      </c>
      <c r="AN1903" s="116">
        <v>-1</v>
      </c>
      <c r="AQ1903" s="116">
        <v>778</v>
      </c>
      <c r="AR1903" s="116" t="s">
        <v>329</v>
      </c>
      <c r="AS1903" s="116" t="s">
        <v>250</v>
      </c>
      <c r="AT1903" s="116" t="s">
        <v>268</v>
      </c>
      <c r="AV1903" s="116">
        <v>74.935996774423003</v>
      </c>
      <c r="AW1903" s="116">
        <v>0.27077173519999997</v>
      </c>
    </row>
    <row r="1904" spans="1:49" x14ac:dyDescent="0.25">
      <c r="A1904" s="127">
        <v>170000</v>
      </c>
      <c r="B1904" s="127">
        <v>660000</v>
      </c>
      <c r="C1904" s="127">
        <v>660000</v>
      </c>
      <c r="D1904" s="116" t="s">
        <v>314</v>
      </c>
      <c r="E1904" s="116" t="s">
        <v>315</v>
      </c>
      <c r="F1904" s="116" t="s">
        <v>316</v>
      </c>
      <c r="G1904" s="116" t="s">
        <v>317</v>
      </c>
      <c r="H1904" s="116">
        <v>0.36</v>
      </c>
      <c r="I1904" s="116">
        <v>0.57999999999999996</v>
      </c>
      <c r="J1904" s="116" t="s">
        <v>268</v>
      </c>
      <c r="K1904" s="116">
        <v>3.8312130656890001E-2</v>
      </c>
      <c r="L1904" s="116">
        <v>3869.0495950456898</v>
      </c>
      <c r="M1904" s="116">
        <v>10.5906890663762</v>
      </c>
      <c r="N1904" s="116">
        <v>1.7066414362748701</v>
      </c>
      <c r="O1904" s="116">
        <v>0.40575186325752999</v>
      </c>
      <c r="P1904" s="116">
        <v>6.5385069691030001E-2</v>
      </c>
      <c r="Q1904" s="116">
        <v>148.23153360338901</v>
      </c>
      <c r="R1904" s="116">
        <v>1310</v>
      </c>
      <c r="S1904" s="116" t="s">
        <v>318</v>
      </c>
      <c r="T1904" s="116">
        <v>1310</v>
      </c>
      <c r="U1904" s="116" t="s">
        <v>268</v>
      </c>
      <c r="V1904" s="116" t="s">
        <v>268</v>
      </c>
      <c r="Z1904" s="116">
        <v>0</v>
      </c>
      <c r="AA1904" s="116">
        <v>1</v>
      </c>
      <c r="AB1904" s="116">
        <v>0.40575186325752999</v>
      </c>
      <c r="AC1904" s="116">
        <v>6.5385069691030001E-2</v>
      </c>
      <c r="AD1904" s="116">
        <v>148.23153360338901</v>
      </c>
      <c r="AF1904" s="116">
        <v>-1</v>
      </c>
      <c r="AG1904" s="116">
        <v>-1</v>
      </c>
      <c r="AH1904" s="116">
        <v>-1</v>
      </c>
      <c r="AI1904" s="116">
        <v>-1</v>
      </c>
      <c r="AJ1904" s="116">
        <v>0</v>
      </c>
      <c r="AM1904" s="116" t="s">
        <v>319</v>
      </c>
      <c r="AN1904" s="116">
        <v>-1</v>
      </c>
      <c r="AQ1904" s="116">
        <v>778</v>
      </c>
      <c r="AR1904" s="116" t="s">
        <v>329</v>
      </c>
      <c r="AS1904" s="116" t="s">
        <v>250</v>
      </c>
      <c r="AT1904" s="116" t="s">
        <v>268</v>
      </c>
      <c r="AV1904" s="116">
        <v>55.006505158370203</v>
      </c>
      <c r="AW1904" s="116">
        <v>0.12022022189999999</v>
      </c>
    </row>
    <row r="1905" spans="1:49" x14ac:dyDescent="0.25">
      <c r="A1905" s="127">
        <v>170000</v>
      </c>
      <c r="B1905" s="127">
        <v>660000</v>
      </c>
      <c r="C1905" s="127">
        <v>660000</v>
      </c>
      <c r="D1905" s="116" t="s">
        <v>314</v>
      </c>
      <c r="E1905" s="116" t="s">
        <v>315</v>
      </c>
      <c r="F1905" s="116" t="s">
        <v>316</v>
      </c>
      <c r="G1905" s="116" t="s">
        <v>317</v>
      </c>
      <c r="H1905" s="116">
        <v>0.36</v>
      </c>
      <c r="I1905" s="116">
        <v>0.57999999999999996</v>
      </c>
      <c r="J1905" s="116" t="s">
        <v>268</v>
      </c>
      <c r="K1905" s="116">
        <v>1.6174139071270001E-2</v>
      </c>
      <c r="L1905" s="116">
        <v>3869.0495950456898</v>
      </c>
      <c r="M1905" s="116">
        <v>10.5906890663762</v>
      </c>
      <c r="N1905" s="116">
        <v>1.7066414362748701</v>
      </c>
      <c r="O1905" s="116">
        <v>0.17129527782017001</v>
      </c>
      <c r="P1905" s="116">
        <v>2.76034559351E-2</v>
      </c>
      <c r="Q1905" s="116">
        <v>62.5785462239214</v>
      </c>
      <c r="R1905" s="116">
        <v>1750</v>
      </c>
      <c r="S1905" s="116" t="s">
        <v>321</v>
      </c>
      <c r="T1905" s="116">
        <v>1750</v>
      </c>
      <c r="U1905" s="116" t="s">
        <v>268</v>
      </c>
      <c r="V1905" s="116" t="s">
        <v>268</v>
      </c>
      <c r="Z1905" s="116">
        <v>0</v>
      </c>
      <c r="AA1905" s="116">
        <v>1</v>
      </c>
      <c r="AB1905" s="116">
        <v>0.17129527782017001</v>
      </c>
      <c r="AC1905" s="116">
        <v>2.76034559351E-2</v>
      </c>
      <c r="AD1905" s="116">
        <v>62.578546223922601</v>
      </c>
      <c r="AF1905" s="116">
        <v>-1</v>
      </c>
      <c r="AG1905" s="116">
        <v>-1</v>
      </c>
      <c r="AH1905" s="116">
        <v>-1</v>
      </c>
      <c r="AI1905" s="116">
        <v>-1</v>
      </c>
      <c r="AJ1905" s="116">
        <v>0</v>
      </c>
      <c r="AM1905" s="116" t="s">
        <v>319</v>
      </c>
      <c r="AN1905" s="116">
        <v>-1</v>
      </c>
      <c r="AQ1905" s="116">
        <v>778</v>
      </c>
      <c r="AR1905" s="116" t="s">
        <v>329</v>
      </c>
      <c r="AS1905" s="116" t="s">
        <v>250</v>
      </c>
      <c r="AT1905" s="116" t="s">
        <v>268</v>
      </c>
      <c r="AV1905" s="116">
        <v>32.597677916016799</v>
      </c>
      <c r="AW1905" s="116">
        <v>5.0753078899999998E-2</v>
      </c>
    </row>
    <row r="1906" spans="1:49" x14ac:dyDescent="0.25">
      <c r="A1906" s="127">
        <v>170000</v>
      </c>
      <c r="B1906" s="127">
        <v>660000</v>
      </c>
      <c r="C1906" s="127">
        <v>660000</v>
      </c>
      <c r="D1906" s="116" t="s">
        <v>314</v>
      </c>
      <c r="E1906" s="116" t="s">
        <v>315</v>
      </c>
      <c r="F1906" s="116" t="s">
        <v>316</v>
      </c>
      <c r="G1906" s="116" t="s">
        <v>317</v>
      </c>
      <c r="H1906" s="116">
        <v>0.36</v>
      </c>
      <c r="I1906" s="116">
        <v>0.57999999999999996</v>
      </c>
      <c r="J1906" s="116" t="s">
        <v>268</v>
      </c>
      <c r="K1906" s="116">
        <v>0.42740395466823999</v>
      </c>
      <c r="L1906" s="116">
        <v>3819.64980627043</v>
      </c>
      <c r="M1906" s="116">
        <v>10.8836741806597</v>
      </c>
      <c r="N1906" s="116">
        <v>1.8282690887354001</v>
      </c>
      <c r="O1906" s="116">
        <v>4.6517253861346504</v>
      </c>
      <c r="P1906" s="116">
        <v>0.78140943872322</v>
      </c>
      <c r="Q1906" s="116">
        <v>1632.53343264777</v>
      </c>
      <c r="R1906" s="116">
        <v>1210</v>
      </c>
      <c r="S1906" s="116" t="s">
        <v>318</v>
      </c>
      <c r="T1906" s="116">
        <v>1210</v>
      </c>
      <c r="U1906" s="116" t="s">
        <v>268</v>
      </c>
      <c r="V1906" s="116" t="s">
        <v>268</v>
      </c>
      <c r="Z1906" s="116">
        <v>0</v>
      </c>
      <c r="AA1906" s="116">
        <v>1</v>
      </c>
      <c r="AB1906" s="116">
        <v>4.6517253861346504</v>
      </c>
      <c r="AC1906" s="116">
        <v>0.78140943872322</v>
      </c>
      <c r="AD1906" s="116">
        <v>1632.53343264777</v>
      </c>
      <c r="AF1906" s="116">
        <v>-1</v>
      </c>
      <c r="AG1906" s="116">
        <v>-1</v>
      </c>
      <c r="AH1906" s="116">
        <v>-1</v>
      </c>
      <c r="AI1906" s="116">
        <v>-1</v>
      </c>
      <c r="AJ1906" s="116">
        <v>0</v>
      </c>
      <c r="AM1906" s="116" t="s">
        <v>319</v>
      </c>
      <c r="AN1906" s="116">
        <v>-1</v>
      </c>
      <c r="AQ1906" s="116">
        <v>778</v>
      </c>
      <c r="AR1906" s="116" t="s">
        <v>329</v>
      </c>
      <c r="AS1906" s="116" t="s">
        <v>250</v>
      </c>
      <c r="AT1906" s="116" t="s">
        <v>268</v>
      </c>
      <c r="AV1906" s="116">
        <v>200.525767399096</v>
      </c>
      <c r="AW1906" s="116">
        <v>1.3240336031</v>
      </c>
    </row>
    <row r="1907" spans="1:49" x14ac:dyDescent="0.25">
      <c r="A1907" s="127">
        <v>170000</v>
      </c>
      <c r="B1907" s="127">
        <v>660000</v>
      </c>
      <c r="C1907" s="127">
        <v>660000</v>
      </c>
      <c r="D1907" s="116" t="s">
        <v>314</v>
      </c>
      <c r="E1907" s="116" t="s">
        <v>315</v>
      </c>
      <c r="F1907" s="116" t="s">
        <v>316</v>
      </c>
      <c r="G1907" s="116" t="s">
        <v>317</v>
      </c>
      <c r="H1907" s="116">
        <v>0.36</v>
      </c>
      <c r="I1907" s="116">
        <v>0.57999999999999996</v>
      </c>
      <c r="J1907" s="116" t="s">
        <v>268</v>
      </c>
      <c r="K1907" s="116">
        <v>0.18045172430674</v>
      </c>
      <c r="L1907" s="116">
        <v>3819.64980627043</v>
      </c>
      <c r="M1907" s="116">
        <v>10.8836741806597</v>
      </c>
      <c r="N1907" s="116">
        <v>1.8282690887354001</v>
      </c>
      <c r="O1907" s="116">
        <v>1.96397777269285</v>
      </c>
      <c r="P1907" s="116">
        <v>0.32991430955902001</v>
      </c>
      <c r="Q1907" s="116">
        <v>689.26239378942</v>
      </c>
      <c r="R1907" s="116">
        <v>1310</v>
      </c>
      <c r="S1907" s="116" t="s">
        <v>318</v>
      </c>
      <c r="T1907" s="116">
        <v>1310</v>
      </c>
      <c r="U1907" s="116" t="s">
        <v>268</v>
      </c>
      <c r="V1907" s="116" t="s">
        <v>268</v>
      </c>
      <c r="Z1907" s="116">
        <v>0</v>
      </c>
      <c r="AA1907" s="116">
        <v>1</v>
      </c>
      <c r="AB1907" s="116">
        <v>1.96397777269285</v>
      </c>
      <c r="AC1907" s="116">
        <v>0.32991430955902001</v>
      </c>
      <c r="AD1907" s="116">
        <v>689.26239378942</v>
      </c>
      <c r="AF1907" s="116">
        <v>-1</v>
      </c>
      <c r="AG1907" s="116">
        <v>-1</v>
      </c>
      <c r="AH1907" s="116">
        <v>-1</v>
      </c>
      <c r="AI1907" s="116">
        <v>-1</v>
      </c>
      <c r="AJ1907" s="116">
        <v>0</v>
      </c>
      <c r="AM1907" s="116" t="s">
        <v>319</v>
      </c>
      <c r="AN1907" s="116">
        <v>-1</v>
      </c>
      <c r="AQ1907" s="116">
        <v>778</v>
      </c>
      <c r="AR1907" s="116" t="s">
        <v>329</v>
      </c>
      <c r="AS1907" s="116" t="s">
        <v>250</v>
      </c>
      <c r="AT1907" s="116" t="s">
        <v>268</v>
      </c>
      <c r="AV1907" s="116">
        <v>108.09928344073001</v>
      </c>
      <c r="AW1907" s="116">
        <v>0.55901248479999999</v>
      </c>
    </row>
    <row r="1908" spans="1:49" x14ac:dyDescent="0.25">
      <c r="A1908" s="127">
        <v>170000</v>
      </c>
      <c r="B1908" s="127">
        <v>660000</v>
      </c>
      <c r="C1908" s="127">
        <v>660000</v>
      </c>
      <c r="D1908" s="116" t="s">
        <v>314</v>
      </c>
      <c r="E1908" s="116" t="s">
        <v>315</v>
      </c>
      <c r="F1908" s="116" t="s">
        <v>316</v>
      </c>
      <c r="G1908" s="116" t="s">
        <v>317</v>
      </c>
      <c r="H1908" s="116">
        <v>0.36</v>
      </c>
      <c r="I1908" s="116">
        <v>0.57999999999999996</v>
      </c>
      <c r="J1908" s="116" t="s">
        <v>268</v>
      </c>
      <c r="K1908" s="116">
        <v>3.3968656075500001E-3</v>
      </c>
      <c r="L1908" s="116">
        <v>3819.64980627043</v>
      </c>
      <c r="M1908" s="116">
        <v>10.8836741806597</v>
      </c>
      <c r="N1908" s="116">
        <v>1.8282690887354001</v>
      </c>
      <c r="O1908" s="116">
        <v>3.6970378508089999E-2</v>
      </c>
      <c r="P1908" s="116">
        <v>6.2103843888699998E-3</v>
      </c>
      <c r="Q1908" s="116">
        <v>12.974837059816499</v>
      </c>
      <c r="R1908" s="116">
        <v>1310</v>
      </c>
      <c r="S1908" s="116" t="s">
        <v>318</v>
      </c>
      <c r="T1908" s="116">
        <v>1310</v>
      </c>
      <c r="U1908" s="116" t="s">
        <v>268</v>
      </c>
      <c r="V1908" s="116" t="s">
        <v>268</v>
      </c>
      <c r="Z1908" s="116">
        <v>0</v>
      </c>
      <c r="AA1908" s="116">
        <v>1</v>
      </c>
      <c r="AB1908" s="116">
        <v>3.6970378508089999E-2</v>
      </c>
      <c r="AC1908" s="116">
        <v>6.2103843888699998E-3</v>
      </c>
      <c r="AD1908" s="116">
        <v>12.9748370598171</v>
      </c>
      <c r="AF1908" s="116">
        <v>-1</v>
      </c>
      <c r="AG1908" s="116">
        <v>-1</v>
      </c>
      <c r="AH1908" s="116">
        <v>-1</v>
      </c>
      <c r="AI1908" s="116">
        <v>-1</v>
      </c>
      <c r="AJ1908" s="116">
        <v>0</v>
      </c>
      <c r="AM1908" s="116" t="s">
        <v>319</v>
      </c>
      <c r="AN1908" s="116">
        <v>-1</v>
      </c>
      <c r="AQ1908" s="116">
        <v>778</v>
      </c>
      <c r="AR1908" s="116" t="s">
        <v>329</v>
      </c>
      <c r="AS1908" s="116" t="s">
        <v>250</v>
      </c>
      <c r="AT1908" s="116" t="s">
        <v>268</v>
      </c>
      <c r="AV1908" s="116">
        <v>18.392550078829501</v>
      </c>
      <c r="AW1908" s="116">
        <v>1.0522982199999999E-2</v>
      </c>
    </row>
    <row r="1909" spans="1:49" x14ac:dyDescent="0.25">
      <c r="A1909" s="127">
        <v>170000</v>
      </c>
      <c r="B1909" s="127">
        <v>660000</v>
      </c>
      <c r="C1909" s="127">
        <v>660000</v>
      </c>
      <c r="D1909" s="116" t="s">
        <v>314</v>
      </c>
      <c r="E1909" s="116" t="s">
        <v>315</v>
      </c>
      <c r="F1909" s="116" t="s">
        <v>316</v>
      </c>
      <c r="G1909" s="116" t="s">
        <v>317</v>
      </c>
      <c r="H1909" s="116">
        <v>0.36</v>
      </c>
      <c r="I1909" s="116">
        <v>0.57999999999999996</v>
      </c>
      <c r="J1909" s="116" t="s">
        <v>268</v>
      </c>
      <c r="K1909" s="116">
        <v>6.5109090623499998E-3</v>
      </c>
      <c r="L1909" s="116">
        <v>3819.64980627043</v>
      </c>
      <c r="M1909" s="116">
        <v>10.8836741806597</v>
      </c>
      <c r="N1909" s="116">
        <v>1.8282690887354001</v>
      </c>
      <c r="O1909" s="116">
        <v>7.0862612854620005E-2</v>
      </c>
      <c r="P1909" s="116">
        <v>1.190369377827E-2</v>
      </c>
      <c r="Q1909" s="116">
        <v>24.869392538683901</v>
      </c>
      <c r="R1909" s="116">
        <v>1310</v>
      </c>
      <c r="S1909" s="116" t="s">
        <v>318</v>
      </c>
      <c r="T1909" s="116">
        <v>1310</v>
      </c>
      <c r="U1909" s="116" t="s">
        <v>268</v>
      </c>
      <c r="V1909" s="116" t="s">
        <v>268</v>
      </c>
      <c r="Z1909" s="116">
        <v>0</v>
      </c>
      <c r="AA1909" s="116">
        <v>1</v>
      </c>
      <c r="AB1909" s="116">
        <v>7.0862612854620005E-2</v>
      </c>
      <c r="AC1909" s="116">
        <v>1.190369377827E-2</v>
      </c>
      <c r="AD1909" s="116">
        <v>24.869392538684</v>
      </c>
      <c r="AF1909" s="116">
        <v>-1</v>
      </c>
      <c r="AG1909" s="116">
        <v>-1</v>
      </c>
      <c r="AH1909" s="116">
        <v>-1</v>
      </c>
      <c r="AI1909" s="116">
        <v>-1</v>
      </c>
      <c r="AJ1909" s="116">
        <v>0</v>
      </c>
      <c r="AM1909" s="116" t="s">
        <v>319</v>
      </c>
      <c r="AN1909" s="116">
        <v>-1</v>
      </c>
      <c r="AQ1909" s="116">
        <v>778</v>
      </c>
      <c r="AR1909" s="116" t="s">
        <v>329</v>
      </c>
      <c r="AS1909" s="116" t="s">
        <v>250</v>
      </c>
      <c r="AT1909" s="116" t="s">
        <v>268</v>
      </c>
      <c r="AV1909" s="116">
        <v>49.638868840139899</v>
      </c>
      <c r="AW1909" s="116">
        <v>2.0169823600000001E-2</v>
      </c>
    </row>
    <row r="1910" spans="1:49" x14ac:dyDescent="0.25">
      <c r="A1910" s="127">
        <v>170000</v>
      </c>
      <c r="B1910" s="127">
        <v>660000</v>
      </c>
      <c r="C1910" s="127">
        <v>660000</v>
      </c>
      <c r="D1910" s="116" t="s">
        <v>314</v>
      </c>
      <c r="E1910" s="116" t="s">
        <v>315</v>
      </c>
      <c r="F1910" s="116" t="s">
        <v>316</v>
      </c>
      <c r="G1910" s="116" t="s">
        <v>317</v>
      </c>
      <c r="H1910" s="116">
        <v>0.36</v>
      </c>
      <c r="I1910" s="116">
        <v>0.57999999999999996</v>
      </c>
      <c r="J1910" s="116" t="s">
        <v>268</v>
      </c>
      <c r="K1910" s="116">
        <v>0.47097152999345998</v>
      </c>
      <c r="L1910" s="116">
        <v>3874.6626796517799</v>
      </c>
      <c r="M1910" s="116">
        <v>10.907430996438899</v>
      </c>
      <c r="N1910" s="116">
        <v>1.78797415946866</v>
      </c>
      <c r="O1910" s="116">
        <v>5.1370894646910301</v>
      </c>
      <c r="P1910" s="116">
        <v>0.84208492547374003</v>
      </c>
      <c r="Q1910" s="116">
        <v>1824.85581044419</v>
      </c>
      <c r="R1910" s="116">
        <v>1210</v>
      </c>
      <c r="S1910" s="116" t="s">
        <v>318</v>
      </c>
      <c r="T1910" s="116">
        <v>1210</v>
      </c>
      <c r="U1910" s="116" t="s">
        <v>268</v>
      </c>
      <c r="V1910" s="116" t="s">
        <v>268</v>
      </c>
      <c r="Z1910" s="116">
        <v>0</v>
      </c>
      <c r="AA1910" s="116">
        <v>1</v>
      </c>
      <c r="AB1910" s="116">
        <v>5.1370894646910301</v>
      </c>
      <c r="AC1910" s="116">
        <v>0.84208492547374003</v>
      </c>
      <c r="AD1910" s="116">
        <v>1824.85581044419</v>
      </c>
      <c r="AF1910" s="116">
        <v>-1</v>
      </c>
      <c r="AG1910" s="116">
        <v>-1</v>
      </c>
      <c r="AH1910" s="116">
        <v>-1</v>
      </c>
      <c r="AI1910" s="116">
        <v>-1</v>
      </c>
      <c r="AJ1910" s="116">
        <v>0</v>
      </c>
      <c r="AM1910" s="116" t="s">
        <v>319</v>
      </c>
      <c r="AN1910" s="116">
        <v>-1</v>
      </c>
      <c r="AQ1910" s="116">
        <v>778</v>
      </c>
      <c r="AR1910" s="116" t="s">
        <v>329</v>
      </c>
      <c r="AS1910" s="116" t="s">
        <v>250</v>
      </c>
      <c r="AT1910" s="116" t="s">
        <v>268</v>
      </c>
      <c r="AV1910" s="116">
        <v>200.00747135960901</v>
      </c>
      <c r="AW1910" s="116">
        <v>1.4800128227</v>
      </c>
    </row>
    <row r="1911" spans="1:49" x14ac:dyDescent="0.25">
      <c r="A1911" s="127">
        <v>170000</v>
      </c>
      <c r="B1911" s="127">
        <v>660000</v>
      </c>
      <c r="C1911" s="127">
        <v>660000</v>
      </c>
      <c r="D1911" s="116" t="s">
        <v>314</v>
      </c>
      <c r="E1911" s="116" t="s">
        <v>315</v>
      </c>
      <c r="F1911" s="116" t="s">
        <v>316</v>
      </c>
      <c r="G1911" s="116" t="s">
        <v>317</v>
      </c>
      <c r="H1911" s="116">
        <v>0.36</v>
      </c>
      <c r="I1911" s="116">
        <v>0.57999999999999996</v>
      </c>
      <c r="J1911" s="116" t="s">
        <v>268</v>
      </c>
      <c r="K1911" s="116">
        <v>6.278328535779E-2</v>
      </c>
      <c r="L1911" s="116">
        <v>3874.6626796517799</v>
      </c>
      <c r="M1911" s="116">
        <v>10.907430996438899</v>
      </c>
      <c r="N1911" s="116">
        <v>1.78797415946866</v>
      </c>
      <c r="O1911" s="116">
        <v>0.68480435276983997</v>
      </c>
      <c r="P1911" s="116">
        <v>0.11225489186627</v>
      </c>
      <c r="Q1911" s="116">
        <v>243.26405268176001</v>
      </c>
      <c r="R1911" s="116">
        <v>1310</v>
      </c>
      <c r="S1911" s="116" t="s">
        <v>318</v>
      </c>
      <c r="T1911" s="116">
        <v>1310</v>
      </c>
      <c r="U1911" s="116" t="s">
        <v>268</v>
      </c>
      <c r="V1911" s="116" t="s">
        <v>268</v>
      </c>
      <c r="Z1911" s="116">
        <v>0</v>
      </c>
      <c r="AA1911" s="116">
        <v>1</v>
      </c>
      <c r="AB1911" s="116">
        <v>0.68480435276983997</v>
      </c>
      <c r="AC1911" s="116">
        <v>0.11225489186627</v>
      </c>
      <c r="AD1911" s="116">
        <v>243.26405268175901</v>
      </c>
      <c r="AF1911" s="116">
        <v>-1</v>
      </c>
      <c r="AG1911" s="116">
        <v>-1</v>
      </c>
      <c r="AH1911" s="116">
        <v>-1</v>
      </c>
      <c r="AI1911" s="116">
        <v>-1</v>
      </c>
      <c r="AJ1911" s="116">
        <v>0</v>
      </c>
      <c r="AM1911" s="116" t="s">
        <v>319</v>
      </c>
      <c r="AN1911" s="116">
        <v>-1</v>
      </c>
      <c r="AQ1911" s="116">
        <v>778</v>
      </c>
      <c r="AR1911" s="116" t="s">
        <v>329</v>
      </c>
      <c r="AS1911" s="116" t="s">
        <v>250</v>
      </c>
      <c r="AT1911" s="116" t="s">
        <v>268</v>
      </c>
      <c r="AV1911" s="116">
        <v>64.242031257380106</v>
      </c>
      <c r="AW1911" s="116">
        <v>0.19729444660000001</v>
      </c>
    </row>
    <row r="1912" spans="1:49" x14ac:dyDescent="0.25">
      <c r="A1912" s="127">
        <v>170000</v>
      </c>
      <c r="B1912" s="127">
        <v>660000</v>
      </c>
      <c r="C1912" s="127">
        <v>660000</v>
      </c>
      <c r="D1912" s="116" t="s">
        <v>314</v>
      </c>
      <c r="E1912" s="116" t="s">
        <v>315</v>
      </c>
      <c r="F1912" s="116" t="s">
        <v>316</v>
      </c>
      <c r="G1912" s="116" t="s">
        <v>317</v>
      </c>
      <c r="H1912" s="116">
        <v>0.36</v>
      </c>
      <c r="I1912" s="116">
        <v>0.57999999999999996</v>
      </c>
      <c r="J1912" s="116" t="s">
        <v>268</v>
      </c>
      <c r="K1912" s="116">
        <v>3.4366170629599999E-2</v>
      </c>
      <c r="L1912" s="116">
        <v>3874.6626796517799</v>
      </c>
      <c r="M1912" s="116">
        <v>10.907430996438899</v>
      </c>
      <c r="N1912" s="116">
        <v>1.78797415946866</v>
      </c>
      <c r="O1912" s="116">
        <v>0.37484663475430002</v>
      </c>
      <c r="P1912" s="116">
        <v>6.1445825045630002E-2</v>
      </c>
      <c r="Q1912" s="116">
        <v>133.15731878109099</v>
      </c>
      <c r="R1912" s="116">
        <v>1310</v>
      </c>
      <c r="S1912" s="116" t="s">
        <v>318</v>
      </c>
      <c r="T1912" s="116">
        <v>1310</v>
      </c>
      <c r="U1912" s="116" t="s">
        <v>268</v>
      </c>
      <c r="V1912" s="116" t="s">
        <v>268</v>
      </c>
      <c r="Z1912" s="116">
        <v>0</v>
      </c>
      <c r="AA1912" s="116">
        <v>1</v>
      </c>
      <c r="AB1912" s="116">
        <v>0.37484663475430002</v>
      </c>
      <c r="AC1912" s="116">
        <v>6.1445825045630002E-2</v>
      </c>
      <c r="AD1912" s="116">
        <v>133.15731878109199</v>
      </c>
      <c r="AF1912" s="116">
        <v>-1</v>
      </c>
      <c r="AG1912" s="116">
        <v>-1</v>
      </c>
      <c r="AH1912" s="116">
        <v>-1</v>
      </c>
      <c r="AI1912" s="116">
        <v>-1</v>
      </c>
      <c r="AJ1912" s="116">
        <v>0</v>
      </c>
      <c r="AM1912" s="116" t="s">
        <v>319</v>
      </c>
      <c r="AN1912" s="116">
        <v>-1</v>
      </c>
      <c r="AQ1912" s="116">
        <v>778</v>
      </c>
      <c r="AR1912" s="116" t="s">
        <v>329</v>
      </c>
      <c r="AS1912" s="116" t="s">
        <v>250</v>
      </c>
      <c r="AT1912" s="116" t="s">
        <v>268</v>
      </c>
      <c r="AV1912" s="116">
        <v>47.205040468160803</v>
      </c>
      <c r="AW1912" s="116">
        <v>0.1079945813</v>
      </c>
    </row>
    <row r="1913" spans="1:49" x14ac:dyDescent="0.25">
      <c r="A1913" s="127">
        <v>170000</v>
      </c>
      <c r="B1913" s="127">
        <v>660000</v>
      </c>
      <c r="C1913" s="127">
        <v>660000</v>
      </c>
      <c r="D1913" s="116" t="s">
        <v>314</v>
      </c>
      <c r="E1913" s="116" t="s">
        <v>315</v>
      </c>
      <c r="F1913" s="116" t="s">
        <v>316</v>
      </c>
      <c r="G1913" s="116" t="s">
        <v>317</v>
      </c>
      <c r="H1913" s="116">
        <v>0.36</v>
      </c>
      <c r="I1913" s="116">
        <v>0.57999999999999996</v>
      </c>
      <c r="J1913" s="116" t="s">
        <v>268</v>
      </c>
      <c r="K1913" s="116">
        <v>4.9642467641009998E-2</v>
      </c>
      <c r="L1913" s="116">
        <v>3874.6626796517799</v>
      </c>
      <c r="M1913" s="116">
        <v>10.907430996438899</v>
      </c>
      <c r="N1913" s="116">
        <v>1.78797415946866</v>
      </c>
      <c r="O1913" s="116">
        <v>0.54147179028734005</v>
      </c>
      <c r="P1913" s="116">
        <v>8.8759449354389994E-2</v>
      </c>
      <c r="Q1913" s="116">
        <v>192.347816694469</v>
      </c>
      <c r="R1913" s="116">
        <v>1310</v>
      </c>
      <c r="S1913" s="116" t="s">
        <v>318</v>
      </c>
      <c r="T1913" s="116">
        <v>1310</v>
      </c>
      <c r="U1913" s="116" t="s">
        <v>268</v>
      </c>
      <c r="V1913" s="116" t="s">
        <v>268</v>
      </c>
      <c r="Z1913" s="116">
        <v>0</v>
      </c>
      <c r="AA1913" s="116">
        <v>1</v>
      </c>
      <c r="AB1913" s="116">
        <v>0.54147179028734005</v>
      </c>
      <c r="AC1913" s="116">
        <v>8.8759449354389994E-2</v>
      </c>
      <c r="AD1913" s="116">
        <v>192.34781669447</v>
      </c>
      <c r="AF1913" s="116">
        <v>-1</v>
      </c>
      <c r="AG1913" s="116">
        <v>-1</v>
      </c>
      <c r="AH1913" s="116">
        <v>-1</v>
      </c>
      <c r="AI1913" s="116">
        <v>-1</v>
      </c>
      <c r="AJ1913" s="116">
        <v>0</v>
      </c>
      <c r="AM1913" s="116" t="s">
        <v>319</v>
      </c>
      <c r="AN1913" s="116">
        <v>-1</v>
      </c>
      <c r="AQ1913" s="116">
        <v>778</v>
      </c>
      <c r="AR1913" s="116" t="s">
        <v>329</v>
      </c>
      <c r="AS1913" s="116" t="s">
        <v>250</v>
      </c>
      <c r="AT1913" s="116" t="s">
        <v>268</v>
      </c>
      <c r="AV1913" s="116">
        <v>57.791182388788101</v>
      </c>
      <c r="AW1913" s="116">
        <v>0.15599985129999999</v>
      </c>
    </row>
    <row r="1914" spans="1:49" x14ac:dyDescent="0.25">
      <c r="A1914" s="127">
        <v>170000</v>
      </c>
      <c r="B1914" s="127">
        <v>670000</v>
      </c>
      <c r="C1914" s="127">
        <v>670000</v>
      </c>
      <c r="D1914" s="116" t="s">
        <v>314</v>
      </c>
      <c r="E1914" s="116" t="s">
        <v>315</v>
      </c>
      <c r="F1914" s="116" t="s">
        <v>316</v>
      </c>
      <c r="G1914" s="116" t="s">
        <v>317</v>
      </c>
      <c r="H1914" s="116">
        <v>0.36</v>
      </c>
      <c r="I1914" s="116">
        <v>0.57999999999999996</v>
      </c>
      <c r="J1914" s="116" t="s">
        <v>268</v>
      </c>
      <c r="K1914" s="116">
        <v>0.52432817760577999</v>
      </c>
      <c r="L1914" s="116">
        <v>3829.04716715928</v>
      </c>
      <c r="M1914" s="116">
        <v>9.3106490673776303</v>
      </c>
      <c r="N1914" s="116">
        <v>1.35222116172439</v>
      </c>
      <c r="O1914" s="116">
        <v>4.8818356578251203</v>
      </c>
      <c r="P1914" s="116">
        <v>0.70900765744692995</v>
      </c>
      <c r="Q1914" s="116">
        <v>2007.67732312322</v>
      </c>
      <c r="R1914" s="116">
        <v>1210</v>
      </c>
      <c r="S1914" s="116" t="s">
        <v>318</v>
      </c>
      <c r="T1914" s="116">
        <v>1210</v>
      </c>
      <c r="U1914" s="116" t="s">
        <v>268</v>
      </c>
      <c r="V1914" s="116" t="s">
        <v>268</v>
      </c>
      <c r="Z1914" s="116">
        <v>0</v>
      </c>
      <c r="AA1914" s="116">
        <v>1</v>
      </c>
      <c r="AB1914" s="116">
        <v>4.8818356578251203</v>
      </c>
      <c r="AC1914" s="116">
        <v>0.70900765744692995</v>
      </c>
      <c r="AD1914" s="116">
        <v>2007.67732312322</v>
      </c>
      <c r="AF1914" s="116">
        <v>-1</v>
      </c>
      <c r="AG1914" s="116">
        <v>-1</v>
      </c>
      <c r="AH1914" s="116">
        <v>-1</v>
      </c>
      <c r="AI1914" s="116">
        <v>-1</v>
      </c>
      <c r="AJ1914" s="116">
        <v>0</v>
      </c>
      <c r="AM1914" s="116" t="s">
        <v>319</v>
      </c>
      <c r="AN1914" s="116">
        <v>-1</v>
      </c>
      <c r="AQ1914" s="116">
        <v>778</v>
      </c>
      <c r="AR1914" s="116" t="s">
        <v>329</v>
      </c>
      <c r="AS1914" s="116" t="s">
        <v>250</v>
      </c>
      <c r="AT1914" s="116" t="s">
        <v>268</v>
      </c>
      <c r="AV1914" s="116">
        <v>199.14722385925199</v>
      </c>
      <c r="AW1914" s="116">
        <v>1.6282865556999999</v>
      </c>
    </row>
    <row r="1915" spans="1:49" x14ac:dyDescent="0.25">
      <c r="A1915" s="127">
        <v>170000</v>
      </c>
      <c r="B1915" s="127">
        <v>670000</v>
      </c>
      <c r="C1915" s="127">
        <v>670000</v>
      </c>
      <c r="D1915" s="116" t="s">
        <v>314</v>
      </c>
      <c r="E1915" s="116" t="s">
        <v>315</v>
      </c>
      <c r="F1915" s="116" t="s">
        <v>316</v>
      </c>
      <c r="G1915" s="116" t="s">
        <v>317</v>
      </c>
      <c r="H1915" s="116">
        <v>0.36</v>
      </c>
      <c r="I1915" s="116">
        <v>0.57999999999999996</v>
      </c>
      <c r="J1915" s="116" t="s">
        <v>268</v>
      </c>
      <c r="K1915" s="116">
        <v>9.3435500846309999E-2</v>
      </c>
      <c r="L1915" s="116">
        <v>3829.04716715928</v>
      </c>
      <c r="M1915" s="116">
        <v>9.3106490673776303</v>
      </c>
      <c r="N1915" s="116">
        <v>1.35222116172439</v>
      </c>
      <c r="O1915" s="116">
        <v>0.86994515881468004</v>
      </c>
      <c r="P1915" s="116">
        <v>0.1263454615007</v>
      </c>
      <c r="Q1915" s="116">
        <v>357.76893982768303</v>
      </c>
      <c r="R1915" s="116">
        <v>1750</v>
      </c>
      <c r="S1915" s="116" t="s">
        <v>321</v>
      </c>
      <c r="T1915" s="116">
        <v>1750</v>
      </c>
      <c r="U1915" s="116" t="s">
        <v>268</v>
      </c>
      <c r="V1915" s="116" t="s">
        <v>268</v>
      </c>
      <c r="Z1915" s="116">
        <v>0</v>
      </c>
      <c r="AA1915" s="116">
        <v>1</v>
      </c>
      <c r="AB1915" s="116">
        <v>0.86994515881468004</v>
      </c>
      <c r="AC1915" s="116">
        <v>0.1263454615007</v>
      </c>
      <c r="AD1915" s="116">
        <v>357.768939827682</v>
      </c>
      <c r="AF1915" s="116">
        <v>-1</v>
      </c>
      <c r="AG1915" s="116">
        <v>-1</v>
      </c>
      <c r="AH1915" s="116">
        <v>-1</v>
      </c>
      <c r="AI1915" s="116">
        <v>-1</v>
      </c>
      <c r="AJ1915" s="116">
        <v>0</v>
      </c>
      <c r="AM1915" s="116" t="s">
        <v>319</v>
      </c>
      <c r="AN1915" s="116">
        <v>-1</v>
      </c>
      <c r="AQ1915" s="116">
        <v>778</v>
      </c>
      <c r="AR1915" s="116" t="s">
        <v>329</v>
      </c>
      <c r="AS1915" s="116" t="s">
        <v>250</v>
      </c>
      <c r="AT1915" s="116" t="s">
        <v>268</v>
      </c>
      <c r="AV1915" s="116">
        <v>114.83143916212801</v>
      </c>
      <c r="AW1915" s="116">
        <v>0.2901613462</v>
      </c>
    </row>
    <row r="1916" spans="1:49" x14ac:dyDescent="0.25">
      <c r="A1916" s="127">
        <v>170000</v>
      </c>
      <c r="B1916" s="127">
        <v>670000</v>
      </c>
      <c r="C1916" s="127">
        <v>670000</v>
      </c>
      <c r="D1916" s="116" t="s">
        <v>314</v>
      </c>
      <c r="E1916" s="116" t="s">
        <v>315</v>
      </c>
      <c r="F1916" s="116" t="s">
        <v>316</v>
      </c>
      <c r="G1916" s="116" t="s">
        <v>317</v>
      </c>
      <c r="H1916" s="116">
        <v>0.36</v>
      </c>
      <c r="I1916" s="116">
        <v>0.57999999999999996</v>
      </c>
      <c r="J1916" s="116" t="s">
        <v>268</v>
      </c>
      <c r="K1916" s="116">
        <v>0.47031682669188002</v>
      </c>
      <c r="L1916" s="116">
        <v>3827.5784899957298</v>
      </c>
      <c r="M1916" s="116">
        <v>10.7878196103664</v>
      </c>
      <c r="N1916" s="116">
        <v>1.76966986701773</v>
      </c>
      <c r="O1916" s="116">
        <v>5.0736930860720202</v>
      </c>
      <c r="P1916" s="116">
        <v>0.83230551614802994</v>
      </c>
      <c r="Q1916" s="116">
        <v>1800.1745693288999</v>
      </c>
      <c r="R1916" s="116">
        <v>1210</v>
      </c>
      <c r="S1916" s="116" t="s">
        <v>318</v>
      </c>
      <c r="T1916" s="116">
        <v>1210</v>
      </c>
      <c r="U1916" s="116" t="s">
        <v>268</v>
      </c>
      <c r="V1916" s="116" t="s">
        <v>268</v>
      </c>
      <c r="Z1916" s="116">
        <v>0</v>
      </c>
      <c r="AA1916" s="116">
        <v>1</v>
      </c>
      <c r="AB1916" s="116">
        <v>5.0736930860720202</v>
      </c>
      <c r="AC1916" s="116">
        <v>0.83230551614802994</v>
      </c>
      <c r="AD1916" s="116">
        <v>1800.1745693288999</v>
      </c>
      <c r="AF1916" s="116">
        <v>-1</v>
      </c>
      <c r="AG1916" s="116">
        <v>-1</v>
      </c>
      <c r="AH1916" s="116">
        <v>-1</v>
      </c>
      <c r="AI1916" s="116">
        <v>-1</v>
      </c>
      <c r="AJ1916" s="116">
        <v>0</v>
      </c>
      <c r="AM1916" s="116" t="s">
        <v>319</v>
      </c>
      <c r="AN1916" s="116">
        <v>-1</v>
      </c>
      <c r="AQ1916" s="116">
        <v>778</v>
      </c>
      <c r="AR1916" s="116" t="s">
        <v>329</v>
      </c>
      <c r="AS1916" s="116" t="s">
        <v>250</v>
      </c>
      <c r="AT1916" s="116" t="s">
        <v>268</v>
      </c>
      <c r="AV1916" s="116">
        <v>200.25457591705401</v>
      </c>
      <c r="AW1916" s="116">
        <v>1.4599955955999999</v>
      </c>
    </row>
    <row r="1917" spans="1:49" x14ac:dyDescent="0.25">
      <c r="A1917" s="127">
        <v>170000</v>
      </c>
      <c r="B1917" s="127">
        <v>670000</v>
      </c>
      <c r="C1917" s="127">
        <v>670000</v>
      </c>
      <c r="D1917" s="116" t="s">
        <v>314</v>
      </c>
      <c r="E1917" s="116" t="s">
        <v>315</v>
      </c>
      <c r="F1917" s="116" t="s">
        <v>316</v>
      </c>
      <c r="G1917" s="116" t="s">
        <v>317</v>
      </c>
      <c r="H1917" s="116">
        <v>0.36</v>
      </c>
      <c r="I1917" s="116">
        <v>0.57999999999999996</v>
      </c>
      <c r="J1917" s="116" t="s">
        <v>268</v>
      </c>
      <c r="K1917" s="116">
        <v>0.14744662704507</v>
      </c>
      <c r="L1917" s="116">
        <v>3827.5784899957298</v>
      </c>
      <c r="M1917" s="116">
        <v>10.7878196103664</v>
      </c>
      <c r="N1917" s="116">
        <v>1.76966986701773</v>
      </c>
      <c r="O1917" s="116">
        <v>1.59062761471919</v>
      </c>
      <c r="P1917" s="116">
        <v>0.26093185287505999</v>
      </c>
      <c r="Q1917" s="116">
        <v>564.36353810013202</v>
      </c>
      <c r="R1917" s="116">
        <v>1310</v>
      </c>
      <c r="S1917" s="116" t="s">
        <v>318</v>
      </c>
      <c r="T1917" s="116">
        <v>1310</v>
      </c>
      <c r="U1917" s="116" t="s">
        <v>268</v>
      </c>
      <c r="V1917" s="116" t="s">
        <v>268</v>
      </c>
      <c r="Z1917" s="116">
        <v>0</v>
      </c>
      <c r="AA1917" s="116">
        <v>1</v>
      </c>
      <c r="AB1917" s="116">
        <v>1.59062761471919</v>
      </c>
      <c r="AC1917" s="116">
        <v>0.26093185287505999</v>
      </c>
      <c r="AD1917" s="116">
        <v>564.36353810013202</v>
      </c>
      <c r="AF1917" s="116">
        <v>-1</v>
      </c>
      <c r="AG1917" s="116">
        <v>-1</v>
      </c>
      <c r="AH1917" s="116">
        <v>-1</v>
      </c>
      <c r="AI1917" s="116">
        <v>-1</v>
      </c>
      <c r="AJ1917" s="116">
        <v>0</v>
      </c>
      <c r="AM1917" s="116" t="s">
        <v>319</v>
      </c>
      <c r="AN1917" s="116">
        <v>-1</v>
      </c>
      <c r="AQ1917" s="116">
        <v>778</v>
      </c>
      <c r="AR1917" s="116" t="s">
        <v>329</v>
      </c>
      <c r="AS1917" s="116" t="s">
        <v>250</v>
      </c>
      <c r="AT1917" s="116" t="s">
        <v>268</v>
      </c>
      <c r="AV1917" s="116">
        <v>121.73596784614401</v>
      </c>
      <c r="AW1917" s="116">
        <v>0.45771576489999999</v>
      </c>
    </row>
    <row r="1918" spans="1:49" x14ac:dyDescent="0.25">
      <c r="A1918" s="127">
        <v>170000</v>
      </c>
      <c r="B1918" s="127">
        <v>670000</v>
      </c>
      <c r="C1918" s="127">
        <v>670000</v>
      </c>
      <c r="D1918" s="116" t="s">
        <v>314</v>
      </c>
      <c r="E1918" s="116" t="s">
        <v>315</v>
      </c>
      <c r="F1918" s="116" t="s">
        <v>316</v>
      </c>
      <c r="G1918" s="116" t="s">
        <v>317</v>
      </c>
      <c r="H1918" s="116">
        <v>0.36</v>
      </c>
      <c r="I1918" s="116">
        <v>0.57999999999999996</v>
      </c>
      <c r="J1918" s="116" t="s">
        <v>330</v>
      </c>
      <c r="K1918" s="116">
        <v>8.4875373642060006E-2</v>
      </c>
      <c r="L1918" s="116">
        <v>3647.6212958965298</v>
      </c>
      <c r="M1918" s="116">
        <v>10.2118705016434</v>
      </c>
      <c r="N1918" s="116">
        <v>1.6537531781088399</v>
      </c>
      <c r="O1918" s="116">
        <v>0.86673632441130999</v>
      </c>
      <c r="P1918" s="116">
        <v>0.14036291890373001</v>
      </c>
      <c r="Q1918" s="116">
        <v>309.593220393953</v>
      </c>
      <c r="R1918" s="116">
        <v>4110</v>
      </c>
      <c r="S1918" s="116" t="s">
        <v>331</v>
      </c>
      <c r="T1918" s="116">
        <v>4110</v>
      </c>
      <c r="U1918" s="116" t="s">
        <v>268</v>
      </c>
      <c r="V1918" s="116" t="s">
        <v>268</v>
      </c>
      <c r="Y1918" s="116" t="s">
        <v>330</v>
      </c>
      <c r="Z1918" s="116">
        <v>0</v>
      </c>
      <c r="AA1918" s="116">
        <v>1</v>
      </c>
      <c r="AB1918" s="116">
        <v>0.86673632441130999</v>
      </c>
      <c r="AC1918" s="116">
        <v>0.14036291890373001</v>
      </c>
      <c r="AD1918" s="116">
        <v>309.59322039395499</v>
      </c>
      <c r="AF1918" s="116">
        <v>-1</v>
      </c>
      <c r="AG1918" s="116">
        <v>-1</v>
      </c>
      <c r="AH1918" s="116">
        <v>-1</v>
      </c>
      <c r="AI1918" s="116">
        <v>-1</v>
      </c>
      <c r="AJ1918" s="116">
        <v>0</v>
      </c>
      <c r="AM1918" s="116" t="s">
        <v>319</v>
      </c>
      <c r="AN1918" s="116">
        <v>-1</v>
      </c>
      <c r="AQ1918" s="116">
        <v>778</v>
      </c>
      <c r="AR1918" s="116" t="s">
        <v>329</v>
      </c>
      <c r="AS1918" s="116" t="s">
        <v>250</v>
      </c>
      <c r="AT1918" s="116" t="s">
        <v>268</v>
      </c>
      <c r="AV1918" s="116">
        <v>102.87059173241801</v>
      </c>
      <c r="AW1918" s="116">
        <v>0.25108939200000002</v>
      </c>
    </row>
    <row r="1919" spans="1:49" x14ac:dyDescent="0.25">
      <c r="A1919" s="127">
        <v>170000</v>
      </c>
      <c r="B1919" s="127">
        <v>670000</v>
      </c>
      <c r="C1919" s="127">
        <v>670000</v>
      </c>
      <c r="D1919" s="116" t="s">
        <v>314</v>
      </c>
      <c r="E1919" s="116" t="s">
        <v>315</v>
      </c>
      <c r="F1919" s="116" t="s">
        <v>316</v>
      </c>
      <c r="G1919" s="116" t="s">
        <v>317</v>
      </c>
      <c r="H1919" s="116">
        <v>0.36</v>
      </c>
      <c r="I1919" s="116">
        <v>0.57999999999999996</v>
      </c>
      <c r="J1919" s="116" t="s">
        <v>268</v>
      </c>
      <c r="K1919" s="116">
        <v>0.35550518709271001</v>
      </c>
      <c r="L1919" s="116">
        <v>3647.6212958965298</v>
      </c>
      <c r="M1919" s="116">
        <v>10.2118705016434</v>
      </c>
      <c r="N1919" s="116">
        <v>1.6537531781088399</v>
      </c>
      <c r="O1919" s="116">
        <v>3.6303729332533301</v>
      </c>
      <c r="P1919" s="116">
        <v>0.58791783298875</v>
      </c>
      <c r="Q1919" s="116">
        <v>1296.7482912410701</v>
      </c>
      <c r="R1919" s="116">
        <v>1210</v>
      </c>
      <c r="S1919" s="116" t="s">
        <v>318</v>
      </c>
      <c r="T1919" s="116">
        <v>1210</v>
      </c>
      <c r="U1919" s="116" t="s">
        <v>268</v>
      </c>
      <c r="V1919" s="116" t="s">
        <v>268</v>
      </c>
      <c r="Z1919" s="116">
        <v>0</v>
      </c>
      <c r="AA1919" s="116">
        <v>1</v>
      </c>
      <c r="AB1919" s="116">
        <v>3.6303729332533301</v>
      </c>
      <c r="AC1919" s="116">
        <v>0.58791783298875</v>
      </c>
      <c r="AD1919" s="116">
        <v>1296.7482912410701</v>
      </c>
      <c r="AF1919" s="116">
        <v>-1</v>
      </c>
      <c r="AG1919" s="116">
        <v>-1</v>
      </c>
      <c r="AH1919" s="116">
        <v>-1</v>
      </c>
      <c r="AI1919" s="116">
        <v>-1</v>
      </c>
      <c r="AJ1919" s="116">
        <v>0</v>
      </c>
      <c r="AM1919" s="116" t="s">
        <v>319</v>
      </c>
      <c r="AN1919" s="116">
        <v>-1</v>
      </c>
      <c r="AQ1919" s="116">
        <v>778</v>
      </c>
      <c r="AR1919" s="116" t="s">
        <v>329</v>
      </c>
      <c r="AS1919" s="116" t="s">
        <v>250</v>
      </c>
      <c r="AT1919" s="116" t="s">
        <v>268</v>
      </c>
      <c r="AV1919" s="116">
        <v>265.82185481636202</v>
      </c>
      <c r="AW1919" s="116">
        <v>1.0517017771999999</v>
      </c>
    </row>
    <row r="1920" spans="1:49" x14ac:dyDescent="0.25">
      <c r="A1920" s="127">
        <v>170000</v>
      </c>
      <c r="B1920" s="127">
        <v>670000</v>
      </c>
      <c r="C1920" s="127">
        <v>670000</v>
      </c>
      <c r="D1920" s="116" t="s">
        <v>314</v>
      </c>
      <c r="E1920" s="116" t="s">
        <v>315</v>
      </c>
      <c r="F1920" s="116" t="s">
        <v>316</v>
      </c>
      <c r="G1920" s="116" t="s">
        <v>317</v>
      </c>
      <c r="H1920" s="116">
        <v>0.36</v>
      </c>
      <c r="I1920" s="116">
        <v>0.57999999999999996</v>
      </c>
      <c r="J1920" s="116" t="s">
        <v>268</v>
      </c>
      <c r="K1920" s="116">
        <v>0.16908927769172999</v>
      </c>
      <c r="L1920" s="116">
        <v>3647.6212958965298</v>
      </c>
      <c r="M1920" s="116">
        <v>10.2118705016434</v>
      </c>
      <c r="N1920" s="116">
        <v>1.6537531781088399</v>
      </c>
      <c r="O1920" s="116">
        <v>1.72671780700442</v>
      </c>
      <c r="P1920" s="116">
        <v>0.27963193036682998</v>
      </c>
      <c r="Q1920" s="116">
        <v>616.77365021613502</v>
      </c>
      <c r="R1920" s="116">
        <v>1310</v>
      </c>
      <c r="S1920" s="116" t="s">
        <v>318</v>
      </c>
      <c r="T1920" s="116">
        <v>1310</v>
      </c>
      <c r="U1920" s="116" t="s">
        <v>268</v>
      </c>
      <c r="V1920" s="116" t="s">
        <v>268</v>
      </c>
      <c r="Z1920" s="116">
        <v>0</v>
      </c>
      <c r="AA1920" s="116">
        <v>1</v>
      </c>
      <c r="AB1920" s="116">
        <v>1.72671780700442</v>
      </c>
      <c r="AC1920" s="116">
        <v>0.27963193036682998</v>
      </c>
      <c r="AD1920" s="116">
        <v>616.77365021613502</v>
      </c>
      <c r="AF1920" s="116">
        <v>-1</v>
      </c>
      <c r="AG1920" s="116">
        <v>-1</v>
      </c>
      <c r="AH1920" s="116">
        <v>-1</v>
      </c>
      <c r="AI1920" s="116">
        <v>-1</v>
      </c>
      <c r="AJ1920" s="116">
        <v>0</v>
      </c>
      <c r="AM1920" s="116" t="s">
        <v>319</v>
      </c>
      <c r="AN1920" s="116">
        <v>-1</v>
      </c>
      <c r="AQ1920" s="116">
        <v>778</v>
      </c>
      <c r="AR1920" s="116" t="s">
        <v>329</v>
      </c>
      <c r="AS1920" s="116" t="s">
        <v>250</v>
      </c>
      <c r="AT1920" s="116" t="s">
        <v>268</v>
      </c>
      <c r="AV1920" s="116">
        <v>108.182108540587</v>
      </c>
      <c r="AW1920" s="116">
        <v>0.50022193849999996</v>
      </c>
    </row>
    <row r="1921" spans="1:49" x14ac:dyDescent="0.25">
      <c r="A1921" s="127">
        <v>170000</v>
      </c>
      <c r="B1921" s="127">
        <v>670000</v>
      </c>
      <c r="C1921" s="127">
        <v>670000</v>
      </c>
      <c r="D1921" s="116" t="s">
        <v>314</v>
      </c>
      <c r="E1921" s="116" t="s">
        <v>315</v>
      </c>
      <c r="F1921" s="116" t="s">
        <v>316</v>
      </c>
      <c r="G1921" s="116" t="s">
        <v>317</v>
      </c>
      <c r="H1921" s="116">
        <v>0.36</v>
      </c>
      <c r="I1921" s="116">
        <v>0.57999999999999996</v>
      </c>
      <c r="J1921" s="116" t="s">
        <v>268</v>
      </c>
      <c r="K1921" s="116">
        <v>8.2936154024900004E-3</v>
      </c>
      <c r="L1921" s="116">
        <v>3647.6212958965298</v>
      </c>
      <c r="M1921" s="116">
        <v>10.2118705016434</v>
      </c>
      <c r="N1921" s="116">
        <v>1.6537531781088399</v>
      </c>
      <c r="O1921" s="116">
        <v>8.4693326480720005E-2</v>
      </c>
      <c r="P1921" s="116">
        <v>1.3715592829889999E-2</v>
      </c>
      <c r="Q1921" s="116">
        <v>30.251968162119901</v>
      </c>
      <c r="R1921" s="116">
        <v>1310</v>
      </c>
      <c r="S1921" s="116" t="s">
        <v>318</v>
      </c>
      <c r="T1921" s="116">
        <v>1310</v>
      </c>
      <c r="U1921" s="116" t="s">
        <v>268</v>
      </c>
      <c r="V1921" s="116" t="s">
        <v>268</v>
      </c>
      <c r="Z1921" s="116">
        <v>0</v>
      </c>
      <c r="AA1921" s="116">
        <v>1</v>
      </c>
      <c r="AB1921" s="116">
        <v>8.4693326480720005E-2</v>
      </c>
      <c r="AC1921" s="116">
        <v>1.3715592829889999E-2</v>
      </c>
      <c r="AD1921" s="116">
        <v>30.251968162120601</v>
      </c>
      <c r="AF1921" s="116">
        <v>-1</v>
      </c>
      <c r="AG1921" s="116">
        <v>-1</v>
      </c>
      <c r="AH1921" s="116">
        <v>-1</v>
      </c>
      <c r="AI1921" s="116">
        <v>-1</v>
      </c>
      <c r="AJ1921" s="116">
        <v>0</v>
      </c>
      <c r="AM1921" s="116" t="s">
        <v>319</v>
      </c>
      <c r="AN1921" s="116">
        <v>-1</v>
      </c>
      <c r="AQ1921" s="116">
        <v>778</v>
      </c>
      <c r="AR1921" s="116" t="s">
        <v>329</v>
      </c>
      <c r="AS1921" s="116" t="s">
        <v>250</v>
      </c>
      <c r="AT1921" s="116" t="s">
        <v>268</v>
      </c>
      <c r="AV1921" s="116">
        <v>68.850681292191993</v>
      </c>
      <c r="AW1921" s="116">
        <v>2.4535253999999999E-2</v>
      </c>
    </row>
    <row r="1922" spans="1:49" x14ac:dyDescent="0.25">
      <c r="A1922" s="127">
        <v>170000</v>
      </c>
      <c r="B1922" s="127">
        <v>670000</v>
      </c>
      <c r="C1922" s="127">
        <v>670000</v>
      </c>
      <c r="D1922" s="116" t="s">
        <v>314</v>
      </c>
      <c r="E1922" s="116" t="s">
        <v>315</v>
      </c>
      <c r="F1922" s="116" t="s">
        <v>316</v>
      </c>
      <c r="G1922" s="116" t="s">
        <v>317</v>
      </c>
      <c r="H1922" s="116">
        <v>0.36</v>
      </c>
      <c r="I1922" s="116">
        <v>0.57999999999999996</v>
      </c>
      <c r="J1922" s="116" t="s">
        <v>268</v>
      </c>
      <c r="K1922" s="116">
        <v>0.25564415678747998</v>
      </c>
      <c r="L1922" s="116">
        <v>3869.5169310618098</v>
      </c>
      <c r="M1922" s="116">
        <v>11.482273563644799</v>
      </c>
      <c r="N1922" s="116">
        <v>2.0985151530131101</v>
      </c>
      <c r="O1922" s="116">
        <v>2.9353761431812702</v>
      </c>
      <c r="P1922" s="116">
        <v>0.53647313679779995</v>
      </c>
      <c r="Q1922" s="116">
        <v>989.21939301621001</v>
      </c>
      <c r="R1922" s="116">
        <v>1210</v>
      </c>
      <c r="S1922" s="116" t="s">
        <v>318</v>
      </c>
      <c r="T1922" s="116">
        <v>1210</v>
      </c>
      <c r="U1922" s="116" t="s">
        <v>268</v>
      </c>
      <c r="V1922" s="116" t="s">
        <v>268</v>
      </c>
      <c r="Z1922" s="116">
        <v>0</v>
      </c>
      <c r="AA1922" s="116">
        <v>1</v>
      </c>
      <c r="AB1922" s="116">
        <v>2.9353761431812702</v>
      </c>
      <c r="AC1922" s="116">
        <v>0.53647313679779995</v>
      </c>
      <c r="AD1922" s="116">
        <v>989.21939301621001</v>
      </c>
      <c r="AF1922" s="116">
        <v>-1</v>
      </c>
      <c r="AG1922" s="116">
        <v>-1</v>
      </c>
      <c r="AH1922" s="116">
        <v>-1</v>
      </c>
      <c r="AI1922" s="116">
        <v>-1</v>
      </c>
      <c r="AJ1922" s="116">
        <v>0</v>
      </c>
      <c r="AM1922" s="116" t="s">
        <v>319</v>
      </c>
      <c r="AN1922" s="116">
        <v>-1</v>
      </c>
      <c r="AQ1922" s="116">
        <v>778</v>
      </c>
      <c r="AR1922" s="116" t="s">
        <v>329</v>
      </c>
      <c r="AS1922" s="116" t="s">
        <v>250</v>
      </c>
      <c r="AT1922" s="116" t="s">
        <v>268</v>
      </c>
      <c r="AV1922" s="116">
        <v>181.57923393527599</v>
      </c>
      <c r="AW1922" s="116">
        <v>0.80228661229999998</v>
      </c>
    </row>
    <row r="1923" spans="1:49" x14ac:dyDescent="0.25">
      <c r="A1923" s="127">
        <v>170000</v>
      </c>
      <c r="B1923" s="127">
        <v>670000</v>
      </c>
      <c r="C1923" s="127">
        <v>670000</v>
      </c>
      <c r="D1923" s="116" t="s">
        <v>314</v>
      </c>
      <c r="E1923" s="116" t="s">
        <v>315</v>
      </c>
      <c r="F1923" s="116" t="s">
        <v>316</v>
      </c>
      <c r="G1923" s="116" t="s">
        <v>317</v>
      </c>
      <c r="H1923" s="116">
        <v>0.36</v>
      </c>
      <c r="I1923" s="116">
        <v>0.57999999999999996</v>
      </c>
      <c r="J1923" s="116" t="s">
        <v>268</v>
      </c>
      <c r="K1923" s="116">
        <v>8.1713924315459999E-2</v>
      </c>
      <c r="L1923" s="116">
        <v>3869.5169310618098</v>
      </c>
      <c r="M1923" s="116">
        <v>11.482273563644799</v>
      </c>
      <c r="N1923" s="116">
        <v>2.0985151530131101</v>
      </c>
      <c r="O1923" s="116">
        <v>0.93826163294912002</v>
      </c>
      <c r="P1923" s="116">
        <v>0.17147790838815999</v>
      </c>
      <c r="Q1923" s="116">
        <v>316.19341364218798</v>
      </c>
      <c r="R1923" s="116">
        <v>1310</v>
      </c>
      <c r="S1923" s="116" t="s">
        <v>318</v>
      </c>
      <c r="T1923" s="116">
        <v>1310</v>
      </c>
      <c r="U1923" s="116" t="s">
        <v>268</v>
      </c>
      <c r="V1923" s="116" t="s">
        <v>268</v>
      </c>
      <c r="Z1923" s="116">
        <v>0</v>
      </c>
      <c r="AA1923" s="116">
        <v>1</v>
      </c>
      <c r="AB1923" s="116">
        <v>0.93826163294912002</v>
      </c>
      <c r="AC1923" s="116">
        <v>0.17147790838815999</v>
      </c>
      <c r="AD1923" s="116">
        <v>316.19341364218798</v>
      </c>
      <c r="AF1923" s="116">
        <v>-1</v>
      </c>
      <c r="AG1923" s="116">
        <v>-1</v>
      </c>
      <c r="AH1923" s="116">
        <v>-1</v>
      </c>
      <c r="AI1923" s="116">
        <v>-1</v>
      </c>
      <c r="AJ1923" s="116">
        <v>0</v>
      </c>
      <c r="AM1923" s="116" t="s">
        <v>319</v>
      </c>
      <c r="AN1923" s="116">
        <v>-1</v>
      </c>
      <c r="AQ1923" s="116">
        <v>778</v>
      </c>
      <c r="AR1923" s="116" t="s">
        <v>329</v>
      </c>
      <c r="AS1923" s="116" t="s">
        <v>250</v>
      </c>
      <c r="AT1923" s="116" t="s">
        <v>268</v>
      </c>
      <c r="AV1923" s="116">
        <v>89.340481728200601</v>
      </c>
      <c r="AW1923" s="116">
        <v>0.2564423468</v>
      </c>
    </row>
    <row r="1924" spans="1:49" x14ac:dyDescent="0.25">
      <c r="A1924" s="127">
        <v>170000</v>
      </c>
      <c r="B1924" s="127">
        <v>670000</v>
      </c>
      <c r="C1924" s="127">
        <v>670000</v>
      </c>
      <c r="D1924" s="116" t="s">
        <v>314</v>
      </c>
      <c r="E1924" s="116" t="s">
        <v>315</v>
      </c>
      <c r="F1924" s="116" t="s">
        <v>316</v>
      </c>
      <c r="G1924" s="116" t="s">
        <v>317</v>
      </c>
      <c r="H1924" s="116">
        <v>0.36</v>
      </c>
      <c r="I1924" s="116">
        <v>0.57999999999999996</v>
      </c>
      <c r="J1924" s="116" t="s">
        <v>268</v>
      </c>
      <c r="K1924" s="116">
        <v>0.16963089880314</v>
      </c>
      <c r="L1924" s="116">
        <v>3869.5169310618098</v>
      </c>
      <c r="M1924" s="116">
        <v>11.482273563644799</v>
      </c>
      <c r="N1924" s="116">
        <v>2.0985151530131101</v>
      </c>
      <c r="O1924" s="116">
        <v>1.9477483849047099</v>
      </c>
      <c r="P1924" s="116">
        <v>0.35597301155764</v>
      </c>
      <c r="Q1924" s="116">
        <v>656.38963495001803</v>
      </c>
      <c r="R1924" s="116">
        <v>1310</v>
      </c>
      <c r="S1924" s="116" t="s">
        <v>318</v>
      </c>
      <c r="T1924" s="116">
        <v>1310</v>
      </c>
      <c r="U1924" s="116" t="s">
        <v>268</v>
      </c>
      <c r="V1924" s="116" t="s">
        <v>268</v>
      </c>
      <c r="Z1924" s="116">
        <v>0</v>
      </c>
      <c r="AA1924" s="116">
        <v>1</v>
      </c>
      <c r="AB1924" s="116">
        <v>1.9477483849047099</v>
      </c>
      <c r="AC1924" s="116">
        <v>0.35597301155764</v>
      </c>
      <c r="AD1924" s="116">
        <v>656.38963495001803</v>
      </c>
      <c r="AF1924" s="116">
        <v>-1</v>
      </c>
      <c r="AG1924" s="116">
        <v>-1</v>
      </c>
      <c r="AH1924" s="116">
        <v>-1</v>
      </c>
      <c r="AI1924" s="116">
        <v>-1</v>
      </c>
      <c r="AJ1924" s="116">
        <v>0</v>
      </c>
      <c r="AM1924" s="116" t="s">
        <v>319</v>
      </c>
      <c r="AN1924" s="116">
        <v>-1</v>
      </c>
      <c r="AQ1924" s="116">
        <v>778</v>
      </c>
      <c r="AR1924" s="116" t="s">
        <v>329</v>
      </c>
      <c r="AS1924" s="116" t="s">
        <v>250</v>
      </c>
      <c r="AT1924" s="116" t="s">
        <v>268</v>
      </c>
      <c r="AV1924" s="116">
        <v>107.559481344178</v>
      </c>
      <c r="AW1924" s="116">
        <v>0.53235169100000002</v>
      </c>
    </row>
    <row r="1925" spans="1:49" x14ac:dyDescent="0.25">
      <c r="A1925" s="127">
        <v>170000</v>
      </c>
      <c r="B1925" s="127">
        <v>670000</v>
      </c>
      <c r="C1925" s="127">
        <v>670000</v>
      </c>
      <c r="D1925" s="116" t="s">
        <v>314</v>
      </c>
      <c r="E1925" s="116" t="s">
        <v>315</v>
      </c>
      <c r="F1925" s="116" t="s">
        <v>316</v>
      </c>
      <c r="G1925" s="116" t="s">
        <v>317</v>
      </c>
      <c r="H1925" s="116">
        <v>0.36</v>
      </c>
      <c r="I1925" s="116">
        <v>0.57999999999999996</v>
      </c>
      <c r="J1925" s="116" t="s">
        <v>268</v>
      </c>
      <c r="K1925" s="116">
        <v>7.527659547078E-2</v>
      </c>
      <c r="L1925" s="116">
        <v>3869.5169310618098</v>
      </c>
      <c r="M1925" s="116">
        <v>11.482273563644799</v>
      </c>
      <c r="N1925" s="116">
        <v>2.0985151530131101</v>
      </c>
      <c r="O1925" s="116">
        <v>0.86434646213537003</v>
      </c>
      <c r="P1925" s="116">
        <v>0.15796907626267001</v>
      </c>
      <c r="Q1925" s="116">
        <v>291.28406068688997</v>
      </c>
      <c r="R1925" s="116">
        <v>1310</v>
      </c>
      <c r="S1925" s="116" t="s">
        <v>318</v>
      </c>
      <c r="T1925" s="116">
        <v>1310</v>
      </c>
      <c r="U1925" s="116" t="s">
        <v>268</v>
      </c>
      <c r="V1925" s="116" t="s">
        <v>268</v>
      </c>
      <c r="Z1925" s="116">
        <v>0</v>
      </c>
      <c r="AA1925" s="116">
        <v>1</v>
      </c>
      <c r="AB1925" s="116">
        <v>0.86434646213537003</v>
      </c>
      <c r="AC1925" s="116">
        <v>0.15796907626267001</v>
      </c>
      <c r="AD1925" s="116">
        <v>291.28406068688997</v>
      </c>
      <c r="AF1925" s="116">
        <v>-1</v>
      </c>
      <c r="AG1925" s="116">
        <v>-1</v>
      </c>
      <c r="AH1925" s="116">
        <v>-1</v>
      </c>
      <c r="AI1925" s="116">
        <v>-1</v>
      </c>
      <c r="AJ1925" s="116">
        <v>0</v>
      </c>
      <c r="AM1925" s="116" t="s">
        <v>319</v>
      </c>
      <c r="AN1925" s="116">
        <v>-1</v>
      </c>
      <c r="AQ1925" s="116">
        <v>778</v>
      </c>
      <c r="AR1925" s="116" t="s">
        <v>329</v>
      </c>
      <c r="AS1925" s="116" t="s">
        <v>250</v>
      </c>
      <c r="AT1925" s="116" t="s">
        <v>268</v>
      </c>
      <c r="AV1925" s="116">
        <v>70.697763564134405</v>
      </c>
      <c r="AW1925" s="116">
        <v>0.23624011410000001</v>
      </c>
    </row>
    <row r="1926" spans="1:49" x14ac:dyDescent="0.25">
      <c r="A1926" s="127">
        <v>170000</v>
      </c>
      <c r="B1926" s="127">
        <v>670000</v>
      </c>
      <c r="C1926" s="127">
        <v>670000</v>
      </c>
      <c r="D1926" s="116" t="s">
        <v>314</v>
      </c>
      <c r="E1926" s="116" t="s">
        <v>315</v>
      </c>
      <c r="F1926" s="116" t="s">
        <v>316</v>
      </c>
      <c r="G1926" s="116" t="s">
        <v>317</v>
      </c>
      <c r="H1926" s="116">
        <v>0.36</v>
      </c>
      <c r="I1926" s="116">
        <v>0.57999999999999996</v>
      </c>
      <c r="J1926" s="116" t="s">
        <v>268</v>
      </c>
      <c r="K1926" s="116">
        <v>3.5497878360069998E-2</v>
      </c>
      <c r="L1926" s="116">
        <v>3869.5169310618098</v>
      </c>
      <c r="M1926" s="116">
        <v>11.482273563644799</v>
      </c>
      <c r="N1926" s="116">
        <v>2.0985151530131101</v>
      </c>
      <c r="O1926" s="116">
        <v>0.40759635025931001</v>
      </c>
      <c r="P1926" s="116">
        <v>7.4492835638420005E-2</v>
      </c>
      <c r="Q1926" s="116">
        <v>137.35964133106299</v>
      </c>
      <c r="R1926" s="116">
        <v>1310</v>
      </c>
      <c r="S1926" s="116" t="s">
        <v>318</v>
      </c>
      <c r="T1926" s="116">
        <v>1310</v>
      </c>
      <c r="U1926" s="116" t="s">
        <v>268</v>
      </c>
      <c r="V1926" s="116" t="s">
        <v>268</v>
      </c>
      <c r="Z1926" s="116">
        <v>0</v>
      </c>
      <c r="AA1926" s="116">
        <v>1</v>
      </c>
      <c r="AB1926" s="116">
        <v>0.40759635025931001</v>
      </c>
      <c r="AC1926" s="116">
        <v>7.4492835638420005E-2</v>
      </c>
      <c r="AD1926" s="116">
        <v>137.359641331061</v>
      </c>
      <c r="AF1926" s="116">
        <v>-1</v>
      </c>
      <c r="AG1926" s="116">
        <v>-1</v>
      </c>
      <c r="AH1926" s="116">
        <v>-1</v>
      </c>
      <c r="AI1926" s="116">
        <v>-1</v>
      </c>
      <c r="AJ1926" s="116">
        <v>0</v>
      </c>
      <c r="AM1926" s="116" t="s">
        <v>319</v>
      </c>
      <c r="AN1926" s="116">
        <v>-1</v>
      </c>
      <c r="AQ1926" s="116">
        <v>778</v>
      </c>
      <c r="AR1926" s="116" t="s">
        <v>329</v>
      </c>
      <c r="AS1926" s="116" t="s">
        <v>250</v>
      </c>
      <c r="AT1926" s="116" t="s">
        <v>268</v>
      </c>
      <c r="AV1926" s="116">
        <v>48.946907220041801</v>
      </c>
      <c r="AW1926" s="116">
        <v>0.111402791</v>
      </c>
    </row>
    <row r="1927" spans="1:49" x14ac:dyDescent="0.25">
      <c r="A1927" s="127">
        <v>170000</v>
      </c>
      <c r="B1927" s="127">
        <v>670000</v>
      </c>
      <c r="C1927" s="127">
        <v>670000</v>
      </c>
      <c r="D1927" s="116" t="s">
        <v>314</v>
      </c>
      <c r="E1927" s="116" t="s">
        <v>315</v>
      </c>
      <c r="F1927" s="116" t="s">
        <v>316</v>
      </c>
      <c r="G1927" s="116" t="s">
        <v>317</v>
      </c>
      <c r="H1927" s="116">
        <v>0.36</v>
      </c>
      <c r="I1927" s="116">
        <v>0.57999999999999996</v>
      </c>
      <c r="J1927" s="116" t="s">
        <v>268</v>
      </c>
      <c r="K1927" s="116">
        <v>0.20008557720327999</v>
      </c>
      <c r="L1927" s="116">
        <v>3864.6903986647199</v>
      </c>
      <c r="M1927" s="116">
        <v>12.1614982195055</v>
      </c>
      <c r="N1927" s="116">
        <v>2.4645263519487202</v>
      </c>
      <c r="O1927" s="116">
        <v>2.4333403909064599</v>
      </c>
      <c r="P1927" s="116">
        <v>0.49311617766235999</v>
      </c>
      <c r="Q1927" s="116">
        <v>773.268809128817</v>
      </c>
      <c r="R1927" s="116">
        <v>1310</v>
      </c>
      <c r="S1927" s="116" t="s">
        <v>318</v>
      </c>
      <c r="T1927" s="116">
        <v>1310</v>
      </c>
      <c r="U1927" s="116" t="s">
        <v>268</v>
      </c>
      <c r="V1927" s="116" t="s">
        <v>268</v>
      </c>
      <c r="Z1927" s="116">
        <v>0</v>
      </c>
      <c r="AA1927" s="116">
        <v>1</v>
      </c>
      <c r="AB1927" s="116">
        <v>2.4333403909064599</v>
      </c>
      <c r="AC1927" s="116">
        <v>0.49311617766235999</v>
      </c>
      <c r="AD1927" s="116">
        <v>773.268809128817</v>
      </c>
      <c r="AF1927" s="116">
        <v>-1</v>
      </c>
      <c r="AG1927" s="116">
        <v>-1</v>
      </c>
      <c r="AH1927" s="116">
        <v>-1</v>
      </c>
      <c r="AI1927" s="116">
        <v>-1</v>
      </c>
      <c r="AJ1927" s="116">
        <v>0</v>
      </c>
      <c r="AM1927" s="116" t="s">
        <v>319</v>
      </c>
      <c r="AN1927" s="116">
        <v>-1</v>
      </c>
      <c r="AQ1927" s="116">
        <v>778</v>
      </c>
      <c r="AR1927" s="116" t="s">
        <v>329</v>
      </c>
      <c r="AS1927" s="116" t="s">
        <v>250</v>
      </c>
      <c r="AT1927" s="116" t="s">
        <v>268</v>
      </c>
      <c r="AV1927" s="116">
        <v>132.39068340024099</v>
      </c>
      <c r="AW1927" s="116">
        <v>0.62714420849999997</v>
      </c>
    </row>
    <row r="1928" spans="1:49" x14ac:dyDescent="0.25">
      <c r="A1928" s="127">
        <v>170000</v>
      </c>
      <c r="B1928" s="127">
        <v>670000</v>
      </c>
      <c r="C1928" s="127">
        <v>670000</v>
      </c>
      <c r="D1928" s="116" t="s">
        <v>314</v>
      </c>
      <c r="E1928" s="116" t="s">
        <v>315</v>
      </c>
      <c r="F1928" s="116" t="s">
        <v>316</v>
      </c>
      <c r="G1928" s="116" t="s">
        <v>317</v>
      </c>
      <c r="H1928" s="116">
        <v>0.36</v>
      </c>
      <c r="I1928" s="116">
        <v>0.57999999999999996</v>
      </c>
      <c r="J1928" s="116" t="s">
        <v>268</v>
      </c>
      <c r="K1928" s="116">
        <v>0.41767787657969002</v>
      </c>
      <c r="L1928" s="116">
        <v>3864.6903986647199</v>
      </c>
      <c r="M1928" s="116">
        <v>12.1614982195055</v>
      </c>
      <c r="N1928" s="116">
        <v>2.4645263519487202</v>
      </c>
      <c r="O1928" s="116">
        <v>5.0795887523508503</v>
      </c>
      <c r="P1928" s="116">
        <v>1.0293781334566501</v>
      </c>
      <c r="Q1928" s="116">
        <v>1614.1956793522199</v>
      </c>
      <c r="R1928" s="116">
        <v>1310</v>
      </c>
      <c r="S1928" s="116" t="s">
        <v>318</v>
      </c>
      <c r="T1928" s="116">
        <v>1310</v>
      </c>
      <c r="U1928" s="116" t="s">
        <v>268</v>
      </c>
      <c r="V1928" s="116" t="s">
        <v>268</v>
      </c>
      <c r="Z1928" s="116">
        <v>0</v>
      </c>
      <c r="AA1928" s="116">
        <v>1</v>
      </c>
      <c r="AB1928" s="116">
        <v>5.0795887523508503</v>
      </c>
      <c r="AC1928" s="116">
        <v>1.0293781334566501</v>
      </c>
      <c r="AD1928" s="116">
        <v>1614.1956793522199</v>
      </c>
      <c r="AF1928" s="116">
        <v>-1</v>
      </c>
      <c r="AG1928" s="116">
        <v>-1</v>
      </c>
      <c r="AH1928" s="116">
        <v>-1</v>
      </c>
      <c r="AI1928" s="116">
        <v>-1</v>
      </c>
      <c r="AJ1928" s="116">
        <v>0</v>
      </c>
      <c r="AM1928" s="116" t="s">
        <v>319</v>
      </c>
      <c r="AN1928" s="116">
        <v>-1</v>
      </c>
      <c r="AQ1928" s="116">
        <v>778</v>
      </c>
      <c r="AR1928" s="116" t="s">
        <v>329</v>
      </c>
      <c r="AS1928" s="116" t="s">
        <v>250</v>
      </c>
      <c r="AT1928" s="116" t="s">
        <v>268</v>
      </c>
      <c r="AV1928" s="116">
        <v>167.61327516546601</v>
      </c>
      <c r="AW1928" s="116">
        <v>1.3091611349000001</v>
      </c>
    </row>
    <row r="1929" spans="1:49" x14ac:dyDescent="0.25">
      <c r="A1929" s="127">
        <v>170000</v>
      </c>
      <c r="B1929" s="127">
        <v>670000</v>
      </c>
      <c r="C1929" s="127">
        <v>670000</v>
      </c>
      <c r="D1929" s="116" t="s">
        <v>314</v>
      </c>
      <c r="E1929" s="116" t="s">
        <v>315</v>
      </c>
      <c r="F1929" s="116" t="s">
        <v>316</v>
      </c>
      <c r="G1929" s="116" t="s">
        <v>317</v>
      </c>
      <c r="H1929" s="116">
        <v>0.36</v>
      </c>
      <c r="I1929" s="116">
        <v>0.57999999999999996</v>
      </c>
      <c r="J1929" s="116" t="s">
        <v>268</v>
      </c>
      <c r="K1929" s="116">
        <v>0.28785281833413001</v>
      </c>
      <c r="L1929" s="116">
        <v>3861.5652832922101</v>
      </c>
      <c r="M1929" s="116">
        <v>9.5925404757043804</v>
      </c>
      <c r="N1929" s="116">
        <v>1.4096772394933501</v>
      </c>
      <c r="O1929" s="116">
        <v>2.7612398109157898</v>
      </c>
      <c r="P1929" s="116">
        <v>0.40577956632964002</v>
      </c>
      <c r="Q1929" s="116">
        <v>1111.5624499769201</v>
      </c>
      <c r="R1929" s="116">
        <v>1210</v>
      </c>
      <c r="S1929" s="116" t="s">
        <v>318</v>
      </c>
      <c r="T1929" s="116">
        <v>1210</v>
      </c>
      <c r="U1929" s="116" t="s">
        <v>268</v>
      </c>
      <c r="V1929" s="116" t="s">
        <v>268</v>
      </c>
      <c r="Z1929" s="116">
        <v>0</v>
      </c>
      <c r="AA1929" s="116">
        <v>1</v>
      </c>
      <c r="AB1929" s="116">
        <v>2.7612398109157898</v>
      </c>
      <c r="AC1929" s="116">
        <v>0.40577956632964002</v>
      </c>
      <c r="AD1929" s="116">
        <v>1111.5624499769201</v>
      </c>
      <c r="AF1929" s="116">
        <v>-1</v>
      </c>
      <c r="AG1929" s="116">
        <v>-1</v>
      </c>
      <c r="AH1929" s="116">
        <v>-1</v>
      </c>
      <c r="AI1929" s="116">
        <v>-1</v>
      </c>
      <c r="AJ1929" s="116">
        <v>0</v>
      </c>
      <c r="AM1929" s="116" t="s">
        <v>319</v>
      </c>
      <c r="AN1929" s="116">
        <v>-1</v>
      </c>
      <c r="AQ1929" s="116">
        <v>778</v>
      </c>
      <c r="AR1929" s="116" t="s">
        <v>329</v>
      </c>
      <c r="AS1929" s="116" t="s">
        <v>250</v>
      </c>
      <c r="AT1929" s="116" t="s">
        <v>268</v>
      </c>
      <c r="AV1929" s="116">
        <v>146.60080450107</v>
      </c>
      <c r="AW1929" s="116">
        <v>0.9015105028</v>
      </c>
    </row>
    <row r="1930" spans="1:49" x14ac:dyDescent="0.25">
      <c r="A1930" s="127">
        <v>170000</v>
      </c>
      <c r="B1930" s="127">
        <v>670000</v>
      </c>
      <c r="C1930" s="127">
        <v>670000</v>
      </c>
      <c r="D1930" s="116" t="s">
        <v>314</v>
      </c>
      <c r="E1930" s="116" t="s">
        <v>315</v>
      </c>
      <c r="F1930" s="116" t="s">
        <v>316</v>
      </c>
      <c r="G1930" s="116" t="s">
        <v>317</v>
      </c>
      <c r="H1930" s="116">
        <v>0.36</v>
      </c>
      <c r="I1930" s="116">
        <v>0.57999999999999996</v>
      </c>
      <c r="J1930" s="116" t="s">
        <v>268</v>
      </c>
      <c r="K1930" s="116">
        <v>0.36391386807505</v>
      </c>
      <c r="L1930" s="116">
        <v>3819.7786317632599</v>
      </c>
      <c r="M1930" s="116">
        <v>10.9469877350764</v>
      </c>
      <c r="N1930" s="116">
        <v>1.86183924549462</v>
      </c>
      <c r="O1930" s="116">
        <v>3.9837606504418299</v>
      </c>
      <c r="P1930" s="116">
        <v>0.67754912156187996</v>
      </c>
      <c r="Q1930" s="116">
        <v>1390.0704170754</v>
      </c>
      <c r="R1930" s="116">
        <v>1210</v>
      </c>
      <c r="S1930" s="116" t="s">
        <v>318</v>
      </c>
      <c r="T1930" s="116">
        <v>1210</v>
      </c>
      <c r="U1930" s="116" t="s">
        <v>268</v>
      </c>
      <c r="V1930" s="116" t="s">
        <v>268</v>
      </c>
      <c r="Z1930" s="116">
        <v>0</v>
      </c>
      <c r="AA1930" s="116">
        <v>1</v>
      </c>
      <c r="AB1930" s="116">
        <v>3.9837606504418299</v>
      </c>
      <c r="AC1930" s="116">
        <v>0.67754912156187996</v>
      </c>
      <c r="AD1930" s="116">
        <v>1390.0704170754</v>
      </c>
      <c r="AF1930" s="116">
        <v>-1</v>
      </c>
      <c r="AG1930" s="116">
        <v>-1</v>
      </c>
      <c r="AH1930" s="116">
        <v>-1</v>
      </c>
      <c r="AI1930" s="116">
        <v>-1</v>
      </c>
      <c r="AJ1930" s="116">
        <v>0</v>
      </c>
      <c r="AM1930" s="116" t="s">
        <v>319</v>
      </c>
      <c r="AN1930" s="116">
        <v>-1</v>
      </c>
      <c r="AQ1930" s="116">
        <v>778</v>
      </c>
      <c r="AR1930" s="116" t="s">
        <v>329</v>
      </c>
      <c r="AS1930" s="116" t="s">
        <v>250</v>
      </c>
      <c r="AT1930" s="116" t="s">
        <v>268</v>
      </c>
      <c r="AV1930" s="116">
        <v>180.35393547787999</v>
      </c>
      <c r="AW1930" s="116">
        <v>1.1273888216000001</v>
      </c>
    </row>
    <row r="1931" spans="1:49" x14ac:dyDescent="0.25">
      <c r="A1931" s="127">
        <v>170000</v>
      </c>
      <c r="B1931" s="127">
        <v>670000</v>
      </c>
      <c r="C1931" s="127">
        <v>670000</v>
      </c>
      <c r="D1931" s="116" t="s">
        <v>314</v>
      </c>
      <c r="E1931" s="116" t="s">
        <v>315</v>
      </c>
      <c r="F1931" s="116" t="s">
        <v>316</v>
      </c>
      <c r="G1931" s="116" t="s">
        <v>317</v>
      </c>
      <c r="H1931" s="116">
        <v>0.36</v>
      </c>
      <c r="I1931" s="116">
        <v>0.57999999999999996</v>
      </c>
      <c r="J1931" s="116" t="s">
        <v>332</v>
      </c>
      <c r="K1931" s="116">
        <v>4.0198900576489997E-2</v>
      </c>
      <c r="L1931" s="116">
        <v>3819.7786317632599</v>
      </c>
      <c r="M1931" s="116">
        <v>10.9469877350764</v>
      </c>
      <c r="N1931" s="116">
        <v>1.86183924549462</v>
      </c>
      <c r="O1931" s="116">
        <v>0.44005687157439</v>
      </c>
      <c r="P1931" s="116">
        <v>7.4843890719040004E-2</v>
      </c>
      <c r="Q1931" s="116">
        <v>153.55090144245199</v>
      </c>
      <c r="R1931" s="116">
        <v>1210</v>
      </c>
      <c r="S1931" s="116" t="s">
        <v>318</v>
      </c>
      <c r="T1931" s="116">
        <v>1210</v>
      </c>
      <c r="U1931" s="116" t="s">
        <v>333</v>
      </c>
      <c r="V1931" s="116" t="s">
        <v>332</v>
      </c>
      <c r="Z1931" s="116">
        <v>0</v>
      </c>
      <c r="AA1931" s="116">
        <v>1</v>
      </c>
      <c r="AB1931" s="116">
        <v>0.44005687157439</v>
      </c>
      <c r="AC1931" s="116">
        <v>7.4843890719040004E-2</v>
      </c>
      <c r="AD1931" s="116">
        <v>153.55090144245301</v>
      </c>
      <c r="AF1931" s="116">
        <v>-1</v>
      </c>
      <c r="AG1931" s="116">
        <v>-1</v>
      </c>
      <c r="AH1931" s="116">
        <v>-1</v>
      </c>
      <c r="AI1931" s="116">
        <v>-1</v>
      </c>
      <c r="AJ1931" s="116">
        <v>0</v>
      </c>
      <c r="AM1931" s="116" t="s">
        <v>319</v>
      </c>
      <c r="AN1931" s="116">
        <v>-1</v>
      </c>
      <c r="AQ1931" s="116">
        <v>778</v>
      </c>
      <c r="AR1931" s="116" t="s">
        <v>329</v>
      </c>
      <c r="AS1931" s="116" t="s">
        <v>250</v>
      </c>
      <c r="AT1931" s="116" t="s">
        <v>268</v>
      </c>
      <c r="AV1931" s="116">
        <v>52.496035326512597</v>
      </c>
      <c r="AW1931" s="116">
        <v>0.12453438880000001</v>
      </c>
    </row>
    <row r="1932" spans="1:49" x14ac:dyDescent="0.25">
      <c r="A1932" s="127">
        <v>170000</v>
      </c>
      <c r="B1932" s="127">
        <v>670000</v>
      </c>
      <c r="C1932" s="127">
        <v>670000</v>
      </c>
      <c r="D1932" s="116" t="s">
        <v>314</v>
      </c>
      <c r="E1932" s="116" t="s">
        <v>315</v>
      </c>
      <c r="F1932" s="116" t="s">
        <v>316</v>
      </c>
      <c r="G1932" s="116" t="s">
        <v>317</v>
      </c>
      <c r="H1932" s="116">
        <v>0.36</v>
      </c>
      <c r="I1932" s="116">
        <v>0.57999999999999996</v>
      </c>
      <c r="J1932" s="116" t="s">
        <v>268</v>
      </c>
      <c r="K1932" s="116">
        <v>7.4829145339420006E-2</v>
      </c>
      <c r="L1932" s="116">
        <v>3819.7786317632599</v>
      </c>
      <c r="M1932" s="116">
        <v>10.9469877350764</v>
      </c>
      <c r="N1932" s="116">
        <v>1.86183924549462</v>
      </c>
      <c r="O1932" s="116">
        <v>0.81915373625694998</v>
      </c>
      <c r="P1932" s="116">
        <v>0.13931983949976001</v>
      </c>
      <c r="Q1932" s="116">
        <v>285.83077040065098</v>
      </c>
      <c r="R1932" s="116">
        <v>1310</v>
      </c>
      <c r="S1932" s="116" t="s">
        <v>318</v>
      </c>
      <c r="T1932" s="116">
        <v>1310</v>
      </c>
      <c r="U1932" s="116" t="s">
        <v>268</v>
      </c>
      <c r="V1932" s="116" t="s">
        <v>268</v>
      </c>
      <c r="Z1932" s="116">
        <v>0</v>
      </c>
      <c r="AA1932" s="116">
        <v>1</v>
      </c>
      <c r="AB1932" s="116">
        <v>0.81915373625694998</v>
      </c>
      <c r="AC1932" s="116">
        <v>0.13931983949976001</v>
      </c>
      <c r="AD1932" s="116">
        <v>285.830770400652</v>
      </c>
      <c r="AF1932" s="116">
        <v>-1</v>
      </c>
      <c r="AG1932" s="116">
        <v>-1</v>
      </c>
      <c r="AH1932" s="116">
        <v>-1</v>
      </c>
      <c r="AI1932" s="116">
        <v>-1</v>
      </c>
      <c r="AJ1932" s="116">
        <v>0</v>
      </c>
      <c r="AM1932" s="116" t="s">
        <v>319</v>
      </c>
      <c r="AN1932" s="116">
        <v>-1</v>
      </c>
      <c r="AQ1932" s="116">
        <v>778</v>
      </c>
      <c r="AR1932" s="116" t="s">
        <v>329</v>
      </c>
      <c r="AS1932" s="116" t="s">
        <v>250</v>
      </c>
      <c r="AT1932" s="116" t="s">
        <v>268</v>
      </c>
      <c r="AV1932" s="116">
        <v>69.825632333533505</v>
      </c>
      <c r="AW1932" s="116">
        <v>0.23181733199999999</v>
      </c>
    </row>
    <row r="1933" spans="1:49" x14ac:dyDescent="0.25">
      <c r="A1933" s="127">
        <v>170000</v>
      </c>
      <c r="B1933" s="127">
        <v>670000</v>
      </c>
      <c r="C1933" s="127">
        <v>670000</v>
      </c>
      <c r="D1933" s="116" t="s">
        <v>314</v>
      </c>
      <c r="E1933" s="116" t="s">
        <v>315</v>
      </c>
      <c r="F1933" s="116" t="s">
        <v>316</v>
      </c>
      <c r="G1933" s="116" t="s">
        <v>317</v>
      </c>
      <c r="H1933" s="116">
        <v>0.36</v>
      </c>
      <c r="I1933" s="116">
        <v>0.57999999999999996</v>
      </c>
      <c r="J1933" s="116" t="s">
        <v>332</v>
      </c>
      <c r="K1933" s="116">
        <v>4.5499455687320001E-2</v>
      </c>
      <c r="L1933" s="116">
        <v>3819.7786317632599</v>
      </c>
      <c r="M1933" s="116">
        <v>10.9469877350764</v>
      </c>
      <c r="N1933" s="116">
        <v>1.86183924549462</v>
      </c>
      <c r="O1933" s="116">
        <v>0.49808198336177001</v>
      </c>
      <c r="P1933" s="116">
        <v>8.4712672247300003E-2</v>
      </c>
      <c r="Q1933" s="116">
        <v>173.797848591296</v>
      </c>
      <c r="R1933" s="116">
        <v>1310</v>
      </c>
      <c r="S1933" s="116" t="s">
        <v>318</v>
      </c>
      <c r="T1933" s="116">
        <v>1310</v>
      </c>
      <c r="U1933" s="116" t="s">
        <v>333</v>
      </c>
      <c r="V1933" s="116" t="s">
        <v>332</v>
      </c>
      <c r="Z1933" s="116">
        <v>0</v>
      </c>
      <c r="AA1933" s="116">
        <v>1</v>
      </c>
      <c r="AB1933" s="116">
        <v>0.49808198336177001</v>
      </c>
      <c r="AC1933" s="116">
        <v>8.4712672247300003E-2</v>
      </c>
      <c r="AD1933" s="116">
        <v>173.797848591297</v>
      </c>
      <c r="AF1933" s="116">
        <v>-1</v>
      </c>
      <c r="AG1933" s="116">
        <v>-1</v>
      </c>
      <c r="AH1933" s="116">
        <v>-1</v>
      </c>
      <c r="AI1933" s="116">
        <v>-1</v>
      </c>
      <c r="AJ1933" s="116">
        <v>0</v>
      </c>
      <c r="AM1933" s="116" t="s">
        <v>319</v>
      </c>
      <c r="AN1933" s="116">
        <v>-1</v>
      </c>
      <c r="AQ1933" s="116">
        <v>778</v>
      </c>
      <c r="AR1933" s="116" t="s">
        <v>329</v>
      </c>
      <c r="AS1933" s="116" t="s">
        <v>250</v>
      </c>
      <c r="AT1933" s="116" t="s">
        <v>268</v>
      </c>
      <c r="AV1933" s="116">
        <v>57.271245815481102</v>
      </c>
      <c r="AW1933" s="116">
        <v>0.14095527059999999</v>
      </c>
    </row>
    <row r="1934" spans="1:49" x14ac:dyDescent="0.25">
      <c r="A1934" s="127">
        <v>170000</v>
      </c>
      <c r="B1934" s="127">
        <v>670000</v>
      </c>
      <c r="C1934" s="127">
        <v>670000</v>
      </c>
      <c r="D1934" s="116" t="s">
        <v>314</v>
      </c>
      <c r="E1934" s="116" t="s">
        <v>315</v>
      </c>
      <c r="F1934" s="116" t="s">
        <v>316</v>
      </c>
      <c r="G1934" s="116" t="s">
        <v>317</v>
      </c>
      <c r="H1934" s="116">
        <v>0.36</v>
      </c>
      <c r="I1934" s="116">
        <v>0.57999999999999996</v>
      </c>
      <c r="J1934" s="116" t="s">
        <v>268</v>
      </c>
      <c r="K1934" s="116">
        <v>5.8418672935550003E-2</v>
      </c>
      <c r="L1934" s="116">
        <v>3819.7786317632599</v>
      </c>
      <c r="M1934" s="116">
        <v>10.9469877350764</v>
      </c>
      <c r="N1934" s="116">
        <v>1.86183924549462</v>
      </c>
      <c r="O1934" s="116">
        <v>0.63950849612493998</v>
      </c>
      <c r="P1934" s="116">
        <v>0.10876617794112001</v>
      </c>
      <c r="Q1934" s="116">
        <v>223.14639857519199</v>
      </c>
      <c r="R1934" s="116">
        <v>1310</v>
      </c>
      <c r="S1934" s="116" t="s">
        <v>318</v>
      </c>
      <c r="T1934" s="116">
        <v>1310</v>
      </c>
      <c r="U1934" s="116" t="s">
        <v>268</v>
      </c>
      <c r="V1934" s="116" t="s">
        <v>268</v>
      </c>
      <c r="Z1934" s="116">
        <v>0</v>
      </c>
      <c r="AA1934" s="116">
        <v>1</v>
      </c>
      <c r="AB1934" s="116">
        <v>0.63950849612493998</v>
      </c>
      <c r="AC1934" s="116">
        <v>0.10876617794112001</v>
      </c>
      <c r="AD1934" s="116">
        <v>223.14639857519199</v>
      </c>
      <c r="AF1934" s="116">
        <v>-1</v>
      </c>
      <c r="AG1934" s="116">
        <v>-1</v>
      </c>
      <c r="AH1934" s="116">
        <v>-1</v>
      </c>
      <c r="AI1934" s="116">
        <v>-1</v>
      </c>
      <c r="AJ1934" s="116">
        <v>0</v>
      </c>
      <c r="AM1934" s="116" t="s">
        <v>319</v>
      </c>
      <c r="AN1934" s="116">
        <v>-1</v>
      </c>
      <c r="AQ1934" s="116">
        <v>778</v>
      </c>
      <c r="AR1934" s="116" t="s">
        <v>329</v>
      </c>
      <c r="AS1934" s="116" t="s">
        <v>250</v>
      </c>
      <c r="AT1934" s="116" t="s">
        <v>268</v>
      </c>
      <c r="AV1934" s="116">
        <v>61.557425109659</v>
      </c>
      <c r="AW1934" s="116">
        <v>0.1809784254</v>
      </c>
    </row>
    <row r="1935" spans="1:49" x14ac:dyDescent="0.25">
      <c r="A1935" s="127">
        <v>170000</v>
      </c>
      <c r="B1935" s="127">
        <v>670000</v>
      </c>
      <c r="C1935" s="127">
        <v>670000</v>
      </c>
      <c r="D1935" s="116" t="s">
        <v>314</v>
      </c>
      <c r="E1935" s="116" t="s">
        <v>315</v>
      </c>
      <c r="F1935" s="116" t="s">
        <v>316</v>
      </c>
      <c r="G1935" s="116" t="s">
        <v>317</v>
      </c>
      <c r="H1935" s="116">
        <v>0.36</v>
      </c>
      <c r="I1935" s="116">
        <v>0.57999999999999996</v>
      </c>
      <c r="J1935" s="116" t="s">
        <v>332</v>
      </c>
      <c r="K1935" s="116">
        <v>3.4903411169129997E-2</v>
      </c>
      <c r="L1935" s="116">
        <v>3819.7786317632599</v>
      </c>
      <c r="M1935" s="116">
        <v>10.9469877350764</v>
      </c>
      <c r="N1935" s="116">
        <v>1.86183924549462</v>
      </c>
      <c r="O1935" s="116">
        <v>0.38208721398082002</v>
      </c>
      <c r="P1935" s="116">
        <v>6.4984540716319997E-2</v>
      </c>
      <c r="Q1935" s="116">
        <v>133.32330415950099</v>
      </c>
      <c r="R1935" s="116">
        <v>1310</v>
      </c>
      <c r="S1935" s="116" t="s">
        <v>318</v>
      </c>
      <c r="T1935" s="116">
        <v>1310</v>
      </c>
      <c r="U1935" s="116" t="s">
        <v>333</v>
      </c>
      <c r="V1935" s="116" t="s">
        <v>332</v>
      </c>
      <c r="Z1935" s="116">
        <v>0</v>
      </c>
      <c r="AA1935" s="116">
        <v>1</v>
      </c>
      <c r="AB1935" s="116">
        <v>0.38208721398082002</v>
      </c>
      <c r="AC1935" s="116">
        <v>6.4984540716319997E-2</v>
      </c>
      <c r="AD1935" s="116">
        <v>133.3233041595</v>
      </c>
      <c r="AF1935" s="116">
        <v>-1</v>
      </c>
      <c r="AG1935" s="116">
        <v>-1</v>
      </c>
      <c r="AH1935" s="116">
        <v>-1</v>
      </c>
      <c r="AI1935" s="116">
        <v>-1</v>
      </c>
      <c r="AJ1935" s="116">
        <v>0</v>
      </c>
      <c r="AM1935" s="116" t="s">
        <v>319</v>
      </c>
      <c r="AN1935" s="116">
        <v>-1</v>
      </c>
      <c r="AQ1935" s="116">
        <v>778</v>
      </c>
      <c r="AR1935" s="116" t="s">
        <v>329</v>
      </c>
      <c r="AS1935" s="116" t="s">
        <v>250</v>
      </c>
      <c r="AT1935" s="116" t="s">
        <v>268</v>
      </c>
      <c r="AV1935" s="116">
        <v>48.763273014488497</v>
      </c>
      <c r="AW1935" s="116">
        <v>0.10812920049999999</v>
      </c>
    </row>
    <row r="1936" spans="1:49" x14ac:dyDescent="0.25">
      <c r="A1936" s="127">
        <v>170000</v>
      </c>
      <c r="B1936" s="127">
        <v>680000</v>
      </c>
      <c r="C1936" s="127">
        <v>680000</v>
      </c>
      <c r="D1936" s="116" t="s">
        <v>314</v>
      </c>
      <c r="E1936" s="116" t="s">
        <v>315</v>
      </c>
      <c r="F1936" s="116" t="s">
        <v>316</v>
      </c>
      <c r="G1936" s="116" t="s">
        <v>317</v>
      </c>
      <c r="H1936" s="116">
        <v>0.36</v>
      </c>
      <c r="I1936" s="116">
        <v>0.57999999999999996</v>
      </c>
      <c r="J1936" s="116" t="s">
        <v>268</v>
      </c>
      <c r="K1936" s="116">
        <v>0.18308247561044999</v>
      </c>
      <c r="L1936" s="116">
        <v>3875.8213155591102</v>
      </c>
      <c r="M1936" s="116">
        <v>10.735859617332</v>
      </c>
      <c r="N1936" s="116">
        <v>1.9428128023879401</v>
      </c>
      <c r="O1936" s="116">
        <v>1.9655477565474999</v>
      </c>
      <c r="P1936" s="116">
        <v>0.35569497750887002</v>
      </c>
      <c r="Q1936" s="116">
        <v>709.59496147634798</v>
      </c>
      <c r="R1936" s="116">
        <v>1210</v>
      </c>
      <c r="S1936" s="116" t="s">
        <v>318</v>
      </c>
      <c r="T1936" s="116">
        <v>1210</v>
      </c>
      <c r="U1936" s="116" t="s">
        <v>268</v>
      </c>
      <c r="V1936" s="116" t="s">
        <v>268</v>
      </c>
      <c r="Z1936" s="116">
        <v>0</v>
      </c>
      <c r="AA1936" s="116">
        <v>1</v>
      </c>
      <c r="AB1936" s="116">
        <v>1.9655477565474999</v>
      </c>
      <c r="AC1936" s="116">
        <v>0.35569497750887002</v>
      </c>
      <c r="AD1936" s="116">
        <v>709.59496147634798</v>
      </c>
      <c r="AF1936" s="116">
        <v>-1</v>
      </c>
      <c r="AG1936" s="116">
        <v>-1</v>
      </c>
      <c r="AH1936" s="116">
        <v>-1</v>
      </c>
      <c r="AI1936" s="116">
        <v>-1</v>
      </c>
      <c r="AJ1936" s="116">
        <v>0</v>
      </c>
      <c r="AM1936" s="116" t="s">
        <v>319</v>
      </c>
      <c r="AN1936" s="116">
        <v>-1</v>
      </c>
      <c r="AQ1936" s="116">
        <v>778</v>
      </c>
      <c r="AR1936" s="116" t="s">
        <v>329</v>
      </c>
      <c r="AS1936" s="116" t="s">
        <v>250</v>
      </c>
      <c r="AT1936" s="116" t="s">
        <v>268</v>
      </c>
      <c r="AV1936" s="116">
        <v>129.64746614468299</v>
      </c>
      <c r="AW1936" s="116">
        <v>0.57550280740000004</v>
      </c>
    </row>
    <row r="1937" spans="1:49" x14ac:dyDescent="0.25">
      <c r="A1937" s="127">
        <v>170000</v>
      </c>
      <c r="B1937" s="127">
        <v>680000</v>
      </c>
      <c r="C1937" s="127">
        <v>680000</v>
      </c>
      <c r="D1937" s="116" t="s">
        <v>314</v>
      </c>
      <c r="E1937" s="116" t="s">
        <v>315</v>
      </c>
      <c r="F1937" s="116" t="s">
        <v>316</v>
      </c>
      <c r="G1937" s="116" t="s">
        <v>317</v>
      </c>
      <c r="H1937" s="116">
        <v>0.36</v>
      </c>
      <c r="I1937" s="116">
        <v>0.57999999999999996</v>
      </c>
      <c r="J1937" s="116" t="s">
        <v>268</v>
      </c>
      <c r="K1937" s="116">
        <v>0.22718815093712999</v>
      </c>
      <c r="L1937" s="116">
        <v>3875.8213155591102</v>
      </c>
      <c r="M1937" s="116">
        <v>10.735859617332</v>
      </c>
      <c r="N1937" s="116">
        <v>1.9428128023879401</v>
      </c>
      <c r="O1937" s="116">
        <v>2.4390600951823198</v>
      </c>
      <c r="P1937" s="116">
        <v>0.44138404819151</v>
      </c>
      <c r="Q1937" s="116">
        <v>880.54067804460794</v>
      </c>
      <c r="R1937" s="116">
        <v>1310</v>
      </c>
      <c r="S1937" s="116" t="s">
        <v>318</v>
      </c>
      <c r="T1937" s="116">
        <v>1310</v>
      </c>
      <c r="U1937" s="116" t="s">
        <v>268</v>
      </c>
      <c r="V1937" s="116" t="s">
        <v>268</v>
      </c>
      <c r="Z1937" s="116">
        <v>0</v>
      </c>
      <c r="AA1937" s="116">
        <v>1</v>
      </c>
      <c r="AB1937" s="116">
        <v>2.4390600951823198</v>
      </c>
      <c r="AC1937" s="116">
        <v>0.44138404819151</v>
      </c>
      <c r="AD1937" s="116">
        <v>880.54067804460794</v>
      </c>
      <c r="AF1937" s="116">
        <v>-1</v>
      </c>
      <c r="AG1937" s="116">
        <v>-1</v>
      </c>
      <c r="AH1937" s="116">
        <v>-1</v>
      </c>
      <c r="AI1937" s="116">
        <v>-1</v>
      </c>
      <c r="AJ1937" s="116">
        <v>0</v>
      </c>
      <c r="AM1937" s="116" t="s">
        <v>319</v>
      </c>
      <c r="AN1937" s="116">
        <v>-1</v>
      </c>
      <c r="AQ1937" s="116">
        <v>778</v>
      </c>
      <c r="AR1937" s="116" t="s">
        <v>329</v>
      </c>
      <c r="AS1937" s="116" t="s">
        <v>250</v>
      </c>
      <c r="AT1937" s="116" t="s">
        <v>268</v>
      </c>
      <c r="AV1937" s="116">
        <v>136.79304754694499</v>
      </c>
      <c r="AW1937" s="116">
        <v>0.71414491329999996</v>
      </c>
    </row>
    <row r="1938" spans="1:49" x14ac:dyDescent="0.25">
      <c r="A1938" s="127">
        <v>170000</v>
      </c>
      <c r="B1938" s="127">
        <v>680000</v>
      </c>
      <c r="C1938" s="127">
        <v>680000</v>
      </c>
      <c r="D1938" s="116" t="s">
        <v>314</v>
      </c>
      <c r="E1938" s="116" t="s">
        <v>315</v>
      </c>
      <c r="F1938" s="116" t="s">
        <v>316</v>
      </c>
      <c r="G1938" s="116" t="s">
        <v>317</v>
      </c>
      <c r="H1938" s="116">
        <v>0.36</v>
      </c>
      <c r="I1938" s="116">
        <v>0.57999999999999996</v>
      </c>
      <c r="J1938" s="116" t="s">
        <v>268</v>
      </c>
      <c r="K1938" s="116">
        <v>0.20749282723538001</v>
      </c>
      <c r="L1938" s="116">
        <v>3875.8213155591102</v>
      </c>
      <c r="M1938" s="116">
        <v>10.735859617332</v>
      </c>
      <c r="N1938" s="116">
        <v>1.9428128023879401</v>
      </c>
      <c r="O1938" s="116">
        <v>2.2276138648024402</v>
      </c>
      <c r="P1938" s="116">
        <v>0.40311972115658001</v>
      </c>
      <c r="Q1938" s="116">
        <v>804.20512262453701</v>
      </c>
      <c r="R1938" s="116">
        <v>1310</v>
      </c>
      <c r="S1938" s="116" t="s">
        <v>318</v>
      </c>
      <c r="T1938" s="116">
        <v>1310</v>
      </c>
      <c r="U1938" s="116" t="s">
        <v>268</v>
      </c>
      <c r="V1938" s="116" t="s">
        <v>268</v>
      </c>
      <c r="Z1938" s="116">
        <v>0</v>
      </c>
      <c r="AA1938" s="116">
        <v>1</v>
      </c>
      <c r="AB1938" s="116">
        <v>2.2276138648024402</v>
      </c>
      <c r="AC1938" s="116">
        <v>0.40311972115658001</v>
      </c>
      <c r="AD1938" s="116">
        <v>804.20512262453701</v>
      </c>
      <c r="AF1938" s="116">
        <v>-1</v>
      </c>
      <c r="AG1938" s="116">
        <v>-1</v>
      </c>
      <c r="AH1938" s="116">
        <v>-1</v>
      </c>
      <c r="AI1938" s="116">
        <v>-1</v>
      </c>
      <c r="AJ1938" s="116">
        <v>0</v>
      </c>
      <c r="AM1938" s="116" t="s">
        <v>319</v>
      </c>
      <c r="AN1938" s="116">
        <v>-1</v>
      </c>
      <c r="AQ1938" s="116">
        <v>778</v>
      </c>
      <c r="AR1938" s="116" t="s">
        <v>329</v>
      </c>
      <c r="AS1938" s="116" t="s">
        <v>250</v>
      </c>
      <c r="AT1938" s="116" t="s">
        <v>268</v>
      </c>
      <c r="AV1938" s="116">
        <v>133.593755212057</v>
      </c>
      <c r="AW1938" s="116">
        <v>0.65223448709999998</v>
      </c>
    </row>
    <row r="1939" spans="1:49" x14ac:dyDescent="0.25">
      <c r="A1939" s="127">
        <v>170000</v>
      </c>
      <c r="B1939" s="127">
        <v>680000</v>
      </c>
      <c r="C1939" s="127">
        <v>680000</v>
      </c>
      <c r="D1939" s="116" t="s">
        <v>314</v>
      </c>
      <c r="E1939" s="116" t="s">
        <v>315</v>
      </c>
      <c r="F1939" s="116" t="s">
        <v>316</v>
      </c>
      <c r="G1939" s="116" t="s">
        <v>317</v>
      </c>
      <c r="H1939" s="116">
        <v>0.36</v>
      </c>
      <c r="I1939" s="116">
        <v>0.57999999999999996</v>
      </c>
      <c r="J1939" s="116" t="s">
        <v>268</v>
      </c>
      <c r="K1939" s="116">
        <v>0.17975747297170999</v>
      </c>
      <c r="L1939" s="116">
        <v>3873.5147715422299</v>
      </c>
      <c r="M1939" s="116">
        <v>9.6889577435191097</v>
      </c>
      <c r="N1939" s="116">
        <v>1.5201825809704399</v>
      </c>
      <c r="O1939" s="116">
        <v>1.74166255970471</v>
      </c>
      <c r="P1939" s="116">
        <v>0.27326417921085999</v>
      </c>
      <c r="Q1939" s="116">
        <v>696.29322685103796</v>
      </c>
      <c r="R1939" s="116">
        <v>1210</v>
      </c>
      <c r="S1939" s="116" t="s">
        <v>318</v>
      </c>
      <c r="T1939" s="116">
        <v>1210</v>
      </c>
      <c r="U1939" s="116" t="s">
        <v>268</v>
      </c>
      <c r="V1939" s="116" t="s">
        <v>268</v>
      </c>
      <c r="Z1939" s="116">
        <v>0</v>
      </c>
      <c r="AA1939" s="116">
        <v>1</v>
      </c>
      <c r="AB1939" s="116">
        <v>1.74166255970471</v>
      </c>
      <c r="AC1939" s="116">
        <v>0.27326417921085999</v>
      </c>
      <c r="AD1939" s="116">
        <v>696.29322685103796</v>
      </c>
      <c r="AF1939" s="116">
        <v>-1</v>
      </c>
      <c r="AG1939" s="116">
        <v>-1</v>
      </c>
      <c r="AH1939" s="116">
        <v>-1</v>
      </c>
      <c r="AI1939" s="116">
        <v>-1</v>
      </c>
      <c r="AJ1939" s="116">
        <v>0</v>
      </c>
      <c r="AM1939" s="116" t="s">
        <v>319</v>
      </c>
      <c r="AN1939" s="116">
        <v>-1</v>
      </c>
      <c r="AQ1939" s="116">
        <v>778</v>
      </c>
      <c r="AR1939" s="116" t="s">
        <v>329</v>
      </c>
      <c r="AS1939" s="116" t="s">
        <v>250</v>
      </c>
      <c r="AT1939" s="116" t="s">
        <v>268</v>
      </c>
      <c r="AV1939" s="116">
        <v>110.030333936722</v>
      </c>
      <c r="AW1939" s="116">
        <v>0.56471470140000002</v>
      </c>
    </row>
    <row r="1940" spans="1:49" x14ac:dyDescent="0.25">
      <c r="A1940" s="127">
        <v>170000</v>
      </c>
      <c r="B1940" s="127">
        <v>680000</v>
      </c>
      <c r="C1940" s="127">
        <v>680000</v>
      </c>
      <c r="D1940" s="116" t="s">
        <v>314</v>
      </c>
      <c r="E1940" s="116" t="s">
        <v>315</v>
      </c>
      <c r="F1940" s="116" t="s">
        <v>316</v>
      </c>
      <c r="G1940" s="116" t="s">
        <v>317</v>
      </c>
      <c r="H1940" s="116">
        <v>0.36</v>
      </c>
      <c r="I1940" s="116">
        <v>0.57999999999999996</v>
      </c>
      <c r="J1940" s="116" t="s">
        <v>268</v>
      </c>
      <c r="K1940" s="116">
        <v>6.7969878619599994E-2</v>
      </c>
      <c r="L1940" s="116">
        <v>3873.5147715422299</v>
      </c>
      <c r="M1940" s="116">
        <v>9.6889577435191097</v>
      </c>
      <c r="N1940" s="116">
        <v>1.5201825809704399</v>
      </c>
      <c r="O1940" s="116">
        <v>0.65855728177746997</v>
      </c>
      <c r="P1940" s="116">
        <v>0.10332662550819</v>
      </c>
      <c r="Q1940" s="116">
        <v>263.282328852972</v>
      </c>
      <c r="R1940" s="116">
        <v>1310</v>
      </c>
      <c r="S1940" s="116" t="s">
        <v>318</v>
      </c>
      <c r="T1940" s="116">
        <v>1310</v>
      </c>
      <c r="U1940" s="116" t="s">
        <v>268</v>
      </c>
      <c r="V1940" s="116" t="s">
        <v>268</v>
      </c>
      <c r="Z1940" s="116">
        <v>0</v>
      </c>
      <c r="AA1940" s="116">
        <v>1</v>
      </c>
      <c r="AB1940" s="116">
        <v>0.65855728177746997</v>
      </c>
      <c r="AC1940" s="116">
        <v>0.10332662550819</v>
      </c>
      <c r="AD1940" s="116">
        <v>263.28232885297302</v>
      </c>
      <c r="AF1940" s="116">
        <v>-1</v>
      </c>
      <c r="AG1940" s="116">
        <v>-1</v>
      </c>
      <c r="AH1940" s="116">
        <v>-1</v>
      </c>
      <c r="AI1940" s="116">
        <v>-1</v>
      </c>
      <c r="AJ1940" s="116">
        <v>0</v>
      </c>
      <c r="AM1940" s="116" t="s">
        <v>319</v>
      </c>
      <c r="AN1940" s="116">
        <v>-1</v>
      </c>
      <c r="AQ1940" s="116">
        <v>778</v>
      </c>
      <c r="AR1940" s="116" t="s">
        <v>329</v>
      </c>
      <c r="AS1940" s="116" t="s">
        <v>250</v>
      </c>
      <c r="AT1940" s="116" t="s">
        <v>268</v>
      </c>
      <c r="AV1940" s="116">
        <v>76.023925574065899</v>
      </c>
      <c r="AW1940" s="116">
        <v>0.21352986930000001</v>
      </c>
    </row>
    <row r="1941" spans="1:49" x14ac:dyDescent="0.25">
      <c r="A1941" s="127">
        <v>170000</v>
      </c>
      <c r="B1941" s="127">
        <v>680000</v>
      </c>
      <c r="C1941" s="127">
        <v>680000</v>
      </c>
      <c r="D1941" s="116" t="s">
        <v>314</v>
      </c>
      <c r="E1941" s="116" t="s">
        <v>315</v>
      </c>
      <c r="F1941" s="116" t="s">
        <v>316</v>
      </c>
      <c r="G1941" s="116" t="s">
        <v>317</v>
      </c>
      <c r="H1941" s="116">
        <v>0.36</v>
      </c>
      <c r="I1941" s="116">
        <v>0.57999999999999996</v>
      </c>
      <c r="J1941" s="116" t="s">
        <v>268</v>
      </c>
      <c r="K1941" s="116">
        <v>5.4084668305619997E-2</v>
      </c>
      <c r="L1941" s="116">
        <v>3873.5147715422299</v>
      </c>
      <c r="M1941" s="116">
        <v>9.6889577435191097</v>
      </c>
      <c r="N1941" s="116">
        <v>1.5201825809704399</v>
      </c>
      <c r="O1941" s="116">
        <v>0.52402406578546001</v>
      </c>
      <c r="P1941" s="116">
        <v>8.2218570655769999E-2</v>
      </c>
      <c r="Q1941" s="116">
        <v>209.49776159580799</v>
      </c>
      <c r="R1941" s="116">
        <v>1310</v>
      </c>
      <c r="S1941" s="116" t="s">
        <v>318</v>
      </c>
      <c r="T1941" s="116">
        <v>1310</v>
      </c>
      <c r="U1941" s="116" t="s">
        <v>268</v>
      </c>
      <c r="V1941" s="116" t="s">
        <v>268</v>
      </c>
      <c r="Z1941" s="116">
        <v>0</v>
      </c>
      <c r="AA1941" s="116">
        <v>1</v>
      </c>
      <c r="AB1941" s="116">
        <v>0.52402406578546001</v>
      </c>
      <c r="AC1941" s="116">
        <v>8.2218570655769999E-2</v>
      </c>
      <c r="AD1941" s="116">
        <v>209.497761595806</v>
      </c>
      <c r="AF1941" s="116">
        <v>-1</v>
      </c>
      <c r="AG1941" s="116">
        <v>-1</v>
      </c>
      <c r="AH1941" s="116">
        <v>-1</v>
      </c>
      <c r="AI1941" s="116">
        <v>-1</v>
      </c>
      <c r="AJ1941" s="116">
        <v>0</v>
      </c>
      <c r="AM1941" s="116" t="s">
        <v>319</v>
      </c>
      <c r="AN1941" s="116">
        <v>-1</v>
      </c>
      <c r="AQ1941" s="116">
        <v>778</v>
      </c>
      <c r="AR1941" s="116" t="s">
        <v>329</v>
      </c>
      <c r="AS1941" s="116" t="s">
        <v>250</v>
      </c>
      <c r="AT1941" s="116" t="s">
        <v>268</v>
      </c>
      <c r="AV1941" s="116">
        <v>63.590261089164301</v>
      </c>
      <c r="AW1941" s="116">
        <v>0.16990897129999999</v>
      </c>
    </row>
    <row r="1942" spans="1:49" x14ac:dyDescent="0.25">
      <c r="A1942" s="127">
        <v>170000</v>
      </c>
      <c r="B1942" s="127">
        <v>680000</v>
      </c>
      <c r="C1942" s="127">
        <v>680000</v>
      </c>
      <c r="D1942" s="116" t="s">
        <v>314</v>
      </c>
      <c r="E1942" s="116" t="s">
        <v>315</v>
      </c>
      <c r="F1942" s="116" t="s">
        <v>316</v>
      </c>
      <c r="G1942" s="116" t="s">
        <v>317</v>
      </c>
      <c r="H1942" s="116">
        <v>0.36</v>
      </c>
      <c r="I1942" s="116">
        <v>0.57999999999999996</v>
      </c>
      <c r="J1942" s="116" t="s">
        <v>268</v>
      </c>
      <c r="K1942" s="116">
        <v>3.8993406734219999E-2</v>
      </c>
      <c r="L1942" s="116">
        <v>3873.5147715422299</v>
      </c>
      <c r="M1942" s="116">
        <v>9.6889577435191097</v>
      </c>
      <c r="N1942" s="116">
        <v>1.5201825809704399</v>
      </c>
      <c r="O1942" s="116">
        <v>0.37780547012371002</v>
      </c>
      <c r="P1942" s="116">
        <v>5.9277097690049997E-2</v>
      </c>
      <c r="Q1942" s="116">
        <v>151.04153697775499</v>
      </c>
      <c r="R1942" s="116">
        <v>1310</v>
      </c>
      <c r="S1942" s="116" t="s">
        <v>318</v>
      </c>
      <c r="T1942" s="116">
        <v>1310</v>
      </c>
      <c r="U1942" s="116" t="s">
        <v>268</v>
      </c>
      <c r="V1942" s="116" t="s">
        <v>268</v>
      </c>
      <c r="Z1942" s="116">
        <v>0</v>
      </c>
      <c r="AA1942" s="116">
        <v>1</v>
      </c>
      <c r="AB1942" s="116">
        <v>0.37780547012371002</v>
      </c>
      <c r="AC1942" s="116">
        <v>5.9277097690049997E-2</v>
      </c>
      <c r="AD1942" s="116">
        <v>151.04153697775399</v>
      </c>
      <c r="AF1942" s="116">
        <v>-1</v>
      </c>
      <c r="AG1942" s="116">
        <v>-1</v>
      </c>
      <c r="AH1942" s="116">
        <v>-1</v>
      </c>
      <c r="AI1942" s="116">
        <v>-1</v>
      </c>
      <c r="AJ1942" s="116">
        <v>0</v>
      </c>
      <c r="AM1942" s="116" t="s">
        <v>319</v>
      </c>
      <c r="AN1942" s="116">
        <v>-1</v>
      </c>
      <c r="AQ1942" s="116">
        <v>778</v>
      </c>
      <c r="AR1942" s="116" t="s">
        <v>329</v>
      </c>
      <c r="AS1942" s="116" t="s">
        <v>250</v>
      </c>
      <c r="AT1942" s="116" t="s">
        <v>268</v>
      </c>
      <c r="AV1942" s="116">
        <v>59.0002427013643</v>
      </c>
      <c r="AW1942" s="116">
        <v>0.12249921900000001</v>
      </c>
    </row>
    <row r="1943" spans="1:49" x14ac:dyDescent="0.25">
      <c r="A1943" s="127">
        <v>170000</v>
      </c>
      <c r="B1943" s="127">
        <v>680000</v>
      </c>
      <c r="C1943" s="127">
        <v>680000</v>
      </c>
      <c r="D1943" s="116" t="s">
        <v>314</v>
      </c>
      <c r="E1943" s="116" t="s">
        <v>315</v>
      </c>
      <c r="F1943" s="116" t="s">
        <v>316</v>
      </c>
      <c r="G1943" s="116" t="s">
        <v>317</v>
      </c>
      <c r="H1943" s="116">
        <v>0.36</v>
      </c>
      <c r="I1943" s="116">
        <v>0.57999999999999996</v>
      </c>
      <c r="J1943" s="116" t="s">
        <v>268</v>
      </c>
      <c r="K1943" s="116">
        <v>0.10538164305109</v>
      </c>
      <c r="L1943" s="116">
        <v>3873.5147715422299</v>
      </c>
      <c r="M1943" s="116">
        <v>9.6889577435191097</v>
      </c>
      <c r="N1943" s="116">
        <v>1.5201825809704399</v>
      </c>
      <c r="O1943" s="116">
        <v>1.0210382864646901</v>
      </c>
      <c r="P1943" s="116">
        <v>0.16019933812032</v>
      </c>
      <c r="Q1943" s="116">
        <v>408.19735100781497</v>
      </c>
      <c r="R1943" s="116">
        <v>1750</v>
      </c>
      <c r="S1943" s="116" t="s">
        <v>321</v>
      </c>
      <c r="T1943" s="116">
        <v>1750</v>
      </c>
      <c r="U1943" s="116" t="s">
        <v>268</v>
      </c>
      <c r="V1943" s="116" t="s">
        <v>268</v>
      </c>
      <c r="Z1943" s="116">
        <v>0</v>
      </c>
      <c r="AA1943" s="116">
        <v>1</v>
      </c>
      <c r="AB1943" s="116">
        <v>1.0210382864646901</v>
      </c>
      <c r="AC1943" s="116">
        <v>0.16019933812032</v>
      </c>
      <c r="AD1943" s="116">
        <v>408.19735100781497</v>
      </c>
      <c r="AF1943" s="116">
        <v>-1</v>
      </c>
      <c r="AG1943" s="116">
        <v>-1</v>
      </c>
      <c r="AH1943" s="116">
        <v>-1</v>
      </c>
      <c r="AI1943" s="116">
        <v>-1</v>
      </c>
      <c r="AJ1943" s="116">
        <v>0</v>
      </c>
      <c r="AM1943" s="116" t="s">
        <v>319</v>
      </c>
      <c r="AN1943" s="116">
        <v>-1</v>
      </c>
      <c r="AQ1943" s="116">
        <v>778</v>
      </c>
      <c r="AR1943" s="116" t="s">
        <v>329</v>
      </c>
      <c r="AS1943" s="116" t="s">
        <v>250</v>
      </c>
      <c r="AT1943" s="116" t="s">
        <v>268</v>
      </c>
      <c r="AV1943" s="116">
        <v>86.104775718036805</v>
      </c>
      <c r="AW1943" s="116">
        <v>0.33106030089999999</v>
      </c>
    </row>
    <row r="1944" spans="1:49" x14ac:dyDescent="0.25">
      <c r="A1944" s="127">
        <v>170000</v>
      </c>
      <c r="B1944" s="127">
        <v>680000</v>
      </c>
      <c r="C1944" s="127">
        <v>680000</v>
      </c>
      <c r="D1944" s="116" t="s">
        <v>314</v>
      </c>
      <c r="E1944" s="116" t="s">
        <v>315</v>
      </c>
      <c r="F1944" s="116" t="s">
        <v>316</v>
      </c>
      <c r="G1944" s="116" t="s">
        <v>317</v>
      </c>
      <c r="H1944" s="116">
        <v>0.36</v>
      </c>
      <c r="I1944" s="116">
        <v>0.57999999999999996</v>
      </c>
      <c r="J1944" s="116" t="s">
        <v>268</v>
      </c>
      <c r="K1944" s="116">
        <v>0.17157634208503</v>
      </c>
      <c r="L1944" s="116">
        <v>3873.5147715422299</v>
      </c>
      <c r="M1944" s="116">
        <v>9.6889577435191097</v>
      </c>
      <c r="N1944" s="116">
        <v>1.5201825809704399</v>
      </c>
      <c r="O1944" s="116">
        <v>1.66239592824947</v>
      </c>
      <c r="P1944" s="116">
        <v>0.26082736654429001</v>
      </c>
      <c r="Q1944" s="116">
        <v>664.60349551356205</v>
      </c>
      <c r="R1944" s="116">
        <v>1750</v>
      </c>
      <c r="S1944" s="116" t="s">
        <v>321</v>
      </c>
      <c r="T1944" s="116">
        <v>1750</v>
      </c>
      <c r="U1944" s="116" t="s">
        <v>268</v>
      </c>
      <c r="V1944" s="116" t="s">
        <v>268</v>
      </c>
      <c r="Z1944" s="116">
        <v>0</v>
      </c>
      <c r="AA1944" s="116">
        <v>1</v>
      </c>
      <c r="AB1944" s="116">
        <v>1.66239592824947</v>
      </c>
      <c r="AC1944" s="116">
        <v>0.26082736654429001</v>
      </c>
      <c r="AD1944" s="116">
        <v>664.60349551356205</v>
      </c>
      <c r="AF1944" s="116">
        <v>-1</v>
      </c>
      <c r="AG1944" s="116">
        <v>-1</v>
      </c>
      <c r="AH1944" s="116">
        <v>-1</v>
      </c>
      <c r="AI1944" s="116">
        <v>-1</v>
      </c>
      <c r="AJ1944" s="116">
        <v>0</v>
      </c>
      <c r="AM1944" s="116" t="s">
        <v>319</v>
      </c>
      <c r="AN1944" s="116">
        <v>-1</v>
      </c>
      <c r="AQ1944" s="116">
        <v>778</v>
      </c>
      <c r="AR1944" s="116" t="s">
        <v>329</v>
      </c>
      <c r="AS1944" s="116" t="s">
        <v>250</v>
      </c>
      <c r="AT1944" s="116" t="s">
        <v>268</v>
      </c>
      <c r="AV1944" s="116">
        <v>105.591837402712</v>
      </c>
      <c r="AW1944" s="116">
        <v>0.53901337839999997</v>
      </c>
    </row>
    <row r="1945" spans="1:49" x14ac:dyDescent="0.25">
      <c r="A1945" s="127">
        <v>170000</v>
      </c>
      <c r="B1945" s="127">
        <v>680000</v>
      </c>
      <c r="C1945" s="127">
        <v>680000</v>
      </c>
      <c r="D1945" s="116" t="s">
        <v>314</v>
      </c>
      <c r="E1945" s="116" t="s">
        <v>315</v>
      </c>
      <c r="F1945" s="116" t="s">
        <v>316</v>
      </c>
      <c r="G1945" s="116" t="s">
        <v>317</v>
      </c>
      <c r="H1945" s="116">
        <v>0.36</v>
      </c>
      <c r="I1945" s="116">
        <v>0.57999999999999996</v>
      </c>
      <c r="J1945" s="116" t="s">
        <v>268</v>
      </c>
      <c r="K1945" s="116">
        <v>0.45040599888977001</v>
      </c>
      <c r="L1945" s="116">
        <v>3864.8153022028</v>
      </c>
      <c r="M1945" s="116">
        <v>10.029087343025701</v>
      </c>
      <c r="N1945" s="116">
        <v>1.6146791687294999</v>
      </c>
      <c r="O1945" s="116">
        <v>4.5171611026883101</v>
      </c>
      <c r="P1945" s="116">
        <v>0.72726118387812</v>
      </c>
      <c r="Q1945" s="116">
        <v>1740.7359967131399</v>
      </c>
      <c r="R1945" s="116">
        <v>1210</v>
      </c>
      <c r="S1945" s="116" t="s">
        <v>318</v>
      </c>
      <c r="T1945" s="116">
        <v>1210</v>
      </c>
      <c r="U1945" s="116" t="s">
        <v>268</v>
      </c>
      <c r="V1945" s="116" t="s">
        <v>268</v>
      </c>
      <c r="Z1945" s="116">
        <v>0</v>
      </c>
      <c r="AA1945" s="116">
        <v>1</v>
      </c>
      <c r="AB1945" s="116">
        <v>4.5171611026883101</v>
      </c>
      <c r="AC1945" s="116">
        <v>0.72726118387812</v>
      </c>
      <c r="AD1945" s="116">
        <v>1740.7359967131399</v>
      </c>
      <c r="AF1945" s="116">
        <v>-1</v>
      </c>
      <c r="AG1945" s="116">
        <v>-1</v>
      </c>
      <c r="AH1945" s="116">
        <v>-1</v>
      </c>
      <c r="AI1945" s="116">
        <v>-1</v>
      </c>
      <c r="AJ1945" s="116">
        <v>0</v>
      </c>
      <c r="AM1945" s="116" t="s">
        <v>319</v>
      </c>
      <c r="AN1945" s="116">
        <v>-1</v>
      </c>
      <c r="AQ1945" s="116">
        <v>778</v>
      </c>
      <c r="AR1945" s="116" t="s">
        <v>329</v>
      </c>
      <c r="AS1945" s="116" t="s">
        <v>250</v>
      </c>
      <c r="AT1945" s="116" t="s">
        <v>268</v>
      </c>
      <c r="AV1945" s="116">
        <v>183.11688054651901</v>
      </c>
      <c r="AW1945" s="116">
        <v>1.4117891295</v>
      </c>
    </row>
    <row r="1946" spans="1:49" x14ac:dyDescent="0.25">
      <c r="A1946" s="127">
        <v>170000</v>
      </c>
      <c r="B1946" s="127">
        <v>680000</v>
      </c>
      <c r="C1946" s="127">
        <v>680000</v>
      </c>
      <c r="D1946" s="116" t="s">
        <v>314</v>
      </c>
      <c r="E1946" s="116" t="s">
        <v>315</v>
      </c>
      <c r="F1946" s="116" t="s">
        <v>316</v>
      </c>
      <c r="G1946" s="116" t="s">
        <v>317</v>
      </c>
      <c r="H1946" s="116">
        <v>0.36</v>
      </c>
      <c r="I1946" s="116">
        <v>0.57999999999999996</v>
      </c>
      <c r="J1946" s="116" t="s">
        <v>268</v>
      </c>
      <c r="K1946" s="116">
        <v>7.3068565167080005E-2</v>
      </c>
      <c r="L1946" s="116">
        <v>3864.8153022028</v>
      </c>
      <c r="M1946" s="116">
        <v>10.029087343025701</v>
      </c>
      <c r="N1946" s="116">
        <v>1.6146791687294999</v>
      </c>
      <c r="O1946" s="116">
        <v>0.73281102209024995</v>
      </c>
      <c r="P1946" s="116">
        <v>0.11798229006424001</v>
      </c>
      <c r="Q1946" s="116">
        <v>282.39650876774903</v>
      </c>
      <c r="R1946" s="116">
        <v>1310</v>
      </c>
      <c r="S1946" s="116" t="s">
        <v>318</v>
      </c>
      <c r="T1946" s="116">
        <v>1310</v>
      </c>
      <c r="U1946" s="116" t="s">
        <v>268</v>
      </c>
      <c r="V1946" s="116" t="s">
        <v>268</v>
      </c>
      <c r="Z1946" s="116">
        <v>0</v>
      </c>
      <c r="AA1946" s="116">
        <v>1</v>
      </c>
      <c r="AB1946" s="116">
        <v>0.73281102209024995</v>
      </c>
      <c r="AC1946" s="116">
        <v>0.11798229006424001</v>
      </c>
      <c r="AD1946" s="116">
        <v>282.39650876774999</v>
      </c>
      <c r="AF1946" s="116">
        <v>-1</v>
      </c>
      <c r="AG1946" s="116">
        <v>-1</v>
      </c>
      <c r="AH1946" s="116">
        <v>-1</v>
      </c>
      <c r="AI1946" s="116">
        <v>-1</v>
      </c>
      <c r="AJ1946" s="116">
        <v>0</v>
      </c>
      <c r="AM1946" s="116" t="s">
        <v>319</v>
      </c>
      <c r="AN1946" s="116">
        <v>-1</v>
      </c>
      <c r="AQ1946" s="116">
        <v>778</v>
      </c>
      <c r="AR1946" s="116" t="s">
        <v>329</v>
      </c>
      <c r="AS1946" s="116" t="s">
        <v>250</v>
      </c>
      <c r="AT1946" s="116" t="s">
        <v>268</v>
      </c>
      <c r="AV1946" s="116">
        <v>88.3481740095974</v>
      </c>
      <c r="AW1946" s="116">
        <v>0.2290320428</v>
      </c>
    </row>
    <row r="1947" spans="1:49" x14ac:dyDescent="0.25">
      <c r="A1947" s="127">
        <v>170000</v>
      </c>
      <c r="B1947" s="127">
        <v>680000</v>
      </c>
      <c r="C1947" s="127">
        <v>680000</v>
      </c>
      <c r="D1947" s="116" t="s">
        <v>314</v>
      </c>
      <c r="E1947" s="116" t="s">
        <v>315</v>
      </c>
      <c r="F1947" s="116" t="s">
        <v>316</v>
      </c>
      <c r="G1947" s="116" t="s">
        <v>317</v>
      </c>
      <c r="H1947" s="116">
        <v>0.36</v>
      </c>
      <c r="I1947" s="116">
        <v>0.57999999999999996</v>
      </c>
      <c r="J1947" s="116" t="s">
        <v>268</v>
      </c>
      <c r="K1947" s="116">
        <v>3.033136932549E-2</v>
      </c>
      <c r="L1947" s="116">
        <v>3864.8153022028</v>
      </c>
      <c r="M1947" s="116">
        <v>10.029087343025701</v>
      </c>
      <c r="N1947" s="116">
        <v>1.6146791687294999</v>
      </c>
      <c r="O1947" s="116">
        <v>0.30419595219897999</v>
      </c>
      <c r="P1947" s="116">
        <v>4.897543020892E-2</v>
      </c>
      <c r="Q1947" s="116">
        <v>117.225140305945</v>
      </c>
      <c r="R1947" s="116">
        <v>1310</v>
      </c>
      <c r="S1947" s="116" t="s">
        <v>318</v>
      </c>
      <c r="T1947" s="116">
        <v>1310</v>
      </c>
      <c r="U1947" s="116" t="s">
        <v>268</v>
      </c>
      <c r="V1947" s="116" t="s">
        <v>268</v>
      </c>
      <c r="Z1947" s="116">
        <v>0</v>
      </c>
      <c r="AA1947" s="116">
        <v>1</v>
      </c>
      <c r="AB1947" s="116">
        <v>0.30419595219897999</v>
      </c>
      <c r="AC1947" s="116">
        <v>4.897543020892E-2</v>
      </c>
      <c r="AD1947" s="116">
        <v>117.225140305943</v>
      </c>
      <c r="AF1947" s="116">
        <v>-1</v>
      </c>
      <c r="AG1947" s="116">
        <v>-1</v>
      </c>
      <c r="AH1947" s="116">
        <v>-1</v>
      </c>
      <c r="AI1947" s="116">
        <v>-1</v>
      </c>
      <c r="AJ1947" s="116">
        <v>0</v>
      </c>
      <c r="AM1947" s="116" t="s">
        <v>319</v>
      </c>
      <c r="AN1947" s="116">
        <v>-1</v>
      </c>
      <c r="AQ1947" s="116">
        <v>778</v>
      </c>
      <c r="AR1947" s="116" t="s">
        <v>329</v>
      </c>
      <c r="AS1947" s="116" t="s">
        <v>250</v>
      </c>
      <c r="AT1947" s="116" t="s">
        <v>268</v>
      </c>
      <c r="AV1947" s="116">
        <v>45.580437791212503</v>
      </c>
      <c r="AW1947" s="116">
        <v>9.5073106500000004E-2</v>
      </c>
    </row>
    <row r="1948" spans="1:49" x14ac:dyDescent="0.25">
      <c r="A1948" s="127">
        <v>170000</v>
      </c>
      <c r="B1948" s="127">
        <v>680000</v>
      </c>
      <c r="C1948" s="127">
        <v>680000</v>
      </c>
      <c r="D1948" s="116" t="s">
        <v>314</v>
      </c>
      <c r="E1948" s="116" t="s">
        <v>315</v>
      </c>
      <c r="F1948" s="116" t="s">
        <v>316</v>
      </c>
      <c r="G1948" s="116" t="s">
        <v>317</v>
      </c>
      <c r="H1948" s="116">
        <v>0.36</v>
      </c>
      <c r="I1948" s="116">
        <v>0.57999999999999996</v>
      </c>
      <c r="J1948" s="116" t="s">
        <v>268</v>
      </c>
      <c r="K1948" s="116">
        <v>6.3957520285550004E-2</v>
      </c>
      <c r="L1948" s="116">
        <v>3864.8153022028</v>
      </c>
      <c r="M1948" s="116">
        <v>10.029087343025701</v>
      </c>
      <c r="N1948" s="116">
        <v>1.6146791687294999</v>
      </c>
      <c r="O1948" s="116">
        <v>0.64143555718718004</v>
      </c>
      <c r="P1948" s="116">
        <v>0.10327087568868</v>
      </c>
      <c r="Q1948" s="116">
        <v>247.18400309056301</v>
      </c>
      <c r="R1948" s="116">
        <v>1310</v>
      </c>
      <c r="S1948" s="116" t="s">
        <v>318</v>
      </c>
      <c r="T1948" s="116">
        <v>1310</v>
      </c>
      <c r="U1948" s="116" t="s">
        <v>268</v>
      </c>
      <c r="V1948" s="116" t="s">
        <v>268</v>
      </c>
      <c r="Z1948" s="116">
        <v>0</v>
      </c>
      <c r="AA1948" s="116">
        <v>1</v>
      </c>
      <c r="AB1948" s="116">
        <v>0.64143555718718004</v>
      </c>
      <c r="AC1948" s="116">
        <v>0.10327087568868</v>
      </c>
      <c r="AD1948" s="116">
        <v>247.18400309056301</v>
      </c>
      <c r="AF1948" s="116">
        <v>-1</v>
      </c>
      <c r="AG1948" s="116">
        <v>-1</v>
      </c>
      <c r="AH1948" s="116">
        <v>-1</v>
      </c>
      <c r="AI1948" s="116">
        <v>-1</v>
      </c>
      <c r="AJ1948" s="116">
        <v>0</v>
      </c>
      <c r="AM1948" s="116" t="s">
        <v>319</v>
      </c>
      <c r="AN1948" s="116">
        <v>-1</v>
      </c>
      <c r="AQ1948" s="116">
        <v>778</v>
      </c>
      <c r="AR1948" s="116" t="s">
        <v>329</v>
      </c>
      <c r="AS1948" s="116" t="s">
        <v>250</v>
      </c>
      <c r="AT1948" s="116" t="s">
        <v>268</v>
      </c>
      <c r="AV1948" s="116">
        <v>65.795867387374201</v>
      </c>
      <c r="AW1948" s="116">
        <v>0.20047364400000001</v>
      </c>
    </row>
    <row r="1949" spans="1:49" x14ac:dyDescent="0.25">
      <c r="A1949" s="127">
        <v>170000</v>
      </c>
      <c r="B1949" s="127">
        <v>680000</v>
      </c>
      <c r="C1949" s="127">
        <v>680000</v>
      </c>
      <c r="D1949" s="116" t="s">
        <v>314</v>
      </c>
      <c r="E1949" s="116" t="s">
        <v>315</v>
      </c>
      <c r="F1949" s="116" t="s">
        <v>316</v>
      </c>
      <c r="G1949" s="116" t="s">
        <v>317</v>
      </c>
      <c r="H1949" s="116">
        <v>0.36</v>
      </c>
      <c r="I1949" s="116">
        <v>0.57999999999999996</v>
      </c>
      <c r="J1949" s="116" t="s">
        <v>268</v>
      </c>
      <c r="K1949" s="116">
        <v>0.31156263489219999</v>
      </c>
      <c r="L1949" s="116">
        <v>3874.8957363171698</v>
      </c>
      <c r="M1949" s="116">
        <v>10.407401167062901</v>
      </c>
      <c r="N1949" s="116">
        <v>1.7870494991036601</v>
      </c>
      <c r="O1949" s="116">
        <v>3.2425573299903498</v>
      </c>
      <c r="P1949" s="116">
        <v>0.55677785062353002</v>
      </c>
      <c r="Q1949" s="116">
        <v>1207.27272553955</v>
      </c>
      <c r="R1949" s="116">
        <v>1210</v>
      </c>
      <c r="S1949" s="116" t="s">
        <v>318</v>
      </c>
      <c r="T1949" s="116">
        <v>1210</v>
      </c>
      <c r="U1949" s="116" t="s">
        <v>268</v>
      </c>
      <c r="V1949" s="116" t="s">
        <v>268</v>
      </c>
      <c r="Z1949" s="116">
        <v>0</v>
      </c>
      <c r="AA1949" s="116">
        <v>1</v>
      </c>
      <c r="AB1949" s="116">
        <v>3.2425573299903498</v>
      </c>
      <c r="AC1949" s="116">
        <v>0.55677785062353002</v>
      </c>
      <c r="AD1949" s="116">
        <v>1207.27272553955</v>
      </c>
      <c r="AF1949" s="116">
        <v>-1</v>
      </c>
      <c r="AG1949" s="116">
        <v>-1</v>
      </c>
      <c r="AH1949" s="116">
        <v>-1</v>
      </c>
      <c r="AI1949" s="116">
        <v>-1</v>
      </c>
      <c r="AJ1949" s="116">
        <v>0</v>
      </c>
      <c r="AM1949" s="116" t="s">
        <v>319</v>
      </c>
      <c r="AN1949" s="116">
        <v>-1</v>
      </c>
      <c r="AQ1949" s="116">
        <v>778</v>
      </c>
      <c r="AR1949" s="116" t="s">
        <v>329</v>
      </c>
      <c r="AS1949" s="116" t="s">
        <v>250</v>
      </c>
      <c r="AT1949" s="116" t="s">
        <v>268</v>
      </c>
      <c r="AV1949" s="116">
        <v>201.052507329565</v>
      </c>
      <c r="AW1949" s="116">
        <v>0.97913440839999999</v>
      </c>
    </row>
    <row r="1950" spans="1:49" x14ac:dyDescent="0.25">
      <c r="A1950" s="127">
        <v>170000</v>
      </c>
      <c r="B1950" s="127">
        <v>680000</v>
      </c>
      <c r="C1950" s="127">
        <v>680000</v>
      </c>
      <c r="D1950" s="116" t="s">
        <v>314</v>
      </c>
      <c r="E1950" s="116" t="s">
        <v>315</v>
      </c>
      <c r="F1950" s="116" t="s">
        <v>316</v>
      </c>
      <c r="G1950" s="116" t="s">
        <v>317</v>
      </c>
      <c r="H1950" s="116">
        <v>0.36</v>
      </c>
      <c r="I1950" s="116">
        <v>0.57999999999999996</v>
      </c>
      <c r="J1950" s="116" t="s">
        <v>268</v>
      </c>
      <c r="K1950" s="116">
        <v>2.8231499570180001E-2</v>
      </c>
      <c r="L1950" s="116">
        <v>3874.8957363171698</v>
      </c>
      <c r="M1950" s="116">
        <v>10.407401167062901</v>
      </c>
      <c r="N1950" s="116">
        <v>1.7870494991036601</v>
      </c>
      <c r="O1950" s="116">
        <v>0.29381654157463999</v>
      </c>
      <c r="P1950" s="116">
        <v>5.0451087165830001E-2</v>
      </c>
      <c r="Q1950" s="116">
        <v>109.394117314338</v>
      </c>
      <c r="R1950" s="116">
        <v>1310</v>
      </c>
      <c r="S1950" s="116" t="s">
        <v>318</v>
      </c>
      <c r="T1950" s="116">
        <v>1310</v>
      </c>
      <c r="U1950" s="116" t="s">
        <v>268</v>
      </c>
      <c r="V1950" s="116" t="s">
        <v>268</v>
      </c>
      <c r="Z1950" s="116">
        <v>0</v>
      </c>
      <c r="AA1950" s="116">
        <v>1</v>
      </c>
      <c r="AB1950" s="116">
        <v>0.29381654157463999</v>
      </c>
      <c r="AC1950" s="116">
        <v>5.0451087165830001E-2</v>
      </c>
      <c r="AD1950" s="116">
        <v>109.394117314337</v>
      </c>
      <c r="AF1950" s="116">
        <v>-1</v>
      </c>
      <c r="AG1950" s="116">
        <v>-1</v>
      </c>
      <c r="AH1950" s="116">
        <v>-1</v>
      </c>
      <c r="AI1950" s="116">
        <v>-1</v>
      </c>
      <c r="AJ1950" s="116">
        <v>0</v>
      </c>
      <c r="AM1950" s="116" t="s">
        <v>319</v>
      </c>
      <c r="AN1950" s="116">
        <v>-1</v>
      </c>
      <c r="AQ1950" s="116">
        <v>778</v>
      </c>
      <c r="AR1950" s="116" t="s">
        <v>329</v>
      </c>
      <c r="AS1950" s="116" t="s">
        <v>250</v>
      </c>
      <c r="AT1950" s="116" t="s">
        <v>268</v>
      </c>
      <c r="AV1950" s="116">
        <v>55.304647743762096</v>
      </c>
      <c r="AW1950" s="116">
        <v>8.8721911900000006E-2</v>
      </c>
    </row>
    <row r="1951" spans="1:49" x14ac:dyDescent="0.25">
      <c r="A1951" s="127">
        <v>170000</v>
      </c>
      <c r="B1951" s="127">
        <v>680000</v>
      </c>
      <c r="C1951" s="127">
        <v>680000</v>
      </c>
      <c r="D1951" s="116" t="s">
        <v>314</v>
      </c>
      <c r="E1951" s="116" t="s">
        <v>315</v>
      </c>
      <c r="F1951" s="116" t="s">
        <v>316</v>
      </c>
      <c r="G1951" s="116" t="s">
        <v>317</v>
      </c>
      <c r="H1951" s="116">
        <v>0.36</v>
      </c>
      <c r="I1951" s="116">
        <v>0.57999999999999996</v>
      </c>
      <c r="J1951" s="116" t="s">
        <v>268</v>
      </c>
      <c r="K1951" s="116">
        <v>0.27796931915949002</v>
      </c>
      <c r="L1951" s="116">
        <v>3874.8957363171698</v>
      </c>
      <c r="M1951" s="116">
        <v>10.407401167062901</v>
      </c>
      <c r="N1951" s="116">
        <v>1.7870494991036601</v>
      </c>
      <c r="O1951" s="116">
        <v>2.8929382166282398</v>
      </c>
      <c r="P1951" s="116">
        <v>0.49674493257016</v>
      </c>
      <c r="Q1951" s="116">
        <v>1077.10212963812</v>
      </c>
      <c r="R1951" s="116">
        <v>1310</v>
      </c>
      <c r="S1951" s="116" t="s">
        <v>318</v>
      </c>
      <c r="T1951" s="116">
        <v>1310</v>
      </c>
      <c r="U1951" s="116" t="s">
        <v>268</v>
      </c>
      <c r="V1951" s="116" t="s">
        <v>268</v>
      </c>
      <c r="Z1951" s="116">
        <v>0</v>
      </c>
      <c r="AA1951" s="116">
        <v>1</v>
      </c>
      <c r="AB1951" s="116">
        <v>2.8929382166282398</v>
      </c>
      <c r="AC1951" s="116">
        <v>0.49674493257016</v>
      </c>
      <c r="AD1951" s="116">
        <v>1077.10212963812</v>
      </c>
      <c r="AF1951" s="116">
        <v>-1</v>
      </c>
      <c r="AG1951" s="116">
        <v>-1</v>
      </c>
      <c r="AH1951" s="116">
        <v>-1</v>
      </c>
      <c r="AI1951" s="116">
        <v>-1</v>
      </c>
      <c r="AJ1951" s="116">
        <v>0</v>
      </c>
      <c r="AM1951" s="116" t="s">
        <v>319</v>
      </c>
      <c r="AN1951" s="116">
        <v>-1</v>
      </c>
      <c r="AQ1951" s="116">
        <v>778</v>
      </c>
      <c r="AR1951" s="116" t="s">
        <v>329</v>
      </c>
      <c r="AS1951" s="116" t="s">
        <v>250</v>
      </c>
      <c r="AT1951" s="116" t="s">
        <v>268</v>
      </c>
      <c r="AV1951" s="116">
        <v>143.24455181114001</v>
      </c>
      <c r="AW1951" s="116">
        <v>0.87356214889999995</v>
      </c>
    </row>
    <row r="1952" spans="1:49" x14ac:dyDescent="0.25">
      <c r="A1952" s="127">
        <v>170000</v>
      </c>
      <c r="B1952" s="127">
        <v>680000</v>
      </c>
      <c r="C1952" s="127">
        <v>680000</v>
      </c>
      <c r="D1952" s="116" t="s">
        <v>314</v>
      </c>
      <c r="E1952" s="116" t="s">
        <v>315</v>
      </c>
      <c r="F1952" s="116" t="s">
        <v>316</v>
      </c>
      <c r="G1952" s="116" t="s">
        <v>317</v>
      </c>
      <c r="H1952" s="116">
        <v>0.36</v>
      </c>
      <c r="I1952" s="116">
        <v>0.57999999999999996</v>
      </c>
      <c r="J1952" s="116" t="s">
        <v>268</v>
      </c>
      <c r="K1952" s="116">
        <v>1.150443081038E-2</v>
      </c>
      <c r="L1952" s="116">
        <v>3436.6165136662999</v>
      </c>
      <c r="M1952" s="116">
        <v>8.7588464844121603</v>
      </c>
      <c r="N1952" s="116">
        <v>1.37310913167494</v>
      </c>
      <c r="O1952" s="116">
        <v>0.10076554335866</v>
      </c>
      <c r="P1952" s="116">
        <v>1.5796839000450001E-2</v>
      </c>
      <c r="Q1952" s="116">
        <v>39.536316903286703</v>
      </c>
      <c r="R1952" s="116">
        <v>1110</v>
      </c>
      <c r="S1952" s="116" t="s">
        <v>318</v>
      </c>
      <c r="T1952" s="116">
        <v>1110</v>
      </c>
      <c r="U1952" s="116" t="s">
        <v>268</v>
      </c>
      <c r="V1952" s="116" t="s">
        <v>268</v>
      </c>
      <c r="Z1952" s="116">
        <v>0</v>
      </c>
      <c r="AA1952" s="116">
        <v>1</v>
      </c>
      <c r="AB1952" s="116">
        <v>0.10076554335866</v>
      </c>
      <c r="AC1952" s="116">
        <v>1.5796839000450001E-2</v>
      </c>
      <c r="AD1952" s="116">
        <v>362.40989884117499</v>
      </c>
      <c r="AF1952" s="116">
        <v>-1</v>
      </c>
      <c r="AG1952" s="116">
        <v>-1</v>
      </c>
      <c r="AH1952" s="116">
        <v>-1</v>
      </c>
      <c r="AI1952" s="116">
        <v>-1</v>
      </c>
      <c r="AJ1952" s="116">
        <v>0</v>
      </c>
      <c r="AM1952" s="116" t="s">
        <v>319</v>
      </c>
      <c r="AN1952" s="116">
        <v>-1</v>
      </c>
      <c r="AQ1952" s="116">
        <v>778</v>
      </c>
      <c r="AR1952" s="116" t="s">
        <v>329</v>
      </c>
      <c r="AS1952" s="116" t="s">
        <v>250</v>
      </c>
      <c r="AT1952" s="116" t="s">
        <v>268</v>
      </c>
      <c r="AV1952" s="116">
        <v>28.9107581135587</v>
      </c>
      <c r="AW1952" s="116">
        <v>0.29392530319999999</v>
      </c>
    </row>
    <row r="1953" spans="1:49" x14ac:dyDescent="0.25">
      <c r="A1953" s="127">
        <v>170000</v>
      </c>
      <c r="B1953" s="127">
        <v>680000</v>
      </c>
      <c r="C1953" s="127">
        <v>680000</v>
      </c>
      <c r="D1953" s="116" t="s">
        <v>314</v>
      </c>
      <c r="E1953" s="116" t="s">
        <v>315</v>
      </c>
      <c r="F1953" s="116" t="s">
        <v>316</v>
      </c>
      <c r="G1953" s="116" t="s">
        <v>317</v>
      </c>
      <c r="H1953" s="116">
        <v>0.36</v>
      </c>
      <c r="I1953" s="116">
        <v>0.57999999999999996</v>
      </c>
      <c r="J1953" s="116" t="s">
        <v>330</v>
      </c>
      <c r="K1953" s="116">
        <v>1.924704113892E-2</v>
      </c>
      <c r="L1953" s="116">
        <v>3436.6165136662999</v>
      </c>
      <c r="M1953" s="116">
        <v>8.7588464844121603</v>
      </c>
      <c r="N1953" s="116">
        <v>1.37310913167494</v>
      </c>
      <c r="O1953" s="116">
        <v>0.16858187861502</v>
      </c>
      <c r="P1953" s="116">
        <v>2.6428287945580001E-2</v>
      </c>
      <c r="Q1953" s="116">
        <v>66.144699417251203</v>
      </c>
      <c r="R1953" s="116">
        <v>4110</v>
      </c>
      <c r="S1953" s="116" t="s">
        <v>331</v>
      </c>
      <c r="T1953" s="116">
        <v>4110</v>
      </c>
      <c r="U1953" s="116" t="s">
        <v>268</v>
      </c>
      <c r="V1953" s="116" t="s">
        <v>268</v>
      </c>
      <c r="Y1953" s="116" t="s">
        <v>330</v>
      </c>
      <c r="Z1953" s="116">
        <v>0</v>
      </c>
      <c r="AA1953" s="116">
        <v>1</v>
      </c>
      <c r="AB1953" s="116">
        <v>0.16858187861502</v>
      </c>
      <c r="AC1953" s="116">
        <v>2.6428287945580001E-2</v>
      </c>
      <c r="AD1953" s="116">
        <v>765.22418613219202</v>
      </c>
      <c r="AF1953" s="116">
        <v>-1</v>
      </c>
      <c r="AG1953" s="116">
        <v>-1</v>
      </c>
      <c r="AH1953" s="116">
        <v>-1</v>
      </c>
      <c r="AI1953" s="116">
        <v>-1</v>
      </c>
      <c r="AJ1953" s="116">
        <v>0</v>
      </c>
      <c r="AM1953" s="116" t="s">
        <v>319</v>
      </c>
      <c r="AN1953" s="116">
        <v>-1</v>
      </c>
      <c r="AQ1953" s="116">
        <v>778</v>
      </c>
      <c r="AR1953" s="116" t="s">
        <v>329</v>
      </c>
      <c r="AS1953" s="116" t="s">
        <v>250</v>
      </c>
      <c r="AT1953" s="116" t="s">
        <v>268</v>
      </c>
      <c r="AV1953" s="116">
        <v>43.954431479942201</v>
      </c>
      <c r="AW1953" s="116">
        <v>0.6206197779</v>
      </c>
    </row>
    <row r="1954" spans="1:49" x14ac:dyDescent="0.25">
      <c r="A1954" s="127">
        <v>170000</v>
      </c>
      <c r="B1954" s="127">
        <v>680000</v>
      </c>
      <c r="C1954" s="127">
        <v>680000</v>
      </c>
      <c r="D1954" s="116" t="s">
        <v>314</v>
      </c>
      <c r="E1954" s="116" t="s">
        <v>315</v>
      </c>
      <c r="F1954" s="116" t="s">
        <v>316</v>
      </c>
      <c r="G1954" s="116" t="s">
        <v>317</v>
      </c>
      <c r="H1954" s="116">
        <v>0.36</v>
      </c>
      <c r="I1954" s="116">
        <v>0.57999999999999996</v>
      </c>
      <c r="J1954" s="116" t="s">
        <v>268</v>
      </c>
      <c r="K1954" s="116">
        <v>1.6503492515299999E-3</v>
      </c>
      <c r="L1954" s="116">
        <v>3436.6165136662999</v>
      </c>
      <c r="M1954" s="116">
        <v>8.7588464844121603</v>
      </c>
      <c r="N1954" s="116">
        <v>1.37310913167494</v>
      </c>
      <c r="O1954" s="116">
        <v>1.445515573986E-2</v>
      </c>
      <c r="P1954" s="116">
        <v>2.26610962773E-3</v>
      </c>
      <c r="Q1954" s="116">
        <v>5.6716174911454402</v>
      </c>
      <c r="R1954" s="116">
        <v>1310</v>
      </c>
      <c r="S1954" s="116" t="s">
        <v>318</v>
      </c>
      <c r="T1954" s="116">
        <v>1310</v>
      </c>
      <c r="U1954" s="116" t="s">
        <v>268</v>
      </c>
      <c r="V1954" s="116" t="s">
        <v>268</v>
      </c>
      <c r="Z1954" s="116">
        <v>0</v>
      </c>
      <c r="AA1954" s="116">
        <v>1</v>
      </c>
      <c r="AB1954" s="116">
        <v>1.445515573986E-2</v>
      </c>
      <c r="AC1954" s="116">
        <v>2.26610962773E-3</v>
      </c>
      <c r="AD1954" s="116">
        <v>75.001460833089894</v>
      </c>
      <c r="AF1954" s="116">
        <v>-1</v>
      </c>
      <c r="AG1954" s="116">
        <v>-1</v>
      </c>
      <c r="AH1954" s="116">
        <v>-1</v>
      </c>
      <c r="AI1954" s="116">
        <v>-1</v>
      </c>
      <c r="AJ1954" s="116">
        <v>0</v>
      </c>
      <c r="AM1954" s="116" t="s">
        <v>319</v>
      </c>
      <c r="AN1954" s="116">
        <v>-1</v>
      </c>
      <c r="AQ1954" s="116">
        <v>778</v>
      </c>
      <c r="AR1954" s="116" t="s">
        <v>329</v>
      </c>
      <c r="AS1954" s="116" t="s">
        <v>250</v>
      </c>
      <c r="AT1954" s="116" t="s">
        <v>268</v>
      </c>
      <c r="AV1954" s="116">
        <v>13.668581072322599</v>
      </c>
      <c r="AW1954" s="116">
        <v>6.0828435399999999E-2</v>
      </c>
    </row>
    <row r="1955" spans="1:49" x14ac:dyDescent="0.25">
      <c r="A1955" s="127">
        <v>170000</v>
      </c>
      <c r="B1955" s="127">
        <v>680000</v>
      </c>
      <c r="C1955" s="127">
        <v>680000</v>
      </c>
      <c r="D1955" s="116" t="s">
        <v>314</v>
      </c>
      <c r="E1955" s="116" t="s">
        <v>315</v>
      </c>
      <c r="F1955" s="116" t="s">
        <v>316</v>
      </c>
      <c r="G1955" s="116" t="s">
        <v>317</v>
      </c>
      <c r="H1955" s="116">
        <v>0.36</v>
      </c>
      <c r="I1955" s="116">
        <v>0.57999999999999996</v>
      </c>
      <c r="J1955" s="116" t="s">
        <v>268</v>
      </c>
      <c r="K1955" s="116">
        <v>2.8467502018640001E-2</v>
      </c>
      <c r="L1955" s="116">
        <v>3436.6165136662999</v>
      </c>
      <c r="M1955" s="116">
        <v>8.7588464844121603</v>
      </c>
      <c r="N1955" s="116">
        <v>1.37310913167494</v>
      </c>
      <c r="O1955" s="116">
        <v>0.24934247997597001</v>
      </c>
      <c r="P1955" s="116">
        <v>3.9088986977770003E-2</v>
      </c>
      <c r="Q1955" s="116">
        <v>97.831887540090506</v>
      </c>
      <c r="R1955" s="116">
        <v>1310</v>
      </c>
      <c r="S1955" s="116" t="s">
        <v>318</v>
      </c>
      <c r="T1955" s="116">
        <v>1310</v>
      </c>
      <c r="U1955" s="116" t="s">
        <v>268</v>
      </c>
      <c r="V1955" s="116" t="s">
        <v>268</v>
      </c>
      <c r="Z1955" s="116">
        <v>0</v>
      </c>
      <c r="AA1955" s="116">
        <v>1</v>
      </c>
      <c r="AB1955" s="116">
        <v>0.24934247997597001</v>
      </c>
      <c r="AC1955" s="116">
        <v>3.9088986977770003E-2</v>
      </c>
      <c r="AD1955" s="116">
        <v>920.38054100366696</v>
      </c>
      <c r="AF1955" s="116">
        <v>-1</v>
      </c>
      <c r="AG1955" s="116">
        <v>-1</v>
      </c>
      <c r="AH1955" s="116">
        <v>-1</v>
      </c>
      <c r="AI1955" s="116">
        <v>-1</v>
      </c>
      <c r="AJ1955" s="116">
        <v>0</v>
      </c>
      <c r="AM1955" s="116" t="s">
        <v>319</v>
      </c>
      <c r="AN1955" s="116">
        <v>-1</v>
      </c>
      <c r="AQ1955" s="116">
        <v>778</v>
      </c>
      <c r="AR1955" s="116" t="s">
        <v>329</v>
      </c>
      <c r="AS1955" s="116" t="s">
        <v>250</v>
      </c>
      <c r="AT1955" s="116" t="s">
        <v>268</v>
      </c>
      <c r="AV1955" s="116">
        <v>54.004661029618802</v>
      </c>
      <c r="AW1955" s="116">
        <v>0.74645623760000002</v>
      </c>
    </row>
    <row r="1956" spans="1:49" x14ac:dyDescent="0.25">
      <c r="A1956" s="127">
        <v>170000</v>
      </c>
      <c r="B1956" s="127">
        <v>680000</v>
      </c>
      <c r="C1956" s="127">
        <v>680000</v>
      </c>
      <c r="D1956" s="116" t="s">
        <v>314</v>
      </c>
      <c r="E1956" s="116" t="s">
        <v>315</v>
      </c>
      <c r="F1956" s="116" t="s">
        <v>316</v>
      </c>
      <c r="G1956" s="116" t="s">
        <v>317</v>
      </c>
      <c r="H1956" s="116">
        <v>0.36</v>
      </c>
      <c r="I1956" s="116">
        <v>0.57999999999999996</v>
      </c>
      <c r="J1956" s="116" t="s">
        <v>268</v>
      </c>
      <c r="K1956" s="116">
        <v>0.27955163218662998</v>
      </c>
      <c r="L1956" s="116">
        <v>3888.3721784540699</v>
      </c>
      <c r="M1956" s="116">
        <v>11.901191030397399</v>
      </c>
      <c r="N1956" s="116">
        <v>2.3761669011768101</v>
      </c>
      <c r="O1956" s="116">
        <v>3.3269973775125101</v>
      </c>
      <c r="P1956" s="116">
        <v>0.66426133557181999</v>
      </c>
      <c r="Q1956" s="116">
        <v>1087.00078903592</v>
      </c>
      <c r="R1956" s="116">
        <v>1310</v>
      </c>
      <c r="S1956" s="116" t="s">
        <v>318</v>
      </c>
      <c r="T1956" s="116">
        <v>1310</v>
      </c>
      <c r="U1956" s="116" t="s">
        <v>268</v>
      </c>
      <c r="V1956" s="116" t="s">
        <v>268</v>
      </c>
      <c r="Z1956" s="116">
        <v>0</v>
      </c>
      <c r="AA1956" s="116">
        <v>1</v>
      </c>
      <c r="AB1956" s="116">
        <v>3.3269973775125101</v>
      </c>
      <c r="AC1956" s="116">
        <v>0.66426133557181999</v>
      </c>
      <c r="AD1956" s="116">
        <v>1087.00078903592</v>
      </c>
      <c r="AF1956" s="116">
        <v>-1</v>
      </c>
      <c r="AG1956" s="116">
        <v>-1</v>
      </c>
      <c r="AH1956" s="116">
        <v>-1</v>
      </c>
      <c r="AI1956" s="116">
        <v>-1</v>
      </c>
      <c r="AJ1956" s="116">
        <v>0</v>
      </c>
      <c r="AM1956" s="116" t="s">
        <v>319</v>
      </c>
      <c r="AN1956" s="116">
        <v>-1</v>
      </c>
      <c r="AQ1956" s="116">
        <v>778</v>
      </c>
      <c r="AR1956" s="116" t="s">
        <v>329</v>
      </c>
      <c r="AS1956" s="116" t="s">
        <v>250</v>
      </c>
      <c r="AT1956" s="116" t="s">
        <v>268</v>
      </c>
      <c r="AV1956" s="116">
        <v>145.259357809031</v>
      </c>
      <c r="AW1956" s="116">
        <v>0.88159025869999996</v>
      </c>
    </row>
    <row r="1957" spans="1:49" x14ac:dyDescent="0.25">
      <c r="A1957" s="127">
        <v>170000</v>
      </c>
      <c r="B1957" s="127">
        <v>680000</v>
      </c>
      <c r="C1957" s="127">
        <v>680000</v>
      </c>
      <c r="D1957" s="116" t="s">
        <v>314</v>
      </c>
      <c r="E1957" s="116" t="s">
        <v>315</v>
      </c>
      <c r="F1957" s="116" t="s">
        <v>316</v>
      </c>
      <c r="G1957" s="116" t="s">
        <v>317</v>
      </c>
      <c r="H1957" s="116">
        <v>0.36</v>
      </c>
      <c r="I1957" s="116">
        <v>0.57999999999999996</v>
      </c>
      <c r="J1957" s="116" t="s">
        <v>268</v>
      </c>
      <c r="K1957" s="116">
        <v>0.24206004651134999</v>
      </c>
      <c r="L1957" s="116">
        <v>3888.3721784540699</v>
      </c>
      <c r="M1957" s="116">
        <v>11.901191030397399</v>
      </c>
      <c r="N1957" s="116">
        <v>2.3761669011768101</v>
      </c>
      <c r="O1957" s="116">
        <v>2.8808028543584698</v>
      </c>
      <c r="P1957" s="116">
        <v>0.57517507061758999</v>
      </c>
      <c r="Q1957" s="116">
        <v>941.21955037003204</v>
      </c>
      <c r="R1957" s="116">
        <v>1310</v>
      </c>
      <c r="S1957" s="116" t="s">
        <v>318</v>
      </c>
      <c r="T1957" s="116">
        <v>1310</v>
      </c>
      <c r="U1957" s="116" t="s">
        <v>268</v>
      </c>
      <c r="V1957" s="116" t="s">
        <v>268</v>
      </c>
      <c r="Z1957" s="116">
        <v>0</v>
      </c>
      <c r="AA1957" s="116">
        <v>1</v>
      </c>
      <c r="AB1957" s="116">
        <v>2.8808028543584698</v>
      </c>
      <c r="AC1957" s="116">
        <v>0.57517507061758999</v>
      </c>
      <c r="AD1957" s="116">
        <v>941.21955037003204</v>
      </c>
      <c r="AF1957" s="116">
        <v>-1</v>
      </c>
      <c r="AG1957" s="116">
        <v>-1</v>
      </c>
      <c r="AH1957" s="116">
        <v>-1</v>
      </c>
      <c r="AI1957" s="116">
        <v>-1</v>
      </c>
      <c r="AJ1957" s="116">
        <v>0</v>
      </c>
      <c r="AM1957" s="116" t="s">
        <v>319</v>
      </c>
      <c r="AN1957" s="116">
        <v>-1</v>
      </c>
      <c r="AQ1957" s="116">
        <v>778</v>
      </c>
      <c r="AR1957" s="116" t="s">
        <v>329</v>
      </c>
      <c r="AS1957" s="116" t="s">
        <v>250</v>
      </c>
      <c r="AT1957" s="116" t="s">
        <v>268</v>
      </c>
      <c r="AV1957" s="116">
        <v>126.250372951938</v>
      </c>
      <c r="AW1957" s="116">
        <v>0.76335729959999998</v>
      </c>
    </row>
    <row r="1958" spans="1:49" x14ac:dyDescent="0.25">
      <c r="A1958" s="127">
        <v>170000</v>
      </c>
      <c r="B1958" s="127">
        <v>680000</v>
      </c>
      <c r="C1958" s="127">
        <v>680000</v>
      </c>
      <c r="D1958" s="116" t="s">
        <v>314</v>
      </c>
      <c r="E1958" s="116" t="s">
        <v>315</v>
      </c>
      <c r="F1958" s="116" t="s">
        <v>316</v>
      </c>
      <c r="G1958" s="116" t="s">
        <v>317</v>
      </c>
      <c r="H1958" s="116">
        <v>0.36</v>
      </c>
      <c r="I1958" s="116">
        <v>0.57999999999999996</v>
      </c>
      <c r="J1958" s="116" t="s">
        <v>268</v>
      </c>
      <c r="K1958" s="116">
        <v>9.6151774900889997E-2</v>
      </c>
      <c r="L1958" s="116">
        <v>3888.3721784540699</v>
      </c>
      <c r="M1958" s="116">
        <v>11.901191030397399</v>
      </c>
      <c r="N1958" s="116">
        <v>2.3761669011768101</v>
      </c>
      <c r="O1958" s="116">
        <v>1.1443206410072899</v>
      </c>
      <c r="P1958" s="116">
        <v>0.22847266500890001</v>
      </c>
      <c r="Q1958" s="116">
        <v>373.87388643360703</v>
      </c>
      <c r="R1958" s="116">
        <v>1310</v>
      </c>
      <c r="S1958" s="116" t="s">
        <v>318</v>
      </c>
      <c r="T1958" s="116">
        <v>1310</v>
      </c>
      <c r="U1958" s="116" t="s">
        <v>268</v>
      </c>
      <c r="V1958" s="116" t="s">
        <v>268</v>
      </c>
      <c r="Z1958" s="116">
        <v>0</v>
      </c>
      <c r="AA1958" s="116">
        <v>1</v>
      </c>
      <c r="AB1958" s="116">
        <v>1.1443206410072899</v>
      </c>
      <c r="AC1958" s="116">
        <v>0.22847266500890001</v>
      </c>
      <c r="AD1958" s="116">
        <v>373.87388643360703</v>
      </c>
      <c r="AF1958" s="116">
        <v>-1</v>
      </c>
      <c r="AG1958" s="116">
        <v>-1</v>
      </c>
      <c r="AH1958" s="116">
        <v>-1</v>
      </c>
      <c r="AI1958" s="116">
        <v>-1</v>
      </c>
      <c r="AJ1958" s="116">
        <v>0</v>
      </c>
      <c r="AM1958" s="116" t="s">
        <v>319</v>
      </c>
      <c r="AN1958" s="116">
        <v>-1</v>
      </c>
      <c r="AQ1958" s="116">
        <v>778</v>
      </c>
      <c r="AR1958" s="116" t="s">
        <v>329</v>
      </c>
      <c r="AS1958" s="116" t="s">
        <v>250</v>
      </c>
      <c r="AT1958" s="116" t="s">
        <v>268</v>
      </c>
      <c r="AV1958" s="116">
        <v>82.893464572210206</v>
      </c>
      <c r="AW1958" s="116">
        <v>0.30322294109999998</v>
      </c>
    </row>
    <row r="1959" spans="1:49" x14ac:dyDescent="0.25">
      <c r="A1959" s="127">
        <v>170000</v>
      </c>
      <c r="B1959" s="127">
        <v>680000</v>
      </c>
      <c r="C1959" s="127">
        <v>680000</v>
      </c>
      <c r="D1959" s="116" t="s">
        <v>314</v>
      </c>
      <c r="E1959" s="116" t="s">
        <v>315</v>
      </c>
      <c r="F1959" s="116" t="s">
        <v>316</v>
      </c>
      <c r="G1959" s="116" t="s">
        <v>317</v>
      </c>
      <c r="H1959" s="116">
        <v>0.36</v>
      </c>
      <c r="I1959" s="116">
        <v>0.57999999999999996</v>
      </c>
      <c r="J1959" s="116" t="s">
        <v>268</v>
      </c>
      <c r="K1959" s="116">
        <v>0.26451954695252</v>
      </c>
      <c r="L1959" s="116">
        <v>3845.9188833534099</v>
      </c>
      <c r="M1959" s="116">
        <v>11.2561294756136</v>
      </c>
      <c r="N1959" s="116">
        <v>2.0384634468162401</v>
      </c>
      <c r="O1959" s="116">
        <v>2.9774662693282501</v>
      </c>
      <c r="P1959" s="116">
        <v>0.53921342743110001</v>
      </c>
      <c r="Q1959" s="116">
        <v>1017.32072064079</v>
      </c>
      <c r="R1959" s="116">
        <v>1210</v>
      </c>
      <c r="S1959" s="116" t="s">
        <v>318</v>
      </c>
      <c r="T1959" s="116">
        <v>1210</v>
      </c>
      <c r="U1959" s="116" t="s">
        <v>268</v>
      </c>
      <c r="V1959" s="116" t="s">
        <v>268</v>
      </c>
      <c r="Z1959" s="116">
        <v>0</v>
      </c>
      <c r="AA1959" s="116">
        <v>1</v>
      </c>
      <c r="AB1959" s="116">
        <v>2.9774662693282501</v>
      </c>
      <c r="AC1959" s="116">
        <v>0.53921342743110001</v>
      </c>
      <c r="AD1959" s="116">
        <v>1017.32072064079</v>
      </c>
      <c r="AF1959" s="116">
        <v>-1</v>
      </c>
      <c r="AG1959" s="116">
        <v>-1</v>
      </c>
      <c r="AH1959" s="116">
        <v>-1</v>
      </c>
      <c r="AI1959" s="116">
        <v>-1</v>
      </c>
      <c r="AJ1959" s="116">
        <v>0</v>
      </c>
      <c r="AM1959" s="116" t="s">
        <v>319</v>
      </c>
      <c r="AN1959" s="116">
        <v>-1</v>
      </c>
      <c r="AQ1959" s="116">
        <v>778</v>
      </c>
      <c r="AR1959" s="116" t="s">
        <v>329</v>
      </c>
      <c r="AS1959" s="116" t="s">
        <v>250</v>
      </c>
      <c r="AT1959" s="116" t="s">
        <v>268</v>
      </c>
      <c r="AV1959" s="116">
        <v>167.027750463438</v>
      </c>
      <c r="AW1959" s="116">
        <v>0.82507763229999997</v>
      </c>
    </row>
    <row r="1960" spans="1:49" x14ac:dyDescent="0.25">
      <c r="A1960" s="127">
        <v>170000</v>
      </c>
      <c r="B1960" s="127">
        <v>680000</v>
      </c>
      <c r="C1960" s="127">
        <v>680000</v>
      </c>
      <c r="D1960" s="116" t="s">
        <v>314</v>
      </c>
      <c r="E1960" s="116" t="s">
        <v>315</v>
      </c>
      <c r="F1960" s="116" t="s">
        <v>316</v>
      </c>
      <c r="G1960" s="116" t="s">
        <v>317</v>
      </c>
      <c r="H1960" s="116">
        <v>0.36</v>
      </c>
      <c r="I1960" s="116">
        <v>0.57999999999999996</v>
      </c>
      <c r="J1960" s="116" t="s">
        <v>268</v>
      </c>
      <c r="K1960" s="116">
        <v>3.3707419427900002E-3</v>
      </c>
      <c r="L1960" s="116">
        <v>3845.9188833534099</v>
      </c>
      <c r="M1960" s="116">
        <v>11.2561294756136</v>
      </c>
      <c r="N1960" s="116">
        <v>2.0384634468162401</v>
      </c>
      <c r="O1960" s="116">
        <v>3.7941507736959999E-2</v>
      </c>
      <c r="P1960" s="116">
        <v>6.8711342390299999E-3</v>
      </c>
      <c r="Q1960" s="116">
        <v>12.9636000886989</v>
      </c>
      <c r="R1960" s="116">
        <v>1310</v>
      </c>
      <c r="S1960" s="116" t="s">
        <v>318</v>
      </c>
      <c r="T1960" s="116">
        <v>1310</v>
      </c>
      <c r="U1960" s="116" t="s">
        <v>268</v>
      </c>
      <c r="V1960" s="116" t="s">
        <v>268</v>
      </c>
      <c r="Z1960" s="116">
        <v>0</v>
      </c>
      <c r="AA1960" s="116">
        <v>1</v>
      </c>
      <c r="AB1960" s="116">
        <v>3.7941507736959999E-2</v>
      </c>
      <c r="AC1960" s="116">
        <v>6.8711342390299999E-3</v>
      </c>
      <c r="AD1960" s="116">
        <v>12.9636000886993</v>
      </c>
      <c r="AF1960" s="116">
        <v>-1</v>
      </c>
      <c r="AG1960" s="116">
        <v>-1</v>
      </c>
      <c r="AH1960" s="116">
        <v>-1</v>
      </c>
      <c r="AI1960" s="116">
        <v>-1</v>
      </c>
      <c r="AJ1960" s="116">
        <v>0</v>
      </c>
      <c r="AM1960" s="116" t="s">
        <v>319</v>
      </c>
      <c r="AN1960" s="116">
        <v>-1</v>
      </c>
      <c r="AQ1960" s="116">
        <v>778</v>
      </c>
      <c r="AR1960" s="116" t="s">
        <v>329</v>
      </c>
      <c r="AS1960" s="116" t="s">
        <v>250</v>
      </c>
      <c r="AT1960" s="116" t="s">
        <v>268</v>
      </c>
      <c r="AV1960" s="116">
        <v>30.4061435029775</v>
      </c>
      <c r="AW1960" s="116">
        <v>1.05138687E-2</v>
      </c>
    </row>
    <row r="1961" spans="1:49" x14ac:dyDescent="0.25">
      <c r="A1961" s="127">
        <v>170000</v>
      </c>
      <c r="B1961" s="127">
        <v>680000</v>
      </c>
      <c r="C1961" s="127">
        <v>680000</v>
      </c>
      <c r="D1961" s="116" t="s">
        <v>314</v>
      </c>
      <c r="E1961" s="116" t="s">
        <v>315</v>
      </c>
      <c r="F1961" s="116" t="s">
        <v>316</v>
      </c>
      <c r="G1961" s="116" t="s">
        <v>317</v>
      </c>
      <c r="H1961" s="116">
        <v>0.36</v>
      </c>
      <c r="I1961" s="116">
        <v>0.57999999999999996</v>
      </c>
      <c r="J1961" s="116" t="s">
        <v>332</v>
      </c>
      <c r="K1961" s="116">
        <v>2.4743976340000002E-4</v>
      </c>
      <c r="L1961" s="116">
        <v>3845.9188833534099</v>
      </c>
      <c r="M1961" s="116">
        <v>11.2561294756136</v>
      </c>
      <c r="N1961" s="116">
        <v>2.0384634468162401</v>
      </c>
      <c r="O1961" s="116">
        <v>2.7852140142999998E-3</v>
      </c>
      <c r="P1961" s="116">
        <v>5.0439691298999995E-4</v>
      </c>
      <c r="Q1961" s="116">
        <v>0.95163325857178005</v>
      </c>
      <c r="R1961" s="116">
        <v>1310</v>
      </c>
      <c r="S1961" s="116" t="s">
        <v>318</v>
      </c>
      <c r="T1961" s="116">
        <v>1310</v>
      </c>
      <c r="U1961" s="116" t="s">
        <v>333</v>
      </c>
      <c r="V1961" s="116" t="s">
        <v>332</v>
      </c>
      <c r="Z1961" s="116">
        <v>0</v>
      </c>
      <c r="AA1961" s="116">
        <v>1</v>
      </c>
      <c r="AB1961" s="116">
        <v>2.7852140142999998E-3</v>
      </c>
      <c r="AC1961" s="116">
        <v>5.0439691298999995E-4</v>
      </c>
      <c r="AD1961" s="116">
        <v>0.95163325857332004</v>
      </c>
      <c r="AF1961" s="116">
        <v>-1</v>
      </c>
      <c r="AG1961" s="116">
        <v>-1</v>
      </c>
      <c r="AH1961" s="116">
        <v>-1</v>
      </c>
      <c r="AI1961" s="116">
        <v>-1</v>
      </c>
      <c r="AJ1961" s="116">
        <v>0</v>
      </c>
      <c r="AM1961" s="116" t="s">
        <v>319</v>
      </c>
      <c r="AN1961" s="116">
        <v>-1</v>
      </c>
      <c r="AQ1961" s="116">
        <v>778</v>
      </c>
      <c r="AR1961" s="116" t="s">
        <v>329</v>
      </c>
      <c r="AS1961" s="116" t="s">
        <v>250</v>
      </c>
      <c r="AT1961" s="116" t="s">
        <v>268</v>
      </c>
      <c r="AV1961" s="116">
        <v>4.12930007260909</v>
      </c>
      <c r="AW1961" s="116">
        <v>7.7180309999999998E-4</v>
      </c>
    </row>
    <row r="1962" spans="1:49" x14ac:dyDescent="0.25">
      <c r="A1962" s="127">
        <v>170000</v>
      </c>
      <c r="B1962" s="127">
        <v>680000</v>
      </c>
      <c r="C1962" s="127">
        <v>680000</v>
      </c>
      <c r="D1962" s="116" t="s">
        <v>314</v>
      </c>
      <c r="E1962" s="116" t="s">
        <v>315</v>
      </c>
      <c r="F1962" s="116" t="s">
        <v>316</v>
      </c>
      <c r="G1962" s="116" t="s">
        <v>317</v>
      </c>
      <c r="H1962" s="116">
        <v>0.36</v>
      </c>
      <c r="I1962" s="116">
        <v>0.57999999999999996</v>
      </c>
      <c r="J1962" s="116" t="s">
        <v>268</v>
      </c>
      <c r="K1962" s="116">
        <v>6.3394046399849996E-2</v>
      </c>
      <c r="L1962" s="116">
        <v>3845.9188833534099</v>
      </c>
      <c r="M1962" s="116">
        <v>11.2561294756136</v>
      </c>
      <c r="N1962" s="116">
        <v>2.0384634468162401</v>
      </c>
      <c r="O1962" s="116">
        <v>0.71357159425977001</v>
      </c>
      <c r="P1962" s="116">
        <v>0.12922644633186001</v>
      </c>
      <c r="Q1962" s="116">
        <v>243.808360141365</v>
      </c>
      <c r="R1962" s="116">
        <v>1310</v>
      </c>
      <c r="S1962" s="116" t="s">
        <v>318</v>
      </c>
      <c r="T1962" s="116">
        <v>1310</v>
      </c>
      <c r="U1962" s="116" t="s">
        <v>268</v>
      </c>
      <c r="V1962" s="116" t="s">
        <v>268</v>
      </c>
      <c r="Z1962" s="116">
        <v>0</v>
      </c>
      <c r="AA1962" s="116">
        <v>1</v>
      </c>
      <c r="AB1962" s="116">
        <v>0.71357159425977001</v>
      </c>
      <c r="AC1962" s="116">
        <v>0.12922644633186001</v>
      </c>
      <c r="AD1962" s="116">
        <v>243.80836014136599</v>
      </c>
      <c r="AF1962" s="116">
        <v>-1</v>
      </c>
      <c r="AG1962" s="116">
        <v>-1</v>
      </c>
      <c r="AH1962" s="116">
        <v>-1</v>
      </c>
      <c r="AI1962" s="116">
        <v>-1</v>
      </c>
      <c r="AJ1962" s="116">
        <v>0</v>
      </c>
      <c r="AM1962" s="116" t="s">
        <v>319</v>
      </c>
      <c r="AN1962" s="116">
        <v>-1</v>
      </c>
      <c r="AQ1962" s="116">
        <v>778</v>
      </c>
      <c r="AR1962" s="116" t="s">
        <v>329</v>
      </c>
      <c r="AS1962" s="116" t="s">
        <v>250</v>
      </c>
      <c r="AT1962" s="116" t="s">
        <v>268</v>
      </c>
      <c r="AV1962" s="116">
        <v>64.527724600588598</v>
      </c>
      <c r="AW1962" s="116">
        <v>0.19773589629999999</v>
      </c>
    </row>
    <row r="1963" spans="1:49" x14ac:dyDescent="0.25">
      <c r="A1963" s="127">
        <v>170000</v>
      </c>
      <c r="B1963" s="127">
        <v>680000</v>
      </c>
      <c r="C1963" s="127">
        <v>680000</v>
      </c>
      <c r="D1963" s="116" t="s">
        <v>314</v>
      </c>
      <c r="E1963" s="116" t="s">
        <v>315</v>
      </c>
      <c r="F1963" s="116" t="s">
        <v>316</v>
      </c>
      <c r="G1963" s="116" t="s">
        <v>317</v>
      </c>
      <c r="H1963" s="116">
        <v>0.36</v>
      </c>
      <c r="I1963" s="116">
        <v>0.57999999999999996</v>
      </c>
      <c r="J1963" s="116" t="s">
        <v>332</v>
      </c>
      <c r="K1963" s="116">
        <v>5.0676084462999999E-3</v>
      </c>
      <c r="L1963" s="116">
        <v>3845.9188833534099</v>
      </c>
      <c r="M1963" s="116">
        <v>11.2561294756136</v>
      </c>
      <c r="N1963" s="116">
        <v>2.0384634468162401</v>
      </c>
      <c r="O1963" s="116">
        <v>5.7041656803319997E-2</v>
      </c>
      <c r="P1963" s="116">
        <v>1.033013458057E-2</v>
      </c>
      <c r="Q1963" s="116">
        <v>19.489611017085601</v>
      </c>
      <c r="R1963" s="116">
        <v>1310</v>
      </c>
      <c r="S1963" s="116" t="s">
        <v>318</v>
      </c>
      <c r="T1963" s="116">
        <v>1310</v>
      </c>
      <c r="U1963" s="116" t="s">
        <v>333</v>
      </c>
      <c r="V1963" s="116" t="s">
        <v>332</v>
      </c>
      <c r="Z1963" s="116">
        <v>0</v>
      </c>
      <c r="AA1963" s="116">
        <v>1</v>
      </c>
      <c r="AB1963" s="116">
        <v>5.7041656803319997E-2</v>
      </c>
      <c r="AC1963" s="116">
        <v>1.033013458057E-2</v>
      </c>
      <c r="AD1963" s="116">
        <v>19.489611017085899</v>
      </c>
      <c r="AF1963" s="116">
        <v>-1</v>
      </c>
      <c r="AG1963" s="116">
        <v>-1</v>
      </c>
      <c r="AH1963" s="116">
        <v>-1</v>
      </c>
      <c r="AI1963" s="116">
        <v>-1</v>
      </c>
      <c r="AJ1963" s="116">
        <v>0</v>
      </c>
      <c r="AM1963" s="116" t="s">
        <v>319</v>
      </c>
      <c r="AN1963" s="116">
        <v>-1</v>
      </c>
      <c r="AQ1963" s="116">
        <v>778</v>
      </c>
      <c r="AR1963" s="116" t="s">
        <v>329</v>
      </c>
      <c r="AS1963" s="116" t="s">
        <v>250</v>
      </c>
      <c r="AT1963" s="116" t="s">
        <v>268</v>
      </c>
      <c r="AV1963" s="116">
        <v>38.454122866596201</v>
      </c>
      <c r="AW1963" s="116">
        <v>1.5806659399999999E-2</v>
      </c>
    </row>
    <row r="1964" spans="1:49" x14ac:dyDescent="0.25">
      <c r="A1964" s="127">
        <v>170000</v>
      </c>
      <c r="B1964" s="127">
        <v>680000</v>
      </c>
      <c r="C1964" s="127">
        <v>680000</v>
      </c>
      <c r="D1964" s="116" t="s">
        <v>314</v>
      </c>
      <c r="E1964" s="116" t="s">
        <v>315</v>
      </c>
      <c r="F1964" s="116" t="s">
        <v>316</v>
      </c>
      <c r="G1964" s="116" t="s">
        <v>317</v>
      </c>
      <c r="H1964" s="116">
        <v>0.36</v>
      </c>
      <c r="I1964" s="116">
        <v>0.57999999999999996</v>
      </c>
      <c r="J1964" s="116" t="s">
        <v>268</v>
      </c>
      <c r="K1964" s="116">
        <v>0.10819146221836</v>
      </c>
      <c r="L1964" s="116">
        <v>3845.9188833534099</v>
      </c>
      <c r="M1964" s="116">
        <v>11.2561294756136</v>
      </c>
      <c r="N1964" s="116">
        <v>2.0384634468162401</v>
      </c>
      <c r="O1964" s="116">
        <v>1.2178171068858199</v>
      </c>
      <c r="P1964" s="116">
        <v>0.22054434098972001</v>
      </c>
      <c r="Q1964" s="116">
        <v>416.095587563207</v>
      </c>
      <c r="R1964" s="116">
        <v>1310</v>
      </c>
      <c r="S1964" s="116" t="s">
        <v>318</v>
      </c>
      <c r="T1964" s="116">
        <v>1310</v>
      </c>
      <c r="U1964" s="116" t="s">
        <v>268</v>
      </c>
      <c r="V1964" s="116" t="s">
        <v>268</v>
      </c>
      <c r="Z1964" s="116">
        <v>0</v>
      </c>
      <c r="AA1964" s="116">
        <v>1</v>
      </c>
      <c r="AB1964" s="116">
        <v>1.2178171068858199</v>
      </c>
      <c r="AC1964" s="116">
        <v>0.22054434098972001</v>
      </c>
      <c r="AD1964" s="116">
        <v>416.095587563207</v>
      </c>
      <c r="AF1964" s="116">
        <v>-1</v>
      </c>
      <c r="AG1964" s="116">
        <v>-1</v>
      </c>
      <c r="AH1964" s="116">
        <v>-1</v>
      </c>
      <c r="AI1964" s="116">
        <v>-1</v>
      </c>
      <c r="AJ1964" s="116">
        <v>0</v>
      </c>
      <c r="AM1964" s="116" t="s">
        <v>319</v>
      </c>
      <c r="AN1964" s="116">
        <v>-1</v>
      </c>
      <c r="AQ1964" s="116">
        <v>778</v>
      </c>
      <c r="AR1964" s="116" t="s">
        <v>329</v>
      </c>
      <c r="AS1964" s="116" t="s">
        <v>250</v>
      </c>
      <c r="AT1964" s="116" t="s">
        <v>268</v>
      </c>
      <c r="AV1964" s="116">
        <v>90.246909087070094</v>
      </c>
      <c r="AW1964" s="116">
        <v>0.33746600780000002</v>
      </c>
    </row>
    <row r="1965" spans="1:49" x14ac:dyDescent="0.25">
      <c r="A1965" s="127">
        <v>170000</v>
      </c>
      <c r="B1965" s="127">
        <v>680000</v>
      </c>
      <c r="C1965" s="127">
        <v>680000</v>
      </c>
      <c r="D1965" s="116" t="s">
        <v>314</v>
      </c>
      <c r="E1965" s="116" t="s">
        <v>315</v>
      </c>
      <c r="F1965" s="116" t="s">
        <v>316</v>
      </c>
      <c r="G1965" s="116" t="s">
        <v>317</v>
      </c>
      <c r="H1965" s="116">
        <v>0.36</v>
      </c>
      <c r="I1965" s="116">
        <v>0.57999999999999996</v>
      </c>
      <c r="J1965" s="116" t="s">
        <v>332</v>
      </c>
      <c r="K1965" s="116">
        <v>5.6652610052200002E-3</v>
      </c>
      <c r="L1965" s="116">
        <v>3845.9188833534099</v>
      </c>
      <c r="M1965" s="116">
        <v>11.2561294756136</v>
      </c>
      <c r="N1965" s="116">
        <v>2.0384634468162401</v>
      </c>
      <c r="O1965" s="116">
        <v>6.3768911387900001E-2</v>
      </c>
      <c r="P1965" s="116">
        <v>1.1548427475810001E-2</v>
      </c>
      <c r="Q1965" s="116">
        <v>21.7881342791013</v>
      </c>
      <c r="R1965" s="116">
        <v>1310</v>
      </c>
      <c r="S1965" s="116" t="s">
        <v>318</v>
      </c>
      <c r="T1965" s="116">
        <v>1310</v>
      </c>
      <c r="U1965" s="116" t="s">
        <v>333</v>
      </c>
      <c r="V1965" s="116" t="s">
        <v>332</v>
      </c>
      <c r="Z1965" s="116">
        <v>0</v>
      </c>
      <c r="AA1965" s="116">
        <v>1</v>
      </c>
      <c r="AB1965" s="116">
        <v>6.3768911387900001E-2</v>
      </c>
      <c r="AC1965" s="116">
        <v>1.1548427475810001E-2</v>
      </c>
      <c r="AD1965" s="116">
        <v>21.788134279101399</v>
      </c>
      <c r="AF1965" s="116">
        <v>-1</v>
      </c>
      <c r="AG1965" s="116">
        <v>-1</v>
      </c>
      <c r="AH1965" s="116">
        <v>-1</v>
      </c>
      <c r="AI1965" s="116">
        <v>-1</v>
      </c>
      <c r="AJ1965" s="116">
        <v>0</v>
      </c>
      <c r="AM1965" s="116" t="s">
        <v>319</v>
      </c>
      <c r="AN1965" s="116">
        <v>-1</v>
      </c>
      <c r="AQ1965" s="116">
        <v>778</v>
      </c>
      <c r="AR1965" s="116" t="s">
        <v>329</v>
      </c>
      <c r="AS1965" s="116" t="s">
        <v>250</v>
      </c>
      <c r="AT1965" s="116" t="s">
        <v>268</v>
      </c>
      <c r="AV1965" s="116">
        <v>63.734803022266597</v>
      </c>
      <c r="AW1965" s="116">
        <v>1.7670830700000001E-2</v>
      </c>
    </row>
    <row r="1966" spans="1:49" x14ac:dyDescent="0.25">
      <c r="A1966" s="127">
        <v>170000</v>
      </c>
      <c r="B1966" s="127">
        <v>680000</v>
      </c>
      <c r="C1966" s="127">
        <v>680000</v>
      </c>
      <c r="D1966" s="116" t="s">
        <v>314</v>
      </c>
      <c r="E1966" s="116" t="s">
        <v>315</v>
      </c>
      <c r="F1966" s="116" t="s">
        <v>316</v>
      </c>
      <c r="G1966" s="116" t="s">
        <v>317</v>
      </c>
      <c r="H1966" s="116">
        <v>0.36</v>
      </c>
      <c r="I1966" s="116">
        <v>0.57999999999999996</v>
      </c>
      <c r="J1966" s="116" t="s">
        <v>268</v>
      </c>
      <c r="K1966" s="116">
        <v>0.16730734687040999</v>
      </c>
      <c r="L1966" s="116">
        <v>3845.9188833534099</v>
      </c>
      <c r="M1966" s="116">
        <v>11.2561294756136</v>
      </c>
      <c r="N1966" s="116">
        <v>2.0384634468162401</v>
      </c>
      <c r="O1966" s="116">
        <v>1.8832331585948201</v>
      </c>
      <c r="P1966" s="116">
        <v>0.34104991097914999</v>
      </c>
      <c r="Q1966" s="116">
        <v>643.45048465269599</v>
      </c>
      <c r="R1966" s="116">
        <v>1310</v>
      </c>
      <c r="S1966" s="116" t="s">
        <v>318</v>
      </c>
      <c r="T1966" s="116">
        <v>1310</v>
      </c>
      <c r="U1966" s="116" t="s">
        <v>268</v>
      </c>
      <c r="V1966" s="116" t="s">
        <v>268</v>
      </c>
      <c r="Z1966" s="116">
        <v>0</v>
      </c>
      <c r="AA1966" s="116">
        <v>1</v>
      </c>
      <c r="AB1966" s="116">
        <v>1.8832331585948201</v>
      </c>
      <c r="AC1966" s="116">
        <v>0.34104991097914999</v>
      </c>
      <c r="AD1966" s="116">
        <v>643.45048465269599</v>
      </c>
      <c r="AF1966" s="116">
        <v>-1</v>
      </c>
      <c r="AG1966" s="116">
        <v>-1</v>
      </c>
      <c r="AH1966" s="116">
        <v>-1</v>
      </c>
      <c r="AI1966" s="116">
        <v>-1</v>
      </c>
      <c r="AJ1966" s="116">
        <v>0</v>
      </c>
      <c r="AM1966" s="116" t="s">
        <v>319</v>
      </c>
      <c r="AN1966" s="116">
        <v>-1</v>
      </c>
      <c r="AQ1966" s="116">
        <v>778</v>
      </c>
      <c r="AR1966" s="116" t="s">
        <v>329</v>
      </c>
      <c r="AS1966" s="116" t="s">
        <v>250</v>
      </c>
      <c r="AT1966" s="116" t="s">
        <v>268</v>
      </c>
      <c r="AV1966" s="116">
        <v>126.94442493396799</v>
      </c>
      <c r="AW1966" s="116">
        <v>0.52185765179999999</v>
      </c>
    </row>
    <row r="1967" spans="1:49" x14ac:dyDescent="0.25">
      <c r="A1967" s="127">
        <v>170000</v>
      </c>
      <c r="B1967" s="127">
        <v>680000</v>
      </c>
      <c r="C1967" s="127">
        <v>680000</v>
      </c>
      <c r="D1967" s="116" t="s">
        <v>314</v>
      </c>
      <c r="E1967" s="116" t="s">
        <v>315</v>
      </c>
      <c r="F1967" s="116" t="s">
        <v>316</v>
      </c>
      <c r="G1967" s="116" t="s">
        <v>317</v>
      </c>
      <c r="H1967" s="116">
        <v>0.36</v>
      </c>
      <c r="I1967" s="116">
        <v>0.57999999999999996</v>
      </c>
      <c r="J1967" s="116" t="s">
        <v>268</v>
      </c>
      <c r="K1967" s="116">
        <v>0.55502385994605996</v>
      </c>
      <c r="L1967" s="116">
        <v>3838.3455778201401</v>
      </c>
      <c r="M1967" s="116">
        <v>10.3823623869706</v>
      </c>
      <c r="N1967" s="116">
        <v>1.61095225294276</v>
      </c>
      <c r="O1967" s="116">
        <v>5.7624588473753402</v>
      </c>
      <c r="P1967" s="116">
        <v>0.89411693761710997</v>
      </c>
      <c r="Q1967" s="116">
        <v>2130.3733784086498</v>
      </c>
      <c r="R1967" s="116">
        <v>1210</v>
      </c>
      <c r="S1967" s="116" t="s">
        <v>318</v>
      </c>
      <c r="T1967" s="116">
        <v>1210</v>
      </c>
      <c r="U1967" s="116" t="s">
        <v>268</v>
      </c>
      <c r="V1967" s="116" t="s">
        <v>268</v>
      </c>
      <c r="Z1967" s="116">
        <v>0</v>
      </c>
      <c r="AA1967" s="116">
        <v>1</v>
      </c>
      <c r="AB1967" s="116">
        <v>5.7624588473753402</v>
      </c>
      <c r="AC1967" s="116">
        <v>0.89411693761710997</v>
      </c>
      <c r="AD1967" s="116">
        <v>2130.3733784086498</v>
      </c>
      <c r="AF1967" s="116">
        <v>-1</v>
      </c>
      <c r="AG1967" s="116">
        <v>-1</v>
      </c>
      <c r="AH1967" s="116">
        <v>-1</v>
      </c>
      <c r="AI1967" s="116">
        <v>-1</v>
      </c>
      <c r="AJ1967" s="116">
        <v>0</v>
      </c>
      <c r="AM1967" s="116" t="s">
        <v>319</v>
      </c>
      <c r="AN1967" s="116">
        <v>-1</v>
      </c>
      <c r="AQ1967" s="116">
        <v>778</v>
      </c>
      <c r="AR1967" s="116" t="s">
        <v>329</v>
      </c>
      <c r="AS1967" s="116" t="s">
        <v>250</v>
      </c>
      <c r="AT1967" s="116" t="s">
        <v>268</v>
      </c>
      <c r="AV1967" s="116">
        <v>200.557347204237</v>
      </c>
      <c r="AW1967" s="116">
        <v>1.7277967383999999</v>
      </c>
    </row>
    <row r="1968" spans="1:49" x14ac:dyDescent="0.25">
      <c r="A1968" s="127">
        <v>170000</v>
      </c>
      <c r="B1968" s="127">
        <v>680000</v>
      </c>
      <c r="C1968" s="127">
        <v>680000</v>
      </c>
      <c r="D1968" s="116" t="s">
        <v>314</v>
      </c>
      <c r="E1968" s="116" t="s">
        <v>315</v>
      </c>
      <c r="F1968" s="116" t="s">
        <v>316</v>
      </c>
      <c r="G1968" s="116" t="s">
        <v>317</v>
      </c>
      <c r="H1968" s="116">
        <v>0.36</v>
      </c>
      <c r="I1968" s="116">
        <v>0.57999999999999996</v>
      </c>
      <c r="J1968" s="116" t="s">
        <v>268</v>
      </c>
      <c r="K1968" s="116">
        <v>3.0972048242470001E-2</v>
      </c>
      <c r="L1968" s="116">
        <v>3838.3455778201401</v>
      </c>
      <c r="M1968" s="116">
        <v>10.3823623869706</v>
      </c>
      <c r="N1968" s="116">
        <v>1.61095225294276</v>
      </c>
      <c r="O1968" s="116">
        <v>0.32156302872009002</v>
      </c>
      <c r="P1968" s="116">
        <v>4.9894490894459999E-2</v>
      </c>
      <c r="Q1968" s="116">
        <v>118.881424407528</v>
      </c>
      <c r="R1968" s="116">
        <v>1310</v>
      </c>
      <c r="S1968" s="116" t="s">
        <v>318</v>
      </c>
      <c r="T1968" s="116">
        <v>1310</v>
      </c>
      <c r="U1968" s="116" t="s">
        <v>268</v>
      </c>
      <c r="V1968" s="116" t="s">
        <v>268</v>
      </c>
      <c r="Z1968" s="116">
        <v>0</v>
      </c>
      <c r="AA1968" s="116">
        <v>1</v>
      </c>
      <c r="AB1968" s="116">
        <v>0.32156302872009002</v>
      </c>
      <c r="AC1968" s="116">
        <v>4.9894490894459999E-2</v>
      </c>
      <c r="AD1968" s="116">
        <v>118.881424407526</v>
      </c>
      <c r="AF1968" s="116">
        <v>-1</v>
      </c>
      <c r="AG1968" s="116">
        <v>-1</v>
      </c>
      <c r="AH1968" s="116">
        <v>-1</v>
      </c>
      <c r="AI1968" s="116">
        <v>-1</v>
      </c>
      <c r="AJ1968" s="116">
        <v>0</v>
      </c>
      <c r="AM1968" s="116" t="s">
        <v>319</v>
      </c>
      <c r="AN1968" s="116">
        <v>-1</v>
      </c>
      <c r="AQ1968" s="116">
        <v>778</v>
      </c>
      <c r="AR1968" s="116" t="s">
        <v>329</v>
      </c>
      <c r="AS1968" s="116" t="s">
        <v>250</v>
      </c>
      <c r="AT1968" s="116" t="s">
        <v>268</v>
      </c>
      <c r="AV1968" s="116">
        <v>45.732628284462599</v>
      </c>
      <c r="AW1968" s="116">
        <v>9.6416402600000006E-2</v>
      </c>
    </row>
    <row r="1969" spans="1:49" x14ac:dyDescent="0.25">
      <c r="A1969" s="127">
        <v>170000</v>
      </c>
      <c r="B1969" s="127">
        <v>680000</v>
      </c>
      <c r="C1969" s="127">
        <v>680000</v>
      </c>
      <c r="D1969" s="116" t="s">
        <v>314</v>
      </c>
      <c r="E1969" s="116" t="s">
        <v>315</v>
      </c>
      <c r="F1969" s="116" t="s">
        <v>316</v>
      </c>
      <c r="G1969" s="116" t="s">
        <v>317</v>
      </c>
      <c r="H1969" s="116">
        <v>0.36</v>
      </c>
      <c r="I1969" s="116">
        <v>0.57999999999999996</v>
      </c>
      <c r="J1969" s="116" t="s">
        <v>268</v>
      </c>
      <c r="K1969" s="116">
        <v>3.1767545640459999E-2</v>
      </c>
      <c r="L1969" s="116">
        <v>3838.3455778201401</v>
      </c>
      <c r="M1969" s="116">
        <v>10.3823623869706</v>
      </c>
      <c r="N1969" s="116">
        <v>1.61095225294276</v>
      </c>
      <c r="O1969" s="116">
        <v>0.32982217098394001</v>
      </c>
      <c r="P1969" s="116">
        <v>5.117599921997E-2</v>
      </c>
      <c r="Q1969" s="116">
        <v>121.934818327282</v>
      </c>
      <c r="R1969" s="116">
        <v>1310</v>
      </c>
      <c r="S1969" s="116" t="s">
        <v>318</v>
      </c>
      <c r="T1969" s="116">
        <v>1310</v>
      </c>
      <c r="U1969" s="116" t="s">
        <v>268</v>
      </c>
      <c r="V1969" s="116" t="s">
        <v>268</v>
      </c>
      <c r="Z1969" s="116">
        <v>0</v>
      </c>
      <c r="AA1969" s="116">
        <v>1</v>
      </c>
      <c r="AB1969" s="116">
        <v>0.32982217098394001</v>
      </c>
      <c r="AC1969" s="116">
        <v>5.117599921997E-2</v>
      </c>
      <c r="AD1969" s="116">
        <v>121.934818327283</v>
      </c>
      <c r="AF1969" s="116">
        <v>-1</v>
      </c>
      <c r="AG1969" s="116">
        <v>-1</v>
      </c>
      <c r="AH1969" s="116">
        <v>-1</v>
      </c>
      <c r="AI1969" s="116">
        <v>-1</v>
      </c>
      <c r="AJ1969" s="116">
        <v>0</v>
      </c>
      <c r="AM1969" s="116" t="s">
        <v>319</v>
      </c>
      <c r="AN1969" s="116">
        <v>-1</v>
      </c>
      <c r="AQ1969" s="116">
        <v>778</v>
      </c>
      <c r="AR1969" s="116" t="s">
        <v>329</v>
      </c>
      <c r="AS1969" s="116" t="s">
        <v>250</v>
      </c>
      <c r="AT1969" s="116" t="s">
        <v>268</v>
      </c>
      <c r="AV1969" s="116">
        <v>81.428989888361002</v>
      </c>
      <c r="AW1969" s="116">
        <v>9.8892796699999994E-2</v>
      </c>
    </row>
    <row r="1970" spans="1:49" x14ac:dyDescent="0.25">
      <c r="A1970" s="127">
        <v>170000</v>
      </c>
      <c r="B1970" s="127">
        <v>680000</v>
      </c>
      <c r="C1970" s="127">
        <v>680000</v>
      </c>
      <c r="D1970" s="116" t="s">
        <v>314</v>
      </c>
      <c r="E1970" s="116" t="s">
        <v>315</v>
      </c>
      <c r="F1970" s="116" t="s">
        <v>316</v>
      </c>
      <c r="G1970" s="116" t="s">
        <v>317</v>
      </c>
      <c r="H1970" s="116">
        <v>0.36</v>
      </c>
      <c r="I1970" s="116">
        <v>0.57999999999999996</v>
      </c>
      <c r="J1970" s="116" t="s">
        <v>268</v>
      </c>
      <c r="K1970" s="116">
        <v>0.33820566457705997</v>
      </c>
      <c r="L1970" s="116">
        <v>3820.7921065963101</v>
      </c>
      <c r="M1970" s="116">
        <v>10.9875479090553</v>
      </c>
      <c r="N1970" s="116">
        <v>1.88244372129008</v>
      </c>
      <c r="O1970" s="116">
        <v>3.71605094265438</v>
      </c>
      <c r="P1970" s="116">
        <v>0.63665312978782995</v>
      </c>
      <c r="Q1970" s="116">
        <v>1292.2135336222</v>
      </c>
      <c r="R1970" s="116">
        <v>1210</v>
      </c>
      <c r="S1970" s="116" t="s">
        <v>318</v>
      </c>
      <c r="T1970" s="116">
        <v>1210</v>
      </c>
      <c r="U1970" s="116" t="s">
        <v>268</v>
      </c>
      <c r="V1970" s="116" t="s">
        <v>268</v>
      </c>
      <c r="Z1970" s="116">
        <v>0</v>
      </c>
      <c r="AA1970" s="116">
        <v>1</v>
      </c>
      <c r="AB1970" s="116">
        <v>3.71605094265438</v>
      </c>
      <c r="AC1970" s="116">
        <v>0.63665312978782995</v>
      </c>
      <c r="AD1970" s="116">
        <v>1292.2135336222</v>
      </c>
      <c r="AF1970" s="116">
        <v>-1</v>
      </c>
      <c r="AG1970" s="116">
        <v>-1</v>
      </c>
      <c r="AH1970" s="116">
        <v>-1</v>
      </c>
      <c r="AI1970" s="116">
        <v>-1</v>
      </c>
      <c r="AJ1970" s="116">
        <v>0</v>
      </c>
      <c r="AM1970" s="116" t="s">
        <v>319</v>
      </c>
      <c r="AN1970" s="116">
        <v>-1</v>
      </c>
      <c r="AQ1970" s="116">
        <v>778</v>
      </c>
      <c r="AR1970" s="116" t="s">
        <v>329</v>
      </c>
      <c r="AS1970" s="116" t="s">
        <v>250</v>
      </c>
      <c r="AT1970" s="116" t="s">
        <v>268</v>
      </c>
      <c r="AV1970" s="116">
        <v>175.716991079644</v>
      </c>
      <c r="AW1970" s="116">
        <v>1.0480239526999999</v>
      </c>
    </row>
    <row r="1971" spans="1:49" x14ac:dyDescent="0.25">
      <c r="A1971" s="127">
        <v>170000</v>
      </c>
      <c r="B1971" s="127">
        <v>680000</v>
      </c>
      <c r="C1971" s="127">
        <v>680000</v>
      </c>
      <c r="D1971" s="116" t="s">
        <v>314</v>
      </c>
      <c r="E1971" s="116" t="s">
        <v>315</v>
      </c>
      <c r="F1971" s="116" t="s">
        <v>316</v>
      </c>
      <c r="G1971" s="116" t="s">
        <v>317</v>
      </c>
      <c r="H1971" s="116">
        <v>0.36</v>
      </c>
      <c r="I1971" s="116">
        <v>0.57999999999999996</v>
      </c>
      <c r="J1971" s="116" t="s">
        <v>332</v>
      </c>
      <c r="K1971" s="116">
        <v>5.1888058396269997E-2</v>
      </c>
      <c r="L1971" s="116">
        <v>3820.7921065963101</v>
      </c>
      <c r="M1971" s="116">
        <v>10.9875479090553</v>
      </c>
      <c r="N1971" s="116">
        <v>1.88244372129008</v>
      </c>
      <c r="O1971" s="116">
        <v>0.57012252753693005</v>
      </c>
      <c r="P1971" s="116">
        <v>9.7676349738000004E-2</v>
      </c>
      <c r="Q1971" s="116">
        <v>198.25348394709599</v>
      </c>
      <c r="R1971" s="116">
        <v>1210</v>
      </c>
      <c r="S1971" s="116" t="s">
        <v>318</v>
      </c>
      <c r="T1971" s="116">
        <v>1210</v>
      </c>
      <c r="U1971" s="116" t="s">
        <v>333</v>
      </c>
      <c r="V1971" s="116" t="s">
        <v>332</v>
      </c>
      <c r="Z1971" s="116">
        <v>0</v>
      </c>
      <c r="AA1971" s="116">
        <v>1</v>
      </c>
      <c r="AB1971" s="116">
        <v>0.57012252753693005</v>
      </c>
      <c r="AC1971" s="116">
        <v>9.7676349738000004E-2</v>
      </c>
      <c r="AD1971" s="116">
        <v>198.25348394709701</v>
      </c>
      <c r="AF1971" s="116">
        <v>-1</v>
      </c>
      <c r="AG1971" s="116">
        <v>-1</v>
      </c>
      <c r="AH1971" s="116">
        <v>-1</v>
      </c>
      <c r="AI1971" s="116">
        <v>-1</v>
      </c>
      <c r="AJ1971" s="116">
        <v>0</v>
      </c>
      <c r="AM1971" s="116" t="s">
        <v>319</v>
      </c>
      <c r="AN1971" s="116">
        <v>-1</v>
      </c>
      <c r="AQ1971" s="116">
        <v>778</v>
      </c>
      <c r="AR1971" s="116" t="s">
        <v>329</v>
      </c>
      <c r="AS1971" s="116" t="s">
        <v>250</v>
      </c>
      <c r="AT1971" s="116" t="s">
        <v>268</v>
      </c>
      <c r="AV1971" s="116">
        <v>59.445577793949397</v>
      </c>
      <c r="AW1971" s="116">
        <v>0.16078952469999999</v>
      </c>
    </row>
    <row r="1972" spans="1:49" x14ac:dyDescent="0.25">
      <c r="A1972" s="127">
        <v>170000</v>
      </c>
      <c r="B1972" s="127">
        <v>680000</v>
      </c>
      <c r="C1972" s="127">
        <v>680000</v>
      </c>
      <c r="D1972" s="116" t="s">
        <v>314</v>
      </c>
      <c r="E1972" s="116" t="s">
        <v>315</v>
      </c>
      <c r="F1972" s="116" t="s">
        <v>316</v>
      </c>
      <c r="G1972" s="116" t="s">
        <v>317</v>
      </c>
      <c r="H1972" s="116">
        <v>0.36</v>
      </c>
      <c r="I1972" s="116">
        <v>0.57999999999999996</v>
      </c>
      <c r="J1972" s="116" t="s">
        <v>268</v>
      </c>
      <c r="K1972" s="116">
        <v>1.701182175819E-2</v>
      </c>
      <c r="L1972" s="116">
        <v>3820.7921065963101</v>
      </c>
      <c r="M1972" s="116">
        <v>10.9875479090553</v>
      </c>
      <c r="N1972" s="116">
        <v>1.88244372129008</v>
      </c>
      <c r="O1972" s="116">
        <v>0.18691820658843999</v>
      </c>
      <c r="P1972" s="116">
        <v>3.2023797056410001E-2</v>
      </c>
      <c r="Q1972" s="116">
        <v>64.998634292523505</v>
      </c>
      <c r="R1972" s="116">
        <v>1310</v>
      </c>
      <c r="S1972" s="116" t="s">
        <v>318</v>
      </c>
      <c r="T1972" s="116">
        <v>1310</v>
      </c>
      <c r="U1972" s="116" t="s">
        <v>268</v>
      </c>
      <c r="V1972" s="116" t="s">
        <v>268</v>
      </c>
      <c r="Z1972" s="116">
        <v>0</v>
      </c>
      <c r="AA1972" s="116">
        <v>1</v>
      </c>
      <c r="AB1972" s="116">
        <v>0.18691820658843999</v>
      </c>
      <c r="AC1972" s="116">
        <v>3.2023797056410001E-2</v>
      </c>
      <c r="AD1972" s="116">
        <v>64.998634292523505</v>
      </c>
      <c r="AF1972" s="116">
        <v>-1</v>
      </c>
      <c r="AG1972" s="116">
        <v>-1</v>
      </c>
      <c r="AH1972" s="116">
        <v>-1</v>
      </c>
      <c r="AI1972" s="116">
        <v>-1</v>
      </c>
      <c r="AJ1972" s="116">
        <v>0</v>
      </c>
      <c r="AM1972" s="116" t="s">
        <v>319</v>
      </c>
      <c r="AN1972" s="116">
        <v>-1</v>
      </c>
      <c r="AQ1972" s="116">
        <v>778</v>
      </c>
      <c r="AR1972" s="116" t="s">
        <v>329</v>
      </c>
      <c r="AS1972" s="116" t="s">
        <v>250</v>
      </c>
      <c r="AT1972" s="116" t="s">
        <v>268</v>
      </c>
      <c r="AV1972" s="116">
        <v>41.365125506670502</v>
      </c>
      <c r="AW1972" s="116">
        <v>5.2715842899999997E-2</v>
      </c>
    </row>
    <row r="1973" spans="1:49" x14ac:dyDescent="0.25">
      <c r="A1973" s="127">
        <v>170000</v>
      </c>
      <c r="B1973" s="127">
        <v>680000</v>
      </c>
      <c r="C1973" s="127">
        <v>680000</v>
      </c>
      <c r="D1973" s="116" t="s">
        <v>314</v>
      </c>
      <c r="E1973" s="116" t="s">
        <v>315</v>
      </c>
      <c r="F1973" s="116" t="s">
        <v>316</v>
      </c>
      <c r="G1973" s="116" t="s">
        <v>317</v>
      </c>
      <c r="H1973" s="116">
        <v>0.36</v>
      </c>
      <c r="I1973" s="116">
        <v>0.57999999999999996</v>
      </c>
      <c r="J1973" s="116" t="s">
        <v>332</v>
      </c>
      <c r="K1973" s="116">
        <v>1.19350269976E-2</v>
      </c>
      <c r="L1973" s="116">
        <v>3820.7921065963101</v>
      </c>
      <c r="M1973" s="116">
        <v>10.9875479090553</v>
      </c>
      <c r="N1973" s="116">
        <v>1.88244372129008</v>
      </c>
      <c r="O1973" s="116">
        <v>0.13113668093204001</v>
      </c>
      <c r="P1973" s="116">
        <v>2.246701663506E-2</v>
      </c>
      <c r="Q1973" s="116">
        <v>45.601256944459301</v>
      </c>
      <c r="R1973" s="116">
        <v>1310</v>
      </c>
      <c r="S1973" s="116" t="s">
        <v>318</v>
      </c>
      <c r="T1973" s="116">
        <v>1310</v>
      </c>
      <c r="U1973" s="116" t="s">
        <v>333</v>
      </c>
      <c r="V1973" s="116" t="s">
        <v>332</v>
      </c>
      <c r="Z1973" s="116">
        <v>0</v>
      </c>
      <c r="AA1973" s="116">
        <v>1</v>
      </c>
      <c r="AB1973" s="116">
        <v>0.13113668093204001</v>
      </c>
      <c r="AC1973" s="116">
        <v>2.246701663506E-2</v>
      </c>
      <c r="AD1973" s="116">
        <v>45.601256944459699</v>
      </c>
      <c r="AF1973" s="116">
        <v>-1</v>
      </c>
      <c r="AG1973" s="116">
        <v>-1</v>
      </c>
      <c r="AH1973" s="116">
        <v>-1</v>
      </c>
      <c r="AI1973" s="116">
        <v>-1</v>
      </c>
      <c r="AJ1973" s="116">
        <v>0</v>
      </c>
      <c r="AM1973" s="116" t="s">
        <v>319</v>
      </c>
      <c r="AN1973" s="116">
        <v>-1</v>
      </c>
      <c r="AQ1973" s="116">
        <v>778</v>
      </c>
      <c r="AR1973" s="116" t="s">
        <v>329</v>
      </c>
      <c r="AS1973" s="116" t="s">
        <v>250</v>
      </c>
      <c r="AT1973" s="116" t="s">
        <v>268</v>
      </c>
      <c r="AV1973" s="116">
        <v>31.7141985428905</v>
      </c>
      <c r="AW1973" s="116">
        <v>3.69839878E-2</v>
      </c>
    </row>
    <row r="1974" spans="1:49" x14ac:dyDescent="0.25">
      <c r="A1974" s="127">
        <v>170000</v>
      </c>
      <c r="B1974" s="127">
        <v>680000</v>
      </c>
      <c r="C1974" s="127">
        <v>680000</v>
      </c>
      <c r="D1974" s="116" t="s">
        <v>314</v>
      </c>
      <c r="E1974" s="116" t="s">
        <v>315</v>
      </c>
      <c r="F1974" s="116" t="s">
        <v>316</v>
      </c>
      <c r="G1974" s="116" t="s">
        <v>317</v>
      </c>
      <c r="H1974" s="116">
        <v>0.36</v>
      </c>
      <c r="I1974" s="116">
        <v>0.57999999999999996</v>
      </c>
      <c r="J1974" s="116" t="s">
        <v>268</v>
      </c>
      <c r="K1974" s="116">
        <v>0.11204652313428</v>
      </c>
      <c r="L1974" s="116">
        <v>3820.7921065963101</v>
      </c>
      <c r="M1974" s="116">
        <v>10.9875479090553</v>
      </c>
      <c r="N1974" s="116">
        <v>1.88244372129008</v>
      </c>
      <c r="O1974" s="116">
        <v>1.2311165409810301</v>
      </c>
      <c r="P1974" s="116">
        <v>0.21092127396651</v>
      </c>
      <c r="Q1974" s="116">
        <v>428.10647116303801</v>
      </c>
      <c r="R1974" s="116">
        <v>1310</v>
      </c>
      <c r="S1974" s="116" t="s">
        <v>318</v>
      </c>
      <c r="T1974" s="116">
        <v>1310</v>
      </c>
      <c r="U1974" s="116" t="s">
        <v>268</v>
      </c>
      <c r="V1974" s="116" t="s">
        <v>268</v>
      </c>
      <c r="Z1974" s="116">
        <v>0</v>
      </c>
      <c r="AA1974" s="116">
        <v>1</v>
      </c>
      <c r="AB1974" s="116">
        <v>1.2311165409810301</v>
      </c>
      <c r="AC1974" s="116">
        <v>0.21092127396651</v>
      </c>
      <c r="AD1974" s="116">
        <v>428.10647116303801</v>
      </c>
      <c r="AF1974" s="116">
        <v>-1</v>
      </c>
      <c r="AG1974" s="116">
        <v>-1</v>
      </c>
      <c r="AH1974" s="116">
        <v>-1</v>
      </c>
      <c r="AI1974" s="116">
        <v>-1</v>
      </c>
      <c r="AJ1974" s="116">
        <v>0</v>
      </c>
      <c r="AM1974" s="116" t="s">
        <v>319</v>
      </c>
      <c r="AN1974" s="116">
        <v>-1</v>
      </c>
      <c r="AQ1974" s="116">
        <v>778</v>
      </c>
      <c r="AR1974" s="116" t="s">
        <v>329</v>
      </c>
      <c r="AS1974" s="116" t="s">
        <v>250</v>
      </c>
      <c r="AT1974" s="116" t="s">
        <v>268</v>
      </c>
      <c r="AV1974" s="116">
        <v>88.112663587844594</v>
      </c>
      <c r="AW1974" s="116">
        <v>0.34720719480000001</v>
      </c>
    </row>
    <row r="1975" spans="1:49" x14ac:dyDescent="0.25">
      <c r="A1975" s="127">
        <v>170000</v>
      </c>
      <c r="B1975" s="127">
        <v>680000</v>
      </c>
      <c r="C1975" s="127">
        <v>680000</v>
      </c>
      <c r="D1975" s="116" t="s">
        <v>314</v>
      </c>
      <c r="E1975" s="116" t="s">
        <v>315</v>
      </c>
      <c r="F1975" s="116" t="s">
        <v>316</v>
      </c>
      <c r="G1975" s="116" t="s">
        <v>317</v>
      </c>
      <c r="H1975" s="116">
        <v>0.36</v>
      </c>
      <c r="I1975" s="116">
        <v>0.57999999999999996</v>
      </c>
      <c r="J1975" s="116" t="s">
        <v>332</v>
      </c>
      <c r="K1975" s="116">
        <v>7.6709778682909999E-2</v>
      </c>
      <c r="L1975" s="116">
        <v>3820.7921065963101</v>
      </c>
      <c r="M1975" s="116">
        <v>10.9875479090553</v>
      </c>
      <c r="N1975" s="116">
        <v>1.88244372129008</v>
      </c>
      <c r="O1975" s="116">
        <v>0.84285236837152999</v>
      </c>
      <c r="P1975" s="116">
        <v>0.14440184124319999</v>
      </c>
      <c r="Q1975" s="116">
        <v>293.09211689042399</v>
      </c>
      <c r="R1975" s="116">
        <v>1310</v>
      </c>
      <c r="S1975" s="116" t="s">
        <v>318</v>
      </c>
      <c r="T1975" s="116">
        <v>1310</v>
      </c>
      <c r="U1975" s="116" t="s">
        <v>333</v>
      </c>
      <c r="V1975" s="116" t="s">
        <v>332</v>
      </c>
      <c r="Z1975" s="116">
        <v>0</v>
      </c>
      <c r="AA1975" s="116">
        <v>1</v>
      </c>
      <c r="AB1975" s="116">
        <v>0.84285236837152999</v>
      </c>
      <c r="AC1975" s="116">
        <v>0.14440184124319999</v>
      </c>
      <c r="AD1975" s="116">
        <v>293.09211689042399</v>
      </c>
      <c r="AF1975" s="116">
        <v>-1</v>
      </c>
      <c r="AG1975" s="116">
        <v>-1</v>
      </c>
      <c r="AH1975" s="116">
        <v>-1</v>
      </c>
      <c r="AI1975" s="116">
        <v>-1</v>
      </c>
      <c r="AJ1975" s="116">
        <v>0</v>
      </c>
      <c r="AM1975" s="116" t="s">
        <v>319</v>
      </c>
      <c r="AN1975" s="116">
        <v>-1</v>
      </c>
      <c r="AQ1975" s="116">
        <v>778</v>
      </c>
      <c r="AR1975" s="116" t="s">
        <v>329</v>
      </c>
      <c r="AS1975" s="116" t="s">
        <v>250</v>
      </c>
      <c r="AT1975" s="116" t="s">
        <v>268</v>
      </c>
      <c r="AV1975" s="116">
        <v>77.853462377097401</v>
      </c>
      <c r="AW1975" s="116">
        <v>0.23770650190000001</v>
      </c>
    </row>
    <row r="1976" spans="1:49" x14ac:dyDescent="0.25">
      <c r="A1976" s="127">
        <v>170000</v>
      </c>
      <c r="B1976" s="127">
        <v>680000</v>
      </c>
      <c r="C1976" s="127">
        <v>680000</v>
      </c>
      <c r="D1976" s="116" t="s">
        <v>314</v>
      </c>
      <c r="E1976" s="116" t="s">
        <v>315</v>
      </c>
      <c r="F1976" s="116" t="s">
        <v>316</v>
      </c>
      <c r="G1976" s="116" t="s">
        <v>317</v>
      </c>
      <c r="H1976" s="116">
        <v>0.36</v>
      </c>
      <c r="I1976" s="116">
        <v>0.57999999999999996</v>
      </c>
      <c r="J1976" s="116" t="s">
        <v>268</v>
      </c>
      <c r="K1976" s="116">
        <v>7.6749989466699999E-3</v>
      </c>
      <c r="L1976" s="116">
        <v>3820.7921065963101</v>
      </c>
      <c r="M1976" s="116">
        <v>10.9875479090553</v>
      </c>
      <c r="N1976" s="116">
        <v>1.88244372129008</v>
      </c>
      <c r="O1976" s="116">
        <v>8.4329418628559999E-2</v>
      </c>
      <c r="P1976" s="116">
        <v>1.4447753578079999E-2</v>
      </c>
      <c r="Q1976" s="116">
        <v>29.324575393598501</v>
      </c>
      <c r="R1976" s="116">
        <v>1310</v>
      </c>
      <c r="S1976" s="116" t="s">
        <v>318</v>
      </c>
      <c r="T1976" s="116">
        <v>1310</v>
      </c>
      <c r="U1976" s="116" t="s">
        <v>268</v>
      </c>
      <c r="V1976" s="116" t="s">
        <v>268</v>
      </c>
      <c r="Z1976" s="116">
        <v>0</v>
      </c>
      <c r="AA1976" s="116">
        <v>1</v>
      </c>
      <c r="AB1976" s="116">
        <v>8.4329418628559999E-2</v>
      </c>
      <c r="AC1976" s="116">
        <v>1.4447753578079999E-2</v>
      </c>
      <c r="AD1976" s="116">
        <v>29.3245753935972</v>
      </c>
      <c r="AF1976" s="116">
        <v>-1</v>
      </c>
      <c r="AG1976" s="116">
        <v>-1</v>
      </c>
      <c r="AH1976" s="116">
        <v>-1</v>
      </c>
      <c r="AI1976" s="116">
        <v>-1</v>
      </c>
      <c r="AJ1976" s="116">
        <v>0</v>
      </c>
      <c r="AM1976" s="116" t="s">
        <v>319</v>
      </c>
      <c r="AN1976" s="116">
        <v>-1</v>
      </c>
      <c r="AQ1976" s="116">
        <v>778</v>
      </c>
      <c r="AR1976" s="116" t="s">
        <v>329</v>
      </c>
      <c r="AS1976" s="116" t="s">
        <v>250</v>
      </c>
      <c r="AT1976" s="116" t="s">
        <v>268</v>
      </c>
      <c r="AV1976" s="116">
        <v>86.305195269521505</v>
      </c>
      <c r="AW1976" s="116">
        <v>2.3783110600000001E-2</v>
      </c>
    </row>
    <row r="1977" spans="1:49" x14ac:dyDescent="0.25">
      <c r="A1977" s="127">
        <v>170000</v>
      </c>
      <c r="B1977" s="127">
        <v>680000</v>
      </c>
      <c r="C1977" s="127">
        <v>680000</v>
      </c>
      <c r="D1977" s="116" t="s">
        <v>314</v>
      </c>
      <c r="E1977" s="116" t="s">
        <v>315</v>
      </c>
      <c r="F1977" s="116" t="s">
        <v>316</v>
      </c>
      <c r="G1977" s="116" t="s">
        <v>317</v>
      </c>
      <c r="H1977" s="116">
        <v>0.36</v>
      </c>
      <c r="I1977" s="116">
        <v>0.57999999999999996</v>
      </c>
      <c r="J1977" s="116" t="s">
        <v>268</v>
      </c>
      <c r="K1977" s="116">
        <v>2.29158110586E-3</v>
      </c>
      <c r="L1977" s="116">
        <v>3820.7921065963101</v>
      </c>
      <c r="M1977" s="116">
        <v>10.9875479090553</v>
      </c>
      <c r="N1977" s="116">
        <v>1.88244372129008</v>
      </c>
      <c r="O1977" s="116">
        <v>2.5178857188139999E-2</v>
      </c>
      <c r="P1977" s="116">
        <v>4.3137724645499996E-3</v>
      </c>
      <c r="Q1977" s="116">
        <v>8.7556550009027898</v>
      </c>
      <c r="R1977" s="116">
        <v>1310</v>
      </c>
      <c r="S1977" s="116" t="s">
        <v>318</v>
      </c>
      <c r="T1977" s="116">
        <v>1310</v>
      </c>
      <c r="U1977" s="116" t="s">
        <v>268</v>
      </c>
      <c r="V1977" s="116" t="s">
        <v>268</v>
      </c>
      <c r="Z1977" s="116">
        <v>0</v>
      </c>
      <c r="AA1977" s="116">
        <v>1</v>
      </c>
      <c r="AB1977" s="116">
        <v>2.5178857188139999E-2</v>
      </c>
      <c r="AC1977" s="116">
        <v>4.3137724645499996E-3</v>
      </c>
      <c r="AD1977" s="116">
        <v>8.75565500090363</v>
      </c>
      <c r="AF1977" s="116">
        <v>-1</v>
      </c>
      <c r="AG1977" s="116">
        <v>-1</v>
      </c>
      <c r="AH1977" s="116">
        <v>-1</v>
      </c>
      <c r="AI1977" s="116">
        <v>-1</v>
      </c>
      <c r="AJ1977" s="116">
        <v>0</v>
      </c>
      <c r="AM1977" s="116" t="s">
        <v>319</v>
      </c>
      <c r="AN1977" s="116">
        <v>-1</v>
      </c>
      <c r="AQ1977" s="116">
        <v>778</v>
      </c>
      <c r="AR1977" s="116" t="s">
        <v>329</v>
      </c>
      <c r="AS1977" s="116" t="s">
        <v>250</v>
      </c>
      <c r="AT1977" s="116" t="s">
        <v>268</v>
      </c>
      <c r="AV1977" s="116">
        <v>17.614451144246299</v>
      </c>
      <c r="AW1977" s="116">
        <v>7.1010989E-3</v>
      </c>
    </row>
    <row r="1978" spans="1:49" x14ac:dyDescent="0.25">
      <c r="A1978" s="127">
        <v>170000</v>
      </c>
      <c r="B1978" s="127">
        <v>690000</v>
      </c>
      <c r="C1978" s="127">
        <v>690000</v>
      </c>
      <c r="D1978" s="116" t="s">
        <v>314</v>
      </c>
      <c r="E1978" s="116" t="s">
        <v>315</v>
      </c>
      <c r="F1978" s="116" t="s">
        <v>316</v>
      </c>
      <c r="G1978" s="116" t="s">
        <v>317</v>
      </c>
      <c r="H1978" s="116">
        <v>0.36</v>
      </c>
      <c r="I1978" s="116">
        <v>0.57999999999999996</v>
      </c>
      <c r="J1978" s="116" t="s">
        <v>268</v>
      </c>
      <c r="K1978" s="116">
        <v>8.6417315707440004E-2</v>
      </c>
      <c r="L1978" s="116">
        <v>3903.6942483245198</v>
      </c>
      <c r="M1978" s="116">
        <v>11.1000001633743</v>
      </c>
      <c r="N1978" s="116">
        <v>2.0867495092376398</v>
      </c>
      <c r="O1978" s="116">
        <v>0.95923221847095996</v>
      </c>
      <c r="P1978" s="116">
        <v>0.18033129114213001</v>
      </c>
      <c r="Q1978" s="116">
        <v>337.34677828278097</v>
      </c>
      <c r="R1978" s="116">
        <v>1210</v>
      </c>
      <c r="S1978" s="116" t="s">
        <v>318</v>
      </c>
      <c r="T1978" s="116">
        <v>1210</v>
      </c>
      <c r="U1978" s="116" t="s">
        <v>268</v>
      </c>
      <c r="V1978" s="116" t="s">
        <v>268</v>
      </c>
      <c r="Z1978" s="116">
        <v>0</v>
      </c>
      <c r="AA1978" s="116">
        <v>1</v>
      </c>
      <c r="AB1978" s="116">
        <v>0.95923221847095996</v>
      </c>
      <c r="AC1978" s="116">
        <v>0.18033129114213001</v>
      </c>
      <c r="AD1978" s="116">
        <v>337.346778282782</v>
      </c>
      <c r="AF1978" s="116">
        <v>-1</v>
      </c>
      <c r="AG1978" s="116">
        <v>-1</v>
      </c>
      <c r="AH1978" s="116">
        <v>-1</v>
      </c>
      <c r="AI1978" s="116">
        <v>-1</v>
      </c>
      <c r="AJ1978" s="116">
        <v>0</v>
      </c>
      <c r="AM1978" s="116" t="s">
        <v>319</v>
      </c>
      <c r="AN1978" s="116">
        <v>-1</v>
      </c>
      <c r="AQ1978" s="116">
        <v>778</v>
      </c>
      <c r="AR1978" s="116" t="s">
        <v>329</v>
      </c>
      <c r="AS1978" s="116" t="s">
        <v>250</v>
      </c>
      <c r="AT1978" s="116" t="s">
        <v>268</v>
      </c>
      <c r="AV1978" s="116">
        <v>75.096042614476303</v>
      </c>
      <c r="AW1978" s="116">
        <v>0.27359836030000001</v>
      </c>
    </row>
    <row r="1979" spans="1:49" x14ac:dyDescent="0.25">
      <c r="A1979" s="127">
        <v>170000</v>
      </c>
      <c r="B1979" s="127">
        <v>690000</v>
      </c>
      <c r="C1979" s="127">
        <v>690000</v>
      </c>
      <c r="D1979" s="116" t="s">
        <v>314</v>
      </c>
      <c r="E1979" s="116" t="s">
        <v>315</v>
      </c>
      <c r="F1979" s="116" t="s">
        <v>316</v>
      </c>
      <c r="G1979" s="116" t="s">
        <v>317</v>
      </c>
      <c r="H1979" s="116">
        <v>0.36</v>
      </c>
      <c r="I1979" s="116">
        <v>0.57999999999999996</v>
      </c>
      <c r="J1979" s="116" t="s">
        <v>268</v>
      </c>
      <c r="K1979" s="116">
        <v>0.12959365440911999</v>
      </c>
      <c r="L1979" s="116">
        <v>3903.6942483245198</v>
      </c>
      <c r="M1979" s="116">
        <v>11.1000001633743</v>
      </c>
      <c r="N1979" s="116">
        <v>2.0867495092376398</v>
      </c>
      <c r="O1979" s="116">
        <v>1.43848958511356</v>
      </c>
      <c r="P1979" s="116">
        <v>0.27042949473854999</v>
      </c>
      <c r="Q1979" s="116">
        <v>505.89400333625701</v>
      </c>
      <c r="R1979" s="116">
        <v>1310</v>
      </c>
      <c r="S1979" s="116" t="s">
        <v>318</v>
      </c>
      <c r="T1979" s="116">
        <v>1310</v>
      </c>
      <c r="U1979" s="116" t="s">
        <v>268</v>
      </c>
      <c r="V1979" s="116" t="s">
        <v>268</v>
      </c>
      <c r="Z1979" s="116">
        <v>0</v>
      </c>
      <c r="AA1979" s="116">
        <v>1</v>
      </c>
      <c r="AB1979" s="116">
        <v>1.43848958511356</v>
      </c>
      <c r="AC1979" s="116">
        <v>0.27042949473854999</v>
      </c>
      <c r="AD1979" s="116">
        <v>505.89400333625701</v>
      </c>
      <c r="AF1979" s="116">
        <v>-1</v>
      </c>
      <c r="AG1979" s="116">
        <v>-1</v>
      </c>
      <c r="AH1979" s="116">
        <v>-1</v>
      </c>
      <c r="AI1979" s="116">
        <v>-1</v>
      </c>
      <c r="AJ1979" s="116">
        <v>0</v>
      </c>
      <c r="AM1979" s="116" t="s">
        <v>319</v>
      </c>
      <c r="AN1979" s="116">
        <v>-1</v>
      </c>
      <c r="AQ1979" s="116">
        <v>778</v>
      </c>
      <c r="AR1979" s="116" t="s">
        <v>329</v>
      </c>
      <c r="AS1979" s="116" t="s">
        <v>250</v>
      </c>
      <c r="AT1979" s="116" t="s">
        <v>268</v>
      </c>
      <c r="AV1979" s="116">
        <v>95.011653087879097</v>
      </c>
      <c r="AW1979" s="116">
        <v>0.41029521759999998</v>
      </c>
    </row>
    <row r="1980" spans="1:49" x14ac:dyDescent="0.25">
      <c r="A1980" s="127">
        <v>170000</v>
      </c>
      <c r="B1980" s="127">
        <v>690000</v>
      </c>
      <c r="C1980" s="127">
        <v>690000</v>
      </c>
      <c r="D1980" s="116" t="s">
        <v>314</v>
      </c>
      <c r="E1980" s="116" t="s">
        <v>315</v>
      </c>
      <c r="F1980" s="116" t="s">
        <v>316</v>
      </c>
      <c r="G1980" s="116" t="s">
        <v>317</v>
      </c>
      <c r="H1980" s="116">
        <v>0.36</v>
      </c>
      <c r="I1980" s="116">
        <v>0.57999999999999996</v>
      </c>
      <c r="J1980" s="116" t="s">
        <v>268</v>
      </c>
      <c r="K1980" s="116">
        <v>0.23804904471485999</v>
      </c>
      <c r="L1980" s="116">
        <v>3903.6942483245198</v>
      </c>
      <c r="M1980" s="116">
        <v>11.1000001633743</v>
      </c>
      <c r="N1980" s="116">
        <v>2.0867495092376398</v>
      </c>
      <c r="O1980" s="116">
        <v>2.6423444352260401</v>
      </c>
      <c r="P1980" s="116">
        <v>0.49674872723322</v>
      </c>
      <c r="Q1980" s="116">
        <v>929.27068667254605</v>
      </c>
      <c r="R1980" s="116">
        <v>1310</v>
      </c>
      <c r="S1980" s="116" t="s">
        <v>318</v>
      </c>
      <c r="T1980" s="116">
        <v>1310</v>
      </c>
      <c r="U1980" s="116" t="s">
        <v>268</v>
      </c>
      <c r="V1980" s="116" t="s">
        <v>268</v>
      </c>
      <c r="Z1980" s="116">
        <v>0</v>
      </c>
      <c r="AA1980" s="116">
        <v>1</v>
      </c>
      <c r="AB1980" s="116">
        <v>2.6423444352260401</v>
      </c>
      <c r="AC1980" s="116">
        <v>0.49674872723322</v>
      </c>
      <c r="AD1980" s="116">
        <v>929.27068667254605</v>
      </c>
      <c r="AF1980" s="116">
        <v>-1</v>
      </c>
      <c r="AG1980" s="116">
        <v>-1</v>
      </c>
      <c r="AH1980" s="116">
        <v>-1</v>
      </c>
      <c r="AI1980" s="116">
        <v>-1</v>
      </c>
      <c r="AJ1980" s="116">
        <v>0</v>
      </c>
      <c r="AM1980" s="116" t="s">
        <v>319</v>
      </c>
      <c r="AN1980" s="116">
        <v>-1</v>
      </c>
      <c r="AQ1980" s="116">
        <v>778</v>
      </c>
      <c r="AR1980" s="116" t="s">
        <v>329</v>
      </c>
      <c r="AS1980" s="116" t="s">
        <v>250</v>
      </c>
      <c r="AT1980" s="116" t="s">
        <v>268</v>
      </c>
      <c r="AV1980" s="116">
        <v>124.297183455802</v>
      </c>
      <c r="AW1980" s="116">
        <v>0.75366641249999999</v>
      </c>
    </row>
    <row r="1981" spans="1:49" x14ac:dyDescent="0.25">
      <c r="A1981" s="127">
        <v>170000</v>
      </c>
      <c r="B1981" s="127">
        <v>690000</v>
      </c>
      <c r="C1981" s="127">
        <v>690000</v>
      </c>
      <c r="D1981" s="116" t="s">
        <v>314</v>
      </c>
      <c r="E1981" s="116" t="s">
        <v>315</v>
      </c>
      <c r="F1981" s="116" t="s">
        <v>316</v>
      </c>
      <c r="G1981" s="116" t="s">
        <v>317</v>
      </c>
      <c r="H1981" s="116">
        <v>0.36</v>
      </c>
      <c r="I1981" s="116">
        <v>0.57999999999999996</v>
      </c>
      <c r="J1981" s="116" t="s">
        <v>268</v>
      </c>
      <c r="K1981" s="116">
        <v>4.4430423059680001E-2</v>
      </c>
      <c r="L1981" s="116">
        <v>3903.6942483245198</v>
      </c>
      <c r="M1981" s="116">
        <v>11.1000001633743</v>
      </c>
      <c r="N1981" s="116">
        <v>2.0867495092376398</v>
      </c>
      <c r="O1981" s="116">
        <v>0.49317770322129001</v>
      </c>
      <c r="P1981" s="116">
        <v>9.2715163515009996E-2</v>
      </c>
      <c r="Q1981" s="116">
        <v>173.44278694871701</v>
      </c>
      <c r="R1981" s="116">
        <v>1310</v>
      </c>
      <c r="S1981" s="116" t="s">
        <v>318</v>
      </c>
      <c r="T1981" s="116">
        <v>1310</v>
      </c>
      <c r="U1981" s="116" t="s">
        <v>268</v>
      </c>
      <c r="V1981" s="116" t="s">
        <v>268</v>
      </c>
      <c r="Z1981" s="116">
        <v>0</v>
      </c>
      <c r="AA1981" s="116">
        <v>1</v>
      </c>
      <c r="AB1981" s="116">
        <v>0.49317770322129001</v>
      </c>
      <c r="AC1981" s="116">
        <v>9.2715163515009996E-2</v>
      </c>
      <c r="AD1981" s="116">
        <v>173.44278694871801</v>
      </c>
      <c r="AF1981" s="116">
        <v>-1</v>
      </c>
      <c r="AG1981" s="116">
        <v>-1</v>
      </c>
      <c r="AH1981" s="116">
        <v>-1</v>
      </c>
      <c r="AI1981" s="116">
        <v>-1</v>
      </c>
      <c r="AJ1981" s="116">
        <v>0</v>
      </c>
      <c r="AM1981" s="116" t="s">
        <v>319</v>
      </c>
      <c r="AN1981" s="116">
        <v>-1</v>
      </c>
      <c r="AQ1981" s="116">
        <v>778</v>
      </c>
      <c r="AR1981" s="116" t="s">
        <v>329</v>
      </c>
      <c r="AS1981" s="116" t="s">
        <v>250</v>
      </c>
      <c r="AT1981" s="116" t="s">
        <v>268</v>
      </c>
      <c r="AV1981" s="116">
        <v>57.8371610226882</v>
      </c>
      <c r="AW1981" s="116">
        <v>0.14066730490000001</v>
      </c>
    </row>
    <row r="1982" spans="1:49" x14ac:dyDescent="0.25">
      <c r="A1982" s="127">
        <v>170000</v>
      </c>
      <c r="B1982" s="127">
        <v>690000</v>
      </c>
      <c r="C1982" s="127">
        <v>690000</v>
      </c>
      <c r="D1982" s="116" t="s">
        <v>314</v>
      </c>
      <c r="E1982" s="116" t="s">
        <v>315</v>
      </c>
      <c r="F1982" s="116" t="s">
        <v>316</v>
      </c>
      <c r="G1982" s="116" t="s">
        <v>317</v>
      </c>
      <c r="H1982" s="116">
        <v>0.36</v>
      </c>
      <c r="I1982" s="116">
        <v>0.57999999999999996</v>
      </c>
      <c r="J1982" s="116" t="s">
        <v>268</v>
      </c>
      <c r="K1982" s="116">
        <v>8.4931414895719995E-2</v>
      </c>
      <c r="L1982" s="116">
        <v>3903.6942483245198</v>
      </c>
      <c r="M1982" s="116">
        <v>11.1000001633743</v>
      </c>
      <c r="N1982" s="116">
        <v>2.0867495092376398</v>
      </c>
      <c r="O1982" s="116">
        <v>0.94273871921810004</v>
      </c>
      <c r="P1982" s="116">
        <v>0.1772305883525</v>
      </c>
      <c r="Q1982" s="116">
        <v>331.546275830485</v>
      </c>
      <c r="R1982" s="116">
        <v>1310</v>
      </c>
      <c r="S1982" s="116" t="s">
        <v>318</v>
      </c>
      <c r="T1982" s="116">
        <v>1310</v>
      </c>
      <c r="U1982" s="116" t="s">
        <v>268</v>
      </c>
      <c r="V1982" s="116" t="s">
        <v>268</v>
      </c>
      <c r="Z1982" s="116">
        <v>0</v>
      </c>
      <c r="AA1982" s="116">
        <v>1</v>
      </c>
      <c r="AB1982" s="116">
        <v>0.94273871921810004</v>
      </c>
      <c r="AC1982" s="116">
        <v>0.1772305883525</v>
      </c>
      <c r="AD1982" s="116">
        <v>331.54627583048602</v>
      </c>
      <c r="AF1982" s="116">
        <v>-1</v>
      </c>
      <c r="AG1982" s="116">
        <v>-1</v>
      </c>
      <c r="AH1982" s="116">
        <v>-1</v>
      </c>
      <c r="AI1982" s="116">
        <v>-1</v>
      </c>
      <c r="AJ1982" s="116">
        <v>0</v>
      </c>
      <c r="AM1982" s="116" t="s">
        <v>319</v>
      </c>
      <c r="AN1982" s="116">
        <v>-1</v>
      </c>
      <c r="AQ1982" s="116">
        <v>778</v>
      </c>
      <c r="AR1982" s="116" t="s">
        <v>329</v>
      </c>
      <c r="AS1982" s="116" t="s">
        <v>250</v>
      </c>
      <c r="AT1982" s="116" t="s">
        <v>268</v>
      </c>
      <c r="AV1982" s="116">
        <v>74.405362764163399</v>
      </c>
      <c r="AW1982" s="116">
        <v>0.26889397879999999</v>
      </c>
    </row>
    <row r="1983" spans="1:49" x14ac:dyDescent="0.25">
      <c r="A1983" s="127">
        <v>170000</v>
      </c>
      <c r="B1983" s="127">
        <v>690000</v>
      </c>
      <c r="C1983" s="127">
        <v>690000</v>
      </c>
      <c r="D1983" s="116" t="s">
        <v>314</v>
      </c>
      <c r="E1983" s="116" t="s">
        <v>315</v>
      </c>
      <c r="F1983" s="116" t="s">
        <v>316</v>
      </c>
      <c r="G1983" s="116" t="s">
        <v>317</v>
      </c>
      <c r="H1983" s="116">
        <v>0.36</v>
      </c>
      <c r="I1983" s="116">
        <v>0.57999999999999996</v>
      </c>
      <c r="J1983" s="116" t="s">
        <v>268</v>
      </c>
      <c r="K1983" s="116">
        <v>3.4341600996139997E-2</v>
      </c>
      <c r="L1983" s="116">
        <v>3903.6942483245198</v>
      </c>
      <c r="M1983" s="116">
        <v>11.1000001633743</v>
      </c>
      <c r="N1983" s="116">
        <v>2.0867495092376398</v>
      </c>
      <c r="O1983" s="116">
        <v>0.38119177666777998</v>
      </c>
      <c r="P1983" s="116">
        <v>7.1662319025140003E-2</v>
      </c>
      <c r="Q1983" s="116">
        <v>134.05911028692199</v>
      </c>
      <c r="R1983" s="116">
        <v>1310</v>
      </c>
      <c r="S1983" s="116" t="s">
        <v>318</v>
      </c>
      <c r="T1983" s="116">
        <v>1310</v>
      </c>
      <c r="U1983" s="116" t="s">
        <v>268</v>
      </c>
      <c r="V1983" s="116" t="s">
        <v>268</v>
      </c>
      <c r="Z1983" s="116">
        <v>0</v>
      </c>
      <c r="AA1983" s="116">
        <v>1</v>
      </c>
      <c r="AB1983" s="116">
        <v>0.38119177666777998</v>
      </c>
      <c r="AC1983" s="116">
        <v>7.1662319025140003E-2</v>
      </c>
      <c r="AD1983" s="116">
        <v>134.059110286921</v>
      </c>
      <c r="AF1983" s="116">
        <v>-1</v>
      </c>
      <c r="AG1983" s="116">
        <v>-1</v>
      </c>
      <c r="AH1983" s="116">
        <v>-1</v>
      </c>
      <c r="AI1983" s="116">
        <v>-1</v>
      </c>
      <c r="AJ1983" s="116">
        <v>0</v>
      </c>
      <c r="AM1983" s="116" t="s">
        <v>319</v>
      </c>
      <c r="AN1983" s="116">
        <v>-1</v>
      </c>
      <c r="AQ1983" s="116">
        <v>778</v>
      </c>
      <c r="AR1983" s="116" t="s">
        <v>329</v>
      </c>
      <c r="AS1983" s="116" t="s">
        <v>250</v>
      </c>
      <c r="AT1983" s="116" t="s">
        <v>268</v>
      </c>
      <c r="AV1983" s="116">
        <v>54.749763631383999</v>
      </c>
      <c r="AW1983" s="116">
        <v>0.10872596130000001</v>
      </c>
    </row>
    <row r="1984" spans="1:49" x14ac:dyDescent="0.25">
      <c r="A1984" s="127">
        <v>170000</v>
      </c>
      <c r="B1984" s="127">
        <v>690000</v>
      </c>
      <c r="C1984" s="127">
        <v>690000</v>
      </c>
      <c r="D1984" s="116" t="s">
        <v>314</v>
      </c>
      <c r="E1984" s="116" t="s">
        <v>315</v>
      </c>
      <c r="F1984" s="116" t="s">
        <v>316</v>
      </c>
      <c r="G1984" s="116" t="s">
        <v>317</v>
      </c>
      <c r="H1984" s="116">
        <v>0.36</v>
      </c>
      <c r="I1984" s="116">
        <v>0.57999999999999996</v>
      </c>
      <c r="J1984" s="116" t="s">
        <v>268</v>
      </c>
      <c r="K1984" s="116">
        <v>0.53886898852609999</v>
      </c>
      <c r="L1984" s="116">
        <v>3855.7730271683099</v>
      </c>
      <c r="M1984" s="116">
        <v>10.2183789242968</v>
      </c>
      <c r="N1984" s="116">
        <v>1.50926105477511</v>
      </c>
      <c r="O1984" s="116">
        <v>5.5063675153123599</v>
      </c>
      <c r="P1984" s="116">
        <v>0.81329397800851</v>
      </c>
      <c r="Q1984" s="116">
        <v>2077.7565111364402</v>
      </c>
      <c r="R1984" s="116">
        <v>1210</v>
      </c>
      <c r="S1984" s="116" t="s">
        <v>318</v>
      </c>
      <c r="T1984" s="116">
        <v>1210</v>
      </c>
      <c r="U1984" s="116" t="s">
        <v>268</v>
      </c>
      <c r="V1984" s="116" t="s">
        <v>268</v>
      </c>
      <c r="Z1984" s="116">
        <v>0</v>
      </c>
      <c r="AA1984" s="116">
        <v>1</v>
      </c>
      <c r="AB1984" s="116">
        <v>5.5063675153123599</v>
      </c>
      <c r="AC1984" s="116">
        <v>0.81329397800851</v>
      </c>
      <c r="AD1984" s="116">
        <v>2077.7565111364402</v>
      </c>
      <c r="AF1984" s="116">
        <v>-1</v>
      </c>
      <c r="AG1984" s="116">
        <v>-1</v>
      </c>
      <c r="AH1984" s="116">
        <v>-1</v>
      </c>
      <c r="AI1984" s="116">
        <v>-1</v>
      </c>
      <c r="AJ1984" s="116">
        <v>0</v>
      </c>
      <c r="AM1984" s="116" t="s">
        <v>319</v>
      </c>
      <c r="AN1984" s="116">
        <v>-1</v>
      </c>
      <c r="AQ1984" s="116">
        <v>778</v>
      </c>
      <c r="AR1984" s="116" t="s">
        <v>329</v>
      </c>
      <c r="AS1984" s="116" t="s">
        <v>250</v>
      </c>
      <c r="AT1984" s="116" t="s">
        <v>268</v>
      </c>
      <c r="AV1984" s="116">
        <v>199.34972199515201</v>
      </c>
      <c r="AW1984" s="116">
        <v>1.6851228801</v>
      </c>
    </row>
    <row r="1985" spans="1:49" x14ac:dyDescent="0.25">
      <c r="A1985" s="127">
        <v>170000</v>
      </c>
      <c r="B1985" s="127">
        <v>690000</v>
      </c>
      <c r="C1985" s="127">
        <v>690000</v>
      </c>
      <c r="D1985" s="116" t="s">
        <v>314</v>
      </c>
      <c r="E1985" s="116" t="s">
        <v>315</v>
      </c>
      <c r="F1985" s="116" t="s">
        <v>316</v>
      </c>
      <c r="G1985" s="116" t="s">
        <v>317</v>
      </c>
      <c r="H1985" s="116">
        <v>0.36</v>
      </c>
      <c r="I1985" s="116">
        <v>0.57999999999999996</v>
      </c>
      <c r="J1985" s="116" t="s">
        <v>268</v>
      </c>
      <c r="K1985" s="116">
        <v>7.8894383512980004E-2</v>
      </c>
      <c r="L1985" s="116">
        <v>3855.7730271683099</v>
      </c>
      <c r="M1985" s="116">
        <v>10.2183789242968</v>
      </c>
      <c r="N1985" s="116">
        <v>1.50926105477511</v>
      </c>
      <c r="O1985" s="116">
        <v>0.80617270573445998</v>
      </c>
      <c r="P1985" s="116">
        <v>0.11907222047663001</v>
      </c>
      <c r="Q1985" s="116">
        <v>304.19883594443201</v>
      </c>
      <c r="R1985" s="116">
        <v>1750</v>
      </c>
      <c r="S1985" s="116" t="s">
        <v>321</v>
      </c>
      <c r="T1985" s="116">
        <v>1750</v>
      </c>
      <c r="U1985" s="116" t="s">
        <v>268</v>
      </c>
      <c r="V1985" s="116" t="s">
        <v>268</v>
      </c>
      <c r="Z1985" s="116">
        <v>0</v>
      </c>
      <c r="AA1985" s="116">
        <v>1</v>
      </c>
      <c r="AB1985" s="116">
        <v>0.80617270573445998</v>
      </c>
      <c r="AC1985" s="116">
        <v>0.11907222047663001</v>
      </c>
      <c r="AD1985" s="116">
        <v>304.19883594443399</v>
      </c>
      <c r="AF1985" s="116">
        <v>-1</v>
      </c>
      <c r="AG1985" s="116">
        <v>-1</v>
      </c>
      <c r="AH1985" s="116">
        <v>-1</v>
      </c>
      <c r="AI1985" s="116">
        <v>-1</v>
      </c>
      <c r="AJ1985" s="116">
        <v>0</v>
      </c>
      <c r="AM1985" s="116" t="s">
        <v>319</v>
      </c>
      <c r="AN1985" s="116">
        <v>-1</v>
      </c>
      <c r="AQ1985" s="116">
        <v>778</v>
      </c>
      <c r="AR1985" s="116" t="s">
        <v>329</v>
      </c>
      <c r="AS1985" s="116" t="s">
        <v>250</v>
      </c>
      <c r="AT1985" s="116" t="s">
        <v>268</v>
      </c>
      <c r="AV1985" s="116">
        <v>88.854539216480504</v>
      </c>
      <c r="AW1985" s="116">
        <v>0.24671438439999999</v>
      </c>
    </row>
    <row r="1986" spans="1:49" x14ac:dyDescent="0.25">
      <c r="A1986" s="127">
        <v>170000</v>
      </c>
      <c r="B1986" s="127">
        <v>690000</v>
      </c>
      <c r="C1986" s="127">
        <v>690000</v>
      </c>
      <c r="D1986" s="116" t="s">
        <v>314</v>
      </c>
      <c r="E1986" s="116" t="s">
        <v>315</v>
      </c>
      <c r="F1986" s="116" t="s">
        <v>316</v>
      </c>
      <c r="G1986" s="116" t="s">
        <v>317</v>
      </c>
      <c r="H1986" s="116">
        <v>0.36</v>
      </c>
      <c r="I1986" s="116">
        <v>0.57999999999999996</v>
      </c>
      <c r="J1986" s="116" t="s">
        <v>268</v>
      </c>
      <c r="K1986" s="116">
        <v>0.50123126941909002</v>
      </c>
      <c r="L1986" s="116">
        <v>3859.0469113251102</v>
      </c>
      <c r="M1986" s="116">
        <v>10.417325586044401</v>
      </c>
      <c r="N1986" s="116">
        <v>1.59497665288448</v>
      </c>
      <c r="O1986" s="116">
        <v>5.2214893274450702</v>
      </c>
      <c r="P1986" s="116">
        <v>0.79945217241911004</v>
      </c>
      <c r="Q1986" s="116">
        <v>1934.27498211133</v>
      </c>
      <c r="R1986" s="116">
        <v>1210</v>
      </c>
      <c r="S1986" s="116" t="s">
        <v>318</v>
      </c>
      <c r="T1986" s="116">
        <v>1210</v>
      </c>
      <c r="U1986" s="116" t="s">
        <v>268</v>
      </c>
      <c r="V1986" s="116" t="s">
        <v>268</v>
      </c>
      <c r="Z1986" s="116">
        <v>0</v>
      </c>
      <c r="AA1986" s="116">
        <v>1</v>
      </c>
      <c r="AB1986" s="116">
        <v>5.2214893274450702</v>
      </c>
      <c r="AC1986" s="116">
        <v>0.79945217241911004</v>
      </c>
      <c r="AD1986" s="116">
        <v>1934.27498211133</v>
      </c>
      <c r="AF1986" s="116">
        <v>-1</v>
      </c>
      <c r="AG1986" s="116">
        <v>-1</v>
      </c>
      <c r="AH1986" s="116">
        <v>-1</v>
      </c>
      <c r="AI1986" s="116">
        <v>-1</v>
      </c>
      <c r="AJ1986" s="116">
        <v>0</v>
      </c>
      <c r="AM1986" s="116" t="s">
        <v>319</v>
      </c>
      <c r="AN1986" s="116">
        <v>-1</v>
      </c>
      <c r="AQ1986" s="116">
        <v>778</v>
      </c>
      <c r="AR1986" s="116" t="s">
        <v>329</v>
      </c>
      <c r="AS1986" s="116" t="s">
        <v>250</v>
      </c>
      <c r="AT1986" s="116" t="s">
        <v>268</v>
      </c>
      <c r="AV1986" s="116">
        <v>201.41934578724201</v>
      </c>
      <c r="AW1986" s="116">
        <v>1.5687550544</v>
      </c>
    </row>
    <row r="1987" spans="1:49" x14ac:dyDescent="0.25">
      <c r="A1987" s="127">
        <v>170000</v>
      </c>
      <c r="B1987" s="127">
        <v>690000</v>
      </c>
      <c r="C1987" s="127">
        <v>690000</v>
      </c>
      <c r="D1987" s="116" t="s">
        <v>314</v>
      </c>
      <c r="E1987" s="116" t="s">
        <v>315</v>
      </c>
      <c r="F1987" s="116" t="s">
        <v>316</v>
      </c>
      <c r="G1987" s="116" t="s">
        <v>317</v>
      </c>
      <c r="H1987" s="116">
        <v>0.36</v>
      </c>
      <c r="I1987" s="116">
        <v>0.57999999999999996</v>
      </c>
      <c r="J1987" s="116" t="s">
        <v>268</v>
      </c>
      <c r="K1987" s="116">
        <v>2.1238007613950002E-2</v>
      </c>
      <c r="L1987" s="116">
        <v>3859.0469113251102</v>
      </c>
      <c r="M1987" s="116">
        <v>10.417325586044401</v>
      </c>
      <c r="N1987" s="116">
        <v>1.59497665288448</v>
      </c>
      <c r="O1987" s="116">
        <v>0.22124324011339999</v>
      </c>
      <c r="P1987" s="116">
        <v>3.3874126298030001E-2</v>
      </c>
      <c r="Q1987" s="116">
        <v>81.958467685312897</v>
      </c>
      <c r="R1987" s="116">
        <v>1310</v>
      </c>
      <c r="S1987" s="116" t="s">
        <v>318</v>
      </c>
      <c r="T1987" s="116">
        <v>1310</v>
      </c>
      <c r="U1987" s="116" t="s">
        <v>268</v>
      </c>
      <c r="V1987" s="116" t="s">
        <v>268</v>
      </c>
      <c r="Z1987" s="116">
        <v>0</v>
      </c>
      <c r="AA1987" s="116">
        <v>1</v>
      </c>
      <c r="AB1987" s="116">
        <v>0.22124324011339999</v>
      </c>
      <c r="AC1987" s="116">
        <v>3.3874126298030001E-2</v>
      </c>
      <c r="AD1987" s="116">
        <v>81.958467685311703</v>
      </c>
      <c r="AF1987" s="116">
        <v>-1</v>
      </c>
      <c r="AG1987" s="116">
        <v>-1</v>
      </c>
      <c r="AH1987" s="116">
        <v>-1</v>
      </c>
      <c r="AI1987" s="116">
        <v>-1</v>
      </c>
      <c r="AJ1987" s="116">
        <v>0</v>
      </c>
      <c r="AM1987" s="116" t="s">
        <v>319</v>
      </c>
      <c r="AN1987" s="116">
        <v>-1</v>
      </c>
      <c r="AQ1987" s="116">
        <v>778</v>
      </c>
      <c r="AR1987" s="116" t="s">
        <v>329</v>
      </c>
      <c r="AS1987" s="116" t="s">
        <v>250</v>
      </c>
      <c r="AT1987" s="116" t="s">
        <v>268</v>
      </c>
      <c r="AV1987" s="116">
        <v>46.285834127496798</v>
      </c>
      <c r="AW1987" s="116">
        <v>6.6470776699999998E-2</v>
      </c>
    </row>
    <row r="1988" spans="1:49" x14ac:dyDescent="0.25">
      <c r="A1988" s="127">
        <v>170000</v>
      </c>
      <c r="B1988" s="127">
        <v>690000</v>
      </c>
      <c r="C1988" s="127">
        <v>690000</v>
      </c>
      <c r="D1988" s="116" t="s">
        <v>314</v>
      </c>
      <c r="E1988" s="116" t="s">
        <v>315</v>
      </c>
      <c r="F1988" s="116" t="s">
        <v>316</v>
      </c>
      <c r="G1988" s="116" t="s">
        <v>317</v>
      </c>
      <c r="H1988" s="116">
        <v>0.36</v>
      </c>
      <c r="I1988" s="116">
        <v>0.57999999999999996</v>
      </c>
      <c r="J1988" s="116" t="s">
        <v>268</v>
      </c>
      <c r="K1988" s="116">
        <v>2.8477625881100001E-2</v>
      </c>
      <c r="L1988" s="116">
        <v>3859.0469113251102</v>
      </c>
      <c r="M1988" s="116">
        <v>10.417325586044401</v>
      </c>
      <c r="N1988" s="116">
        <v>1.59497665288448</v>
      </c>
      <c r="O1988" s="116">
        <v>0.29666070072098</v>
      </c>
      <c r="P1988" s="116">
        <v>4.5421148409930001E-2</v>
      </c>
      <c r="Q1988" s="116">
        <v>109.896494198331</v>
      </c>
      <c r="R1988" s="116">
        <v>1310</v>
      </c>
      <c r="S1988" s="116" t="s">
        <v>318</v>
      </c>
      <c r="T1988" s="116">
        <v>1310</v>
      </c>
      <c r="U1988" s="116" t="s">
        <v>268</v>
      </c>
      <c r="V1988" s="116" t="s">
        <v>268</v>
      </c>
      <c r="Z1988" s="116">
        <v>0</v>
      </c>
      <c r="AA1988" s="116">
        <v>1</v>
      </c>
      <c r="AB1988" s="116">
        <v>0.29666070072098</v>
      </c>
      <c r="AC1988" s="116">
        <v>4.5421148409930001E-2</v>
      </c>
      <c r="AD1988" s="116">
        <v>109.89649419832899</v>
      </c>
      <c r="AF1988" s="116">
        <v>-1</v>
      </c>
      <c r="AG1988" s="116">
        <v>-1</v>
      </c>
      <c r="AH1988" s="116">
        <v>-1</v>
      </c>
      <c r="AI1988" s="116">
        <v>-1</v>
      </c>
      <c r="AJ1988" s="116">
        <v>0</v>
      </c>
      <c r="AM1988" s="116" t="s">
        <v>319</v>
      </c>
      <c r="AN1988" s="116">
        <v>-1</v>
      </c>
      <c r="AQ1988" s="116">
        <v>778</v>
      </c>
      <c r="AR1988" s="116" t="s">
        <v>329</v>
      </c>
      <c r="AS1988" s="116" t="s">
        <v>250</v>
      </c>
      <c r="AT1988" s="116" t="s">
        <v>268</v>
      </c>
      <c r="AV1988" s="116">
        <v>64.1559162327965</v>
      </c>
      <c r="AW1988" s="116">
        <v>8.9129354600000002E-2</v>
      </c>
    </row>
    <row r="1989" spans="1:49" x14ac:dyDescent="0.25">
      <c r="A1989" s="127">
        <v>170000</v>
      </c>
      <c r="B1989" s="127">
        <v>690000</v>
      </c>
      <c r="C1989" s="127">
        <v>690000</v>
      </c>
      <c r="D1989" s="116" t="s">
        <v>314</v>
      </c>
      <c r="E1989" s="116" t="s">
        <v>315</v>
      </c>
      <c r="F1989" s="116" t="s">
        <v>316</v>
      </c>
      <c r="G1989" s="116" t="s">
        <v>317</v>
      </c>
      <c r="H1989" s="116">
        <v>0.36</v>
      </c>
      <c r="I1989" s="116">
        <v>0.57999999999999996</v>
      </c>
      <c r="J1989" s="116" t="s">
        <v>268</v>
      </c>
      <c r="K1989" s="116">
        <v>6.6816704824489995E-2</v>
      </c>
      <c r="L1989" s="116">
        <v>3859.0469113251102</v>
      </c>
      <c r="M1989" s="116">
        <v>10.417325586044401</v>
      </c>
      <c r="N1989" s="116">
        <v>1.59497665288448</v>
      </c>
      <c r="O1989" s="116">
        <v>0.69605136874339002</v>
      </c>
      <c r="P1989" s="116">
        <v>0.10657108421774</v>
      </c>
      <c r="Q1989" s="116">
        <v>257.84879837789202</v>
      </c>
      <c r="R1989" s="116">
        <v>1750</v>
      </c>
      <c r="S1989" s="116" t="s">
        <v>321</v>
      </c>
      <c r="T1989" s="116">
        <v>1750</v>
      </c>
      <c r="U1989" s="116" t="s">
        <v>268</v>
      </c>
      <c r="V1989" s="116" t="s">
        <v>268</v>
      </c>
      <c r="Z1989" s="116">
        <v>0</v>
      </c>
      <c r="AA1989" s="116">
        <v>1</v>
      </c>
      <c r="AB1989" s="116">
        <v>0.69605136874339002</v>
      </c>
      <c r="AC1989" s="116">
        <v>0.10657108421774</v>
      </c>
      <c r="AD1989" s="116">
        <v>257.84879837789299</v>
      </c>
      <c r="AF1989" s="116">
        <v>-1</v>
      </c>
      <c r="AG1989" s="116">
        <v>-1</v>
      </c>
      <c r="AH1989" s="116">
        <v>-1</v>
      </c>
      <c r="AI1989" s="116">
        <v>-1</v>
      </c>
      <c r="AJ1989" s="116">
        <v>0</v>
      </c>
      <c r="AM1989" s="116" t="s">
        <v>319</v>
      </c>
      <c r="AN1989" s="116">
        <v>-1</v>
      </c>
      <c r="AQ1989" s="116">
        <v>778</v>
      </c>
      <c r="AR1989" s="116" t="s">
        <v>329</v>
      </c>
      <c r="AS1989" s="116" t="s">
        <v>250</v>
      </c>
      <c r="AT1989" s="116" t="s">
        <v>268</v>
      </c>
      <c r="AV1989" s="116">
        <v>74.991812210150997</v>
      </c>
      <c r="AW1989" s="116">
        <v>0.209123113</v>
      </c>
    </row>
    <row r="1990" spans="1:49" x14ac:dyDescent="0.25">
      <c r="A1990" s="127">
        <v>170000</v>
      </c>
      <c r="B1990" s="127">
        <v>690000</v>
      </c>
      <c r="C1990" s="127">
        <v>690000</v>
      </c>
      <c r="D1990" s="116" t="s">
        <v>314</v>
      </c>
      <c r="E1990" s="116" t="s">
        <v>315</v>
      </c>
      <c r="F1990" s="116" t="s">
        <v>316</v>
      </c>
      <c r="G1990" s="116" t="s">
        <v>317</v>
      </c>
      <c r="H1990" s="116">
        <v>0.36</v>
      </c>
      <c r="I1990" s="116">
        <v>0.57999999999999996</v>
      </c>
      <c r="J1990" s="116" t="s">
        <v>268</v>
      </c>
      <c r="K1990" s="116">
        <v>0.52867386541868999</v>
      </c>
      <c r="L1990" s="116">
        <v>3848.4774925563602</v>
      </c>
      <c r="M1990" s="116">
        <v>12.115127012714099</v>
      </c>
      <c r="N1990" s="116">
        <v>2.4556235282554502</v>
      </c>
      <c r="O1990" s="116">
        <v>6.4049510278500801</v>
      </c>
      <c r="P1990" s="116">
        <v>1.2982239826959101</v>
      </c>
      <c r="Q1990" s="116">
        <v>2034.5894719666201</v>
      </c>
      <c r="R1990" s="116">
        <v>1310</v>
      </c>
      <c r="S1990" s="116" t="s">
        <v>318</v>
      </c>
      <c r="T1990" s="116">
        <v>1310</v>
      </c>
      <c r="U1990" s="116" t="s">
        <v>268</v>
      </c>
      <c r="V1990" s="116" t="s">
        <v>268</v>
      </c>
      <c r="Z1990" s="116">
        <v>0</v>
      </c>
      <c r="AA1990" s="116">
        <v>1</v>
      </c>
      <c r="AB1990" s="116">
        <v>6.4049510278500801</v>
      </c>
      <c r="AC1990" s="116">
        <v>1.2982239826959101</v>
      </c>
      <c r="AD1990" s="116">
        <v>2034.5894719666201</v>
      </c>
      <c r="AF1990" s="116">
        <v>-1</v>
      </c>
      <c r="AG1990" s="116">
        <v>-1</v>
      </c>
      <c r="AH1990" s="116">
        <v>-1</v>
      </c>
      <c r="AI1990" s="116">
        <v>-1</v>
      </c>
      <c r="AJ1990" s="116">
        <v>0</v>
      </c>
      <c r="AM1990" s="116" t="s">
        <v>319</v>
      </c>
      <c r="AN1990" s="116">
        <v>-1</v>
      </c>
      <c r="AQ1990" s="116">
        <v>778</v>
      </c>
      <c r="AR1990" s="116" t="s">
        <v>329</v>
      </c>
      <c r="AS1990" s="116" t="s">
        <v>250</v>
      </c>
      <c r="AT1990" s="116" t="s">
        <v>268</v>
      </c>
      <c r="AV1990" s="116">
        <v>185.58460990800299</v>
      </c>
      <c r="AW1990" s="116">
        <v>1.650113116</v>
      </c>
    </row>
    <row r="1991" spans="1:49" x14ac:dyDescent="0.25">
      <c r="A1991" s="127">
        <v>170000</v>
      </c>
      <c r="B1991" s="127">
        <v>690000</v>
      </c>
      <c r="C1991" s="127">
        <v>690000</v>
      </c>
      <c r="D1991" s="116" t="s">
        <v>314</v>
      </c>
      <c r="E1991" s="116" t="s">
        <v>315</v>
      </c>
      <c r="F1991" s="116" t="s">
        <v>316</v>
      </c>
      <c r="G1991" s="116" t="s">
        <v>317</v>
      </c>
      <c r="H1991" s="116">
        <v>0.36</v>
      </c>
      <c r="I1991" s="116">
        <v>0.57999999999999996</v>
      </c>
      <c r="J1991" s="116" t="s">
        <v>268</v>
      </c>
      <c r="K1991" s="116">
        <v>5.0866217725920003E-2</v>
      </c>
      <c r="L1991" s="116">
        <v>3848.4774925563602</v>
      </c>
      <c r="M1991" s="116">
        <v>12.115127012714099</v>
      </c>
      <c r="N1991" s="116">
        <v>2.4556235282554502</v>
      </c>
      <c r="O1991" s="116">
        <v>0.61625068840591002</v>
      </c>
      <c r="P1991" s="116">
        <v>0.12490828104113</v>
      </c>
      <c r="Q1991" s="116">
        <v>195.75749404968201</v>
      </c>
      <c r="R1991" s="116">
        <v>1310</v>
      </c>
      <c r="S1991" s="116" t="s">
        <v>318</v>
      </c>
      <c r="T1991" s="116">
        <v>1310</v>
      </c>
      <c r="U1991" s="116" t="s">
        <v>268</v>
      </c>
      <c r="V1991" s="116" t="s">
        <v>268</v>
      </c>
      <c r="Z1991" s="116">
        <v>0</v>
      </c>
      <c r="AA1991" s="116">
        <v>1</v>
      </c>
      <c r="AB1991" s="116">
        <v>0.61625068840591002</v>
      </c>
      <c r="AC1991" s="116">
        <v>0.12490828104113</v>
      </c>
      <c r="AD1991" s="116">
        <v>195.757494049683</v>
      </c>
      <c r="AF1991" s="116">
        <v>-1</v>
      </c>
      <c r="AG1991" s="116">
        <v>-1</v>
      </c>
      <c r="AH1991" s="116">
        <v>-1</v>
      </c>
      <c r="AI1991" s="116">
        <v>-1</v>
      </c>
      <c r="AJ1991" s="116">
        <v>0</v>
      </c>
      <c r="AM1991" s="116" t="s">
        <v>319</v>
      </c>
      <c r="AN1991" s="116">
        <v>-1</v>
      </c>
      <c r="AQ1991" s="116">
        <v>778</v>
      </c>
      <c r="AR1991" s="116" t="s">
        <v>329</v>
      </c>
      <c r="AS1991" s="116" t="s">
        <v>250</v>
      </c>
      <c r="AT1991" s="116" t="s">
        <v>268</v>
      </c>
      <c r="AV1991" s="116">
        <v>70.585862489876305</v>
      </c>
      <c r="AW1991" s="116">
        <v>0.15876520199999999</v>
      </c>
    </row>
    <row r="1992" spans="1:49" x14ac:dyDescent="0.25">
      <c r="A1992" s="127">
        <v>170000</v>
      </c>
      <c r="B1992" s="127">
        <v>690000</v>
      </c>
      <c r="C1992" s="127">
        <v>690000</v>
      </c>
      <c r="D1992" s="116" t="s">
        <v>314</v>
      </c>
      <c r="E1992" s="116" t="s">
        <v>315</v>
      </c>
      <c r="F1992" s="116" t="s">
        <v>316</v>
      </c>
      <c r="G1992" s="116" t="s">
        <v>317</v>
      </c>
      <c r="H1992" s="116">
        <v>0.36</v>
      </c>
      <c r="I1992" s="116">
        <v>0.57999999999999996</v>
      </c>
      <c r="J1992" s="116" t="s">
        <v>268</v>
      </c>
      <c r="K1992" s="116">
        <v>3.8223370454249998E-2</v>
      </c>
      <c r="L1992" s="116">
        <v>3848.4774925563602</v>
      </c>
      <c r="M1992" s="116">
        <v>12.115127012714099</v>
      </c>
      <c r="N1992" s="116">
        <v>2.4556235282554502</v>
      </c>
      <c r="O1992" s="116">
        <v>0.46308098790730001</v>
      </c>
      <c r="P1992" s="116">
        <v>9.3862207816680004E-2</v>
      </c>
      <c r="Q1992" s="116">
        <v>147.10178088283601</v>
      </c>
      <c r="R1992" s="116">
        <v>1310</v>
      </c>
      <c r="S1992" s="116" t="s">
        <v>318</v>
      </c>
      <c r="T1992" s="116">
        <v>1310</v>
      </c>
      <c r="U1992" s="116" t="s">
        <v>268</v>
      </c>
      <c r="V1992" s="116" t="s">
        <v>268</v>
      </c>
      <c r="Z1992" s="116">
        <v>0</v>
      </c>
      <c r="AA1992" s="116">
        <v>1</v>
      </c>
      <c r="AB1992" s="116">
        <v>0.46308098790730001</v>
      </c>
      <c r="AC1992" s="116">
        <v>9.3862207816680004E-2</v>
      </c>
      <c r="AD1992" s="116">
        <v>147.10178088283601</v>
      </c>
      <c r="AF1992" s="116">
        <v>-1</v>
      </c>
      <c r="AG1992" s="116">
        <v>-1</v>
      </c>
      <c r="AH1992" s="116">
        <v>-1</v>
      </c>
      <c r="AI1992" s="116">
        <v>-1</v>
      </c>
      <c r="AJ1992" s="116">
        <v>0</v>
      </c>
      <c r="AM1992" s="116" t="s">
        <v>319</v>
      </c>
      <c r="AN1992" s="116">
        <v>-1</v>
      </c>
      <c r="AQ1992" s="116">
        <v>778</v>
      </c>
      <c r="AR1992" s="116" t="s">
        <v>329</v>
      </c>
      <c r="AS1992" s="116" t="s">
        <v>250</v>
      </c>
      <c r="AT1992" s="116" t="s">
        <v>268</v>
      </c>
      <c r="AV1992" s="116">
        <v>58.175473298521297</v>
      </c>
      <c r="AW1992" s="116">
        <v>0.1193039585</v>
      </c>
    </row>
    <row r="1993" spans="1:49" x14ac:dyDescent="0.25">
      <c r="A1993" s="127">
        <v>170000</v>
      </c>
      <c r="B1993" s="127">
        <v>690000</v>
      </c>
      <c r="C1993" s="127">
        <v>690000</v>
      </c>
      <c r="D1993" s="116" t="s">
        <v>314</v>
      </c>
      <c r="E1993" s="116" t="s">
        <v>315</v>
      </c>
      <c r="F1993" s="116" t="s">
        <v>316</v>
      </c>
      <c r="G1993" s="116" t="s">
        <v>317</v>
      </c>
      <c r="H1993" s="116">
        <v>0.36</v>
      </c>
      <c r="I1993" s="116">
        <v>0.57999999999999996</v>
      </c>
      <c r="J1993" s="116" t="s">
        <v>268</v>
      </c>
      <c r="K1993" s="116">
        <v>4.0003136487729997E-2</v>
      </c>
      <c r="L1993" s="116">
        <v>3845.6841413868801</v>
      </c>
      <c r="M1993" s="116">
        <v>11.999584423290999</v>
      </c>
      <c r="N1993" s="116">
        <v>2.3968568882070098</v>
      </c>
      <c r="O1993" s="116">
        <v>0.48002101348100001</v>
      </c>
      <c r="P1993" s="116">
        <v>9.5881793240509994E-2</v>
      </c>
      <c r="Q1993" s="116">
        <v>153.83942759661701</v>
      </c>
      <c r="R1993" s="116">
        <v>1210</v>
      </c>
      <c r="S1993" s="116" t="s">
        <v>318</v>
      </c>
      <c r="T1993" s="116">
        <v>1210</v>
      </c>
      <c r="U1993" s="116" t="s">
        <v>268</v>
      </c>
      <c r="V1993" s="116" t="s">
        <v>268</v>
      </c>
      <c r="Z1993" s="116">
        <v>0</v>
      </c>
      <c r="AA1993" s="116">
        <v>1</v>
      </c>
      <c r="AB1993" s="116">
        <v>0.48002101348100001</v>
      </c>
      <c r="AC1993" s="116">
        <v>9.5881793240509994E-2</v>
      </c>
      <c r="AD1993" s="116">
        <v>153.83942759661599</v>
      </c>
      <c r="AF1993" s="116">
        <v>-1</v>
      </c>
      <c r="AG1993" s="116">
        <v>-1</v>
      </c>
      <c r="AH1993" s="116">
        <v>-1</v>
      </c>
      <c r="AI1993" s="116">
        <v>-1</v>
      </c>
      <c r="AJ1993" s="116">
        <v>0</v>
      </c>
      <c r="AM1993" s="116" t="s">
        <v>319</v>
      </c>
      <c r="AN1993" s="116">
        <v>-1</v>
      </c>
      <c r="AQ1993" s="116">
        <v>778</v>
      </c>
      <c r="AR1993" s="116" t="s">
        <v>329</v>
      </c>
      <c r="AS1993" s="116" t="s">
        <v>250</v>
      </c>
      <c r="AT1993" s="116" t="s">
        <v>268</v>
      </c>
      <c r="AV1993" s="116">
        <v>106.481337495764</v>
      </c>
      <c r="AW1993" s="116">
        <v>0.12476839219999999</v>
      </c>
    </row>
    <row r="1994" spans="1:49" x14ac:dyDescent="0.25">
      <c r="A1994" s="127">
        <v>170000</v>
      </c>
      <c r="B1994" s="127">
        <v>690000</v>
      </c>
      <c r="C1994" s="127">
        <v>690000</v>
      </c>
      <c r="D1994" s="116" t="s">
        <v>314</v>
      </c>
      <c r="E1994" s="116" t="s">
        <v>315</v>
      </c>
      <c r="F1994" s="116" t="s">
        <v>316</v>
      </c>
      <c r="G1994" s="116" t="s">
        <v>317</v>
      </c>
      <c r="H1994" s="116">
        <v>0.36</v>
      </c>
      <c r="I1994" s="116">
        <v>0.57999999999999996</v>
      </c>
      <c r="J1994" s="116" t="s">
        <v>268</v>
      </c>
      <c r="K1994" s="116">
        <v>9.7338486286540002E-2</v>
      </c>
      <c r="L1994" s="116">
        <v>3845.6841413868801</v>
      </c>
      <c r="M1994" s="116">
        <v>11.999584423290999</v>
      </c>
      <c r="N1994" s="116">
        <v>2.3968568882070098</v>
      </c>
      <c r="O1994" s="116">
        <v>1.1680213838307201</v>
      </c>
      <c r="P1994" s="116">
        <v>0.23330642134353999</v>
      </c>
      <c r="Q1994" s="116">
        <v>374.33307305876201</v>
      </c>
      <c r="R1994" s="116">
        <v>1310</v>
      </c>
      <c r="S1994" s="116" t="s">
        <v>318</v>
      </c>
      <c r="T1994" s="116">
        <v>1310</v>
      </c>
      <c r="U1994" s="116" t="s">
        <v>268</v>
      </c>
      <c r="V1994" s="116" t="s">
        <v>268</v>
      </c>
      <c r="Z1994" s="116">
        <v>0</v>
      </c>
      <c r="AA1994" s="116">
        <v>1</v>
      </c>
      <c r="AB1994" s="116">
        <v>1.1680213838307201</v>
      </c>
      <c r="AC1994" s="116">
        <v>0.23330642134353999</v>
      </c>
      <c r="AD1994" s="116">
        <v>374.33307305876201</v>
      </c>
      <c r="AF1994" s="116">
        <v>-1</v>
      </c>
      <c r="AG1994" s="116">
        <v>-1</v>
      </c>
      <c r="AH1994" s="116">
        <v>-1</v>
      </c>
      <c r="AI1994" s="116">
        <v>-1</v>
      </c>
      <c r="AJ1994" s="116">
        <v>0</v>
      </c>
      <c r="AM1994" s="116" t="s">
        <v>319</v>
      </c>
      <c r="AN1994" s="116">
        <v>-1</v>
      </c>
      <c r="AQ1994" s="116">
        <v>778</v>
      </c>
      <c r="AR1994" s="116" t="s">
        <v>329</v>
      </c>
      <c r="AS1994" s="116" t="s">
        <v>250</v>
      </c>
      <c r="AT1994" s="116" t="s">
        <v>268</v>
      </c>
      <c r="AV1994" s="116">
        <v>110.896281988987</v>
      </c>
      <c r="AW1994" s="116">
        <v>0.30359535529999998</v>
      </c>
    </row>
    <row r="1995" spans="1:49" x14ac:dyDescent="0.25">
      <c r="A1995" s="127">
        <v>170000</v>
      </c>
      <c r="B1995" s="127">
        <v>690000</v>
      </c>
      <c r="C1995" s="127">
        <v>690000</v>
      </c>
      <c r="D1995" s="116" t="s">
        <v>314</v>
      </c>
      <c r="E1995" s="116" t="s">
        <v>315</v>
      </c>
      <c r="F1995" s="116" t="s">
        <v>316</v>
      </c>
      <c r="G1995" s="116" t="s">
        <v>317</v>
      </c>
      <c r="H1995" s="116">
        <v>0.36</v>
      </c>
      <c r="I1995" s="116">
        <v>0.57999999999999996</v>
      </c>
      <c r="J1995" s="116" t="s">
        <v>268</v>
      </c>
      <c r="K1995" s="116">
        <v>5.9476473416300003E-2</v>
      </c>
      <c r="L1995" s="116">
        <v>3845.6841413868801</v>
      </c>
      <c r="M1995" s="116">
        <v>11.999584423290999</v>
      </c>
      <c r="N1995" s="116">
        <v>2.3968568882070098</v>
      </c>
      <c r="O1995" s="116">
        <v>0.71369296395855997</v>
      </c>
      <c r="P1995" s="116">
        <v>0.14255659499411999</v>
      </c>
      <c r="Q1995" s="116">
        <v>228.72773060269799</v>
      </c>
      <c r="R1995" s="116">
        <v>1310</v>
      </c>
      <c r="S1995" s="116" t="s">
        <v>318</v>
      </c>
      <c r="T1995" s="116">
        <v>1310</v>
      </c>
      <c r="U1995" s="116" t="s">
        <v>268</v>
      </c>
      <c r="V1995" s="116" t="s">
        <v>268</v>
      </c>
      <c r="Z1995" s="116">
        <v>0</v>
      </c>
      <c r="AA1995" s="116">
        <v>1</v>
      </c>
      <c r="AB1995" s="116">
        <v>0.71369296395855997</v>
      </c>
      <c r="AC1995" s="116">
        <v>0.14255659499411999</v>
      </c>
      <c r="AD1995" s="116">
        <v>228.727730602696</v>
      </c>
      <c r="AF1995" s="116">
        <v>-1</v>
      </c>
      <c r="AG1995" s="116">
        <v>-1</v>
      </c>
      <c r="AH1995" s="116">
        <v>-1</v>
      </c>
      <c r="AI1995" s="116">
        <v>-1</v>
      </c>
      <c r="AJ1995" s="116">
        <v>0</v>
      </c>
      <c r="AM1995" s="116" t="s">
        <v>319</v>
      </c>
      <c r="AN1995" s="116">
        <v>-1</v>
      </c>
      <c r="AQ1995" s="116">
        <v>778</v>
      </c>
      <c r="AR1995" s="116" t="s">
        <v>329</v>
      </c>
      <c r="AS1995" s="116" t="s">
        <v>250</v>
      </c>
      <c r="AT1995" s="116" t="s">
        <v>268</v>
      </c>
      <c r="AV1995" s="116">
        <v>103.206660633825</v>
      </c>
      <c r="AW1995" s="116">
        <v>0.18550505319999999</v>
      </c>
    </row>
    <row r="1996" spans="1:49" x14ac:dyDescent="0.25">
      <c r="A1996" s="127">
        <v>170000</v>
      </c>
      <c r="B1996" s="127">
        <v>690000</v>
      </c>
      <c r="C1996" s="127">
        <v>690000</v>
      </c>
      <c r="D1996" s="116" t="s">
        <v>314</v>
      </c>
      <c r="E1996" s="116" t="s">
        <v>315</v>
      </c>
      <c r="F1996" s="116" t="s">
        <v>316</v>
      </c>
      <c r="G1996" s="116" t="s">
        <v>317</v>
      </c>
      <c r="H1996" s="116">
        <v>0.36</v>
      </c>
      <c r="I1996" s="116">
        <v>0.57999999999999996</v>
      </c>
      <c r="J1996" s="116" t="s">
        <v>268</v>
      </c>
      <c r="K1996" s="116">
        <v>0.42094535743130002</v>
      </c>
      <c r="L1996" s="116">
        <v>3845.6841413868801</v>
      </c>
      <c r="M1996" s="116">
        <v>11.999584423290999</v>
      </c>
      <c r="N1996" s="116">
        <v>2.3968568882070098</v>
      </c>
      <c r="O1996" s="116">
        <v>5.0511693540893496</v>
      </c>
      <c r="P1996" s="116">
        <v>1.0089457795179799</v>
      </c>
      <c r="Q1996" s="116">
        <v>1618.8228854639999</v>
      </c>
      <c r="R1996" s="116">
        <v>1310</v>
      </c>
      <c r="S1996" s="116" t="s">
        <v>318</v>
      </c>
      <c r="T1996" s="116">
        <v>1310</v>
      </c>
      <c r="U1996" s="116" t="s">
        <v>268</v>
      </c>
      <c r="V1996" s="116" t="s">
        <v>268</v>
      </c>
      <c r="Z1996" s="116">
        <v>0</v>
      </c>
      <c r="AA1996" s="116">
        <v>1</v>
      </c>
      <c r="AB1996" s="116">
        <v>5.0511693540893496</v>
      </c>
      <c r="AC1996" s="116">
        <v>1.0089457795179799</v>
      </c>
      <c r="AD1996" s="116">
        <v>1618.8228854639999</v>
      </c>
      <c r="AF1996" s="116">
        <v>-1</v>
      </c>
      <c r="AG1996" s="116">
        <v>-1</v>
      </c>
      <c r="AH1996" s="116">
        <v>-1</v>
      </c>
      <c r="AI1996" s="116">
        <v>-1</v>
      </c>
      <c r="AJ1996" s="116">
        <v>0</v>
      </c>
      <c r="AM1996" s="116" t="s">
        <v>319</v>
      </c>
      <c r="AN1996" s="116">
        <v>-1</v>
      </c>
      <c r="AQ1996" s="116">
        <v>778</v>
      </c>
      <c r="AR1996" s="116" t="s">
        <v>329</v>
      </c>
      <c r="AS1996" s="116" t="s">
        <v>250</v>
      </c>
      <c r="AT1996" s="116" t="s">
        <v>268</v>
      </c>
      <c r="AV1996" s="116">
        <v>166.37341246503499</v>
      </c>
      <c r="AW1996" s="116">
        <v>1.3129139379000001</v>
      </c>
    </row>
    <row r="1997" spans="1:49" x14ac:dyDescent="0.25">
      <c r="A1997" s="127">
        <v>170000</v>
      </c>
      <c r="B1997" s="127">
        <v>690000</v>
      </c>
      <c r="C1997" s="127">
        <v>690000</v>
      </c>
      <c r="D1997" s="116" t="s">
        <v>314</v>
      </c>
      <c r="E1997" s="116" t="s">
        <v>315</v>
      </c>
      <c r="F1997" s="116" t="s">
        <v>316</v>
      </c>
      <c r="G1997" s="116" t="s">
        <v>317</v>
      </c>
      <c r="H1997" s="116">
        <v>0.36</v>
      </c>
      <c r="I1997" s="116">
        <v>0.57999999999999996</v>
      </c>
      <c r="J1997" s="116" t="s">
        <v>268</v>
      </c>
      <c r="K1997" s="116">
        <v>4.9486172618180002E-2</v>
      </c>
      <c r="L1997" s="116">
        <v>3845.0204414396399</v>
      </c>
      <c r="M1997" s="116">
        <v>11.972191803163501</v>
      </c>
      <c r="N1997" s="116">
        <v>2.3829257121874301</v>
      </c>
      <c r="O1997" s="116">
        <v>0.59245795018932002</v>
      </c>
      <c r="P1997" s="116">
        <v>0.11792187312959999</v>
      </c>
      <c r="Q1997" s="116">
        <v>190.27534528551601</v>
      </c>
      <c r="R1997" s="116">
        <v>1210</v>
      </c>
      <c r="S1997" s="116" t="s">
        <v>318</v>
      </c>
      <c r="T1997" s="116">
        <v>1210</v>
      </c>
      <c r="U1997" s="116" t="s">
        <v>268</v>
      </c>
      <c r="V1997" s="116" t="s">
        <v>268</v>
      </c>
      <c r="Z1997" s="116">
        <v>0</v>
      </c>
      <c r="AA1997" s="116">
        <v>1</v>
      </c>
      <c r="AB1997" s="116">
        <v>0.59245795018932002</v>
      </c>
      <c r="AC1997" s="116">
        <v>0.11792187312959999</v>
      </c>
      <c r="AD1997" s="116">
        <v>190.27534528551399</v>
      </c>
      <c r="AF1997" s="116">
        <v>-1</v>
      </c>
      <c r="AG1997" s="116">
        <v>-1</v>
      </c>
      <c r="AH1997" s="116">
        <v>-1</v>
      </c>
      <c r="AI1997" s="116">
        <v>-1</v>
      </c>
      <c r="AJ1997" s="116">
        <v>0</v>
      </c>
      <c r="AM1997" s="116" t="s">
        <v>319</v>
      </c>
      <c r="AN1997" s="116">
        <v>-1</v>
      </c>
      <c r="AQ1997" s="116">
        <v>778</v>
      </c>
      <c r="AR1997" s="116" t="s">
        <v>329</v>
      </c>
      <c r="AS1997" s="116" t="s">
        <v>250</v>
      </c>
      <c r="AT1997" s="116" t="s">
        <v>268</v>
      </c>
      <c r="AV1997" s="116">
        <v>108.016424095529</v>
      </c>
      <c r="AW1997" s="116">
        <v>0.15431901479999999</v>
      </c>
    </row>
    <row r="1998" spans="1:49" x14ac:dyDescent="0.25">
      <c r="A1998" s="127">
        <v>170000</v>
      </c>
      <c r="B1998" s="127">
        <v>690000</v>
      </c>
      <c r="C1998" s="127">
        <v>690000</v>
      </c>
      <c r="D1998" s="116" t="s">
        <v>314</v>
      </c>
      <c r="E1998" s="116" t="s">
        <v>315</v>
      </c>
      <c r="F1998" s="116" t="s">
        <v>316</v>
      </c>
      <c r="G1998" s="116" t="s">
        <v>317</v>
      </c>
      <c r="H1998" s="116">
        <v>0.36</v>
      </c>
      <c r="I1998" s="116">
        <v>0.57999999999999996</v>
      </c>
      <c r="J1998" s="116" t="s">
        <v>268</v>
      </c>
      <c r="K1998" s="116">
        <v>0.31170522980423998</v>
      </c>
      <c r="L1998" s="116">
        <v>3845.0204414396399</v>
      </c>
      <c r="M1998" s="116">
        <v>11.972191803163501</v>
      </c>
      <c r="N1998" s="116">
        <v>2.3829257121874301</v>
      </c>
      <c r="O1998" s="116">
        <v>3.7317947972655499</v>
      </c>
      <c r="P1998" s="116">
        <v>0.74277040672382</v>
      </c>
      <c r="Q1998" s="116">
        <v>1198.5129803009499</v>
      </c>
      <c r="R1998" s="116">
        <v>1310</v>
      </c>
      <c r="S1998" s="116" t="s">
        <v>318</v>
      </c>
      <c r="T1998" s="116">
        <v>1310</v>
      </c>
      <c r="U1998" s="116" t="s">
        <v>268</v>
      </c>
      <c r="V1998" s="116" t="s">
        <v>268</v>
      </c>
      <c r="Z1998" s="116">
        <v>0</v>
      </c>
      <c r="AA1998" s="116">
        <v>1</v>
      </c>
      <c r="AB1998" s="116">
        <v>3.7317947972655499</v>
      </c>
      <c r="AC1998" s="116">
        <v>0.74277040672382</v>
      </c>
      <c r="AD1998" s="116">
        <v>1198.5129803009499</v>
      </c>
      <c r="AF1998" s="116">
        <v>-1</v>
      </c>
      <c r="AG1998" s="116">
        <v>-1</v>
      </c>
      <c r="AH1998" s="116">
        <v>-1</v>
      </c>
      <c r="AI1998" s="116">
        <v>-1</v>
      </c>
      <c r="AJ1998" s="116">
        <v>0</v>
      </c>
      <c r="AM1998" s="116" t="s">
        <v>319</v>
      </c>
      <c r="AN1998" s="116">
        <v>-1</v>
      </c>
      <c r="AQ1998" s="116">
        <v>778</v>
      </c>
      <c r="AR1998" s="116" t="s">
        <v>329</v>
      </c>
      <c r="AS1998" s="116" t="s">
        <v>250</v>
      </c>
      <c r="AT1998" s="116" t="s">
        <v>268</v>
      </c>
      <c r="AV1998" s="116">
        <v>146.70469530833</v>
      </c>
      <c r="AW1998" s="116">
        <v>0.97202999209999996</v>
      </c>
    </row>
    <row r="1999" spans="1:49" x14ac:dyDescent="0.25">
      <c r="A1999" s="127">
        <v>170000</v>
      </c>
      <c r="B1999" s="127">
        <v>690000</v>
      </c>
      <c r="C1999" s="127">
        <v>690000</v>
      </c>
      <c r="D1999" s="116" t="s">
        <v>314</v>
      </c>
      <c r="E1999" s="116" t="s">
        <v>315</v>
      </c>
      <c r="F1999" s="116" t="s">
        <v>316</v>
      </c>
      <c r="G1999" s="116" t="s">
        <v>317</v>
      </c>
      <c r="H1999" s="116">
        <v>0.36</v>
      </c>
      <c r="I1999" s="116">
        <v>0.57999999999999996</v>
      </c>
      <c r="J1999" s="116" t="s">
        <v>268</v>
      </c>
      <c r="K1999" s="116">
        <v>0.25657205131452998</v>
      </c>
      <c r="L1999" s="116">
        <v>3845.0204414396399</v>
      </c>
      <c r="M1999" s="116">
        <v>11.972191803163501</v>
      </c>
      <c r="N1999" s="116">
        <v>2.3829257121874301</v>
      </c>
      <c r="O1999" s="116">
        <v>3.07172980966868</v>
      </c>
      <c r="P1999" s="116">
        <v>0.61139213810605997</v>
      </c>
      <c r="Q1999" s="116">
        <v>986.52478200647204</v>
      </c>
      <c r="R1999" s="116">
        <v>1310</v>
      </c>
      <c r="S1999" s="116" t="s">
        <v>318</v>
      </c>
      <c r="T1999" s="116">
        <v>1310</v>
      </c>
      <c r="U1999" s="116" t="s">
        <v>268</v>
      </c>
      <c r="V1999" s="116" t="s">
        <v>268</v>
      </c>
      <c r="Z1999" s="116">
        <v>0</v>
      </c>
      <c r="AA1999" s="116">
        <v>1</v>
      </c>
      <c r="AB1999" s="116">
        <v>3.07172980966868</v>
      </c>
      <c r="AC1999" s="116">
        <v>0.61139213810605997</v>
      </c>
      <c r="AD1999" s="116">
        <v>986.52478200647204</v>
      </c>
      <c r="AF1999" s="116">
        <v>-1</v>
      </c>
      <c r="AG1999" s="116">
        <v>-1</v>
      </c>
      <c r="AH1999" s="116">
        <v>-1</v>
      </c>
      <c r="AI1999" s="116">
        <v>-1</v>
      </c>
      <c r="AJ1999" s="116">
        <v>0</v>
      </c>
      <c r="AM1999" s="116" t="s">
        <v>319</v>
      </c>
      <c r="AN1999" s="116">
        <v>-1</v>
      </c>
      <c r="AQ1999" s="116">
        <v>778</v>
      </c>
      <c r="AR1999" s="116" t="s">
        <v>329</v>
      </c>
      <c r="AS1999" s="116" t="s">
        <v>250</v>
      </c>
      <c r="AT1999" s="116" t="s">
        <v>268</v>
      </c>
      <c r="AV1999" s="116">
        <v>137.35708932764601</v>
      </c>
      <c r="AW1999" s="116">
        <v>0.80010120200000001</v>
      </c>
    </row>
    <row r="2000" spans="1:49" x14ac:dyDescent="0.25">
      <c r="A2000" s="127">
        <v>170000</v>
      </c>
      <c r="B2000" s="127">
        <v>690000</v>
      </c>
      <c r="C2000" s="127">
        <v>690000</v>
      </c>
      <c r="D2000" s="116" t="s">
        <v>314</v>
      </c>
      <c r="E2000" s="116" t="s">
        <v>315</v>
      </c>
      <c r="F2000" s="116" t="s">
        <v>316</v>
      </c>
      <c r="G2000" s="116" t="s">
        <v>317</v>
      </c>
      <c r="H2000" s="116">
        <v>0.36</v>
      </c>
      <c r="I2000" s="116">
        <v>0.57999999999999996</v>
      </c>
      <c r="J2000" s="116" t="s">
        <v>268</v>
      </c>
      <c r="K2000" s="116">
        <v>0.18620086213984999</v>
      </c>
      <c r="L2000" s="116">
        <v>3601.693900965</v>
      </c>
      <c r="M2000" s="116">
        <v>9.5260228586717197</v>
      </c>
      <c r="N2000" s="116">
        <v>1.54346961932383</v>
      </c>
      <c r="O2000" s="116">
        <v>1.7737536690486799</v>
      </c>
      <c r="P2000" s="116">
        <v>0.28739537380476998</v>
      </c>
      <c r="Q2000" s="116">
        <v>670.63850952355494</v>
      </c>
      <c r="R2000" s="116">
        <v>1210</v>
      </c>
      <c r="S2000" s="116" t="s">
        <v>318</v>
      </c>
      <c r="T2000" s="116">
        <v>1210</v>
      </c>
      <c r="U2000" s="116" t="s">
        <v>268</v>
      </c>
      <c r="V2000" s="116" t="s">
        <v>268</v>
      </c>
      <c r="Z2000" s="116">
        <v>0</v>
      </c>
      <c r="AA2000" s="116">
        <v>1</v>
      </c>
      <c r="AB2000" s="116">
        <v>1.7737536690486799</v>
      </c>
      <c r="AC2000" s="116">
        <v>0.28739537380476998</v>
      </c>
      <c r="AD2000" s="116">
        <v>670.63850952355494</v>
      </c>
      <c r="AF2000" s="116">
        <v>-1</v>
      </c>
      <c r="AG2000" s="116">
        <v>-1</v>
      </c>
      <c r="AH2000" s="116">
        <v>-1</v>
      </c>
      <c r="AI2000" s="116">
        <v>-1</v>
      </c>
      <c r="AJ2000" s="116">
        <v>0</v>
      </c>
      <c r="AM2000" s="116" t="s">
        <v>319</v>
      </c>
      <c r="AN2000" s="116">
        <v>-1</v>
      </c>
      <c r="AQ2000" s="116">
        <v>778</v>
      </c>
      <c r="AR2000" s="116" t="s">
        <v>329</v>
      </c>
      <c r="AS2000" s="116" t="s">
        <v>250</v>
      </c>
      <c r="AT2000" s="116" t="s">
        <v>268</v>
      </c>
      <c r="AV2000" s="116">
        <v>168.62352929629699</v>
      </c>
      <c r="AW2000" s="116">
        <v>0.54390795579999995</v>
      </c>
    </row>
    <row r="2001" spans="1:49" x14ac:dyDescent="0.25">
      <c r="A2001" s="127">
        <v>170000</v>
      </c>
      <c r="B2001" s="127">
        <v>690000</v>
      </c>
      <c r="C2001" s="127">
        <v>690000</v>
      </c>
      <c r="D2001" s="116" t="s">
        <v>314</v>
      </c>
      <c r="E2001" s="116" t="s">
        <v>315</v>
      </c>
      <c r="F2001" s="116" t="s">
        <v>316</v>
      </c>
      <c r="G2001" s="116" t="s">
        <v>317</v>
      </c>
      <c r="H2001" s="116">
        <v>0.36</v>
      </c>
      <c r="I2001" s="116">
        <v>0.57999999999999996</v>
      </c>
      <c r="J2001" s="116" t="s">
        <v>330</v>
      </c>
      <c r="K2001" s="116">
        <v>0.14370690976635001</v>
      </c>
      <c r="L2001" s="116">
        <v>3601.693900965</v>
      </c>
      <c r="M2001" s="116">
        <v>9.5260228586717197</v>
      </c>
      <c r="N2001" s="116">
        <v>1.54346961932383</v>
      </c>
      <c r="O2001" s="116">
        <v>1.3689553073833201</v>
      </c>
      <c r="P2001" s="116">
        <v>0.22180724931126999</v>
      </c>
      <c r="Q2001" s="116">
        <v>517.58830043198998</v>
      </c>
      <c r="R2001" s="116">
        <v>4110</v>
      </c>
      <c r="S2001" s="116" t="s">
        <v>331</v>
      </c>
      <c r="T2001" s="116">
        <v>4110</v>
      </c>
      <c r="U2001" s="116" t="s">
        <v>268</v>
      </c>
      <c r="V2001" s="116" t="s">
        <v>268</v>
      </c>
      <c r="Y2001" s="116" t="s">
        <v>330</v>
      </c>
      <c r="Z2001" s="116">
        <v>0</v>
      </c>
      <c r="AA2001" s="116">
        <v>1</v>
      </c>
      <c r="AB2001" s="116">
        <v>1.3689553073833201</v>
      </c>
      <c r="AC2001" s="116">
        <v>0.22180724931126999</v>
      </c>
      <c r="AD2001" s="116">
        <v>517.58830043198998</v>
      </c>
      <c r="AF2001" s="116">
        <v>-1</v>
      </c>
      <c r="AG2001" s="116">
        <v>-1</v>
      </c>
      <c r="AH2001" s="116">
        <v>-1</v>
      </c>
      <c r="AI2001" s="116">
        <v>-1</v>
      </c>
      <c r="AJ2001" s="116">
        <v>0</v>
      </c>
      <c r="AM2001" s="116" t="s">
        <v>319</v>
      </c>
      <c r="AN2001" s="116">
        <v>-1</v>
      </c>
      <c r="AQ2001" s="116">
        <v>778</v>
      </c>
      <c r="AR2001" s="116" t="s">
        <v>329</v>
      </c>
      <c r="AS2001" s="116" t="s">
        <v>250</v>
      </c>
      <c r="AT2001" s="116" t="s">
        <v>268</v>
      </c>
      <c r="AV2001" s="116">
        <v>96.565915071146804</v>
      </c>
      <c r="AW2001" s="116">
        <v>0.41977964350000002</v>
      </c>
    </row>
    <row r="2002" spans="1:49" x14ac:dyDescent="0.25">
      <c r="A2002" s="127">
        <v>170000</v>
      </c>
      <c r="B2002" s="127">
        <v>690000</v>
      </c>
      <c r="C2002" s="127">
        <v>690000</v>
      </c>
      <c r="D2002" s="116" t="s">
        <v>314</v>
      </c>
      <c r="E2002" s="116" t="s">
        <v>315</v>
      </c>
      <c r="F2002" s="116" t="s">
        <v>316</v>
      </c>
      <c r="G2002" s="116" t="s">
        <v>317</v>
      </c>
      <c r="H2002" s="116">
        <v>0.36</v>
      </c>
      <c r="I2002" s="116">
        <v>0.57999999999999996</v>
      </c>
      <c r="J2002" s="116" t="s">
        <v>268</v>
      </c>
      <c r="K2002" s="116">
        <v>9.1406693922249996E-2</v>
      </c>
      <c r="L2002" s="116">
        <v>3601.693900965</v>
      </c>
      <c r="M2002" s="116">
        <v>9.5260228586717197</v>
      </c>
      <c r="N2002" s="116">
        <v>1.54346961932383</v>
      </c>
      <c r="O2002" s="116">
        <v>0.87074225573903996</v>
      </c>
      <c r="P2002" s="116">
        <v>0.14108345507183001</v>
      </c>
      <c r="Q2002" s="116">
        <v>329.218932007175</v>
      </c>
      <c r="R2002" s="116">
        <v>1310</v>
      </c>
      <c r="S2002" s="116" t="s">
        <v>318</v>
      </c>
      <c r="T2002" s="116">
        <v>1310</v>
      </c>
      <c r="U2002" s="116" t="s">
        <v>268</v>
      </c>
      <c r="V2002" s="116" t="s">
        <v>268</v>
      </c>
      <c r="Z2002" s="116">
        <v>0</v>
      </c>
      <c r="AA2002" s="116">
        <v>1</v>
      </c>
      <c r="AB2002" s="116">
        <v>0.87074225573903996</v>
      </c>
      <c r="AC2002" s="116">
        <v>0.14108345507183001</v>
      </c>
      <c r="AD2002" s="116">
        <v>329.21893200717398</v>
      </c>
      <c r="AF2002" s="116">
        <v>-1</v>
      </c>
      <c r="AG2002" s="116">
        <v>-1</v>
      </c>
      <c r="AH2002" s="116">
        <v>-1</v>
      </c>
      <c r="AI2002" s="116">
        <v>-1</v>
      </c>
      <c r="AJ2002" s="116">
        <v>0</v>
      </c>
      <c r="AM2002" s="116" t="s">
        <v>319</v>
      </c>
      <c r="AN2002" s="116">
        <v>-1</v>
      </c>
      <c r="AQ2002" s="116">
        <v>778</v>
      </c>
      <c r="AR2002" s="116" t="s">
        <v>329</v>
      </c>
      <c r="AS2002" s="116" t="s">
        <v>250</v>
      </c>
      <c r="AT2002" s="116" t="s">
        <v>268</v>
      </c>
      <c r="AV2002" s="116">
        <v>78.658370832030897</v>
      </c>
      <c r="AW2002" s="116">
        <v>0.2670064331</v>
      </c>
    </row>
    <row r="2003" spans="1:49" x14ac:dyDescent="0.25">
      <c r="A2003" s="127">
        <v>170000</v>
      </c>
      <c r="B2003" s="127">
        <v>690000</v>
      </c>
      <c r="C2003" s="127">
        <v>690000</v>
      </c>
      <c r="D2003" s="116" t="s">
        <v>314</v>
      </c>
      <c r="E2003" s="116" t="s">
        <v>315</v>
      </c>
      <c r="F2003" s="116" t="s">
        <v>316</v>
      </c>
      <c r="G2003" s="116" t="s">
        <v>317</v>
      </c>
      <c r="H2003" s="116">
        <v>0.36</v>
      </c>
      <c r="I2003" s="116">
        <v>0.57999999999999996</v>
      </c>
      <c r="J2003" s="116" t="s">
        <v>268</v>
      </c>
      <c r="K2003" s="116">
        <v>6.5743947982110001E-2</v>
      </c>
      <c r="L2003" s="116">
        <v>3601.693900965</v>
      </c>
      <c r="M2003" s="116">
        <v>9.5260228586717197</v>
      </c>
      <c r="N2003" s="116">
        <v>1.54346961932383</v>
      </c>
      <c r="O2003" s="116">
        <v>0.62627835129690002</v>
      </c>
      <c r="P2003" s="116">
        <v>0.10147378636479</v>
      </c>
      <c r="Q2003" s="116">
        <v>236.78957647252599</v>
      </c>
      <c r="R2003" s="116">
        <v>1310</v>
      </c>
      <c r="S2003" s="116" t="s">
        <v>318</v>
      </c>
      <c r="T2003" s="116">
        <v>1310</v>
      </c>
      <c r="U2003" s="116" t="s">
        <v>268</v>
      </c>
      <c r="V2003" s="116" t="s">
        <v>268</v>
      </c>
      <c r="Z2003" s="116">
        <v>0</v>
      </c>
      <c r="AA2003" s="116">
        <v>1</v>
      </c>
      <c r="AB2003" s="116">
        <v>0.62627835129690002</v>
      </c>
      <c r="AC2003" s="116">
        <v>0.10147378636479</v>
      </c>
      <c r="AD2003" s="116">
        <v>236.789576472525</v>
      </c>
      <c r="AF2003" s="116">
        <v>-1</v>
      </c>
      <c r="AG2003" s="116">
        <v>-1</v>
      </c>
      <c r="AH2003" s="116">
        <v>-1</v>
      </c>
      <c r="AI2003" s="116">
        <v>-1</v>
      </c>
      <c r="AJ2003" s="116">
        <v>0</v>
      </c>
      <c r="AM2003" s="116" t="s">
        <v>319</v>
      </c>
      <c r="AN2003" s="116">
        <v>-1</v>
      </c>
      <c r="AQ2003" s="116">
        <v>778</v>
      </c>
      <c r="AR2003" s="116" t="s">
        <v>329</v>
      </c>
      <c r="AS2003" s="116" t="s">
        <v>250</v>
      </c>
      <c r="AT2003" s="116" t="s">
        <v>268</v>
      </c>
      <c r="AV2003" s="116">
        <v>65.255750209701603</v>
      </c>
      <c r="AW2003" s="116">
        <v>0.19204345210000001</v>
      </c>
    </row>
    <row r="2004" spans="1:49" x14ac:dyDescent="0.25">
      <c r="A2004" s="127">
        <v>170000</v>
      </c>
      <c r="B2004" s="127">
        <v>690000</v>
      </c>
      <c r="C2004" s="127">
        <v>690000</v>
      </c>
      <c r="D2004" s="116" t="s">
        <v>314</v>
      </c>
      <c r="E2004" s="116" t="s">
        <v>315</v>
      </c>
      <c r="F2004" s="116" t="s">
        <v>316</v>
      </c>
      <c r="G2004" s="116" t="s">
        <v>317</v>
      </c>
      <c r="H2004" s="116">
        <v>0.36</v>
      </c>
      <c r="I2004" s="116">
        <v>0.57999999999999996</v>
      </c>
      <c r="J2004" s="116" t="s">
        <v>268</v>
      </c>
      <c r="K2004" s="116">
        <v>2.6631377561730001E-2</v>
      </c>
      <c r="L2004" s="116">
        <v>3601.693900965</v>
      </c>
      <c r="M2004" s="116">
        <v>9.5260228586717197</v>
      </c>
      <c r="N2004" s="116">
        <v>1.54346961932383</v>
      </c>
      <c r="O2004" s="116">
        <v>0.25369111141100997</v>
      </c>
      <c r="P2004" s="116">
        <v>4.110472218728E-2</v>
      </c>
      <c r="Q2004" s="116">
        <v>95.918070138400694</v>
      </c>
      <c r="R2004" s="116">
        <v>1310</v>
      </c>
      <c r="S2004" s="116" t="s">
        <v>318</v>
      </c>
      <c r="T2004" s="116">
        <v>1310</v>
      </c>
      <c r="U2004" s="116" t="s">
        <v>268</v>
      </c>
      <c r="V2004" s="116" t="s">
        <v>268</v>
      </c>
      <c r="Z2004" s="116">
        <v>0</v>
      </c>
      <c r="AA2004" s="116">
        <v>1</v>
      </c>
      <c r="AB2004" s="116">
        <v>0.25369111141100997</v>
      </c>
      <c r="AC2004" s="116">
        <v>4.110472218728E-2</v>
      </c>
      <c r="AD2004" s="116">
        <v>95.918070138400694</v>
      </c>
      <c r="AF2004" s="116">
        <v>-1</v>
      </c>
      <c r="AG2004" s="116">
        <v>-1</v>
      </c>
      <c r="AH2004" s="116">
        <v>-1</v>
      </c>
      <c r="AI2004" s="116">
        <v>-1</v>
      </c>
      <c r="AJ2004" s="116">
        <v>0</v>
      </c>
      <c r="AM2004" s="116" t="s">
        <v>319</v>
      </c>
      <c r="AN2004" s="116">
        <v>-1</v>
      </c>
      <c r="AQ2004" s="116">
        <v>778</v>
      </c>
      <c r="AR2004" s="116" t="s">
        <v>329</v>
      </c>
      <c r="AS2004" s="116" t="s">
        <v>250</v>
      </c>
      <c r="AT2004" s="116" t="s">
        <v>268</v>
      </c>
      <c r="AV2004" s="116">
        <v>45.778838031831299</v>
      </c>
      <c r="AW2004" s="116">
        <v>7.7792433199999997E-2</v>
      </c>
    </row>
    <row r="2005" spans="1:49" x14ac:dyDescent="0.25">
      <c r="A2005" s="127">
        <v>170000</v>
      </c>
      <c r="B2005" s="127">
        <v>690000</v>
      </c>
      <c r="C2005" s="127">
        <v>690000</v>
      </c>
      <c r="D2005" s="116" t="s">
        <v>314</v>
      </c>
      <c r="E2005" s="116" t="s">
        <v>315</v>
      </c>
      <c r="F2005" s="116" t="s">
        <v>316</v>
      </c>
      <c r="G2005" s="116" t="s">
        <v>317</v>
      </c>
      <c r="H2005" s="116">
        <v>0.36</v>
      </c>
      <c r="I2005" s="116">
        <v>0.57999999999999996</v>
      </c>
      <c r="J2005" s="116" t="s">
        <v>268</v>
      </c>
      <c r="K2005" s="116">
        <v>0.10407366227258</v>
      </c>
      <c r="L2005" s="116">
        <v>3601.693900965</v>
      </c>
      <c r="M2005" s="116">
        <v>9.5260228586717197</v>
      </c>
      <c r="N2005" s="116">
        <v>1.54346961932383</v>
      </c>
      <c r="O2005" s="116">
        <v>0.99140808579434003</v>
      </c>
      <c r="P2005" s="116">
        <v>0.1606345358895</v>
      </c>
      <c r="Q2005" s="116">
        <v>374.841474658268</v>
      </c>
      <c r="R2005" s="116">
        <v>1310</v>
      </c>
      <c r="S2005" s="116" t="s">
        <v>318</v>
      </c>
      <c r="T2005" s="116">
        <v>1310</v>
      </c>
      <c r="U2005" s="116" t="s">
        <v>268</v>
      </c>
      <c r="V2005" s="116" t="s">
        <v>268</v>
      </c>
      <c r="Z2005" s="116">
        <v>0</v>
      </c>
      <c r="AA2005" s="116">
        <v>1</v>
      </c>
      <c r="AB2005" s="116">
        <v>0.99140808579434003</v>
      </c>
      <c r="AC2005" s="116">
        <v>0.1606345358895</v>
      </c>
      <c r="AD2005" s="116">
        <v>374.841474658268</v>
      </c>
      <c r="AF2005" s="116">
        <v>-1</v>
      </c>
      <c r="AG2005" s="116">
        <v>-1</v>
      </c>
      <c r="AH2005" s="116">
        <v>-1</v>
      </c>
      <c r="AI2005" s="116">
        <v>-1</v>
      </c>
      <c r="AJ2005" s="116">
        <v>0</v>
      </c>
      <c r="AM2005" s="116" t="s">
        <v>319</v>
      </c>
      <c r="AN2005" s="116">
        <v>-1</v>
      </c>
      <c r="AQ2005" s="116">
        <v>778</v>
      </c>
      <c r="AR2005" s="116" t="s">
        <v>329</v>
      </c>
      <c r="AS2005" s="116" t="s">
        <v>250</v>
      </c>
      <c r="AT2005" s="116" t="s">
        <v>268</v>
      </c>
      <c r="AV2005" s="116">
        <v>84.588516044681199</v>
      </c>
      <c r="AW2005" s="116">
        <v>0.30400768420000002</v>
      </c>
    </row>
    <row r="2006" spans="1:49" x14ac:dyDescent="0.25">
      <c r="A2006" s="127">
        <v>170000</v>
      </c>
      <c r="B2006" s="127">
        <v>690000</v>
      </c>
      <c r="C2006" s="127">
        <v>690000</v>
      </c>
      <c r="D2006" s="116" t="s">
        <v>314</v>
      </c>
      <c r="E2006" s="116" t="s">
        <v>315</v>
      </c>
      <c r="F2006" s="116" t="s">
        <v>316</v>
      </c>
      <c r="G2006" s="116" t="s">
        <v>317</v>
      </c>
      <c r="H2006" s="116">
        <v>0.36</v>
      </c>
      <c r="I2006" s="116">
        <v>0.57999999999999996</v>
      </c>
      <c r="J2006" s="116" t="s">
        <v>268</v>
      </c>
      <c r="K2006" s="116">
        <v>0.28934114385524001</v>
      </c>
      <c r="L2006" s="116">
        <v>3848.7741485950401</v>
      </c>
      <c r="M2006" s="116">
        <v>11.334497951755001</v>
      </c>
      <c r="N2006" s="116">
        <v>2.0400532823809998</v>
      </c>
      <c r="O2006" s="116">
        <v>3.2795366023857899</v>
      </c>
      <c r="P2006" s="116">
        <v>0.59027135024976995</v>
      </c>
      <c r="Q2006" s="116">
        <v>1113.608714595</v>
      </c>
      <c r="R2006" s="116">
        <v>1210</v>
      </c>
      <c r="S2006" s="116" t="s">
        <v>318</v>
      </c>
      <c r="T2006" s="116">
        <v>1210</v>
      </c>
      <c r="U2006" s="116" t="s">
        <v>268</v>
      </c>
      <c r="V2006" s="116" t="s">
        <v>268</v>
      </c>
      <c r="Z2006" s="116">
        <v>0</v>
      </c>
      <c r="AA2006" s="116">
        <v>1</v>
      </c>
      <c r="AB2006" s="116">
        <v>3.2795366023857899</v>
      </c>
      <c r="AC2006" s="116">
        <v>0.59027135024976995</v>
      </c>
      <c r="AD2006" s="116">
        <v>1113.608714595</v>
      </c>
      <c r="AF2006" s="116">
        <v>-1</v>
      </c>
      <c r="AG2006" s="116">
        <v>-1</v>
      </c>
      <c r="AH2006" s="116">
        <v>-1</v>
      </c>
      <c r="AI2006" s="116">
        <v>-1</v>
      </c>
      <c r="AJ2006" s="116">
        <v>0</v>
      </c>
      <c r="AM2006" s="116" t="s">
        <v>319</v>
      </c>
      <c r="AN2006" s="116">
        <v>-1</v>
      </c>
      <c r="AQ2006" s="116">
        <v>778</v>
      </c>
      <c r="AR2006" s="116" t="s">
        <v>329</v>
      </c>
      <c r="AS2006" s="116" t="s">
        <v>250</v>
      </c>
      <c r="AT2006" s="116" t="s">
        <v>268</v>
      </c>
      <c r="AV2006" s="116">
        <v>299.45533753824702</v>
      </c>
      <c r="AW2006" s="116">
        <v>0.90317008480000005</v>
      </c>
    </row>
    <row r="2007" spans="1:49" x14ac:dyDescent="0.25">
      <c r="A2007" s="127">
        <v>170000</v>
      </c>
      <c r="B2007" s="127">
        <v>690000</v>
      </c>
      <c r="C2007" s="127">
        <v>690000</v>
      </c>
      <c r="D2007" s="116" t="s">
        <v>314</v>
      </c>
      <c r="E2007" s="116" t="s">
        <v>315</v>
      </c>
      <c r="F2007" s="116" t="s">
        <v>316</v>
      </c>
      <c r="G2007" s="116" t="s">
        <v>317</v>
      </c>
      <c r="H2007" s="116">
        <v>0.36</v>
      </c>
      <c r="I2007" s="116">
        <v>0.57999999999999996</v>
      </c>
      <c r="J2007" s="116" t="s">
        <v>268</v>
      </c>
      <c r="K2007" s="116">
        <v>0.32842230976663001</v>
      </c>
      <c r="L2007" s="116">
        <v>3848.7741485950401</v>
      </c>
      <c r="M2007" s="116">
        <v>11.334497951755001</v>
      </c>
      <c r="N2007" s="116">
        <v>2.0400532823809998</v>
      </c>
      <c r="O2007" s="116">
        <v>3.7225019973606099</v>
      </c>
      <c r="P2007" s="116">
        <v>0.66999901104657</v>
      </c>
      <c r="Q2007" s="116">
        <v>1264.0232956517</v>
      </c>
      <c r="R2007" s="116">
        <v>1310</v>
      </c>
      <c r="S2007" s="116" t="s">
        <v>318</v>
      </c>
      <c r="T2007" s="116">
        <v>1310</v>
      </c>
      <c r="U2007" s="116" t="s">
        <v>268</v>
      </c>
      <c r="V2007" s="116" t="s">
        <v>268</v>
      </c>
      <c r="Z2007" s="116">
        <v>0</v>
      </c>
      <c r="AA2007" s="116">
        <v>1</v>
      </c>
      <c r="AB2007" s="116">
        <v>3.7225019973606099</v>
      </c>
      <c r="AC2007" s="116">
        <v>0.66999901104657</v>
      </c>
      <c r="AD2007" s="116">
        <v>1264.0232956517</v>
      </c>
      <c r="AF2007" s="116">
        <v>-1</v>
      </c>
      <c r="AG2007" s="116">
        <v>-1</v>
      </c>
      <c r="AH2007" s="116">
        <v>-1</v>
      </c>
      <c r="AI2007" s="116">
        <v>-1</v>
      </c>
      <c r="AJ2007" s="116">
        <v>0</v>
      </c>
      <c r="AM2007" s="116" t="s">
        <v>319</v>
      </c>
      <c r="AN2007" s="116">
        <v>-1</v>
      </c>
      <c r="AQ2007" s="116">
        <v>778</v>
      </c>
      <c r="AR2007" s="116" t="s">
        <v>329</v>
      </c>
      <c r="AS2007" s="116" t="s">
        <v>250</v>
      </c>
      <c r="AT2007" s="116" t="s">
        <v>268</v>
      </c>
      <c r="AV2007" s="116">
        <v>152.91686915872</v>
      </c>
      <c r="AW2007" s="116">
        <v>1.0251608237000001</v>
      </c>
    </row>
    <row r="2008" spans="1:49" x14ac:dyDescent="0.25">
      <c r="A2008" s="127">
        <v>170000</v>
      </c>
      <c r="B2008" s="127">
        <v>690000</v>
      </c>
      <c r="C2008" s="127">
        <v>690000</v>
      </c>
      <c r="D2008" s="116" t="s">
        <v>314</v>
      </c>
      <c r="E2008" s="116" t="s">
        <v>315</v>
      </c>
      <c r="F2008" s="116" t="s">
        <v>316</v>
      </c>
      <c r="G2008" s="116" t="s">
        <v>317</v>
      </c>
      <c r="H2008" s="116">
        <v>0.36</v>
      </c>
      <c r="I2008" s="116">
        <v>0.57999999999999996</v>
      </c>
      <c r="J2008" s="116" t="s">
        <v>268</v>
      </c>
      <c r="K2008" s="116">
        <v>0.32493974315425</v>
      </c>
      <c r="L2008" s="116">
        <v>3794.4700523546999</v>
      </c>
      <c r="M2008" s="116">
        <v>10.016729126653299</v>
      </c>
      <c r="N2008" s="116">
        <v>1.65285779816294</v>
      </c>
      <c r="O2008" s="116">
        <v>3.2548333896604902</v>
      </c>
      <c r="P2008" s="116">
        <v>0.53707918840557001</v>
      </c>
      <c r="Q2008" s="116">
        <v>1232.9741242186501</v>
      </c>
      <c r="R2008" s="116">
        <v>1210</v>
      </c>
      <c r="S2008" s="116" t="s">
        <v>318</v>
      </c>
      <c r="T2008" s="116">
        <v>1210</v>
      </c>
      <c r="U2008" s="116" t="s">
        <v>268</v>
      </c>
      <c r="V2008" s="116" t="s">
        <v>268</v>
      </c>
      <c r="Z2008" s="116">
        <v>0</v>
      </c>
      <c r="AA2008" s="116">
        <v>1</v>
      </c>
      <c r="AB2008" s="116">
        <v>3.2548333896604902</v>
      </c>
      <c r="AC2008" s="116">
        <v>0.53707918840557001</v>
      </c>
      <c r="AD2008" s="116">
        <v>1232.9741242186501</v>
      </c>
      <c r="AF2008" s="116">
        <v>-1</v>
      </c>
      <c r="AG2008" s="116">
        <v>-1</v>
      </c>
      <c r="AH2008" s="116">
        <v>-1</v>
      </c>
      <c r="AI2008" s="116">
        <v>-1</v>
      </c>
      <c r="AJ2008" s="116">
        <v>0</v>
      </c>
      <c r="AM2008" s="116" t="s">
        <v>319</v>
      </c>
      <c r="AN2008" s="116">
        <v>-1</v>
      </c>
      <c r="AQ2008" s="116">
        <v>778</v>
      </c>
      <c r="AR2008" s="116" t="s">
        <v>329</v>
      </c>
      <c r="AS2008" s="116" t="s">
        <v>250</v>
      </c>
      <c r="AT2008" s="116" t="s">
        <v>268</v>
      </c>
      <c r="AV2008" s="116">
        <v>201.663477540054</v>
      </c>
      <c r="AW2008" s="116">
        <v>0.999979014</v>
      </c>
    </row>
    <row r="2009" spans="1:49" x14ac:dyDescent="0.25">
      <c r="A2009" s="127">
        <v>170000</v>
      </c>
      <c r="B2009" s="127">
        <v>690000</v>
      </c>
      <c r="C2009" s="127">
        <v>690000</v>
      </c>
      <c r="D2009" s="116" t="s">
        <v>314</v>
      </c>
      <c r="E2009" s="116" t="s">
        <v>315</v>
      </c>
      <c r="F2009" s="116" t="s">
        <v>316</v>
      </c>
      <c r="G2009" s="116" t="s">
        <v>317</v>
      </c>
      <c r="H2009" s="116">
        <v>0.36</v>
      </c>
      <c r="I2009" s="116">
        <v>0.57999999999999996</v>
      </c>
      <c r="J2009" s="116" t="s">
        <v>330</v>
      </c>
      <c r="K2009" s="116">
        <v>4.296676276967E-2</v>
      </c>
      <c r="L2009" s="116">
        <v>3794.4700523546999</v>
      </c>
      <c r="M2009" s="116">
        <v>10.016729126653299</v>
      </c>
      <c r="N2009" s="116">
        <v>1.65285779816294</v>
      </c>
      <c r="O2009" s="116">
        <v>0.43038642411294997</v>
      </c>
      <c r="P2009" s="116">
        <v>7.1017948905660003E-2</v>
      </c>
      <c r="Q2009" s="116">
        <v>163.03609457614101</v>
      </c>
      <c r="R2009" s="116">
        <v>4110</v>
      </c>
      <c r="S2009" s="116" t="s">
        <v>331</v>
      </c>
      <c r="T2009" s="116">
        <v>4110</v>
      </c>
      <c r="U2009" s="116" t="s">
        <v>268</v>
      </c>
      <c r="V2009" s="116" t="s">
        <v>268</v>
      </c>
      <c r="Y2009" s="116" t="s">
        <v>330</v>
      </c>
      <c r="Z2009" s="116">
        <v>0</v>
      </c>
      <c r="AA2009" s="116">
        <v>1</v>
      </c>
      <c r="AB2009" s="116">
        <v>0.43038642411294997</v>
      </c>
      <c r="AC2009" s="116">
        <v>7.1017948905660003E-2</v>
      </c>
      <c r="AD2009" s="116">
        <v>163.03609457613999</v>
      </c>
      <c r="AF2009" s="116">
        <v>-1</v>
      </c>
      <c r="AG2009" s="116">
        <v>-1</v>
      </c>
      <c r="AH2009" s="116">
        <v>-1</v>
      </c>
      <c r="AI2009" s="116">
        <v>-1</v>
      </c>
      <c r="AJ2009" s="116">
        <v>0</v>
      </c>
      <c r="AM2009" s="116" t="s">
        <v>319</v>
      </c>
      <c r="AN2009" s="116">
        <v>-1</v>
      </c>
      <c r="AQ2009" s="116">
        <v>778</v>
      </c>
      <c r="AR2009" s="116" t="s">
        <v>329</v>
      </c>
      <c r="AS2009" s="116" t="s">
        <v>250</v>
      </c>
      <c r="AT2009" s="116" t="s">
        <v>268</v>
      </c>
      <c r="AV2009" s="116">
        <v>52.932362722347399</v>
      </c>
      <c r="AW2009" s="116">
        <v>0.13222716509999999</v>
      </c>
    </row>
    <row r="2010" spans="1:49" x14ac:dyDescent="0.25">
      <c r="A2010" s="127">
        <v>170000</v>
      </c>
      <c r="B2010" s="127">
        <v>690000</v>
      </c>
      <c r="C2010" s="127">
        <v>690000</v>
      </c>
      <c r="D2010" s="116" t="s">
        <v>314</v>
      </c>
      <c r="E2010" s="116" t="s">
        <v>315</v>
      </c>
      <c r="F2010" s="116" t="s">
        <v>316</v>
      </c>
      <c r="G2010" s="116" t="s">
        <v>317</v>
      </c>
      <c r="H2010" s="116">
        <v>0.36</v>
      </c>
      <c r="I2010" s="116">
        <v>0.57999999999999996</v>
      </c>
      <c r="J2010" s="116" t="s">
        <v>268</v>
      </c>
      <c r="K2010" s="116">
        <v>0.24473703211676001</v>
      </c>
      <c r="L2010" s="116">
        <v>3794.4700523546999</v>
      </c>
      <c r="M2010" s="116">
        <v>10.016729126653299</v>
      </c>
      <c r="N2010" s="116">
        <v>1.65285779816294</v>
      </c>
      <c r="O2010" s="116">
        <v>2.4514645579746999</v>
      </c>
      <c r="P2010" s="116">
        <v>0.40451551203344999</v>
      </c>
      <c r="Q2010" s="116">
        <v>928.64733906924005</v>
      </c>
      <c r="R2010" s="116">
        <v>1310</v>
      </c>
      <c r="S2010" s="116" t="s">
        <v>318</v>
      </c>
      <c r="T2010" s="116">
        <v>1310</v>
      </c>
      <c r="U2010" s="116" t="s">
        <v>268</v>
      </c>
      <c r="V2010" s="116" t="s">
        <v>268</v>
      </c>
      <c r="Z2010" s="116">
        <v>0</v>
      </c>
      <c r="AA2010" s="116">
        <v>1</v>
      </c>
      <c r="AB2010" s="116">
        <v>2.4514645579746999</v>
      </c>
      <c r="AC2010" s="116">
        <v>0.40451551203344999</v>
      </c>
      <c r="AD2010" s="116">
        <v>928.64733906924005</v>
      </c>
      <c r="AF2010" s="116">
        <v>-1</v>
      </c>
      <c r="AG2010" s="116">
        <v>-1</v>
      </c>
      <c r="AH2010" s="116">
        <v>-1</v>
      </c>
      <c r="AI2010" s="116">
        <v>-1</v>
      </c>
      <c r="AJ2010" s="116">
        <v>0</v>
      </c>
      <c r="AM2010" s="116" t="s">
        <v>319</v>
      </c>
      <c r="AN2010" s="116">
        <v>-1</v>
      </c>
      <c r="AQ2010" s="116">
        <v>778</v>
      </c>
      <c r="AR2010" s="116" t="s">
        <v>329</v>
      </c>
      <c r="AS2010" s="116" t="s">
        <v>250</v>
      </c>
      <c r="AT2010" s="116" t="s">
        <v>268</v>
      </c>
      <c r="AV2010" s="116">
        <v>126.847805068062</v>
      </c>
      <c r="AW2010" s="116">
        <v>0.75316085889999995</v>
      </c>
    </row>
    <row r="2011" spans="1:49" x14ac:dyDescent="0.25">
      <c r="A2011" s="127">
        <v>170000</v>
      </c>
      <c r="B2011" s="127">
        <v>690000</v>
      </c>
      <c r="C2011" s="127">
        <v>690000</v>
      </c>
      <c r="D2011" s="116" t="s">
        <v>314</v>
      </c>
      <c r="E2011" s="116" t="s">
        <v>315</v>
      </c>
      <c r="F2011" s="116" t="s">
        <v>316</v>
      </c>
      <c r="G2011" s="116" t="s">
        <v>317</v>
      </c>
      <c r="H2011" s="116">
        <v>0.36</v>
      </c>
      <c r="I2011" s="116">
        <v>0.57999999999999996</v>
      </c>
      <c r="J2011" s="116" t="s">
        <v>268</v>
      </c>
      <c r="K2011" s="116">
        <v>5.1199156732400003E-3</v>
      </c>
      <c r="L2011" s="116">
        <v>3794.4700523546999</v>
      </c>
      <c r="M2011" s="116">
        <v>10.016729126653299</v>
      </c>
      <c r="N2011" s="116">
        <v>1.65285779816294</v>
      </c>
      <c r="O2011" s="116">
        <v>5.128480845023E-2</v>
      </c>
      <c r="P2011" s="116">
        <v>8.4624925464600008E-3</v>
      </c>
      <c r="Q2011" s="116">
        <v>19.427366692721002</v>
      </c>
      <c r="R2011" s="116">
        <v>1310</v>
      </c>
      <c r="S2011" s="116" t="s">
        <v>318</v>
      </c>
      <c r="T2011" s="116">
        <v>1310</v>
      </c>
      <c r="U2011" s="116" t="s">
        <v>268</v>
      </c>
      <c r="V2011" s="116" t="s">
        <v>268</v>
      </c>
      <c r="Z2011" s="116">
        <v>0</v>
      </c>
      <c r="AA2011" s="116">
        <v>1</v>
      </c>
      <c r="AB2011" s="116">
        <v>5.128480845023E-2</v>
      </c>
      <c r="AC2011" s="116">
        <v>8.4624925464600008E-3</v>
      </c>
      <c r="AD2011" s="116">
        <v>19.427366692722501</v>
      </c>
      <c r="AF2011" s="116">
        <v>-1</v>
      </c>
      <c r="AG2011" s="116">
        <v>-1</v>
      </c>
      <c r="AH2011" s="116">
        <v>-1</v>
      </c>
      <c r="AI2011" s="116">
        <v>-1</v>
      </c>
      <c r="AJ2011" s="116">
        <v>0</v>
      </c>
      <c r="AM2011" s="116" t="s">
        <v>319</v>
      </c>
      <c r="AN2011" s="116">
        <v>-1</v>
      </c>
      <c r="AQ2011" s="116">
        <v>778</v>
      </c>
      <c r="AR2011" s="116" t="s">
        <v>329</v>
      </c>
      <c r="AS2011" s="116" t="s">
        <v>250</v>
      </c>
      <c r="AT2011" s="116" t="s">
        <v>268</v>
      </c>
      <c r="AV2011" s="116">
        <v>43.672885620724699</v>
      </c>
      <c r="AW2011" s="116">
        <v>1.5756177400000002E-2</v>
      </c>
    </row>
    <row r="2012" spans="1:49" x14ac:dyDescent="0.25">
      <c r="A2012" s="127">
        <v>170000</v>
      </c>
      <c r="B2012" s="127">
        <v>690000</v>
      </c>
      <c r="C2012" s="127">
        <v>690000</v>
      </c>
      <c r="D2012" s="116" t="s">
        <v>314</v>
      </c>
      <c r="E2012" s="116" t="s">
        <v>315</v>
      </c>
      <c r="F2012" s="116" t="s">
        <v>316</v>
      </c>
      <c r="G2012" s="116" t="s">
        <v>317</v>
      </c>
      <c r="H2012" s="116">
        <v>0.36</v>
      </c>
      <c r="I2012" s="116">
        <v>0.57999999999999996</v>
      </c>
      <c r="J2012" s="116" t="s">
        <v>268</v>
      </c>
      <c r="K2012" s="116">
        <v>0.22697032685704999</v>
      </c>
      <c r="L2012" s="116">
        <v>3886.54170461488</v>
      </c>
      <c r="M2012" s="116">
        <v>11.6063714815492</v>
      </c>
      <c r="N2012" s="116">
        <v>2.1481150596772398</v>
      </c>
      <c r="O2012" s="116">
        <v>2.6343019287915999</v>
      </c>
      <c r="P2012" s="116">
        <v>0.48755837722148998</v>
      </c>
      <c r="Q2012" s="116">
        <v>882.129641040004</v>
      </c>
      <c r="R2012" s="116">
        <v>1210</v>
      </c>
      <c r="S2012" s="116" t="s">
        <v>318</v>
      </c>
      <c r="T2012" s="116">
        <v>1210</v>
      </c>
      <c r="U2012" s="116" t="s">
        <v>268</v>
      </c>
      <c r="V2012" s="116" t="s">
        <v>268</v>
      </c>
      <c r="Z2012" s="116">
        <v>0</v>
      </c>
      <c r="AA2012" s="116">
        <v>1</v>
      </c>
      <c r="AB2012" s="116">
        <v>2.6343019287915999</v>
      </c>
      <c r="AC2012" s="116">
        <v>0.48755837722148998</v>
      </c>
      <c r="AD2012" s="116">
        <v>882.129641040004</v>
      </c>
      <c r="AF2012" s="116">
        <v>-1</v>
      </c>
      <c r="AG2012" s="116">
        <v>-1</v>
      </c>
      <c r="AH2012" s="116">
        <v>-1</v>
      </c>
      <c r="AI2012" s="116">
        <v>-1</v>
      </c>
      <c r="AJ2012" s="116">
        <v>0</v>
      </c>
      <c r="AM2012" s="116" t="s">
        <v>319</v>
      </c>
      <c r="AN2012" s="116">
        <v>-1</v>
      </c>
      <c r="AQ2012" s="116">
        <v>778</v>
      </c>
      <c r="AR2012" s="116" t="s">
        <v>329</v>
      </c>
      <c r="AS2012" s="116" t="s">
        <v>250</v>
      </c>
      <c r="AT2012" s="116" t="s">
        <v>268</v>
      </c>
      <c r="AV2012" s="116">
        <v>136.74864250269599</v>
      </c>
      <c r="AW2012" s="116">
        <v>0.71543360990000004</v>
      </c>
    </row>
    <row r="2013" spans="1:49" x14ac:dyDescent="0.25">
      <c r="A2013" s="127">
        <v>170000</v>
      </c>
      <c r="B2013" s="127">
        <v>690000</v>
      </c>
      <c r="C2013" s="127">
        <v>690000</v>
      </c>
      <c r="D2013" s="116" t="s">
        <v>314</v>
      </c>
      <c r="E2013" s="116" t="s">
        <v>315</v>
      </c>
      <c r="F2013" s="116" t="s">
        <v>316</v>
      </c>
      <c r="G2013" s="116" t="s">
        <v>317</v>
      </c>
      <c r="H2013" s="116">
        <v>0.36</v>
      </c>
      <c r="I2013" s="116">
        <v>0.57999999999999996</v>
      </c>
      <c r="J2013" s="116" t="s">
        <v>268</v>
      </c>
      <c r="K2013" s="116">
        <v>9.7891384901790002E-2</v>
      </c>
      <c r="L2013" s="116">
        <v>3886.54170461488</v>
      </c>
      <c r="M2013" s="116">
        <v>11.6063714815492</v>
      </c>
      <c r="N2013" s="116">
        <v>2.1481150596772398</v>
      </c>
      <c r="O2013" s="116">
        <v>1.1361637780135201</v>
      </c>
      <c r="P2013" s="116">
        <v>0.21028195812020001</v>
      </c>
      <c r="Q2013" s="116">
        <v>380.45894994332201</v>
      </c>
      <c r="R2013" s="116">
        <v>1310</v>
      </c>
      <c r="S2013" s="116" t="s">
        <v>318</v>
      </c>
      <c r="T2013" s="116">
        <v>1310</v>
      </c>
      <c r="U2013" s="116" t="s">
        <v>268</v>
      </c>
      <c r="V2013" s="116" t="s">
        <v>268</v>
      </c>
      <c r="Z2013" s="116">
        <v>0</v>
      </c>
      <c r="AA2013" s="116">
        <v>1</v>
      </c>
      <c r="AB2013" s="116">
        <v>1.1361637780135201</v>
      </c>
      <c r="AC2013" s="116">
        <v>0.21028195812020001</v>
      </c>
      <c r="AD2013" s="116">
        <v>380.45894994332002</v>
      </c>
      <c r="AF2013" s="116">
        <v>-1</v>
      </c>
      <c r="AG2013" s="116">
        <v>-1</v>
      </c>
      <c r="AH2013" s="116">
        <v>-1</v>
      </c>
      <c r="AI2013" s="116">
        <v>-1</v>
      </c>
      <c r="AJ2013" s="116">
        <v>0</v>
      </c>
      <c r="AM2013" s="116" t="s">
        <v>319</v>
      </c>
      <c r="AN2013" s="116">
        <v>-1</v>
      </c>
      <c r="AQ2013" s="116">
        <v>778</v>
      </c>
      <c r="AR2013" s="116" t="s">
        <v>329</v>
      </c>
      <c r="AS2013" s="116" t="s">
        <v>250</v>
      </c>
      <c r="AT2013" s="116" t="s">
        <v>268</v>
      </c>
      <c r="AV2013" s="116">
        <v>115.847527854007</v>
      </c>
      <c r="AW2013" s="116">
        <v>0.30856362529999998</v>
      </c>
    </row>
    <row r="2014" spans="1:49" x14ac:dyDescent="0.25">
      <c r="A2014" s="127">
        <v>170000</v>
      </c>
      <c r="B2014" s="127">
        <v>690000</v>
      </c>
      <c r="C2014" s="127">
        <v>690000</v>
      </c>
      <c r="D2014" s="116" t="s">
        <v>314</v>
      </c>
      <c r="E2014" s="116" t="s">
        <v>315</v>
      </c>
      <c r="F2014" s="116" t="s">
        <v>316</v>
      </c>
      <c r="G2014" s="116" t="s">
        <v>317</v>
      </c>
      <c r="H2014" s="116">
        <v>0.36</v>
      </c>
      <c r="I2014" s="116">
        <v>0.57999999999999996</v>
      </c>
      <c r="J2014" s="116" t="s">
        <v>268</v>
      </c>
      <c r="K2014" s="116">
        <v>0.22550186547494999</v>
      </c>
      <c r="L2014" s="116">
        <v>3886.54170461488</v>
      </c>
      <c r="M2014" s="116">
        <v>11.6063714815492</v>
      </c>
      <c r="N2014" s="116">
        <v>2.1481150596772398</v>
      </c>
      <c r="O2014" s="116">
        <v>2.61725842048472</v>
      </c>
      <c r="P2014" s="116">
        <v>0.48440395321207003</v>
      </c>
      <c r="Q2014" s="116">
        <v>876.42240463688302</v>
      </c>
      <c r="R2014" s="116">
        <v>1310</v>
      </c>
      <c r="S2014" s="116" t="s">
        <v>318</v>
      </c>
      <c r="T2014" s="116">
        <v>1310</v>
      </c>
      <c r="U2014" s="116" t="s">
        <v>268</v>
      </c>
      <c r="V2014" s="116" t="s">
        <v>268</v>
      </c>
      <c r="Z2014" s="116">
        <v>0</v>
      </c>
      <c r="AA2014" s="116">
        <v>1</v>
      </c>
      <c r="AB2014" s="116">
        <v>2.61725842048472</v>
      </c>
      <c r="AC2014" s="116">
        <v>0.48440395321207003</v>
      </c>
      <c r="AD2014" s="116">
        <v>876.42240463688302</v>
      </c>
      <c r="AF2014" s="116">
        <v>-1</v>
      </c>
      <c r="AG2014" s="116">
        <v>-1</v>
      </c>
      <c r="AH2014" s="116">
        <v>-1</v>
      </c>
      <c r="AI2014" s="116">
        <v>-1</v>
      </c>
      <c r="AJ2014" s="116">
        <v>0</v>
      </c>
      <c r="AM2014" s="116" t="s">
        <v>319</v>
      </c>
      <c r="AN2014" s="116">
        <v>-1</v>
      </c>
      <c r="AQ2014" s="116">
        <v>778</v>
      </c>
      <c r="AR2014" s="116" t="s">
        <v>329</v>
      </c>
      <c r="AS2014" s="116" t="s">
        <v>250</v>
      </c>
      <c r="AT2014" s="116" t="s">
        <v>268</v>
      </c>
      <c r="AV2014" s="116">
        <v>136.516063336282</v>
      </c>
      <c r="AW2014" s="116">
        <v>0.71080486990000002</v>
      </c>
    </row>
    <row r="2015" spans="1:49" x14ac:dyDescent="0.25">
      <c r="A2015" s="127">
        <v>170000</v>
      </c>
      <c r="B2015" s="127">
        <v>690000</v>
      </c>
      <c r="C2015" s="127">
        <v>690000</v>
      </c>
      <c r="D2015" s="116" t="s">
        <v>314</v>
      </c>
      <c r="E2015" s="116" t="s">
        <v>315</v>
      </c>
      <c r="F2015" s="116" t="s">
        <v>316</v>
      </c>
      <c r="G2015" s="116" t="s">
        <v>317</v>
      </c>
      <c r="H2015" s="116">
        <v>0.36</v>
      </c>
      <c r="I2015" s="116">
        <v>0.57999999999999996</v>
      </c>
      <c r="J2015" s="116" t="s">
        <v>268</v>
      </c>
      <c r="K2015" s="116">
        <v>6.7399876365069999E-2</v>
      </c>
      <c r="L2015" s="116">
        <v>3886.54170461488</v>
      </c>
      <c r="M2015" s="116">
        <v>11.6063714815492</v>
      </c>
      <c r="N2015" s="116">
        <v>2.1481150596772398</v>
      </c>
      <c r="O2015" s="116">
        <v>0.78226800290349996</v>
      </c>
      <c r="P2015" s="116">
        <v>0.14478268944018999</v>
      </c>
      <c r="Q2015" s="116">
        <v>261.95243037873502</v>
      </c>
      <c r="R2015" s="116">
        <v>1310</v>
      </c>
      <c r="S2015" s="116" t="s">
        <v>318</v>
      </c>
      <c r="T2015" s="116">
        <v>1310</v>
      </c>
      <c r="U2015" s="116" t="s">
        <v>268</v>
      </c>
      <c r="V2015" s="116" t="s">
        <v>268</v>
      </c>
      <c r="Z2015" s="116">
        <v>0</v>
      </c>
      <c r="AA2015" s="116">
        <v>1</v>
      </c>
      <c r="AB2015" s="116">
        <v>0.78226800290349996</v>
      </c>
      <c r="AC2015" s="116">
        <v>0.14478268944018999</v>
      </c>
      <c r="AD2015" s="116">
        <v>261.95243037873399</v>
      </c>
      <c r="AF2015" s="116">
        <v>-1</v>
      </c>
      <c r="AG2015" s="116">
        <v>-1</v>
      </c>
      <c r="AH2015" s="116">
        <v>-1</v>
      </c>
      <c r="AI2015" s="116">
        <v>-1</v>
      </c>
      <c r="AJ2015" s="116">
        <v>0</v>
      </c>
      <c r="AM2015" s="116" t="s">
        <v>319</v>
      </c>
      <c r="AN2015" s="116">
        <v>-1</v>
      </c>
      <c r="AQ2015" s="116">
        <v>778</v>
      </c>
      <c r="AR2015" s="116" t="s">
        <v>329</v>
      </c>
      <c r="AS2015" s="116" t="s">
        <v>250</v>
      </c>
      <c r="AT2015" s="116" t="s">
        <v>268</v>
      </c>
      <c r="AV2015" s="116">
        <v>110.916864497105</v>
      </c>
      <c r="AW2015" s="116">
        <v>0.21245128169999999</v>
      </c>
    </row>
    <row r="2016" spans="1:49" x14ac:dyDescent="0.25">
      <c r="A2016" s="127">
        <v>170000</v>
      </c>
      <c r="B2016" s="127">
        <v>700000</v>
      </c>
      <c r="C2016" s="127">
        <v>700000</v>
      </c>
      <c r="D2016" s="116" t="s">
        <v>314</v>
      </c>
      <c r="E2016" s="116" t="s">
        <v>315</v>
      </c>
      <c r="F2016" s="116" t="s">
        <v>316</v>
      </c>
      <c r="G2016" s="116" t="s">
        <v>317</v>
      </c>
      <c r="H2016" s="116">
        <v>0.36</v>
      </c>
      <c r="I2016" s="116">
        <v>0.57999999999999996</v>
      </c>
      <c r="J2016" s="116" t="s">
        <v>268</v>
      </c>
      <c r="K2016" s="116">
        <v>0.38261959519339001</v>
      </c>
      <c r="L2016" s="116">
        <v>3872.7225970941699</v>
      </c>
      <c r="M2016" s="116">
        <v>11.1443315769269</v>
      </c>
      <c r="N2016" s="116">
        <v>1.91576212025852</v>
      </c>
      <c r="O2016" s="116">
        <v>4.2640396366647897</v>
      </c>
      <c r="P2016" s="116">
        <v>0.73300812694016004</v>
      </c>
      <c r="Q2016" s="116">
        <v>1481.7795523964901</v>
      </c>
      <c r="R2016" s="116">
        <v>1210</v>
      </c>
      <c r="S2016" s="116" t="s">
        <v>318</v>
      </c>
      <c r="T2016" s="116">
        <v>1210</v>
      </c>
      <c r="U2016" s="116" t="s">
        <v>268</v>
      </c>
      <c r="V2016" s="116" t="s">
        <v>268</v>
      </c>
      <c r="Z2016" s="116">
        <v>0</v>
      </c>
      <c r="AA2016" s="116">
        <v>1</v>
      </c>
      <c r="AB2016" s="116">
        <v>4.2640396366647897</v>
      </c>
      <c r="AC2016" s="116">
        <v>0.73300812694016004</v>
      </c>
      <c r="AD2016" s="116">
        <v>1481.7795523964901</v>
      </c>
      <c r="AF2016" s="116">
        <v>-1</v>
      </c>
      <c r="AG2016" s="116">
        <v>-1</v>
      </c>
      <c r="AH2016" s="116">
        <v>-1</v>
      </c>
      <c r="AI2016" s="116">
        <v>-1</v>
      </c>
      <c r="AJ2016" s="116">
        <v>0</v>
      </c>
      <c r="AM2016" s="116" t="s">
        <v>319</v>
      </c>
      <c r="AN2016" s="116">
        <v>-1</v>
      </c>
      <c r="AQ2016" s="116">
        <v>778</v>
      </c>
      <c r="AR2016" s="116" t="s">
        <v>329</v>
      </c>
      <c r="AS2016" s="116" t="s">
        <v>250</v>
      </c>
      <c r="AT2016" s="116" t="s">
        <v>268</v>
      </c>
      <c r="AV2016" s="116">
        <v>177.74546988921401</v>
      </c>
      <c r="AW2016" s="116">
        <v>1.2017676824000001</v>
      </c>
    </row>
    <row r="2017" spans="1:49" x14ac:dyDescent="0.25">
      <c r="A2017" s="127">
        <v>170000</v>
      </c>
      <c r="B2017" s="127">
        <v>700000</v>
      </c>
      <c r="C2017" s="127">
        <v>700000</v>
      </c>
      <c r="D2017" s="116" t="s">
        <v>314</v>
      </c>
      <c r="E2017" s="116" t="s">
        <v>315</v>
      </c>
      <c r="F2017" s="116" t="s">
        <v>316</v>
      </c>
      <c r="G2017" s="116" t="s">
        <v>317</v>
      </c>
      <c r="H2017" s="116">
        <v>0.36</v>
      </c>
      <c r="I2017" s="116">
        <v>0.57999999999999996</v>
      </c>
      <c r="J2017" s="116" t="s">
        <v>268</v>
      </c>
      <c r="K2017" s="116">
        <v>1.522154437144E-2</v>
      </c>
      <c r="L2017" s="116">
        <v>3872.7225970941699</v>
      </c>
      <c r="M2017" s="116">
        <v>11.1443315769269</v>
      </c>
      <c r="N2017" s="116">
        <v>1.91576212025852</v>
      </c>
      <c r="O2017" s="116">
        <v>0.16963393758833001</v>
      </c>
      <c r="P2017" s="116">
        <v>2.9160858118650001E-2</v>
      </c>
      <c r="Q2017" s="116">
        <v>58.948818849982104</v>
      </c>
      <c r="R2017" s="116">
        <v>1310</v>
      </c>
      <c r="S2017" s="116" t="s">
        <v>318</v>
      </c>
      <c r="T2017" s="116">
        <v>1310</v>
      </c>
      <c r="U2017" s="116" t="s">
        <v>268</v>
      </c>
      <c r="V2017" s="116" t="s">
        <v>268</v>
      </c>
      <c r="Z2017" s="116">
        <v>0</v>
      </c>
      <c r="AA2017" s="116">
        <v>1</v>
      </c>
      <c r="AB2017" s="116">
        <v>0.16963393758833001</v>
      </c>
      <c r="AC2017" s="116">
        <v>2.9160858118650001E-2</v>
      </c>
      <c r="AD2017" s="116">
        <v>58.948818849980903</v>
      </c>
      <c r="AF2017" s="116">
        <v>-1</v>
      </c>
      <c r="AG2017" s="116">
        <v>-1</v>
      </c>
      <c r="AH2017" s="116">
        <v>-1</v>
      </c>
      <c r="AI2017" s="116">
        <v>-1</v>
      </c>
      <c r="AJ2017" s="116">
        <v>0</v>
      </c>
      <c r="AM2017" s="116" t="s">
        <v>319</v>
      </c>
      <c r="AN2017" s="116">
        <v>-1</v>
      </c>
      <c r="AQ2017" s="116">
        <v>778</v>
      </c>
      <c r="AR2017" s="116" t="s">
        <v>329</v>
      </c>
      <c r="AS2017" s="116" t="s">
        <v>250</v>
      </c>
      <c r="AT2017" s="116" t="s">
        <v>268</v>
      </c>
      <c r="AV2017" s="116">
        <v>45.319513919095201</v>
      </c>
      <c r="AW2017" s="116">
        <v>4.7809260999999999E-2</v>
      </c>
    </row>
    <row r="2018" spans="1:49" x14ac:dyDescent="0.25">
      <c r="A2018" s="127">
        <v>170000</v>
      </c>
      <c r="B2018" s="127">
        <v>700000</v>
      </c>
      <c r="C2018" s="127">
        <v>700000</v>
      </c>
      <c r="D2018" s="116" t="s">
        <v>314</v>
      </c>
      <c r="E2018" s="116" t="s">
        <v>315</v>
      </c>
      <c r="F2018" s="116" t="s">
        <v>316</v>
      </c>
      <c r="G2018" s="116" t="s">
        <v>317</v>
      </c>
      <c r="H2018" s="116">
        <v>0.36</v>
      </c>
      <c r="I2018" s="116">
        <v>0.57999999999999996</v>
      </c>
      <c r="J2018" s="116" t="s">
        <v>268</v>
      </c>
      <c r="K2018" s="116">
        <v>8.2705695894379996E-2</v>
      </c>
      <c r="L2018" s="116">
        <v>3872.7225970941699</v>
      </c>
      <c r="M2018" s="116">
        <v>11.1443315769269</v>
      </c>
      <c r="N2018" s="116">
        <v>1.91576212025852</v>
      </c>
      <c r="O2018" s="116">
        <v>0.92169969834748</v>
      </c>
      <c r="P2018" s="116">
        <v>0.15844443932407001</v>
      </c>
      <c r="Q2018" s="116">
        <v>320.296217398571</v>
      </c>
      <c r="R2018" s="116">
        <v>1310</v>
      </c>
      <c r="S2018" s="116" t="s">
        <v>318</v>
      </c>
      <c r="T2018" s="116">
        <v>1310</v>
      </c>
      <c r="U2018" s="116" t="s">
        <v>268</v>
      </c>
      <c r="V2018" s="116" t="s">
        <v>268</v>
      </c>
      <c r="Z2018" s="116">
        <v>0</v>
      </c>
      <c r="AA2018" s="116">
        <v>1</v>
      </c>
      <c r="AB2018" s="116">
        <v>0.92169969834748</v>
      </c>
      <c r="AC2018" s="116">
        <v>0.15844443932407001</v>
      </c>
      <c r="AD2018" s="116">
        <v>320.29621739857203</v>
      </c>
      <c r="AF2018" s="116">
        <v>-1</v>
      </c>
      <c r="AG2018" s="116">
        <v>-1</v>
      </c>
      <c r="AH2018" s="116">
        <v>-1</v>
      </c>
      <c r="AI2018" s="116">
        <v>-1</v>
      </c>
      <c r="AJ2018" s="116">
        <v>0</v>
      </c>
      <c r="AM2018" s="116" t="s">
        <v>319</v>
      </c>
      <c r="AN2018" s="116">
        <v>-1</v>
      </c>
      <c r="AQ2018" s="116">
        <v>778</v>
      </c>
      <c r="AR2018" s="116" t="s">
        <v>329</v>
      </c>
      <c r="AS2018" s="116" t="s">
        <v>250</v>
      </c>
      <c r="AT2018" s="116" t="s">
        <v>268</v>
      </c>
      <c r="AV2018" s="116">
        <v>73.292972492082299</v>
      </c>
      <c r="AW2018" s="116">
        <v>0.25976984380000001</v>
      </c>
    </row>
    <row r="2019" spans="1:49" x14ac:dyDescent="0.25">
      <c r="A2019" s="127">
        <v>170000</v>
      </c>
      <c r="B2019" s="127">
        <v>700000</v>
      </c>
      <c r="C2019" s="127">
        <v>700000</v>
      </c>
      <c r="D2019" s="116" t="s">
        <v>314</v>
      </c>
      <c r="E2019" s="116" t="s">
        <v>315</v>
      </c>
      <c r="F2019" s="116" t="s">
        <v>316</v>
      </c>
      <c r="G2019" s="116" t="s">
        <v>317</v>
      </c>
      <c r="H2019" s="116">
        <v>0.36</v>
      </c>
      <c r="I2019" s="116">
        <v>0.57999999999999996</v>
      </c>
      <c r="J2019" s="116" t="s">
        <v>268</v>
      </c>
      <c r="K2019" s="116">
        <v>0.13721661827772</v>
      </c>
      <c r="L2019" s="116">
        <v>3872.7225970941699</v>
      </c>
      <c r="M2019" s="116">
        <v>11.1443315769269</v>
      </c>
      <c r="N2019" s="116">
        <v>1.91576212025852</v>
      </c>
      <c r="O2019" s="116">
        <v>1.52918749195159</v>
      </c>
      <c r="P2019" s="116">
        <v>0.26287439956643999</v>
      </c>
      <c r="Q2019" s="116">
        <v>531.40189830099405</v>
      </c>
      <c r="R2019" s="116">
        <v>1310</v>
      </c>
      <c r="S2019" s="116" t="s">
        <v>318</v>
      </c>
      <c r="T2019" s="116">
        <v>1310</v>
      </c>
      <c r="U2019" s="116" t="s">
        <v>268</v>
      </c>
      <c r="V2019" s="116" t="s">
        <v>268</v>
      </c>
      <c r="Z2019" s="116">
        <v>0</v>
      </c>
      <c r="AA2019" s="116">
        <v>1</v>
      </c>
      <c r="AB2019" s="116">
        <v>1.52918749195159</v>
      </c>
      <c r="AC2019" s="116">
        <v>0.26287439956643999</v>
      </c>
      <c r="AD2019" s="116">
        <v>531.40189830099405</v>
      </c>
      <c r="AF2019" s="116">
        <v>-1</v>
      </c>
      <c r="AG2019" s="116">
        <v>-1</v>
      </c>
      <c r="AH2019" s="116">
        <v>-1</v>
      </c>
      <c r="AI2019" s="116">
        <v>-1</v>
      </c>
      <c r="AJ2019" s="116">
        <v>0</v>
      </c>
      <c r="AM2019" s="116" t="s">
        <v>319</v>
      </c>
      <c r="AN2019" s="116">
        <v>-1</v>
      </c>
      <c r="AQ2019" s="116">
        <v>778</v>
      </c>
      <c r="AR2019" s="116" t="s">
        <v>329</v>
      </c>
      <c r="AS2019" s="116" t="s">
        <v>250</v>
      </c>
      <c r="AT2019" s="116" t="s">
        <v>268</v>
      </c>
      <c r="AV2019" s="116">
        <v>122.218390083942</v>
      </c>
      <c r="AW2019" s="116">
        <v>0.4309828859</v>
      </c>
    </row>
    <row r="2020" spans="1:49" x14ac:dyDescent="0.25">
      <c r="A2020" s="127">
        <v>170000</v>
      </c>
      <c r="B2020" s="127">
        <v>700000</v>
      </c>
      <c r="C2020" s="127">
        <v>700000</v>
      </c>
      <c r="D2020" s="116" t="s">
        <v>314</v>
      </c>
      <c r="E2020" s="116" t="s">
        <v>315</v>
      </c>
      <c r="F2020" s="116" t="s">
        <v>316</v>
      </c>
      <c r="G2020" s="116" t="s">
        <v>317</v>
      </c>
      <c r="H2020" s="116">
        <v>0.36</v>
      </c>
      <c r="I2020" s="116">
        <v>0.57999999999999996</v>
      </c>
      <c r="J2020" s="116" t="s">
        <v>268</v>
      </c>
      <c r="K2020" s="116">
        <v>0.27394538672615998</v>
      </c>
      <c r="L2020" s="116">
        <v>3858.45004926622</v>
      </c>
      <c r="M2020" s="116">
        <v>9.6518670873748</v>
      </c>
      <c r="N2020" s="116">
        <v>1.4200427617501401</v>
      </c>
      <c r="O2020" s="116">
        <v>2.64408446188044</v>
      </c>
      <c r="P2020" s="116">
        <v>0.38901416353533003</v>
      </c>
      <c r="Q2020" s="116">
        <v>1057.0045909098301</v>
      </c>
      <c r="R2020" s="116">
        <v>1210</v>
      </c>
      <c r="S2020" s="116" t="s">
        <v>318</v>
      </c>
      <c r="T2020" s="116">
        <v>1210</v>
      </c>
      <c r="U2020" s="116" t="s">
        <v>268</v>
      </c>
      <c r="V2020" s="116" t="s">
        <v>268</v>
      </c>
      <c r="Z2020" s="116">
        <v>0</v>
      </c>
      <c r="AA2020" s="116">
        <v>1</v>
      </c>
      <c r="AB2020" s="116">
        <v>2.64408446188044</v>
      </c>
      <c r="AC2020" s="116">
        <v>0.38901416353533003</v>
      </c>
      <c r="AD2020" s="116">
        <v>1057.0045909098301</v>
      </c>
      <c r="AF2020" s="116">
        <v>-1</v>
      </c>
      <c r="AG2020" s="116">
        <v>-1</v>
      </c>
      <c r="AH2020" s="116">
        <v>-1</v>
      </c>
      <c r="AI2020" s="116">
        <v>-1</v>
      </c>
      <c r="AJ2020" s="116">
        <v>0</v>
      </c>
      <c r="AM2020" s="116" t="s">
        <v>319</v>
      </c>
      <c r="AN2020" s="116">
        <v>-1</v>
      </c>
      <c r="AQ2020" s="116">
        <v>778</v>
      </c>
      <c r="AR2020" s="116" t="s">
        <v>329</v>
      </c>
      <c r="AS2020" s="116" t="s">
        <v>250</v>
      </c>
      <c r="AT2020" s="116" t="s">
        <v>268</v>
      </c>
      <c r="AV2020" s="116">
        <v>145.07438766626899</v>
      </c>
      <c r="AW2020" s="116">
        <v>0.85726244190000001</v>
      </c>
    </row>
    <row r="2021" spans="1:49" x14ac:dyDescent="0.25">
      <c r="A2021" s="127">
        <v>170000</v>
      </c>
      <c r="B2021" s="127">
        <v>700000</v>
      </c>
      <c r="C2021" s="127">
        <v>700000</v>
      </c>
      <c r="D2021" s="116" t="s">
        <v>314</v>
      </c>
      <c r="E2021" s="116" t="s">
        <v>315</v>
      </c>
      <c r="F2021" s="116" t="s">
        <v>316</v>
      </c>
      <c r="G2021" s="116" t="s">
        <v>317</v>
      </c>
      <c r="H2021" s="116">
        <v>0.36</v>
      </c>
      <c r="I2021" s="116">
        <v>0.57999999999999996</v>
      </c>
      <c r="J2021" s="116" t="s">
        <v>330</v>
      </c>
      <c r="K2021" s="116">
        <v>4.4853826909999999E-4</v>
      </c>
      <c r="L2021" s="116">
        <v>3858.45004926622</v>
      </c>
      <c r="M2021" s="116">
        <v>9.6518670873748</v>
      </c>
      <c r="N2021" s="116">
        <v>1.4200427617501401</v>
      </c>
      <c r="O2021" s="116">
        <v>4.3292317570199999E-3</v>
      </c>
      <c r="P2021" s="116">
        <v>6.3694352240999997E-4</v>
      </c>
      <c r="Q2021" s="116">
        <v>1.73066250653369</v>
      </c>
      <c r="R2021" s="116">
        <v>4110</v>
      </c>
      <c r="S2021" s="116" t="s">
        <v>331</v>
      </c>
      <c r="T2021" s="116">
        <v>4110</v>
      </c>
      <c r="U2021" s="116" t="s">
        <v>268</v>
      </c>
      <c r="V2021" s="116" t="s">
        <v>268</v>
      </c>
      <c r="Y2021" s="116" t="s">
        <v>330</v>
      </c>
      <c r="Z2021" s="116">
        <v>0</v>
      </c>
      <c r="AA2021" s="116">
        <v>1</v>
      </c>
      <c r="AB2021" s="116">
        <v>4.3292317570199999E-3</v>
      </c>
      <c r="AC2021" s="116">
        <v>6.3694352240999997E-4</v>
      </c>
      <c r="AD2021" s="116">
        <v>1.73066250653368</v>
      </c>
      <c r="AF2021" s="116">
        <v>-1</v>
      </c>
      <c r="AG2021" s="116">
        <v>-1</v>
      </c>
      <c r="AH2021" s="116">
        <v>-1</v>
      </c>
      <c r="AI2021" s="116">
        <v>-1</v>
      </c>
      <c r="AJ2021" s="116">
        <v>0</v>
      </c>
      <c r="AM2021" s="116" t="s">
        <v>319</v>
      </c>
      <c r="AN2021" s="116">
        <v>-1</v>
      </c>
      <c r="AQ2021" s="116">
        <v>778</v>
      </c>
      <c r="AR2021" s="116" t="s">
        <v>329</v>
      </c>
      <c r="AS2021" s="116" t="s">
        <v>250</v>
      </c>
      <c r="AT2021" s="116" t="s">
        <v>268</v>
      </c>
      <c r="AV2021" s="116">
        <v>5.4318212334532801</v>
      </c>
      <c r="AW2021" s="116">
        <v>1.4036191999999999E-3</v>
      </c>
    </row>
    <row r="2022" spans="1:49" x14ac:dyDescent="0.25">
      <c r="A2022" s="127">
        <v>170000</v>
      </c>
      <c r="B2022" s="127">
        <v>700000</v>
      </c>
      <c r="C2022" s="127">
        <v>700000</v>
      </c>
      <c r="D2022" s="116" t="s">
        <v>314</v>
      </c>
      <c r="E2022" s="116" t="s">
        <v>315</v>
      </c>
      <c r="F2022" s="116" t="s">
        <v>316</v>
      </c>
      <c r="G2022" s="116" t="s">
        <v>317</v>
      </c>
      <c r="H2022" s="116">
        <v>0.36</v>
      </c>
      <c r="I2022" s="116">
        <v>0.57999999999999996</v>
      </c>
      <c r="J2022" s="116" t="s">
        <v>268</v>
      </c>
      <c r="K2022" s="116">
        <v>1.12748516E-5</v>
      </c>
      <c r="L2022" s="116">
        <v>3858.45004926622</v>
      </c>
      <c r="M2022" s="116">
        <v>9.6518670873748</v>
      </c>
      <c r="N2022" s="116">
        <v>1.4200427617501401</v>
      </c>
      <c r="O2022" s="116">
        <v>1.0882336908E-4</v>
      </c>
      <c r="P2022" s="116">
        <v>1.60107714E-5</v>
      </c>
      <c r="Q2022" s="116">
        <v>4.3503451715340001E-2</v>
      </c>
      <c r="R2022" s="116">
        <v>1310</v>
      </c>
      <c r="S2022" s="116" t="s">
        <v>318</v>
      </c>
      <c r="T2022" s="116">
        <v>1310</v>
      </c>
      <c r="U2022" s="116" t="s">
        <v>268</v>
      </c>
      <c r="V2022" s="116" t="s">
        <v>268</v>
      </c>
      <c r="Z2022" s="116">
        <v>0</v>
      </c>
      <c r="AA2022" s="116">
        <v>1</v>
      </c>
      <c r="AB2022" s="116">
        <v>1.0882336908E-4</v>
      </c>
      <c r="AC2022" s="116">
        <v>1.60107714E-5</v>
      </c>
      <c r="AD2022" s="116">
        <v>4.350345171594E-2</v>
      </c>
      <c r="AF2022" s="116">
        <v>-1</v>
      </c>
      <c r="AG2022" s="116">
        <v>-1</v>
      </c>
      <c r="AH2022" s="116">
        <v>-1</v>
      </c>
      <c r="AI2022" s="116">
        <v>-1</v>
      </c>
      <c r="AJ2022" s="116">
        <v>0</v>
      </c>
      <c r="AM2022" s="116" t="s">
        <v>319</v>
      </c>
      <c r="AN2022" s="116">
        <v>-1</v>
      </c>
      <c r="AQ2022" s="116">
        <v>778</v>
      </c>
      <c r="AR2022" s="116" t="s">
        <v>329</v>
      </c>
      <c r="AS2022" s="116" t="s">
        <v>250</v>
      </c>
      <c r="AT2022" s="116" t="s">
        <v>268</v>
      </c>
      <c r="AV2022" s="116">
        <v>3.9903889555925098</v>
      </c>
      <c r="AW2022" s="116">
        <v>3.52826E-5</v>
      </c>
    </row>
    <row r="2023" spans="1:49" x14ac:dyDescent="0.25">
      <c r="A2023" s="127">
        <v>170000</v>
      </c>
      <c r="B2023" s="127">
        <v>700000</v>
      </c>
      <c r="C2023" s="127">
        <v>700000</v>
      </c>
      <c r="D2023" s="116" t="s">
        <v>314</v>
      </c>
      <c r="E2023" s="116" t="s">
        <v>315</v>
      </c>
      <c r="F2023" s="116" t="s">
        <v>316</v>
      </c>
      <c r="G2023" s="116" t="s">
        <v>317</v>
      </c>
      <c r="H2023" s="116">
        <v>0.36</v>
      </c>
      <c r="I2023" s="116">
        <v>0.57999999999999996</v>
      </c>
      <c r="J2023" s="116" t="s">
        <v>268</v>
      </c>
      <c r="K2023" s="116">
        <v>0.39152547901009999</v>
      </c>
      <c r="L2023" s="116">
        <v>3878.0459334176899</v>
      </c>
      <c r="M2023" s="116">
        <v>10.211476552354201</v>
      </c>
      <c r="N2023" s="116">
        <v>1.6912860007944599</v>
      </c>
      <c r="O2023" s="116">
        <v>3.9980532485609399</v>
      </c>
      <c r="P2023" s="116">
        <v>0.66218156160413</v>
      </c>
      <c r="Q2023" s="116">
        <v>1518.3537917045501</v>
      </c>
      <c r="R2023" s="116">
        <v>1210</v>
      </c>
      <c r="S2023" s="116" t="s">
        <v>318</v>
      </c>
      <c r="T2023" s="116">
        <v>1210</v>
      </c>
      <c r="U2023" s="116" t="s">
        <v>268</v>
      </c>
      <c r="V2023" s="116" t="s">
        <v>268</v>
      </c>
      <c r="Z2023" s="116">
        <v>0</v>
      </c>
      <c r="AA2023" s="116">
        <v>1</v>
      </c>
      <c r="AB2023" s="116">
        <v>3.9980532485609399</v>
      </c>
      <c r="AC2023" s="116">
        <v>0.66218156160413</v>
      </c>
      <c r="AD2023" s="116">
        <v>1518.3537917045501</v>
      </c>
      <c r="AF2023" s="116">
        <v>-1</v>
      </c>
      <c r="AG2023" s="116">
        <v>-1</v>
      </c>
      <c r="AH2023" s="116">
        <v>-1</v>
      </c>
      <c r="AI2023" s="116">
        <v>-1</v>
      </c>
      <c r="AJ2023" s="116">
        <v>0</v>
      </c>
      <c r="AM2023" s="116" t="s">
        <v>319</v>
      </c>
      <c r="AN2023" s="116">
        <v>-1</v>
      </c>
      <c r="AQ2023" s="116">
        <v>778</v>
      </c>
      <c r="AR2023" s="116" t="s">
        <v>329</v>
      </c>
      <c r="AS2023" s="116" t="s">
        <v>250</v>
      </c>
      <c r="AT2023" s="116" t="s">
        <v>268</v>
      </c>
      <c r="AV2023" s="116">
        <v>200.53188743952501</v>
      </c>
      <c r="AW2023" s="116">
        <v>1.231430488</v>
      </c>
    </row>
    <row r="2024" spans="1:49" x14ac:dyDescent="0.25">
      <c r="A2024" s="127">
        <v>170000</v>
      </c>
      <c r="B2024" s="127">
        <v>700000</v>
      </c>
      <c r="C2024" s="127">
        <v>700000</v>
      </c>
      <c r="D2024" s="116" t="s">
        <v>314</v>
      </c>
      <c r="E2024" s="116" t="s">
        <v>315</v>
      </c>
      <c r="F2024" s="116" t="s">
        <v>316</v>
      </c>
      <c r="G2024" s="116" t="s">
        <v>317</v>
      </c>
      <c r="H2024" s="116">
        <v>0.36</v>
      </c>
      <c r="I2024" s="116">
        <v>0.57999999999999996</v>
      </c>
      <c r="J2024" s="116" t="s">
        <v>268</v>
      </c>
      <c r="K2024" s="116">
        <v>2.1857505957440002E-2</v>
      </c>
      <c r="L2024" s="116">
        <v>3878.0459334176899</v>
      </c>
      <c r="M2024" s="116">
        <v>10.211476552354201</v>
      </c>
      <c r="N2024" s="116">
        <v>1.6912860007944599</v>
      </c>
      <c r="O2024" s="116">
        <v>0.22319740957739001</v>
      </c>
      <c r="P2024" s="116">
        <v>3.6967293838099997E-2</v>
      </c>
      <c r="Q2024" s="116">
        <v>84.764412092922598</v>
      </c>
      <c r="R2024" s="116">
        <v>1310</v>
      </c>
      <c r="S2024" s="116" t="s">
        <v>318</v>
      </c>
      <c r="T2024" s="116">
        <v>1310</v>
      </c>
      <c r="U2024" s="116" t="s">
        <v>268</v>
      </c>
      <c r="V2024" s="116" t="s">
        <v>268</v>
      </c>
      <c r="Z2024" s="116">
        <v>0</v>
      </c>
      <c r="AA2024" s="116">
        <v>1</v>
      </c>
      <c r="AB2024" s="116">
        <v>0.22319740957739001</v>
      </c>
      <c r="AC2024" s="116">
        <v>3.6967293838099997E-2</v>
      </c>
      <c r="AD2024" s="116">
        <v>84.7644120929222</v>
      </c>
      <c r="AF2024" s="116">
        <v>-1</v>
      </c>
      <c r="AG2024" s="116">
        <v>-1</v>
      </c>
      <c r="AH2024" s="116">
        <v>-1</v>
      </c>
      <c r="AI2024" s="116">
        <v>-1</v>
      </c>
      <c r="AJ2024" s="116">
        <v>0</v>
      </c>
      <c r="AM2024" s="116" t="s">
        <v>319</v>
      </c>
      <c r="AN2024" s="116">
        <v>-1</v>
      </c>
      <c r="AQ2024" s="116">
        <v>778</v>
      </c>
      <c r="AR2024" s="116" t="s">
        <v>329</v>
      </c>
      <c r="AS2024" s="116" t="s">
        <v>250</v>
      </c>
      <c r="AT2024" s="116" t="s">
        <v>268</v>
      </c>
      <c r="AV2024" s="116">
        <v>69.520177217444697</v>
      </c>
      <c r="AW2024" s="116">
        <v>6.8746481799999995E-2</v>
      </c>
    </row>
    <row r="2025" spans="1:49" x14ac:dyDescent="0.25">
      <c r="A2025" s="127">
        <v>170000</v>
      </c>
      <c r="B2025" s="127">
        <v>700000</v>
      </c>
      <c r="C2025" s="127">
        <v>700000</v>
      </c>
      <c r="D2025" s="116" t="s">
        <v>314</v>
      </c>
      <c r="E2025" s="116" t="s">
        <v>315</v>
      </c>
      <c r="F2025" s="116" t="s">
        <v>316</v>
      </c>
      <c r="G2025" s="116" t="s">
        <v>317</v>
      </c>
      <c r="H2025" s="116">
        <v>0.36</v>
      </c>
      <c r="I2025" s="116">
        <v>0.57999999999999996</v>
      </c>
      <c r="J2025" s="116" t="s">
        <v>268</v>
      </c>
      <c r="K2025" s="116">
        <v>0.20438046870036</v>
      </c>
      <c r="L2025" s="116">
        <v>3878.0459334176899</v>
      </c>
      <c r="M2025" s="116">
        <v>10.211476552354201</v>
      </c>
      <c r="N2025" s="116">
        <v>1.6912860007944599</v>
      </c>
      <c r="O2025" s="116">
        <v>2.0870263638929201</v>
      </c>
      <c r="P2025" s="116">
        <v>0.34566582554872999</v>
      </c>
      <c r="Q2025" s="116">
        <v>792.59684551344503</v>
      </c>
      <c r="R2025" s="116">
        <v>1310</v>
      </c>
      <c r="S2025" s="116" t="s">
        <v>318</v>
      </c>
      <c r="T2025" s="116">
        <v>1310</v>
      </c>
      <c r="U2025" s="116" t="s">
        <v>268</v>
      </c>
      <c r="V2025" s="116" t="s">
        <v>268</v>
      </c>
      <c r="Z2025" s="116">
        <v>0</v>
      </c>
      <c r="AA2025" s="116">
        <v>1</v>
      </c>
      <c r="AB2025" s="116">
        <v>2.0870263638929201</v>
      </c>
      <c r="AC2025" s="116">
        <v>0.34566582554872999</v>
      </c>
      <c r="AD2025" s="116">
        <v>792.59684551344503</v>
      </c>
      <c r="AF2025" s="116">
        <v>-1</v>
      </c>
      <c r="AG2025" s="116">
        <v>-1</v>
      </c>
      <c r="AH2025" s="116">
        <v>-1</v>
      </c>
      <c r="AI2025" s="116">
        <v>-1</v>
      </c>
      <c r="AJ2025" s="116">
        <v>0</v>
      </c>
      <c r="AM2025" s="116" t="s">
        <v>319</v>
      </c>
      <c r="AN2025" s="116">
        <v>-1</v>
      </c>
      <c r="AQ2025" s="116">
        <v>778</v>
      </c>
      <c r="AR2025" s="116" t="s">
        <v>329</v>
      </c>
      <c r="AS2025" s="116" t="s">
        <v>250</v>
      </c>
      <c r="AT2025" s="116" t="s">
        <v>268</v>
      </c>
      <c r="AV2025" s="116">
        <v>115.655061624214</v>
      </c>
      <c r="AW2025" s="116">
        <v>0.64281982599999998</v>
      </c>
    </row>
    <row r="2026" spans="1:49" x14ac:dyDescent="0.25">
      <c r="A2026" s="127">
        <v>170000</v>
      </c>
      <c r="B2026" s="127">
        <v>700000</v>
      </c>
      <c r="C2026" s="127">
        <v>700000</v>
      </c>
      <c r="D2026" s="116" t="s">
        <v>314</v>
      </c>
      <c r="E2026" s="116" t="s">
        <v>315</v>
      </c>
      <c r="F2026" s="116" t="s">
        <v>316</v>
      </c>
      <c r="G2026" s="116" t="s">
        <v>317</v>
      </c>
      <c r="H2026" s="116">
        <v>0.36</v>
      </c>
      <c r="I2026" s="116">
        <v>0.57999999999999996</v>
      </c>
      <c r="J2026" s="116" t="s">
        <v>268</v>
      </c>
      <c r="K2026" s="116">
        <v>0.31016332168650002</v>
      </c>
      <c r="L2026" s="116">
        <v>3877.67542322078</v>
      </c>
      <c r="M2026" s="116">
        <v>11.3554385058868</v>
      </c>
      <c r="N2026" s="116">
        <v>2.0232278369774299</v>
      </c>
      <c r="O2026" s="116">
        <v>3.5220405261926699</v>
      </c>
      <c r="P2026" s="116">
        <v>0.62753106644551004</v>
      </c>
      <c r="Q2026" s="116">
        <v>1202.7126896882701</v>
      </c>
      <c r="R2026" s="116">
        <v>1210</v>
      </c>
      <c r="S2026" s="116" t="s">
        <v>318</v>
      </c>
      <c r="T2026" s="116">
        <v>1210</v>
      </c>
      <c r="U2026" s="116" t="s">
        <v>268</v>
      </c>
      <c r="V2026" s="116" t="s">
        <v>268</v>
      </c>
      <c r="Z2026" s="116">
        <v>0</v>
      </c>
      <c r="AA2026" s="116">
        <v>1</v>
      </c>
      <c r="AB2026" s="116">
        <v>3.5220405261926699</v>
      </c>
      <c r="AC2026" s="116">
        <v>0.62753106644551004</v>
      </c>
      <c r="AD2026" s="116">
        <v>1202.7126896882701</v>
      </c>
      <c r="AF2026" s="116">
        <v>-1</v>
      </c>
      <c r="AG2026" s="116">
        <v>-1</v>
      </c>
      <c r="AH2026" s="116">
        <v>-1</v>
      </c>
      <c r="AI2026" s="116">
        <v>-1</v>
      </c>
      <c r="AJ2026" s="116">
        <v>0</v>
      </c>
      <c r="AM2026" s="116" t="s">
        <v>319</v>
      </c>
      <c r="AN2026" s="116">
        <v>-1</v>
      </c>
      <c r="AQ2026" s="116">
        <v>778</v>
      </c>
      <c r="AR2026" s="116" t="s">
        <v>329</v>
      </c>
      <c r="AS2026" s="116" t="s">
        <v>250</v>
      </c>
      <c r="AT2026" s="116" t="s">
        <v>268</v>
      </c>
      <c r="AV2026" s="116">
        <v>200.31270695882401</v>
      </c>
      <c r="AW2026" s="116">
        <v>0.97543608250000002</v>
      </c>
    </row>
    <row r="2027" spans="1:49" x14ac:dyDescent="0.25">
      <c r="A2027" s="127">
        <v>170000</v>
      </c>
      <c r="B2027" s="127">
        <v>700000</v>
      </c>
      <c r="C2027" s="127">
        <v>700000</v>
      </c>
      <c r="D2027" s="116" t="s">
        <v>314</v>
      </c>
      <c r="E2027" s="116" t="s">
        <v>315</v>
      </c>
      <c r="F2027" s="116" t="s">
        <v>316</v>
      </c>
      <c r="G2027" s="116" t="s">
        <v>317</v>
      </c>
      <c r="H2027" s="116">
        <v>0.36</v>
      </c>
      <c r="I2027" s="116">
        <v>0.57999999999999996</v>
      </c>
      <c r="J2027" s="116" t="s">
        <v>268</v>
      </c>
      <c r="K2027" s="116">
        <v>0.11144599618794999</v>
      </c>
      <c r="L2027" s="116">
        <v>3877.67542322078</v>
      </c>
      <c r="M2027" s="116">
        <v>11.3554385058868</v>
      </c>
      <c r="N2027" s="116">
        <v>2.0232278369774299</v>
      </c>
      <c r="O2027" s="116">
        <v>1.2655181564395801</v>
      </c>
      <c r="P2027" s="116">
        <v>0.22548064180714</v>
      </c>
      <c r="Q2027" s="116">
        <v>432.15140043437901</v>
      </c>
      <c r="R2027" s="116">
        <v>1310</v>
      </c>
      <c r="S2027" s="116" t="s">
        <v>318</v>
      </c>
      <c r="T2027" s="116">
        <v>1310</v>
      </c>
      <c r="U2027" s="116" t="s">
        <v>268</v>
      </c>
      <c r="V2027" s="116" t="s">
        <v>268</v>
      </c>
      <c r="Z2027" s="116">
        <v>0</v>
      </c>
      <c r="AA2027" s="116">
        <v>1</v>
      </c>
      <c r="AB2027" s="116">
        <v>1.2655181564395801</v>
      </c>
      <c r="AC2027" s="116">
        <v>0.22548064180714</v>
      </c>
      <c r="AD2027" s="116">
        <v>432.15140043437901</v>
      </c>
      <c r="AF2027" s="116">
        <v>-1</v>
      </c>
      <c r="AG2027" s="116">
        <v>-1</v>
      </c>
      <c r="AH2027" s="116">
        <v>-1</v>
      </c>
      <c r="AI2027" s="116">
        <v>-1</v>
      </c>
      <c r="AJ2027" s="116">
        <v>0</v>
      </c>
      <c r="AM2027" s="116" t="s">
        <v>319</v>
      </c>
      <c r="AN2027" s="116">
        <v>-1</v>
      </c>
      <c r="AQ2027" s="116">
        <v>778</v>
      </c>
      <c r="AR2027" s="116" t="s">
        <v>329</v>
      </c>
      <c r="AS2027" s="116" t="s">
        <v>250</v>
      </c>
      <c r="AT2027" s="116" t="s">
        <v>268</v>
      </c>
      <c r="AV2027" s="116">
        <v>86.317100079316702</v>
      </c>
      <c r="AW2027" s="116">
        <v>0.35048775380000002</v>
      </c>
    </row>
    <row r="2028" spans="1:49" x14ac:dyDescent="0.25">
      <c r="A2028" s="127">
        <v>170000</v>
      </c>
      <c r="B2028" s="127">
        <v>700000</v>
      </c>
      <c r="C2028" s="127">
        <v>700000</v>
      </c>
      <c r="D2028" s="116" t="s">
        <v>314</v>
      </c>
      <c r="E2028" s="116" t="s">
        <v>315</v>
      </c>
      <c r="F2028" s="116" t="s">
        <v>316</v>
      </c>
      <c r="G2028" s="116" t="s">
        <v>317</v>
      </c>
      <c r="H2028" s="116">
        <v>0.36</v>
      </c>
      <c r="I2028" s="116">
        <v>0.57999999999999996</v>
      </c>
      <c r="J2028" s="116" t="s">
        <v>268</v>
      </c>
      <c r="K2028" s="116">
        <v>0.19615413563236</v>
      </c>
      <c r="L2028" s="116">
        <v>3877.67542322078</v>
      </c>
      <c r="M2028" s="116">
        <v>11.3554385058868</v>
      </c>
      <c r="N2028" s="116">
        <v>2.0232278369774299</v>
      </c>
      <c r="O2028" s="116">
        <v>2.2274162248486999</v>
      </c>
      <c r="P2028" s="116">
        <v>0.39686450754963998</v>
      </c>
      <c r="Q2028" s="116">
        <v>760.62207090473896</v>
      </c>
      <c r="R2028" s="116">
        <v>1310</v>
      </c>
      <c r="S2028" s="116" t="s">
        <v>318</v>
      </c>
      <c r="T2028" s="116">
        <v>1310</v>
      </c>
      <c r="U2028" s="116" t="s">
        <v>268</v>
      </c>
      <c r="V2028" s="116" t="s">
        <v>268</v>
      </c>
      <c r="Z2028" s="116">
        <v>0</v>
      </c>
      <c r="AA2028" s="116">
        <v>1</v>
      </c>
      <c r="AB2028" s="116">
        <v>2.2274162248486999</v>
      </c>
      <c r="AC2028" s="116">
        <v>0.39686450754963998</v>
      </c>
      <c r="AD2028" s="116">
        <v>760.62207090473896</v>
      </c>
      <c r="AF2028" s="116">
        <v>-1</v>
      </c>
      <c r="AG2028" s="116">
        <v>-1</v>
      </c>
      <c r="AH2028" s="116">
        <v>-1</v>
      </c>
      <c r="AI2028" s="116">
        <v>-1</v>
      </c>
      <c r="AJ2028" s="116">
        <v>0</v>
      </c>
      <c r="AM2028" s="116" t="s">
        <v>319</v>
      </c>
      <c r="AN2028" s="116">
        <v>-1</v>
      </c>
      <c r="AQ2028" s="116">
        <v>778</v>
      </c>
      <c r="AR2028" s="116" t="s">
        <v>329</v>
      </c>
      <c r="AS2028" s="116" t="s">
        <v>250</v>
      </c>
      <c r="AT2028" s="116" t="s">
        <v>268</v>
      </c>
      <c r="AV2028" s="116">
        <v>113.45520142298901</v>
      </c>
      <c r="AW2028" s="116">
        <v>0.61688732430000004</v>
      </c>
    </row>
    <row r="2029" spans="1:49" x14ac:dyDescent="0.25">
      <c r="A2029" s="127">
        <v>170000</v>
      </c>
      <c r="B2029" s="127">
        <v>700000</v>
      </c>
      <c r="C2029" s="127">
        <v>700000</v>
      </c>
      <c r="D2029" s="116" t="s">
        <v>314</v>
      </c>
      <c r="E2029" s="116" t="s">
        <v>315</v>
      </c>
      <c r="F2029" s="116" t="s">
        <v>316</v>
      </c>
      <c r="G2029" s="116" t="s">
        <v>317</v>
      </c>
      <c r="H2029" s="116">
        <v>0.36</v>
      </c>
      <c r="I2029" s="116">
        <v>0.57999999999999996</v>
      </c>
      <c r="J2029" s="116" t="s">
        <v>330</v>
      </c>
      <c r="K2029" s="116">
        <v>0.14697652125273</v>
      </c>
      <c r="L2029" s="116">
        <v>2603.4158188347101</v>
      </c>
      <c r="M2029" s="116">
        <v>5.8169486659159801</v>
      </c>
      <c r="N2029" s="116">
        <v>0.43183151015894</v>
      </c>
      <c r="O2029" s="116">
        <v>0.85495487922208002</v>
      </c>
      <c r="P2029" s="116">
        <v>6.346909313047E-2</v>
      </c>
      <c r="Q2029" s="116">
        <v>382.64100042667098</v>
      </c>
      <c r="R2029" s="116">
        <v>4110</v>
      </c>
      <c r="S2029" s="116" t="s">
        <v>331</v>
      </c>
      <c r="T2029" s="116">
        <v>4110</v>
      </c>
      <c r="U2029" s="116" t="s">
        <v>268</v>
      </c>
      <c r="V2029" s="116" t="s">
        <v>268</v>
      </c>
      <c r="Y2029" s="116" t="s">
        <v>330</v>
      </c>
      <c r="Z2029" s="116">
        <v>0</v>
      </c>
      <c r="AA2029" s="116">
        <v>1</v>
      </c>
      <c r="AB2029" s="116">
        <v>0.85495487922208002</v>
      </c>
      <c r="AC2029" s="116">
        <v>6.346909313047E-2</v>
      </c>
      <c r="AD2029" s="116">
        <v>1608.2951478765699</v>
      </c>
      <c r="AF2029" s="116">
        <v>-1</v>
      </c>
      <c r="AG2029" s="116">
        <v>-1</v>
      </c>
      <c r="AH2029" s="116">
        <v>-1</v>
      </c>
      <c r="AI2029" s="116">
        <v>-1</v>
      </c>
      <c r="AJ2029" s="116">
        <v>0</v>
      </c>
      <c r="AM2029" s="116" t="s">
        <v>319</v>
      </c>
      <c r="AN2029" s="116">
        <v>-1</v>
      </c>
      <c r="AQ2029" s="116">
        <v>778</v>
      </c>
      <c r="AR2029" s="116" t="s">
        <v>329</v>
      </c>
      <c r="AS2029" s="116" t="s">
        <v>250</v>
      </c>
      <c r="AT2029" s="116" t="s">
        <v>268</v>
      </c>
      <c r="AV2029" s="116">
        <v>123.809005165228</v>
      </c>
      <c r="AW2029" s="116">
        <v>1.3043756268</v>
      </c>
    </row>
    <row r="2030" spans="1:49" x14ac:dyDescent="0.25">
      <c r="A2030" s="127">
        <v>170000</v>
      </c>
      <c r="B2030" s="127">
        <v>700000</v>
      </c>
      <c r="C2030" s="127">
        <v>700000</v>
      </c>
      <c r="D2030" s="116" t="s">
        <v>314</v>
      </c>
      <c r="E2030" s="116" t="s">
        <v>315</v>
      </c>
      <c r="F2030" s="116" t="s">
        <v>316</v>
      </c>
      <c r="G2030" s="116" t="s">
        <v>317</v>
      </c>
      <c r="H2030" s="116">
        <v>0.36</v>
      </c>
      <c r="I2030" s="116">
        <v>0.57999999999999996</v>
      </c>
      <c r="J2030" s="116" t="s">
        <v>268</v>
      </c>
      <c r="K2030" s="116">
        <v>5.213034505782E-2</v>
      </c>
      <c r="L2030" s="116">
        <v>3831.01206627694</v>
      </c>
      <c r="M2030" s="116">
        <v>9.23144346699865</v>
      </c>
      <c r="N2030" s="116">
        <v>1.3145281526022601</v>
      </c>
      <c r="O2030" s="116">
        <v>0.48123833331639998</v>
      </c>
      <c r="P2030" s="116">
        <v>6.8526806183369995E-2</v>
      </c>
      <c r="Q2030" s="116">
        <v>199.71198093569299</v>
      </c>
      <c r="R2030" s="116">
        <v>1210</v>
      </c>
      <c r="S2030" s="116" t="s">
        <v>318</v>
      </c>
      <c r="T2030" s="116">
        <v>1210</v>
      </c>
      <c r="U2030" s="116" t="s">
        <v>268</v>
      </c>
      <c r="V2030" s="116" t="s">
        <v>268</v>
      </c>
      <c r="Z2030" s="116">
        <v>0</v>
      </c>
      <c r="AA2030" s="116">
        <v>1</v>
      </c>
      <c r="AB2030" s="116">
        <v>0.48123833331639998</v>
      </c>
      <c r="AC2030" s="116">
        <v>6.8526806183369995E-2</v>
      </c>
      <c r="AD2030" s="116">
        <v>633.42372977869502</v>
      </c>
      <c r="AF2030" s="116">
        <v>-1</v>
      </c>
      <c r="AG2030" s="116">
        <v>-1</v>
      </c>
      <c r="AH2030" s="116">
        <v>-1</v>
      </c>
      <c r="AI2030" s="116">
        <v>-1</v>
      </c>
      <c r="AJ2030" s="116">
        <v>0</v>
      </c>
      <c r="AM2030" s="116" t="s">
        <v>319</v>
      </c>
      <c r="AN2030" s="116">
        <v>-1</v>
      </c>
      <c r="AQ2030" s="116">
        <v>778</v>
      </c>
      <c r="AR2030" s="116" t="s">
        <v>329</v>
      </c>
      <c r="AS2030" s="116" t="s">
        <v>250</v>
      </c>
      <c r="AT2030" s="116" t="s">
        <v>268</v>
      </c>
      <c r="AV2030" s="116">
        <v>70.446651434191097</v>
      </c>
      <c r="AW2030" s="116">
        <v>0.51372565270000004</v>
      </c>
    </row>
    <row r="2031" spans="1:49" x14ac:dyDescent="0.25">
      <c r="A2031" s="127">
        <v>170000</v>
      </c>
      <c r="B2031" s="127">
        <v>700000</v>
      </c>
      <c r="C2031" s="127">
        <v>700000</v>
      </c>
      <c r="D2031" s="116" t="s">
        <v>314</v>
      </c>
      <c r="E2031" s="116" t="s">
        <v>315</v>
      </c>
      <c r="F2031" s="116" t="s">
        <v>316</v>
      </c>
      <c r="G2031" s="116" t="s">
        <v>317</v>
      </c>
      <c r="H2031" s="116">
        <v>0.36</v>
      </c>
      <c r="I2031" s="116">
        <v>0.57999999999999996</v>
      </c>
      <c r="J2031" s="116" t="s">
        <v>268</v>
      </c>
      <c r="K2031" s="116">
        <v>1.832388102716E-2</v>
      </c>
      <c r="L2031" s="116">
        <v>3831.01206627694</v>
      </c>
      <c r="M2031" s="116">
        <v>9.23144346699865</v>
      </c>
      <c r="N2031" s="116">
        <v>1.3145281526022601</v>
      </c>
      <c r="O2031" s="116">
        <v>0.16915587179826999</v>
      </c>
      <c r="P2031" s="116">
        <v>2.4087257475140001E-2</v>
      </c>
      <c r="Q2031" s="116">
        <v>70.199009316088393</v>
      </c>
      <c r="R2031" s="116">
        <v>1750</v>
      </c>
      <c r="S2031" s="116" t="s">
        <v>321</v>
      </c>
      <c r="T2031" s="116">
        <v>1750</v>
      </c>
      <c r="U2031" s="116" t="s">
        <v>268</v>
      </c>
      <c r="V2031" s="116" t="s">
        <v>268</v>
      </c>
      <c r="Z2031" s="116">
        <v>0</v>
      </c>
      <c r="AA2031" s="116">
        <v>1</v>
      </c>
      <c r="AB2031" s="116">
        <v>0.16915587179826999</v>
      </c>
      <c r="AC2031" s="116">
        <v>2.4087257475140001E-2</v>
      </c>
      <c r="AD2031" s="116">
        <v>180.48701119085899</v>
      </c>
      <c r="AF2031" s="116">
        <v>-1</v>
      </c>
      <c r="AG2031" s="116">
        <v>-1</v>
      </c>
      <c r="AH2031" s="116">
        <v>-1</v>
      </c>
      <c r="AI2031" s="116">
        <v>-1</v>
      </c>
      <c r="AJ2031" s="116">
        <v>0</v>
      </c>
      <c r="AM2031" s="116" t="s">
        <v>319</v>
      </c>
      <c r="AN2031" s="116">
        <v>-1</v>
      </c>
      <c r="AQ2031" s="116">
        <v>778</v>
      </c>
      <c r="AR2031" s="116" t="s">
        <v>329</v>
      </c>
      <c r="AS2031" s="116" t="s">
        <v>250</v>
      </c>
      <c r="AT2031" s="116" t="s">
        <v>268</v>
      </c>
      <c r="AV2031" s="116">
        <v>35.4881814941686</v>
      </c>
      <c r="AW2031" s="116">
        <v>0.14638038210000001</v>
      </c>
    </row>
    <row r="2032" spans="1:49" x14ac:dyDescent="0.25">
      <c r="A2032" s="127">
        <v>170000</v>
      </c>
      <c r="B2032" s="127">
        <v>700000</v>
      </c>
      <c r="C2032" s="127">
        <v>700000</v>
      </c>
      <c r="D2032" s="116" t="s">
        <v>314</v>
      </c>
      <c r="E2032" s="116" t="s">
        <v>315</v>
      </c>
      <c r="F2032" s="116" t="s">
        <v>316</v>
      </c>
      <c r="G2032" s="116" t="s">
        <v>317</v>
      </c>
      <c r="H2032" s="116">
        <v>0.36</v>
      </c>
      <c r="I2032" s="116">
        <v>0.57999999999999996</v>
      </c>
      <c r="J2032" s="116" t="s">
        <v>268</v>
      </c>
      <c r="K2032" s="116">
        <v>4.3444259065880002E-2</v>
      </c>
      <c r="L2032" s="116">
        <v>3831.01206627694</v>
      </c>
      <c r="M2032" s="116">
        <v>9.23144346699865</v>
      </c>
      <c r="N2032" s="116">
        <v>1.3145281526022601</v>
      </c>
      <c r="O2032" s="116">
        <v>0.40105322153237999</v>
      </c>
      <c r="P2032" s="116">
        <v>5.710870161105E-2</v>
      </c>
      <c r="Q2032" s="116">
        <v>166.43548069187401</v>
      </c>
      <c r="R2032" s="116">
        <v>1750</v>
      </c>
      <c r="S2032" s="116" t="s">
        <v>321</v>
      </c>
      <c r="T2032" s="116">
        <v>1750</v>
      </c>
      <c r="U2032" s="116" t="s">
        <v>268</v>
      </c>
      <c r="V2032" s="116" t="s">
        <v>268</v>
      </c>
      <c r="Z2032" s="116">
        <v>0</v>
      </c>
      <c r="AA2032" s="116">
        <v>1</v>
      </c>
      <c r="AB2032" s="116">
        <v>0.40105322153237999</v>
      </c>
      <c r="AC2032" s="116">
        <v>5.710870161105E-2</v>
      </c>
      <c r="AD2032" s="116">
        <v>166.43548069187199</v>
      </c>
      <c r="AF2032" s="116">
        <v>-1</v>
      </c>
      <c r="AG2032" s="116">
        <v>-1</v>
      </c>
      <c r="AH2032" s="116">
        <v>-1</v>
      </c>
      <c r="AI2032" s="116">
        <v>-1</v>
      </c>
      <c r="AJ2032" s="116">
        <v>0</v>
      </c>
      <c r="AM2032" s="116" t="s">
        <v>319</v>
      </c>
      <c r="AN2032" s="116">
        <v>-1</v>
      </c>
      <c r="AQ2032" s="116">
        <v>778</v>
      </c>
      <c r="AR2032" s="116" t="s">
        <v>329</v>
      </c>
      <c r="AS2032" s="116" t="s">
        <v>250</v>
      </c>
      <c r="AT2032" s="116" t="s">
        <v>268</v>
      </c>
      <c r="AV2032" s="116">
        <v>53.8142254257289</v>
      </c>
      <c r="AW2032" s="116">
        <v>0.13498416930000001</v>
      </c>
    </row>
    <row r="2033" spans="1:49" x14ac:dyDescent="0.25">
      <c r="A2033" s="127">
        <v>170000</v>
      </c>
      <c r="B2033" s="127">
        <v>700000</v>
      </c>
      <c r="C2033" s="127">
        <v>700000</v>
      </c>
      <c r="D2033" s="116" t="s">
        <v>314</v>
      </c>
      <c r="E2033" s="116" t="s">
        <v>315</v>
      </c>
      <c r="F2033" s="116" t="s">
        <v>316</v>
      </c>
      <c r="G2033" s="116" t="s">
        <v>317</v>
      </c>
      <c r="H2033" s="116">
        <v>0.36</v>
      </c>
      <c r="I2033" s="116">
        <v>0.57999999999999996</v>
      </c>
      <c r="J2033" s="116" t="s">
        <v>268</v>
      </c>
      <c r="K2033" s="116">
        <v>1.375565834523E-2</v>
      </c>
      <c r="L2033" s="116">
        <v>3831.01206627694</v>
      </c>
      <c r="M2033" s="116">
        <v>9.23144346699865</v>
      </c>
      <c r="N2033" s="116">
        <v>1.3145281526022601</v>
      </c>
      <c r="O2033" s="116">
        <v>0.12698458236533</v>
      </c>
      <c r="P2033" s="116">
        <v>1.8082200152380001E-2</v>
      </c>
      <c r="Q2033" s="116">
        <v>52.698093100159298</v>
      </c>
      <c r="R2033" s="116">
        <v>1310</v>
      </c>
      <c r="S2033" s="116" t="s">
        <v>318</v>
      </c>
      <c r="T2033" s="116">
        <v>1310</v>
      </c>
      <c r="U2033" s="116" t="s">
        <v>268</v>
      </c>
      <c r="V2033" s="116" t="s">
        <v>268</v>
      </c>
      <c r="Z2033" s="116">
        <v>0</v>
      </c>
      <c r="AA2033" s="116">
        <v>1</v>
      </c>
      <c r="AB2033" s="116">
        <v>0.12698458236533</v>
      </c>
      <c r="AC2033" s="116">
        <v>1.8082200152380001E-2</v>
      </c>
      <c r="AD2033" s="116">
        <v>52.698093100158097</v>
      </c>
      <c r="AF2033" s="116">
        <v>-1</v>
      </c>
      <c r="AG2033" s="116">
        <v>-1</v>
      </c>
      <c r="AH2033" s="116">
        <v>-1</v>
      </c>
      <c r="AI2033" s="116">
        <v>-1</v>
      </c>
      <c r="AJ2033" s="116">
        <v>0</v>
      </c>
      <c r="AM2033" s="116" t="s">
        <v>319</v>
      </c>
      <c r="AN2033" s="116">
        <v>-1</v>
      </c>
      <c r="AQ2033" s="116">
        <v>778</v>
      </c>
      <c r="AR2033" s="116" t="s">
        <v>329</v>
      </c>
      <c r="AS2033" s="116" t="s">
        <v>250</v>
      </c>
      <c r="AT2033" s="116" t="s">
        <v>268</v>
      </c>
      <c r="AV2033" s="116">
        <v>32.496434977103704</v>
      </c>
      <c r="AW2033" s="116">
        <v>4.27397349E-2</v>
      </c>
    </row>
    <row r="2034" spans="1:49" x14ac:dyDescent="0.25">
      <c r="A2034" s="127">
        <v>170000</v>
      </c>
      <c r="B2034" s="127">
        <v>700000</v>
      </c>
      <c r="C2034" s="127">
        <v>700000</v>
      </c>
      <c r="D2034" s="116" t="s">
        <v>314</v>
      </c>
      <c r="E2034" s="116" t="s">
        <v>315</v>
      </c>
      <c r="F2034" s="116" t="s">
        <v>316</v>
      </c>
      <c r="G2034" s="116" t="s">
        <v>317</v>
      </c>
      <c r="H2034" s="116">
        <v>0.36</v>
      </c>
      <c r="I2034" s="116">
        <v>0.57999999999999996</v>
      </c>
      <c r="J2034" s="116" t="s">
        <v>268</v>
      </c>
      <c r="K2034" s="116">
        <v>8.3082689797099995E-3</v>
      </c>
      <c r="L2034" s="116">
        <v>3865.9769221776701</v>
      </c>
      <c r="M2034" s="116">
        <v>10.6936068775082</v>
      </c>
      <c r="N2034" s="116">
        <v>1.8909365160989</v>
      </c>
      <c r="O2034" s="116">
        <v>8.8845362301710001E-2</v>
      </c>
      <c r="P2034" s="116">
        <v>1.571040919932E-2</v>
      </c>
      <c r="Q2034" s="116">
        <v>32.119576138838198</v>
      </c>
      <c r="R2034" s="116">
        <v>1210</v>
      </c>
      <c r="S2034" s="116" t="s">
        <v>318</v>
      </c>
      <c r="T2034" s="116">
        <v>1210</v>
      </c>
      <c r="U2034" s="116" t="s">
        <v>268</v>
      </c>
      <c r="V2034" s="116" t="s">
        <v>268</v>
      </c>
      <c r="Z2034" s="116">
        <v>0</v>
      </c>
      <c r="AA2034" s="116">
        <v>1</v>
      </c>
      <c r="AB2034" s="116">
        <v>8.8845362301710001E-2</v>
      </c>
      <c r="AC2034" s="116">
        <v>1.571040919932E-2</v>
      </c>
      <c r="AD2034" s="116">
        <v>32.119576138837502</v>
      </c>
      <c r="AF2034" s="116">
        <v>-1</v>
      </c>
      <c r="AG2034" s="116">
        <v>-1</v>
      </c>
      <c r="AH2034" s="116">
        <v>-1</v>
      </c>
      <c r="AI2034" s="116">
        <v>-1</v>
      </c>
      <c r="AJ2034" s="116">
        <v>0</v>
      </c>
      <c r="AM2034" s="116" t="s">
        <v>319</v>
      </c>
      <c r="AN2034" s="116">
        <v>-1</v>
      </c>
      <c r="AQ2034" s="116">
        <v>778</v>
      </c>
      <c r="AR2034" s="116" t="s">
        <v>329</v>
      </c>
      <c r="AS2034" s="116" t="s">
        <v>250</v>
      </c>
      <c r="AT2034" s="116" t="s">
        <v>268</v>
      </c>
      <c r="AV2034" s="116">
        <v>48.1975154789911</v>
      </c>
      <c r="AW2034" s="116">
        <v>2.6049940099999998E-2</v>
      </c>
    </row>
    <row r="2035" spans="1:49" x14ac:dyDescent="0.25">
      <c r="A2035" s="127">
        <v>170000</v>
      </c>
      <c r="B2035" s="127">
        <v>700000</v>
      </c>
      <c r="C2035" s="127">
        <v>700000</v>
      </c>
      <c r="D2035" s="116" t="s">
        <v>314</v>
      </c>
      <c r="E2035" s="116" t="s">
        <v>315</v>
      </c>
      <c r="F2035" s="116" t="s">
        <v>316</v>
      </c>
      <c r="G2035" s="116" t="s">
        <v>317</v>
      </c>
      <c r="H2035" s="116">
        <v>0.36</v>
      </c>
      <c r="I2035" s="116">
        <v>0.57999999999999996</v>
      </c>
      <c r="J2035" s="116" t="s">
        <v>268</v>
      </c>
      <c r="K2035" s="116">
        <v>7.2652701656490001E-2</v>
      </c>
      <c r="L2035" s="116">
        <v>3865.9769221776701</v>
      </c>
      <c r="M2035" s="116">
        <v>10.6936068775082</v>
      </c>
      <c r="N2035" s="116">
        <v>1.8909365160989</v>
      </c>
      <c r="O2035" s="116">
        <v>0.77691943010345998</v>
      </c>
      <c r="P2035" s="116">
        <v>0.1373816465555</v>
      </c>
      <c r="Q2035" s="116">
        <v>280.87366793787299</v>
      </c>
      <c r="R2035" s="116">
        <v>1750</v>
      </c>
      <c r="S2035" s="116" t="s">
        <v>321</v>
      </c>
      <c r="T2035" s="116">
        <v>1750</v>
      </c>
      <c r="U2035" s="116" t="s">
        <v>268</v>
      </c>
      <c r="V2035" s="116" t="s">
        <v>268</v>
      </c>
      <c r="Z2035" s="116">
        <v>0</v>
      </c>
      <c r="AA2035" s="116">
        <v>1</v>
      </c>
      <c r="AB2035" s="116">
        <v>0.77691943010345998</v>
      </c>
      <c r="AC2035" s="116">
        <v>0.1373816465555</v>
      </c>
      <c r="AD2035" s="116">
        <v>280.87366793787402</v>
      </c>
      <c r="AF2035" s="116">
        <v>-1</v>
      </c>
      <c r="AG2035" s="116">
        <v>-1</v>
      </c>
      <c r="AH2035" s="116">
        <v>-1</v>
      </c>
      <c r="AI2035" s="116">
        <v>-1</v>
      </c>
      <c r="AJ2035" s="116">
        <v>0</v>
      </c>
      <c r="AM2035" s="116" t="s">
        <v>319</v>
      </c>
      <c r="AN2035" s="116">
        <v>-1</v>
      </c>
      <c r="AQ2035" s="116">
        <v>778</v>
      </c>
      <c r="AR2035" s="116" t="s">
        <v>329</v>
      </c>
      <c r="AS2035" s="116" t="s">
        <v>250</v>
      </c>
      <c r="AT2035" s="116" t="s">
        <v>268</v>
      </c>
      <c r="AV2035" s="116">
        <v>70.595682582799697</v>
      </c>
      <c r="AW2035" s="116">
        <v>0.2277969732</v>
      </c>
    </row>
    <row r="2036" spans="1:49" x14ac:dyDescent="0.25">
      <c r="A2036" s="127">
        <v>170000</v>
      </c>
      <c r="B2036" s="127">
        <v>700000</v>
      </c>
      <c r="C2036" s="127">
        <v>700000</v>
      </c>
      <c r="D2036" s="116" t="s">
        <v>314</v>
      </c>
      <c r="E2036" s="116" t="s">
        <v>315</v>
      </c>
      <c r="F2036" s="116" t="s">
        <v>316</v>
      </c>
      <c r="G2036" s="116" t="s">
        <v>317</v>
      </c>
      <c r="H2036" s="116">
        <v>0.36</v>
      </c>
      <c r="I2036" s="116">
        <v>0.57999999999999996</v>
      </c>
      <c r="J2036" s="116" t="s">
        <v>268</v>
      </c>
      <c r="K2036" s="116">
        <v>8.9064807442159999E-2</v>
      </c>
      <c r="L2036" s="116">
        <v>3865.9769221776701</v>
      </c>
      <c r="M2036" s="116">
        <v>10.6936068775082</v>
      </c>
      <c r="N2036" s="116">
        <v>1.8909365160989</v>
      </c>
      <c r="O2036" s="116">
        <v>0.95242403740749004</v>
      </c>
      <c r="P2036" s="116">
        <v>0.16841589669171</v>
      </c>
      <c r="Q2036" s="116">
        <v>344.32249014961099</v>
      </c>
      <c r="R2036" s="116">
        <v>1310</v>
      </c>
      <c r="S2036" s="116" t="s">
        <v>318</v>
      </c>
      <c r="T2036" s="116">
        <v>1310</v>
      </c>
      <c r="U2036" s="116" t="s">
        <v>268</v>
      </c>
      <c r="V2036" s="116" t="s">
        <v>268</v>
      </c>
      <c r="Z2036" s="116">
        <v>0</v>
      </c>
      <c r="AA2036" s="116">
        <v>1</v>
      </c>
      <c r="AB2036" s="116">
        <v>0.95242403740749004</v>
      </c>
      <c r="AC2036" s="116">
        <v>0.16841589669171</v>
      </c>
      <c r="AD2036" s="116">
        <v>344.32249014961002</v>
      </c>
      <c r="AF2036" s="116">
        <v>-1</v>
      </c>
      <c r="AG2036" s="116">
        <v>-1</v>
      </c>
      <c r="AH2036" s="116">
        <v>-1</v>
      </c>
      <c r="AI2036" s="116">
        <v>-1</v>
      </c>
      <c r="AJ2036" s="116">
        <v>0</v>
      </c>
      <c r="AM2036" s="116" t="s">
        <v>319</v>
      </c>
      <c r="AN2036" s="116">
        <v>-1</v>
      </c>
      <c r="AQ2036" s="116">
        <v>778</v>
      </c>
      <c r="AR2036" s="116" t="s">
        <v>329</v>
      </c>
      <c r="AS2036" s="116" t="s">
        <v>250</v>
      </c>
      <c r="AT2036" s="116" t="s">
        <v>268</v>
      </c>
      <c r="AV2036" s="116">
        <v>81.951036898417399</v>
      </c>
      <c r="AW2036" s="116">
        <v>0.27925587200000002</v>
      </c>
    </row>
    <row r="2037" spans="1:49" x14ac:dyDescent="0.25">
      <c r="A2037" s="127">
        <v>170000</v>
      </c>
      <c r="B2037" s="127">
        <v>700000</v>
      </c>
      <c r="C2037" s="127">
        <v>700000</v>
      </c>
      <c r="D2037" s="116" t="s">
        <v>314</v>
      </c>
      <c r="E2037" s="116" t="s">
        <v>315</v>
      </c>
      <c r="F2037" s="116" t="s">
        <v>316</v>
      </c>
      <c r="G2037" s="116" t="s">
        <v>317</v>
      </c>
      <c r="H2037" s="116">
        <v>0.36</v>
      </c>
      <c r="I2037" s="116">
        <v>0.57999999999999996</v>
      </c>
      <c r="J2037" s="116" t="s">
        <v>268</v>
      </c>
      <c r="K2037" s="116">
        <v>0.18570747405217999</v>
      </c>
      <c r="L2037" s="116">
        <v>3865.9769221776701</v>
      </c>
      <c r="M2037" s="116">
        <v>10.6936068775082</v>
      </c>
      <c r="N2037" s="116">
        <v>1.8909365160989</v>
      </c>
      <c r="O2037" s="116">
        <v>1.98588272172911</v>
      </c>
      <c r="P2037" s="116">
        <v>0.35116104399775999</v>
      </c>
      <c r="Q2037" s="116">
        <v>717.94080896165201</v>
      </c>
      <c r="R2037" s="116">
        <v>1310</v>
      </c>
      <c r="S2037" s="116" t="s">
        <v>318</v>
      </c>
      <c r="T2037" s="116">
        <v>1310</v>
      </c>
      <c r="U2037" s="116" t="s">
        <v>268</v>
      </c>
      <c r="V2037" s="116" t="s">
        <v>268</v>
      </c>
      <c r="Z2037" s="116">
        <v>0</v>
      </c>
      <c r="AA2037" s="116">
        <v>1</v>
      </c>
      <c r="AB2037" s="116">
        <v>1.98588272172911</v>
      </c>
      <c r="AC2037" s="116">
        <v>0.35116104399775999</v>
      </c>
      <c r="AD2037" s="116">
        <v>717.94080896165201</v>
      </c>
      <c r="AF2037" s="116">
        <v>-1</v>
      </c>
      <c r="AG2037" s="116">
        <v>-1</v>
      </c>
      <c r="AH2037" s="116">
        <v>-1</v>
      </c>
      <c r="AI2037" s="116">
        <v>-1</v>
      </c>
      <c r="AJ2037" s="116">
        <v>0</v>
      </c>
      <c r="AM2037" s="116" t="s">
        <v>319</v>
      </c>
      <c r="AN2037" s="116">
        <v>-1</v>
      </c>
      <c r="AQ2037" s="116">
        <v>778</v>
      </c>
      <c r="AR2037" s="116" t="s">
        <v>329</v>
      </c>
      <c r="AS2037" s="116" t="s">
        <v>250</v>
      </c>
      <c r="AT2037" s="116" t="s">
        <v>268</v>
      </c>
      <c r="AV2037" s="116">
        <v>109.677274759409</v>
      </c>
      <c r="AW2037" s="116">
        <v>0.58227154010000004</v>
      </c>
    </row>
    <row r="2038" spans="1:49" x14ac:dyDescent="0.25">
      <c r="A2038" s="127">
        <v>170000</v>
      </c>
      <c r="B2038" s="127">
        <v>700000</v>
      </c>
      <c r="C2038" s="127">
        <v>700000</v>
      </c>
      <c r="D2038" s="116" t="s">
        <v>314</v>
      </c>
      <c r="E2038" s="116" t="s">
        <v>315</v>
      </c>
      <c r="F2038" s="116" t="s">
        <v>316</v>
      </c>
      <c r="G2038" s="116" t="s">
        <v>317</v>
      </c>
      <c r="H2038" s="116">
        <v>0.36</v>
      </c>
      <c r="I2038" s="116">
        <v>0.57999999999999996</v>
      </c>
      <c r="J2038" s="116" t="s">
        <v>268</v>
      </c>
      <c r="K2038" s="116">
        <v>0.19284768029822999</v>
      </c>
      <c r="L2038" s="116">
        <v>3865.9769221776701</v>
      </c>
      <c r="M2038" s="116">
        <v>10.6936068775082</v>
      </c>
      <c r="N2038" s="116">
        <v>1.8909365160989</v>
      </c>
      <c r="O2038" s="116">
        <v>2.0622372803487301</v>
      </c>
      <c r="P2038" s="116">
        <v>0.3646627207209</v>
      </c>
      <c r="Q2038" s="116">
        <v>745.54468152848096</v>
      </c>
      <c r="R2038" s="116">
        <v>1750</v>
      </c>
      <c r="S2038" s="116" t="s">
        <v>321</v>
      </c>
      <c r="T2038" s="116">
        <v>1750</v>
      </c>
      <c r="U2038" s="116" t="s">
        <v>268</v>
      </c>
      <c r="V2038" s="116" t="s">
        <v>268</v>
      </c>
      <c r="Z2038" s="116">
        <v>0</v>
      </c>
      <c r="AA2038" s="116">
        <v>1</v>
      </c>
      <c r="AB2038" s="116">
        <v>2.0622372803487301</v>
      </c>
      <c r="AC2038" s="116">
        <v>0.3646627207209</v>
      </c>
      <c r="AD2038" s="116">
        <v>745.54468152848096</v>
      </c>
      <c r="AF2038" s="116">
        <v>-1</v>
      </c>
      <c r="AG2038" s="116">
        <v>-1</v>
      </c>
      <c r="AH2038" s="116">
        <v>-1</v>
      </c>
      <c r="AI2038" s="116">
        <v>-1</v>
      </c>
      <c r="AJ2038" s="116">
        <v>0</v>
      </c>
      <c r="AM2038" s="116" t="s">
        <v>319</v>
      </c>
      <c r="AN2038" s="116">
        <v>-1</v>
      </c>
      <c r="AQ2038" s="116">
        <v>778</v>
      </c>
      <c r="AR2038" s="116" t="s">
        <v>329</v>
      </c>
      <c r="AS2038" s="116" t="s">
        <v>250</v>
      </c>
      <c r="AT2038" s="116" t="s">
        <v>268</v>
      </c>
      <c r="AV2038" s="116">
        <v>114.633093165362</v>
      </c>
      <c r="AW2038" s="116">
        <v>0.60465910909999998</v>
      </c>
    </row>
    <row r="2039" spans="1:49" x14ac:dyDescent="0.25">
      <c r="A2039" s="127">
        <v>170000</v>
      </c>
      <c r="B2039" s="127">
        <v>700000</v>
      </c>
      <c r="C2039" s="127">
        <v>700000</v>
      </c>
      <c r="D2039" s="116" t="s">
        <v>314</v>
      </c>
      <c r="E2039" s="116" t="s">
        <v>315</v>
      </c>
      <c r="F2039" s="116" t="s">
        <v>316</v>
      </c>
      <c r="G2039" s="116" t="s">
        <v>317</v>
      </c>
      <c r="H2039" s="116">
        <v>0.36</v>
      </c>
      <c r="I2039" s="116">
        <v>0.57999999999999996</v>
      </c>
      <c r="J2039" s="116" t="s">
        <v>268</v>
      </c>
      <c r="K2039" s="116">
        <v>6.9182361948729995E-2</v>
      </c>
      <c r="L2039" s="116">
        <v>3865.9769221776701</v>
      </c>
      <c r="M2039" s="116">
        <v>10.6936068775082</v>
      </c>
      <c r="N2039" s="116">
        <v>1.8909365160989</v>
      </c>
      <c r="O2039" s="116">
        <v>0.73980898153720998</v>
      </c>
      <c r="P2039" s="116">
        <v>0.13081945447882001</v>
      </c>
      <c r="Q2039" s="116">
        <v>267.457414715536</v>
      </c>
      <c r="R2039" s="116">
        <v>1310</v>
      </c>
      <c r="S2039" s="116" t="s">
        <v>318</v>
      </c>
      <c r="T2039" s="116">
        <v>1310</v>
      </c>
      <c r="U2039" s="116" t="s">
        <v>268</v>
      </c>
      <c r="V2039" s="116" t="s">
        <v>268</v>
      </c>
      <c r="Z2039" s="116">
        <v>0</v>
      </c>
      <c r="AA2039" s="116">
        <v>1</v>
      </c>
      <c r="AB2039" s="116">
        <v>0.73980898153720998</v>
      </c>
      <c r="AC2039" s="116">
        <v>0.13081945447882001</v>
      </c>
      <c r="AD2039" s="116">
        <v>267.457414715536</v>
      </c>
      <c r="AF2039" s="116">
        <v>-1</v>
      </c>
      <c r="AG2039" s="116">
        <v>-1</v>
      </c>
      <c r="AH2039" s="116">
        <v>-1</v>
      </c>
      <c r="AI2039" s="116">
        <v>-1</v>
      </c>
      <c r="AJ2039" s="116">
        <v>0</v>
      </c>
      <c r="AM2039" s="116" t="s">
        <v>319</v>
      </c>
      <c r="AN2039" s="116">
        <v>-1</v>
      </c>
      <c r="AQ2039" s="116">
        <v>778</v>
      </c>
      <c r="AR2039" s="116" t="s">
        <v>329</v>
      </c>
      <c r="AS2039" s="116" t="s">
        <v>250</v>
      </c>
      <c r="AT2039" s="116" t="s">
        <v>268</v>
      </c>
      <c r="AV2039" s="116">
        <v>75.325640398210993</v>
      </c>
      <c r="AW2039" s="116">
        <v>0.21691598919999999</v>
      </c>
    </row>
    <row r="2040" spans="1:49" x14ac:dyDescent="0.25">
      <c r="A2040" s="127">
        <v>170000</v>
      </c>
      <c r="B2040" s="127">
        <v>700000</v>
      </c>
      <c r="C2040" s="127">
        <v>700000</v>
      </c>
      <c r="D2040" s="116" t="s">
        <v>314</v>
      </c>
      <c r="E2040" s="116" t="s">
        <v>315</v>
      </c>
      <c r="F2040" s="116" t="s">
        <v>316</v>
      </c>
      <c r="G2040" s="116" t="s">
        <v>317</v>
      </c>
      <c r="H2040" s="116">
        <v>0.36</v>
      </c>
      <c r="I2040" s="116">
        <v>0.57999999999999996</v>
      </c>
      <c r="J2040" s="116" t="s">
        <v>268</v>
      </c>
      <c r="K2040" s="116">
        <v>0.14409655291189999</v>
      </c>
      <c r="L2040" s="116">
        <v>3878.3353856225799</v>
      </c>
      <c r="M2040" s="116">
        <v>11.8100507554031</v>
      </c>
      <c r="N2040" s="116">
        <v>2.26424263036537</v>
      </c>
      <c r="O2040" s="116">
        <v>1.7017876035682</v>
      </c>
      <c r="P2040" s="116">
        <v>0.32626955799182999</v>
      </c>
      <c r="Q2040" s="116">
        <v>558.85476010446996</v>
      </c>
      <c r="R2040" s="116">
        <v>1210</v>
      </c>
      <c r="S2040" s="116" t="s">
        <v>318</v>
      </c>
      <c r="T2040" s="116">
        <v>1210</v>
      </c>
      <c r="U2040" s="116" t="s">
        <v>268</v>
      </c>
      <c r="V2040" s="116" t="s">
        <v>268</v>
      </c>
      <c r="Z2040" s="116">
        <v>0</v>
      </c>
      <c r="AA2040" s="116">
        <v>1</v>
      </c>
      <c r="AB2040" s="116">
        <v>1.7017876035682</v>
      </c>
      <c r="AC2040" s="116">
        <v>0.32626955799182999</v>
      </c>
      <c r="AD2040" s="116">
        <v>558.85476010446996</v>
      </c>
      <c r="AF2040" s="116">
        <v>-1</v>
      </c>
      <c r="AG2040" s="116">
        <v>-1</v>
      </c>
      <c r="AH2040" s="116">
        <v>-1</v>
      </c>
      <c r="AI2040" s="116">
        <v>-1</v>
      </c>
      <c r="AJ2040" s="116">
        <v>0</v>
      </c>
      <c r="AM2040" s="116" t="s">
        <v>319</v>
      </c>
      <c r="AN2040" s="116">
        <v>-1</v>
      </c>
      <c r="AQ2040" s="116">
        <v>778</v>
      </c>
      <c r="AR2040" s="116" t="s">
        <v>329</v>
      </c>
      <c r="AS2040" s="116" t="s">
        <v>250</v>
      </c>
      <c r="AT2040" s="116" t="s">
        <v>268</v>
      </c>
      <c r="AV2040" s="116">
        <v>97.391708037349701</v>
      </c>
      <c r="AW2040" s="116">
        <v>0.45324798059999999</v>
      </c>
    </row>
    <row r="2041" spans="1:49" x14ac:dyDescent="0.25">
      <c r="A2041" s="127">
        <v>170000</v>
      </c>
      <c r="B2041" s="127">
        <v>700000</v>
      </c>
      <c r="C2041" s="127">
        <v>700000</v>
      </c>
      <c r="D2041" s="116" t="s">
        <v>314</v>
      </c>
      <c r="E2041" s="116" t="s">
        <v>315</v>
      </c>
      <c r="F2041" s="116" t="s">
        <v>316</v>
      </c>
      <c r="G2041" s="116" t="s">
        <v>317</v>
      </c>
      <c r="H2041" s="116">
        <v>0.36</v>
      </c>
      <c r="I2041" s="116">
        <v>0.57999999999999996</v>
      </c>
      <c r="J2041" s="116" t="s">
        <v>268</v>
      </c>
      <c r="K2041" s="116">
        <v>7.2443498787780003E-2</v>
      </c>
      <c r="L2041" s="116">
        <v>3878.3353856225799</v>
      </c>
      <c r="M2041" s="116">
        <v>11.8100507554031</v>
      </c>
      <c r="N2041" s="116">
        <v>2.26424263036537</v>
      </c>
      <c r="O2041" s="116">
        <v>0.85556139758272998</v>
      </c>
      <c r="P2041" s="116">
        <v>0.16402965824811999</v>
      </c>
      <c r="Q2041" s="116">
        <v>280.960184806977</v>
      </c>
      <c r="R2041" s="116">
        <v>1310</v>
      </c>
      <c r="S2041" s="116" t="s">
        <v>318</v>
      </c>
      <c r="T2041" s="116">
        <v>1310</v>
      </c>
      <c r="U2041" s="116" t="s">
        <v>268</v>
      </c>
      <c r="V2041" s="116" t="s">
        <v>268</v>
      </c>
      <c r="Z2041" s="116">
        <v>0</v>
      </c>
      <c r="AA2041" s="116">
        <v>1</v>
      </c>
      <c r="AB2041" s="116">
        <v>0.85556139758272998</v>
      </c>
      <c r="AC2041" s="116">
        <v>0.16402965824811999</v>
      </c>
      <c r="AD2041" s="116">
        <v>280.96018480697597</v>
      </c>
      <c r="AF2041" s="116">
        <v>-1</v>
      </c>
      <c r="AG2041" s="116">
        <v>-1</v>
      </c>
      <c r="AH2041" s="116">
        <v>-1</v>
      </c>
      <c r="AI2041" s="116">
        <v>-1</v>
      </c>
      <c r="AJ2041" s="116">
        <v>0</v>
      </c>
      <c r="AM2041" s="116" t="s">
        <v>319</v>
      </c>
      <c r="AN2041" s="116">
        <v>-1</v>
      </c>
      <c r="AQ2041" s="116">
        <v>778</v>
      </c>
      <c r="AR2041" s="116" t="s">
        <v>329</v>
      </c>
      <c r="AS2041" s="116" t="s">
        <v>250</v>
      </c>
      <c r="AT2041" s="116" t="s">
        <v>268</v>
      </c>
      <c r="AV2041" s="116">
        <v>77.032616191510201</v>
      </c>
      <c r="AW2041" s="116">
        <v>0.227867141</v>
      </c>
    </row>
    <row r="2042" spans="1:49" x14ac:dyDescent="0.25">
      <c r="A2042" s="127">
        <v>170000</v>
      </c>
      <c r="B2042" s="127">
        <v>700000</v>
      </c>
      <c r="C2042" s="127">
        <v>700000</v>
      </c>
      <c r="D2042" s="116" t="s">
        <v>314</v>
      </c>
      <c r="E2042" s="116" t="s">
        <v>315</v>
      </c>
      <c r="F2042" s="116" t="s">
        <v>316</v>
      </c>
      <c r="G2042" s="116" t="s">
        <v>317</v>
      </c>
      <c r="H2042" s="116">
        <v>0.36</v>
      </c>
      <c r="I2042" s="116">
        <v>0.57999999999999996</v>
      </c>
      <c r="J2042" s="116" t="s">
        <v>268</v>
      </c>
      <c r="K2042" s="116">
        <v>0.15973038222503</v>
      </c>
      <c r="L2042" s="116">
        <v>3878.3353856225799</v>
      </c>
      <c r="M2042" s="116">
        <v>11.8100507554031</v>
      </c>
      <c r="N2042" s="116">
        <v>2.26424263036537</v>
      </c>
      <c r="O2042" s="116">
        <v>1.88642392125755</v>
      </c>
      <c r="P2042" s="116">
        <v>0.36166834079846999</v>
      </c>
      <c r="Q2042" s="116">
        <v>619.48799354235803</v>
      </c>
      <c r="R2042" s="116">
        <v>1310</v>
      </c>
      <c r="S2042" s="116" t="s">
        <v>318</v>
      </c>
      <c r="T2042" s="116">
        <v>1310</v>
      </c>
      <c r="U2042" s="116" t="s">
        <v>268</v>
      </c>
      <c r="V2042" s="116" t="s">
        <v>268</v>
      </c>
      <c r="Z2042" s="116">
        <v>0</v>
      </c>
      <c r="AA2042" s="116">
        <v>1</v>
      </c>
      <c r="AB2042" s="116">
        <v>1.88642392125755</v>
      </c>
      <c r="AC2042" s="116">
        <v>0.36166834079846999</v>
      </c>
      <c r="AD2042" s="116">
        <v>619.48799354235803</v>
      </c>
      <c r="AF2042" s="116">
        <v>-1</v>
      </c>
      <c r="AG2042" s="116">
        <v>-1</v>
      </c>
      <c r="AH2042" s="116">
        <v>-1</v>
      </c>
      <c r="AI2042" s="116">
        <v>-1</v>
      </c>
      <c r="AJ2042" s="116">
        <v>0</v>
      </c>
      <c r="AM2042" s="116" t="s">
        <v>319</v>
      </c>
      <c r="AN2042" s="116">
        <v>-1</v>
      </c>
      <c r="AQ2042" s="116">
        <v>778</v>
      </c>
      <c r="AR2042" s="116" t="s">
        <v>329</v>
      </c>
      <c r="AS2042" s="116" t="s">
        <v>250</v>
      </c>
      <c r="AT2042" s="116" t="s">
        <v>268</v>
      </c>
      <c r="AV2042" s="116">
        <v>102.703295897671</v>
      </c>
      <c r="AW2042" s="116">
        <v>0.50242335240000002</v>
      </c>
    </row>
    <row r="2043" spans="1:49" x14ac:dyDescent="0.25">
      <c r="A2043" s="127">
        <v>170000</v>
      </c>
      <c r="B2043" s="127">
        <v>700000</v>
      </c>
      <c r="C2043" s="127">
        <v>700000</v>
      </c>
      <c r="D2043" s="116" t="s">
        <v>314</v>
      </c>
      <c r="E2043" s="116" t="s">
        <v>315</v>
      </c>
      <c r="F2043" s="116" t="s">
        <v>316</v>
      </c>
      <c r="G2043" s="116" t="s">
        <v>317</v>
      </c>
      <c r="H2043" s="116">
        <v>0.36</v>
      </c>
      <c r="I2043" s="116">
        <v>0.57999999999999996</v>
      </c>
      <c r="J2043" s="116" t="s">
        <v>268</v>
      </c>
      <c r="K2043" s="116">
        <v>0.12584437155784001</v>
      </c>
      <c r="L2043" s="116">
        <v>3878.3353856225799</v>
      </c>
      <c r="M2043" s="116">
        <v>11.8100507554031</v>
      </c>
      <c r="N2043" s="116">
        <v>2.26424263036537</v>
      </c>
      <c r="O2043" s="116">
        <v>1.4862284153799501</v>
      </c>
      <c r="P2043" s="116">
        <v>0.28494219087280998</v>
      </c>
      <c r="Q2043" s="116">
        <v>488.06667929422599</v>
      </c>
      <c r="R2043" s="116">
        <v>1310</v>
      </c>
      <c r="S2043" s="116" t="s">
        <v>318</v>
      </c>
      <c r="T2043" s="116">
        <v>1310</v>
      </c>
      <c r="U2043" s="116" t="s">
        <v>268</v>
      </c>
      <c r="V2043" s="116" t="s">
        <v>268</v>
      </c>
      <c r="Z2043" s="116">
        <v>0</v>
      </c>
      <c r="AA2043" s="116">
        <v>1</v>
      </c>
      <c r="AB2043" s="116">
        <v>1.4862284153799501</v>
      </c>
      <c r="AC2043" s="116">
        <v>0.28494219087280998</v>
      </c>
      <c r="AD2043" s="116">
        <v>488.06667929422599</v>
      </c>
      <c r="AF2043" s="116">
        <v>-1</v>
      </c>
      <c r="AG2043" s="116">
        <v>-1</v>
      </c>
      <c r="AH2043" s="116">
        <v>-1</v>
      </c>
      <c r="AI2043" s="116">
        <v>-1</v>
      </c>
      <c r="AJ2043" s="116">
        <v>0</v>
      </c>
      <c r="AM2043" s="116" t="s">
        <v>319</v>
      </c>
      <c r="AN2043" s="116">
        <v>-1</v>
      </c>
      <c r="AQ2043" s="116">
        <v>778</v>
      </c>
      <c r="AR2043" s="116" t="s">
        <v>329</v>
      </c>
      <c r="AS2043" s="116" t="s">
        <v>250</v>
      </c>
      <c r="AT2043" s="116" t="s">
        <v>268</v>
      </c>
      <c r="AV2043" s="116">
        <v>92.250711981355806</v>
      </c>
      <c r="AW2043" s="116">
        <v>0.39583672289999999</v>
      </c>
    </row>
    <row r="2044" spans="1:49" x14ac:dyDescent="0.25">
      <c r="A2044" s="127">
        <v>170000</v>
      </c>
      <c r="B2044" s="127">
        <v>700000</v>
      </c>
      <c r="C2044" s="127">
        <v>700000</v>
      </c>
      <c r="D2044" s="116" t="s">
        <v>314</v>
      </c>
      <c r="E2044" s="116" t="s">
        <v>315</v>
      </c>
      <c r="F2044" s="116" t="s">
        <v>316</v>
      </c>
      <c r="G2044" s="116" t="s">
        <v>317</v>
      </c>
      <c r="H2044" s="116">
        <v>0.36</v>
      </c>
      <c r="I2044" s="116">
        <v>0.57999999999999996</v>
      </c>
      <c r="J2044" s="116" t="s">
        <v>268</v>
      </c>
      <c r="K2044" s="116">
        <v>0.1156486481163</v>
      </c>
      <c r="L2044" s="116">
        <v>3878.3353856225799</v>
      </c>
      <c r="M2044" s="116">
        <v>11.8100507554031</v>
      </c>
      <c r="N2044" s="116">
        <v>2.26424263036537</v>
      </c>
      <c r="O2044" s="116">
        <v>1.3658164040473599</v>
      </c>
      <c r="P2044" s="116">
        <v>0.26185659920907001</v>
      </c>
      <c r="Q2044" s="116">
        <v>448.52424428889498</v>
      </c>
      <c r="R2044" s="116">
        <v>1310</v>
      </c>
      <c r="S2044" s="116" t="s">
        <v>318</v>
      </c>
      <c r="T2044" s="116">
        <v>1310</v>
      </c>
      <c r="U2044" s="116" t="s">
        <v>268</v>
      </c>
      <c r="V2044" s="116" t="s">
        <v>268</v>
      </c>
      <c r="Z2044" s="116">
        <v>0</v>
      </c>
      <c r="AA2044" s="116">
        <v>1</v>
      </c>
      <c r="AB2044" s="116">
        <v>1.3658164040473599</v>
      </c>
      <c r="AC2044" s="116">
        <v>0.26185659920907001</v>
      </c>
      <c r="AD2044" s="116">
        <v>448.52424428889498</v>
      </c>
      <c r="AF2044" s="116">
        <v>-1</v>
      </c>
      <c r="AG2044" s="116">
        <v>-1</v>
      </c>
      <c r="AH2044" s="116">
        <v>-1</v>
      </c>
      <c r="AI2044" s="116">
        <v>-1</v>
      </c>
      <c r="AJ2044" s="116">
        <v>0</v>
      </c>
      <c r="AM2044" s="116" t="s">
        <v>319</v>
      </c>
      <c r="AN2044" s="116">
        <v>-1</v>
      </c>
      <c r="AQ2044" s="116">
        <v>778</v>
      </c>
      <c r="AR2044" s="116" t="s">
        <v>329</v>
      </c>
      <c r="AS2044" s="116" t="s">
        <v>250</v>
      </c>
      <c r="AT2044" s="116" t="s">
        <v>268</v>
      </c>
      <c r="AV2044" s="116">
        <v>86.613165676894099</v>
      </c>
      <c r="AW2044" s="116">
        <v>0.3637666215</v>
      </c>
    </row>
    <row r="2045" spans="1:49" x14ac:dyDescent="0.25">
      <c r="A2045" s="127">
        <v>170000</v>
      </c>
      <c r="B2045" s="127">
        <v>700000</v>
      </c>
      <c r="C2045" s="127">
        <v>700000</v>
      </c>
      <c r="D2045" s="116" t="s">
        <v>314</v>
      </c>
      <c r="E2045" s="116" t="s">
        <v>315</v>
      </c>
      <c r="F2045" s="116" t="s">
        <v>316</v>
      </c>
      <c r="G2045" s="116" t="s">
        <v>317</v>
      </c>
      <c r="H2045" s="116">
        <v>0.36</v>
      </c>
      <c r="I2045" s="116">
        <v>0.57999999999999996</v>
      </c>
      <c r="J2045" s="116" t="s">
        <v>268</v>
      </c>
      <c r="K2045" s="116">
        <v>0.16959826229083999</v>
      </c>
      <c r="L2045" s="116">
        <v>3883.7071655160998</v>
      </c>
      <c r="M2045" s="116">
        <v>10.869262258418701</v>
      </c>
      <c r="N2045" s="116">
        <v>1.9835740797447901</v>
      </c>
      <c r="O2045" s="116">
        <v>1.8434079914113</v>
      </c>
      <c r="P2045" s="116">
        <v>0.33641071704988001</v>
      </c>
      <c r="Q2045" s="116">
        <v>658.66998651803794</v>
      </c>
      <c r="R2045" s="116">
        <v>1210</v>
      </c>
      <c r="S2045" s="116" t="s">
        <v>318</v>
      </c>
      <c r="T2045" s="116">
        <v>1210</v>
      </c>
      <c r="U2045" s="116" t="s">
        <v>268</v>
      </c>
      <c r="V2045" s="116" t="s">
        <v>268</v>
      </c>
      <c r="Z2045" s="116">
        <v>0</v>
      </c>
      <c r="AA2045" s="116">
        <v>1</v>
      </c>
      <c r="AB2045" s="116">
        <v>1.8434079914113</v>
      </c>
      <c r="AC2045" s="116">
        <v>0.33641071704988001</v>
      </c>
      <c r="AD2045" s="116">
        <v>658.66998651803794</v>
      </c>
      <c r="AF2045" s="116">
        <v>-1</v>
      </c>
      <c r="AG2045" s="116">
        <v>-1</v>
      </c>
      <c r="AH2045" s="116">
        <v>-1</v>
      </c>
      <c r="AI2045" s="116">
        <v>-1</v>
      </c>
      <c r="AJ2045" s="116">
        <v>0</v>
      </c>
      <c r="AM2045" s="116" t="s">
        <v>319</v>
      </c>
      <c r="AN2045" s="116">
        <v>-1</v>
      </c>
      <c r="AQ2045" s="116">
        <v>778</v>
      </c>
      <c r="AR2045" s="116" t="s">
        <v>329</v>
      </c>
      <c r="AS2045" s="116" t="s">
        <v>250</v>
      </c>
      <c r="AT2045" s="116" t="s">
        <v>268</v>
      </c>
      <c r="AV2045" s="116">
        <v>175.50980895084899</v>
      </c>
      <c r="AW2045" s="116">
        <v>0.53420112450000001</v>
      </c>
    </row>
    <row r="2046" spans="1:49" x14ac:dyDescent="0.25">
      <c r="A2046" s="127">
        <v>170000</v>
      </c>
      <c r="B2046" s="127">
        <v>700000</v>
      </c>
      <c r="C2046" s="127">
        <v>700000</v>
      </c>
      <c r="D2046" s="116" t="s">
        <v>314</v>
      </c>
      <c r="E2046" s="116" t="s">
        <v>315</v>
      </c>
      <c r="F2046" s="116" t="s">
        <v>316</v>
      </c>
      <c r="G2046" s="116" t="s">
        <v>317</v>
      </c>
      <c r="H2046" s="116">
        <v>0.36</v>
      </c>
      <c r="I2046" s="116">
        <v>0.57999999999999996</v>
      </c>
      <c r="J2046" s="116" t="s">
        <v>268</v>
      </c>
      <c r="K2046" s="116">
        <v>0.28954933465544003</v>
      </c>
      <c r="L2046" s="116">
        <v>3883.7071655160998</v>
      </c>
      <c r="M2046" s="116">
        <v>10.869262258418701</v>
      </c>
      <c r="N2046" s="116">
        <v>1.9835740797447901</v>
      </c>
      <c r="O2046" s="116">
        <v>3.1471876551207001</v>
      </c>
      <c r="P2046" s="116">
        <v>0.57434255502988996</v>
      </c>
      <c r="Q2046" s="116">
        <v>1124.5248257717701</v>
      </c>
      <c r="R2046" s="116">
        <v>1310</v>
      </c>
      <c r="S2046" s="116" t="s">
        <v>318</v>
      </c>
      <c r="T2046" s="116">
        <v>1310</v>
      </c>
      <c r="U2046" s="116" t="s">
        <v>268</v>
      </c>
      <c r="V2046" s="116" t="s">
        <v>268</v>
      </c>
      <c r="Z2046" s="116">
        <v>0</v>
      </c>
      <c r="AA2046" s="116">
        <v>1</v>
      </c>
      <c r="AB2046" s="116">
        <v>3.1471876551207001</v>
      </c>
      <c r="AC2046" s="116">
        <v>0.57434255502988996</v>
      </c>
      <c r="AD2046" s="116">
        <v>1124.5248257717701</v>
      </c>
      <c r="AF2046" s="116">
        <v>-1</v>
      </c>
      <c r="AG2046" s="116">
        <v>-1</v>
      </c>
      <c r="AH2046" s="116">
        <v>-1</v>
      </c>
      <c r="AI2046" s="116">
        <v>-1</v>
      </c>
      <c r="AJ2046" s="116">
        <v>0</v>
      </c>
      <c r="AM2046" s="116" t="s">
        <v>319</v>
      </c>
      <c r="AN2046" s="116">
        <v>-1</v>
      </c>
      <c r="AQ2046" s="116">
        <v>778</v>
      </c>
      <c r="AR2046" s="116" t="s">
        <v>329</v>
      </c>
      <c r="AS2046" s="116" t="s">
        <v>250</v>
      </c>
      <c r="AT2046" s="116" t="s">
        <v>268</v>
      </c>
      <c r="AV2046" s="116">
        <v>137.27497597777599</v>
      </c>
      <c r="AW2046" s="116">
        <v>0.91202337860000005</v>
      </c>
    </row>
    <row r="2047" spans="1:49" x14ac:dyDescent="0.25">
      <c r="A2047" s="127">
        <v>170000</v>
      </c>
      <c r="B2047" s="127">
        <v>700000</v>
      </c>
      <c r="C2047" s="127">
        <v>700000</v>
      </c>
      <c r="D2047" s="116" t="s">
        <v>314</v>
      </c>
      <c r="E2047" s="116" t="s">
        <v>315</v>
      </c>
      <c r="F2047" s="116" t="s">
        <v>316</v>
      </c>
      <c r="G2047" s="116" t="s">
        <v>317</v>
      </c>
      <c r="H2047" s="116">
        <v>0.36</v>
      </c>
      <c r="I2047" s="116">
        <v>0.57999999999999996</v>
      </c>
      <c r="J2047" s="116" t="s">
        <v>268</v>
      </c>
      <c r="K2047" s="116">
        <v>9.8371428027840005E-2</v>
      </c>
      <c r="L2047" s="116">
        <v>3883.7071655160998</v>
      </c>
      <c r="M2047" s="116">
        <v>10.869262258418701</v>
      </c>
      <c r="N2047" s="116">
        <v>1.9835740797447901</v>
      </c>
      <c r="O2047" s="116">
        <v>1.0692248499697901</v>
      </c>
      <c r="P2047" s="116">
        <v>0.19512701482351</v>
      </c>
      <c r="Q2047" s="116">
        <v>382.04581991378501</v>
      </c>
      <c r="R2047" s="116">
        <v>1310</v>
      </c>
      <c r="S2047" s="116" t="s">
        <v>318</v>
      </c>
      <c r="T2047" s="116">
        <v>1310</v>
      </c>
      <c r="U2047" s="116" t="s">
        <v>268</v>
      </c>
      <c r="V2047" s="116" t="s">
        <v>268</v>
      </c>
      <c r="Z2047" s="116">
        <v>0</v>
      </c>
      <c r="AA2047" s="116">
        <v>1</v>
      </c>
      <c r="AB2047" s="116">
        <v>1.0692248499697901</v>
      </c>
      <c r="AC2047" s="116">
        <v>0.19512701482351</v>
      </c>
      <c r="AD2047" s="116">
        <v>382.04581991378598</v>
      </c>
      <c r="AF2047" s="116">
        <v>-1</v>
      </c>
      <c r="AG2047" s="116">
        <v>-1</v>
      </c>
      <c r="AH2047" s="116">
        <v>-1</v>
      </c>
      <c r="AI2047" s="116">
        <v>-1</v>
      </c>
      <c r="AJ2047" s="116">
        <v>0</v>
      </c>
      <c r="AM2047" s="116" t="s">
        <v>319</v>
      </c>
      <c r="AN2047" s="116">
        <v>-1</v>
      </c>
      <c r="AQ2047" s="116">
        <v>778</v>
      </c>
      <c r="AR2047" s="116" t="s">
        <v>329</v>
      </c>
      <c r="AS2047" s="116" t="s">
        <v>250</v>
      </c>
      <c r="AT2047" s="116" t="s">
        <v>268</v>
      </c>
      <c r="AV2047" s="116">
        <v>88.214815186434905</v>
      </c>
      <c r="AW2047" s="116">
        <v>0.3098506244</v>
      </c>
    </row>
    <row r="2048" spans="1:49" x14ac:dyDescent="0.25">
      <c r="A2048" s="127">
        <v>170000</v>
      </c>
      <c r="B2048" s="127">
        <v>700000</v>
      </c>
      <c r="C2048" s="127">
        <v>700000</v>
      </c>
      <c r="D2048" s="116" t="s">
        <v>314</v>
      </c>
      <c r="E2048" s="116" t="s">
        <v>315</v>
      </c>
      <c r="F2048" s="116" t="s">
        <v>316</v>
      </c>
      <c r="G2048" s="116" t="s">
        <v>317</v>
      </c>
      <c r="H2048" s="116">
        <v>0.36</v>
      </c>
      <c r="I2048" s="116">
        <v>0.57999999999999996</v>
      </c>
      <c r="J2048" s="116" t="s">
        <v>268</v>
      </c>
      <c r="K2048" s="116">
        <v>4.4774566823700002E-3</v>
      </c>
      <c r="L2048" s="116">
        <v>3883.7071655160998</v>
      </c>
      <c r="M2048" s="116">
        <v>10.869262258418701</v>
      </c>
      <c r="N2048" s="116">
        <v>1.9835740797447901</v>
      </c>
      <c r="O2048" s="116">
        <v>4.8666650931409997E-2</v>
      </c>
      <c r="P2048" s="116">
        <v>8.8813670183300001E-3</v>
      </c>
      <c r="Q2048" s="116">
        <v>17.389130600616099</v>
      </c>
      <c r="R2048" s="116">
        <v>1310</v>
      </c>
      <c r="S2048" s="116" t="s">
        <v>318</v>
      </c>
      <c r="T2048" s="116">
        <v>1310</v>
      </c>
      <c r="U2048" s="116" t="s">
        <v>268</v>
      </c>
      <c r="V2048" s="116" t="s">
        <v>268</v>
      </c>
      <c r="Z2048" s="116">
        <v>0</v>
      </c>
      <c r="AA2048" s="116">
        <v>1</v>
      </c>
      <c r="AB2048" s="116">
        <v>4.8666650931409997E-2</v>
      </c>
      <c r="AC2048" s="116">
        <v>8.8813670183300001E-3</v>
      </c>
      <c r="AD2048" s="116">
        <v>17.389130600616699</v>
      </c>
      <c r="AF2048" s="116">
        <v>-1</v>
      </c>
      <c r="AG2048" s="116">
        <v>-1</v>
      </c>
      <c r="AH2048" s="116">
        <v>-1</v>
      </c>
      <c r="AI2048" s="116">
        <v>-1</v>
      </c>
      <c r="AJ2048" s="116">
        <v>0</v>
      </c>
      <c r="AM2048" s="116" t="s">
        <v>319</v>
      </c>
      <c r="AN2048" s="116">
        <v>-1</v>
      </c>
      <c r="AQ2048" s="116">
        <v>778</v>
      </c>
      <c r="AR2048" s="116" t="s">
        <v>329</v>
      </c>
      <c r="AS2048" s="116" t="s">
        <v>250</v>
      </c>
      <c r="AT2048" s="116" t="s">
        <v>268</v>
      </c>
      <c r="AV2048" s="116">
        <v>37.611257610284802</v>
      </c>
      <c r="AW2048" s="116">
        <v>1.41031067E-2</v>
      </c>
    </row>
    <row r="2049" spans="1:49" x14ac:dyDescent="0.25">
      <c r="A2049" s="127">
        <v>170000</v>
      </c>
      <c r="B2049" s="127">
        <v>700000</v>
      </c>
      <c r="C2049" s="127">
        <v>700000</v>
      </c>
      <c r="D2049" s="116" t="s">
        <v>314</v>
      </c>
      <c r="E2049" s="116" t="s">
        <v>315</v>
      </c>
      <c r="F2049" s="116" t="s">
        <v>316</v>
      </c>
      <c r="G2049" s="116" t="s">
        <v>317</v>
      </c>
      <c r="H2049" s="116">
        <v>0.36</v>
      </c>
      <c r="I2049" s="116">
        <v>0.57999999999999996</v>
      </c>
      <c r="J2049" s="116" t="s">
        <v>268</v>
      </c>
      <c r="K2049" s="116">
        <v>5.5766971942360001E-2</v>
      </c>
      <c r="L2049" s="116">
        <v>3883.7071655160998</v>
      </c>
      <c r="M2049" s="116">
        <v>10.869262258418701</v>
      </c>
      <c r="N2049" s="116">
        <v>1.9835740797447901</v>
      </c>
      <c r="O2049" s="116">
        <v>0.60614584339944999</v>
      </c>
      <c r="P2049" s="116">
        <v>0.11061792005073</v>
      </c>
      <c r="Q2049" s="116">
        <v>216.58258853170199</v>
      </c>
      <c r="R2049" s="116">
        <v>1310</v>
      </c>
      <c r="S2049" s="116" t="s">
        <v>318</v>
      </c>
      <c r="T2049" s="116">
        <v>1310</v>
      </c>
      <c r="U2049" s="116" t="s">
        <v>268</v>
      </c>
      <c r="V2049" s="116" t="s">
        <v>268</v>
      </c>
      <c r="Z2049" s="116">
        <v>0</v>
      </c>
      <c r="AA2049" s="116">
        <v>1</v>
      </c>
      <c r="AB2049" s="116">
        <v>0.60614584339944999</v>
      </c>
      <c r="AC2049" s="116">
        <v>0.11061792005073</v>
      </c>
      <c r="AD2049" s="116">
        <v>216.5825885317</v>
      </c>
      <c r="AF2049" s="116">
        <v>-1</v>
      </c>
      <c r="AG2049" s="116">
        <v>-1</v>
      </c>
      <c r="AH2049" s="116">
        <v>-1</v>
      </c>
      <c r="AI2049" s="116">
        <v>-1</v>
      </c>
      <c r="AJ2049" s="116">
        <v>0</v>
      </c>
      <c r="AM2049" s="116" t="s">
        <v>319</v>
      </c>
      <c r="AN2049" s="116">
        <v>-1</v>
      </c>
      <c r="AQ2049" s="116">
        <v>778</v>
      </c>
      <c r="AR2049" s="116" t="s">
        <v>329</v>
      </c>
      <c r="AS2049" s="116" t="s">
        <v>250</v>
      </c>
      <c r="AT2049" s="116" t="s">
        <v>268</v>
      </c>
      <c r="AV2049" s="116">
        <v>61.439806652765398</v>
      </c>
      <c r="AW2049" s="116">
        <v>0.1756549785</v>
      </c>
    </row>
    <row r="2050" spans="1:49" x14ac:dyDescent="0.25">
      <c r="A2050" s="127">
        <v>170000</v>
      </c>
      <c r="B2050" s="127">
        <v>700000</v>
      </c>
      <c r="C2050" s="127">
        <v>700000</v>
      </c>
      <c r="D2050" s="116" t="s">
        <v>314</v>
      </c>
      <c r="E2050" s="116" t="s">
        <v>315</v>
      </c>
      <c r="F2050" s="116" t="s">
        <v>316</v>
      </c>
      <c r="G2050" s="116" t="s">
        <v>317</v>
      </c>
      <c r="H2050" s="116">
        <v>0.36</v>
      </c>
      <c r="I2050" s="116">
        <v>0.57999999999999996</v>
      </c>
      <c r="J2050" s="116" t="s">
        <v>332</v>
      </c>
      <c r="K2050" s="116">
        <v>3.7262662710869997E-2</v>
      </c>
      <c r="L2050" s="116">
        <v>3815.5971587539002</v>
      </c>
      <c r="M2050" s="116">
        <v>10.3726692752653</v>
      </c>
      <c r="N2050" s="116">
        <v>1.7357510443583299</v>
      </c>
      <c r="O2050" s="116">
        <v>0.38651327661564999</v>
      </c>
      <c r="P2050" s="116">
        <v>6.4678705715969995E-2</v>
      </c>
      <c r="Q2050" s="116">
        <v>142.17930996721199</v>
      </c>
      <c r="R2050" s="116">
        <v>1210</v>
      </c>
      <c r="S2050" s="116" t="s">
        <v>318</v>
      </c>
      <c r="T2050" s="116">
        <v>1210</v>
      </c>
      <c r="U2050" s="116" t="s">
        <v>333</v>
      </c>
      <c r="V2050" s="116" t="s">
        <v>332</v>
      </c>
      <c r="Z2050" s="116">
        <v>0</v>
      </c>
      <c r="AA2050" s="116">
        <v>1</v>
      </c>
      <c r="AB2050" s="116">
        <v>0.38651327661564999</v>
      </c>
      <c r="AC2050" s="116">
        <v>6.4678705715969995E-2</v>
      </c>
      <c r="AD2050" s="116">
        <v>915.38352842203597</v>
      </c>
      <c r="AF2050" s="116">
        <v>-1</v>
      </c>
      <c r="AG2050" s="116">
        <v>-1</v>
      </c>
      <c r="AH2050" s="116">
        <v>-1</v>
      </c>
      <c r="AI2050" s="116">
        <v>-1</v>
      </c>
      <c r="AJ2050" s="116">
        <v>0</v>
      </c>
      <c r="AM2050" s="116" t="s">
        <v>319</v>
      </c>
      <c r="AN2050" s="116">
        <v>-1</v>
      </c>
      <c r="AQ2050" s="116">
        <v>778</v>
      </c>
      <c r="AR2050" s="116" t="s">
        <v>329</v>
      </c>
      <c r="AS2050" s="116" t="s">
        <v>250</v>
      </c>
      <c r="AT2050" s="116" t="s">
        <v>268</v>
      </c>
      <c r="AV2050" s="116">
        <v>71.592926174488397</v>
      </c>
      <c r="AW2050" s="116">
        <v>0.74240351049999997</v>
      </c>
    </row>
    <row r="2051" spans="1:49" x14ac:dyDescent="0.25">
      <c r="A2051" s="127">
        <v>170000</v>
      </c>
      <c r="B2051" s="127">
        <v>700000</v>
      </c>
      <c r="C2051" s="127">
        <v>700000</v>
      </c>
      <c r="D2051" s="116" t="s">
        <v>314</v>
      </c>
      <c r="E2051" s="116" t="s">
        <v>315</v>
      </c>
      <c r="F2051" s="116" t="s">
        <v>316</v>
      </c>
      <c r="G2051" s="116" t="s">
        <v>317</v>
      </c>
      <c r="H2051" s="116">
        <v>0.36</v>
      </c>
      <c r="I2051" s="116">
        <v>0.57999999999999996</v>
      </c>
      <c r="J2051" s="116" t="s">
        <v>332</v>
      </c>
      <c r="K2051" s="116">
        <v>9.1557933149269993E-2</v>
      </c>
      <c r="L2051" s="116">
        <v>3815.5971587539002</v>
      </c>
      <c r="M2051" s="116">
        <v>10.3726692752653</v>
      </c>
      <c r="N2051" s="116">
        <v>1.7357510443583299</v>
      </c>
      <c r="O2051" s="116">
        <v>0.94970016008431002</v>
      </c>
      <c r="P2051" s="116">
        <v>0.15892177808315</v>
      </c>
      <c r="Q2051" s="116">
        <v>349.348189585765</v>
      </c>
      <c r="R2051" s="116">
        <v>1310</v>
      </c>
      <c r="S2051" s="116" t="s">
        <v>318</v>
      </c>
      <c r="T2051" s="116">
        <v>1310</v>
      </c>
      <c r="U2051" s="116" t="s">
        <v>333</v>
      </c>
      <c r="V2051" s="116" t="s">
        <v>332</v>
      </c>
      <c r="Z2051" s="116">
        <v>0</v>
      </c>
      <c r="AA2051" s="116">
        <v>1</v>
      </c>
      <c r="AB2051" s="116">
        <v>0.94970016008431002</v>
      </c>
      <c r="AC2051" s="116">
        <v>0.15892177808315</v>
      </c>
      <c r="AD2051" s="116">
        <v>807.25621063088204</v>
      </c>
      <c r="AF2051" s="116">
        <v>-1</v>
      </c>
      <c r="AG2051" s="116">
        <v>-1</v>
      </c>
      <c r="AH2051" s="116">
        <v>-1</v>
      </c>
      <c r="AI2051" s="116">
        <v>-1</v>
      </c>
      <c r="AJ2051" s="116">
        <v>0</v>
      </c>
      <c r="AM2051" s="116" t="s">
        <v>319</v>
      </c>
      <c r="AN2051" s="116">
        <v>-1</v>
      </c>
      <c r="AQ2051" s="116">
        <v>778</v>
      </c>
      <c r="AR2051" s="116" t="s">
        <v>329</v>
      </c>
      <c r="AS2051" s="116" t="s">
        <v>250</v>
      </c>
      <c r="AT2051" s="116" t="s">
        <v>268</v>
      </c>
      <c r="AV2051" s="116">
        <v>91.413145126045904</v>
      </c>
      <c r="AW2051" s="116">
        <v>0.65470901110000002</v>
      </c>
    </row>
    <row r="2052" spans="1:49" x14ac:dyDescent="0.25">
      <c r="A2052" s="127">
        <v>170000</v>
      </c>
      <c r="B2052" s="127">
        <v>710000</v>
      </c>
      <c r="C2052" s="127">
        <v>710000</v>
      </c>
      <c r="D2052" s="116" t="s">
        <v>314</v>
      </c>
      <c r="E2052" s="116" t="s">
        <v>315</v>
      </c>
      <c r="F2052" s="116" t="s">
        <v>316</v>
      </c>
      <c r="G2052" s="116" t="s">
        <v>317</v>
      </c>
      <c r="H2052" s="116">
        <v>0.36</v>
      </c>
      <c r="I2052" s="116">
        <v>0.57999999999999996</v>
      </c>
      <c r="J2052" s="116" t="s">
        <v>268</v>
      </c>
      <c r="K2052" s="116">
        <v>0.31925680640329002</v>
      </c>
      <c r="L2052" s="116">
        <v>3883.2223372728299</v>
      </c>
      <c r="M2052" s="116">
        <v>10.6135552062592</v>
      </c>
      <c r="N2052" s="116">
        <v>1.72836287204105</v>
      </c>
      <c r="O2052" s="116">
        <v>3.3884497397354099</v>
      </c>
      <c r="P2052" s="116">
        <v>0.55179161083384998</v>
      </c>
      <c r="Q2052" s="116">
        <v>1239.7451619516701</v>
      </c>
      <c r="R2052" s="116">
        <v>1210</v>
      </c>
      <c r="S2052" s="116" t="s">
        <v>318</v>
      </c>
      <c r="T2052" s="116">
        <v>1210</v>
      </c>
      <c r="U2052" s="116" t="s">
        <v>268</v>
      </c>
      <c r="V2052" s="116" t="s">
        <v>268</v>
      </c>
      <c r="Z2052" s="116">
        <v>0</v>
      </c>
      <c r="AA2052" s="116">
        <v>1</v>
      </c>
      <c r="AB2052" s="116">
        <v>3.3884497397354099</v>
      </c>
      <c r="AC2052" s="116">
        <v>0.55179161083384998</v>
      </c>
      <c r="AD2052" s="116">
        <v>1239.7451619516701</v>
      </c>
      <c r="AF2052" s="116">
        <v>-1</v>
      </c>
      <c r="AG2052" s="116">
        <v>-1</v>
      </c>
      <c r="AH2052" s="116">
        <v>-1</v>
      </c>
      <c r="AI2052" s="116">
        <v>-1</v>
      </c>
      <c r="AJ2052" s="116">
        <v>0</v>
      </c>
      <c r="AM2052" s="116" t="s">
        <v>319</v>
      </c>
      <c r="AN2052" s="116">
        <v>-1</v>
      </c>
      <c r="AQ2052" s="116">
        <v>778</v>
      </c>
      <c r="AR2052" s="116" t="s">
        <v>329</v>
      </c>
      <c r="AS2052" s="116" t="s">
        <v>250</v>
      </c>
      <c r="AT2052" s="116" t="s">
        <v>268</v>
      </c>
      <c r="AV2052" s="116">
        <v>200.037113451663</v>
      </c>
      <c r="AW2052" s="116">
        <v>1.0054705288000001</v>
      </c>
    </row>
    <row r="2053" spans="1:49" x14ac:dyDescent="0.25">
      <c r="A2053" s="127">
        <v>170000</v>
      </c>
      <c r="B2053" s="127">
        <v>710000</v>
      </c>
      <c r="C2053" s="127">
        <v>710000</v>
      </c>
      <c r="D2053" s="116" t="s">
        <v>314</v>
      </c>
      <c r="E2053" s="116" t="s">
        <v>315</v>
      </c>
      <c r="F2053" s="116" t="s">
        <v>316</v>
      </c>
      <c r="G2053" s="116" t="s">
        <v>317</v>
      </c>
      <c r="H2053" s="116">
        <v>0.36</v>
      </c>
      <c r="I2053" s="116">
        <v>0.57999999999999996</v>
      </c>
      <c r="J2053" s="116" t="s">
        <v>268</v>
      </c>
      <c r="K2053" s="116">
        <v>7.1379440685339995E-2</v>
      </c>
      <c r="L2053" s="116">
        <v>3883.2223372728299</v>
      </c>
      <c r="M2053" s="116">
        <v>10.6135552062592</v>
      </c>
      <c r="N2053" s="116">
        <v>1.72836287204105</v>
      </c>
      <c r="O2053" s="116">
        <v>0.75758963430576998</v>
      </c>
      <c r="P2053" s="116">
        <v>0.12336957510759999</v>
      </c>
      <c r="Q2053" s="116">
        <v>277.182238491357</v>
      </c>
      <c r="R2053" s="116">
        <v>1750</v>
      </c>
      <c r="S2053" s="116" t="s">
        <v>321</v>
      </c>
      <c r="T2053" s="116">
        <v>1750</v>
      </c>
      <c r="U2053" s="116" t="s">
        <v>268</v>
      </c>
      <c r="V2053" s="116" t="s">
        <v>268</v>
      </c>
      <c r="Z2053" s="116">
        <v>0</v>
      </c>
      <c r="AA2053" s="116">
        <v>1</v>
      </c>
      <c r="AB2053" s="116">
        <v>0.75758963430576998</v>
      </c>
      <c r="AC2053" s="116">
        <v>0.12336957510759999</v>
      </c>
      <c r="AD2053" s="116">
        <v>277.182238491357</v>
      </c>
      <c r="AF2053" s="116">
        <v>-1</v>
      </c>
      <c r="AG2053" s="116">
        <v>-1</v>
      </c>
      <c r="AH2053" s="116">
        <v>-1</v>
      </c>
      <c r="AI2053" s="116">
        <v>-1</v>
      </c>
      <c r="AJ2053" s="116">
        <v>0</v>
      </c>
      <c r="AM2053" s="116" t="s">
        <v>319</v>
      </c>
      <c r="AN2053" s="116">
        <v>-1</v>
      </c>
      <c r="AQ2053" s="116">
        <v>778</v>
      </c>
      <c r="AR2053" s="116" t="s">
        <v>329</v>
      </c>
      <c r="AS2053" s="116" t="s">
        <v>250</v>
      </c>
      <c r="AT2053" s="116" t="s">
        <v>268</v>
      </c>
      <c r="AV2053" s="116">
        <v>68.185591415850297</v>
      </c>
      <c r="AW2053" s="116">
        <v>0.22480311310000001</v>
      </c>
    </row>
    <row r="2054" spans="1:49" x14ac:dyDescent="0.25">
      <c r="A2054" s="127">
        <v>170000</v>
      </c>
      <c r="B2054" s="127">
        <v>710000</v>
      </c>
      <c r="C2054" s="127">
        <v>710000</v>
      </c>
      <c r="D2054" s="116" t="s">
        <v>314</v>
      </c>
      <c r="E2054" s="116" t="s">
        <v>315</v>
      </c>
      <c r="F2054" s="116" t="s">
        <v>316</v>
      </c>
      <c r="G2054" s="116" t="s">
        <v>317</v>
      </c>
      <c r="H2054" s="116">
        <v>0.36</v>
      </c>
      <c r="I2054" s="116">
        <v>0.57999999999999996</v>
      </c>
      <c r="J2054" s="116" t="s">
        <v>268</v>
      </c>
      <c r="K2054" s="116">
        <v>6.15654379231E-2</v>
      </c>
      <c r="L2054" s="116">
        <v>3883.2223372728299</v>
      </c>
      <c r="M2054" s="116">
        <v>10.6135552062592</v>
      </c>
      <c r="N2054" s="116">
        <v>1.72836287204105</v>
      </c>
      <c r="O2054" s="116">
        <v>0.65342817419441002</v>
      </c>
      <c r="P2054" s="116">
        <v>0.10640741710724</v>
      </c>
      <c r="Q2054" s="116">
        <v>239.072283746989</v>
      </c>
      <c r="R2054" s="116">
        <v>1750</v>
      </c>
      <c r="S2054" s="116" t="s">
        <v>321</v>
      </c>
      <c r="T2054" s="116">
        <v>1750</v>
      </c>
      <c r="U2054" s="116" t="s">
        <v>268</v>
      </c>
      <c r="V2054" s="116" t="s">
        <v>268</v>
      </c>
      <c r="Z2054" s="116">
        <v>0</v>
      </c>
      <c r="AA2054" s="116">
        <v>1</v>
      </c>
      <c r="AB2054" s="116">
        <v>0.65342817419441002</v>
      </c>
      <c r="AC2054" s="116">
        <v>0.10640741710724</v>
      </c>
      <c r="AD2054" s="116">
        <v>239.07228374698701</v>
      </c>
      <c r="AF2054" s="116">
        <v>-1</v>
      </c>
      <c r="AG2054" s="116">
        <v>-1</v>
      </c>
      <c r="AH2054" s="116">
        <v>-1</v>
      </c>
      <c r="AI2054" s="116">
        <v>-1</v>
      </c>
      <c r="AJ2054" s="116">
        <v>0</v>
      </c>
      <c r="AM2054" s="116" t="s">
        <v>319</v>
      </c>
      <c r="AN2054" s="116">
        <v>-1</v>
      </c>
      <c r="AQ2054" s="116">
        <v>778</v>
      </c>
      <c r="AR2054" s="116" t="s">
        <v>329</v>
      </c>
      <c r="AS2054" s="116" t="s">
        <v>250</v>
      </c>
      <c r="AT2054" s="116" t="s">
        <v>268</v>
      </c>
      <c r="AV2054" s="116">
        <v>63.192932757349602</v>
      </c>
      <c r="AW2054" s="116">
        <v>0.1938947962</v>
      </c>
    </row>
    <row r="2055" spans="1:49" x14ac:dyDescent="0.25">
      <c r="A2055" s="127">
        <v>170000</v>
      </c>
      <c r="B2055" s="127">
        <v>710000</v>
      </c>
      <c r="C2055" s="127">
        <v>710000</v>
      </c>
      <c r="D2055" s="116" t="s">
        <v>314</v>
      </c>
      <c r="E2055" s="116" t="s">
        <v>315</v>
      </c>
      <c r="F2055" s="116" t="s">
        <v>316</v>
      </c>
      <c r="G2055" s="116" t="s">
        <v>317</v>
      </c>
      <c r="H2055" s="116">
        <v>0.36</v>
      </c>
      <c r="I2055" s="116">
        <v>0.57999999999999996</v>
      </c>
      <c r="J2055" s="116" t="s">
        <v>268</v>
      </c>
      <c r="K2055" s="116">
        <v>8.8464649302269993E-2</v>
      </c>
      <c r="L2055" s="116">
        <v>3883.2223372728299</v>
      </c>
      <c r="M2055" s="116">
        <v>10.6135552062592</v>
      </c>
      <c r="N2055" s="116">
        <v>1.72836287204105</v>
      </c>
      <c r="O2055" s="116">
        <v>0.93892443917205004</v>
      </c>
      <c r="P2055" s="116">
        <v>0.15289901534218001</v>
      </c>
      <c r="Q2055" s="116">
        <v>343.52790222960101</v>
      </c>
      <c r="R2055" s="116">
        <v>1310</v>
      </c>
      <c r="S2055" s="116" t="s">
        <v>318</v>
      </c>
      <c r="T2055" s="116">
        <v>1310</v>
      </c>
      <c r="U2055" s="116" t="s">
        <v>268</v>
      </c>
      <c r="V2055" s="116" t="s">
        <v>268</v>
      </c>
      <c r="Z2055" s="116">
        <v>0</v>
      </c>
      <c r="AA2055" s="116">
        <v>1</v>
      </c>
      <c r="AB2055" s="116">
        <v>0.93892443917205004</v>
      </c>
      <c r="AC2055" s="116">
        <v>0.15289901534218001</v>
      </c>
      <c r="AD2055" s="116">
        <v>343.52790222960101</v>
      </c>
      <c r="AF2055" s="116">
        <v>-1</v>
      </c>
      <c r="AG2055" s="116">
        <v>-1</v>
      </c>
      <c r="AH2055" s="116">
        <v>-1</v>
      </c>
      <c r="AI2055" s="116">
        <v>-1</v>
      </c>
      <c r="AJ2055" s="116">
        <v>0</v>
      </c>
      <c r="AM2055" s="116" t="s">
        <v>319</v>
      </c>
      <c r="AN2055" s="116">
        <v>-1</v>
      </c>
      <c r="AQ2055" s="116">
        <v>778</v>
      </c>
      <c r="AR2055" s="116" t="s">
        <v>329</v>
      </c>
      <c r="AS2055" s="116" t="s">
        <v>250</v>
      </c>
      <c r="AT2055" s="116" t="s">
        <v>268</v>
      </c>
      <c r="AV2055" s="116">
        <v>75.687116602019501</v>
      </c>
      <c r="AW2055" s="116">
        <v>0.27861143729999999</v>
      </c>
    </row>
    <row r="2056" spans="1:49" x14ac:dyDescent="0.25">
      <c r="A2056" s="127">
        <v>170000</v>
      </c>
      <c r="B2056" s="127">
        <v>710000</v>
      </c>
      <c r="C2056" s="127">
        <v>710000</v>
      </c>
      <c r="D2056" s="116" t="s">
        <v>314</v>
      </c>
      <c r="E2056" s="116" t="s">
        <v>315</v>
      </c>
      <c r="F2056" s="116" t="s">
        <v>316</v>
      </c>
      <c r="G2056" s="116" t="s">
        <v>317</v>
      </c>
      <c r="H2056" s="116">
        <v>0.36</v>
      </c>
      <c r="I2056" s="116">
        <v>0.57999999999999996</v>
      </c>
      <c r="J2056" s="116" t="s">
        <v>268</v>
      </c>
      <c r="K2056" s="116">
        <v>7.7096985449239999E-2</v>
      </c>
      <c r="L2056" s="116">
        <v>3883.2223372728299</v>
      </c>
      <c r="M2056" s="116">
        <v>10.6135552062592</v>
      </c>
      <c r="N2056" s="116">
        <v>1.72836287204105</v>
      </c>
      <c r="O2056" s="116">
        <v>0.8182731113017</v>
      </c>
      <c r="P2056" s="116">
        <v>0.13325156719676001</v>
      </c>
      <c r="Q2056" s="116">
        <v>299.38473603289799</v>
      </c>
      <c r="R2056" s="116">
        <v>1310</v>
      </c>
      <c r="S2056" s="116" t="s">
        <v>318</v>
      </c>
      <c r="T2056" s="116">
        <v>1310</v>
      </c>
      <c r="U2056" s="116" t="s">
        <v>268</v>
      </c>
      <c r="V2056" s="116" t="s">
        <v>268</v>
      </c>
      <c r="Z2056" s="116">
        <v>0</v>
      </c>
      <c r="AA2056" s="116">
        <v>1</v>
      </c>
      <c r="AB2056" s="116">
        <v>0.8182731113017</v>
      </c>
      <c r="AC2056" s="116">
        <v>0.13325156719676001</v>
      </c>
      <c r="AD2056" s="116">
        <v>299.38473603289799</v>
      </c>
      <c r="AF2056" s="116">
        <v>-1</v>
      </c>
      <c r="AG2056" s="116">
        <v>-1</v>
      </c>
      <c r="AH2056" s="116">
        <v>-1</v>
      </c>
      <c r="AI2056" s="116">
        <v>-1</v>
      </c>
      <c r="AJ2056" s="116">
        <v>0</v>
      </c>
      <c r="AM2056" s="116" t="s">
        <v>319</v>
      </c>
      <c r="AN2056" s="116">
        <v>-1</v>
      </c>
      <c r="AQ2056" s="116">
        <v>778</v>
      </c>
      <c r="AR2056" s="116" t="s">
        <v>329</v>
      </c>
      <c r="AS2056" s="116" t="s">
        <v>250</v>
      </c>
      <c r="AT2056" s="116" t="s">
        <v>268</v>
      </c>
      <c r="AV2056" s="116">
        <v>71.031152944628502</v>
      </c>
      <c r="AW2056" s="116">
        <v>0.24281000489999999</v>
      </c>
    </row>
    <row r="2057" spans="1:49" x14ac:dyDescent="0.25">
      <c r="A2057" s="127">
        <v>170000</v>
      </c>
      <c r="B2057" s="127">
        <v>710000</v>
      </c>
      <c r="C2057" s="127">
        <v>710000</v>
      </c>
      <c r="D2057" s="116" t="s">
        <v>314</v>
      </c>
      <c r="E2057" s="116" t="s">
        <v>315</v>
      </c>
      <c r="F2057" s="116" t="s">
        <v>316</v>
      </c>
      <c r="G2057" s="116" t="s">
        <v>317</v>
      </c>
      <c r="H2057" s="116">
        <v>0.36</v>
      </c>
      <c r="I2057" s="116">
        <v>0.57999999999999996</v>
      </c>
      <c r="J2057" s="116" t="s">
        <v>268</v>
      </c>
      <c r="K2057" s="116">
        <v>0.42350814234123002</v>
      </c>
      <c r="L2057" s="116">
        <v>3845.73377363594</v>
      </c>
      <c r="M2057" s="116">
        <v>10.0508609021254</v>
      </c>
      <c r="N2057" s="116">
        <v>1.63992323566439</v>
      </c>
      <c r="O2057" s="116">
        <v>4.2566214295893197</v>
      </c>
      <c r="P2057" s="116">
        <v>0.69452084311844997</v>
      </c>
      <c r="Q2057" s="116">
        <v>1628.69956641151</v>
      </c>
      <c r="R2057" s="116">
        <v>1210</v>
      </c>
      <c r="S2057" s="116" t="s">
        <v>318</v>
      </c>
      <c r="T2057" s="116">
        <v>1210</v>
      </c>
      <c r="U2057" s="116" t="s">
        <v>268</v>
      </c>
      <c r="V2057" s="116" t="s">
        <v>268</v>
      </c>
      <c r="Z2057" s="116">
        <v>0</v>
      </c>
      <c r="AA2057" s="116">
        <v>1</v>
      </c>
      <c r="AB2057" s="116">
        <v>4.2566214295893197</v>
      </c>
      <c r="AC2057" s="116">
        <v>0.69452084311844997</v>
      </c>
      <c r="AD2057" s="116">
        <v>1628.69956641151</v>
      </c>
      <c r="AF2057" s="116">
        <v>-1</v>
      </c>
      <c r="AG2057" s="116">
        <v>-1</v>
      </c>
      <c r="AH2057" s="116">
        <v>-1</v>
      </c>
      <c r="AI2057" s="116">
        <v>-1</v>
      </c>
      <c r="AJ2057" s="116">
        <v>0</v>
      </c>
      <c r="AM2057" s="116" t="s">
        <v>319</v>
      </c>
      <c r="AN2057" s="116">
        <v>-1</v>
      </c>
      <c r="AQ2057" s="116">
        <v>778</v>
      </c>
      <c r="AR2057" s="116" t="s">
        <v>329</v>
      </c>
      <c r="AS2057" s="116" t="s">
        <v>250</v>
      </c>
      <c r="AT2057" s="116" t="s">
        <v>268</v>
      </c>
      <c r="AV2057" s="116">
        <v>199.74287246264799</v>
      </c>
      <c r="AW2057" s="116">
        <v>1.3209242226</v>
      </c>
    </row>
    <row r="2058" spans="1:49" x14ac:dyDescent="0.25">
      <c r="A2058" s="127">
        <v>170000</v>
      </c>
      <c r="B2058" s="127">
        <v>710000</v>
      </c>
      <c r="C2058" s="127">
        <v>710000</v>
      </c>
      <c r="D2058" s="116" t="s">
        <v>314</v>
      </c>
      <c r="E2058" s="116" t="s">
        <v>315</v>
      </c>
      <c r="F2058" s="116" t="s">
        <v>316</v>
      </c>
      <c r="G2058" s="116" t="s">
        <v>317</v>
      </c>
      <c r="H2058" s="116">
        <v>0.36</v>
      </c>
      <c r="I2058" s="116">
        <v>0.57999999999999996</v>
      </c>
      <c r="J2058" s="116" t="s">
        <v>268</v>
      </c>
      <c r="K2058" s="116">
        <v>8.6252934949990007E-2</v>
      </c>
      <c r="L2058" s="116">
        <v>3845.73377363594</v>
      </c>
      <c r="M2058" s="116">
        <v>10.0508609021254</v>
      </c>
      <c r="N2058" s="116">
        <v>1.63992323566439</v>
      </c>
      <c r="O2058" s="116">
        <v>0.86691625158245</v>
      </c>
      <c r="P2058" s="116">
        <v>0.14144819216873999</v>
      </c>
      <c r="Q2058" s="116">
        <v>331.70582501241103</v>
      </c>
      <c r="R2058" s="116">
        <v>1310</v>
      </c>
      <c r="S2058" s="116" t="s">
        <v>318</v>
      </c>
      <c r="T2058" s="116">
        <v>1310</v>
      </c>
      <c r="U2058" s="116" t="s">
        <v>268</v>
      </c>
      <c r="V2058" s="116" t="s">
        <v>268</v>
      </c>
      <c r="Z2058" s="116">
        <v>0</v>
      </c>
      <c r="AA2058" s="116">
        <v>1</v>
      </c>
      <c r="AB2058" s="116">
        <v>0.86691625158245</v>
      </c>
      <c r="AC2058" s="116">
        <v>0.14144819216873999</v>
      </c>
      <c r="AD2058" s="116">
        <v>331.70582501241302</v>
      </c>
      <c r="AF2058" s="116">
        <v>-1</v>
      </c>
      <c r="AG2058" s="116">
        <v>-1</v>
      </c>
      <c r="AH2058" s="116">
        <v>-1</v>
      </c>
      <c r="AI2058" s="116">
        <v>-1</v>
      </c>
      <c r="AJ2058" s="116">
        <v>0</v>
      </c>
      <c r="AM2058" s="116" t="s">
        <v>319</v>
      </c>
      <c r="AN2058" s="116">
        <v>-1</v>
      </c>
      <c r="AQ2058" s="116">
        <v>778</v>
      </c>
      <c r="AR2058" s="116" t="s">
        <v>329</v>
      </c>
      <c r="AS2058" s="116" t="s">
        <v>250</v>
      </c>
      <c r="AT2058" s="116" t="s">
        <v>268</v>
      </c>
      <c r="AV2058" s="116">
        <v>78.422442489595596</v>
      </c>
      <c r="AW2058" s="116">
        <v>0.26902337799999998</v>
      </c>
    </row>
    <row r="2059" spans="1:49" x14ac:dyDescent="0.25">
      <c r="A2059" s="127">
        <v>170000</v>
      </c>
      <c r="B2059" s="127">
        <v>710000</v>
      </c>
      <c r="C2059" s="127">
        <v>710000</v>
      </c>
      <c r="D2059" s="116" t="s">
        <v>314</v>
      </c>
      <c r="E2059" s="116" t="s">
        <v>315</v>
      </c>
      <c r="F2059" s="116" t="s">
        <v>316</v>
      </c>
      <c r="G2059" s="116" t="s">
        <v>317</v>
      </c>
      <c r="H2059" s="116">
        <v>0.36</v>
      </c>
      <c r="I2059" s="116">
        <v>0.57999999999999996</v>
      </c>
      <c r="J2059" s="116" t="s">
        <v>268</v>
      </c>
      <c r="K2059" s="116">
        <v>0.10800237637668</v>
      </c>
      <c r="L2059" s="116">
        <v>3845.73377363594</v>
      </c>
      <c r="M2059" s="116">
        <v>10.0508609021254</v>
      </c>
      <c r="N2059" s="116">
        <v>1.63992323566439</v>
      </c>
      <c r="O2059" s="116">
        <v>1.08551686206104</v>
      </c>
      <c r="P2059" s="116">
        <v>0.17711560652708999</v>
      </c>
      <c r="Q2059" s="116">
        <v>415.34838646474998</v>
      </c>
      <c r="R2059" s="116">
        <v>1310</v>
      </c>
      <c r="S2059" s="116" t="s">
        <v>318</v>
      </c>
      <c r="T2059" s="116">
        <v>1310</v>
      </c>
      <c r="U2059" s="116" t="s">
        <v>268</v>
      </c>
      <c r="V2059" s="116" t="s">
        <v>268</v>
      </c>
      <c r="Z2059" s="116">
        <v>0</v>
      </c>
      <c r="AA2059" s="116">
        <v>1</v>
      </c>
      <c r="AB2059" s="116">
        <v>1.08551686206104</v>
      </c>
      <c r="AC2059" s="116">
        <v>0.17711560652708999</v>
      </c>
      <c r="AD2059" s="116">
        <v>415.34838646474998</v>
      </c>
      <c r="AF2059" s="116">
        <v>-1</v>
      </c>
      <c r="AG2059" s="116">
        <v>-1</v>
      </c>
      <c r="AH2059" s="116">
        <v>-1</v>
      </c>
      <c r="AI2059" s="116">
        <v>-1</v>
      </c>
      <c r="AJ2059" s="116">
        <v>0</v>
      </c>
      <c r="AM2059" s="116" t="s">
        <v>319</v>
      </c>
      <c r="AN2059" s="116">
        <v>-1</v>
      </c>
      <c r="AQ2059" s="116">
        <v>778</v>
      </c>
      <c r="AR2059" s="116" t="s">
        <v>329</v>
      </c>
      <c r="AS2059" s="116" t="s">
        <v>250</v>
      </c>
      <c r="AT2059" s="116" t="s">
        <v>268</v>
      </c>
      <c r="AV2059" s="116">
        <v>85.017994656907803</v>
      </c>
      <c r="AW2059" s="116">
        <v>0.33686000519999998</v>
      </c>
    </row>
    <row r="2060" spans="1:49" x14ac:dyDescent="0.25">
      <c r="A2060" s="127">
        <v>170000</v>
      </c>
      <c r="B2060" s="127">
        <v>710000</v>
      </c>
      <c r="C2060" s="127">
        <v>710000</v>
      </c>
      <c r="D2060" s="116" t="s">
        <v>314</v>
      </c>
      <c r="E2060" s="116" t="s">
        <v>315</v>
      </c>
      <c r="F2060" s="116" t="s">
        <v>316</v>
      </c>
      <c r="G2060" s="116" t="s">
        <v>317</v>
      </c>
      <c r="H2060" s="116">
        <v>0.36</v>
      </c>
      <c r="I2060" s="116">
        <v>0.57999999999999996</v>
      </c>
      <c r="J2060" s="116" t="s">
        <v>268</v>
      </c>
      <c r="K2060" s="116">
        <v>0.50029713116432994</v>
      </c>
      <c r="L2060" s="116">
        <v>3836.9383170164401</v>
      </c>
      <c r="M2060" s="116">
        <v>9.7310221096623408</v>
      </c>
      <c r="N2060" s="116">
        <v>1.4943696235588699</v>
      </c>
      <c r="O2060" s="116">
        <v>4.8684024447608101</v>
      </c>
      <c r="P2060" s="116">
        <v>0.74762883556562998</v>
      </c>
      <c r="Q2060" s="116">
        <v>1919.6092324578501</v>
      </c>
      <c r="R2060" s="116">
        <v>1210</v>
      </c>
      <c r="S2060" s="116" t="s">
        <v>318</v>
      </c>
      <c r="T2060" s="116">
        <v>1210</v>
      </c>
      <c r="U2060" s="116" t="s">
        <v>268</v>
      </c>
      <c r="V2060" s="116" t="s">
        <v>268</v>
      </c>
      <c r="Z2060" s="116">
        <v>0</v>
      </c>
      <c r="AA2060" s="116">
        <v>1</v>
      </c>
      <c r="AB2060" s="116">
        <v>4.8684024447608101</v>
      </c>
      <c r="AC2060" s="116">
        <v>0.74762883556562998</v>
      </c>
      <c r="AD2060" s="116">
        <v>1919.6092324578501</v>
      </c>
      <c r="AF2060" s="116">
        <v>-1</v>
      </c>
      <c r="AG2060" s="116">
        <v>-1</v>
      </c>
      <c r="AH2060" s="116">
        <v>-1</v>
      </c>
      <c r="AI2060" s="116">
        <v>-1</v>
      </c>
      <c r="AJ2060" s="116">
        <v>0</v>
      </c>
      <c r="AM2060" s="116" t="s">
        <v>319</v>
      </c>
      <c r="AN2060" s="116">
        <v>-1</v>
      </c>
      <c r="AQ2060" s="116">
        <v>778</v>
      </c>
      <c r="AR2060" s="116" t="s">
        <v>329</v>
      </c>
      <c r="AS2060" s="116" t="s">
        <v>250</v>
      </c>
      <c r="AT2060" s="116" t="s">
        <v>268</v>
      </c>
      <c r="AV2060" s="116">
        <v>192.92710713315699</v>
      </c>
      <c r="AW2060" s="116">
        <v>1.5568606914000001</v>
      </c>
    </row>
    <row r="2061" spans="1:49" x14ac:dyDescent="0.25">
      <c r="A2061" s="127">
        <v>170000</v>
      </c>
      <c r="B2061" s="127">
        <v>710000</v>
      </c>
      <c r="C2061" s="127">
        <v>710000</v>
      </c>
      <c r="D2061" s="116" t="s">
        <v>314</v>
      </c>
      <c r="E2061" s="116" t="s">
        <v>315</v>
      </c>
      <c r="F2061" s="116" t="s">
        <v>316</v>
      </c>
      <c r="G2061" s="116" t="s">
        <v>317</v>
      </c>
      <c r="H2061" s="116">
        <v>0.36</v>
      </c>
      <c r="I2061" s="116">
        <v>0.57999999999999996</v>
      </c>
      <c r="J2061" s="116" t="s">
        <v>332</v>
      </c>
      <c r="K2061" s="116">
        <v>4.0877380821390003E-2</v>
      </c>
      <c r="L2061" s="116">
        <v>3836.9383170164401</v>
      </c>
      <c r="M2061" s="116">
        <v>9.7310221096623408</v>
      </c>
      <c r="N2061" s="116">
        <v>1.4943696235588699</v>
      </c>
      <c r="O2061" s="116">
        <v>0.39777869655803</v>
      </c>
      <c r="P2061" s="116">
        <v>6.1085916190129999E-2</v>
      </c>
      <c r="Q2061" s="116">
        <v>156.84398877286401</v>
      </c>
      <c r="R2061" s="116">
        <v>1210</v>
      </c>
      <c r="S2061" s="116" t="s">
        <v>318</v>
      </c>
      <c r="T2061" s="116">
        <v>1210</v>
      </c>
      <c r="U2061" s="116" t="s">
        <v>333</v>
      </c>
      <c r="V2061" s="116" t="s">
        <v>332</v>
      </c>
      <c r="Z2061" s="116">
        <v>0</v>
      </c>
      <c r="AA2061" s="116">
        <v>1</v>
      </c>
      <c r="AB2061" s="116">
        <v>0.39777869655803</v>
      </c>
      <c r="AC2061" s="116">
        <v>6.1085916190129999E-2</v>
      </c>
      <c r="AD2061" s="116">
        <v>156.843988772865</v>
      </c>
      <c r="AF2061" s="116">
        <v>-1</v>
      </c>
      <c r="AG2061" s="116">
        <v>-1</v>
      </c>
      <c r="AH2061" s="116">
        <v>-1</v>
      </c>
      <c r="AI2061" s="116">
        <v>-1</v>
      </c>
      <c r="AJ2061" s="116">
        <v>0</v>
      </c>
      <c r="AM2061" s="116" t="s">
        <v>319</v>
      </c>
      <c r="AN2061" s="116">
        <v>-1</v>
      </c>
      <c r="AQ2061" s="116">
        <v>778</v>
      </c>
      <c r="AR2061" s="116" t="s">
        <v>329</v>
      </c>
      <c r="AS2061" s="116" t="s">
        <v>250</v>
      </c>
      <c r="AT2061" s="116" t="s">
        <v>268</v>
      </c>
      <c r="AV2061" s="116">
        <v>106.62350098725101</v>
      </c>
      <c r="AW2061" s="116">
        <v>0.12720518149999999</v>
      </c>
    </row>
    <row r="2062" spans="1:49" x14ac:dyDescent="0.25">
      <c r="A2062" s="127">
        <v>170000</v>
      </c>
      <c r="B2062" s="127">
        <v>710000</v>
      </c>
      <c r="C2062" s="127">
        <v>710000</v>
      </c>
      <c r="D2062" s="116" t="s">
        <v>314</v>
      </c>
      <c r="E2062" s="116" t="s">
        <v>315</v>
      </c>
      <c r="F2062" s="116" t="s">
        <v>316</v>
      </c>
      <c r="G2062" s="116" t="s">
        <v>317</v>
      </c>
      <c r="H2062" s="116">
        <v>0.36</v>
      </c>
      <c r="I2062" s="116">
        <v>0.57999999999999996</v>
      </c>
      <c r="J2062" s="116" t="s">
        <v>268</v>
      </c>
      <c r="K2062" s="116">
        <v>5.8146424724299997E-3</v>
      </c>
      <c r="L2062" s="116">
        <v>3836.9383170164401</v>
      </c>
      <c r="M2062" s="116">
        <v>9.7310221096623408</v>
      </c>
      <c r="N2062" s="116">
        <v>1.4943696235588699</v>
      </c>
      <c r="O2062" s="116">
        <v>5.6582414459080001E-2</v>
      </c>
      <c r="P2062" s="116">
        <v>8.6892250826600004E-3</v>
      </c>
      <c r="Q2062" s="116">
        <v>22.310424502252399</v>
      </c>
      <c r="R2062" s="116">
        <v>1310</v>
      </c>
      <c r="S2062" s="116" t="s">
        <v>318</v>
      </c>
      <c r="T2062" s="116">
        <v>1310</v>
      </c>
      <c r="U2062" s="116" t="s">
        <v>268</v>
      </c>
      <c r="V2062" s="116" t="s">
        <v>268</v>
      </c>
      <c r="Z2062" s="116">
        <v>0</v>
      </c>
      <c r="AA2062" s="116">
        <v>1</v>
      </c>
      <c r="AB2062" s="116">
        <v>5.6582414459080001E-2</v>
      </c>
      <c r="AC2062" s="116">
        <v>8.6892250826600004E-3</v>
      </c>
      <c r="AD2062" s="116">
        <v>22.310424502250498</v>
      </c>
      <c r="AF2062" s="116">
        <v>-1</v>
      </c>
      <c r="AG2062" s="116">
        <v>-1</v>
      </c>
      <c r="AH2062" s="116">
        <v>-1</v>
      </c>
      <c r="AI2062" s="116">
        <v>-1</v>
      </c>
      <c r="AJ2062" s="116">
        <v>0</v>
      </c>
      <c r="AM2062" s="116" t="s">
        <v>319</v>
      </c>
      <c r="AN2062" s="116">
        <v>-1</v>
      </c>
      <c r="AQ2062" s="116">
        <v>778</v>
      </c>
      <c r="AR2062" s="116" t="s">
        <v>329</v>
      </c>
      <c r="AS2062" s="116" t="s">
        <v>250</v>
      </c>
      <c r="AT2062" s="116" t="s">
        <v>268</v>
      </c>
      <c r="AV2062" s="116">
        <v>24.941080077184299</v>
      </c>
      <c r="AW2062" s="116">
        <v>1.8094423799999999E-2</v>
      </c>
    </row>
    <row r="2063" spans="1:49" x14ac:dyDescent="0.25">
      <c r="A2063" s="127">
        <v>170000</v>
      </c>
      <c r="B2063" s="127">
        <v>710000</v>
      </c>
      <c r="C2063" s="127">
        <v>710000</v>
      </c>
      <c r="D2063" s="116" t="s">
        <v>314</v>
      </c>
      <c r="E2063" s="116" t="s">
        <v>315</v>
      </c>
      <c r="F2063" s="116" t="s">
        <v>316</v>
      </c>
      <c r="G2063" s="116" t="s">
        <v>317</v>
      </c>
      <c r="H2063" s="116">
        <v>0.36</v>
      </c>
      <c r="I2063" s="116">
        <v>0.57999999999999996</v>
      </c>
      <c r="J2063" s="116" t="s">
        <v>268</v>
      </c>
      <c r="K2063" s="116">
        <v>7.0774299324809997E-2</v>
      </c>
      <c r="L2063" s="116">
        <v>3836.9383170164401</v>
      </c>
      <c r="M2063" s="116">
        <v>9.7310221096623408</v>
      </c>
      <c r="N2063" s="116">
        <v>1.4943696235588699</v>
      </c>
      <c r="O2063" s="116">
        <v>0.68870627152562003</v>
      </c>
      <c r="P2063" s="116">
        <v>0.10576296303966</v>
      </c>
      <c r="Q2063" s="116">
        <v>271.556620939369</v>
      </c>
      <c r="R2063" s="116">
        <v>1310</v>
      </c>
      <c r="S2063" s="116" t="s">
        <v>318</v>
      </c>
      <c r="T2063" s="116">
        <v>1310</v>
      </c>
      <c r="U2063" s="116" t="s">
        <v>268</v>
      </c>
      <c r="V2063" s="116" t="s">
        <v>268</v>
      </c>
      <c r="Z2063" s="116">
        <v>0</v>
      </c>
      <c r="AA2063" s="116">
        <v>1</v>
      </c>
      <c r="AB2063" s="116">
        <v>0.68870627152562003</v>
      </c>
      <c r="AC2063" s="116">
        <v>0.10576296303966</v>
      </c>
      <c r="AD2063" s="116">
        <v>271.55662093937002</v>
      </c>
      <c r="AF2063" s="116">
        <v>-1</v>
      </c>
      <c r="AG2063" s="116">
        <v>-1</v>
      </c>
      <c r="AH2063" s="116">
        <v>-1</v>
      </c>
      <c r="AI2063" s="116">
        <v>-1</v>
      </c>
      <c r="AJ2063" s="116">
        <v>0</v>
      </c>
      <c r="AM2063" s="116" t="s">
        <v>319</v>
      </c>
      <c r="AN2063" s="116">
        <v>-1</v>
      </c>
      <c r="AQ2063" s="116">
        <v>778</v>
      </c>
      <c r="AR2063" s="116" t="s">
        <v>329</v>
      </c>
      <c r="AS2063" s="116" t="s">
        <v>250</v>
      </c>
      <c r="AT2063" s="116" t="s">
        <v>268</v>
      </c>
      <c r="AV2063" s="116">
        <v>74.493010716770698</v>
      </c>
      <c r="AW2063" s="116">
        <v>0.22024056850000001</v>
      </c>
    </row>
    <row r="2064" spans="1:49" x14ac:dyDescent="0.25">
      <c r="A2064" s="127">
        <v>170000</v>
      </c>
      <c r="B2064" s="127">
        <v>710000</v>
      </c>
      <c r="C2064" s="127">
        <v>710000</v>
      </c>
      <c r="D2064" s="116" t="s">
        <v>314</v>
      </c>
      <c r="E2064" s="116" t="s">
        <v>315</v>
      </c>
      <c r="F2064" s="116" t="s">
        <v>316</v>
      </c>
      <c r="G2064" s="116" t="s">
        <v>317</v>
      </c>
      <c r="H2064" s="116">
        <v>0.36</v>
      </c>
      <c r="I2064" s="116">
        <v>0.57999999999999996</v>
      </c>
      <c r="J2064" s="116" t="s">
        <v>268</v>
      </c>
      <c r="K2064" s="116">
        <v>0.30671444096821998</v>
      </c>
      <c r="L2064" s="116">
        <v>3874.7170856738098</v>
      </c>
      <c r="M2064" s="116">
        <v>11.3133632991239</v>
      </c>
      <c r="N2064" s="116">
        <v>2.00992540189214</v>
      </c>
      <c r="O2064" s="116">
        <v>3.4699718997612301</v>
      </c>
      <c r="P2064" s="116">
        <v>0.61647314602918002</v>
      </c>
      <c r="Q2064" s="116">
        <v>1188.4316848424701</v>
      </c>
      <c r="R2064" s="116">
        <v>1210</v>
      </c>
      <c r="S2064" s="116" t="s">
        <v>318</v>
      </c>
      <c r="T2064" s="116">
        <v>1210</v>
      </c>
      <c r="U2064" s="116" t="s">
        <v>268</v>
      </c>
      <c r="V2064" s="116" t="s">
        <v>268</v>
      </c>
      <c r="Z2064" s="116">
        <v>0</v>
      </c>
      <c r="AA2064" s="116">
        <v>1</v>
      </c>
      <c r="AB2064" s="116">
        <v>3.4699718997612301</v>
      </c>
      <c r="AC2064" s="116">
        <v>0.61647314602918002</v>
      </c>
      <c r="AD2064" s="116">
        <v>1188.4316848424701</v>
      </c>
      <c r="AF2064" s="116">
        <v>-1</v>
      </c>
      <c r="AG2064" s="116">
        <v>-1</v>
      </c>
      <c r="AH2064" s="116">
        <v>-1</v>
      </c>
      <c r="AI2064" s="116">
        <v>-1</v>
      </c>
      <c r="AJ2064" s="116">
        <v>0</v>
      </c>
      <c r="AM2064" s="116" t="s">
        <v>319</v>
      </c>
      <c r="AN2064" s="116">
        <v>-1</v>
      </c>
      <c r="AQ2064" s="116">
        <v>778</v>
      </c>
      <c r="AR2064" s="116" t="s">
        <v>329</v>
      </c>
      <c r="AS2064" s="116" t="s">
        <v>250</v>
      </c>
      <c r="AT2064" s="116" t="s">
        <v>268</v>
      </c>
      <c r="AV2064" s="116">
        <v>199.648705036096</v>
      </c>
      <c r="AW2064" s="116">
        <v>0.96385375900000003</v>
      </c>
    </row>
    <row r="2065" spans="1:49" x14ac:dyDescent="0.25">
      <c r="A2065" s="127">
        <v>170000</v>
      </c>
      <c r="B2065" s="127">
        <v>710000</v>
      </c>
      <c r="C2065" s="127">
        <v>710000</v>
      </c>
      <c r="D2065" s="116" t="s">
        <v>314</v>
      </c>
      <c r="E2065" s="116" t="s">
        <v>315</v>
      </c>
      <c r="F2065" s="116" t="s">
        <v>316</v>
      </c>
      <c r="G2065" s="116" t="s">
        <v>317</v>
      </c>
      <c r="H2065" s="116">
        <v>0.36</v>
      </c>
      <c r="I2065" s="116">
        <v>0.57999999999999996</v>
      </c>
      <c r="J2065" s="116" t="s">
        <v>268</v>
      </c>
      <c r="K2065" s="116">
        <v>4.6965339218850002E-2</v>
      </c>
      <c r="L2065" s="116">
        <v>3874.7170856738098</v>
      </c>
      <c r="M2065" s="116">
        <v>11.3133632991239</v>
      </c>
      <c r="N2065" s="116">
        <v>2.00992540189214</v>
      </c>
      <c r="O2065" s="116">
        <v>0.53133594504944004</v>
      </c>
      <c r="P2065" s="116">
        <v>9.4396828304440003E-2</v>
      </c>
      <c r="Q2065" s="116">
        <v>181.97740230574399</v>
      </c>
      <c r="R2065" s="116">
        <v>1310</v>
      </c>
      <c r="S2065" s="116" t="s">
        <v>318</v>
      </c>
      <c r="T2065" s="116">
        <v>1310</v>
      </c>
      <c r="U2065" s="116" t="s">
        <v>268</v>
      </c>
      <c r="V2065" s="116" t="s">
        <v>268</v>
      </c>
      <c r="Z2065" s="116">
        <v>0</v>
      </c>
      <c r="AA2065" s="116">
        <v>1</v>
      </c>
      <c r="AB2065" s="116">
        <v>0.53133594504944004</v>
      </c>
      <c r="AC2065" s="116">
        <v>9.4396828304440003E-2</v>
      </c>
      <c r="AD2065" s="116">
        <v>181.97740230574399</v>
      </c>
      <c r="AF2065" s="116">
        <v>-1</v>
      </c>
      <c r="AG2065" s="116">
        <v>-1</v>
      </c>
      <c r="AH2065" s="116">
        <v>-1</v>
      </c>
      <c r="AI2065" s="116">
        <v>-1</v>
      </c>
      <c r="AJ2065" s="116">
        <v>0</v>
      </c>
      <c r="AM2065" s="116" t="s">
        <v>319</v>
      </c>
      <c r="AN2065" s="116">
        <v>-1</v>
      </c>
      <c r="AQ2065" s="116">
        <v>778</v>
      </c>
      <c r="AR2065" s="116" t="s">
        <v>329</v>
      </c>
      <c r="AS2065" s="116" t="s">
        <v>250</v>
      </c>
      <c r="AT2065" s="116" t="s">
        <v>268</v>
      </c>
      <c r="AV2065" s="116">
        <v>65.152562552814302</v>
      </c>
      <c r="AW2065" s="116">
        <v>0.14758913409999999</v>
      </c>
    </row>
    <row r="2066" spans="1:49" x14ac:dyDescent="0.25">
      <c r="A2066" s="127">
        <v>170000</v>
      </c>
      <c r="B2066" s="127">
        <v>710000</v>
      </c>
      <c r="C2066" s="127">
        <v>710000</v>
      </c>
      <c r="D2066" s="116" t="s">
        <v>314</v>
      </c>
      <c r="E2066" s="116" t="s">
        <v>315</v>
      </c>
      <c r="F2066" s="116" t="s">
        <v>316</v>
      </c>
      <c r="G2066" s="116" t="s">
        <v>317</v>
      </c>
      <c r="H2066" s="116">
        <v>0.36</v>
      </c>
      <c r="I2066" s="116">
        <v>0.57999999999999996</v>
      </c>
      <c r="J2066" s="116" t="s">
        <v>268</v>
      </c>
      <c r="K2066" s="116">
        <v>0.15817323269976999</v>
      </c>
      <c r="L2066" s="116">
        <v>3874.7170856738098</v>
      </c>
      <c r="M2066" s="116">
        <v>11.3133632991239</v>
      </c>
      <c r="N2066" s="116">
        <v>2.00992540189214</v>
      </c>
      <c r="O2066" s="116">
        <v>1.78947124572937</v>
      </c>
      <c r="P2066" s="116">
        <v>0.31791639830266</v>
      </c>
      <c r="Q2066" s="116">
        <v>612.87652723806195</v>
      </c>
      <c r="R2066" s="116">
        <v>1310</v>
      </c>
      <c r="S2066" s="116" t="s">
        <v>318</v>
      </c>
      <c r="T2066" s="116">
        <v>1310</v>
      </c>
      <c r="U2066" s="116" t="s">
        <v>268</v>
      </c>
      <c r="V2066" s="116" t="s">
        <v>268</v>
      </c>
      <c r="Z2066" s="116">
        <v>0</v>
      </c>
      <c r="AA2066" s="116">
        <v>1</v>
      </c>
      <c r="AB2066" s="116">
        <v>1.78947124572937</v>
      </c>
      <c r="AC2066" s="116">
        <v>0.31791639830266</v>
      </c>
      <c r="AD2066" s="116">
        <v>612.87652723806195</v>
      </c>
      <c r="AF2066" s="116">
        <v>-1</v>
      </c>
      <c r="AG2066" s="116">
        <v>-1</v>
      </c>
      <c r="AH2066" s="116">
        <v>-1</v>
      </c>
      <c r="AI2066" s="116">
        <v>-1</v>
      </c>
      <c r="AJ2066" s="116">
        <v>0</v>
      </c>
      <c r="AM2066" s="116" t="s">
        <v>319</v>
      </c>
      <c r="AN2066" s="116">
        <v>-1</v>
      </c>
      <c r="AQ2066" s="116">
        <v>778</v>
      </c>
      <c r="AR2066" s="116" t="s">
        <v>329</v>
      </c>
      <c r="AS2066" s="116" t="s">
        <v>250</v>
      </c>
      <c r="AT2066" s="116" t="s">
        <v>268</v>
      </c>
      <c r="AV2066" s="116">
        <v>101.206711506666</v>
      </c>
      <c r="AW2066" s="116">
        <v>0.49706125490000003</v>
      </c>
    </row>
    <row r="2067" spans="1:49" x14ac:dyDescent="0.25">
      <c r="A2067" s="127">
        <v>170000</v>
      </c>
      <c r="B2067" s="127">
        <v>710000</v>
      </c>
      <c r="C2067" s="127">
        <v>710000</v>
      </c>
      <c r="D2067" s="116" t="s">
        <v>314</v>
      </c>
      <c r="E2067" s="116" t="s">
        <v>315</v>
      </c>
      <c r="F2067" s="116" t="s">
        <v>316</v>
      </c>
      <c r="G2067" s="116" t="s">
        <v>317</v>
      </c>
      <c r="H2067" s="116">
        <v>0.36</v>
      </c>
      <c r="I2067" s="116">
        <v>0.57999999999999996</v>
      </c>
      <c r="J2067" s="116" t="s">
        <v>268</v>
      </c>
      <c r="K2067" s="116">
        <v>9.7917673056899995E-2</v>
      </c>
      <c r="L2067" s="116">
        <v>3874.7170856738098</v>
      </c>
      <c r="M2067" s="116">
        <v>11.3133632991239</v>
      </c>
      <c r="N2067" s="116">
        <v>2.00992540189214</v>
      </c>
      <c r="O2067" s="116">
        <v>1.10777820869762</v>
      </c>
      <c r="P2067" s="116">
        <v>0.19680721837123999</v>
      </c>
      <c r="Q2067" s="116">
        <v>379.403280783019</v>
      </c>
      <c r="R2067" s="116">
        <v>1310</v>
      </c>
      <c r="S2067" s="116" t="s">
        <v>318</v>
      </c>
      <c r="T2067" s="116">
        <v>1310</v>
      </c>
      <c r="U2067" s="116" t="s">
        <v>268</v>
      </c>
      <c r="V2067" s="116" t="s">
        <v>268</v>
      </c>
      <c r="Z2067" s="116">
        <v>0</v>
      </c>
      <c r="AA2067" s="116">
        <v>1</v>
      </c>
      <c r="AB2067" s="116">
        <v>1.10777820869762</v>
      </c>
      <c r="AC2067" s="116">
        <v>0.19680721837123999</v>
      </c>
      <c r="AD2067" s="116">
        <v>379.40328078302099</v>
      </c>
      <c r="AF2067" s="116">
        <v>-1</v>
      </c>
      <c r="AG2067" s="116">
        <v>-1</v>
      </c>
      <c r="AH2067" s="116">
        <v>-1</v>
      </c>
      <c r="AI2067" s="116">
        <v>-1</v>
      </c>
      <c r="AJ2067" s="116">
        <v>0</v>
      </c>
      <c r="AM2067" s="116" t="s">
        <v>319</v>
      </c>
      <c r="AN2067" s="116">
        <v>-1</v>
      </c>
      <c r="AQ2067" s="116">
        <v>778</v>
      </c>
      <c r="AR2067" s="116" t="s">
        <v>329</v>
      </c>
      <c r="AS2067" s="116" t="s">
        <v>250</v>
      </c>
      <c r="AT2067" s="116" t="s">
        <v>268</v>
      </c>
      <c r="AV2067" s="116">
        <v>81.410775242621895</v>
      </c>
      <c r="AW2067" s="116">
        <v>0.30770744589999999</v>
      </c>
    </row>
    <row r="2068" spans="1:49" x14ac:dyDescent="0.25">
      <c r="A2068" s="127">
        <v>170000</v>
      </c>
      <c r="B2068" s="127">
        <v>710000</v>
      </c>
      <c r="C2068" s="127">
        <v>710000</v>
      </c>
      <c r="D2068" s="116" t="s">
        <v>314</v>
      </c>
      <c r="E2068" s="116" t="s">
        <v>315</v>
      </c>
      <c r="F2068" s="116" t="s">
        <v>316</v>
      </c>
      <c r="G2068" s="116" t="s">
        <v>317</v>
      </c>
      <c r="H2068" s="116">
        <v>0.36</v>
      </c>
      <c r="I2068" s="116">
        <v>0.57999999999999996</v>
      </c>
      <c r="J2068" s="116" t="s">
        <v>268</v>
      </c>
      <c r="K2068" s="116">
        <v>7.9928901800199997E-3</v>
      </c>
      <c r="L2068" s="116">
        <v>3874.7170856738098</v>
      </c>
      <c r="M2068" s="116">
        <v>11.3133632991239</v>
      </c>
      <c r="N2068" s="116">
        <v>2.00992540189214</v>
      </c>
      <c r="O2068" s="116">
        <v>9.0426470416560004E-2</v>
      </c>
      <c r="P2068" s="116">
        <v>1.6065113007350001E-2</v>
      </c>
      <c r="Q2068" s="116">
        <v>30.970188144437898</v>
      </c>
      <c r="R2068" s="116">
        <v>1750</v>
      </c>
      <c r="S2068" s="116" t="s">
        <v>321</v>
      </c>
      <c r="T2068" s="116">
        <v>1750</v>
      </c>
      <c r="U2068" s="116" t="s">
        <v>268</v>
      </c>
      <c r="V2068" s="116" t="s">
        <v>268</v>
      </c>
      <c r="Z2068" s="116">
        <v>0</v>
      </c>
      <c r="AA2068" s="116">
        <v>1</v>
      </c>
      <c r="AB2068" s="116">
        <v>9.0426470416560004E-2</v>
      </c>
      <c r="AC2068" s="116">
        <v>1.6065113007350001E-2</v>
      </c>
      <c r="AD2068" s="116">
        <v>30.9701881444382</v>
      </c>
      <c r="AF2068" s="116">
        <v>-1</v>
      </c>
      <c r="AG2068" s="116">
        <v>-1</v>
      </c>
      <c r="AH2068" s="116">
        <v>-1</v>
      </c>
      <c r="AI2068" s="116">
        <v>-1</v>
      </c>
      <c r="AJ2068" s="116">
        <v>0</v>
      </c>
      <c r="AM2068" s="116" t="s">
        <v>319</v>
      </c>
      <c r="AN2068" s="116">
        <v>-1</v>
      </c>
      <c r="AQ2068" s="116">
        <v>778</v>
      </c>
      <c r="AR2068" s="116" t="s">
        <v>329</v>
      </c>
      <c r="AS2068" s="116" t="s">
        <v>250</v>
      </c>
      <c r="AT2068" s="116" t="s">
        <v>268</v>
      </c>
      <c r="AV2068" s="116">
        <v>51.6015043598304</v>
      </c>
      <c r="AW2068" s="116">
        <v>2.5117751899999999E-2</v>
      </c>
    </row>
    <row r="2069" spans="1:49" x14ac:dyDescent="0.25">
      <c r="A2069" s="127">
        <v>170000</v>
      </c>
      <c r="B2069" s="127">
        <v>710000</v>
      </c>
      <c r="C2069" s="127">
        <v>710000</v>
      </c>
      <c r="D2069" s="116" t="s">
        <v>314</v>
      </c>
      <c r="E2069" s="116" t="s">
        <v>315</v>
      </c>
      <c r="F2069" s="116" t="s">
        <v>316</v>
      </c>
      <c r="G2069" s="116" t="s">
        <v>317</v>
      </c>
      <c r="H2069" s="116">
        <v>0.36</v>
      </c>
      <c r="I2069" s="116">
        <v>0.57999999999999996</v>
      </c>
      <c r="J2069" s="116" t="s">
        <v>268</v>
      </c>
      <c r="K2069" s="116">
        <v>0.17551835710531999</v>
      </c>
      <c r="L2069" s="116">
        <v>3079.0657914033</v>
      </c>
      <c r="M2069" s="116">
        <v>7.6717150160642502</v>
      </c>
      <c r="N2069" s="116">
        <v>0.91669786105213003</v>
      </c>
      <c r="O2069" s="116">
        <v>1.34652681579982</v>
      </c>
      <c r="P2069" s="116">
        <v>0.16089730253383</v>
      </c>
      <c r="Q2069" s="116">
        <v>540.432569126305</v>
      </c>
      <c r="R2069" s="116">
        <v>1210</v>
      </c>
      <c r="S2069" s="116" t="s">
        <v>318</v>
      </c>
      <c r="T2069" s="116">
        <v>1210</v>
      </c>
      <c r="U2069" s="116" t="s">
        <v>268</v>
      </c>
      <c r="V2069" s="116" t="s">
        <v>268</v>
      </c>
      <c r="Z2069" s="116">
        <v>0</v>
      </c>
      <c r="AA2069" s="116">
        <v>1</v>
      </c>
      <c r="AB2069" s="116">
        <v>1.34652681579982</v>
      </c>
      <c r="AC2069" s="116">
        <v>0.16089730253383</v>
      </c>
      <c r="AD2069" s="116">
        <v>540.432569126305</v>
      </c>
      <c r="AF2069" s="116">
        <v>-1</v>
      </c>
      <c r="AG2069" s="116">
        <v>-1</v>
      </c>
      <c r="AH2069" s="116">
        <v>-1</v>
      </c>
      <c r="AI2069" s="116">
        <v>-1</v>
      </c>
      <c r="AJ2069" s="116">
        <v>0</v>
      </c>
      <c r="AM2069" s="116" t="s">
        <v>319</v>
      </c>
      <c r="AN2069" s="116">
        <v>-1</v>
      </c>
      <c r="AQ2069" s="116">
        <v>778</v>
      </c>
      <c r="AR2069" s="116" t="s">
        <v>329</v>
      </c>
      <c r="AS2069" s="116" t="s">
        <v>250</v>
      </c>
      <c r="AT2069" s="116" t="s">
        <v>268</v>
      </c>
      <c r="AV2069" s="116">
        <v>121.010627308202</v>
      </c>
      <c r="AW2069" s="116">
        <v>0.43830703090000001</v>
      </c>
    </row>
    <row r="2070" spans="1:49" x14ac:dyDescent="0.25">
      <c r="A2070" s="127">
        <v>170000</v>
      </c>
      <c r="B2070" s="127">
        <v>710000</v>
      </c>
      <c r="C2070" s="127">
        <v>710000</v>
      </c>
      <c r="D2070" s="116" t="s">
        <v>314</v>
      </c>
      <c r="E2070" s="116" t="s">
        <v>315</v>
      </c>
      <c r="F2070" s="116" t="s">
        <v>316</v>
      </c>
      <c r="G2070" s="116" t="s">
        <v>317</v>
      </c>
      <c r="H2070" s="116">
        <v>0.36</v>
      </c>
      <c r="I2070" s="116">
        <v>0.57999999999999996</v>
      </c>
      <c r="J2070" s="116" t="s">
        <v>330</v>
      </c>
      <c r="K2070" s="116">
        <v>0.39449205089713002</v>
      </c>
      <c r="L2070" s="116">
        <v>3079.0657914033</v>
      </c>
      <c r="M2070" s="116">
        <v>7.6717150160642502</v>
      </c>
      <c r="N2070" s="116">
        <v>0.91669786105213003</v>
      </c>
      <c r="O2070" s="116">
        <v>3.0264305905855</v>
      </c>
      <c r="P2070" s="116">
        <v>0.36163001925945998</v>
      </c>
      <c r="Q2070" s="116">
        <v>1214.66697889788</v>
      </c>
      <c r="R2070" s="116">
        <v>4110</v>
      </c>
      <c r="S2070" s="116" t="s">
        <v>331</v>
      </c>
      <c r="T2070" s="116">
        <v>4110</v>
      </c>
      <c r="U2070" s="116" t="s">
        <v>268</v>
      </c>
      <c r="V2070" s="116" t="s">
        <v>268</v>
      </c>
      <c r="Y2070" s="116" t="s">
        <v>330</v>
      </c>
      <c r="Z2070" s="116">
        <v>0</v>
      </c>
      <c r="AA2070" s="116">
        <v>1</v>
      </c>
      <c r="AB2070" s="116">
        <v>3.0264305905855</v>
      </c>
      <c r="AC2070" s="116">
        <v>0.36163001925945998</v>
      </c>
      <c r="AD2070" s="116">
        <v>1214.66697889788</v>
      </c>
      <c r="AF2070" s="116">
        <v>-1</v>
      </c>
      <c r="AG2070" s="116">
        <v>-1</v>
      </c>
      <c r="AH2070" s="116">
        <v>-1</v>
      </c>
      <c r="AI2070" s="116">
        <v>-1</v>
      </c>
      <c r="AJ2070" s="116">
        <v>0</v>
      </c>
      <c r="AM2070" s="116" t="s">
        <v>319</v>
      </c>
      <c r="AN2070" s="116">
        <v>-1</v>
      </c>
      <c r="AQ2070" s="116">
        <v>778</v>
      </c>
      <c r="AR2070" s="116" t="s">
        <v>329</v>
      </c>
      <c r="AS2070" s="116" t="s">
        <v>250</v>
      </c>
      <c r="AT2070" s="116" t="s">
        <v>268</v>
      </c>
      <c r="AV2070" s="116">
        <v>188.87033160719699</v>
      </c>
      <c r="AW2070" s="116">
        <v>0.98513136970000004</v>
      </c>
    </row>
    <row r="2071" spans="1:49" x14ac:dyDescent="0.25">
      <c r="A2071" s="127">
        <v>170000</v>
      </c>
      <c r="B2071" s="127">
        <v>710000</v>
      </c>
      <c r="C2071" s="127">
        <v>710000</v>
      </c>
      <c r="D2071" s="116" t="s">
        <v>314</v>
      </c>
      <c r="E2071" s="116" t="s">
        <v>315</v>
      </c>
      <c r="F2071" s="116" t="s">
        <v>316</v>
      </c>
      <c r="G2071" s="116" t="s">
        <v>317</v>
      </c>
      <c r="H2071" s="116">
        <v>0.36</v>
      </c>
      <c r="I2071" s="116">
        <v>0.57999999999999996</v>
      </c>
      <c r="J2071" s="116" t="s">
        <v>268</v>
      </c>
      <c r="K2071" s="116">
        <v>4.7753045596409999E-2</v>
      </c>
      <c r="L2071" s="116">
        <v>3079.0657914033</v>
      </c>
      <c r="M2071" s="116">
        <v>7.6717150160642502</v>
      </c>
      <c r="N2071" s="116">
        <v>0.91669786105213003</v>
      </c>
      <c r="O2071" s="116">
        <v>0.36634775696484001</v>
      </c>
      <c r="P2071" s="116">
        <v>4.3775114756959999E-2</v>
      </c>
      <c r="Q2071" s="116">
        <v>147.03476913125499</v>
      </c>
      <c r="R2071" s="116">
        <v>1310</v>
      </c>
      <c r="S2071" s="116" t="s">
        <v>318</v>
      </c>
      <c r="T2071" s="116">
        <v>1310</v>
      </c>
      <c r="U2071" s="116" t="s">
        <v>268</v>
      </c>
      <c r="V2071" s="116" t="s">
        <v>268</v>
      </c>
      <c r="Z2071" s="116">
        <v>0</v>
      </c>
      <c r="AA2071" s="116">
        <v>1</v>
      </c>
      <c r="AB2071" s="116">
        <v>0.36634775696484001</v>
      </c>
      <c r="AC2071" s="116">
        <v>4.3775114756959999E-2</v>
      </c>
      <c r="AD2071" s="116">
        <v>147.03476913125701</v>
      </c>
      <c r="AF2071" s="116">
        <v>-1</v>
      </c>
      <c r="AG2071" s="116">
        <v>-1</v>
      </c>
      <c r="AH2071" s="116">
        <v>-1</v>
      </c>
      <c r="AI2071" s="116">
        <v>-1</v>
      </c>
      <c r="AJ2071" s="116">
        <v>0</v>
      </c>
      <c r="AM2071" s="116" t="s">
        <v>319</v>
      </c>
      <c r="AN2071" s="116">
        <v>-1</v>
      </c>
      <c r="AQ2071" s="116">
        <v>778</v>
      </c>
      <c r="AR2071" s="116" t="s">
        <v>329</v>
      </c>
      <c r="AS2071" s="116" t="s">
        <v>250</v>
      </c>
      <c r="AT2071" s="116" t="s">
        <v>268</v>
      </c>
      <c r="AV2071" s="116">
        <v>105.56614892008101</v>
      </c>
      <c r="AW2071" s="116">
        <v>0.11924961000000001</v>
      </c>
    </row>
    <row r="2072" spans="1:49" x14ac:dyDescent="0.25">
      <c r="A2072" s="127">
        <v>170000</v>
      </c>
      <c r="B2072" s="127">
        <v>710000</v>
      </c>
      <c r="C2072" s="127">
        <v>710000</v>
      </c>
      <c r="D2072" s="116" t="s">
        <v>314</v>
      </c>
      <c r="E2072" s="116" t="s">
        <v>315</v>
      </c>
      <c r="F2072" s="116" t="s">
        <v>316</v>
      </c>
      <c r="G2072" s="116" t="s">
        <v>317</v>
      </c>
      <c r="H2072" s="116">
        <v>0.36</v>
      </c>
      <c r="I2072" s="116">
        <v>0.57999999999999996</v>
      </c>
      <c r="J2072" s="116" t="s">
        <v>268</v>
      </c>
      <c r="K2072" s="116">
        <v>0.12469448106253</v>
      </c>
      <c r="L2072" s="116">
        <v>3092.96407240706</v>
      </c>
      <c r="M2072" s="116">
        <v>7.5151458749988898</v>
      </c>
      <c r="N2072" s="116">
        <v>0.91811444502698003</v>
      </c>
      <c r="O2072" s="116">
        <v>0.93709721499222998</v>
      </c>
      <c r="P2072" s="116">
        <v>0.11448380427865</v>
      </c>
      <c r="Q2072" s="116">
        <v>385.67554995386303</v>
      </c>
      <c r="R2072" s="116">
        <v>1210</v>
      </c>
      <c r="S2072" s="116" t="s">
        <v>318</v>
      </c>
      <c r="T2072" s="116">
        <v>1210</v>
      </c>
      <c r="U2072" s="116" t="s">
        <v>268</v>
      </c>
      <c r="V2072" s="116" t="s">
        <v>268</v>
      </c>
      <c r="Z2072" s="116">
        <v>0</v>
      </c>
      <c r="AA2072" s="116">
        <v>1</v>
      </c>
      <c r="AB2072" s="116">
        <v>0.93709721499222998</v>
      </c>
      <c r="AC2072" s="116">
        <v>0.11448380427865</v>
      </c>
      <c r="AD2072" s="116">
        <v>385.67554995386303</v>
      </c>
      <c r="AF2072" s="116">
        <v>-1</v>
      </c>
      <c r="AG2072" s="116">
        <v>-1</v>
      </c>
      <c r="AH2072" s="116">
        <v>-1</v>
      </c>
      <c r="AI2072" s="116">
        <v>-1</v>
      </c>
      <c r="AJ2072" s="116">
        <v>0</v>
      </c>
      <c r="AM2072" s="116" t="s">
        <v>319</v>
      </c>
      <c r="AN2072" s="116">
        <v>-1</v>
      </c>
      <c r="AQ2072" s="116">
        <v>778</v>
      </c>
      <c r="AR2072" s="116" t="s">
        <v>329</v>
      </c>
      <c r="AS2072" s="116" t="s">
        <v>250</v>
      </c>
      <c r="AT2072" s="116" t="s">
        <v>268</v>
      </c>
      <c r="AV2072" s="116">
        <v>121.376186886394</v>
      </c>
      <c r="AW2072" s="116">
        <v>0.31279444439999998</v>
      </c>
    </row>
    <row r="2073" spans="1:49" x14ac:dyDescent="0.25">
      <c r="A2073" s="127">
        <v>170000</v>
      </c>
      <c r="B2073" s="127">
        <v>710000</v>
      </c>
      <c r="C2073" s="127">
        <v>710000</v>
      </c>
      <c r="D2073" s="116" t="s">
        <v>314</v>
      </c>
      <c r="E2073" s="116" t="s">
        <v>315</v>
      </c>
      <c r="F2073" s="116" t="s">
        <v>316</v>
      </c>
      <c r="G2073" s="116" t="s">
        <v>317</v>
      </c>
      <c r="H2073" s="116">
        <v>0.36</v>
      </c>
      <c r="I2073" s="116">
        <v>0.57999999999999996</v>
      </c>
      <c r="J2073" s="116" t="s">
        <v>330</v>
      </c>
      <c r="K2073" s="116">
        <v>0.39288164348957999</v>
      </c>
      <c r="L2073" s="116">
        <v>3092.96407240706</v>
      </c>
      <c r="M2073" s="116">
        <v>7.5151458749988898</v>
      </c>
      <c r="N2073" s="116">
        <v>0.91811444502698003</v>
      </c>
      <c r="O2073" s="116">
        <v>2.9525628624335698</v>
      </c>
      <c r="P2073" s="116">
        <v>0.36071031207373</v>
      </c>
      <c r="Q2073" s="116">
        <v>1215.1688080215299</v>
      </c>
      <c r="R2073" s="116">
        <v>4110</v>
      </c>
      <c r="S2073" s="116" t="s">
        <v>331</v>
      </c>
      <c r="T2073" s="116">
        <v>4110</v>
      </c>
      <c r="U2073" s="116" t="s">
        <v>268</v>
      </c>
      <c r="V2073" s="116" t="s">
        <v>268</v>
      </c>
      <c r="Y2073" s="116" t="s">
        <v>330</v>
      </c>
      <c r="Z2073" s="116">
        <v>0</v>
      </c>
      <c r="AA2073" s="116">
        <v>1</v>
      </c>
      <c r="AB2073" s="116">
        <v>2.9525628624335698</v>
      </c>
      <c r="AC2073" s="116">
        <v>0.36071031207373</v>
      </c>
      <c r="AD2073" s="116">
        <v>1215.1688080215299</v>
      </c>
      <c r="AF2073" s="116">
        <v>-1</v>
      </c>
      <c r="AG2073" s="116">
        <v>-1</v>
      </c>
      <c r="AH2073" s="116">
        <v>-1</v>
      </c>
      <c r="AI2073" s="116">
        <v>-1</v>
      </c>
      <c r="AJ2073" s="116">
        <v>0</v>
      </c>
      <c r="AM2073" s="116" t="s">
        <v>319</v>
      </c>
      <c r="AN2073" s="116">
        <v>-1</v>
      </c>
      <c r="AQ2073" s="116">
        <v>778</v>
      </c>
      <c r="AR2073" s="116" t="s">
        <v>329</v>
      </c>
      <c r="AS2073" s="116" t="s">
        <v>250</v>
      </c>
      <c r="AT2073" s="116" t="s">
        <v>268</v>
      </c>
      <c r="AV2073" s="116">
        <v>199.29509986626499</v>
      </c>
      <c r="AW2073" s="116">
        <v>0.98553836819999996</v>
      </c>
    </row>
    <row r="2074" spans="1:49" x14ac:dyDescent="0.25">
      <c r="A2074" s="127">
        <v>170000</v>
      </c>
      <c r="B2074" s="127">
        <v>710000</v>
      </c>
      <c r="C2074" s="127">
        <v>710000</v>
      </c>
      <c r="D2074" s="116" t="s">
        <v>314</v>
      </c>
      <c r="E2074" s="116" t="s">
        <v>315</v>
      </c>
      <c r="F2074" s="116" t="s">
        <v>316</v>
      </c>
      <c r="G2074" s="116" t="s">
        <v>317</v>
      </c>
      <c r="H2074" s="116">
        <v>0.36</v>
      </c>
      <c r="I2074" s="116">
        <v>0.57999999999999996</v>
      </c>
      <c r="J2074" s="116" t="s">
        <v>268</v>
      </c>
      <c r="K2074" s="116">
        <v>0.10018732904674001</v>
      </c>
      <c r="L2074" s="116">
        <v>3092.96407240706</v>
      </c>
      <c r="M2074" s="116">
        <v>7.5151458749988898</v>
      </c>
      <c r="N2074" s="116">
        <v>0.91811444502698003</v>
      </c>
      <c r="O2074" s="116">
        <v>0.75292239261283</v>
      </c>
      <c r="P2074" s="116">
        <v>9.1983434006490006E-2</v>
      </c>
      <c r="Q2074" s="116">
        <v>309.875809252019</v>
      </c>
      <c r="R2074" s="116">
        <v>1310</v>
      </c>
      <c r="S2074" s="116" t="s">
        <v>318</v>
      </c>
      <c r="T2074" s="116">
        <v>1310</v>
      </c>
      <c r="U2074" s="116" t="s">
        <v>268</v>
      </c>
      <c r="V2074" s="116" t="s">
        <v>268</v>
      </c>
      <c r="Z2074" s="116">
        <v>0</v>
      </c>
      <c r="AA2074" s="116">
        <v>1</v>
      </c>
      <c r="AB2074" s="116">
        <v>0.75292239261283</v>
      </c>
      <c r="AC2074" s="116">
        <v>9.1983434006490006E-2</v>
      </c>
      <c r="AD2074" s="116">
        <v>309.875809252019</v>
      </c>
      <c r="AF2074" s="116">
        <v>-1</v>
      </c>
      <c r="AG2074" s="116">
        <v>-1</v>
      </c>
      <c r="AH2074" s="116">
        <v>-1</v>
      </c>
      <c r="AI2074" s="116">
        <v>-1</v>
      </c>
      <c r="AJ2074" s="116">
        <v>0</v>
      </c>
      <c r="AM2074" s="116" t="s">
        <v>319</v>
      </c>
      <c r="AN2074" s="116">
        <v>-1</v>
      </c>
      <c r="AQ2074" s="116">
        <v>778</v>
      </c>
      <c r="AR2074" s="116" t="s">
        <v>329</v>
      </c>
      <c r="AS2074" s="116" t="s">
        <v>250</v>
      </c>
      <c r="AT2074" s="116" t="s">
        <v>268</v>
      </c>
      <c r="AV2074" s="116">
        <v>82.116156429887297</v>
      </c>
      <c r="AW2074" s="116">
        <v>0.25131858010000002</v>
      </c>
    </row>
    <row r="2075" spans="1:49" x14ac:dyDescent="0.25">
      <c r="A2075" s="127">
        <v>170000</v>
      </c>
      <c r="B2075" s="127">
        <v>710000</v>
      </c>
      <c r="C2075" s="127">
        <v>710000</v>
      </c>
      <c r="D2075" s="116" t="s">
        <v>314</v>
      </c>
      <c r="E2075" s="116" t="s">
        <v>315</v>
      </c>
      <c r="F2075" s="116" t="s">
        <v>316</v>
      </c>
      <c r="G2075" s="116" t="s">
        <v>317</v>
      </c>
      <c r="H2075" s="116">
        <v>0.36</v>
      </c>
      <c r="I2075" s="116">
        <v>0.57999999999999996</v>
      </c>
      <c r="J2075" s="116" t="s">
        <v>268</v>
      </c>
      <c r="K2075" s="116">
        <v>0.18872601767958999</v>
      </c>
      <c r="L2075" s="116">
        <v>3895.0406997322002</v>
      </c>
      <c r="M2075" s="116">
        <v>11.1981070785003</v>
      </c>
      <c r="N2075" s="116">
        <v>1.99973974633493</v>
      </c>
      <c r="O2075" s="116">
        <v>2.11337415447503</v>
      </c>
      <c r="P2075" s="116">
        <v>0.37740291872138998</v>
      </c>
      <c r="Q2075" s="116">
        <v>735.09551996039795</v>
      </c>
      <c r="R2075" s="116">
        <v>1210</v>
      </c>
      <c r="S2075" s="116" t="s">
        <v>318</v>
      </c>
      <c r="T2075" s="116">
        <v>1210</v>
      </c>
      <c r="U2075" s="116" t="s">
        <v>268</v>
      </c>
      <c r="V2075" s="116" t="s">
        <v>268</v>
      </c>
      <c r="Z2075" s="116">
        <v>0</v>
      </c>
      <c r="AA2075" s="116">
        <v>1</v>
      </c>
      <c r="AB2075" s="116">
        <v>2.11337415447503</v>
      </c>
      <c r="AC2075" s="116">
        <v>0.37740291872138998</v>
      </c>
      <c r="AD2075" s="116">
        <v>735.09551996039795</v>
      </c>
      <c r="AF2075" s="116">
        <v>-1</v>
      </c>
      <c r="AG2075" s="116">
        <v>-1</v>
      </c>
      <c r="AH2075" s="116">
        <v>-1</v>
      </c>
      <c r="AI2075" s="116">
        <v>-1</v>
      </c>
      <c r="AJ2075" s="116">
        <v>0</v>
      </c>
      <c r="AM2075" s="116" t="s">
        <v>319</v>
      </c>
      <c r="AN2075" s="116">
        <v>-1</v>
      </c>
      <c r="AQ2075" s="116">
        <v>778</v>
      </c>
      <c r="AR2075" s="116" t="s">
        <v>329</v>
      </c>
      <c r="AS2075" s="116" t="s">
        <v>250</v>
      </c>
      <c r="AT2075" s="116" t="s">
        <v>268</v>
      </c>
      <c r="AV2075" s="116">
        <v>130.56657588075299</v>
      </c>
      <c r="AW2075" s="116">
        <v>0.59618452550000001</v>
      </c>
    </row>
    <row r="2076" spans="1:49" x14ac:dyDescent="0.25">
      <c r="A2076" s="127">
        <v>170000</v>
      </c>
      <c r="B2076" s="127">
        <v>710000</v>
      </c>
      <c r="C2076" s="127">
        <v>710000</v>
      </c>
      <c r="D2076" s="116" t="s">
        <v>314</v>
      </c>
      <c r="E2076" s="116" t="s">
        <v>315</v>
      </c>
      <c r="F2076" s="116" t="s">
        <v>316</v>
      </c>
      <c r="G2076" s="116" t="s">
        <v>317</v>
      </c>
      <c r="H2076" s="116">
        <v>0.36</v>
      </c>
      <c r="I2076" s="116">
        <v>0.57999999999999996</v>
      </c>
      <c r="J2076" s="116" t="s">
        <v>268</v>
      </c>
      <c r="K2076" s="116">
        <v>9.7461104422130004E-2</v>
      </c>
      <c r="L2076" s="116">
        <v>3895.0406997322002</v>
      </c>
      <c r="M2076" s="116">
        <v>11.1981070785003</v>
      </c>
      <c r="N2076" s="116">
        <v>1.99973974633493</v>
      </c>
      <c r="O2076" s="116">
        <v>1.09137988330791</v>
      </c>
      <c r="P2076" s="116">
        <v>0.19489684423463</v>
      </c>
      <c r="Q2076" s="116">
        <v>379.61496836504602</v>
      </c>
      <c r="R2076" s="116">
        <v>1750</v>
      </c>
      <c r="S2076" s="116" t="s">
        <v>321</v>
      </c>
      <c r="T2076" s="116">
        <v>1750</v>
      </c>
      <c r="U2076" s="116" t="s">
        <v>268</v>
      </c>
      <c r="V2076" s="116" t="s">
        <v>268</v>
      </c>
      <c r="Z2076" s="116">
        <v>0</v>
      </c>
      <c r="AA2076" s="116">
        <v>1</v>
      </c>
      <c r="AB2076" s="116">
        <v>1.09137988330791</v>
      </c>
      <c r="AC2076" s="116">
        <v>0.19489684423463</v>
      </c>
      <c r="AD2076" s="116">
        <v>379.61496836504801</v>
      </c>
      <c r="AF2076" s="116">
        <v>-1</v>
      </c>
      <c r="AG2076" s="116">
        <v>-1</v>
      </c>
      <c r="AH2076" s="116">
        <v>-1</v>
      </c>
      <c r="AI2076" s="116">
        <v>-1</v>
      </c>
      <c r="AJ2076" s="116">
        <v>0</v>
      </c>
      <c r="AM2076" s="116" t="s">
        <v>319</v>
      </c>
      <c r="AN2076" s="116">
        <v>-1</v>
      </c>
      <c r="AQ2076" s="116">
        <v>778</v>
      </c>
      <c r="AR2076" s="116" t="s">
        <v>329</v>
      </c>
      <c r="AS2076" s="116" t="s">
        <v>250</v>
      </c>
      <c r="AT2076" s="116" t="s">
        <v>268</v>
      </c>
      <c r="AV2076" s="116">
        <v>82.970802427931702</v>
      </c>
      <c r="AW2076" s="116">
        <v>0.30787913090000002</v>
      </c>
    </row>
    <row r="2077" spans="1:49" x14ac:dyDescent="0.25">
      <c r="A2077" s="127">
        <v>170000</v>
      </c>
      <c r="B2077" s="127">
        <v>710000</v>
      </c>
      <c r="C2077" s="127">
        <v>710000</v>
      </c>
      <c r="D2077" s="116" t="s">
        <v>314</v>
      </c>
      <c r="E2077" s="116" t="s">
        <v>315</v>
      </c>
      <c r="F2077" s="116" t="s">
        <v>316</v>
      </c>
      <c r="G2077" s="116" t="s">
        <v>317</v>
      </c>
      <c r="H2077" s="116">
        <v>0.36</v>
      </c>
      <c r="I2077" s="116">
        <v>0.57999999999999996</v>
      </c>
      <c r="J2077" s="116" t="s">
        <v>268</v>
      </c>
      <c r="K2077" s="116">
        <v>0.13380785315397001</v>
      </c>
      <c r="L2077" s="116">
        <v>3895.0406997322002</v>
      </c>
      <c r="M2077" s="116">
        <v>11.1981070785003</v>
      </c>
      <c r="N2077" s="116">
        <v>1.99973974633493</v>
      </c>
      <c r="O2077" s="116">
        <v>1.49839466756245</v>
      </c>
      <c r="P2077" s="116">
        <v>0.26758088232374999</v>
      </c>
      <c r="Q2077" s="116">
        <v>521.187033978523</v>
      </c>
      <c r="R2077" s="116">
        <v>1310</v>
      </c>
      <c r="S2077" s="116" t="s">
        <v>318</v>
      </c>
      <c r="T2077" s="116">
        <v>1310</v>
      </c>
      <c r="U2077" s="116" t="s">
        <v>268</v>
      </c>
      <c r="V2077" s="116" t="s">
        <v>268</v>
      </c>
      <c r="Z2077" s="116">
        <v>0</v>
      </c>
      <c r="AA2077" s="116">
        <v>1</v>
      </c>
      <c r="AB2077" s="116">
        <v>1.49839466756245</v>
      </c>
      <c r="AC2077" s="116">
        <v>0.26758088232374999</v>
      </c>
      <c r="AD2077" s="116">
        <v>521.187033978523</v>
      </c>
      <c r="AF2077" s="116">
        <v>-1</v>
      </c>
      <c r="AG2077" s="116">
        <v>-1</v>
      </c>
      <c r="AH2077" s="116">
        <v>-1</v>
      </c>
      <c r="AI2077" s="116">
        <v>-1</v>
      </c>
      <c r="AJ2077" s="116">
        <v>0</v>
      </c>
      <c r="AM2077" s="116" t="s">
        <v>319</v>
      </c>
      <c r="AN2077" s="116">
        <v>-1</v>
      </c>
      <c r="AQ2077" s="116">
        <v>778</v>
      </c>
      <c r="AR2077" s="116" t="s">
        <v>329</v>
      </c>
      <c r="AS2077" s="116" t="s">
        <v>250</v>
      </c>
      <c r="AT2077" s="116" t="s">
        <v>268</v>
      </c>
      <c r="AV2077" s="116">
        <v>94.174723408590495</v>
      </c>
      <c r="AW2077" s="116">
        <v>0.42269832439999999</v>
      </c>
    </row>
    <row r="2078" spans="1:49" x14ac:dyDescent="0.25">
      <c r="A2078" s="127">
        <v>170000</v>
      </c>
      <c r="B2078" s="127">
        <v>710000</v>
      </c>
      <c r="C2078" s="127">
        <v>710000</v>
      </c>
      <c r="D2078" s="116" t="s">
        <v>314</v>
      </c>
      <c r="E2078" s="116" t="s">
        <v>315</v>
      </c>
      <c r="F2078" s="116" t="s">
        <v>316</v>
      </c>
      <c r="G2078" s="116" t="s">
        <v>317</v>
      </c>
      <c r="H2078" s="116">
        <v>0.36</v>
      </c>
      <c r="I2078" s="116">
        <v>0.57999999999999996</v>
      </c>
      <c r="J2078" s="116" t="s">
        <v>268</v>
      </c>
      <c r="K2078" s="116">
        <v>0.11550957141425</v>
      </c>
      <c r="L2078" s="116">
        <v>3895.0406997322002</v>
      </c>
      <c r="M2078" s="116">
        <v>11.1981070785003</v>
      </c>
      <c r="N2078" s="116">
        <v>1.99973974633493</v>
      </c>
      <c r="O2078" s="116">
        <v>1.29348854928849</v>
      </c>
      <c r="P2078" s="116">
        <v>0.23098908103919</v>
      </c>
      <c r="Q2078" s="116">
        <v>449.91448186714302</v>
      </c>
      <c r="R2078" s="116">
        <v>1310</v>
      </c>
      <c r="S2078" s="116" t="s">
        <v>318</v>
      </c>
      <c r="T2078" s="116">
        <v>1310</v>
      </c>
      <c r="U2078" s="116" t="s">
        <v>268</v>
      </c>
      <c r="V2078" s="116" t="s">
        <v>268</v>
      </c>
      <c r="Z2078" s="116">
        <v>0</v>
      </c>
      <c r="AA2078" s="116">
        <v>1</v>
      </c>
      <c r="AB2078" s="116">
        <v>1.29348854928849</v>
      </c>
      <c r="AC2078" s="116">
        <v>0.23098908103919</v>
      </c>
      <c r="AD2078" s="116">
        <v>449.91448186714302</v>
      </c>
      <c r="AF2078" s="116">
        <v>-1</v>
      </c>
      <c r="AG2078" s="116">
        <v>-1</v>
      </c>
      <c r="AH2078" s="116">
        <v>-1</v>
      </c>
      <c r="AI2078" s="116">
        <v>-1</v>
      </c>
      <c r="AJ2078" s="116">
        <v>0</v>
      </c>
      <c r="AM2078" s="116" t="s">
        <v>319</v>
      </c>
      <c r="AN2078" s="116">
        <v>-1</v>
      </c>
      <c r="AQ2078" s="116">
        <v>778</v>
      </c>
      <c r="AR2078" s="116" t="s">
        <v>329</v>
      </c>
      <c r="AS2078" s="116" t="s">
        <v>250</v>
      </c>
      <c r="AT2078" s="116" t="s">
        <v>268</v>
      </c>
      <c r="AV2078" s="116">
        <v>86.625313407911406</v>
      </c>
      <c r="AW2078" s="116">
        <v>0.36489414590000002</v>
      </c>
    </row>
    <row r="2079" spans="1:49" x14ac:dyDescent="0.25">
      <c r="A2079" s="127">
        <v>170000</v>
      </c>
      <c r="B2079" s="127">
        <v>710000</v>
      </c>
      <c r="C2079" s="127">
        <v>710000</v>
      </c>
      <c r="D2079" s="116" t="s">
        <v>314</v>
      </c>
      <c r="E2079" s="116" t="s">
        <v>315</v>
      </c>
      <c r="F2079" s="116" t="s">
        <v>316</v>
      </c>
      <c r="G2079" s="116" t="s">
        <v>317</v>
      </c>
      <c r="H2079" s="116">
        <v>0.36</v>
      </c>
      <c r="I2079" s="116">
        <v>0.57999999999999996</v>
      </c>
      <c r="J2079" s="116" t="s">
        <v>268</v>
      </c>
      <c r="K2079" s="116">
        <v>8.2258776617170001E-2</v>
      </c>
      <c r="L2079" s="116">
        <v>3895.0406997322002</v>
      </c>
      <c r="M2079" s="116">
        <v>11.1981070785003</v>
      </c>
      <c r="N2079" s="116">
        <v>1.99973974633493</v>
      </c>
      <c r="O2079" s="116">
        <v>0.92114258870551002</v>
      </c>
      <c r="P2079" s="116">
        <v>0.16449614508624</v>
      </c>
      <c r="Q2079" s="116">
        <v>320.40128283406102</v>
      </c>
      <c r="R2079" s="116">
        <v>1310</v>
      </c>
      <c r="S2079" s="116" t="s">
        <v>318</v>
      </c>
      <c r="T2079" s="116">
        <v>1310</v>
      </c>
      <c r="U2079" s="116" t="s">
        <v>268</v>
      </c>
      <c r="V2079" s="116" t="s">
        <v>268</v>
      </c>
      <c r="Z2079" s="116">
        <v>0</v>
      </c>
      <c r="AA2079" s="116">
        <v>1</v>
      </c>
      <c r="AB2079" s="116">
        <v>0.92114258870551002</v>
      </c>
      <c r="AC2079" s="116">
        <v>0.16449614508624</v>
      </c>
      <c r="AD2079" s="116">
        <v>320.40128283406199</v>
      </c>
      <c r="AF2079" s="116">
        <v>-1</v>
      </c>
      <c r="AG2079" s="116">
        <v>-1</v>
      </c>
      <c r="AH2079" s="116">
        <v>-1</v>
      </c>
      <c r="AI2079" s="116">
        <v>-1</v>
      </c>
      <c r="AJ2079" s="116">
        <v>0</v>
      </c>
      <c r="AM2079" s="116" t="s">
        <v>319</v>
      </c>
      <c r="AN2079" s="116">
        <v>-1</v>
      </c>
      <c r="AQ2079" s="116">
        <v>778</v>
      </c>
      <c r="AR2079" s="116" t="s">
        <v>329</v>
      </c>
      <c r="AS2079" s="116" t="s">
        <v>250</v>
      </c>
      <c r="AT2079" s="116" t="s">
        <v>268</v>
      </c>
      <c r="AV2079" s="116">
        <v>75.157943144764104</v>
      </c>
      <c r="AW2079" s="116">
        <v>0.259855055</v>
      </c>
    </row>
    <row r="2080" spans="1:49" x14ac:dyDescent="0.25">
      <c r="A2080" s="127">
        <v>170000</v>
      </c>
      <c r="B2080" s="127">
        <v>710000</v>
      </c>
      <c r="C2080" s="127">
        <v>710000</v>
      </c>
      <c r="D2080" s="116" t="s">
        <v>314</v>
      </c>
      <c r="E2080" s="116" t="s">
        <v>315</v>
      </c>
      <c r="F2080" s="116" t="s">
        <v>316</v>
      </c>
      <c r="G2080" s="116" t="s">
        <v>317</v>
      </c>
      <c r="H2080" s="116">
        <v>0.36</v>
      </c>
      <c r="I2080" s="116">
        <v>0.57999999999999996</v>
      </c>
      <c r="J2080" s="116" t="s">
        <v>268</v>
      </c>
      <c r="K2080" s="116">
        <v>0.41029530829595001</v>
      </c>
      <c r="L2080" s="116">
        <v>3867.64597032859</v>
      </c>
      <c r="M2080" s="116">
        <v>11.0151595805933</v>
      </c>
      <c r="N2080" s="116">
        <v>1.8576948423452899</v>
      </c>
      <c r="O2080" s="116">
        <v>4.5194682960486601</v>
      </c>
      <c r="P2080" s="116">
        <v>0.76220347805985</v>
      </c>
      <c r="Q2080" s="116">
        <v>1586.8769957755601</v>
      </c>
      <c r="R2080" s="116">
        <v>1210</v>
      </c>
      <c r="S2080" s="116" t="s">
        <v>318</v>
      </c>
      <c r="T2080" s="116">
        <v>1210</v>
      </c>
      <c r="U2080" s="116" t="s">
        <v>268</v>
      </c>
      <c r="V2080" s="116" t="s">
        <v>268</v>
      </c>
      <c r="Z2080" s="116">
        <v>0</v>
      </c>
      <c r="AA2080" s="116">
        <v>1</v>
      </c>
      <c r="AB2080" s="116">
        <v>4.5194682960486601</v>
      </c>
      <c r="AC2080" s="116">
        <v>0.76220347805985</v>
      </c>
      <c r="AD2080" s="116">
        <v>1586.8769957755601</v>
      </c>
      <c r="AF2080" s="116">
        <v>-1</v>
      </c>
      <c r="AG2080" s="116">
        <v>-1</v>
      </c>
      <c r="AH2080" s="116">
        <v>-1</v>
      </c>
      <c r="AI2080" s="116">
        <v>-1</v>
      </c>
      <c r="AJ2080" s="116">
        <v>0</v>
      </c>
      <c r="AM2080" s="116" t="s">
        <v>319</v>
      </c>
      <c r="AN2080" s="116">
        <v>-1</v>
      </c>
      <c r="AQ2080" s="116">
        <v>778</v>
      </c>
      <c r="AR2080" s="116" t="s">
        <v>329</v>
      </c>
      <c r="AS2080" s="116" t="s">
        <v>250</v>
      </c>
      <c r="AT2080" s="116" t="s">
        <v>268</v>
      </c>
      <c r="AV2080" s="116">
        <v>235.12260815076101</v>
      </c>
      <c r="AW2080" s="116">
        <v>1.2870048627999999</v>
      </c>
    </row>
    <row r="2081" spans="1:49" x14ac:dyDescent="0.25">
      <c r="A2081" s="127">
        <v>170000</v>
      </c>
      <c r="B2081" s="127">
        <v>710000</v>
      </c>
      <c r="C2081" s="127">
        <v>710000</v>
      </c>
      <c r="D2081" s="116" t="s">
        <v>314</v>
      </c>
      <c r="E2081" s="116" t="s">
        <v>315</v>
      </c>
      <c r="F2081" s="116" t="s">
        <v>316</v>
      </c>
      <c r="G2081" s="116" t="s">
        <v>317</v>
      </c>
      <c r="H2081" s="116">
        <v>0.36</v>
      </c>
      <c r="I2081" s="116">
        <v>0.57999999999999996</v>
      </c>
      <c r="J2081" s="116" t="s">
        <v>268</v>
      </c>
      <c r="K2081" s="116">
        <v>6.1521210880550001E-2</v>
      </c>
      <c r="L2081" s="116">
        <v>3867.64597032859</v>
      </c>
      <c r="M2081" s="116">
        <v>11.0151595805933</v>
      </c>
      <c r="N2081" s="116">
        <v>1.8576948423452899</v>
      </c>
      <c r="O2081" s="116">
        <v>0.67766595544066999</v>
      </c>
      <c r="P2081" s="116">
        <v>0.11428763614764</v>
      </c>
      <c r="Q2081" s="116">
        <v>237.94226335192101</v>
      </c>
      <c r="R2081" s="116">
        <v>1310</v>
      </c>
      <c r="S2081" s="116" t="s">
        <v>318</v>
      </c>
      <c r="T2081" s="116">
        <v>1310</v>
      </c>
      <c r="U2081" s="116" t="s">
        <v>268</v>
      </c>
      <c r="V2081" s="116" t="s">
        <v>268</v>
      </c>
      <c r="Z2081" s="116">
        <v>0</v>
      </c>
      <c r="AA2081" s="116">
        <v>1</v>
      </c>
      <c r="AB2081" s="116">
        <v>0.67766595544066999</v>
      </c>
      <c r="AC2081" s="116">
        <v>0.11428763614764</v>
      </c>
      <c r="AD2081" s="116">
        <v>237.942263351923</v>
      </c>
      <c r="AF2081" s="116">
        <v>-1</v>
      </c>
      <c r="AG2081" s="116">
        <v>-1</v>
      </c>
      <c r="AH2081" s="116">
        <v>-1</v>
      </c>
      <c r="AI2081" s="116">
        <v>-1</v>
      </c>
      <c r="AJ2081" s="116">
        <v>0</v>
      </c>
      <c r="AM2081" s="116" t="s">
        <v>319</v>
      </c>
      <c r="AN2081" s="116">
        <v>-1</v>
      </c>
      <c r="AQ2081" s="116">
        <v>778</v>
      </c>
      <c r="AR2081" s="116" t="s">
        <v>329</v>
      </c>
      <c r="AS2081" s="116" t="s">
        <v>250</v>
      </c>
      <c r="AT2081" s="116" t="s">
        <v>268</v>
      </c>
      <c r="AV2081" s="116">
        <v>63.6722947311629</v>
      </c>
      <c r="AW2081" s="116">
        <v>0.19297831579999999</v>
      </c>
    </row>
    <row r="2082" spans="1:49" x14ac:dyDescent="0.25">
      <c r="A2082" s="127">
        <v>170000</v>
      </c>
      <c r="B2082" s="127">
        <v>710000</v>
      </c>
      <c r="C2082" s="127">
        <v>710000</v>
      </c>
      <c r="D2082" s="116" t="s">
        <v>314</v>
      </c>
      <c r="E2082" s="116" t="s">
        <v>315</v>
      </c>
      <c r="F2082" s="116" t="s">
        <v>316</v>
      </c>
      <c r="G2082" s="116" t="s">
        <v>317</v>
      </c>
      <c r="H2082" s="116">
        <v>0.36</v>
      </c>
      <c r="I2082" s="116">
        <v>0.57999999999999996</v>
      </c>
      <c r="J2082" s="116" t="s">
        <v>268</v>
      </c>
      <c r="K2082" s="116">
        <v>6.8952867804160003E-2</v>
      </c>
      <c r="L2082" s="116">
        <v>3867.64597032859</v>
      </c>
      <c r="M2082" s="116">
        <v>11.0151595805933</v>
      </c>
      <c r="N2082" s="116">
        <v>1.8576948423452899</v>
      </c>
      <c r="O2082" s="116">
        <v>0.75952684240246005</v>
      </c>
      <c r="P2082" s="116">
        <v>0.12809338688471</v>
      </c>
      <c r="Q2082" s="116">
        <v>266.68528130538601</v>
      </c>
      <c r="R2082" s="116">
        <v>1310</v>
      </c>
      <c r="S2082" s="116" t="s">
        <v>318</v>
      </c>
      <c r="T2082" s="116">
        <v>1310</v>
      </c>
      <c r="U2082" s="116" t="s">
        <v>268</v>
      </c>
      <c r="V2082" s="116" t="s">
        <v>268</v>
      </c>
      <c r="Z2082" s="116">
        <v>0</v>
      </c>
      <c r="AA2082" s="116">
        <v>1</v>
      </c>
      <c r="AB2082" s="116">
        <v>0.75952684240246005</v>
      </c>
      <c r="AC2082" s="116">
        <v>0.12809338688471</v>
      </c>
      <c r="AD2082" s="116">
        <v>266.68528130538499</v>
      </c>
      <c r="AF2082" s="116">
        <v>-1</v>
      </c>
      <c r="AG2082" s="116">
        <v>-1</v>
      </c>
      <c r="AH2082" s="116">
        <v>-1</v>
      </c>
      <c r="AI2082" s="116">
        <v>-1</v>
      </c>
      <c r="AJ2082" s="116">
        <v>0</v>
      </c>
      <c r="AM2082" s="116" t="s">
        <v>319</v>
      </c>
      <c r="AN2082" s="116">
        <v>-1</v>
      </c>
      <c r="AQ2082" s="116">
        <v>778</v>
      </c>
      <c r="AR2082" s="116" t="s">
        <v>329</v>
      </c>
      <c r="AS2082" s="116" t="s">
        <v>250</v>
      </c>
      <c r="AT2082" s="116" t="s">
        <v>268</v>
      </c>
      <c r="AV2082" s="116">
        <v>66.861366430140507</v>
      </c>
      <c r="AW2082" s="116">
        <v>0.21628976589999999</v>
      </c>
    </row>
    <row r="2083" spans="1:49" x14ac:dyDescent="0.25">
      <c r="A2083" s="127">
        <v>170000</v>
      </c>
      <c r="B2083" s="127">
        <v>710000</v>
      </c>
      <c r="C2083" s="127">
        <v>710000</v>
      </c>
      <c r="D2083" s="116" t="s">
        <v>314</v>
      </c>
      <c r="E2083" s="116" t="s">
        <v>315</v>
      </c>
      <c r="F2083" s="116" t="s">
        <v>316</v>
      </c>
      <c r="G2083" s="116" t="s">
        <v>317</v>
      </c>
      <c r="H2083" s="116">
        <v>0.36</v>
      </c>
      <c r="I2083" s="116">
        <v>0.57999999999999996</v>
      </c>
      <c r="J2083" s="116" t="s">
        <v>268</v>
      </c>
      <c r="K2083" s="116">
        <v>6.9618747649669993E-2</v>
      </c>
      <c r="L2083" s="116">
        <v>3867.64597032859</v>
      </c>
      <c r="M2083" s="116">
        <v>11.0151595805933</v>
      </c>
      <c r="N2083" s="116">
        <v>1.8576948423452899</v>
      </c>
      <c r="O2083" s="116">
        <v>0.76686161516222995</v>
      </c>
      <c r="P2083" s="116">
        <v>0.12933038843934</v>
      </c>
      <c r="Q2083" s="116">
        <v>269.260668806588</v>
      </c>
      <c r="R2083" s="116">
        <v>1310</v>
      </c>
      <c r="S2083" s="116" t="s">
        <v>318</v>
      </c>
      <c r="T2083" s="116">
        <v>1310</v>
      </c>
      <c r="U2083" s="116" t="s">
        <v>268</v>
      </c>
      <c r="V2083" s="116" t="s">
        <v>268</v>
      </c>
      <c r="Z2083" s="116">
        <v>0</v>
      </c>
      <c r="AA2083" s="116">
        <v>1</v>
      </c>
      <c r="AB2083" s="116">
        <v>0.76686161516222995</v>
      </c>
      <c r="AC2083" s="116">
        <v>0.12933038843934</v>
      </c>
      <c r="AD2083" s="116">
        <v>269.26066880658698</v>
      </c>
      <c r="AF2083" s="116">
        <v>-1</v>
      </c>
      <c r="AG2083" s="116">
        <v>-1</v>
      </c>
      <c r="AH2083" s="116">
        <v>-1</v>
      </c>
      <c r="AI2083" s="116">
        <v>-1</v>
      </c>
      <c r="AJ2083" s="116">
        <v>0</v>
      </c>
      <c r="AM2083" s="116" t="s">
        <v>319</v>
      </c>
      <c r="AN2083" s="116">
        <v>-1</v>
      </c>
      <c r="AQ2083" s="116">
        <v>778</v>
      </c>
      <c r="AR2083" s="116" t="s">
        <v>329</v>
      </c>
      <c r="AS2083" s="116" t="s">
        <v>250</v>
      </c>
      <c r="AT2083" s="116" t="s">
        <v>268</v>
      </c>
      <c r="AV2083" s="116">
        <v>67.201437154633695</v>
      </c>
      <c r="AW2083" s="116">
        <v>0.21837848239999999</v>
      </c>
    </row>
    <row r="2084" spans="1:49" x14ac:dyDescent="0.25">
      <c r="A2084" s="127">
        <v>170000</v>
      </c>
      <c r="B2084" s="127">
        <v>710000</v>
      </c>
      <c r="C2084" s="127">
        <v>710000</v>
      </c>
      <c r="D2084" s="116" t="s">
        <v>314</v>
      </c>
      <c r="E2084" s="116" t="s">
        <v>315</v>
      </c>
      <c r="F2084" s="116" t="s">
        <v>316</v>
      </c>
      <c r="G2084" s="116" t="s">
        <v>317</v>
      </c>
      <c r="H2084" s="116">
        <v>0.36</v>
      </c>
      <c r="I2084" s="116">
        <v>0.57999999999999996</v>
      </c>
      <c r="J2084" s="116" t="s">
        <v>268</v>
      </c>
      <c r="K2084" s="116">
        <v>7.3754370495700003E-3</v>
      </c>
      <c r="L2084" s="116">
        <v>3867.64597032859</v>
      </c>
      <c r="M2084" s="116">
        <v>11.0151595805933</v>
      </c>
      <c r="N2084" s="116">
        <v>1.8576948423452899</v>
      </c>
      <c r="O2084" s="116">
        <v>8.1241616077700002E-2</v>
      </c>
      <c r="P2084" s="116">
        <v>1.370131136704E-2</v>
      </c>
      <c r="Q2084" s="116">
        <v>28.5255793842048</v>
      </c>
      <c r="R2084" s="116">
        <v>1750</v>
      </c>
      <c r="S2084" s="116" t="s">
        <v>321</v>
      </c>
      <c r="T2084" s="116">
        <v>1750</v>
      </c>
      <c r="U2084" s="116" t="s">
        <v>268</v>
      </c>
      <c r="V2084" s="116" t="s">
        <v>268</v>
      </c>
      <c r="Z2084" s="116">
        <v>0</v>
      </c>
      <c r="AA2084" s="116">
        <v>1</v>
      </c>
      <c r="AB2084" s="116">
        <v>8.1241616077700002E-2</v>
      </c>
      <c r="AC2084" s="116">
        <v>1.370131136704E-2</v>
      </c>
      <c r="AD2084" s="116">
        <v>28.525579384203699</v>
      </c>
      <c r="AF2084" s="116">
        <v>-1</v>
      </c>
      <c r="AG2084" s="116">
        <v>-1</v>
      </c>
      <c r="AH2084" s="116">
        <v>-1</v>
      </c>
      <c r="AI2084" s="116">
        <v>-1</v>
      </c>
      <c r="AJ2084" s="116">
        <v>0</v>
      </c>
      <c r="AM2084" s="116" t="s">
        <v>319</v>
      </c>
      <c r="AN2084" s="116">
        <v>-1</v>
      </c>
      <c r="AQ2084" s="116">
        <v>778</v>
      </c>
      <c r="AR2084" s="116" t="s">
        <v>329</v>
      </c>
      <c r="AS2084" s="116" t="s">
        <v>250</v>
      </c>
      <c r="AT2084" s="116" t="s">
        <v>268</v>
      </c>
      <c r="AV2084" s="116">
        <v>38.288840878082297</v>
      </c>
      <c r="AW2084" s="116">
        <v>2.31351009E-2</v>
      </c>
    </row>
    <row r="2085" spans="1:49" x14ac:dyDescent="0.25">
      <c r="A2085" s="127">
        <v>170000</v>
      </c>
      <c r="B2085" s="127">
        <v>710000</v>
      </c>
      <c r="C2085" s="127">
        <v>710000</v>
      </c>
      <c r="D2085" s="116" t="s">
        <v>314</v>
      </c>
      <c r="E2085" s="116" t="s">
        <v>315</v>
      </c>
      <c r="F2085" s="116" t="s">
        <v>316</v>
      </c>
      <c r="G2085" s="116" t="s">
        <v>317</v>
      </c>
      <c r="H2085" s="116">
        <v>0.36</v>
      </c>
      <c r="I2085" s="116">
        <v>0.57999999999999996</v>
      </c>
      <c r="J2085" s="116" t="s">
        <v>268</v>
      </c>
      <c r="K2085" s="116">
        <v>9.2462605124180003E-2</v>
      </c>
      <c r="L2085" s="116">
        <v>3855.0560869403098</v>
      </c>
      <c r="M2085" s="116">
        <v>10.9033956332181</v>
      </c>
      <c r="N2085" s="116">
        <v>1.9456693537752301</v>
      </c>
      <c r="O2085" s="116">
        <v>1.00815636494697</v>
      </c>
      <c r="P2085" s="116">
        <v>0.17990165716034001</v>
      </c>
      <c r="Q2085" s="116">
        <v>356.44852869833602</v>
      </c>
      <c r="R2085" s="116">
        <v>1210</v>
      </c>
      <c r="S2085" s="116" t="s">
        <v>318</v>
      </c>
      <c r="T2085" s="116">
        <v>1210</v>
      </c>
      <c r="U2085" s="116" t="s">
        <v>268</v>
      </c>
      <c r="V2085" s="116" t="s">
        <v>268</v>
      </c>
      <c r="Z2085" s="116">
        <v>0</v>
      </c>
      <c r="AA2085" s="116">
        <v>1</v>
      </c>
      <c r="AB2085" s="116">
        <v>1.00815636494697</v>
      </c>
      <c r="AC2085" s="116">
        <v>0.17990165716034001</v>
      </c>
      <c r="AD2085" s="116">
        <v>356.448528698335</v>
      </c>
      <c r="AF2085" s="116">
        <v>-1</v>
      </c>
      <c r="AG2085" s="116">
        <v>-1</v>
      </c>
      <c r="AH2085" s="116">
        <v>-1</v>
      </c>
      <c r="AI2085" s="116">
        <v>-1</v>
      </c>
      <c r="AJ2085" s="116">
        <v>0</v>
      </c>
      <c r="AM2085" s="116" t="s">
        <v>319</v>
      </c>
      <c r="AN2085" s="116">
        <v>-1</v>
      </c>
      <c r="AQ2085" s="116">
        <v>778</v>
      </c>
      <c r="AR2085" s="116" t="s">
        <v>329</v>
      </c>
      <c r="AS2085" s="116" t="s">
        <v>250</v>
      </c>
      <c r="AT2085" s="116" t="s">
        <v>268</v>
      </c>
      <c r="AV2085" s="116">
        <v>86.268620260648206</v>
      </c>
      <c r="AW2085" s="116">
        <v>0.28909045309999998</v>
      </c>
    </row>
    <row r="2086" spans="1:49" x14ac:dyDescent="0.25">
      <c r="A2086" s="127">
        <v>170000</v>
      </c>
      <c r="B2086" s="127">
        <v>710000</v>
      </c>
      <c r="C2086" s="127">
        <v>710000</v>
      </c>
      <c r="D2086" s="116" t="s">
        <v>314</v>
      </c>
      <c r="E2086" s="116" t="s">
        <v>315</v>
      </c>
      <c r="F2086" s="116" t="s">
        <v>316</v>
      </c>
      <c r="G2086" s="116" t="s">
        <v>317</v>
      </c>
      <c r="H2086" s="116">
        <v>0.36</v>
      </c>
      <c r="I2086" s="116">
        <v>0.57999999999999996</v>
      </c>
      <c r="J2086" s="116" t="s">
        <v>268</v>
      </c>
      <c r="K2086" s="116">
        <v>5.8250424789580001E-2</v>
      </c>
      <c r="L2086" s="116">
        <v>3855.0560869403098</v>
      </c>
      <c r="M2086" s="116">
        <v>10.9033956332181</v>
      </c>
      <c r="N2086" s="116">
        <v>1.9456693537752301</v>
      </c>
      <c r="O2086" s="116">
        <v>0.63512742728381999</v>
      </c>
      <c r="P2086" s="116">
        <v>0.11333606635747</v>
      </c>
      <c r="Q2086" s="116">
        <v>224.55865465193699</v>
      </c>
      <c r="R2086" s="116">
        <v>1750</v>
      </c>
      <c r="S2086" s="116" t="s">
        <v>321</v>
      </c>
      <c r="T2086" s="116">
        <v>1750</v>
      </c>
      <c r="U2086" s="116" t="s">
        <v>268</v>
      </c>
      <c r="V2086" s="116" t="s">
        <v>268</v>
      </c>
      <c r="Z2086" s="116">
        <v>0</v>
      </c>
      <c r="AA2086" s="116">
        <v>1</v>
      </c>
      <c r="AB2086" s="116">
        <v>0.63512742728381999</v>
      </c>
      <c r="AC2086" s="116">
        <v>0.11333606635747</v>
      </c>
      <c r="AD2086" s="116">
        <v>224.558654651936</v>
      </c>
      <c r="AF2086" s="116">
        <v>-1</v>
      </c>
      <c r="AG2086" s="116">
        <v>-1</v>
      </c>
      <c r="AH2086" s="116">
        <v>-1</v>
      </c>
      <c r="AI2086" s="116">
        <v>-1</v>
      </c>
      <c r="AJ2086" s="116">
        <v>0</v>
      </c>
      <c r="AM2086" s="116" t="s">
        <v>319</v>
      </c>
      <c r="AN2086" s="116">
        <v>-1</v>
      </c>
      <c r="AQ2086" s="116">
        <v>778</v>
      </c>
      <c r="AR2086" s="116" t="s">
        <v>329</v>
      </c>
      <c r="AS2086" s="116" t="s">
        <v>250</v>
      </c>
      <c r="AT2086" s="116" t="s">
        <v>268</v>
      </c>
      <c r="AV2086" s="116">
        <v>62.749157946478803</v>
      </c>
      <c r="AW2086" s="116">
        <v>0.18212380750000001</v>
      </c>
    </row>
    <row r="2087" spans="1:49" x14ac:dyDescent="0.25">
      <c r="A2087" s="127">
        <v>170000</v>
      </c>
      <c r="B2087" s="127">
        <v>710000</v>
      </c>
      <c r="C2087" s="127">
        <v>710000</v>
      </c>
      <c r="D2087" s="116" t="s">
        <v>314</v>
      </c>
      <c r="E2087" s="116" t="s">
        <v>315</v>
      </c>
      <c r="F2087" s="116" t="s">
        <v>316</v>
      </c>
      <c r="G2087" s="116" t="s">
        <v>317</v>
      </c>
      <c r="H2087" s="116">
        <v>0.36</v>
      </c>
      <c r="I2087" s="116">
        <v>0.57999999999999996</v>
      </c>
      <c r="J2087" s="116" t="s">
        <v>268</v>
      </c>
      <c r="K2087" s="116">
        <v>0.12648111539538001</v>
      </c>
      <c r="L2087" s="116">
        <v>3855.0560869403098</v>
      </c>
      <c r="M2087" s="116">
        <v>10.9033956332181</v>
      </c>
      <c r="N2087" s="116">
        <v>1.9456693537752301</v>
      </c>
      <c r="O2087" s="116">
        <v>1.3790736412865801</v>
      </c>
      <c r="P2087" s="116">
        <v>0.24609043005610001</v>
      </c>
      <c r="Q2087" s="116">
        <v>487.59179378797501</v>
      </c>
      <c r="R2087" s="116">
        <v>1310</v>
      </c>
      <c r="S2087" s="116" t="s">
        <v>318</v>
      </c>
      <c r="T2087" s="116">
        <v>1310</v>
      </c>
      <c r="U2087" s="116" t="s">
        <v>268</v>
      </c>
      <c r="V2087" s="116" t="s">
        <v>268</v>
      </c>
      <c r="Z2087" s="116">
        <v>0</v>
      </c>
      <c r="AA2087" s="116">
        <v>1</v>
      </c>
      <c r="AB2087" s="116">
        <v>1.3790736412865801</v>
      </c>
      <c r="AC2087" s="116">
        <v>0.24609043005610001</v>
      </c>
      <c r="AD2087" s="116">
        <v>487.59179378797501</v>
      </c>
      <c r="AF2087" s="116">
        <v>-1</v>
      </c>
      <c r="AG2087" s="116">
        <v>-1</v>
      </c>
      <c r="AH2087" s="116">
        <v>-1</v>
      </c>
      <c r="AI2087" s="116">
        <v>-1</v>
      </c>
      <c r="AJ2087" s="116">
        <v>0</v>
      </c>
      <c r="AM2087" s="116" t="s">
        <v>319</v>
      </c>
      <c r="AN2087" s="116">
        <v>-1</v>
      </c>
      <c r="AQ2087" s="116">
        <v>778</v>
      </c>
      <c r="AR2087" s="116" t="s">
        <v>329</v>
      </c>
      <c r="AS2087" s="116" t="s">
        <v>250</v>
      </c>
      <c r="AT2087" s="116" t="s">
        <v>268</v>
      </c>
      <c r="AV2087" s="116">
        <v>94.8048625649879</v>
      </c>
      <c r="AW2087" s="116">
        <v>0.39545157650000001</v>
      </c>
    </row>
    <row r="2088" spans="1:49" x14ac:dyDescent="0.25">
      <c r="A2088" s="127">
        <v>170000</v>
      </c>
      <c r="B2088" s="127">
        <v>710000</v>
      </c>
      <c r="C2088" s="127">
        <v>710000</v>
      </c>
      <c r="D2088" s="116" t="s">
        <v>314</v>
      </c>
      <c r="E2088" s="116" t="s">
        <v>315</v>
      </c>
      <c r="F2088" s="116" t="s">
        <v>316</v>
      </c>
      <c r="G2088" s="116" t="s">
        <v>317</v>
      </c>
      <c r="H2088" s="116">
        <v>0.36</v>
      </c>
      <c r="I2088" s="116">
        <v>0.57999999999999996</v>
      </c>
      <c r="J2088" s="116" t="s">
        <v>268</v>
      </c>
      <c r="K2088" s="116">
        <v>0.15972137146529</v>
      </c>
      <c r="L2088" s="116">
        <v>3855.0560869403098</v>
      </c>
      <c r="M2088" s="116">
        <v>10.9033956332181</v>
      </c>
      <c r="N2088" s="116">
        <v>1.9456693537752301</v>
      </c>
      <c r="O2088" s="116">
        <v>1.74150530416626</v>
      </c>
      <c r="P2088" s="116">
        <v>0.31076497760296001</v>
      </c>
      <c r="Q2088" s="116">
        <v>615.73484528172503</v>
      </c>
      <c r="R2088" s="116">
        <v>1310</v>
      </c>
      <c r="S2088" s="116" t="s">
        <v>318</v>
      </c>
      <c r="T2088" s="116">
        <v>1310</v>
      </c>
      <c r="U2088" s="116" t="s">
        <v>268</v>
      </c>
      <c r="V2088" s="116" t="s">
        <v>268</v>
      </c>
      <c r="Z2088" s="116">
        <v>0</v>
      </c>
      <c r="AA2088" s="116">
        <v>1</v>
      </c>
      <c r="AB2088" s="116">
        <v>1.74150530416626</v>
      </c>
      <c r="AC2088" s="116">
        <v>0.31076497760296001</v>
      </c>
      <c r="AD2088" s="116">
        <v>615.73484528172503</v>
      </c>
      <c r="AF2088" s="116">
        <v>-1</v>
      </c>
      <c r="AG2088" s="116">
        <v>-1</v>
      </c>
      <c r="AH2088" s="116">
        <v>-1</v>
      </c>
      <c r="AI2088" s="116">
        <v>-1</v>
      </c>
      <c r="AJ2088" s="116">
        <v>0</v>
      </c>
      <c r="AM2088" s="116" t="s">
        <v>319</v>
      </c>
      <c r="AN2088" s="116">
        <v>-1</v>
      </c>
      <c r="AQ2088" s="116">
        <v>778</v>
      </c>
      <c r="AR2088" s="116" t="s">
        <v>329</v>
      </c>
      <c r="AS2088" s="116" t="s">
        <v>250</v>
      </c>
      <c r="AT2088" s="116" t="s">
        <v>268</v>
      </c>
      <c r="AV2088" s="116">
        <v>103.27552709705201</v>
      </c>
      <c r="AW2088" s="116">
        <v>0.4993794366</v>
      </c>
    </row>
    <row r="2089" spans="1:49" x14ac:dyDescent="0.25">
      <c r="A2089" s="127">
        <v>170000</v>
      </c>
      <c r="B2089" s="127">
        <v>710000</v>
      </c>
      <c r="C2089" s="127">
        <v>710000</v>
      </c>
      <c r="D2089" s="116" t="s">
        <v>314</v>
      </c>
      <c r="E2089" s="116" t="s">
        <v>315</v>
      </c>
      <c r="F2089" s="116" t="s">
        <v>316</v>
      </c>
      <c r="G2089" s="116" t="s">
        <v>317</v>
      </c>
      <c r="H2089" s="116">
        <v>0.36</v>
      </c>
      <c r="I2089" s="116">
        <v>0.57999999999999996</v>
      </c>
      <c r="J2089" s="116" t="s">
        <v>268</v>
      </c>
      <c r="K2089" s="116">
        <v>5.896899444453E-2</v>
      </c>
      <c r="L2089" s="116">
        <v>3855.0560869403098</v>
      </c>
      <c r="M2089" s="116">
        <v>10.9033956332181</v>
      </c>
      <c r="N2089" s="116">
        <v>1.9456693537752301</v>
      </c>
      <c r="O2089" s="116">
        <v>0.64296227652180005</v>
      </c>
      <c r="P2089" s="116">
        <v>0.11473416531367001</v>
      </c>
      <c r="Q2089" s="116">
        <v>227.328780974154</v>
      </c>
      <c r="R2089" s="116">
        <v>1310</v>
      </c>
      <c r="S2089" s="116" t="s">
        <v>318</v>
      </c>
      <c r="T2089" s="116">
        <v>1310</v>
      </c>
      <c r="U2089" s="116" t="s">
        <v>268</v>
      </c>
      <c r="V2089" s="116" t="s">
        <v>268</v>
      </c>
      <c r="Z2089" s="116">
        <v>0</v>
      </c>
      <c r="AA2089" s="116">
        <v>1</v>
      </c>
      <c r="AB2089" s="116">
        <v>0.64296227652180005</v>
      </c>
      <c r="AC2089" s="116">
        <v>0.11473416531367001</v>
      </c>
      <c r="AD2089" s="116">
        <v>227.32878097415301</v>
      </c>
      <c r="AF2089" s="116">
        <v>-1</v>
      </c>
      <c r="AG2089" s="116">
        <v>-1</v>
      </c>
      <c r="AH2089" s="116">
        <v>-1</v>
      </c>
      <c r="AI2089" s="116">
        <v>-1</v>
      </c>
      <c r="AJ2089" s="116">
        <v>0</v>
      </c>
      <c r="AM2089" s="116" t="s">
        <v>319</v>
      </c>
      <c r="AN2089" s="116">
        <v>-1</v>
      </c>
      <c r="AQ2089" s="116">
        <v>778</v>
      </c>
      <c r="AR2089" s="116" t="s">
        <v>329</v>
      </c>
      <c r="AS2089" s="116" t="s">
        <v>250</v>
      </c>
      <c r="AT2089" s="116" t="s">
        <v>268</v>
      </c>
      <c r="AV2089" s="116">
        <v>63.712523166059398</v>
      </c>
      <c r="AW2089" s="116">
        <v>0.18437046309999999</v>
      </c>
    </row>
    <row r="2090" spans="1:49" x14ac:dyDescent="0.25">
      <c r="A2090" s="127">
        <v>170000</v>
      </c>
      <c r="B2090" s="127">
        <v>710000</v>
      </c>
      <c r="C2090" s="127">
        <v>710000</v>
      </c>
      <c r="D2090" s="116" t="s">
        <v>314</v>
      </c>
      <c r="E2090" s="116" t="s">
        <v>315</v>
      </c>
      <c r="F2090" s="116" t="s">
        <v>316</v>
      </c>
      <c r="G2090" s="116" t="s">
        <v>317</v>
      </c>
      <c r="H2090" s="116">
        <v>0.36</v>
      </c>
      <c r="I2090" s="116">
        <v>0.57999999999999996</v>
      </c>
      <c r="J2090" s="116" t="s">
        <v>268</v>
      </c>
      <c r="K2090" s="116">
        <v>0.12187880118277</v>
      </c>
      <c r="L2090" s="116">
        <v>3855.0560869403098</v>
      </c>
      <c r="M2090" s="116">
        <v>10.9033956332181</v>
      </c>
      <c r="N2090" s="116">
        <v>1.9456693537752301</v>
      </c>
      <c r="O2090" s="116">
        <v>1.3288927885981101</v>
      </c>
      <c r="P2090" s="116">
        <v>0.23713584833618001</v>
      </c>
      <c r="Q2090" s="116">
        <v>469.84961436864103</v>
      </c>
      <c r="R2090" s="116">
        <v>1750</v>
      </c>
      <c r="S2090" s="116" t="s">
        <v>321</v>
      </c>
      <c r="T2090" s="116">
        <v>1750</v>
      </c>
      <c r="U2090" s="116" t="s">
        <v>268</v>
      </c>
      <c r="V2090" s="116" t="s">
        <v>268</v>
      </c>
      <c r="Z2090" s="116">
        <v>0</v>
      </c>
      <c r="AA2090" s="116">
        <v>1</v>
      </c>
      <c r="AB2090" s="116">
        <v>1.3288927885981101</v>
      </c>
      <c r="AC2090" s="116">
        <v>0.23713584833618001</v>
      </c>
      <c r="AD2090" s="116">
        <v>469.84961436864103</v>
      </c>
      <c r="AF2090" s="116">
        <v>-1</v>
      </c>
      <c r="AG2090" s="116">
        <v>-1</v>
      </c>
      <c r="AH2090" s="116">
        <v>-1</v>
      </c>
      <c r="AI2090" s="116">
        <v>-1</v>
      </c>
      <c r="AJ2090" s="116">
        <v>0</v>
      </c>
      <c r="AM2090" s="116" t="s">
        <v>319</v>
      </c>
      <c r="AN2090" s="116">
        <v>-1</v>
      </c>
      <c r="AQ2090" s="116">
        <v>778</v>
      </c>
      <c r="AR2090" s="116" t="s">
        <v>329</v>
      </c>
      <c r="AS2090" s="116" t="s">
        <v>250</v>
      </c>
      <c r="AT2090" s="116" t="s">
        <v>268</v>
      </c>
      <c r="AV2090" s="116">
        <v>89.680220423104501</v>
      </c>
      <c r="AW2090" s="116">
        <v>0.38106213659999999</v>
      </c>
    </row>
    <row r="2091" spans="1:49" x14ac:dyDescent="0.25">
      <c r="A2091" s="127">
        <v>180000</v>
      </c>
      <c r="B2091" s="127">
        <v>710000</v>
      </c>
      <c r="C2091" s="127">
        <v>710000</v>
      </c>
      <c r="D2091" s="116" t="s">
        <v>314</v>
      </c>
      <c r="E2091" s="116" t="s">
        <v>315</v>
      </c>
      <c r="F2091" s="116" t="s">
        <v>316</v>
      </c>
      <c r="G2091" s="116" t="s">
        <v>317</v>
      </c>
      <c r="H2091" s="116">
        <v>0.36</v>
      </c>
      <c r="I2091" s="116">
        <v>0.57999999999999996</v>
      </c>
      <c r="J2091" s="116" t="s">
        <v>268</v>
      </c>
      <c r="K2091" s="116">
        <v>0.61459939389822005</v>
      </c>
      <c r="L2091" s="116">
        <v>3822.97642470654</v>
      </c>
      <c r="M2091" s="116">
        <v>10.384291989926099</v>
      </c>
      <c r="N2091" s="116">
        <v>1.5593158719382101</v>
      </c>
      <c r="O2091" s="116">
        <v>6.3821795630708396</v>
      </c>
      <c r="P2091" s="116">
        <v>0.95835458978911003</v>
      </c>
      <c r="Q2091" s="116">
        <v>2349.59899351185</v>
      </c>
      <c r="R2091" s="116">
        <v>1210</v>
      </c>
      <c r="S2091" s="116" t="s">
        <v>318</v>
      </c>
      <c r="T2091" s="116">
        <v>1210</v>
      </c>
      <c r="U2091" s="116" t="s">
        <v>268</v>
      </c>
      <c r="V2091" s="116" t="s">
        <v>268</v>
      </c>
      <c r="Z2091" s="116">
        <v>0</v>
      </c>
      <c r="AA2091" s="116">
        <v>1</v>
      </c>
      <c r="AB2091" s="116">
        <v>6.3821795630708396</v>
      </c>
      <c r="AC2091" s="116">
        <v>0.95835458978911003</v>
      </c>
      <c r="AD2091" s="116">
        <v>2349.59899351185</v>
      </c>
      <c r="AF2091" s="116">
        <v>-1</v>
      </c>
      <c r="AG2091" s="116">
        <v>-1</v>
      </c>
      <c r="AH2091" s="116">
        <v>-1</v>
      </c>
      <c r="AI2091" s="116">
        <v>-1</v>
      </c>
      <c r="AJ2091" s="116">
        <v>0</v>
      </c>
      <c r="AM2091" s="116" t="s">
        <v>319</v>
      </c>
      <c r="AN2091" s="116">
        <v>-1</v>
      </c>
      <c r="AQ2091" s="116">
        <v>778</v>
      </c>
      <c r="AR2091" s="116" t="s">
        <v>329</v>
      </c>
      <c r="AS2091" s="116" t="s">
        <v>250</v>
      </c>
      <c r="AT2091" s="116" t="s">
        <v>268</v>
      </c>
      <c r="AV2091" s="116">
        <v>199.821051077107</v>
      </c>
      <c r="AW2091" s="116">
        <v>1.9055952908</v>
      </c>
    </row>
    <row r="2092" spans="1:49" x14ac:dyDescent="0.25">
      <c r="A2092" s="127">
        <v>180000</v>
      </c>
      <c r="B2092" s="127">
        <v>710000</v>
      </c>
      <c r="C2092" s="127">
        <v>710000</v>
      </c>
      <c r="D2092" s="116" t="s">
        <v>314</v>
      </c>
      <c r="E2092" s="116" t="s">
        <v>315</v>
      </c>
      <c r="F2092" s="116" t="s">
        <v>316</v>
      </c>
      <c r="G2092" s="116" t="s">
        <v>317</v>
      </c>
      <c r="H2092" s="116">
        <v>0.36</v>
      </c>
      <c r="I2092" s="116">
        <v>0.57999999999999996</v>
      </c>
      <c r="J2092" s="116" t="s">
        <v>268</v>
      </c>
      <c r="K2092" s="116">
        <v>3.16405993077E-3</v>
      </c>
      <c r="L2092" s="116">
        <v>3822.97642470654</v>
      </c>
      <c r="M2092" s="116">
        <v>10.384291989926099</v>
      </c>
      <c r="N2092" s="116">
        <v>1.5593158719382101</v>
      </c>
      <c r="O2092" s="116">
        <v>3.2856522194829998E-2</v>
      </c>
      <c r="P2092" s="116">
        <v>4.9337688698199997E-3</v>
      </c>
      <c r="Q2092" s="116">
        <v>12.096126521726701</v>
      </c>
      <c r="R2092" s="116">
        <v>1310</v>
      </c>
      <c r="S2092" s="116" t="s">
        <v>318</v>
      </c>
      <c r="T2092" s="116">
        <v>1310</v>
      </c>
      <c r="U2092" s="116" t="s">
        <v>268</v>
      </c>
      <c r="V2092" s="116" t="s">
        <v>268</v>
      </c>
      <c r="Z2092" s="116">
        <v>0</v>
      </c>
      <c r="AA2092" s="116">
        <v>1</v>
      </c>
      <c r="AB2092" s="116">
        <v>3.2856522194829998E-2</v>
      </c>
      <c r="AC2092" s="116">
        <v>4.9337688698199997E-3</v>
      </c>
      <c r="AD2092" s="116">
        <v>12.096126521728401</v>
      </c>
      <c r="AF2092" s="116">
        <v>-1</v>
      </c>
      <c r="AG2092" s="116">
        <v>-1</v>
      </c>
      <c r="AH2092" s="116">
        <v>-1</v>
      </c>
      <c r="AI2092" s="116">
        <v>-1</v>
      </c>
      <c r="AJ2092" s="116">
        <v>0</v>
      </c>
      <c r="AM2092" s="116" t="s">
        <v>319</v>
      </c>
      <c r="AN2092" s="116">
        <v>-1</v>
      </c>
      <c r="AQ2092" s="116">
        <v>778</v>
      </c>
      <c r="AR2092" s="116" t="s">
        <v>329</v>
      </c>
      <c r="AS2092" s="116" t="s">
        <v>250</v>
      </c>
      <c r="AT2092" s="116" t="s">
        <v>268</v>
      </c>
      <c r="AV2092" s="116">
        <v>21.300542147019801</v>
      </c>
      <c r="AW2092" s="116">
        <v>9.8103215999999997E-3</v>
      </c>
    </row>
    <row r="2093" spans="1:49" x14ac:dyDescent="0.25">
      <c r="A2093" s="127">
        <v>180000</v>
      </c>
      <c r="B2093" s="127">
        <v>720000</v>
      </c>
      <c r="C2093" s="127">
        <v>720000</v>
      </c>
      <c r="D2093" s="116" t="s">
        <v>314</v>
      </c>
      <c r="E2093" s="116" t="s">
        <v>315</v>
      </c>
      <c r="F2093" s="116" t="s">
        <v>316</v>
      </c>
      <c r="G2093" s="116" t="s">
        <v>317</v>
      </c>
      <c r="H2093" s="116">
        <v>0.36</v>
      </c>
      <c r="I2093" s="116">
        <v>0.57999999999999996</v>
      </c>
      <c r="J2093" s="116" t="s">
        <v>330</v>
      </c>
      <c r="K2093" s="116">
        <v>0.12691833515664999</v>
      </c>
      <c r="L2093" s="116">
        <v>3594.0092136365301</v>
      </c>
      <c r="M2093" s="116">
        <v>10.1253626182435</v>
      </c>
      <c r="N2093" s="116">
        <v>1.6922159923223199</v>
      </c>
      <c r="O2093" s="116">
        <v>1.28509416636494</v>
      </c>
      <c r="P2093" s="116">
        <v>0.21477323647102001</v>
      </c>
      <c r="Q2093" s="116">
        <v>456.145665932442</v>
      </c>
      <c r="R2093" s="116">
        <v>4110</v>
      </c>
      <c r="S2093" s="116" t="s">
        <v>331</v>
      </c>
      <c r="T2093" s="116">
        <v>4110</v>
      </c>
      <c r="U2093" s="116" t="s">
        <v>268</v>
      </c>
      <c r="V2093" s="116" t="s">
        <v>268</v>
      </c>
      <c r="Y2093" s="116" t="s">
        <v>330</v>
      </c>
      <c r="Z2093" s="116">
        <v>0</v>
      </c>
      <c r="AA2093" s="116">
        <v>1</v>
      </c>
      <c r="AB2093" s="116">
        <v>1.28509416636494</v>
      </c>
      <c r="AC2093" s="116">
        <v>0.21477323647102001</v>
      </c>
      <c r="AD2093" s="116">
        <v>456.145665932442</v>
      </c>
      <c r="AF2093" s="116">
        <v>-1</v>
      </c>
      <c r="AG2093" s="116">
        <v>-1</v>
      </c>
      <c r="AH2093" s="116">
        <v>-1</v>
      </c>
      <c r="AI2093" s="116">
        <v>-1</v>
      </c>
      <c r="AJ2093" s="116">
        <v>0</v>
      </c>
      <c r="AM2093" s="116" t="s">
        <v>319</v>
      </c>
      <c r="AN2093" s="116">
        <v>-1</v>
      </c>
      <c r="AQ2093" s="116">
        <v>778</v>
      </c>
      <c r="AR2093" s="116" t="s">
        <v>329</v>
      </c>
      <c r="AS2093" s="116" t="s">
        <v>250</v>
      </c>
      <c r="AT2093" s="116" t="s">
        <v>268</v>
      </c>
      <c r="AV2093" s="116">
        <v>105.495628568906</v>
      </c>
      <c r="AW2093" s="116">
        <v>0.36994782310000002</v>
      </c>
    </row>
    <row r="2094" spans="1:49" x14ac:dyDescent="0.25">
      <c r="A2094" s="127">
        <v>180000</v>
      </c>
      <c r="B2094" s="127">
        <v>720000</v>
      </c>
      <c r="C2094" s="127">
        <v>720000</v>
      </c>
      <c r="D2094" s="116" t="s">
        <v>314</v>
      </c>
      <c r="E2094" s="116" t="s">
        <v>315</v>
      </c>
      <c r="F2094" s="116" t="s">
        <v>316</v>
      </c>
      <c r="G2094" s="116" t="s">
        <v>317</v>
      </c>
      <c r="H2094" s="116">
        <v>0.36</v>
      </c>
      <c r="I2094" s="116">
        <v>0.57999999999999996</v>
      </c>
      <c r="J2094" s="116" t="s">
        <v>268</v>
      </c>
      <c r="K2094" s="116">
        <v>0.20997420602176001</v>
      </c>
      <c r="L2094" s="116">
        <v>3594.0092136365301</v>
      </c>
      <c r="M2094" s="116">
        <v>10.1253626182435</v>
      </c>
      <c r="N2094" s="116">
        <v>1.6922159923223199</v>
      </c>
      <c r="O2094" s="116">
        <v>2.1260649764481498</v>
      </c>
      <c r="P2094" s="116">
        <v>0.35532170940521002</v>
      </c>
      <c r="Q2094" s="116">
        <v>754.64923106824301</v>
      </c>
      <c r="R2094" s="116">
        <v>1210</v>
      </c>
      <c r="S2094" s="116" t="s">
        <v>318</v>
      </c>
      <c r="T2094" s="116">
        <v>1210</v>
      </c>
      <c r="U2094" s="116" t="s">
        <v>268</v>
      </c>
      <c r="V2094" s="116" t="s">
        <v>268</v>
      </c>
      <c r="Z2094" s="116">
        <v>0</v>
      </c>
      <c r="AA2094" s="116">
        <v>1</v>
      </c>
      <c r="AB2094" s="116">
        <v>2.1260649764481498</v>
      </c>
      <c r="AC2094" s="116">
        <v>0.35532170940521002</v>
      </c>
      <c r="AD2094" s="116">
        <v>754.64923106824301</v>
      </c>
      <c r="AF2094" s="116">
        <v>-1</v>
      </c>
      <c r="AG2094" s="116">
        <v>-1</v>
      </c>
      <c r="AH2094" s="116">
        <v>-1</v>
      </c>
      <c r="AI2094" s="116">
        <v>-1</v>
      </c>
      <c r="AJ2094" s="116">
        <v>0</v>
      </c>
      <c r="AM2094" s="116" t="s">
        <v>319</v>
      </c>
      <c r="AN2094" s="116">
        <v>-1</v>
      </c>
      <c r="AQ2094" s="116">
        <v>778</v>
      </c>
      <c r="AR2094" s="116" t="s">
        <v>329</v>
      </c>
      <c r="AS2094" s="116" t="s">
        <v>250</v>
      </c>
      <c r="AT2094" s="116" t="s">
        <v>268</v>
      </c>
      <c r="AV2094" s="116">
        <v>177.00221042115899</v>
      </c>
      <c r="AW2094" s="116">
        <v>0.61204317200000002</v>
      </c>
    </row>
    <row r="2095" spans="1:49" x14ac:dyDescent="0.25">
      <c r="A2095" s="127">
        <v>180000</v>
      </c>
      <c r="B2095" s="127">
        <v>720000</v>
      </c>
      <c r="C2095" s="127">
        <v>720000</v>
      </c>
      <c r="D2095" s="116" t="s">
        <v>314</v>
      </c>
      <c r="E2095" s="116" t="s">
        <v>315</v>
      </c>
      <c r="F2095" s="116" t="s">
        <v>316</v>
      </c>
      <c r="G2095" s="116" t="s">
        <v>317</v>
      </c>
      <c r="H2095" s="116">
        <v>0.36</v>
      </c>
      <c r="I2095" s="116">
        <v>0.57999999999999996</v>
      </c>
      <c r="J2095" s="116" t="s">
        <v>268</v>
      </c>
      <c r="K2095" s="116">
        <v>2.1044758680330001E-2</v>
      </c>
      <c r="L2095" s="116">
        <v>3594.0092136365301</v>
      </c>
      <c r="M2095" s="116">
        <v>10.1253626182435</v>
      </c>
      <c r="N2095" s="116">
        <v>1.6922159923223199</v>
      </c>
      <c r="O2095" s="116">
        <v>0.2130858128518</v>
      </c>
      <c r="P2095" s="116">
        <v>3.561227719342E-2</v>
      </c>
      <c r="Q2095" s="116">
        <v>75.635056595874204</v>
      </c>
      <c r="R2095" s="116">
        <v>1110</v>
      </c>
      <c r="S2095" s="116" t="s">
        <v>318</v>
      </c>
      <c r="T2095" s="116">
        <v>1110</v>
      </c>
      <c r="U2095" s="116" t="s">
        <v>268</v>
      </c>
      <c r="V2095" s="116" t="s">
        <v>268</v>
      </c>
      <c r="Z2095" s="116">
        <v>0</v>
      </c>
      <c r="AA2095" s="116">
        <v>1</v>
      </c>
      <c r="AB2095" s="116">
        <v>0.2130858128518</v>
      </c>
      <c r="AC2095" s="116">
        <v>3.561227719342E-2</v>
      </c>
      <c r="AD2095" s="116">
        <v>75.6350565958749</v>
      </c>
      <c r="AF2095" s="116">
        <v>-1</v>
      </c>
      <c r="AG2095" s="116">
        <v>-1</v>
      </c>
      <c r="AH2095" s="116">
        <v>-1</v>
      </c>
      <c r="AI2095" s="116">
        <v>-1</v>
      </c>
      <c r="AJ2095" s="116">
        <v>0</v>
      </c>
      <c r="AM2095" s="116" t="s">
        <v>319</v>
      </c>
      <c r="AN2095" s="116">
        <v>-1</v>
      </c>
      <c r="AQ2095" s="116">
        <v>778</v>
      </c>
      <c r="AR2095" s="116" t="s">
        <v>329</v>
      </c>
      <c r="AS2095" s="116" t="s">
        <v>250</v>
      </c>
      <c r="AT2095" s="116" t="s">
        <v>268</v>
      </c>
      <c r="AV2095" s="116">
        <v>44.110360846513402</v>
      </c>
      <c r="AW2095" s="116">
        <v>6.1342300600000003E-2</v>
      </c>
    </row>
    <row r="2096" spans="1:49" x14ac:dyDescent="0.25">
      <c r="A2096" s="127">
        <v>180000</v>
      </c>
      <c r="B2096" s="127">
        <v>720000</v>
      </c>
      <c r="C2096" s="127">
        <v>720000</v>
      </c>
      <c r="D2096" s="116" t="s">
        <v>314</v>
      </c>
      <c r="E2096" s="116" t="s">
        <v>315</v>
      </c>
      <c r="F2096" s="116" t="s">
        <v>316</v>
      </c>
      <c r="G2096" s="116" t="s">
        <v>317</v>
      </c>
      <c r="H2096" s="116">
        <v>0.36</v>
      </c>
      <c r="I2096" s="116">
        <v>0.57999999999999996</v>
      </c>
      <c r="J2096" s="116" t="s">
        <v>268</v>
      </c>
      <c r="K2096" s="116">
        <v>0.22713864006869999</v>
      </c>
      <c r="L2096" s="116">
        <v>3594.0092136365301</v>
      </c>
      <c r="M2096" s="116">
        <v>10.1253626182435</v>
      </c>
      <c r="N2096" s="116">
        <v>1.6922159923223199</v>
      </c>
      <c r="O2096" s="116">
        <v>2.29986109531032</v>
      </c>
      <c r="P2096" s="116">
        <v>0.38436763919860001</v>
      </c>
      <c r="Q2096" s="116">
        <v>816.33836517979103</v>
      </c>
      <c r="R2096" s="116">
        <v>1310</v>
      </c>
      <c r="S2096" s="116" t="s">
        <v>318</v>
      </c>
      <c r="T2096" s="116">
        <v>1310</v>
      </c>
      <c r="U2096" s="116" t="s">
        <v>268</v>
      </c>
      <c r="V2096" s="116" t="s">
        <v>268</v>
      </c>
      <c r="Z2096" s="116">
        <v>0</v>
      </c>
      <c r="AA2096" s="116">
        <v>1</v>
      </c>
      <c r="AB2096" s="116">
        <v>2.29986109531032</v>
      </c>
      <c r="AC2096" s="116">
        <v>0.38436763919860001</v>
      </c>
      <c r="AD2096" s="116">
        <v>816.33836517979103</v>
      </c>
      <c r="AF2096" s="116">
        <v>-1</v>
      </c>
      <c r="AG2096" s="116">
        <v>-1</v>
      </c>
      <c r="AH2096" s="116">
        <v>-1</v>
      </c>
      <c r="AI2096" s="116">
        <v>-1</v>
      </c>
      <c r="AJ2096" s="116">
        <v>0</v>
      </c>
      <c r="AM2096" s="116" t="s">
        <v>319</v>
      </c>
      <c r="AN2096" s="116">
        <v>-1</v>
      </c>
      <c r="AQ2096" s="116">
        <v>778</v>
      </c>
      <c r="AR2096" s="116" t="s">
        <v>329</v>
      </c>
      <c r="AS2096" s="116" t="s">
        <v>250</v>
      </c>
      <c r="AT2096" s="116" t="s">
        <v>268</v>
      </c>
      <c r="AV2096" s="116">
        <v>122.21165015614601</v>
      </c>
      <c r="AW2096" s="116">
        <v>0.66207491090000004</v>
      </c>
    </row>
    <row r="2097" spans="1:49" x14ac:dyDescent="0.25">
      <c r="A2097" s="127">
        <v>180000</v>
      </c>
      <c r="B2097" s="127">
        <v>720000</v>
      </c>
      <c r="C2097" s="127">
        <v>720000</v>
      </c>
      <c r="D2097" s="116" t="s">
        <v>314</v>
      </c>
      <c r="E2097" s="116" t="s">
        <v>315</v>
      </c>
      <c r="F2097" s="116" t="s">
        <v>316</v>
      </c>
      <c r="G2097" s="116" t="s">
        <v>317</v>
      </c>
      <c r="H2097" s="116">
        <v>0.36</v>
      </c>
      <c r="I2097" s="116">
        <v>0.57999999999999996</v>
      </c>
      <c r="J2097" s="116" t="s">
        <v>268</v>
      </c>
      <c r="K2097" s="116">
        <v>3.2687513786480001E-2</v>
      </c>
      <c r="L2097" s="116">
        <v>3594.0092136365301</v>
      </c>
      <c r="M2097" s="116">
        <v>10.1253626182435</v>
      </c>
      <c r="N2097" s="116">
        <v>1.6922159923223199</v>
      </c>
      <c r="O2097" s="116">
        <v>0.33097293017694002</v>
      </c>
      <c r="P2097" s="116">
        <v>5.5314333578730002E-2</v>
      </c>
      <c r="Q2097" s="116">
        <v>117.47922571948</v>
      </c>
      <c r="R2097" s="116">
        <v>1310</v>
      </c>
      <c r="S2097" s="116" t="s">
        <v>318</v>
      </c>
      <c r="T2097" s="116">
        <v>1310</v>
      </c>
      <c r="U2097" s="116" t="s">
        <v>268</v>
      </c>
      <c r="V2097" s="116" t="s">
        <v>268</v>
      </c>
      <c r="Z2097" s="116">
        <v>0</v>
      </c>
      <c r="AA2097" s="116">
        <v>1</v>
      </c>
      <c r="AB2097" s="116">
        <v>0.33097293017694002</v>
      </c>
      <c r="AC2097" s="116">
        <v>5.5314333578730002E-2</v>
      </c>
      <c r="AD2097" s="116">
        <v>117.479225719479</v>
      </c>
      <c r="AF2097" s="116">
        <v>-1</v>
      </c>
      <c r="AG2097" s="116">
        <v>-1</v>
      </c>
      <c r="AH2097" s="116">
        <v>-1</v>
      </c>
      <c r="AI2097" s="116">
        <v>-1</v>
      </c>
      <c r="AJ2097" s="116">
        <v>0</v>
      </c>
      <c r="AM2097" s="116" t="s">
        <v>319</v>
      </c>
      <c r="AN2097" s="116">
        <v>-1</v>
      </c>
      <c r="AQ2097" s="116">
        <v>778</v>
      </c>
      <c r="AR2097" s="116" t="s">
        <v>329</v>
      </c>
      <c r="AS2097" s="116" t="s">
        <v>250</v>
      </c>
      <c r="AT2097" s="116" t="s">
        <v>268</v>
      </c>
      <c r="AV2097" s="116">
        <v>75.805243353672097</v>
      </c>
      <c r="AW2097" s="116">
        <v>9.5279177399999998E-2</v>
      </c>
    </row>
    <row r="2098" spans="1:49" x14ac:dyDescent="0.25">
      <c r="A2098" s="127">
        <v>180000</v>
      </c>
      <c r="B2098" s="127">
        <v>720000</v>
      </c>
      <c r="C2098" s="127">
        <v>720000</v>
      </c>
      <c r="D2098" s="116" t="s">
        <v>314</v>
      </c>
      <c r="E2098" s="116" t="s">
        <v>315</v>
      </c>
      <c r="F2098" s="116" t="s">
        <v>316</v>
      </c>
      <c r="G2098" s="116" t="s">
        <v>317</v>
      </c>
      <c r="H2098" s="116">
        <v>0.36</v>
      </c>
      <c r="I2098" s="116">
        <v>0.57999999999999996</v>
      </c>
      <c r="J2098" s="116" t="s">
        <v>268</v>
      </c>
      <c r="K2098" s="116">
        <v>0.33210430091814003</v>
      </c>
      <c r="L2098" s="116">
        <v>3879.82786269393</v>
      </c>
      <c r="M2098" s="116">
        <v>11.3012668474818</v>
      </c>
      <c r="N2098" s="116">
        <v>1.9923365988017301</v>
      </c>
      <c r="O2098" s="116">
        <v>3.7531993258724001</v>
      </c>
      <c r="P2098" s="116">
        <v>0.66166355333868998</v>
      </c>
      <c r="Q2098" s="116">
        <v>1288.50752002272</v>
      </c>
      <c r="R2098" s="116">
        <v>1210</v>
      </c>
      <c r="S2098" s="116" t="s">
        <v>318</v>
      </c>
      <c r="T2098" s="116">
        <v>1210</v>
      </c>
      <c r="U2098" s="116" t="s">
        <v>268</v>
      </c>
      <c r="V2098" s="116" t="s">
        <v>268</v>
      </c>
      <c r="Z2098" s="116">
        <v>0</v>
      </c>
      <c r="AA2098" s="116">
        <v>1</v>
      </c>
      <c r="AB2098" s="116">
        <v>3.7531993258724001</v>
      </c>
      <c r="AC2098" s="116">
        <v>0.66166355333868998</v>
      </c>
      <c r="AD2098" s="116">
        <v>1288.50752002272</v>
      </c>
      <c r="AF2098" s="116">
        <v>-1</v>
      </c>
      <c r="AG2098" s="116">
        <v>-1</v>
      </c>
      <c r="AH2098" s="116">
        <v>-1</v>
      </c>
      <c r="AI2098" s="116">
        <v>-1</v>
      </c>
      <c r="AJ2098" s="116">
        <v>0</v>
      </c>
      <c r="AM2098" s="116" t="s">
        <v>319</v>
      </c>
      <c r="AN2098" s="116">
        <v>-1</v>
      </c>
      <c r="AQ2098" s="116">
        <v>778</v>
      </c>
      <c r="AR2098" s="116" t="s">
        <v>329</v>
      </c>
      <c r="AS2098" s="116" t="s">
        <v>250</v>
      </c>
      <c r="AT2098" s="116" t="s">
        <v>268</v>
      </c>
      <c r="AV2098" s="116">
        <v>199.35858238496499</v>
      </c>
      <c r="AW2098" s="116">
        <v>1.0450182643999999</v>
      </c>
    </row>
    <row r="2099" spans="1:49" x14ac:dyDescent="0.25">
      <c r="A2099" s="127">
        <v>180000</v>
      </c>
      <c r="B2099" s="127">
        <v>720000</v>
      </c>
      <c r="C2099" s="127">
        <v>720000</v>
      </c>
      <c r="D2099" s="116" t="s">
        <v>314</v>
      </c>
      <c r="E2099" s="116" t="s">
        <v>315</v>
      </c>
      <c r="F2099" s="116" t="s">
        <v>316</v>
      </c>
      <c r="G2099" s="116" t="s">
        <v>317</v>
      </c>
      <c r="H2099" s="116">
        <v>0.36</v>
      </c>
      <c r="I2099" s="116">
        <v>0.57999999999999996</v>
      </c>
      <c r="J2099" s="116" t="s">
        <v>268</v>
      </c>
      <c r="K2099" s="116">
        <v>7.6410484064240003E-2</v>
      </c>
      <c r="L2099" s="116">
        <v>3879.82786269393</v>
      </c>
      <c r="M2099" s="116">
        <v>11.3012668474818</v>
      </c>
      <c r="N2099" s="116">
        <v>1.9923365988017301</v>
      </c>
      <c r="O2099" s="116">
        <v>0.86353527035526001</v>
      </c>
      <c r="P2099" s="116">
        <v>0.15223540393334001</v>
      </c>
      <c r="Q2099" s="116">
        <v>296.45952507438</v>
      </c>
      <c r="R2099" s="116">
        <v>1310</v>
      </c>
      <c r="S2099" s="116" t="s">
        <v>318</v>
      </c>
      <c r="T2099" s="116">
        <v>1310</v>
      </c>
      <c r="U2099" s="116" t="s">
        <v>268</v>
      </c>
      <c r="V2099" s="116" t="s">
        <v>268</v>
      </c>
      <c r="Z2099" s="116">
        <v>0</v>
      </c>
      <c r="AA2099" s="116">
        <v>1</v>
      </c>
      <c r="AB2099" s="116">
        <v>0.86353527035526001</v>
      </c>
      <c r="AC2099" s="116">
        <v>0.15223540393334001</v>
      </c>
      <c r="AD2099" s="116">
        <v>296.45952507438</v>
      </c>
      <c r="AF2099" s="116">
        <v>-1</v>
      </c>
      <c r="AG2099" s="116">
        <v>-1</v>
      </c>
      <c r="AH2099" s="116">
        <v>-1</v>
      </c>
      <c r="AI2099" s="116">
        <v>-1</v>
      </c>
      <c r="AJ2099" s="116">
        <v>0</v>
      </c>
      <c r="AM2099" s="116" t="s">
        <v>319</v>
      </c>
      <c r="AN2099" s="116">
        <v>-1</v>
      </c>
      <c r="AQ2099" s="116">
        <v>778</v>
      </c>
      <c r="AR2099" s="116" t="s">
        <v>329</v>
      </c>
      <c r="AS2099" s="116" t="s">
        <v>250</v>
      </c>
      <c r="AT2099" s="116" t="s">
        <v>268</v>
      </c>
      <c r="AV2099" s="116">
        <v>70.341259436013601</v>
      </c>
      <c r="AW2099" s="116">
        <v>0.24043757099999999</v>
      </c>
    </row>
    <row r="2100" spans="1:49" x14ac:dyDescent="0.25">
      <c r="A2100" s="127">
        <v>180000</v>
      </c>
      <c r="B2100" s="127">
        <v>720000</v>
      </c>
      <c r="C2100" s="127">
        <v>720000</v>
      </c>
      <c r="D2100" s="116" t="s">
        <v>314</v>
      </c>
      <c r="E2100" s="116" t="s">
        <v>315</v>
      </c>
      <c r="F2100" s="116" t="s">
        <v>316</v>
      </c>
      <c r="G2100" s="116" t="s">
        <v>317</v>
      </c>
      <c r="H2100" s="116">
        <v>0.36</v>
      </c>
      <c r="I2100" s="116">
        <v>0.57999999999999996</v>
      </c>
      <c r="J2100" s="116" t="s">
        <v>268</v>
      </c>
      <c r="K2100" s="116">
        <v>6.7207938721649998E-2</v>
      </c>
      <c r="L2100" s="116">
        <v>3879.82786269393</v>
      </c>
      <c r="M2100" s="116">
        <v>11.3012668474818</v>
      </c>
      <c r="N2100" s="116">
        <v>1.9923365988017301</v>
      </c>
      <c r="O2100" s="116">
        <v>0.75953484976261998</v>
      </c>
      <c r="P2100" s="116">
        <v>0.13390083604517</v>
      </c>
      <c r="Q2100" s="116">
        <v>260.75523324649902</v>
      </c>
      <c r="R2100" s="116">
        <v>1310</v>
      </c>
      <c r="S2100" s="116" t="s">
        <v>318</v>
      </c>
      <c r="T2100" s="116">
        <v>1310</v>
      </c>
      <c r="U2100" s="116" t="s">
        <v>268</v>
      </c>
      <c r="V2100" s="116" t="s">
        <v>268</v>
      </c>
      <c r="Z2100" s="116">
        <v>0</v>
      </c>
      <c r="AA2100" s="116">
        <v>1</v>
      </c>
      <c r="AB2100" s="116">
        <v>0.75953484976261998</v>
      </c>
      <c r="AC2100" s="116">
        <v>0.13390083604517</v>
      </c>
      <c r="AD2100" s="116">
        <v>260.75523324649799</v>
      </c>
      <c r="AF2100" s="116">
        <v>-1</v>
      </c>
      <c r="AG2100" s="116">
        <v>-1</v>
      </c>
      <c r="AH2100" s="116">
        <v>-1</v>
      </c>
      <c r="AI2100" s="116">
        <v>-1</v>
      </c>
      <c r="AJ2100" s="116">
        <v>0</v>
      </c>
      <c r="AM2100" s="116" t="s">
        <v>319</v>
      </c>
      <c r="AN2100" s="116">
        <v>-1</v>
      </c>
      <c r="AQ2100" s="116">
        <v>778</v>
      </c>
      <c r="AR2100" s="116" t="s">
        <v>329</v>
      </c>
      <c r="AS2100" s="116" t="s">
        <v>250</v>
      </c>
      <c r="AT2100" s="116" t="s">
        <v>268</v>
      </c>
      <c r="AV2100" s="116">
        <v>65.923868686783194</v>
      </c>
      <c r="AW2100" s="116">
        <v>0.21148031889999999</v>
      </c>
    </row>
    <row r="2101" spans="1:49" x14ac:dyDescent="0.25">
      <c r="A2101" s="127">
        <v>180000</v>
      </c>
      <c r="B2101" s="127">
        <v>720000</v>
      </c>
      <c r="C2101" s="127">
        <v>720000</v>
      </c>
      <c r="D2101" s="116" t="s">
        <v>314</v>
      </c>
      <c r="E2101" s="116" t="s">
        <v>315</v>
      </c>
      <c r="F2101" s="116" t="s">
        <v>316</v>
      </c>
      <c r="G2101" s="116" t="s">
        <v>317</v>
      </c>
      <c r="H2101" s="116">
        <v>0.36</v>
      </c>
      <c r="I2101" s="116">
        <v>0.57999999999999996</v>
      </c>
      <c r="J2101" s="116" t="s">
        <v>268</v>
      </c>
      <c r="K2101" s="116">
        <v>2.3164648491E-4</v>
      </c>
      <c r="L2101" s="116">
        <v>3879.82786269393</v>
      </c>
      <c r="M2101" s="116">
        <v>11.3012668474818</v>
      </c>
      <c r="N2101" s="116">
        <v>1.9923365988017301</v>
      </c>
      <c r="O2101" s="116">
        <v>2.6178987403500001E-3</v>
      </c>
      <c r="P2101" s="116">
        <v>4.6151776988000002E-4</v>
      </c>
      <c r="Q2101" s="116">
        <v>0.89874848648383998</v>
      </c>
      <c r="R2101" s="116">
        <v>1310</v>
      </c>
      <c r="S2101" s="116" t="s">
        <v>318</v>
      </c>
      <c r="T2101" s="116">
        <v>1310</v>
      </c>
      <c r="U2101" s="116" t="s">
        <v>268</v>
      </c>
      <c r="V2101" s="116" t="s">
        <v>268</v>
      </c>
      <c r="Z2101" s="116">
        <v>0</v>
      </c>
      <c r="AA2101" s="116">
        <v>1</v>
      </c>
      <c r="AB2101" s="116">
        <v>2.6178987403500001E-3</v>
      </c>
      <c r="AC2101" s="116">
        <v>4.6151776988000002E-4</v>
      </c>
      <c r="AD2101" s="116">
        <v>0.89874848648547001</v>
      </c>
      <c r="AF2101" s="116">
        <v>-1</v>
      </c>
      <c r="AG2101" s="116">
        <v>-1</v>
      </c>
      <c r="AH2101" s="116">
        <v>-1</v>
      </c>
      <c r="AI2101" s="116">
        <v>-1</v>
      </c>
      <c r="AJ2101" s="116">
        <v>0</v>
      </c>
      <c r="AM2101" s="116" t="s">
        <v>319</v>
      </c>
      <c r="AN2101" s="116">
        <v>-1</v>
      </c>
      <c r="AQ2101" s="116">
        <v>778</v>
      </c>
      <c r="AR2101" s="116" t="s">
        <v>329</v>
      </c>
      <c r="AS2101" s="116" t="s">
        <v>250</v>
      </c>
      <c r="AT2101" s="116" t="s">
        <v>268</v>
      </c>
      <c r="AV2101" s="116">
        <v>22.8600492790762</v>
      </c>
      <c r="AW2101" s="116">
        <v>7.2891199999999996E-4</v>
      </c>
    </row>
    <row r="2102" spans="1:49" x14ac:dyDescent="0.25">
      <c r="A2102" s="127">
        <v>180000</v>
      </c>
      <c r="B2102" s="127">
        <v>720000</v>
      </c>
      <c r="C2102" s="127">
        <v>720000</v>
      </c>
      <c r="D2102" s="116" t="s">
        <v>314</v>
      </c>
      <c r="E2102" s="116" t="s">
        <v>315</v>
      </c>
      <c r="F2102" s="116" t="s">
        <v>316</v>
      </c>
      <c r="G2102" s="116" t="s">
        <v>317</v>
      </c>
      <c r="H2102" s="116">
        <v>0.36</v>
      </c>
      <c r="I2102" s="116">
        <v>0.57999999999999996</v>
      </c>
      <c r="J2102" s="116" t="s">
        <v>268</v>
      </c>
      <c r="K2102" s="116">
        <v>0.14180908359401001</v>
      </c>
      <c r="L2102" s="116">
        <v>3879.82786269393</v>
      </c>
      <c r="M2102" s="116">
        <v>11.3012668474818</v>
      </c>
      <c r="N2102" s="116">
        <v>1.9923365988017301</v>
      </c>
      <c r="O2102" s="116">
        <v>1.6026222950928299</v>
      </c>
      <c r="P2102" s="116">
        <v>0.28253142728689001</v>
      </c>
      <c r="Q2102" s="116">
        <v>550.19483371115598</v>
      </c>
      <c r="R2102" s="116">
        <v>1310</v>
      </c>
      <c r="S2102" s="116" t="s">
        <v>318</v>
      </c>
      <c r="T2102" s="116">
        <v>1310</v>
      </c>
      <c r="U2102" s="116" t="s">
        <v>268</v>
      </c>
      <c r="V2102" s="116" t="s">
        <v>268</v>
      </c>
      <c r="Z2102" s="116">
        <v>0</v>
      </c>
      <c r="AA2102" s="116">
        <v>1</v>
      </c>
      <c r="AB2102" s="116">
        <v>1.6026222950928299</v>
      </c>
      <c r="AC2102" s="116">
        <v>0.28253142728689001</v>
      </c>
      <c r="AD2102" s="116">
        <v>550.19483371115598</v>
      </c>
      <c r="AF2102" s="116">
        <v>-1</v>
      </c>
      <c r="AG2102" s="116">
        <v>-1</v>
      </c>
      <c r="AH2102" s="116">
        <v>-1</v>
      </c>
      <c r="AI2102" s="116">
        <v>-1</v>
      </c>
      <c r="AJ2102" s="116">
        <v>0</v>
      </c>
      <c r="AM2102" s="116" t="s">
        <v>319</v>
      </c>
      <c r="AN2102" s="116">
        <v>-1</v>
      </c>
      <c r="AQ2102" s="116">
        <v>778</v>
      </c>
      <c r="AR2102" s="116" t="s">
        <v>329</v>
      </c>
      <c r="AS2102" s="116" t="s">
        <v>250</v>
      </c>
      <c r="AT2102" s="116" t="s">
        <v>268</v>
      </c>
      <c r="AV2102" s="116">
        <v>99.858477309109105</v>
      </c>
      <c r="AW2102" s="116">
        <v>0.44622452039999999</v>
      </c>
    </row>
    <row r="2103" spans="1:49" x14ac:dyDescent="0.25">
      <c r="A2103" s="127">
        <v>180000</v>
      </c>
      <c r="B2103" s="127">
        <v>720000</v>
      </c>
      <c r="C2103" s="127">
        <v>720000</v>
      </c>
      <c r="D2103" s="116" t="s">
        <v>314</v>
      </c>
      <c r="E2103" s="116" t="s">
        <v>315</v>
      </c>
      <c r="F2103" s="116" t="s">
        <v>316</v>
      </c>
      <c r="G2103" s="116" t="s">
        <v>317</v>
      </c>
      <c r="H2103" s="116">
        <v>0.36</v>
      </c>
      <c r="I2103" s="116">
        <v>0.57999999999999996</v>
      </c>
      <c r="J2103" s="116" t="s">
        <v>268</v>
      </c>
      <c r="K2103" s="116">
        <v>0.35947302711448997</v>
      </c>
      <c r="L2103" s="116">
        <v>3845.6903325864</v>
      </c>
      <c r="M2103" s="116">
        <v>10.7691130787336</v>
      </c>
      <c r="N2103" s="116">
        <v>1.79483412640646</v>
      </c>
      <c r="O2103" s="116">
        <v>3.8712056777506101</v>
      </c>
      <c r="P2103" s="116">
        <v>0.64519445658772001</v>
      </c>
      <c r="Q2103" s="116">
        <v>1382.4219451997601</v>
      </c>
      <c r="R2103" s="116">
        <v>1210</v>
      </c>
      <c r="S2103" s="116" t="s">
        <v>318</v>
      </c>
      <c r="T2103" s="116">
        <v>1210</v>
      </c>
      <c r="U2103" s="116" t="s">
        <v>268</v>
      </c>
      <c r="V2103" s="116" t="s">
        <v>268</v>
      </c>
      <c r="Z2103" s="116">
        <v>0</v>
      </c>
      <c r="AA2103" s="116">
        <v>1</v>
      </c>
      <c r="AB2103" s="116">
        <v>3.8712056777506101</v>
      </c>
      <c r="AC2103" s="116">
        <v>0.64519445658772001</v>
      </c>
      <c r="AD2103" s="116">
        <v>1382.4219451997601</v>
      </c>
      <c r="AF2103" s="116">
        <v>-1</v>
      </c>
      <c r="AG2103" s="116">
        <v>-1</v>
      </c>
      <c r="AH2103" s="116">
        <v>-1</v>
      </c>
      <c r="AI2103" s="116">
        <v>-1</v>
      </c>
      <c r="AJ2103" s="116">
        <v>0</v>
      </c>
      <c r="AM2103" s="116" t="s">
        <v>319</v>
      </c>
      <c r="AN2103" s="116">
        <v>-1</v>
      </c>
      <c r="AQ2103" s="116">
        <v>778</v>
      </c>
      <c r="AR2103" s="116" t="s">
        <v>329</v>
      </c>
      <c r="AS2103" s="116" t="s">
        <v>250</v>
      </c>
      <c r="AT2103" s="116" t="s">
        <v>268</v>
      </c>
      <c r="AV2103" s="116">
        <v>269.879756483949</v>
      </c>
      <c r="AW2103" s="116">
        <v>1.1211856814000001</v>
      </c>
    </row>
    <row r="2104" spans="1:49" x14ac:dyDescent="0.25">
      <c r="A2104" s="127">
        <v>180000</v>
      </c>
      <c r="B2104" s="127">
        <v>720000</v>
      </c>
      <c r="C2104" s="127">
        <v>720000</v>
      </c>
      <c r="D2104" s="116" t="s">
        <v>314</v>
      </c>
      <c r="E2104" s="116" t="s">
        <v>315</v>
      </c>
      <c r="F2104" s="116" t="s">
        <v>316</v>
      </c>
      <c r="G2104" s="116" t="s">
        <v>317</v>
      </c>
      <c r="H2104" s="116">
        <v>0.36</v>
      </c>
      <c r="I2104" s="116">
        <v>0.57999999999999996</v>
      </c>
      <c r="J2104" s="116" t="s">
        <v>268</v>
      </c>
      <c r="K2104" s="116">
        <v>6.7270033414399993E-2</v>
      </c>
      <c r="L2104" s="116">
        <v>3845.6903325864</v>
      </c>
      <c r="M2104" s="116">
        <v>10.7691130787336</v>
      </c>
      <c r="N2104" s="116">
        <v>1.79483412640646</v>
      </c>
      <c r="O2104" s="116">
        <v>0.72443859664995003</v>
      </c>
      <c r="P2104" s="116">
        <v>0.12073855165668</v>
      </c>
      <c r="Q2104" s="116">
        <v>258.69971717455701</v>
      </c>
      <c r="R2104" s="116">
        <v>1750</v>
      </c>
      <c r="S2104" s="116" t="s">
        <v>321</v>
      </c>
      <c r="T2104" s="116">
        <v>1750</v>
      </c>
      <c r="U2104" s="116" t="s">
        <v>268</v>
      </c>
      <c r="V2104" s="116" t="s">
        <v>268</v>
      </c>
      <c r="Z2104" s="116">
        <v>0</v>
      </c>
      <c r="AA2104" s="116">
        <v>1</v>
      </c>
      <c r="AB2104" s="116">
        <v>0.72443859664995003</v>
      </c>
      <c r="AC2104" s="116">
        <v>0.12073855165668</v>
      </c>
      <c r="AD2104" s="116">
        <v>258.69971717455797</v>
      </c>
      <c r="AF2104" s="116">
        <v>-1</v>
      </c>
      <c r="AG2104" s="116">
        <v>-1</v>
      </c>
      <c r="AH2104" s="116">
        <v>-1</v>
      </c>
      <c r="AI2104" s="116">
        <v>-1</v>
      </c>
      <c r="AJ2104" s="116">
        <v>0</v>
      </c>
      <c r="AM2104" s="116" t="s">
        <v>319</v>
      </c>
      <c r="AN2104" s="116">
        <v>-1</v>
      </c>
      <c r="AQ2104" s="116">
        <v>778</v>
      </c>
      <c r="AR2104" s="116" t="s">
        <v>329</v>
      </c>
      <c r="AS2104" s="116" t="s">
        <v>250</v>
      </c>
      <c r="AT2104" s="116" t="s">
        <v>268</v>
      </c>
      <c r="AV2104" s="116">
        <v>70.989706165102405</v>
      </c>
      <c r="AW2104" s="116">
        <v>0.20981323369999999</v>
      </c>
    </row>
    <row r="2105" spans="1:49" x14ac:dyDescent="0.25">
      <c r="A2105" s="127">
        <v>180000</v>
      </c>
      <c r="B2105" s="127">
        <v>720000</v>
      </c>
      <c r="C2105" s="127">
        <v>720000</v>
      </c>
      <c r="D2105" s="116" t="s">
        <v>314</v>
      </c>
      <c r="E2105" s="116" t="s">
        <v>315</v>
      </c>
      <c r="F2105" s="116" t="s">
        <v>316</v>
      </c>
      <c r="G2105" s="116" t="s">
        <v>317</v>
      </c>
      <c r="H2105" s="116">
        <v>0.36</v>
      </c>
      <c r="I2105" s="116">
        <v>0.57999999999999996</v>
      </c>
      <c r="J2105" s="116" t="s">
        <v>268</v>
      </c>
      <c r="K2105" s="116">
        <v>3.1070372961019999E-2</v>
      </c>
      <c r="L2105" s="116">
        <v>3845.6903325864</v>
      </c>
      <c r="M2105" s="116">
        <v>10.7691130787336</v>
      </c>
      <c r="N2105" s="116">
        <v>1.79483412640646</v>
      </c>
      <c r="O2105" s="116">
        <v>0.33460035981571001</v>
      </c>
      <c r="P2105" s="116">
        <v>5.576616571062E-2</v>
      </c>
      <c r="Q2105" s="116">
        <v>119.487032926071</v>
      </c>
      <c r="R2105" s="116">
        <v>1310</v>
      </c>
      <c r="S2105" s="116" t="s">
        <v>318</v>
      </c>
      <c r="T2105" s="116">
        <v>1310</v>
      </c>
      <c r="U2105" s="116" t="s">
        <v>268</v>
      </c>
      <c r="V2105" s="116" t="s">
        <v>268</v>
      </c>
      <c r="Z2105" s="116">
        <v>0</v>
      </c>
      <c r="AA2105" s="116">
        <v>1</v>
      </c>
      <c r="AB2105" s="116">
        <v>0.33460035981571001</v>
      </c>
      <c r="AC2105" s="116">
        <v>5.576616571062E-2</v>
      </c>
      <c r="AD2105" s="116">
        <v>119.48703292607</v>
      </c>
      <c r="AF2105" s="116">
        <v>-1</v>
      </c>
      <c r="AG2105" s="116">
        <v>-1</v>
      </c>
      <c r="AH2105" s="116">
        <v>-1</v>
      </c>
      <c r="AI2105" s="116">
        <v>-1</v>
      </c>
      <c r="AJ2105" s="116">
        <v>0</v>
      </c>
      <c r="AM2105" s="116" t="s">
        <v>319</v>
      </c>
      <c r="AN2105" s="116">
        <v>-1</v>
      </c>
      <c r="AQ2105" s="116">
        <v>778</v>
      </c>
      <c r="AR2105" s="116" t="s">
        <v>329</v>
      </c>
      <c r="AS2105" s="116" t="s">
        <v>250</v>
      </c>
      <c r="AT2105" s="116" t="s">
        <v>268</v>
      </c>
      <c r="AV2105" s="116">
        <v>44.948409306792499</v>
      </c>
      <c r="AW2105" s="116">
        <v>9.6907569299999996E-2</v>
      </c>
    </row>
    <row r="2106" spans="1:49" x14ac:dyDescent="0.25">
      <c r="A2106" s="127">
        <v>180000</v>
      </c>
      <c r="B2106" s="127">
        <v>720000</v>
      </c>
      <c r="C2106" s="127">
        <v>720000</v>
      </c>
      <c r="D2106" s="116" t="s">
        <v>314</v>
      </c>
      <c r="E2106" s="116" t="s">
        <v>315</v>
      </c>
      <c r="F2106" s="116" t="s">
        <v>316</v>
      </c>
      <c r="G2106" s="116" t="s">
        <v>317</v>
      </c>
      <c r="H2106" s="116">
        <v>0.36</v>
      </c>
      <c r="I2106" s="116">
        <v>0.57999999999999996</v>
      </c>
      <c r="J2106" s="116" t="s">
        <v>268</v>
      </c>
      <c r="K2106" s="116">
        <v>5.064669412996E-2</v>
      </c>
      <c r="L2106" s="116">
        <v>3845.6903325864</v>
      </c>
      <c r="M2106" s="116">
        <v>10.7691130787336</v>
      </c>
      <c r="N2106" s="116">
        <v>1.79483412640646</v>
      </c>
      <c r="O2106" s="116">
        <v>0.54541997614964</v>
      </c>
      <c r="P2106" s="116">
        <v>9.0902415014130003E-2</v>
      </c>
      <c r="Q2106" s="116">
        <v>194.771501993074</v>
      </c>
      <c r="R2106" s="116">
        <v>1310</v>
      </c>
      <c r="S2106" s="116" t="s">
        <v>318</v>
      </c>
      <c r="T2106" s="116">
        <v>1310</v>
      </c>
      <c r="U2106" s="116" t="s">
        <v>268</v>
      </c>
      <c r="V2106" s="116" t="s">
        <v>268</v>
      </c>
      <c r="Z2106" s="116">
        <v>0</v>
      </c>
      <c r="AA2106" s="116">
        <v>1</v>
      </c>
      <c r="AB2106" s="116">
        <v>0.54541997614964</v>
      </c>
      <c r="AC2106" s="116">
        <v>9.0902415014130003E-2</v>
      </c>
      <c r="AD2106" s="116">
        <v>194.77150199307599</v>
      </c>
      <c r="AF2106" s="116">
        <v>-1</v>
      </c>
      <c r="AG2106" s="116">
        <v>-1</v>
      </c>
      <c r="AH2106" s="116">
        <v>-1</v>
      </c>
      <c r="AI2106" s="116">
        <v>-1</v>
      </c>
      <c r="AJ2106" s="116">
        <v>0</v>
      </c>
      <c r="AM2106" s="116" t="s">
        <v>319</v>
      </c>
      <c r="AN2106" s="116">
        <v>-1</v>
      </c>
      <c r="AQ2106" s="116">
        <v>778</v>
      </c>
      <c r="AR2106" s="116" t="s">
        <v>329</v>
      </c>
      <c r="AS2106" s="116" t="s">
        <v>250</v>
      </c>
      <c r="AT2106" s="116" t="s">
        <v>268</v>
      </c>
      <c r="AV2106" s="116">
        <v>59.282204702716697</v>
      </c>
      <c r="AW2106" s="116">
        <v>0.1579655328</v>
      </c>
    </row>
    <row r="2107" spans="1:49" x14ac:dyDescent="0.25">
      <c r="A2107" s="127">
        <v>180000</v>
      </c>
      <c r="B2107" s="127">
        <v>720000</v>
      </c>
      <c r="C2107" s="127">
        <v>720000</v>
      </c>
      <c r="D2107" s="116" t="s">
        <v>314</v>
      </c>
      <c r="E2107" s="116" t="s">
        <v>315</v>
      </c>
      <c r="F2107" s="116" t="s">
        <v>316</v>
      </c>
      <c r="G2107" s="116" t="s">
        <v>317</v>
      </c>
      <c r="H2107" s="116">
        <v>0.36</v>
      </c>
      <c r="I2107" s="116">
        <v>0.57999999999999996</v>
      </c>
      <c r="J2107" s="116" t="s">
        <v>268</v>
      </c>
      <c r="K2107" s="116">
        <v>0.10930328831495</v>
      </c>
      <c r="L2107" s="116">
        <v>3845.6903325864</v>
      </c>
      <c r="M2107" s="116">
        <v>10.7691130787336</v>
      </c>
      <c r="N2107" s="116">
        <v>1.79483412640646</v>
      </c>
      <c r="O2107" s="116">
        <v>1.17709947174117</v>
      </c>
      <c r="P2107" s="116">
        <v>0.19618127199612001</v>
      </c>
      <c r="Q2107" s="116">
        <v>420.34659919272701</v>
      </c>
      <c r="R2107" s="116">
        <v>1310</v>
      </c>
      <c r="S2107" s="116" t="s">
        <v>318</v>
      </c>
      <c r="T2107" s="116">
        <v>1310</v>
      </c>
      <c r="U2107" s="116" t="s">
        <v>268</v>
      </c>
      <c r="V2107" s="116" t="s">
        <v>268</v>
      </c>
      <c r="Z2107" s="116">
        <v>0</v>
      </c>
      <c r="AA2107" s="116">
        <v>1</v>
      </c>
      <c r="AB2107" s="116">
        <v>1.17709947174117</v>
      </c>
      <c r="AC2107" s="116">
        <v>0.19618127199612001</v>
      </c>
      <c r="AD2107" s="116">
        <v>420.34659919272701</v>
      </c>
      <c r="AF2107" s="116">
        <v>-1</v>
      </c>
      <c r="AG2107" s="116">
        <v>-1</v>
      </c>
      <c r="AH2107" s="116">
        <v>-1</v>
      </c>
      <c r="AI2107" s="116">
        <v>-1</v>
      </c>
      <c r="AJ2107" s="116">
        <v>0</v>
      </c>
      <c r="AM2107" s="116" t="s">
        <v>319</v>
      </c>
      <c r="AN2107" s="116">
        <v>-1</v>
      </c>
      <c r="AQ2107" s="116">
        <v>778</v>
      </c>
      <c r="AR2107" s="116" t="s">
        <v>329</v>
      </c>
      <c r="AS2107" s="116" t="s">
        <v>250</v>
      </c>
      <c r="AT2107" s="116" t="s">
        <v>268</v>
      </c>
      <c r="AV2107" s="116">
        <v>84.7816126845768</v>
      </c>
      <c r="AW2107" s="116">
        <v>0.34091370580000002</v>
      </c>
    </row>
    <row r="2108" spans="1:49" x14ac:dyDescent="0.25">
      <c r="A2108" s="127">
        <v>180000</v>
      </c>
      <c r="B2108" s="127">
        <v>720000</v>
      </c>
      <c r="C2108" s="127">
        <v>720000</v>
      </c>
      <c r="D2108" s="116" t="s">
        <v>314</v>
      </c>
      <c r="E2108" s="116" t="s">
        <v>315</v>
      </c>
      <c r="F2108" s="116" t="s">
        <v>316</v>
      </c>
      <c r="G2108" s="116" t="s">
        <v>317</v>
      </c>
      <c r="H2108" s="116">
        <v>0.36</v>
      </c>
      <c r="I2108" s="116">
        <v>0.57999999999999996</v>
      </c>
      <c r="J2108" s="116" t="s">
        <v>268</v>
      </c>
      <c r="K2108" s="116">
        <v>0.14516050649032</v>
      </c>
      <c r="L2108" s="116">
        <v>3886.2272298392299</v>
      </c>
      <c r="M2108" s="116">
        <v>10.0173559091279</v>
      </c>
      <c r="N2108" s="116">
        <v>1.6526432991139901</v>
      </c>
      <c r="O2108" s="116">
        <v>1.45412445746283</v>
      </c>
      <c r="P2108" s="116">
        <v>0.23989853834722</v>
      </c>
      <c r="Q2108" s="116">
        <v>564.12671301994396</v>
      </c>
      <c r="R2108" s="116">
        <v>1210</v>
      </c>
      <c r="S2108" s="116" t="s">
        <v>318</v>
      </c>
      <c r="T2108" s="116">
        <v>1210</v>
      </c>
      <c r="U2108" s="116" t="s">
        <v>268</v>
      </c>
      <c r="V2108" s="116" t="s">
        <v>268</v>
      </c>
      <c r="Z2108" s="116">
        <v>0</v>
      </c>
      <c r="AA2108" s="116">
        <v>1</v>
      </c>
      <c r="AB2108" s="116">
        <v>1.45412445746283</v>
      </c>
      <c r="AC2108" s="116">
        <v>0.23989853834722</v>
      </c>
      <c r="AD2108" s="116">
        <v>915.733002757603</v>
      </c>
      <c r="AF2108" s="116">
        <v>-1</v>
      </c>
      <c r="AG2108" s="116">
        <v>-1</v>
      </c>
      <c r="AH2108" s="116">
        <v>-1</v>
      </c>
      <c r="AI2108" s="116">
        <v>-1</v>
      </c>
      <c r="AJ2108" s="116">
        <v>0</v>
      </c>
      <c r="AM2108" s="116" t="s">
        <v>319</v>
      </c>
      <c r="AN2108" s="116">
        <v>-1</v>
      </c>
      <c r="AQ2108" s="116">
        <v>778</v>
      </c>
      <c r="AR2108" s="116" t="s">
        <v>329</v>
      </c>
      <c r="AS2108" s="116" t="s">
        <v>250</v>
      </c>
      <c r="AT2108" s="116" t="s">
        <v>268</v>
      </c>
      <c r="AV2108" s="116">
        <v>139.70271260227699</v>
      </c>
      <c r="AW2108" s="116">
        <v>0.74268694469999996</v>
      </c>
    </row>
    <row r="2109" spans="1:49" x14ac:dyDescent="0.25">
      <c r="A2109" s="127">
        <v>180000</v>
      </c>
      <c r="B2109" s="127">
        <v>720000</v>
      </c>
      <c r="C2109" s="127">
        <v>720000</v>
      </c>
      <c r="D2109" s="116" t="s">
        <v>314</v>
      </c>
      <c r="E2109" s="116" t="s">
        <v>315</v>
      </c>
      <c r="F2109" s="116" t="s">
        <v>316</v>
      </c>
      <c r="G2109" s="116" t="s">
        <v>317</v>
      </c>
      <c r="H2109" s="116">
        <v>0.36</v>
      </c>
      <c r="I2109" s="116">
        <v>0.57999999999999996</v>
      </c>
      <c r="J2109" s="116" t="s">
        <v>268</v>
      </c>
      <c r="K2109" s="116">
        <v>2.7319805096189999E-2</v>
      </c>
      <c r="L2109" s="116">
        <v>3886.2272298392299</v>
      </c>
      <c r="M2109" s="116">
        <v>10.0173559091279</v>
      </c>
      <c r="N2109" s="116">
        <v>1.6526432991139901</v>
      </c>
      <c r="O2109" s="116">
        <v>0.27367221101661998</v>
      </c>
      <c r="P2109" s="116">
        <v>4.5149892825330003E-2</v>
      </c>
      <c r="Q2109" s="116">
        <v>106.17097047874501</v>
      </c>
      <c r="R2109" s="116">
        <v>1310</v>
      </c>
      <c r="S2109" s="116" t="s">
        <v>318</v>
      </c>
      <c r="T2109" s="116">
        <v>1310</v>
      </c>
      <c r="U2109" s="116" t="s">
        <v>268</v>
      </c>
      <c r="V2109" s="116" t="s">
        <v>268</v>
      </c>
      <c r="Z2109" s="116">
        <v>0</v>
      </c>
      <c r="AA2109" s="116">
        <v>1</v>
      </c>
      <c r="AB2109" s="116">
        <v>0.27367221101661998</v>
      </c>
      <c r="AC2109" s="116">
        <v>4.5149892825330003E-2</v>
      </c>
      <c r="AD2109" s="116">
        <v>106.170970478744</v>
      </c>
      <c r="AF2109" s="116">
        <v>-1</v>
      </c>
      <c r="AG2109" s="116">
        <v>-1</v>
      </c>
      <c r="AH2109" s="116">
        <v>-1</v>
      </c>
      <c r="AI2109" s="116">
        <v>-1</v>
      </c>
      <c r="AJ2109" s="116">
        <v>0</v>
      </c>
      <c r="AM2109" s="116" t="s">
        <v>319</v>
      </c>
      <c r="AN2109" s="116">
        <v>-1</v>
      </c>
      <c r="AQ2109" s="116">
        <v>778</v>
      </c>
      <c r="AR2109" s="116" t="s">
        <v>329</v>
      </c>
      <c r="AS2109" s="116" t="s">
        <v>250</v>
      </c>
      <c r="AT2109" s="116" t="s">
        <v>268</v>
      </c>
      <c r="AV2109" s="116">
        <v>42.2139294731736</v>
      </c>
      <c r="AW2109" s="116">
        <v>8.6107843000000003E-2</v>
      </c>
    </row>
    <row r="2110" spans="1:49" x14ac:dyDescent="0.25">
      <c r="A2110" s="127">
        <v>180000</v>
      </c>
      <c r="B2110" s="127">
        <v>720000</v>
      </c>
      <c r="C2110" s="127">
        <v>720000</v>
      </c>
      <c r="D2110" s="116" t="s">
        <v>314</v>
      </c>
      <c r="E2110" s="116" t="s">
        <v>315</v>
      </c>
      <c r="F2110" s="116" t="s">
        <v>316</v>
      </c>
      <c r="G2110" s="116" t="s">
        <v>317</v>
      </c>
      <c r="H2110" s="116">
        <v>0.36</v>
      </c>
      <c r="I2110" s="116">
        <v>0.57999999999999996</v>
      </c>
      <c r="J2110" s="116" t="s">
        <v>268</v>
      </c>
      <c r="K2110" s="116">
        <v>7.4052650507270001E-2</v>
      </c>
      <c r="L2110" s="116">
        <v>3886.2272298392299</v>
      </c>
      <c r="M2110" s="116">
        <v>10.0173559091279</v>
      </c>
      <c r="N2110" s="116">
        <v>1.6526432991139901</v>
      </c>
      <c r="O2110" s="116">
        <v>0.74181175614561001</v>
      </c>
      <c r="P2110" s="116">
        <v>0.12238261664246999</v>
      </c>
      <c r="Q2110" s="116">
        <v>287.78542684313197</v>
      </c>
      <c r="R2110" s="116">
        <v>1310</v>
      </c>
      <c r="S2110" s="116" t="s">
        <v>318</v>
      </c>
      <c r="T2110" s="116">
        <v>1310</v>
      </c>
      <c r="U2110" s="116" t="s">
        <v>268</v>
      </c>
      <c r="V2110" s="116" t="s">
        <v>268</v>
      </c>
      <c r="Z2110" s="116">
        <v>0</v>
      </c>
      <c r="AA2110" s="116">
        <v>1</v>
      </c>
      <c r="AB2110" s="116">
        <v>0.74181175614561001</v>
      </c>
      <c r="AC2110" s="116">
        <v>0.12238261664246999</v>
      </c>
      <c r="AD2110" s="116">
        <v>287.78542684313197</v>
      </c>
      <c r="AF2110" s="116">
        <v>-1</v>
      </c>
      <c r="AG2110" s="116">
        <v>-1</v>
      </c>
      <c r="AH2110" s="116">
        <v>-1</v>
      </c>
      <c r="AI2110" s="116">
        <v>-1</v>
      </c>
      <c r="AJ2110" s="116">
        <v>0</v>
      </c>
      <c r="AM2110" s="116" t="s">
        <v>319</v>
      </c>
      <c r="AN2110" s="116">
        <v>-1</v>
      </c>
      <c r="AQ2110" s="116">
        <v>778</v>
      </c>
      <c r="AR2110" s="116" t="s">
        <v>329</v>
      </c>
      <c r="AS2110" s="116" t="s">
        <v>250</v>
      </c>
      <c r="AT2110" s="116" t="s">
        <v>268</v>
      </c>
      <c r="AV2110" s="116">
        <v>74.052178613120205</v>
      </c>
      <c r="AW2110" s="116">
        <v>0.23340261709999999</v>
      </c>
    </row>
    <row r="2111" spans="1:49" x14ac:dyDescent="0.25">
      <c r="A2111" s="127">
        <v>180000</v>
      </c>
      <c r="B2111" s="127">
        <v>720000</v>
      </c>
      <c r="C2111" s="127">
        <v>720000</v>
      </c>
      <c r="D2111" s="116" t="s">
        <v>314</v>
      </c>
      <c r="E2111" s="116" t="s">
        <v>315</v>
      </c>
      <c r="F2111" s="116" t="s">
        <v>316</v>
      </c>
      <c r="G2111" s="116" t="s">
        <v>317</v>
      </c>
      <c r="H2111" s="116">
        <v>0.36</v>
      </c>
      <c r="I2111" s="116">
        <v>0.57999999999999996</v>
      </c>
      <c r="J2111" s="116" t="s">
        <v>268</v>
      </c>
      <c r="K2111" s="116">
        <v>0.28511196652380999</v>
      </c>
      <c r="L2111" s="116">
        <v>3859.0937390457598</v>
      </c>
      <c r="M2111" s="116">
        <v>11.3740560557621</v>
      </c>
      <c r="N2111" s="116">
        <v>2.0510240832682398</v>
      </c>
      <c r="O2111" s="116">
        <v>3.2428794894105102</v>
      </c>
      <c r="P2111" s="116">
        <v>0.58477150976832004</v>
      </c>
      <c r="Q2111" s="116">
        <v>1100.27380493909</v>
      </c>
      <c r="R2111" s="116">
        <v>1210</v>
      </c>
      <c r="S2111" s="116" t="s">
        <v>318</v>
      </c>
      <c r="T2111" s="116">
        <v>1210</v>
      </c>
      <c r="U2111" s="116" t="s">
        <v>268</v>
      </c>
      <c r="V2111" s="116" t="s">
        <v>268</v>
      </c>
      <c r="Z2111" s="116">
        <v>0</v>
      </c>
      <c r="AA2111" s="116">
        <v>1</v>
      </c>
      <c r="AB2111" s="116">
        <v>3.2428794894105102</v>
      </c>
      <c r="AC2111" s="116">
        <v>0.58477150976832004</v>
      </c>
      <c r="AD2111" s="116">
        <v>1100.27380493909</v>
      </c>
      <c r="AF2111" s="116">
        <v>-1</v>
      </c>
      <c r="AG2111" s="116">
        <v>-1</v>
      </c>
      <c r="AH2111" s="116">
        <v>-1</v>
      </c>
      <c r="AI2111" s="116">
        <v>-1</v>
      </c>
      <c r="AJ2111" s="116">
        <v>0</v>
      </c>
      <c r="AM2111" s="116" t="s">
        <v>319</v>
      </c>
      <c r="AN2111" s="116">
        <v>-1</v>
      </c>
      <c r="AQ2111" s="116">
        <v>778</v>
      </c>
      <c r="AR2111" s="116" t="s">
        <v>329</v>
      </c>
      <c r="AS2111" s="116" t="s">
        <v>250</v>
      </c>
      <c r="AT2111" s="116" t="s">
        <v>268</v>
      </c>
      <c r="AV2111" s="116">
        <v>174.924180572784</v>
      </c>
      <c r="AW2111" s="116">
        <v>0.89235507290000005</v>
      </c>
    </row>
    <row r="2112" spans="1:49" x14ac:dyDescent="0.25">
      <c r="A2112" s="127">
        <v>180000</v>
      </c>
      <c r="B2112" s="127">
        <v>720000</v>
      </c>
      <c r="C2112" s="127">
        <v>720000</v>
      </c>
      <c r="D2112" s="116" t="s">
        <v>314</v>
      </c>
      <c r="E2112" s="116" t="s">
        <v>315</v>
      </c>
      <c r="F2112" s="116" t="s">
        <v>316</v>
      </c>
      <c r="G2112" s="116" t="s">
        <v>317</v>
      </c>
      <c r="H2112" s="116">
        <v>0.36</v>
      </c>
      <c r="I2112" s="116">
        <v>0.57999999999999996</v>
      </c>
      <c r="J2112" s="116" t="s">
        <v>268</v>
      </c>
      <c r="K2112" s="116">
        <v>9.1789083530209994E-2</v>
      </c>
      <c r="L2112" s="116">
        <v>3859.0937390457598</v>
      </c>
      <c r="M2112" s="116">
        <v>11.3740560557621</v>
      </c>
      <c r="N2112" s="116">
        <v>2.0510240832682398</v>
      </c>
      <c r="O2112" s="116">
        <v>1.0440141813796899</v>
      </c>
      <c r="P2112" s="116">
        <v>0.18826162090158</v>
      </c>
      <c r="Q2112" s="116">
        <v>354.222677564197</v>
      </c>
      <c r="R2112" s="116">
        <v>1310</v>
      </c>
      <c r="S2112" s="116" t="s">
        <v>318</v>
      </c>
      <c r="T2112" s="116">
        <v>1310</v>
      </c>
      <c r="U2112" s="116" t="s">
        <v>268</v>
      </c>
      <c r="V2112" s="116" t="s">
        <v>268</v>
      </c>
      <c r="Z2112" s="116">
        <v>0</v>
      </c>
      <c r="AA2112" s="116">
        <v>1</v>
      </c>
      <c r="AB2112" s="116">
        <v>1.0440141813796899</v>
      </c>
      <c r="AC2112" s="116">
        <v>0.18826162090158</v>
      </c>
      <c r="AD2112" s="116">
        <v>354.22267756419598</v>
      </c>
      <c r="AF2112" s="116">
        <v>-1</v>
      </c>
      <c r="AG2112" s="116">
        <v>-1</v>
      </c>
      <c r="AH2112" s="116">
        <v>-1</v>
      </c>
      <c r="AI2112" s="116">
        <v>-1</v>
      </c>
      <c r="AJ2112" s="116">
        <v>0</v>
      </c>
      <c r="AM2112" s="116" t="s">
        <v>319</v>
      </c>
      <c r="AN2112" s="116">
        <v>-1</v>
      </c>
      <c r="AQ2112" s="116">
        <v>778</v>
      </c>
      <c r="AR2112" s="116" t="s">
        <v>329</v>
      </c>
      <c r="AS2112" s="116" t="s">
        <v>250</v>
      </c>
      <c r="AT2112" s="116" t="s">
        <v>268</v>
      </c>
      <c r="AV2112" s="116">
        <v>77.966457270790599</v>
      </c>
      <c r="AW2112" s="116">
        <v>0.28728522109999999</v>
      </c>
    </row>
    <row r="2113" spans="1:49" x14ac:dyDescent="0.25">
      <c r="A2113" s="127">
        <v>180000</v>
      </c>
      <c r="B2113" s="127">
        <v>720000</v>
      </c>
      <c r="C2113" s="127">
        <v>720000</v>
      </c>
      <c r="D2113" s="116" t="s">
        <v>314</v>
      </c>
      <c r="E2113" s="116" t="s">
        <v>315</v>
      </c>
      <c r="F2113" s="116" t="s">
        <v>316</v>
      </c>
      <c r="G2113" s="116" t="s">
        <v>317</v>
      </c>
      <c r="H2113" s="116">
        <v>0.36</v>
      </c>
      <c r="I2113" s="116">
        <v>0.57999999999999996</v>
      </c>
      <c r="J2113" s="116" t="s">
        <v>268</v>
      </c>
      <c r="K2113" s="116">
        <v>2.6355792912899998E-3</v>
      </c>
      <c r="L2113" s="116">
        <v>3859.0937390457598</v>
      </c>
      <c r="M2113" s="116">
        <v>11.3740560557621</v>
      </c>
      <c r="N2113" s="116">
        <v>2.0510240832682398</v>
      </c>
      <c r="O2113" s="116">
        <v>2.997722659855E-2</v>
      </c>
      <c r="P2113" s="116">
        <v>5.4056365997999997E-3</v>
      </c>
      <c r="Q2113" s="116">
        <v>10.1709475417797</v>
      </c>
      <c r="R2113" s="116">
        <v>1310</v>
      </c>
      <c r="S2113" s="116" t="s">
        <v>318</v>
      </c>
      <c r="T2113" s="116">
        <v>1310</v>
      </c>
      <c r="U2113" s="116" t="s">
        <v>268</v>
      </c>
      <c r="V2113" s="116" t="s">
        <v>268</v>
      </c>
      <c r="Z2113" s="116">
        <v>0</v>
      </c>
      <c r="AA2113" s="116">
        <v>1</v>
      </c>
      <c r="AB2113" s="116">
        <v>2.997722659855E-2</v>
      </c>
      <c r="AC2113" s="116">
        <v>5.4056365997999997E-3</v>
      </c>
      <c r="AD2113" s="116">
        <v>10.1709475417798</v>
      </c>
      <c r="AF2113" s="116">
        <v>-1</v>
      </c>
      <c r="AG2113" s="116">
        <v>-1</v>
      </c>
      <c r="AH2113" s="116">
        <v>-1</v>
      </c>
      <c r="AI2113" s="116">
        <v>-1</v>
      </c>
      <c r="AJ2113" s="116">
        <v>0</v>
      </c>
      <c r="AM2113" s="116" t="s">
        <v>319</v>
      </c>
      <c r="AN2113" s="116">
        <v>-1</v>
      </c>
      <c r="AQ2113" s="116">
        <v>778</v>
      </c>
      <c r="AR2113" s="116" t="s">
        <v>329</v>
      </c>
      <c r="AS2113" s="116" t="s">
        <v>250</v>
      </c>
      <c r="AT2113" s="116" t="s">
        <v>268</v>
      </c>
      <c r="AV2113" s="116">
        <v>26.3024007859532</v>
      </c>
      <c r="AW2113" s="116">
        <v>8.2489437000000006E-3</v>
      </c>
    </row>
    <row r="2114" spans="1:49" x14ac:dyDescent="0.25">
      <c r="A2114" s="127">
        <v>180000</v>
      </c>
      <c r="B2114" s="127">
        <v>720000</v>
      </c>
      <c r="C2114" s="127">
        <v>720000</v>
      </c>
      <c r="D2114" s="116" t="s">
        <v>314</v>
      </c>
      <c r="E2114" s="116" t="s">
        <v>315</v>
      </c>
      <c r="F2114" s="116" t="s">
        <v>316</v>
      </c>
      <c r="G2114" s="116" t="s">
        <v>317</v>
      </c>
      <c r="H2114" s="116">
        <v>0.36</v>
      </c>
      <c r="I2114" s="116">
        <v>0.57999999999999996</v>
      </c>
      <c r="J2114" s="116" t="s">
        <v>268</v>
      </c>
      <c r="K2114" s="116">
        <v>5.0173627530549998E-2</v>
      </c>
      <c r="L2114" s="116">
        <v>3859.0937390457598</v>
      </c>
      <c r="M2114" s="116">
        <v>11.3740560557621</v>
      </c>
      <c r="N2114" s="116">
        <v>2.0510240832682398</v>
      </c>
      <c r="O2114" s="116">
        <v>0.57067765205346999</v>
      </c>
      <c r="P2114" s="116">
        <v>0.10290731841009999</v>
      </c>
      <c r="Q2114" s="116">
        <v>193.62473186838201</v>
      </c>
      <c r="R2114" s="116">
        <v>1310</v>
      </c>
      <c r="S2114" s="116" t="s">
        <v>318</v>
      </c>
      <c r="T2114" s="116">
        <v>1310</v>
      </c>
      <c r="U2114" s="116" t="s">
        <v>268</v>
      </c>
      <c r="V2114" s="116" t="s">
        <v>268</v>
      </c>
      <c r="Z2114" s="116">
        <v>0</v>
      </c>
      <c r="AA2114" s="116">
        <v>1</v>
      </c>
      <c r="AB2114" s="116">
        <v>0.57067765205346999</v>
      </c>
      <c r="AC2114" s="116">
        <v>0.10290731841009999</v>
      </c>
      <c r="AD2114" s="116">
        <v>193.62473186838099</v>
      </c>
      <c r="AF2114" s="116">
        <v>-1</v>
      </c>
      <c r="AG2114" s="116">
        <v>-1</v>
      </c>
      <c r="AH2114" s="116">
        <v>-1</v>
      </c>
      <c r="AI2114" s="116">
        <v>-1</v>
      </c>
      <c r="AJ2114" s="116">
        <v>0</v>
      </c>
      <c r="AM2114" s="116" t="s">
        <v>319</v>
      </c>
      <c r="AN2114" s="116">
        <v>-1</v>
      </c>
      <c r="AQ2114" s="116">
        <v>778</v>
      </c>
      <c r="AR2114" s="116" t="s">
        <v>329</v>
      </c>
      <c r="AS2114" s="116" t="s">
        <v>250</v>
      </c>
      <c r="AT2114" s="116" t="s">
        <v>268</v>
      </c>
      <c r="AV2114" s="116">
        <v>57.547843999546998</v>
      </c>
      <c r="AW2114" s="116">
        <v>0.1570354679</v>
      </c>
    </row>
    <row r="2115" spans="1:49" x14ac:dyDescent="0.25">
      <c r="A2115" s="127">
        <v>180000</v>
      </c>
      <c r="B2115" s="127">
        <v>720000</v>
      </c>
      <c r="C2115" s="127">
        <v>720000</v>
      </c>
      <c r="D2115" s="116" t="s">
        <v>314</v>
      </c>
      <c r="E2115" s="116" t="s">
        <v>315</v>
      </c>
      <c r="F2115" s="116" t="s">
        <v>316</v>
      </c>
      <c r="G2115" s="116" t="s">
        <v>317</v>
      </c>
      <c r="H2115" s="116">
        <v>0.36</v>
      </c>
      <c r="I2115" s="116">
        <v>0.57999999999999996</v>
      </c>
      <c r="J2115" s="116" t="s">
        <v>268</v>
      </c>
      <c r="K2115" s="116">
        <v>5.5955798313670001E-2</v>
      </c>
      <c r="L2115" s="116">
        <v>3859.0937390457598</v>
      </c>
      <c r="M2115" s="116">
        <v>11.3740560557621</v>
      </c>
      <c r="N2115" s="116">
        <v>2.0510240832682398</v>
      </c>
      <c r="O2115" s="116">
        <v>0.63644438666460001</v>
      </c>
      <c r="P2115" s="116">
        <v>0.11476668993983</v>
      </c>
      <c r="Q2115" s="116">
        <v>215.93867093559101</v>
      </c>
      <c r="R2115" s="116">
        <v>1310</v>
      </c>
      <c r="S2115" s="116" t="s">
        <v>318</v>
      </c>
      <c r="T2115" s="116">
        <v>1310</v>
      </c>
      <c r="U2115" s="116" t="s">
        <v>268</v>
      </c>
      <c r="V2115" s="116" t="s">
        <v>268</v>
      </c>
      <c r="Z2115" s="116">
        <v>0</v>
      </c>
      <c r="AA2115" s="116">
        <v>1</v>
      </c>
      <c r="AB2115" s="116">
        <v>0.63644438666460001</v>
      </c>
      <c r="AC2115" s="116">
        <v>0.11476668993983</v>
      </c>
      <c r="AD2115" s="116">
        <v>215.938670935593</v>
      </c>
      <c r="AF2115" s="116">
        <v>-1</v>
      </c>
      <c r="AG2115" s="116">
        <v>-1</v>
      </c>
      <c r="AH2115" s="116">
        <v>-1</v>
      </c>
      <c r="AI2115" s="116">
        <v>-1</v>
      </c>
      <c r="AJ2115" s="116">
        <v>0</v>
      </c>
      <c r="AM2115" s="116" t="s">
        <v>319</v>
      </c>
      <c r="AN2115" s="116">
        <v>-1</v>
      </c>
      <c r="AQ2115" s="116">
        <v>778</v>
      </c>
      <c r="AR2115" s="116" t="s">
        <v>329</v>
      </c>
      <c r="AS2115" s="116" t="s">
        <v>250</v>
      </c>
      <c r="AT2115" s="116" t="s">
        <v>268</v>
      </c>
      <c r="AV2115" s="116">
        <v>61.091576377472201</v>
      </c>
      <c r="AW2115" s="116">
        <v>0.17513274200000001</v>
      </c>
    </row>
    <row r="2116" spans="1:49" x14ac:dyDescent="0.25">
      <c r="A2116" s="127">
        <v>180000</v>
      </c>
      <c r="B2116" s="127">
        <v>720000</v>
      </c>
      <c r="C2116" s="127">
        <v>720000</v>
      </c>
      <c r="D2116" s="116" t="s">
        <v>314</v>
      </c>
      <c r="E2116" s="116" t="s">
        <v>315</v>
      </c>
      <c r="F2116" s="116" t="s">
        <v>316</v>
      </c>
      <c r="G2116" s="116" t="s">
        <v>317</v>
      </c>
      <c r="H2116" s="116">
        <v>0.36</v>
      </c>
      <c r="I2116" s="116">
        <v>0.57999999999999996</v>
      </c>
      <c r="J2116" s="116" t="s">
        <v>268</v>
      </c>
      <c r="K2116" s="116">
        <v>4.7554998992459997E-2</v>
      </c>
      <c r="L2116" s="116">
        <v>3859.0937390457598</v>
      </c>
      <c r="M2116" s="116">
        <v>11.3740560557621</v>
      </c>
      <c r="N2116" s="116">
        <v>2.0510240832682398</v>
      </c>
      <c r="O2116" s="116">
        <v>0.54089322427204001</v>
      </c>
      <c r="P2116" s="116">
        <v>9.7536448213339996E-2</v>
      </c>
      <c r="Q2116" s="116">
        <v>183.51919887215999</v>
      </c>
      <c r="R2116" s="116">
        <v>1310</v>
      </c>
      <c r="S2116" s="116" t="s">
        <v>318</v>
      </c>
      <c r="T2116" s="116">
        <v>1310</v>
      </c>
      <c r="U2116" s="116" t="s">
        <v>268</v>
      </c>
      <c r="V2116" s="116" t="s">
        <v>268</v>
      </c>
      <c r="Z2116" s="116">
        <v>0</v>
      </c>
      <c r="AA2116" s="116">
        <v>1</v>
      </c>
      <c r="AB2116" s="116">
        <v>0.54089322427204001</v>
      </c>
      <c r="AC2116" s="116">
        <v>9.7536448213339996E-2</v>
      </c>
      <c r="AD2116" s="116">
        <v>183.519198872159</v>
      </c>
      <c r="AF2116" s="116">
        <v>-1</v>
      </c>
      <c r="AG2116" s="116">
        <v>-1</v>
      </c>
      <c r="AH2116" s="116">
        <v>-1</v>
      </c>
      <c r="AI2116" s="116">
        <v>-1</v>
      </c>
      <c r="AJ2116" s="116">
        <v>0</v>
      </c>
      <c r="AM2116" s="116" t="s">
        <v>319</v>
      </c>
      <c r="AN2116" s="116">
        <v>-1</v>
      </c>
      <c r="AQ2116" s="116">
        <v>778</v>
      </c>
      <c r="AR2116" s="116" t="s">
        <v>329</v>
      </c>
      <c r="AS2116" s="116" t="s">
        <v>250</v>
      </c>
      <c r="AT2116" s="116" t="s">
        <v>268</v>
      </c>
      <c r="AV2116" s="116">
        <v>55.635982611120802</v>
      </c>
      <c r="AW2116" s="116">
        <v>0.1488395773</v>
      </c>
    </row>
    <row r="2117" spans="1:49" x14ac:dyDescent="0.25">
      <c r="A2117" s="127">
        <v>180000</v>
      </c>
      <c r="B2117" s="127">
        <v>720000</v>
      </c>
      <c r="C2117" s="127">
        <v>720000</v>
      </c>
      <c r="D2117" s="116" t="s">
        <v>314</v>
      </c>
      <c r="E2117" s="116" t="s">
        <v>315</v>
      </c>
      <c r="F2117" s="116" t="s">
        <v>316</v>
      </c>
      <c r="G2117" s="116" t="s">
        <v>317</v>
      </c>
      <c r="H2117" s="116">
        <v>0.36</v>
      </c>
      <c r="I2117" s="116">
        <v>0.57999999999999996</v>
      </c>
      <c r="J2117" s="116" t="s">
        <v>268</v>
      </c>
      <c r="K2117" s="116">
        <v>8.4542399646989994E-2</v>
      </c>
      <c r="L2117" s="116">
        <v>3859.0937390457598</v>
      </c>
      <c r="M2117" s="116">
        <v>11.3740560557621</v>
      </c>
      <c r="N2117" s="116">
        <v>2.0510240832682398</v>
      </c>
      <c r="O2117" s="116">
        <v>0.96158999267350997</v>
      </c>
      <c r="P2117" s="116">
        <v>0.17339849773325999</v>
      </c>
      <c r="Q2117" s="116">
        <v>326.25704516160403</v>
      </c>
      <c r="R2117" s="116">
        <v>1310</v>
      </c>
      <c r="S2117" s="116" t="s">
        <v>318</v>
      </c>
      <c r="T2117" s="116">
        <v>1310</v>
      </c>
      <c r="U2117" s="116" t="s">
        <v>268</v>
      </c>
      <c r="V2117" s="116" t="s">
        <v>268</v>
      </c>
      <c r="Z2117" s="116">
        <v>0</v>
      </c>
      <c r="AA2117" s="116">
        <v>1</v>
      </c>
      <c r="AB2117" s="116">
        <v>0.96158999267350997</v>
      </c>
      <c r="AC2117" s="116">
        <v>0.17339849773325999</v>
      </c>
      <c r="AD2117" s="116">
        <v>326.257045161603</v>
      </c>
      <c r="AF2117" s="116">
        <v>-1</v>
      </c>
      <c r="AG2117" s="116">
        <v>-1</v>
      </c>
      <c r="AH2117" s="116">
        <v>-1</v>
      </c>
      <c r="AI2117" s="116">
        <v>-1</v>
      </c>
      <c r="AJ2117" s="116">
        <v>0</v>
      </c>
      <c r="AM2117" s="116" t="s">
        <v>319</v>
      </c>
      <c r="AN2117" s="116">
        <v>-1</v>
      </c>
      <c r="AQ2117" s="116">
        <v>778</v>
      </c>
      <c r="AR2117" s="116" t="s">
        <v>329</v>
      </c>
      <c r="AS2117" s="116" t="s">
        <v>250</v>
      </c>
      <c r="AT2117" s="116" t="s">
        <v>268</v>
      </c>
      <c r="AV2117" s="116">
        <v>75.035114413169694</v>
      </c>
      <c r="AW2117" s="116">
        <v>0.26460425399999998</v>
      </c>
    </row>
    <row r="2118" spans="1:49" x14ac:dyDescent="0.25">
      <c r="A2118" s="127">
        <v>180000</v>
      </c>
      <c r="B2118" s="127">
        <v>720000</v>
      </c>
      <c r="C2118" s="127">
        <v>720000</v>
      </c>
      <c r="D2118" s="116" t="s">
        <v>314</v>
      </c>
      <c r="E2118" s="116" t="s">
        <v>315</v>
      </c>
      <c r="F2118" s="116" t="s">
        <v>316</v>
      </c>
      <c r="G2118" s="116" t="s">
        <v>317</v>
      </c>
      <c r="H2118" s="116">
        <v>0.36</v>
      </c>
      <c r="I2118" s="116">
        <v>0.57999999999999996</v>
      </c>
      <c r="J2118" s="116" t="s">
        <v>268</v>
      </c>
      <c r="K2118" s="116">
        <v>0.41599612373563</v>
      </c>
      <c r="L2118" s="116">
        <v>3822.2993473409101</v>
      </c>
      <c r="M2118" s="116">
        <v>10.7457356879983</v>
      </c>
      <c r="N2118" s="116">
        <v>1.7811000593290101</v>
      </c>
      <c r="O2118" s="116">
        <v>4.4701843928949998</v>
      </c>
      <c r="P2118" s="116">
        <v>0.74093072066618004</v>
      </c>
      <c r="Q2118" s="116">
        <v>1590.06171225107</v>
      </c>
      <c r="R2118" s="116">
        <v>1210</v>
      </c>
      <c r="S2118" s="116" t="s">
        <v>318</v>
      </c>
      <c r="T2118" s="116">
        <v>1210</v>
      </c>
      <c r="U2118" s="116" t="s">
        <v>268</v>
      </c>
      <c r="V2118" s="116" t="s">
        <v>268</v>
      </c>
      <c r="Z2118" s="116">
        <v>0</v>
      </c>
      <c r="AA2118" s="116">
        <v>1</v>
      </c>
      <c r="AB2118" s="116">
        <v>4.4701843928949998</v>
      </c>
      <c r="AC2118" s="116">
        <v>0.74093072066618004</v>
      </c>
      <c r="AD2118" s="116">
        <v>1590.06171225107</v>
      </c>
      <c r="AF2118" s="116">
        <v>-1</v>
      </c>
      <c r="AG2118" s="116">
        <v>-1</v>
      </c>
      <c r="AH2118" s="116">
        <v>-1</v>
      </c>
      <c r="AI2118" s="116">
        <v>-1</v>
      </c>
      <c r="AJ2118" s="116">
        <v>0</v>
      </c>
      <c r="AM2118" s="116" t="s">
        <v>319</v>
      </c>
      <c r="AN2118" s="116">
        <v>-1</v>
      </c>
      <c r="AQ2118" s="116">
        <v>778</v>
      </c>
      <c r="AR2118" s="116" t="s">
        <v>329</v>
      </c>
      <c r="AS2118" s="116" t="s">
        <v>250</v>
      </c>
      <c r="AT2118" s="116" t="s">
        <v>268</v>
      </c>
      <c r="AV2118" s="116">
        <v>186.880393561575</v>
      </c>
      <c r="AW2118" s="116">
        <v>1.2895877633999999</v>
      </c>
    </row>
    <row r="2119" spans="1:49" x14ac:dyDescent="0.25">
      <c r="A2119" s="127">
        <v>180000</v>
      </c>
      <c r="B2119" s="127">
        <v>720000</v>
      </c>
      <c r="C2119" s="127">
        <v>720000</v>
      </c>
      <c r="D2119" s="116" t="s">
        <v>314</v>
      </c>
      <c r="E2119" s="116" t="s">
        <v>315</v>
      </c>
      <c r="F2119" s="116" t="s">
        <v>316</v>
      </c>
      <c r="G2119" s="116" t="s">
        <v>317</v>
      </c>
      <c r="H2119" s="116">
        <v>0.36</v>
      </c>
      <c r="I2119" s="116">
        <v>0.57999999999999996</v>
      </c>
      <c r="J2119" s="116" t="s">
        <v>332</v>
      </c>
      <c r="K2119" s="116">
        <v>3.2474666766999997E-2</v>
      </c>
      <c r="L2119" s="116">
        <v>3822.2993473409101</v>
      </c>
      <c r="M2119" s="116">
        <v>10.7457356879983</v>
      </c>
      <c r="N2119" s="116">
        <v>1.7811000593290101</v>
      </c>
      <c r="O2119" s="116">
        <v>0.34896418563409998</v>
      </c>
      <c r="P2119" s="116">
        <v>5.7840630905410001E-2</v>
      </c>
      <c r="Q2119" s="116">
        <v>124.127897588652</v>
      </c>
      <c r="R2119" s="116">
        <v>1210</v>
      </c>
      <c r="S2119" s="116" t="s">
        <v>318</v>
      </c>
      <c r="T2119" s="116">
        <v>1210</v>
      </c>
      <c r="U2119" s="116" t="s">
        <v>333</v>
      </c>
      <c r="V2119" s="116" t="s">
        <v>332</v>
      </c>
      <c r="Z2119" s="116">
        <v>0</v>
      </c>
      <c r="AA2119" s="116">
        <v>1</v>
      </c>
      <c r="AB2119" s="116">
        <v>0.34896418563409998</v>
      </c>
      <c r="AC2119" s="116">
        <v>5.7840630905410001E-2</v>
      </c>
      <c r="AD2119" s="116">
        <v>124.127897588653</v>
      </c>
      <c r="AF2119" s="116">
        <v>-1</v>
      </c>
      <c r="AG2119" s="116">
        <v>-1</v>
      </c>
      <c r="AH2119" s="116">
        <v>-1</v>
      </c>
      <c r="AI2119" s="116">
        <v>-1</v>
      </c>
      <c r="AJ2119" s="116">
        <v>0</v>
      </c>
      <c r="AM2119" s="116" t="s">
        <v>319</v>
      </c>
      <c r="AN2119" s="116">
        <v>-1</v>
      </c>
      <c r="AQ2119" s="116">
        <v>778</v>
      </c>
      <c r="AR2119" s="116" t="s">
        <v>329</v>
      </c>
      <c r="AS2119" s="116" t="s">
        <v>250</v>
      </c>
      <c r="AT2119" s="116" t="s">
        <v>268</v>
      </c>
      <c r="AV2119" s="116">
        <v>52.322747869892602</v>
      </c>
      <c r="AW2119" s="116">
        <v>0.10067144980000001</v>
      </c>
    </row>
    <row r="2120" spans="1:49" x14ac:dyDescent="0.25">
      <c r="A2120" s="127">
        <v>180000</v>
      </c>
      <c r="B2120" s="127">
        <v>720000</v>
      </c>
      <c r="C2120" s="127">
        <v>720000</v>
      </c>
      <c r="D2120" s="116" t="s">
        <v>314</v>
      </c>
      <c r="E2120" s="116" t="s">
        <v>315</v>
      </c>
      <c r="F2120" s="116" t="s">
        <v>316</v>
      </c>
      <c r="G2120" s="116" t="s">
        <v>317</v>
      </c>
      <c r="H2120" s="116">
        <v>0.36</v>
      </c>
      <c r="I2120" s="116">
        <v>0.57999999999999996</v>
      </c>
      <c r="J2120" s="116" t="s">
        <v>268</v>
      </c>
      <c r="K2120" s="116">
        <v>0.11553801051029999</v>
      </c>
      <c r="L2120" s="116">
        <v>3822.2993473409101</v>
      </c>
      <c r="M2120" s="116">
        <v>10.7457356879983</v>
      </c>
      <c r="N2120" s="116">
        <v>1.7811000593290101</v>
      </c>
      <c r="O2120" s="116">
        <v>1.24154092286087</v>
      </c>
      <c r="P2120" s="116">
        <v>0.20578475737464999</v>
      </c>
      <c r="Q2120" s="116">
        <v>441.62086216659497</v>
      </c>
      <c r="R2120" s="116">
        <v>1310</v>
      </c>
      <c r="S2120" s="116" t="s">
        <v>318</v>
      </c>
      <c r="T2120" s="116">
        <v>1310</v>
      </c>
      <c r="U2120" s="116" t="s">
        <v>268</v>
      </c>
      <c r="V2120" s="116" t="s">
        <v>268</v>
      </c>
      <c r="Z2120" s="116">
        <v>0</v>
      </c>
      <c r="AA2120" s="116">
        <v>1</v>
      </c>
      <c r="AB2120" s="116">
        <v>1.24154092286087</v>
      </c>
      <c r="AC2120" s="116">
        <v>0.20578475737464999</v>
      </c>
      <c r="AD2120" s="116">
        <v>441.62086216659497</v>
      </c>
      <c r="AF2120" s="116">
        <v>-1</v>
      </c>
      <c r="AG2120" s="116">
        <v>-1</v>
      </c>
      <c r="AH2120" s="116">
        <v>-1</v>
      </c>
      <c r="AI2120" s="116">
        <v>-1</v>
      </c>
      <c r="AJ2120" s="116">
        <v>0</v>
      </c>
      <c r="AM2120" s="116" t="s">
        <v>319</v>
      </c>
      <c r="AN2120" s="116">
        <v>-1</v>
      </c>
      <c r="AQ2120" s="116">
        <v>778</v>
      </c>
      <c r="AR2120" s="116" t="s">
        <v>329</v>
      </c>
      <c r="AS2120" s="116" t="s">
        <v>250</v>
      </c>
      <c r="AT2120" s="116" t="s">
        <v>268</v>
      </c>
      <c r="AV2120" s="116">
        <v>91.627741347199205</v>
      </c>
      <c r="AW2120" s="116">
        <v>0.3581677714</v>
      </c>
    </row>
    <row r="2121" spans="1:49" x14ac:dyDescent="0.25">
      <c r="A2121" s="127">
        <v>180000</v>
      </c>
      <c r="B2121" s="127">
        <v>720000</v>
      </c>
      <c r="C2121" s="127">
        <v>720000</v>
      </c>
      <c r="D2121" s="116" t="s">
        <v>314</v>
      </c>
      <c r="E2121" s="116" t="s">
        <v>315</v>
      </c>
      <c r="F2121" s="116" t="s">
        <v>316</v>
      </c>
      <c r="G2121" s="116" t="s">
        <v>317</v>
      </c>
      <c r="H2121" s="116">
        <v>0.36</v>
      </c>
      <c r="I2121" s="116">
        <v>0.57999999999999996</v>
      </c>
      <c r="J2121" s="116" t="s">
        <v>332</v>
      </c>
      <c r="K2121" s="116">
        <v>4.8264907357159999E-2</v>
      </c>
      <c r="L2121" s="116">
        <v>3822.2993473409101</v>
      </c>
      <c r="M2121" s="116">
        <v>10.7457356879983</v>
      </c>
      <c r="N2121" s="116">
        <v>1.7811000593290101</v>
      </c>
      <c r="O2121" s="116">
        <v>0.51864193746582998</v>
      </c>
      <c r="P2121" s="116">
        <v>8.5964629357349998E-2</v>
      </c>
      <c r="Q2121" s="116">
        <v>184.48292389076499</v>
      </c>
      <c r="R2121" s="116">
        <v>1310</v>
      </c>
      <c r="S2121" s="116" t="s">
        <v>318</v>
      </c>
      <c r="T2121" s="116">
        <v>1310</v>
      </c>
      <c r="U2121" s="116" t="s">
        <v>333</v>
      </c>
      <c r="V2121" s="116" t="s">
        <v>332</v>
      </c>
      <c r="Z2121" s="116">
        <v>0</v>
      </c>
      <c r="AA2121" s="116">
        <v>1</v>
      </c>
      <c r="AB2121" s="116">
        <v>0.51864193746582998</v>
      </c>
      <c r="AC2121" s="116">
        <v>8.5964629357349998E-2</v>
      </c>
      <c r="AD2121" s="116">
        <v>184.48292389076499</v>
      </c>
      <c r="AF2121" s="116">
        <v>-1</v>
      </c>
      <c r="AG2121" s="116">
        <v>-1</v>
      </c>
      <c r="AH2121" s="116">
        <v>-1</v>
      </c>
      <c r="AI2121" s="116">
        <v>-1</v>
      </c>
      <c r="AJ2121" s="116">
        <v>0</v>
      </c>
      <c r="AM2121" s="116" t="s">
        <v>319</v>
      </c>
      <c r="AN2121" s="116">
        <v>-1</v>
      </c>
      <c r="AQ2121" s="116">
        <v>778</v>
      </c>
      <c r="AR2121" s="116" t="s">
        <v>329</v>
      </c>
      <c r="AS2121" s="116" t="s">
        <v>250</v>
      </c>
      <c r="AT2121" s="116" t="s">
        <v>268</v>
      </c>
      <c r="AV2121" s="116">
        <v>74.004307703843097</v>
      </c>
      <c r="AW2121" s="116">
        <v>0.14962118730000001</v>
      </c>
    </row>
    <row r="2122" spans="1:49" x14ac:dyDescent="0.25">
      <c r="A2122" s="127">
        <v>180000</v>
      </c>
      <c r="B2122" s="127">
        <v>720000</v>
      </c>
      <c r="C2122" s="127">
        <v>720000</v>
      </c>
      <c r="D2122" s="116" t="s">
        <v>314</v>
      </c>
      <c r="E2122" s="116" t="s">
        <v>315</v>
      </c>
      <c r="F2122" s="116" t="s">
        <v>316</v>
      </c>
      <c r="G2122" s="116" t="s">
        <v>317</v>
      </c>
      <c r="H2122" s="116">
        <v>0.36</v>
      </c>
      <c r="I2122" s="116">
        <v>0.57999999999999996</v>
      </c>
      <c r="J2122" s="116" t="s">
        <v>268</v>
      </c>
      <c r="K2122" s="116">
        <v>5.4897454588899997E-3</v>
      </c>
      <c r="L2122" s="116">
        <v>3822.2993473409101</v>
      </c>
      <c r="M2122" s="116">
        <v>10.7457356879983</v>
      </c>
      <c r="N2122" s="116">
        <v>1.7811000593290101</v>
      </c>
      <c r="O2122" s="116">
        <v>5.8991353695649999E-2</v>
      </c>
      <c r="P2122" s="116">
        <v>9.7777859625300008E-3</v>
      </c>
      <c r="Q2122" s="116">
        <v>20.9834504845944</v>
      </c>
      <c r="R2122" s="116">
        <v>1310</v>
      </c>
      <c r="S2122" s="116" t="s">
        <v>318</v>
      </c>
      <c r="T2122" s="116">
        <v>1310</v>
      </c>
      <c r="U2122" s="116" t="s">
        <v>268</v>
      </c>
      <c r="V2122" s="116" t="s">
        <v>268</v>
      </c>
      <c r="Z2122" s="116">
        <v>0</v>
      </c>
      <c r="AA2122" s="116">
        <v>1</v>
      </c>
      <c r="AB2122" s="116">
        <v>5.8991353695649999E-2</v>
      </c>
      <c r="AC2122" s="116">
        <v>9.7777859625300008E-3</v>
      </c>
      <c r="AD2122" s="116">
        <v>20.9834504845956</v>
      </c>
      <c r="AF2122" s="116">
        <v>-1</v>
      </c>
      <c r="AG2122" s="116">
        <v>-1</v>
      </c>
      <c r="AH2122" s="116">
        <v>-1</v>
      </c>
      <c r="AI2122" s="116">
        <v>-1</v>
      </c>
      <c r="AJ2122" s="116">
        <v>0</v>
      </c>
      <c r="AM2122" s="116" t="s">
        <v>319</v>
      </c>
      <c r="AN2122" s="116">
        <v>-1</v>
      </c>
      <c r="AQ2122" s="116">
        <v>778</v>
      </c>
      <c r="AR2122" s="116" t="s">
        <v>329</v>
      </c>
      <c r="AS2122" s="116" t="s">
        <v>250</v>
      </c>
      <c r="AT2122" s="116" t="s">
        <v>268</v>
      </c>
      <c r="AV2122" s="116">
        <v>20.520521380727502</v>
      </c>
      <c r="AW2122" s="116">
        <v>1.7018208E-2</v>
      </c>
    </row>
    <row r="2123" spans="1:49" x14ac:dyDescent="0.25">
      <c r="A2123" s="127">
        <v>180000</v>
      </c>
      <c r="B2123" s="127">
        <v>720000</v>
      </c>
      <c r="C2123" s="127">
        <v>720000</v>
      </c>
      <c r="D2123" s="116" t="s">
        <v>314</v>
      </c>
      <c r="E2123" s="116" t="s">
        <v>315</v>
      </c>
      <c r="F2123" s="116" t="s">
        <v>316</v>
      </c>
      <c r="G2123" s="116" t="s">
        <v>317</v>
      </c>
      <c r="H2123" s="116">
        <v>0.36</v>
      </c>
      <c r="I2123" s="116">
        <v>0.57999999999999996</v>
      </c>
      <c r="J2123" s="116" t="s">
        <v>268</v>
      </c>
      <c r="K2123" s="116">
        <v>1.086505737111E-2</v>
      </c>
      <c r="L2123" s="116">
        <v>3515.2701189728</v>
      </c>
      <c r="M2123" s="116">
        <v>9.1923822437696607</v>
      </c>
      <c r="N2123" s="116">
        <v>1.4416013240411201</v>
      </c>
      <c r="O2123" s="116">
        <v>9.9875760455730003E-2</v>
      </c>
      <c r="P2123" s="116">
        <v>1.566308109197E-2</v>
      </c>
      <c r="Q2123" s="116">
        <v>38.193611517588202</v>
      </c>
      <c r="R2123" s="116">
        <v>1210</v>
      </c>
      <c r="S2123" s="116" t="s">
        <v>318</v>
      </c>
      <c r="T2123" s="116">
        <v>1210</v>
      </c>
      <c r="U2123" s="116" t="s">
        <v>268</v>
      </c>
      <c r="V2123" s="116" t="s">
        <v>268</v>
      </c>
      <c r="Z2123" s="116">
        <v>0</v>
      </c>
      <c r="AA2123" s="116">
        <v>1</v>
      </c>
      <c r="AB2123" s="116">
        <v>9.9875760455730003E-2</v>
      </c>
      <c r="AC2123" s="116">
        <v>1.566308109197E-2</v>
      </c>
      <c r="AD2123" s="116">
        <v>602.38621551242295</v>
      </c>
      <c r="AF2123" s="116">
        <v>-1</v>
      </c>
      <c r="AG2123" s="116">
        <v>-1</v>
      </c>
      <c r="AH2123" s="116">
        <v>-1</v>
      </c>
      <c r="AI2123" s="116">
        <v>-1</v>
      </c>
      <c r="AJ2123" s="116">
        <v>0</v>
      </c>
      <c r="AM2123" s="116" t="s">
        <v>319</v>
      </c>
      <c r="AN2123" s="116">
        <v>-1</v>
      </c>
      <c r="AQ2123" s="116">
        <v>778</v>
      </c>
      <c r="AR2123" s="116" t="s">
        <v>329</v>
      </c>
      <c r="AS2123" s="116" t="s">
        <v>250</v>
      </c>
      <c r="AT2123" s="116" t="s">
        <v>268</v>
      </c>
      <c r="AV2123" s="116">
        <v>42.473552574074098</v>
      </c>
      <c r="AW2123" s="116">
        <v>0.48855329730000002</v>
      </c>
    </row>
    <row r="2124" spans="1:49" x14ac:dyDescent="0.25">
      <c r="A2124" s="127">
        <v>180000</v>
      </c>
      <c r="B2124" s="127">
        <v>720000</v>
      </c>
      <c r="C2124" s="127">
        <v>720000</v>
      </c>
      <c r="D2124" s="116" t="s">
        <v>314</v>
      </c>
      <c r="E2124" s="116" t="s">
        <v>315</v>
      </c>
      <c r="F2124" s="116" t="s">
        <v>316</v>
      </c>
      <c r="G2124" s="116" t="s">
        <v>317</v>
      </c>
      <c r="H2124" s="116">
        <v>0.36</v>
      </c>
      <c r="I2124" s="116">
        <v>0.57999999999999996</v>
      </c>
      <c r="J2124" s="116" t="s">
        <v>330</v>
      </c>
      <c r="K2124" s="116">
        <v>1.422508634769E-2</v>
      </c>
      <c r="L2124" s="116">
        <v>3515.2701189728</v>
      </c>
      <c r="M2124" s="116">
        <v>9.1923822437696607</v>
      </c>
      <c r="N2124" s="116">
        <v>1.4416013240411201</v>
      </c>
      <c r="O2124" s="116">
        <v>0.13076243115865999</v>
      </c>
      <c r="P2124" s="116">
        <v>2.050690331344E-2</v>
      </c>
      <c r="Q2124" s="116">
        <v>50.005020977870799</v>
      </c>
      <c r="R2124" s="116">
        <v>4110</v>
      </c>
      <c r="S2124" s="116" t="s">
        <v>331</v>
      </c>
      <c r="T2124" s="116">
        <v>4110</v>
      </c>
      <c r="U2124" s="116" t="s">
        <v>268</v>
      </c>
      <c r="V2124" s="116" t="s">
        <v>268</v>
      </c>
      <c r="Y2124" s="116" t="s">
        <v>330</v>
      </c>
      <c r="Z2124" s="116">
        <v>0</v>
      </c>
      <c r="AA2124" s="116">
        <v>1</v>
      </c>
      <c r="AB2124" s="116">
        <v>0.13076243115865999</v>
      </c>
      <c r="AC2124" s="116">
        <v>2.050690331344E-2</v>
      </c>
      <c r="AD2124" s="116">
        <v>654.69016981262405</v>
      </c>
      <c r="AF2124" s="116">
        <v>-1</v>
      </c>
      <c r="AG2124" s="116">
        <v>-1</v>
      </c>
      <c r="AH2124" s="116">
        <v>-1</v>
      </c>
      <c r="AI2124" s="116">
        <v>-1</v>
      </c>
      <c r="AJ2124" s="116">
        <v>0</v>
      </c>
      <c r="AM2124" s="116" t="s">
        <v>319</v>
      </c>
      <c r="AN2124" s="116">
        <v>-1</v>
      </c>
      <c r="AQ2124" s="116">
        <v>778</v>
      </c>
      <c r="AR2124" s="116" t="s">
        <v>329</v>
      </c>
      <c r="AS2124" s="116" t="s">
        <v>250</v>
      </c>
      <c r="AT2124" s="116" t="s">
        <v>268</v>
      </c>
      <c r="AV2124" s="116">
        <v>36.962150609693097</v>
      </c>
      <c r="AW2124" s="116">
        <v>0.53097337369999997</v>
      </c>
    </row>
    <row r="2125" spans="1:49" x14ac:dyDescent="0.25">
      <c r="A2125" s="127">
        <v>180000</v>
      </c>
      <c r="B2125" s="127">
        <v>720000</v>
      </c>
      <c r="C2125" s="127">
        <v>720000</v>
      </c>
      <c r="D2125" s="116" t="s">
        <v>314</v>
      </c>
      <c r="E2125" s="116" t="s">
        <v>315</v>
      </c>
      <c r="F2125" s="116" t="s">
        <v>316</v>
      </c>
      <c r="G2125" s="116" t="s">
        <v>317</v>
      </c>
      <c r="H2125" s="116">
        <v>0.36</v>
      </c>
      <c r="I2125" s="116">
        <v>0.57999999999999996</v>
      </c>
      <c r="J2125" s="116" t="s">
        <v>268</v>
      </c>
      <c r="K2125" s="116">
        <v>1.7404169646479999E-2</v>
      </c>
      <c r="L2125" s="116">
        <v>3515.2701189728</v>
      </c>
      <c r="M2125" s="116">
        <v>9.1923822437696607</v>
      </c>
      <c r="N2125" s="116">
        <v>1.4416013240411201</v>
      </c>
      <c r="O2125" s="116">
        <v>0.15998578002593999</v>
      </c>
      <c r="P2125" s="116">
        <v>2.5089874006209999E-2</v>
      </c>
      <c r="Q2125" s="116">
        <v>61.180357503836298</v>
      </c>
      <c r="R2125" s="116">
        <v>1310</v>
      </c>
      <c r="S2125" s="116" t="s">
        <v>318</v>
      </c>
      <c r="T2125" s="116">
        <v>1310</v>
      </c>
      <c r="U2125" s="116" t="s">
        <v>268</v>
      </c>
      <c r="V2125" s="116" t="s">
        <v>268</v>
      </c>
      <c r="Z2125" s="116">
        <v>0</v>
      </c>
      <c r="AA2125" s="116">
        <v>1</v>
      </c>
      <c r="AB2125" s="116">
        <v>0.15998578002593999</v>
      </c>
      <c r="AC2125" s="116">
        <v>2.5089874006209999E-2</v>
      </c>
      <c r="AD2125" s="116">
        <v>784.25381138079399</v>
      </c>
      <c r="AF2125" s="116">
        <v>-1</v>
      </c>
      <c r="AG2125" s="116">
        <v>-1</v>
      </c>
      <c r="AH2125" s="116">
        <v>-1</v>
      </c>
      <c r="AI2125" s="116">
        <v>-1</v>
      </c>
      <c r="AJ2125" s="116">
        <v>0</v>
      </c>
      <c r="AM2125" s="116" t="s">
        <v>319</v>
      </c>
      <c r="AN2125" s="116">
        <v>-1</v>
      </c>
      <c r="AQ2125" s="116">
        <v>778</v>
      </c>
      <c r="AR2125" s="116" t="s">
        <v>329</v>
      </c>
      <c r="AS2125" s="116" t="s">
        <v>250</v>
      </c>
      <c r="AT2125" s="116" t="s">
        <v>268</v>
      </c>
      <c r="AV2125" s="116">
        <v>48.474530992951003</v>
      </c>
      <c r="AW2125" s="116">
        <v>0.63605337500000003</v>
      </c>
    </row>
    <row r="2126" spans="1:49" x14ac:dyDescent="0.25">
      <c r="A2126" s="127">
        <v>180000</v>
      </c>
      <c r="B2126" s="127">
        <v>720000</v>
      </c>
      <c r="C2126" s="127">
        <v>720000</v>
      </c>
      <c r="D2126" s="116" t="s">
        <v>314</v>
      </c>
      <c r="E2126" s="116" t="s">
        <v>315</v>
      </c>
      <c r="F2126" s="116" t="s">
        <v>316</v>
      </c>
      <c r="G2126" s="116" t="s">
        <v>317</v>
      </c>
      <c r="H2126" s="116">
        <v>0.36</v>
      </c>
      <c r="I2126" s="116">
        <v>0.57999999999999996</v>
      </c>
      <c r="J2126" s="116" t="s">
        <v>268</v>
      </c>
      <c r="K2126" s="116">
        <v>0.29338009728577003</v>
      </c>
      <c r="L2126" s="116">
        <v>3884.45056710162</v>
      </c>
      <c r="M2126" s="116">
        <v>10.477641992224999</v>
      </c>
      <c r="N2126" s="116">
        <v>1.8130662937568101</v>
      </c>
      <c r="O2126" s="116">
        <v>3.0739316270044799</v>
      </c>
      <c r="P2126" s="116">
        <v>0.53191756564792003</v>
      </c>
      <c r="Q2126" s="116">
        <v>1139.62048527805</v>
      </c>
      <c r="R2126" s="116">
        <v>1210</v>
      </c>
      <c r="S2126" s="116" t="s">
        <v>318</v>
      </c>
      <c r="T2126" s="116">
        <v>1210</v>
      </c>
      <c r="U2126" s="116" t="s">
        <v>268</v>
      </c>
      <c r="V2126" s="116" t="s">
        <v>268</v>
      </c>
      <c r="Z2126" s="116">
        <v>0</v>
      </c>
      <c r="AA2126" s="116">
        <v>1</v>
      </c>
      <c r="AB2126" s="116">
        <v>3.0739316270044799</v>
      </c>
      <c r="AC2126" s="116">
        <v>0.53191756564792003</v>
      </c>
      <c r="AD2126" s="116">
        <v>1139.62048527805</v>
      </c>
      <c r="AF2126" s="116">
        <v>-1</v>
      </c>
      <c r="AG2126" s="116">
        <v>-1</v>
      </c>
      <c r="AH2126" s="116">
        <v>-1</v>
      </c>
      <c r="AI2126" s="116">
        <v>-1</v>
      </c>
      <c r="AJ2126" s="116">
        <v>0</v>
      </c>
      <c r="AM2126" s="116" t="s">
        <v>319</v>
      </c>
      <c r="AN2126" s="116">
        <v>-1</v>
      </c>
      <c r="AQ2126" s="116">
        <v>778</v>
      </c>
      <c r="AR2126" s="116" t="s">
        <v>329</v>
      </c>
      <c r="AS2126" s="116" t="s">
        <v>250</v>
      </c>
      <c r="AT2126" s="116" t="s">
        <v>268</v>
      </c>
      <c r="AV2126" s="116">
        <v>137.84536073999899</v>
      </c>
      <c r="AW2126" s="116">
        <v>0.92426641139999999</v>
      </c>
    </row>
    <row r="2127" spans="1:49" x14ac:dyDescent="0.25">
      <c r="A2127" s="127">
        <v>180000</v>
      </c>
      <c r="B2127" s="127">
        <v>720000</v>
      </c>
      <c r="C2127" s="127">
        <v>720000</v>
      </c>
      <c r="D2127" s="116" t="s">
        <v>314</v>
      </c>
      <c r="E2127" s="116" t="s">
        <v>315</v>
      </c>
      <c r="F2127" s="116" t="s">
        <v>316</v>
      </c>
      <c r="G2127" s="116" t="s">
        <v>317</v>
      </c>
      <c r="H2127" s="116">
        <v>0.36</v>
      </c>
      <c r="I2127" s="116">
        <v>0.57999999999999996</v>
      </c>
      <c r="J2127" s="116" t="s">
        <v>268</v>
      </c>
      <c r="K2127" s="116">
        <v>3.1104335091099999E-2</v>
      </c>
      <c r="L2127" s="116">
        <v>3884.45056710162</v>
      </c>
      <c r="M2127" s="116">
        <v>10.477641992224999</v>
      </c>
      <c r="N2127" s="116">
        <v>1.8130662937568101</v>
      </c>
      <c r="O2127" s="116">
        <v>0.32590008749082</v>
      </c>
      <c r="P2127" s="116">
        <v>5.63942215434E-2</v>
      </c>
      <c r="Q2127" s="116">
        <v>120.823252083969</v>
      </c>
      <c r="R2127" s="116">
        <v>1310</v>
      </c>
      <c r="S2127" s="116" t="s">
        <v>318</v>
      </c>
      <c r="T2127" s="116">
        <v>1310</v>
      </c>
      <c r="U2127" s="116" t="s">
        <v>268</v>
      </c>
      <c r="V2127" s="116" t="s">
        <v>268</v>
      </c>
      <c r="Z2127" s="116">
        <v>0</v>
      </c>
      <c r="AA2127" s="116">
        <v>1</v>
      </c>
      <c r="AB2127" s="116">
        <v>0.32590008749082</v>
      </c>
      <c r="AC2127" s="116">
        <v>5.63942215434E-2</v>
      </c>
      <c r="AD2127" s="116">
        <v>120.823252083971</v>
      </c>
      <c r="AF2127" s="116">
        <v>-1</v>
      </c>
      <c r="AG2127" s="116">
        <v>-1</v>
      </c>
      <c r="AH2127" s="116">
        <v>-1</v>
      </c>
      <c r="AI2127" s="116">
        <v>-1</v>
      </c>
      <c r="AJ2127" s="116">
        <v>0</v>
      </c>
      <c r="AM2127" s="116" t="s">
        <v>319</v>
      </c>
      <c r="AN2127" s="116">
        <v>-1</v>
      </c>
      <c r="AQ2127" s="116">
        <v>778</v>
      </c>
      <c r="AR2127" s="116" t="s">
        <v>329</v>
      </c>
      <c r="AS2127" s="116" t="s">
        <v>250</v>
      </c>
      <c r="AT2127" s="116" t="s">
        <v>268</v>
      </c>
      <c r="AV2127" s="116">
        <v>47.155909848365297</v>
      </c>
      <c r="AW2127" s="116">
        <v>9.7991283100000007E-2</v>
      </c>
    </row>
    <row r="2128" spans="1:49" x14ac:dyDescent="0.25">
      <c r="A2128" s="127">
        <v>180000</v>
      </c>
      <c r="B2128" s="127">
        <v>720000</v>
      </c>
      <c r="C2128" s="127">
        <v>720000</v>
      </c>
      <c r="D2128" s="116" t="s">
        <v>314</v>
      </c>
      <c r="E2128" s="116" t="s">
        <v>315</v>
      </c>
      <c r="F2128" s="116" t="s">
        <v>316</v>
      </c>
      <c r="G2128" s="116" t="s">
        <v>317</v>
      </c>
      <c r="H2128" s="116">
        <v>0.36</v>
      </c>
      <c r="I2128" s="116">
        <v>0.57999999999999996</v>
      </c>
      <c r="J2128" s="116" t="s">
        <v>268</v>
      </c>
      <c r="K2128" s="116">
        <v>6.6133905685189995E-2</v>
      </c>
      <c r="L2128" s="116">
        <v>3884.45056710162</v>
      </c>
      <c r="M2128" s="116">
        <v>10.477641992224999</v>
      </c>
      <c r="N2128" s="116">
        <v>1.8130662937568101</v>
      </c>
      <c r="O2128" s="116">
        <v>0.69292738731709003</v>
      </c>
      <c r="P2128" s="116">
        <v>0.11990515527232</v>
      </c>
      <c r="Q2128" s="116">
        <v>256.89388744351601</v>
      </c>
      <c r="R2128" s="116">
        <v>1310</v>
      </c>
      <c r="S2128" s="116" t="s">
        <v>318</v>
      </c>
      <c r="T2128" s="116">
        <v>1310</v>
      </c>
      <c r="U2128" s="116" t="s">
        <v>268</v>
      </c>
      <c r="V2128" s="116" t="s">
        <v>268</v>
      </c>
      <c r="Z2128" s="116">
        <v>0</v>
      </c>
      <c r="AA2128" s="116">
        <v>1</v>
      </c>
      <c r="AB2128" s="116">
        <v>0.69292738731709003</v>
      </c>
      <c r="AC2128" s="116">
        <v>0.11990515527232</v>
      </c>
      <c r="AD2128" s="116">
        <v>256.89388744351601</v>
      </c>
      <c r="AF2128" s="116">
        <v>-1</v>
      </c>
      <c r="AG2128" s="116">
        <v>-1</v>
      </c>
      <c r="AH2128" s="116">
        <v>-1</v>
      </c>
      <c r="AI2128" s="116">
        <v>-1</v>
      </c>
      <c r="AJ2128" s="116">
        <v>0</v>
      </c>
      <c r="AM2128" s="116" t="s">
        <v>319</v>
      </c>
      <c r="AN2128" s="116">
        <v>-1</v>
      </c>
      <c r="AQ2128" s="116">
        <v>778</v>
      </c>
      <c r="AR2128" s="116" t="s">
        <v>329</v>
      </c>
      <c r="AS2128" s="116" t="s">
        <v>250</v>
      </c>
      <c r="AT2128" s="116" t="s">
        <v>268</v>
      </c>
      <c r="AV2128" s="116">
        <v>85.841598754415998</v>
      </c>
      <c r="AW2128" s="116">
        <v>0.20834865159999999</v>
      </c>
    </row>
    <row r="2129" spans="1:49" x14ac:dyDescent="0.25">
      <c r="A2129" s="127">
        <v>180000</v>
      </c>
      <c r="B2129" s="127">
        <v>720000</v>
      </c>
      <c r="C2129" s="127">
        <v>720000</v>
      </c>
      <c r="D2129" s="116" t="s">
        <v>314</v>
      </c>
      <c r="E2129" s="116" t="s">
        <v>315</v>
      </c>
      <c r="F2129" s="116" t="s">
        <v>316</v>
      </c>
      <c r="G2129" s="116" t="s">
        <v>317</v>
      </c>
      <c r="H2129" s="116">
        <v>0.36</v>
      </c>
      <c r="I2129" s="116">
        <v>0.57999999999999996</v>
      </c>
      <c r="J2129" s="116" t="s">
        <v>268</v>
      </c>
      <c r="K2129" s="116">
        <v>7.2526830486900007E-2</v>
      </c>
      <c r="L2129" s="116">
        <v>3884.45056710162</v>
      </c>
      <c r="M2129" s="116">
        <v>10.477641992224999</v>
      </c>
      <c r="N2129" s="116">
        <v>1.8130662937568101</v>
      </c>
      <c r="O2129" s="116">
        <v>0.75991016467260997</v>
      </c>
      <c r="P2129" s="116">
        <v>0.13149595174882001</v>
      </c>
      <c r="Q2129" s="116">
        <v>281.72688781495299</v>
      </c>
      <c r="R2129" s="116">
        <v>1310</v>
      </c>
      <c r="S2129" s="116" t="s">
        <v>318</v>
      </c>
      <c r="T2129" s="116">
        <v>1310</v>
      </c>
      <c r="U2129" s="116" t="s">
        <v>268</v>
      </c>
      <c r="V2129" s="116" t="s">
        <v>268</v>
      </c>
      <c r="Z2129" s="116">
        <v>0</v>
      </c>
      <c r="AA2129" s="116">
        <v>1</v>
      </c>
      <c r="AB2129" s="116">
        <v>0.75991016467260997</v>
      </c>
      <c r="AC2129" s="116">
        <v>0.13149595174882001</v>
      </c>
      <c r="AD2129" s="116">
        <v>281.726887814951</v>
      </c>
      <c r="AF2129" s="116">
        <v>-1</v>
      </c>
      <c r="AG2129" s="116">
        <v>-1</v>
      </c>
      <c r="AH2129" s="116">
        <v>-1</v>
      </c>
      <c r="AI2129" s="116">
        <v>-1</v>
      </c>
      <c r="AJ2129" s="116">
        <v>0</v>
      </c>
      <c r="AM2129" s="116" t="s">
        <v>319</v>
      </c>
      <c r="AN2129" s="116">
        <v>-1</v>
      </c>
      <c r="AQ2129" s="116">
        <v>778</v>
      </c>
      <c r="AR2129" s="116" t="s">
        <v>329</v>
      </c>
      <c r="AS2129" s="116" t="s">
        <v>250</v>
      </c>
      <c r="AT2129" s="116" t="s">
        <v>268</v>
      </c>
      <c r="AV2129" s="116">
        <v>86.157681450624906</v>
      </c>
      <c r="AW2129" s="116">
        <v>0.2284889601</v>
      </c>
    </row>
    <row r="2130" spans="1:49" x14ac:dyDescent="0.25">
      <c r="A2130" s="127">
        <v>180000</v>
      </c>
      <c r="B2130" s="127">
        <v>720000</v>
      </c>
      <c r="C2130" s="127">
        <v>720000</v>
      </c>
      <c r="D2130" s="116" t="s">
        <v>314</v>
      </c>
      <c r="E2130" s="116" t="s">
        <v>315</v>
      </c>
      <c r="F2130" s="116" t="s">
        <v>316</v>
      </c>
      <c r="G2130" s="116" t="s">
        <v>317</v>
      </c>
      <c r="H2130" s="116">
        <v>0.36</v>
      </c>
      <c r="I2130" s="116">
        <v>0.57999999999999996</v>
      </c>
      <c r="J2130" s="116" t="s">
        <v>268</v>
      </c>
      <c r="K2130" s="116">
        <v>2.8554543478719999E-2</v>
      </c>
      <c r="L2130" s="116">
        <v>3884.45056710162</v>
      </c>
      <c r="M2130" s="116">
        <v>10.477641992224999</v>
      </c>
      <c r="N2130" s="116">
        <v>1.8130662937568101</v>
      </c>
      <c r="O2130" s="116">
        <v>0.29918428382153001</v>
      </c>
      <c r="P2130" s="116">
        <v>5.1771280314889999E-2</v>
      </c>
      <c r="Q2130" s="116">
        <v>110.91871260927201</v>
      </c>
      <c r="R2130" s="116">
        <v>1310</v>
      </c>
      <c r="S2130" s="116" t="s">
        <v>318</v>
      </c>
      <c r="T2130" s="116">
        <v>1310</v>
      </c>
      <c r="U2130" s="116" t="s">
        <v>268</v>
      </c>
      <c r="V2130" s="116" t="s">
        <v>268</v>
      </c>
      <c r="Z2130" s="116">
        <v>0</v>
      </c>
      <c r="AA2130" s="116">
        <v>1</v>
      </c>
      <c r="AB2130" s="116">
        <v>0.29918428382153001</v>
      </c>
      <c r="AC2130" s="116">
        <v>5.1771280314889999E-2</v>
      </c>
      <c r="AD2130" s="116">
        <v>110.91871260927201</v>
      </c>
      <c r="AF2130" s="116">
        <v>-1</v>
      </c>
      <c r="AG2130" s="116">
        <v>-1</v>
      </c>
      <c r="AH2130" s="116">
        <v>-1</v>
      </c>
      <c r="AI2130" s="116">
        <v>-1</v>
      </c>
      <c r="AJ2130" s="116">
        <v>0</v>
      </c>
      <c r="AM2130" s="116" t="s">
        <v>319</v>
      </c>
      <c r="AN2130" s="116">
        <v>-1</v>
      </c>
      <c r="AQ2130" s="116">
        <v>778</v>
      </c>
      <c r="AR2130" s="116" t="s">
        <v>329</v>
      </c>
      <c r="AS2130" s="116" t="s">
        <v>250</v>
      </c>
      <c r="AT2130" s="116" t="s">
        <v>268</v>
      </c>
      <c r="AV2130" s="116">
        <v>45.079214811652001</v>
      </c>
      <c r="AW2130" s="116">
        <v>8.9958404399999997E-2</v>
      </c>
    </row>
    <row r="2131" spans="1:49" x14ac:dyDescent="0.25">
      <c r="A2131" s="127">
        <v>180000</v>
      </c>
      <c r="B2131" s="127">
        <v>720000</v>
      </c>
      <c r="C2131" s="127">
        <v>720000</v>
      </c>
      <c r="D2131" s="116" t="s">
        <v>314</v>
      </c>
      <c r="E2131" s="116" t="s">
        <v>315</v>
      </c>
      <c r="F2131" s="116" t="s">
        <v>316</v>
      </c>
      <c r="G2131" s="116" t="s">
        <v>317</v>
      </c>
      <c r="H2131" s="116">
        <v>0.36</v>
      </c>
      <c r="I2131" s="116">
        <v>0.57999999999999996</v>
      </c>
      <c r="J2131" s="116" t="s">
        <v>268</v>
      </c>
      <c r="K2131" s="116">
        <v>0.12606374157115</v>
      </c>
      <c r="L2131" s="116">
        <v>3884.45056710162</v>
      </c>
      <c r="M2131" s="116">
        <v>10.477641992224999</v>
      </c>
      <c r="N2131" s="116">
        <v>1.8130662937568101</v>
      </c>
      <c r="O2131" s="116">
        <v>1.32085075238297</v>
      </c>
      <c r="P2131" s="116">
        <v>0.22856192070753001</v>
      </c>
      <c r="Q2131" s="116">
        <v>489.688372437037</v>
      </c>
      <c r="R2131" s="116">
        <v>1310</v>
      </c>
      <c r="S2131" s="116" t="s">
        <v>318</v>
      </c>
      <c r="T2131" s="116">
        <v>1310</v>
      </c>
      <c r="U2131" s="116" t="s">
        <v>268</v>
      </c>
      <c r="V2131" s="116" t="s">
        <v>268</v>
      </c>
      <c r="Z2131" s="116">
        <v>0</v>
      </c>
      <c r="AA2131" s="116">
        <v>1</v>
      </c>
      <c r="AB2131" s="116">
        <v>1.32085075238297</v>
      </c>
      <c r="AC2131" s="116">
        <v>0.22856192070753001</v>
      </c>
      <c r="AD2131" s="116">
        <v>489.688372437037</v>
      </c>
      <c r="AF2131" s="116">
        <v>-1</v>
      </c>
      <c r="AG2131" s="116">
        <v>-1</v>
      </c>
      <c r="AH2131" s="116">
        <v>-1</v>
      </c>
      <c r="AI2131" s="116">
        <v>-1</v>
      </c>
      <c r="AJ2131" s="116">
        <v>0</v>
      </c>
      <c r="AM2131" s="116" t="s">
        <v>319</v>
      </c>
      <c r="AN2131" s="116">
        <v>-1</v>
      </c>
      <c r="AQ2131" s="116">
        <v>778</v>
      </c>
      <c r="AR2131" s="116" t="s">
        <v>329</v>
      </c>
      <c r="AS2131" s="116" t="s">
        <v>250</v>
      </c>
      <c r="AT2131" s="116" t="s">
        <v>268</v>
      </c>
      <c r="AV2131" s="116">
        <v>97.952291073438005</v>
      </c>
      <c r="AW2131" s="116">
        <v>0.39715196470000003</v>
      </c>
    </row>
    <row r="2132" spans="1:49" x14ac:dyDescent="0.25">
      <c r="A2132" s="127">
        <v>180000</v>
      </c>
      <c r="B2132" s="127">
        <v>720000</v>
      </c>
      <c r="C2132" s="127">
        <v>720000</v>
      </c>
      <c r="D2132" s="116" t="s">
        <v>314</v>
      </c>
      <c r="E2132" s="116" t="s">
        <v>315</v>
      </c>
      <c r="F2132" s="116" t="s">
        <v>316</v>
      </c>
      <c r="G2132" s="116" t="s">
        <v>317</v>
      </c>
      <c r="H2132" s="116">
        <v>0.36</v>
      </c>
      <c r="I2132" s="116">
        <v>0.57999999999999996</v>
      </c>
      <c r="J2132" s="116" t="s">
        <v>268</v>
      </c>
      <c r="K2132" s="116">
        <v>9.5013707819770005E-2</v>
      </c>
      <c r="L2132" s="116">
        <v>3841.82588863093</v>
      </c>
      <c r="M2132" s="116">
        <v>11.8406656286845</v>
      </c>
      <c r="N2132" s="116">
        <v>2.3160408321161401</v>
      </c>
      <c r="O2132" s="116">
        <v>1.12502554443545</v>
      </c>
      <c r="P2132" s="116">
        <v>0.22005562692134001</v>
      </c>
      <c r="Q2132" s="116">
        <v>365.02612247681901</v>
      </c>
      <c r="R2132" s="116">
        <v>1210</v>
      </c>
      <c r="S2132" s="116" t="s">
        <v>318</v>
      </c>
      <c r="T2132" s="116">
        <v>1210</v>
      </c>
      <c r="U2132" s="116" t="s">
        <v>268</v>
      </c>
      <c r="V2132" s="116" t="s">
        <v>268</v>
      </c>
      <c r="Z2132" s="116">
        <v>0</v>
      </c>
      <c r="AA2132" s="116">
        <v>1</v>
      </c>
      <c r="AB2132" s="116">
        <v>1.12502554443545</v>
      </c>
      <c r="AC2132" s="116">
        <v>0.22005562692134001</v>
      </c>
      <c r="AD2132" s="116">
        <v>365.02612247681901</v>
      </c>
      <c r="AF2132" s="116">
        <v>-1</v>
      </c>
      <c r="AG2132" s="116">
        <v>-1</v>
      </c>
      <c r="AH2132" s="116">
        <v>-1</v>
      </c>
      <c r="AI2132" s="116">
        <v>-1</v>
      </c>
      <c r="AJ2132" s="116">
        <v>0</v>
      </c>
      <c r="AM2132" s="116" t="s">
        <v>319</v>
      </c>
      <c r="AN2132" s="116">
        <v>-1</v>
      </c>
      <c r="AQ2132" s="116">
        <v>778</v>
      </c>
      <c r="AR2132" s="116" t="s">
        <v>329</v>
      </c>
      <c r="AS2132" s="116" t="s">
        <v>250</v>
      </c>
      <c r="AT2132" s="116" t="s">
        <v>268</v>
      </c>
      <c r="AV2132" s="116">
        <v>78.490182307065098</v>
      </c>
      <c r="AW2132" s="116">
        <v>0.29604713910000002</v>
      </c>
    </row>
    <row r="2133" spans="1:49" x14ac:dyDescent="0.25">
      <c r="A2133" s="127">
        <v>180000</v>
      </c>
      <c r="B2133" s="127">
        <v>720000</v>
      </c>
      <c r="C2133" s="127">
        <v>720000</v>
      </c>
      <c r="D2133" s="116" t="s">
        <v>314</v>
      </c>
      <c r="E2133" s="116" t="s">
        <v>315</v>
      </c>
      <c r="F2133" s="116" t="s">
        <v>316</v>
      </c>
      <c r="G2133" s="116" t="s">
        <v>317</v>
      </c>
      <c r="H2133" s="116">
        <v>0.36</v>
      </c>
      <c r="I2133" s="116">
        <v>0.57999999999999996</v>
      </c>
      <c r="J2133" s="116" t="s">
        <v>268</v>
      </c>
      <c r="K2133" s="116">
        <v>7.7276486079779994E-2</v>
      </c>
      <c r="L2133" s="116">
        <v>3841.82588863093</v>
      </c>
      <c r="M2133" s="116">
        <v>11.8406656286845</v>
      </c>
      <c r="N2133" s="116">
        <v>2.3160408321161401</v>
      </c>
      <c r="O2133" s="116">
        <v>0.91500503263041</v>
      </c>
      <c r="P2133" s="116">
        <v>0.17897549712322999</v>
      </c>
      <c r="Q2133" s="116">
        <v>296.88280480374198</v>
      </c>
      <c r="R2133" s="116">
        <v>1310</v>
      </c>
      <c r="S2133" s="116" t="s">
        <v>318</v>
      </c>
      <c r="T2133" s="116">
        <v>1310</v>
      </c>
      <c r="U2133" s="116" t="s">
        <v>268</v>
      </c>
      <c r="V2133" s="116" t="s">
        <v>268</v>
      </c>
      <c r="Z2133" s="116">
        <v>0</v>
      </c>
      <c r="AA2133" s="116">
        <v>1</v>
      </c>
      <c r="AB2133" s="116">
        <v>0.91500503263041</v>
      </c>
      <c r="AC2133" s="116">
        <v>0.17897549712322999</v>
      </c>
      <c r="AD2133" s="116">
        <v>296.88280480374198</v>
      </c>
      <c r="AF2133" s="116">
        <v>-1</v>
      </c>
      <c r="AG2133" s="116">
        <v>-1</v>
      </c>
      <c r="AH2133" s="116">
        <v>-1</v>
      </c>
      <c r="AI2133" s="116">
        <v>-1</v>
      </c>
      <c r="AJ2133" s="116">
        <v>0</v>
      </c>
      <c r="AM2133" s="116" t="s">
        <v>319</v>
      </c>
      <c r="AN2133" s="116">
        <v>-1</v>
      </c>
      <c r="AQ2133" s="116">
        <v>778</v>
      </c>
      <c r="AR2133" s="116" t="s">
        <v>329</v>
      </c>
      <c r="AS2133" s="116" t="s">
        <v>250</v>
      </c>
      <c r="AT2133" s="116" t="s">
        <v>268</v>
      </c>
      <c r="AV2133" s="116">
        <v>70.791200320845306</v>
      </c>
      <c r="AW2133" s="116">
        <v>0.24078086360000001</v>
      </c>
    </row>
    <row r="2134" spans="1:49" x14ac:dyDescent="0.25">
      <c r="A2134" s="127">
        <v>180000</v>
      </c>
      <c r="B2134" s="127">
        <v>720000</v>
      </c>
      <c r="C2134" s="127">
        <v>720000</v>
      </c>
      <c r="D2134" s="116" t="s">
        <v>314</v>
      </c>
      <c r="E2134" s="116" t="s">
        <v>315</v>
      </c>
      <c r="F2134" s="116" t="s">
        <v>316</v>
      </c>
      <c r="G2134" s="116" t="s">
        <v>317</v>
      </c>
      <c r="H2134" s="116">
        <v>0.36</v>
      </c>
      <c r="I2134" s="116">
        <v>0.57999999999999996</v>
      </c>
      <c r="J2134" s="116" t="s">
        <v>268</v>
      </c>
      <c r="K2134" s="116">
        <v>0.12750656577177</v>
      </c>
      <c r="L2134" s="116">
        <v>3841.82588863093</v>
      </c>
      <c r="M2134" s="116">
        <v>11.8406656286845</v>
      </c>
      <c r="N2134" s="116">
        <v>2.3160408321161401</v>
      </c>
      <c r="O2134" s="116">
        <v>1.50976261076548</v>
      </c>
      <c r="P2134" s="116">
        <v>0.29531041269032998</v>
      </c>
      <c r="Q2134" s="116">
        <v>489.85802535243602</v>
      </c>
      <c r="R2134" s="116">
        <v>1310</v>
      </c>
      <c r="S2134" s="116" t="s">
        <v>318</v>
      </c>
      <c r="T2134" s="116">
        <v>1310</v>
      </c>
      <c r="U2134" s="116" t="s">
        <v>268</v>
      </c>
      <c r="V2134" s="116" t="s">
        <v>268</v>
      </c>
      <c r="Z2134" s="116">
        <v>0</v>
      </c>
      <c r="AA2134" s="116">
        <v>1</v>
      </c>
      <c r="AB2134" s="116">
        <v>1.50976261076548</v>
      </c>
      <c r="AC2134" s="116">
        <v>0.29531041269032998</v>
      </c>
      <c r="AD2134" s="116">
        <v>489.85802535243602</v>
      </c>
      <c r="AF2134" s="116">
        <v>-1</v>
      </c>
      <c r="AG2134" s="116">
        <v>-1</v>
      </c>
      <c r="AH2134" s="116">
        <v>-1</v>
      </c>
      <c r="AI2134" s="116">
        <v>-1</v>
      </c>
      <c r="AJ2134" s="116">
        <v>0</v>
      </c>
      <c r="AM2134" s="116" t="s">
        <v>319</v>
      </c>
      <c r="AN2134" s="116">
        <v>-1</v>
      </c>
      <c r="AQ2134" s="116">
        <v>778</v>
      </c>
      <c r="AR2134" s="116" t="s">
        <v>329</v>
      </c>
      <c r="AS2134" s="116" t="s">
        <v>250</v>
      </c>
      <c r="AT2134" s="116" t="s">
        <v>268</v>
      </c>
      <c r="AV2134" s="116">
        <v>91.603863237214597</v>
      </c>
      <c r="AW2134" s="116">
        <v>0.39728955830000001</v>
      </c>
    </row>
    <row r="2135" spans="1:49" x14ac:dyDescent="0.25">
      <c r="A2135" s="127">
        <v>180000</v>
      </c>
      <c r="B2135" s="127">
        <v>720000</v>
      </c>
      <c r="C2135" s="127">
        <v>720000</v>
      </c>
      <c r="D2135" s="116" t="s">
        <v>314</v>
      </c>
      <c r="E2135" s="116" t="s">
        <v>315</v>
      </c>
      <c r="F2135" s="116" t="s">
        <v>316</v>
      </c>
      <c r="G2135" s="116" t="s">
        <v>317</v>
      </c>
      <c r="H2135" s="116">
        <v>0.36</v>
      </c>
      <c r="I2135" s="116">
        <v>0.57999999999999996</v>
      </c>
      <c r="J2135" s="116" t="s">
        <v>268</v>
      </c>
      <c r="K2135" s="116">
        <v>0.24314696510009001</v>
      </c>
      <c r="L2135" s="116">
        <v>3841.82588863093</v>
      </c>
      <c r="M2135" s="116">
        <v>11.8406656286845</v>
      </c>
      <c r="N2135" s="116">
        <v>2.3160408321161401</v>
      </c>
      <c r="O2135" s="116">
        <v>2.8790219123796801</v>
      </c>
      <c r="P2135" s="116">
        <v>0.56313829937694004</v>
      </c>
      <c r="Q2135" s="116">
        <v>934.12830526359903</v>
      </c>
      <c r="R2135" s="116">
        <v>1310</v>
      </c>
      <c r="S2135" s="116" t="s">
        <v>318</v>
      </c>
      <c r="T2135" s="116">
        <v>1310</v>
      </c>
      <c r="U2135" s="116" t="s">
        <v>268</v>
      </c>
      <c r="V2135" s="116" t="s">
        <v>268</v>
      </c>
      <c r="Z2135" s="116">
        <v>0</v>
      </c>
      <c r="AA2135" s="116">
        <v>1</v>
      </c>
      <c r="AB2135" s="116">
        <v>2.8790219123796801</v>
      </c>
      <c r="AC2135" s="116">
        <v>0.56313829937694004</v>
      </c>
      <c r="AD2135" s="116">
        <v>934.12830526359903</v>
      </c>
      <c r="AF2135" s="116">
        <v>-1</v>
      </c>
      <c r="AG2135" s="116">
        <v>-1</v>
      </c>
      <c r="AH2135" s="116">
        <v>-1</v>
      </c>
      <c r="AI2135" s="116">
        <v>-1</v>
      </c>
      <c r="AJ2135" s="116">
        <v>0</v>
      </c>
      <c r="AM2135" s="116" t="s">
        <v>319</v>
      </c>
      <c r="AN2135" s="116">
        <v>-1</v>
      </c>
      <c r="AQ2135" s="116">
        <v>778</v>
      </c>
      <c r="AR2135" s="116" t="s">
        <v>329</v>
      </c>
      <c r="AS2135" s="116" t="s">
        <v>250</v>
      </c>
      <c r="AT2135" s="116" t="s">
        <v>268</v>
      </c>
      <c r="AV2135" s="116">
        <v>125.67238045619401</v>
      </c>
      <c r="AW2135" s="116">
        <v>0.75760608699999998</v>
      </c>
    </row>
    <row r="2136" spans="1:49" x14ac:dyDescent="0.25">
      <c r="A2136" s="127">
        <v>180000</v>
      </c>
      <c r="B2136" s="127">
        <v>720000</v>
      </c>
      <c r="C2136" s="127">
        <v>720000</v>
      </c>
      <c r="D2136" s="116" t="s">
        <v>314</v>
      </c>
      <c r="E2136" s="116" t="s">
        <v>315</v>
      </c>
      <c r="F2136" s="116" t="s">
        <v>316</v>
      </c>
      <c r="G2136" s="116" t="s">
        <v>317</v>
      </c>
      <c r="H2136" s="116">
        <v>0.36</v>
      </c>
      <c r="I2136" s="116">
        <v>0.57999999999999996</v>
      </c>
      <c r="J2136" s="116" t="s">
        <v>268</v>
      </c>
      <c r="K2136" s="116">
        <v>4.7985321980660002E-2</v>
      </c>
      <c r="L2136" s="116">
        <v>3841.82588863093</v>
      </c>
      <c r="M2136" s="116">
        <v>11.8406656286845</v>
      </c>
      <c r="N2136" s="116">
        <v>2.3160408321161401</v>
      </c>
      <c r="O2136" s="116">
        <v>0.56817815265784</v>
      </c>
      <c r="P2136" s="116">
        <v>0.11113596504945999</v>
      </c>
      <c r="Q2136" s="116">
        <v>184.35125225961701</v>
      </c>
      <c r="R2136" s="116">
        <v>1310</v>
      </c>
      <c r="S2136" s="116" t="s">
        <v>318</v>
      </c>
      <c r="T2136" s="116">
        <v>1310</v>
      </c>
      <c r="U2136" s="116" t="s">
        <v>268</v>
      </c>
      <c r="V2136" s="116" t="s">
        <v>268</v>
      </c>
      <c r="Z2136" s="116">
        <v>0</v>
      </c>
      <c r="AA2136" s="116">
        <v>1</v>
      </c>
      <c r="AB2136" s="116">
        <v>0.56817815265784</v>
      </c>
      <c r="AC2136" s="116">
        <v>0.11113596504945999</v>
      </c>
      <c r="AD2136" s="116">
        <v>184.35125225961701</v>
      </c>
      <c r="AF2136" s="116">
        <v>-1</v>
      </c>
      <c r="AG2136" s="116">
        <v>-1</v>
      </c>
      <c r="AH2136" s="116">
        <v>-1</v>
      </c>
      <c r="AI2136" s="116">
        <v>-1</v>
      </c>
      <c r="AJ2136" s="116">
        <v>0</v>
      </c>
      <c r="AM2136" s="116" t="s">
        <v>319</v>
      </c>
      <c r="AN2136" s="116">
        <v>-1</v>
      </c>
      <c r="AQ2136" s="116">
        <v>778</v>
      </c>
      <c r="AR2136" s="116" t="s">
        <v>329</v>
      </c>
      <c r="AS2136" s="116" t="s">
        <v>250</v>
      </c>
      <c r="AT2136" s="116" t="s">
        <v>268</v>
      </c>
      <c r="AV2136" s="116">
        <v>56.599999408077302</v>
      </c>
      <c r="AW2136" s="116">
        <v>0.14951439759999999</v>
      </c>
    </row>
    <row r="2137" spans="1:49" x14ac:dyDescent="0.25">
      <c r="A2137" s="127">
        <v>180000</v>
      </c>
      <c r="B2137" s="127">
        <v>720000</v>
      </c>
      <c r="C2137" s="127">
        <v>720000</v>
      </c>
      <c r="D2137" s="116" t="s">
        <v>314</v>
      </c>
      <c r="E2137" s="116" t="s">
        <v>315</v>
      </c>
      <c r="F2137" s="116" t="s">
        <v>316</v>
      </c>
      <c r="G2137" s="116" t="s">
        <v>317</v>
      </c>
      <c r="H2137" s="116">
        <v>0.36</v>
      </c>
      <c r="I2137" s="116">
        <v>0.57999999999999996</v>
      </c>
      <c r="J2137" s="116" t="s">
        <v>268</v>
      </c>
      <c r="K2137" s="116">
        <v>2.6834406915809999E-2</v>
      </c>
      <c r="L2137" s="116">
        <v>3841.82588863093</v>
      </c>
      <c r="M2137" s="116">
        <v>11.8406656286845</v>
      </c>
      <c r="N2137" s="116">
        <v>2.3160408321161401</v>
      </c>
      <c r="O2137" s="116">
        <v>0.31773723963421002</v>
      </c>
      <c r="P2137" s="116">
        <v>6.2149582122639997E-2</v>
      </c>
      <c r="Q2137" s="116">
        <v>103.093119195231</v>
      </c>
      <c r="R2137" s="116">
        <v>1310</v>
      </c>
      <c r="S2137" s="116" t="s">
        <v>318</v>
      </c>
      <c r="T2137" s="116">
        <v>1310</v>
      </c>
      <c r="U2137" s="116" t="s">
        <v>268</v>
      </c>
      <c r="V2137" s="116" t="s">
        <v>268</v>
      </c>
      <c r="Z2137" s="116">
        <v>0</v>
      </c>
      <c r="AA2137" s="116">
        <v>1</v>
      </c>
      <c r="AB2137" s="116">
        <v>0.31773723963421002</v>
      </c>
      <c r="AC2137" s="116">
        <v>6.2149582122639997E-2</v>
      </c>
      <c r="AD2137" s="116">
        <v>103.093119195233</v>
      </c>
      <c r="AF2137" s="116">
        <v>-1</v>
      </c>
      <c r="AG2137" s="116">
        <v>-1</v>
      </c>
      <c r="AH2137" s="116">
        <v>-1</v>
      </c>
      <c r="AI2137" s="116">
        <v>-1</v>
      </c>
      <c r="AJ2137" s="116">
        <v>0</v>
      </c>
      <c r="AM2137" s="116" t="s">
        <v>319</v>
      </c>
      <c r="AN2137" s="116">
        <v>-1</v>
      </c>
      <c r="AQ2137" s="116">
        <v>778</v>
      </c>
      <c r="AR2137" s="116" t="s">
        <v>329</v>
      </c>
      <c r="AS2137" s="116" t="s">
        <v>250</v>
      </c>
      <c r="AT2137" s="116" t="s">
        <v>268</v>
      </c>
      <c r="AV2137" s="116">
        <v>51.6222771734056</v>
      </c>
      <c r="AW2137" s="116">
        <v>8.3611613299999998E-2</v>
      </c>
    </row>
    <row r="2138" spans="1:49" x14ac:dyDescent="0.25">
      <c r="A2138" s="127">
        <v>180000</v>
      </c>
      <c r="B2138" s="127">
        <v>720000</v>
      </c>
      <c r="C2138" s="127">
        <v>720000</v>
      </c>
      <c r="D2138" s="116" t="s">
        <v>314</v>
      </c>
      <c r="E2138" s="116" t="s">
        <v>315</v>
      </c>
      <c r="F2138" s="116" t="s">
        <v>316</v>
      </c>
      <c r="G2138" s="116" t="s">
        <v>317</v>
      </c>
      <c r="H2138" s="116">
        <v>0.36</v>
      </c>
      <c r="I2138" s="116">
        <v>0.57999999999999996</v>
      </c>
      <c r="J2138" s="116" t="s">
        <v>268</v>
      </c>
      <c r="K2138" s="116">
        <v>0.26341390493881001</v>
      </c>
      <c r="L2138" s="116">
        <v>3864.18134385645</v>
      </c>
      <c r="M2138" s="116">
        <v>9.7351017797352508</v>
      </c>
      <c r="N2138" s="116">
        <v>1.43526652753224</v>
      </c>
      <c r="O2138" s="116">
        <v>2.5643611747769</v>
      </c>
      <c r="P2138" s="116">
        <v>0.37806916064523999</v>
      </c>
      <c r="Q2138" s="116">
        <v>1017.87909717695</v>
      </c>
      <c r="R2138" s="116">
        <v>1210</v>
      </c>
      <c r="S2138" s="116" t="s">
        <v>318</v>
      </c>
      <c r="T2138" s="116">
        <v>1210</v>
      </c>
      <c r="U2138" s="116" t="s">
        <v>268</v>
      </c>
      <c r="V2138" s="116" t="s">
        <v>268</v>
      </c>
      <c r="Z2138" s="116">
        <v>0</v>
      </c>
      <c r="AA2138" s="116">
        <v>1</v>
      </c>
      <c r="AB2138" s="116">
        <v>2.5643611747769</v>
      </c>
      <c r="AC2138" s="116">
        <v>0.37806916064523999</v>
      </c>
      <c r="AD2138" s="116">
        <v>1017.87909717695</v>
      </c>
      <c r="AF2138" s="116">
        <v>-1</v>
      </c>
      <c r="AG2138" s="116">
        <v>-1</v>
      </c>
      <c r="AH2138" s="116">
        <v>-1</v>
      </c>
      <c r="AI2138" s="116">
        <v>-1</v>
      </c>
      <c r="AJ2138" s="116">
        <v>0</v>
      </c>
      <c r="AM2138" s="116" t="s">
        <v>319</v>
      </c>
      <c r="AN2138" s="116">
        <v>-1</v>
      </c>
      <c r="AQ2138" s="116">
        <v>778</v>
      </c>
      <c r="AR2138" s="116" t="s">
        <v>329</v>
      </c>
      <c r="AS2138" s="116" t="s">
        <v>250</v>
      </c>
      <c r="AT2138" s="116" t="s">
        <v>268</v>
      </c>
      <c r="AV2138" s="116">
        <v>142.643349773273</v>
      </c>
      <c r="AW2138" s="116">
        <v>0.82553049239999998</v>
      </c>
    </row>
    <row r="2139" spans="1:49" x14ac:dyDescent="0.25">
      <c r="A2139" s="127">
        <v>180000</v>
      </c>
      <c r="B2139" s="127">
        <v>720000</v>
      </c>
      <c r="C2139" s="127">
        <v>720000</v>
      </c>
      <c r="D2139" s="116" t="s">
        <v>314</v>
      </c>
      <c r="E2139" s="116" t="s">
        <v>315</v>
      </c>
      <c r="F2139" s="116" t="s">
        <v>316</v>
      </c>
      <c r="G2139" s="116" t="s">
        <v>317</v>
      </c>
      <c r="H2139" s="116">
        <v>0.36</v>
      </c>
      <c r="I2139" s="116">
        <v>0.57999999999999996</v>
      </c>
      <c r="J2139" s="116" t="s">
        <v>268</v>
      </c>
      <c r="K2139" s="116">
        <v>0.33508997047052003</v>
      </c>
      <c r="L2139" s="116">
        <v>3842.9714727865298</v>
      </c>
      <c r="M2139" s="116">
        <v>11.195336375951101</v>
      </c>
      <c r="N2139" s="116">
        <v>1.97151303477534</v>
      </c>
      <c r="O2139" s="116">
        <v>3.7514449356250901</v>
      </c>
      <c r="P2139" s="116">
        <v>0.66063424460511999</v>
      </c>
      <c r="Q2139" s="116">
        <v>1287.74119733511</v>
      </c>
      <c r="R2139" s="116">
        <v>1210</v>
      </c>
      <c r="S2139" s="116" t="s">
        <v>318</v>
      </c>
      <c r="T2139" s="116">
        <v>1210</v>
      </c>
      <c r="U2139" s="116" t="s">
        <v>268</v>
      </c>
      <c r="V2139" s="116" t="s">
        <v>268</v>
      </c>
      <c r="Z2139" s="116">
        <v>0</v>
      </c>
      <c r="AA2139" s="116">
        <v>1</v>
      </c>
      <c r="AB2139" s="116">
        <v>3.7514449356250901</v>
      </c>
      <c r="AC2139" s="116">
        <v>0.66063424460511999</v>
      </c>
      <c r="AD2139" s="116">
        <v>1287.74119733511</v>
      </c>
      <c r="AF2139" s="116">
        <v>-1</v>
      </c>
      <c r="AG2139" s="116">
        <v>-1</v>
      </c>
      <c r="AH2139" s="116">
        <v>-1</v>
      </c>
      <c r="AI2139" s="116">
        <v>-1</v>
      </c>
      <c r="AJ2139" s="116">
        <v>0</v>
      </c>
      <c r="AM2139" s="116" t="s">
        <v>319</v>
      </c>
      <c r="AN2139" s="116">
        <v>-1</v>
      </c>
      <c r="AQ2139" s="116">
        <v>778</v>
      </c>
      <c r="AR2139" s="116" t="s">
        <v>329</v>
      </c>
      <c r="AS2139" s="116" t="s">
        <v>250</v>
      </c>
      <c r="AT2139" s="116" t="s">
        <v>268</v>
      </c>
      <c r="AV2139" s="116">
        <v>148.79510313733101</v>
      </c>
      <c r="AW2139" s="116">
        <v>1.0443967537000001</v>
      </c>
    </row>
    <row r="2140" spans="1:49" x14ac:dyDescent="0.25">
      <c r="A2140" s="127">
        <v>180000</v>
      </c>
      <c r="B2140" s="127">
        <v>720000</v>
      </c>
      <c r="C2140" s="127">
        <v>720000</v>
      </c>
      <c r="D2140" s="116" t="s">
        <v>314</v>
      </c>
      <c r="E2140" s="116" t="s">
        <v>315</v>
      </c>
      <c r="F2140" s="116" t="s">
        <v>316</v>
      </c>
      <c r="G2140" s="116" t="s">
        <v>317</v>
      </c>
      <c r="H2140" s="116">
        <v>0.36</v>
      </c>
      <c r="I2140" s="116">
        <v>0.57999999999999996</v>
      </c>
      <c r="J2140" s="116" t="s">
        <v>268</v>
      </c>
      <c r="K2140" s="116">
        <v>5.8760874926280002E-2</v>
      </c>
      <c r="L2140" s="116">
        <v>3842.9714727865298</v>
      </c>
      <c r="M2140" s="116">
        <v>11.195336375951101</v>
      </c>
      <c r="N2140" s="116">
        <v>1.97151303477534</v>
      </c>
      <c r="O2140" s="116">
        <v>0.65784776054495997</v>
      </c>
      <c r="P2140" s="116">
        <v>0.11584783085196999</v>
      </c>
      <c r="Q2140" s="116">
        <v>225.81636605769401</v>
      </c>
      <c r="R2140" s="116">
        <v>1310</v>
      </c>
      <c r="S2140" s="116" t="s">
        <v>318</v>
      </c>
      <c r="T2140" s="116">
        <v>1310</v>
      </c>
      <c r="U2140" s="116" t="s">
        <v>268</v>
      </c>
      <c r="V2140" s="116" t="s">
        <v>268</v>
      </c>
      <c r="Z2140" s="116">
        <v>0</v>
      </c>
      <c r="AA2140" s="116">
        <v>1</v>
      </c>
      <c r="AB2140" s="116">
        <v>0.65784776054495997</v>
      </c>
      <c r="AC2140" s="116">
        <v>0.11584783085196999</v>
      </c>
      <c r="AD2140" s="116">
        <v>225.816366057696</v>
      </c>
      <c r="AF2140" s="116">
        <v>-1</v>
      </c>
      <c r="AG2140" s="116">
        <v>-1</v>
      </c>
      <c r="AH2140" s="116">
        <v>-1</v>
      </c>
      <c r="AI2140" s="116">
        <v>-1</v>
      </c>
      <c r="AJ2140" s="116">
        <v>0</v>
      </c>
      <c r="AM2140" s="116" t="s">
        <v>319</v>
      </c>
      <c r="AN2140" s="116">
        <v>-1</v>
      </c>
      <c r="AQ2140" s="116">
        <v>778</v>
      </c>
      <c r="AR2140" s="116" t="s">
        <v>329</v>
      </c>
      <c r="AS2140" s="116" t="s">
        <v>250</v>
      </c>
      <c r="AT2140" s="116" t="s">
        <v>268</v>
      </c>
      <c r="AV2140" s="116">
        <v>78.004148211156703</v>
      </c>
      <c r="AW2140" s="116">
        <v>0.18314384919999999</v>
      </c>
    </row>
    <row r="2141" spans="1:49" x14ac:dyDescent="0.25">
      <c r="A2141" s="127">
        <v>180000</v>
      </c>
      <c r="B2141" s="127">
        <v>720000</v>
      </c>
      <c r="C2141" s="127">
        <v>720000</v>
      </c>
      <c r="D2141" s="116" t="s">
        <v>314</v>
      </c>
      <c r="E2141" s="116" t="s">
        <v>315</v>
      </c>
      <c r="F2141" s="116" t="s">
        <v>316</v>
      </c>
      <c r="G2141" s="116" t="s">
        <v>317</v>
      </c>
      <c r="H2141" s="116">
        <v>0.36</v>
      </c>
      <c r="I2141" s="116">
        <v>0.57999999999999996</v>
      </c>
      <c r="J2141" s="116" t="s">
        <v>268</v>
      </c>
      <c r="K2141" s="116">
        <v>8.9978013579999997E-5</v>
      </c>
      <c r="L2141" s="116">
        <v>3842.9714727865298</v>
      </c>
      <c r="M2141" s="116">
        <v>11.195336375951101</v>
      </c>
      <c r="N2141" s="116">
        <v>1.97151303477534</v>
      </c>
      <c r="O2141" s="116">
        <v>1.0073341284599999E-3</v>
      </c>
      <c r="P2141" s="116">
        <v>1.7739282661E-4</v>
      </c>
      <c r="Q2141" s="116">
        <v>0.34578293936593002</v>
      </c>
      <c r="R2141" s="116">
        <v>1310</v>
      </c>
      <c r="S2141" s="116" t="s">
        <v>318</v>
      </c>
      <c r="T2141" s="116">
        <v>1310</v>
      </c>
      <c r="U2141" s="116" t="s">
        <v>268</v>
      </c>
      <c r="V2141" s="116" t="s">
        <v>268</v>
      </c>
      <c r="Z2141" s="116">
        <v>0</v>
      </c>
      <c r="AA2141" s="116">
        <v>1</v>
      </c>
      <c r="AB2141" s="116">
        <v>1.0073341284599999E-3</v>
      </c>
      <c r="AC2141" s="116">
        <v>1.7739282661E-4</v>
      </c>
      <c r="AD2141" s="116">
        <v>0.34578293936780002</v>
      </c>
      <c r="AF2141" s="116">
        <v>-1</v>
      </c>
      <c r="AG2141" s="116">
        <v>-1</v>
      </c>
      <c r="AH2141" s="116">
        <v>-1</v>
      </c>
      <c r="AI2141" s="116">
        <v>-1</v>
      </c>
      <c r="AJ2141" s="116">
        <v>0</v>
      </c>
      <c r="AM2141" s="116" t="s">
        <v>319</v>
      </c>
      <c r="AN2141" s="116">
        <v>-1</v>
      </c>
      <c r="AQ2141" s="116">
        <v>778</v>
      </c>
      <c r="AR2141" s="116" t="s">
        <v>329</v>
      </c>
      <c r="AS2141" s="116" t="s">
        <v>250</v>
      </c>
      <c r="AT2141" s="116" t="s">
        <v>268</v>
      </c>
      <c r="AV2141" s="116">
        <v>13.0442363413958</v>
      </c>
      <c r="AW2141" s="116">
        <v>2.8044030000000001E-4</v>
      </c>
    </row>
    <row r="2142" spans="1:49" x14ac:dyDescent="0.25">
      <c r="A2142" s="127">
        <v>180000</v>
      </c>
      <c r="B2142" s="127">
        <v>720000</v>
      </c>
      <c r="C2142" s="127">
        <v>720000</v>
      </c>
      <c r="D2142" s="116" t="s">
        <v>314</v>
      </c>
      <c r="E2142" s="116" t="s">
        <v>315</v>
      </c>
      <c r="F2142" s="116" t="s">
        <v>316</v>
      </c>
      <c r="G2142" s="116" t="s">
        <v>317</v>
      </c>
      <c r="H2142" s="116">
        <v>0.36</v>
      </c>
      <c r="I2142" s="116">
        <v>0.57999999999999996</v>
      </c>
      <c r="J2142" s="116" t="s">
        <v>268</v>
      </c>
      <c r="K2142" s="116">
        <v>0.11229254084069</v>
      </c>
      <c r="L2142" s="116">
        <v>3842.9714727865298</v>
      </c>
      <c r="M2142" s="116">
        <v>11.195336375951101</v>
      </c>
      <c r="N2142" s="116">
        <v>1.97151303477534</v>
      </c>
      <c r="O2142" s="116">
        <v>1.2571527672218199</v>
      </c>
      <c r="P2142" s="116">
        <v>0.22138620797547001</v>
      </c>
      <c r="Q2142" s="116">
        <v>431.53703105751202</v>
      </c>
      <c r="R2142" s="116">
        <v>1310</v>
      </c>
      <c r="S2142" s="116" t="s">
        <v>318</v>
      </c>
      <c r="T2142" s="116">
        <v>1310</v>
      </c>
      <c r="U2142" s="116" t="s">
        <v>268</v>
      </c>
      <c r="V2142" s="116" t="s">
        <v>268</v>
      </c>
      <c r="Z2142" s="116">
        <v>0</v>
      </c>
      <c r="AA2142" s="116">
        <v>1</v>
      </c>
      <c r="AB2142" s="116">
        <v>1.2571527672218199</v>
      </c>
      <c r="AC2142" s="116">
        <v>0.22138620797547001</v>
      </c>
      <c r="AD2142" s="116">
        <v>431.53703105751202</v>
      </c>
      <c r="AF2142" s="116">
        <v>-1</v>
      </c>
      <c r="AG2142" s="116">
        <v>-1</v>
      </c>
      <c r="AH2142" s="116">
        <v>-1</v>
      </c>
      <c r="AI2142" s="116">
        <v>-1</v>
      </c>
      <c r="AJ2142" s="116">
        <v>0</v>
      </c>
      <c r="AM2142" s="116" t="s">
        <v>319</v>
      </c>
      <c r="AN2142" s="116">
        <v>-1</v>
      </c>
      <c r="AQ2142" s="116">
        <v>778</v>
      </c>
      <c r="AR2142" s="116" t="s">
        <v>329</v>
      </c>
      <c r="AS2142" s="116" t="s">
        <v>250</v>
      </c>
      <c r="AT2142" s="116" t="s">
        <v>268</v>
      </c>
      <c r="AV2142" s="116">
        <v>86.538047003268602</v>
      </c>
      <c r="AW2142" s="116">
        <v>0.3499894818</v>
      </c>
    </row>
    <row r="2143" spans="1:49" x14ac:dyDescent="0.25">
      <c r="A2143" s="127">
        <v>180000</v>
      </c>
      <c r="B2143" s="127">
        <v>720000</v>
      </c>
      <c r="C2143" s="127">
        <v>720000</v>
      </c>
      <c r="D2143" s="116" t="s">
        <v>314</v>
      </c>
      <c r="E2143" s="116" t="s">
        <v>315</v>
      </c>
      <c r="F2143" s="116" t="s">
        <v>316</v>
      </c>
      <c r="G2143" s="116" t="s">
        <v>317</v>
      </c>
      <c r="H2143" s="116">
        <v>0.36</v>
      </c>
      <c r="I2143" s="116">
        <v>0.57999999999999996</v>
      </c>
      <c r="J2143" s="116" t="s">
        <v>268</v>
      </c>
      <c r="K2143" s="116">
        <v>0.11153008914066</v>
      </c>
      <c r="L2143" s="116">
        <v>3842.9714727865298</v>
      </c>
      <c r="M2143" s="116">
        <v>11.195336375951101</v>
      </c>
      <c r="N2143" s="116">
        <v>1.97151303477534</v>
      </c>
      <c r="O2143" s="116">
        <v>1.2486168639695201</v>
      </c>
      <c r="P2143" s="116">
        <v>0.21988302451047001</v>
      </c>
      <c r="Q2143" s="116">
        <v>428.606950924903</v>
      </c>
      <c r="R2143" s="116">
        <v>1310</v>
      </c>
      <c r="S2143" s="116" t="s">
        <v>318</v>
      </c>
      <c r="T2143" s="116">
        <v>1310</v>
      </c>
      <c r="U2143" s="116" t="s">
        <v>268</v>
      </c>
      <c r="V2143" s="116" t="s">
        <v>268</v>
      </c>
      <c r="Z2143" s="116">
        <v>0</v>
      </c>
      <c r="AA2143" s="116">
        <v>1</v>
      </c>
      <c r="AB2143" s="116">
        <v>1.2486168639695201</v>
      </c>
      <c r="AC2143" s="116">
        <v>0.21988302451047001</v>
      </c>
      <c r="AD2143" s="116">
        <v>428.606950924903</v>
      </c>
      <c r="AF2143" s="116">
        <v>-1</v>
      </c>
      <c r="AG2143" s="116">
        <v>-1</v>
      </c>
      <c r="AH2143" s="116">
        <v>-1</v>
      </c>
      <c r="AI2143" s="116">
        <v>-1</v>
      </c>
      <c r="AJ2143" s="116">
        <v>0</v>
      </c>
      <c r="AM2143" s="116" t="s">
        <v>319</v>
      </c>
      <c r="AN2143" s="116">
        <v>-1</v>
      </c>
      <c r="AQ2143" s="116">
        <v>778</v>
      </c>
      <c r="AR2143" s="116" t="s">
        <v>329</v>
      </c>
      <c r="AS2143" s="116" t="s">
        <v>250</v>
      </c>
      <c r="AT2143" s="116" t="s">
        <v>268</v>
      </c>
      <c r="AV2143" s="116">
        <v>85.873393947052804</v>
      </c>
      <c r="AW2143" s="116">
        <v>0.34761309889999997</v>
      </c>
    </row>
    <row r="2144" spans="1:49" x14ac:dyDescent="0.25">
      <c r="A2144" s="127">
        <v>180000</v>
      </c>
      <c r="B2144" s="127">
        <v>720000</v>
      </c>
      <c r="C2144" s="127">
        <v>720000</v>
      </c>
      <c r="D2144" s="116" t="s">
        <v>314</v>
      </c>
      <c r="E2144" s="116" t="s">
        <v>315</v>
      </c>
      <c r="F2144" s="116" t="s">
        <v>316</v>
      </c>
      <c r="G2144" s="116" t="s">
        <v>317</v>
      </c>
      <c r="H2144" s="116">
        <v>0.36</v>
      </c>
      <c r="I2144" s="116">
        <v>0.57999999999999996</v>
      </c>
      <c r="J2144" s="116" t="s">
        <v>268</v>
      </c>
      <c r="K2144" s="116">
        <v>0.32440822564771998</v>
      </c>
      <c r="L2144" s="116">
        <v>3864.7845106838099</v>
      </c>
      <c r="M2144" s="116">
        <v>11.282312644558999</v>
      </c>
      <c r="N2144" s="116">
        <v>1.99674856042378</v>
      </c>
      <c r="O2144" s="116">
        <v>3.6600750262242401</v>
      </c>
      <c r="P2144" s="116">
        <v>0.64776165755171999</v>
      </c>
      <c r="Q2144" s="116">
        <v>1253.7678856217301</v>
      </c>
      <c r="R2144" s="116">
        <v>1210</v>
      </c>
      <c r="S2144" s="116" t="s">
        <v>318</v>
      </c>
      <c r="T2144" s="116">
        <v>1210</v>
      </c>
      <c r="U2144" s="116" t="s">
        <v>268</v>
      </c>
      <c r="V2144" s="116" t="s">
        <v>268</v>
      </c>
      <c r="Z2144" s="116">
        <v>0</v>
      </c>
      <c r="AA2144" s="116">
        <v>1</v>
      </c>
      <c r="AB2144" s="116">
        <v>3.6600750262242401</v>
      </c>
      <c r="AC2144" s="116">
        <v>0.64776165755171999</v>
      </c>
      <c r="AD2144" s="116">
        <v>1253.7678856217301</v>
      </c>
      <c r="AF2144" s="116">
        <v>-1</v>
      </c>
      <c r="AG2144" s="116">
        <v>-1</v>
      </c>
      <c r="AH2144" s="116">
        <v>-1</v>
      </c>
      <c r="AI2144" s="116">
        <v>-1</v>
      </c>
      <c r="AJ2144" s="116">
        <v>0</v>
      </c>
      <c r="AM2144" s="116" t="s">
        <v>319</v>
      </c>
      <c r="AN2144" s="116">
        <v>-1</v>
      </c>
      <c r="AQ2144" s="116">
        <v>778</v>
      </c>
      <c r="AR2144" s="116" t="s">
        <v>329</v>
      </c>
      <c r="AS2144" s="116" t="s">
        <v>250</v>
      </c>
      <c r="AT2144" s="116" t="s">
        <v>268</v>
      </c>
      <c r="AV2144" s="116">
        <v>171.14207606001301</v>
      </c>
      <c r="AW2144" s="116">
        <v>1.0168433783999999</v>
      </c>
    </row>
    <row r="2145" spans="1:49" x14ac:dyDescent="0.25">
      <c r="A2145" s="127">
        <v>180000</v>
      </c>
      <c r="B2145" s="127">
        <v>720000</v>
      </c>
      <c r="C2145" s="127">
        <v>720000</v>
      </c>
      <c r="D2145" s="116" t="s">
        <v>314</v>
      </c>
      <c r="E2145" s="116" t="s">
        <v>315</v>
      </c>
      <c r="F2145" s="116" t="s">
        <v>316</v>
      </c>
      <c r="G2145" s="116" t="s">
        <v>317</v>
      </c>
      <c r="H2145" s="116">
        <v>0.36</v>
      </c>
      <c r="I2145" s="116">
        <v>0.57999999999999996</v>
      </c>
      <c r="J2145" s="116" t="s">
        <v>268</v>
      </c>
      <c r="K2145" s="116">
        <v>8.0451039184930004E-2</v>
      </c>
      <c r="L2145" s="116">
        <v>3864.7845106838099</v>
      </c>
      <c r="M2145" s="116">
        <v>11.282312644558999</v>
      </c>
      <c r="N2145" s="116">
        <v>1.99674856042378</v>
      </c>
      <c r="O2145" s="116">
        <v>0.90767377666411997</v>
      </c>
      <c r="P2145" s="116">
        <v>0.16064049667711999</v>
      </c>
      <c r="Q2145" s="116">
        <v>310.92593011036098</v>
      </c>
      <c r="R2145" s="116">
        <v>1310</v>
      </c>
      <c r="S2145" s="116" t="s">
        <v>318</v>
      </c>
      <c r="T2145" s="116">
        <v>1310</v>
      </c>
      <c r="U2145" s="116" t="s">
        <v>268</v>
      </c>
      <c r="V2145" s="116" t="s">
        <v>268</v>
      </c>
      <c r="Z2145" s="116">
        <v>0</v>
      </c>
      <c r="AA2145" s="116">
        <v>1</v>
      </c>
      <c r="AB2145" s="116">
        <v>0.90767377666411997</v>
      </c>
      <c r="AC2145" s="116">
        <v>0.16064049667711999</v>
      </c>
      <c r="AD2145" s="116">
        <v>310.92593011036303</v>
      </c>
      <c r="AF2145" s="116">
        <v>-1</v>
      </c>
      <c r="AG2145" s="116">
        <v>-1</v>
      </c>
      <c r="AH2145" s="116">
        <v>-1</v>
      </c>
      <c r="AI2145" s="116">
        <v>-1</v>
      </c>
      <c r="AJ2145" s="116">
        <v>0</v>
      </c>
      <c r="AM2145" s="116" t="s">
        <v>319</v>
      </c>
      <c r="AN2145" s="116">
        <v>-1</v>
      </c>
      <c r="AQ2145" s="116">
        <v>778</v>
      </c>
      <c r="AR2145" s="116" t="s">
        <v>329</v>
      </c>
      <c r="AS2145" s="116" t="s">
        <v>250</v>
      </c>
      <c r="AT2145" s="116" t="s">
        <v>268</v>
      </c>
      <c r="AV2145" s="116">
        <v>73.857436106667194</v>
      </c>
      <c r="AW2145" s="116">
        <v>0.2521702596</v>
      </c>
    </row>
    <row r="2146" spans="1:49" x14ac:dyDescent="0.25">
      <c r="A2146" s="127">
        <v>180000</v>
      </c>
      <c r="B2146" s="127">
        <v>720000</v>
      </c>
      <c r="C2146" s="127">
        <v>720000</v>
      </c>
      <c r="D2146" s="116" t="s">
        <v>314</v>
      </c>
      <c r="E2146" s="116" t="s">
        <v>315</v>
      </c>
      <c r="F2146" s="116" t="s">
        <v>316</v>
      </c>
      <c r="G2146" s="116" t="s">
        <v>317</v>
      </c>
      <c r="H2146" s="116">
        <v>0.36</v>
      </c>
      <c r="I2146" s="116">
        <v>0.57999999999999996</v>
      </c>
      <c r="J2146" s="116" t="s">
        <v>268</v>
      </c>
      <c r="K2146" s="116">
        <v>0.11608237082913</v>
      </c>
      <c r="L2146" s="116">
        <v>3864.7845106838099</v>
      </c>
      <c r="M2146" s="116">
        <v>11.282312644558999</v>
      </c>
      <c r="N2146" s="116">
        <v>1.99674856042378</v>
      </c>
      <c r="O2146" s="116">
        <v>1.30967760021596</v>
      </c>
      <c r="P2146" s="116">
        <v>0.23178730684366</v>
      </c>
      <c r="Q2146" s="116">
        <v>448.63334874390301</v>
      </c>
      <c r="R2146" s="116">
        <v>1310</v>
      </c>
      <c r="S2146" s="116" t="s">
        <v>318</v>
      </c>
      <c r="T2146" s="116">
        <v>1310</v>
      </c>
      <c r="U2146" s="116" t="s">
        <v>268</v>
      </c>
      <c r="V2146" s="116" t="s">
        <v>268</v>
      </c>
      <c r="Z2146" s="116">
        <v>0</v>
      </c>
      <c r="AA2146" s="116">
        <v>1</v>
      </c>
      <c r="AB2146" s="116">
        <v>1.30967760021596</v>
      </c>
      <c r="AC2146" s="116">
        <v>0.23178730684366</v>
      </c>
      <c r="AD2146" s="116">
        <v>448.63334874390301</v>
      </c>
      <c r="AF2146" s="116">
        <v>-1</v>
      </c>
      <c r="AG2146" s="116">
        <v>-1</v>
      </c>
      <c r="AH2146" s="116">
        <v>-1</v>
      </c>
      <c r="AI2146" s="116">
        <v>-1</v>
      </c>
      <c r="AJ2146" s="116">
        <v>0</v>
      </c>
      <c r="AM2146" s="116" t="s">
        <v>319</v>
      </c>
      <c r="AN2146" s="116">
        <v>-1</v>
      </c>
      <c r="AQ2146" s="116">
        <v>778</v>
      </c>
      <c r="AR2146" s="116" t="s">
        <v>329</v>
      </c>
      <c r="AS2146" s="116" t="s">
        <v>250</v>
      </c>
      <c r="AT2146" s="116" t="s">
        <v>268</v>
      </c>
      <c r="AV2146" s="116">
        <v>88.664692168188793</v>
      </c>
      <c r="AW2146" s="116">
        <v>0.36385510850000002</v>
      </c>
    </row>
    <row r="2147" spans="1:49" x14ac:dyDescent="0.25">
      <c r="A2147" s="127">
        <v>180000</v>
      </c>
      <c r="B2147" s="127">
        <v>720000</v>
      </c>
      <c r="C2147" s="127">
        <v>720000</v>
      </c>
      <c r="D2147" s="116" t="s">
        <v>314</v>
      </c>
      <c r="E2147" s="116" t="s">
        <v>315</v>
      </c>
      <c r="F2147" s="116" t="s">
        <v>316</v>
      </c>
      <c r="G2147" s="116" t="s">
        <v>317</v>
      </c>
      <c r="H2147" s="116">
        <v>0.36</v>
      </c>
      <c r="I2147" s="116">
        <v>0.57999999999999996</v>
      </c>
      <c r="J2147" s="116" t="s">
        <v>268</v>
      </c>
      <c r="K2147" s="116">
        <v>6.2511614442999997E-4</v>
      </c>
      <c r="L2147" s="116">
        <v>3864.7845106838099</v>
      </c>
      <c r="M2147" s="116">
        <v>11.282312644558999</v>
      </c>
      <c r="N2147" s="116">
        <v>1.99674856042378</v>
      </c>
      <c r="O2147" s="116">
        <v>7.0527557807100001E-3</v>
      </c>
      <c r="P2147" s="116">
        <v>1.2481997615E-3</v>
      </c>
      <c r="Q2147" s="116">
        <v>2.4159391924023699</v>
      </c>
      <c r="R2147" s="116">
        <v>1310</v>
      </c>
      <c r="S2147" s="116" t="s">
        <v>318</v>
      </c>
      <c r="T2147" s="116">
        <v>1310</v>
      </c>
      <c r="U2147" s="116" t="s">
        <v>268</v>
      </c>
      <c r="V2147" s="116" t="s">
        <v>268</v>
      </c>
      <c r="Z2147" s="116">
        <v>0</v>
      </c>
      <c r="AA2147" s="116">
        <v>1</v>
      </c>
      <c r="AB2147" s="116">
        <v>7.0527557807100001E-3</v>
      </c>
      <c r="AC2147" s="116">
        <v>1.2481997615E-3</v>
      </c>
      <c r="AD2147" s="116">
        <v>2.41593919240171</v>
      </c>
      <c r="AF2147" s="116">
        <v>-1</v>
      </c>
      <c r="AG2147" s="116">
        <v>-1</v>
      </c>
      <c r="AH2147" s="116">
        <v>-1</v>
      </c>
      <c r="AI2147" s="116">
        <v>-1</v>
      </c>
      <c r="AJ2147" s="116">
        <v>0</v>
      </c>
      <c r="AM2147" s="116" t="s">
        <v>319</v>
      </c>
      <c r="AN2147" s="116">
        <v>-1</v>
      </c>
      <c r="AQ2147" s="116">
        <v>778</v>
      </c>
      <c r="AR2147" s="116" t="s">
        <v>329</v>
      </c>
      <c r="AS2147" s="116" t="s">
        <v>250</v>
      </c>
      <c r="AT2147" s="116" t="s">
        <v>268</v>
      </c>
      <c r="AV2147" s="116">
        <v>44.546103253054497</v>
      </c>
      <c r="AW2147" s="116">
        <v>1.9593992000000002E-3</v>
      </c>
    </row>
    <row r="2148" spans="1:49" x14ac:dyDescent="0.25">
      <c r="A2148" s="127">
        <v>180000</v>
      </c>
      <c r="B2148" s="127">
        <v>720000</v>
      </c>
      <c r="C2148" s="127">
        <v>720000</v>
      </c>
      <c r="D2148" s="116" t="s">
        <v>314</v>
      </c>
      <c r="E2148" s="116" t="s">
        <v>315</v>
      </c>
      <c r="F2148" s="116" t="s">
        <v>316</v>
      </c>
      <c r="G2148" s="116" t="s">
        <v>317</v>
      </c>
      <c r="H2148" s="116">
        <v>0.36</v>
      </c>
      <c r="I2148" s="116">
        <v>0.57999999999999996</v>
      </c>
      <c r="J2148" s="116" t="s">
        <v>268</v>
      </c>
      <c r="K2148" s="116">
        <v>9.6196701585509997E-2</v>
      </c>
      <c r="L2148" s="116">
        <v>3864.7845106838099</v>
      </c>
      <c r="M2148" s="116">
        <v>11.282312644558999</v>
      </c>
      <c r="N2148" s="116">
        <v>1.99674856042378</v>
      </c>
      <c r="O2148" s="116">
        <v>1.0853212626631401</v>
      </c>
      <c r="P2148" s="116">
        <v>0.19208062540838999</v>
      </c>
      <c r="Q2148" s="116">
        <v>371.77952226657902</v>
      </c>
      <c r="R2148" s="116">
        <v>1310</v>
      </c>
      <c r="S2148" s="116" t="s">
        <v>318</v>
      </c>
      <c r="T2148" s="116">
        <v>1310</v>
      </c>
      <c r="U2148" s="116" t="s">
        <v>268</v>
      </c>
      <c r="V2148" s="116" t="s">
        <v>268</v>
      </c>
      <c r="Z2148" s="116">
        <v>0</v>
      </c>
      <c r="AA2148" s="116">
        <v>1</v>
      </c>
      <c r="AB2148" s="116">
        <v>1.0853212626631401</v>
      </c>
      <c r="AC2148" s="116">
        <v>0.19208062540838999</v>
      </c>
      <c r="AD2148" s="116">
        <v>371.77952226658101</v>
      </c>
      <c r="AF2148" s="116">
        <v>-1</v>
      </c>
      <c r="AG2148" s="116">
        <v>-1</v>
      </c>
      <c r="AH2148" s="116">
        <v>-1</v>
      </c>
      <c r="AI2148" s="116">
        <v>-1</v>
      </c>
      <c r="AJ2148" s="116">
        <v>0</v>
      </c>
      <c r="AM2148" s="116" t="s">
        <v>319</v>
      </c>
      <c r="AN2148" s="116">
        <v>-1</v>
      </c>
      <c r="AQ2148" s="116">
        <v>778</v>
      </c>
      <c r="AR2148" s="116" t="s">
        <v>329</v>
      </c>
      <c r="AS2148" s="116" t="s">
        <v>250</v>
      </c>
      <c r="AT2148" s="116" t="s">
        <v>268</v>
      </c>
      <c r="AV2148" s="116">
        <v>83.435857632872398</v>
      </c>
      <c r="AW2148" s="116">
        <v>0.30152434900000002</v>
      </c>
    </row>
    <row r="2149" spans="1:49" x14ac:dyDescent="0.25">
      <c r="A2149" s="127">
        <v>180000</v>
      </c>
      <c r="B2149" s="127">
        <v>720000</v>
      </c>
      <c r="C2149" s="127">
        <v>720000</v>
      </c>
      <c r="D2149" s="116" t="s">
        <v>314</v>
      </c>
      <c r="E2149" s="116" t="s">
        <v>315</v>
      </c>
      <c r="F2149" s="116" t="s">
        <v>316</v>
      </c>
      <c r="G2149" s="116" t="s">
        <v>317</v>
      </c>
      <c r="H2149" s="116">
        <v>0.36</v>
      </c>
      <c r="I2149" s="116">
        <v>0.57999999999999996</v>
      </c>
      <c r="J2149" s="116" t="s">
        <v>268</v>
      </c>
      <c r="K2149" s="116">
        <v>0.22275452326213999</v>
      </c>
      <c r="L2149" s="116">
        <v>3900.3774161423498</v>
      </c>
      <c r="M2149" s="116">
        <v>11.6557477016266</v>
      </c>
      <c r="N2149" s="116">
        <v>2.1609437831435199</v>
      </c>
      <c r="O2149" s="116">
        <v>2.5963705225396301</v>
      </c>
      <c r="P2149" s="116">
        <v>0.48136000221042002</v>
      </c>
      <c r="Q2149" s="116">
        <v>868.82671187520805</v>
      </c>
      <c r="R2149" s="116">
        <v>1210</v>
      </c>
      <c r="S2149" s="116" t="s">
        <v>318</v>
      </c>
      <c r="T2149" s="116">
        <v>1210</v>
      </c>
      <c r="U2149" s="116" t="s">
        <v>268</v>
      </c>
      <c r="V2149" s="116" t="s">
        <v>268</v>
      </c>
      <c r="Z2149" s="116">
        <v>0</v>
      </c>
      <c r="AA2149" s="116">
        <v>1</v>
      </c>
      <c r="AB2149" s="116">
        <v>2.5963705225396301</v>
      </c>
      <c r="AC2149" s="116">
        <v>0.48136000221042002</v>
      </c>
      <c r="AD2149" s="116">
        <v>868.82671187520805</v>
      </c>
      <c r="AF2149" s="116">
        <v>-1</v>
      </c>
      <c r="AG2149" s="116">
        <v>-1</v>
      </c>
      <c r="AH2149" s="116">
        <v>-1</v>
      </c>
      <c r="AI2149" s="116">
        <v>-1</v>
      </c>
      <c r="AJ2149" s="116">
        <v>0</v>
      </c>
      <c r="AM2149" s="116" t="s">
        <v>319</v>
      </c>
      <c r="AN2149" s="116">
        <v>-1</v>
      </c>
      <c r="AQ2149" s="116">
        <v>778</v>
      </c>
      <c r="AR2149" s="116" t="s">
        <v>329</v>
      </c>
      <c r="AS2149" s="116" t="s">
        <v>250</v>
      </c>
      <c r="AT2149" s="116" t="s">
        <v>268</v>
      </c>
      <c r="AV2149" s="116">
        <v>120.495882037633</v>
      </c>
      <c r="AW2149" s="116">
        <v>0.70464453520000003</v>
      </c>
    </row>
    <row r="2150" spans="1:49" x14ac:dyDescent="0.25">
      <c r="A2150" s="127">
        <v>180000</v>
      </c>
      <c r="B2150" s="127">
        <v>720000</v>
      </c>
      <c r="C2150" s="127">
        <v>720000</v>
      </c>
      <c r="D2150" s="116" t="s">
        <v>314</v>
      </c>
      <c r="E2150" s="116" t="s">
        <v>315</v>
      </c>
      <c r="F2150" s="116" t="s">
        <v>316</v>
      </c>
      <c r="G2150" s="116" t="s">
        <v>317</v>
      </c>
      <c r="H2150" s="116">
        <v>0.36</v>
      </c>
      <c r="I2150" s="116">
        <v>0.57999999999999996</v>
      </c>
      <c r="J2150" s="116" t="s">
        <v>268</v>
      </c>
      <c r="K2150" s="116">
        <v>0.11786652816216001</v>
      </c>
      <c r="L2150" s="116">
        <v>3900.3774161423498</v>
      </c>
      <c r="M2150" s="116">
        <v>11.6557477016266</v>
      </c>
      <c r="N2150" s="116">
        <v>2.1609437831435199</v>
      </c>
      <c r="O2150" s="116">
        <v>1.3738225147248799</v>
      </c>
      <c r="P2150" s="116">
        <v>0.25470294127274001</v>
      </c>
      <c r="Q2150" s="116">
        <v>459.72394456281899</v>
      </c>
      <c r="R2150" s="116">
        <v>1310</v>
      </c>
      <c r="S2150" s="116" t="s">
        <v>318</v>
      </c>
      <c r="T2150" s="116">
        <v>1310</v>
      </c>
      <c r="U2150" s="116" t="s">
        <v>268</v>
      </c>
      <c r="V2150" s="116" t="s">
        <v>268</v>
      </c>
      <c r="Z2150" s="116">
        <v>0</v>
      </c>
      <c r="AA2150" s="116">
        <v>1</v>
      </c>
      <c r="AB2150" s="116">
        <v>1.3738225147248799</v>
      </c>
      <c r="AC2150" s="116">
        <v>0.25470294127274001</v>
      </c>
      <c r="AD2150" s="116">
        <v>459.72394456281899</v>
      </c>
      <c r="AF2150" s="116">
        <v>-1</v>
      </c>
      <c r="AG2150" s="116">
        <v>-1</v>
      </c>
      <c r="AH2150" s="116">
        <v>-1</v>
      </c>
      <c r="AI2150" s="116">
        <v>-1</v>
      </c>
      <c r="AJ2150" s="116">
        <v>0</v>
      </c>
      <c r="AM2150" s="116" t="s">
        <v>319</v>
      </c>
      <c r="AN2150" s="116">
        <v>-1</v>
      </c>
      <c r="AQ2150" s="116">
        <v>778</v>
      </c>
      <c r="AR2150" s="116" t="s">
        <v>329</v>
      </c>
      <c r="AS2150" s="116" t="s">
        <v>250</v>
      </c>
      <c r="AT2150" s="116" t="s">
        <v>268</v>
      </c>
      <c r="AV2150" s="116">
        <v>89.587622105813296</v>
      </c>
      <c r="AW2150" s="116">
        <v>0.37284991449999999</v>
      </c>
    </row>
    <row r="2151" spans="1:49" x14ac:dyDescent="0.25">
      <c r="A2151" s="127">
        <v>180000</v>
      </c>
      <c r="B2151" s="127">
        <v>720000</v>
      </c>
      <c r="C2151" s="127">
        <v>720000</v>
      </c>
      <c r="D2151" s="116" t="s">
        <v>314</v>
      </c>
      <c r="E2151" s="116" t="s">
        <v>315</v>
      </c>
      <c r="F2151" s="116" t="s">
        <v>316</v>
      </c>
      <c r="G2151" s="116" t="s">
        <v>317</v>
      </c>
      <c r="H2151" s="116">
        <v>0.36</v>
      </c>
      <c r="I2151" s="116">
        <v>0.57999999999999996</v>
      </c>
      <c r="J2151" s="116" t="s">
        <v>268</v>
      </c>
      <c r="K2151" s="116">
        <v>9.5817298056739997E-2</v>
      </c>
      <c r="L2151" s="116">
        <v>3900.3774161423498</v>
      </c>
      <c r="M2151" s="116">
        <v>11.6557477016266</v>
      </c>
      <c r="N2151" s="116">
        <v>2.1609437831435199</v>
      </c>
      <c r="O2151" s="116">
        <v>1.11682225160098</v>
      </c>
      <c r="P2151" s="116">
        <v>0.20705579455333001</v>
      </c>
      <c r="Q2151" s="116">
        <v>373.72362541630901</v>
      </c>
      <c r="R2151" s="116">
        <v>1310</v>
      </c>
      <c r="S2151" s="116" t="s">
        <v>318</v>
      </c>
      <c r="T2151" s="116">
        <v>1310</v>
      </c>
      <c r="U2151" s="116" t="s">
        <v>268</v>
      </c>
      <c r="V2151" s="116" t="s">
        <v>268</v>
      </c>
      <c r="Z2151" s="116">
        <v>0</v>
      </c>
      <c r="AA2151" s="116">
        <v>1</v>
      </c>
      <c r="AB2151" s="116">
        <v>1.11682225160098</v>
      </c>
      <c r="AC2151" s="116">
        <v>0.20705579455333001</v>
      </c>
      <c r="AD2151" s="116">
        <v>373.72362541631003</v>
      </c>
      <c r="AF2151" s="116">
        <v>-1</v>
      </c>
      <c r="AG2151" s="116">
        <v>-1</v>
      </c>
      <c r="AH2151" s="116">
        <v>-1</v>
      </c>
      <c r="AI2151" s="116">
        <v>-1</v>
      </c>
      <c r="AJ2151" s="116">
        <v>0</v>
      </c>
      <c r="AM2151" s="116" t="s">
        <v>319</v>
      </c>
      <c r="AN2151" s="116">
        <v>-1</v>
      </c>
      <c r="AQ2151" s="116">
        <v>778</v>
      </c>
      <c r="AR2151" s="116" t="s">
        <v>329</v>
      </c>
      <c r="AS2151" s="116" t="s">
        <v>250</v>
      </c>
      <c r="AT2151" s="116" t="s">
        <v>268</v>
      </c>
      <c r="AV2151" s="116">
        <v>79.537569889093604</v>
      </c>
      <c r="AW2151" s="116">
        <v>0.303101075</v>
      </c>
    </row>
    <row r="2152" spans="1:49" x14ac:dyDescent="0.25">
      <c r="A2152" s="127">
        <v>180000</v>
      </c>
      <c r="B2152" s="127">
        <v>720000</v>
      </c>
      <c r="C2152" s="127">
        <v>720000</v>
      </c>
      <c r="D2152" s="116" t="s">
        <v>314</v>
      </c>
      <c r="E2152" s="116" t="s">
        <v>315</v>
      </c>
      <c r="F2152" s="116" t="s">
        <v>316</v>
      </c>
      <c r="G2152" s="116" t="s">
        <v>317</v>
      </c>
      <c r="H2152" s="116">
        <v>0.36</v>
      </c>
      <c r="I2152" s="116">
        <v>0.57999999999999996</v>
      </c>
      <c r="J2152" s="116" t="s">
        <v>268</v>
      </c>
      <c r="K2152" s="116">
        <v>0.10532203160009</v>
      </c>
      <c r="L2152" s="116">
        <v>3900.3774161423498</v>
      </c>
      <c r="M2152" s="116">
        <v>11.6557477016266</v>
      </c>
      <c r="N2152" s="116">
        <v>2.1609437831435199</v>
      </c>
      <c r="O2152" s="116">
        <v>1.2276070277533999</v>
      </c>
      <c r="P2152" s="116">
        <v>0.22759498941426001</v>
      </c>
      <c r="Q2152" s="116">
        <v>410.79567347522197</v>
      </c>
      <c r="R2152" s="116">
        <v>1310</v>
      </c>
      <c r="S2152" s="116" t="s">
        <v>318</v>
      </c>
      <c r="T2152" s="116">
        <v>1310</v>
      </c>
      <c r="U2152" s="116" t="s">
        <v>268</v>
      </c>
      <c r="V2152" s="116" t="s">
        <v>268</v>
      </c>
      <c r="Z2152" s="116">
        <v>0</v>
      </c>
      <c r="AA2152" s="116">
        <v>1</v>
      </c>
      <c r="AB2152" s="116">
        <v>1.2276070277533999</v>
      </c>
      <c r="AC2152" s="116">
        <v>0.22759498941426001</v>
      </c>
      <c r="AD2152" s="116">
        <v>410.79567347522197</v>
      </c>
      <c r="AF2152" s="116">
        <v>-1</v>
      </c>
      <c r="AG2152" s="116">
        <v>-1</v>
      </c>
      <c r="AH2152" s="116">
        <v>-1</v>
      </c>
      <c r="AI2152" s="116">
        <v>-1</v>
      </c>
      <c r="AJ2152" s="116">
        <v>0</v>
      </c>
      <c r="AM2152" s="116" t="s">
        <v>319</v>
      </c>
      <c r="AN2152" s="116">
        <v>-1</v>
      </c>
      <c r="AQ2152" s="116">
        <v>778</v>
      </c>
      <c r="AR2152" s="116" t="s">
        <v>329</v>
      </c>
      <c r="AS2152" s="116" t="s">
        <v>250</v>
      </c>
      <c r="AT2152" s="116" t="s">
        <v>268</v>
      </c>
      <c r="AV2152" s="116">
        <v>82.859769410817904</v>
      </c>
      <c r="AW2152" s="116">
        <v>0.33316761839999998</v>
      </c>
    </row>
    <row r="2153" spans="1:49" x14ac:dyDescent="0.25">
      <c r="A2153" s="127">
        <v>180000</v>
      </c>
      <c r="B2153" s="127">
        <v>720000</v>
      </c>
      <c r="C2153" s="127">
        <v>720000</v>
      </c>
      <c r="D2153" s="116" t="s">
        <v>314</v>
      </c>
      <c r="E2153" s="116" t="s">
        <v>315</v>
      </c>
      <c r="F2153" s="116" t="s">
        <v>316</v>
      </c>
      <c r="G2153" s="116" t="s">
        <v>317</v>
      </c>
      <c r="H2153" s="116">
        <v>0.36</v>
      </c>
      <c r="I2153" s="116">
        <v>0.57999999999999996</v>
      </c>
      <c r="J2153" s="116" t="s">
        <v>268</v>
      </c>
      <c r="K2153" s="116">
        <v>7.6003072517730003E-2</v>
      </c>
      <c r="L2153" s="116">
        <v>3900.3774161423498</v>
      </c>
      <c r="M2153" s="116">
        <v>11.6557477016266</v>
      </c>
      <c r="N2153" s="116">
        <v>2.1609437831435199</v>
      </c>
      <c r="O2153" s="116">
        <v>0.88587263781509995</v>
      </c>
      <c r="P2153" s="116">
        <v>0.16423836705698999</v>
      </c>
      <c r="Q2153" s="116">
        <v>296.44066760558701</v>
      </c>
      <c r="R2153" s="116">
        <v>1310</v>
      </c>
      <c r="S2153" s="116" t="s">
        <v>318</v>
      </c>
      <c r="T2153" s="116">
        <v>1310</v>
      </c>
      <c r="U2153" s="116" t="s">
        <v>268</v>
      </c>
      <c r="V2153" s="116" t="s">
        <v>268</v>
      </c>
      <c r="Z2153" s="116">
        <v>0</v>
      </c>
      <c r="AA2153" s="116">
        <v>1</v>
      </c>
      <c r="AB2153" s="116">
        <v>0.88587263781509995</v>
      </c>
      <c r="AC2153" s="116">
        <v>0.16423836705698999</v>
      </c>
      <c r="AD2153" s="116">
        <v>296.440667605589</v>
      </c>
      <c r="AF2153" s="116">
        <v>-1</v>
      </c>
      <c r="AG2153" s="116">
        <v>-1</v>
      </c>
      <c r="AH2153" s="116">
        <v>-1</v>
      </c>
      <c r="AI2153" s="116">
        <v>-1</v>
      </c>
      <c r="AJ2153" s="116">
        <v>0</v>
      </c>
      <c r="AM2153" s="116" t="s">
        <v>319</v>
      </c>
      <c r="AN2153" s="116">
        <v>-1</v>
      </c>
      <c r="AQ2153" s="116">
        <v>778</v>
      </c>
      <c r="AR2153" s="116" t="s">
        <v>329</v>
      </c>
      <c r="AS2153" s="116" t="s">
        <v>250</v>
      </c>
      <c r="AT2153" s="116" t="s">
        <v>268</v>
      </c>
      <c r="AV2153" s="116">
        <v>72.107960194669104</v>
      </c>
      <c r="AW2153" s="116">
        <v>0.2404222771</v>
      </c>
    </row>
    <row r="2154" spans="1:49" x14ac:dyDescent="0.25">
      <c r="A2154" s="127">
        <v>180000</v>
      </c>
      <c r="B2154" s="127">
        <v>730000</v>
      </c>
      <c r="C2154" s="127">
        <v>730000</v>
      </c>
      <c r="D2154" s="116" t="s">
        <v>314</v>
      </c>
      <c r="E2154" s="116" t="s">
        <v>315</v>
      </c>
      <c r="F2154" s="116" t="s">
        <v>316</v>
      </c>
      <c r="G2154" s="116" t="s">
        <v>317</v>
      </c>
      <c r="H2154" s="116">
        <v>0.36</v>
      </c>
      <c r="I2154" s="116">
        <v>0.57999999999999996</v>
      </c>
      <c r="J2154" s="116" t="s">
        <v>268</v>
      </c>
      <c r="K2154" s="116">
        <v>2.17507349994E-3</v>
      </c>
      <c r="L2154" s="116">
        <v>3864.9441775919299</v>
      </c>
      <c r="M2154" s="116">
        <v>12.144100993276799</v>
      </c>
      <c r="N2154" s="116">
        <v>2.4584863149635101</v>
      </c>
      <c r="O2154" s="116">
        <v>2.641431225107E-2</v>
      </c>
      <c r="P2154" s="116">
        <v>5.3473884336399996E-3</v>
      </c>
      <c r="Q2154" s="116">
        <v>8.4065376594276096</v>
      </c>
      <c r="R2154" s="116">
        <v>1110</v>
      </c>
      <c r="S2154" s="116" t="s">
        <v>318</v>
      </c>
      <c r="T2154" s="116">
        <v>1110</v>
      </c>
      <c r="U2154" s="116" t="s">
        <v>268</v>
      </c>
      <c r="V2154" s="116" t="s">
        <v>268</v>
      </c>
      <c r="Z2154" s="116">
        <v>0</v>
      </c>
      <c r="AA2154" s="116">
        <v>1</v>
      </c>
      <c r="AB2154" s="116">
        <v>2.641431225107E-2</v>
      </c>
      <c r="AC2154" s="116">
        <v>5.3473884336399996E-3</v>
      </c>
      <c r="AD2154" s="116">
        <v>8.4065376594269896</v>
      </c>
      <c r="AF2154" s="116">
        <v>-1</v>
      </c>
      <c r="AG2154" s="116">
        <v>-1</v>
      </c>
      <c r="AH2154" s="116">
        <v>-1</v>
      </c>
      <c r="AI2154" s="116">
        <v>-1</v>
      </c>
      <c r="AJ2154" s="116">
        <v>0</v>
      </c>
      <c r="AM2154" s="116" t="s">
        <v>319</v>
      </c>
      <c r="AN2154" s="116">
        <v>-1</v>
      </c>
      <c r="AQ2154" s="116">
        <v>778</v>
      </c>
      <c r="AR2154" s="116" t="s">
        <v>329</v>
      </c>
      <c r="AS2154" s="116" t="s">
        <v>250</v>
      </c>
      <c r="AT2154" s="116" t="s">
        <v>268</v>
      </c>
      <c r="AV2154" s="116">
        <v>79.231338409996297</v>
      </c>
      <c r="AW2154" s="116">
        <v>6.8179542999999999E-3</v>
      </c>
    </row>
    <row r="2155" spans="1:49" x14ac:dyDescent="0.25">
      <c r="A2155" s="127">
        <v>180000</v>
      </c>
      <c r="B2155" s="127">
        <v>730000</v>
      </c>
      <c r="C2155" s="127">
        <v>730000</v>
      </c>
      <c r="D2155" s="116" t="s">
        <v>314</v>
      </c>
      <c r="E2155" s="116" t="s">
        <v>315</v>
      </c>
      <c r="F2155" s="116" t="s">
        <v>316</v>
      </c>
      <c r="G2155" s="116" t="s">
        <v>317</v>
      </c>
      <c r="H2155" s="116">
        <v>0.36</v>
      </c>
      <c r="I2155" s="116">
        <v>0.57999999999999996</v>
      </c>
      <c r="J2155" s="116" t="s">
        <v>268</v>
      </c>
      <c r="K2155" s="116">
        <v>4.7924113362309999E-2</v>
      </c>
      <c r="L2155" s="116">
        <v>3864.9441775919299</v>
      </c>
      <c r="M2155" s="116">
        <v>12.144100993276799</v>
      </c>
      <c r="N2155" s="116">
        <v>2.4584863149635101</v>
      </c>
      <c r="O2155" s="116">
        <v>0.58199527268519002</v>
      </c>
      <c r="P2155" s="116">
        <v>0.11782077685800001</v>
      </c>
      <c r="Q2155" s="116">
        <v>185.22402290593101</v>
      </c>
      <c r="R2155" s="116">
        <v>1310</v>
      </c>
      <c r="S2155" s="116" t="s">
        <v>318</v>
      </c>
      <c r="T2155" s="116">
        <v>1310</v>
      </c>
      <c r="U2155" s="116" t="s">
        <v>268</v>
      </c>
      <c r="V2155" s="116" t="s">
        <v>268</v>
      </c>
      <c r="Z2155" s="116">
        <v>0</v>
      </c>
      <c r="AA2155" s="116">
        <v>1</v>
      </c>
      <c r="AB2155" s="116">
        <v>0.58199527268519002</v>
      </c>
      <c r="AC2155" s="116">
        <v>0.11782077685800001</v>
      </c>
      <c r="AD2155" s="116">
        <v>1454.25747024253</v>
      </c>
      <c r="AF2155" s="116">
        <v>-1</v>
      </c>
      <c r="AG2155" s="116">
        <v>-1</v>
      </c>
      <c r="AH2155" s="116">
        <v>-1</v>
      </c>
      <c r="AI2155" s="116">
        <v>-1</v>
      </c>
      <c r="AJ2155" s="116">
        <v>0</v>
      </c>
      <c r="AM2155" s="116" t="s">
        <v>319</v>
      </c>
      <c r="AN2155" s="116">
        <v>-1</v>
      </c>
      <c r="AQ2155" s="116">
        <v>778</v>
      </c>
      <c r="AR2155" s="116" t="s">
        <v>329</v>
      </c>
      <c r="AS2155" s="116" t="s">
        <v>250</v>
      </c>
      <c r="AT2155" s="116" t="s">
        <v>268</v>
      </c>
      <c r="AV2155" s="116">
        <v>73.174687249911997</v>
      </c>
      <c r="AW2155" s="116">
        <v>1.1794464479</v>
      </c>
    </row>
    <row r="2156" spans="1:49" x14ac:dyDescent="0.25">
      <c r="A2156" s="127">
        <v>180000</v>
      </c>
      <c r="B2156" s="127">
        <v>730000</v>
      </c>
      <c r="C2156" s="127">
        <v>730000</v>
      </c>
      <c r="D2156" s="116" t="s">
        <v>314</v>
      </c>
      <c r="E2156" s="116" t="s">
        <v>315</v>
      </c>
      <c r="F2156" s="116" t="s">
        <v>316</v>
      </c>
      <c r="G2156" s="116" t="s">
        <v>317</v>
      </c>
      <c r="H2156" s="116">
        <v>0.36</v>
      </c>
      <c r="I2156" s="116">
        <v>0.57999999999999996</v>
      </c>
      <c r="J2156" s="116" t="s">
        <v>268</v>
      </c>
      <c r="K2156" s="116">
        <v>2.9145146235299998E-2</v>
      </c>
      <c r="L2156" s="116">
        <v>3864.9441775919299</v>
      </c>
      <c r="M2156" s="116">
        <v>12.144100993276799</v>
      </c>
      <c r="N2156" s="116">
        <v>2.4584863149635101</v>
      </c>
      <c r="O2156" s="116">
        <v>0.35394159934532998</v>
      </c>
      <c r="P2156" s="116">
        <v>7.1652943167099997E-2</v>
      </c>
      <c r="Q2156" s="116">
        <v>112.644363247195</v>
      </c>
      <c r="R2156" s="116">
        <v>1310</v>
      </c>
      <c r="S2156" s="116" t="s">
        <v>318</v>
      </c>
      <c r="T2156" s="116">
        <v>1310</v>
      </c>
      <c r="U2156" s="116" t="s">
        <v>268</v>
      </c>
      <c r="V2156" s="116" t="s">
        <v>268</v>
      </c>
      <c r="Z2156" s="116">
        <v>0</v>
      </c>
      <c r="AA2156" s="116">
        <v>1</v>
      </c>
      <c r="AB2156" s="116">
        <v>0.35394159934532998</v>
      </c>
      <c r="AC2156" s="116">
        <v>7.1652943167099997E-2</v>
      </c>
      <c r="AD2156" s="116">
        <v>924.95725521408394</v>
      </c>
      <c r="AF2156" s="116">
        <v>-1</v>
      </c>
      <c r="AG2156" s="116">
        <v>-1</v>
      </c>
      <c r="AH2156" s="116">
        <v>-1</v>
      </c>
      <c r="AI2156" s="116">
        <v>-1</v>
      </c>
      <c r="AJ2156" s="116">
        <v>0</v>
      </c>
      <c r="AM2156" s="116" t="s">
        <v>319</v>
      </c>
      <c r="AN2156" s="116">
        <v>-1</v>
      </c>
      <c r="AQ2156" s="116">
        <v>778</v>
      </c>
      <c r="AR2156" s="116" t="s">
        <v>329</v>
      </c>
      <c r="AS2156" s="116" t="s">
        <v>250</v>
      </c>
      <c r="AT2156" s="116" t="s">
        <v>268</v>
      </c>
      <c r="AV2156" s="116">
        <v>51.5397151147546</v>
      </c>
      <c r="AW2156" s="116">
        <v>0.75016809019999997</v>
      </c>
    </row>
    <row r="2157" spans="1:49" x14ac:dyDescent="0.25">
      <c r="A2157" s="127">
        <v>180000</v>
      </c>
      <c r="B2157" s="127">
        <v>730000</v>
      </c>
      <c r="C2157" s="127">
        <v>730000</v>
      </c>
      <c r="D2157" s="116" t="s">
        <v>314</v>
      </c>
      <c r="E2157" s="116" t="s">
        <v>315</v>
      </c>
      <c r="F2157" s="116" t="s">
        <v>316</v>
      </c>
      <c r="G2157" s="116" t="s">
        <v>317</v>
      </c>
      <c r="H2157" s="116">
        <v>0.36</v>
      </c>
      <c r="I2157" s="116">
        <v>0.57999999999999996</v>
      </c>
      <c r="J2157" s="116" t="s">
        <v>268</v>
      </c>
      <c r="K2157" s="116">
        <v>0.21176620536770999</v>
      </c>
      <c r="L2157" s="116">
        <v>3868.6663257620198</v>
      </c>
      <c r="M2157" s="116">
        <v>9.9603482791054905</v>
      </c>
      <c r="N2157" s="116">
        <v>1.52527113970675</v>
      </c>
      <c r="O2157" s="116">
        <v>2.10926515920697</v>
      </c>
      <c r="P2157" s="116">
        <v>0.32300088141257999</v>
      </c>
      <c r="Q2157" s="116">
        <v>819.25278764046402</v>
      </c>
      <c r="R2157" s="116">
        <v>1210</v>
      </c>
      <c r="S2157" s="116" t="s">
        <v>318</v>
      </c>
      <c r="T2157" s="116">
        <v>1210</v>
      </c>
      <c r="U2157" s="116" t="s">
        <v>268</v>
      </c>
      <c r="V2157" s="116" t="s">
        <v>268</v>
      </c>
      <c r="Z2157" s="116">
        <v>0</v>
      </c>
      <c r="AA2157" s="116">
        <v>1</v>
      </c>
      <c r="AB2157" s="116">
        <v>2.10926515920697</v>
      </c>
      <c r="AC2157" s="116">
        <v>0.32300088141257999</v>
      </c>
      <c r="AD2157" s="116">
        <v>819.25278764046402</v>
      </c>
      <c r="AF2157" s="116">
        <v>-1</v>
      </c>
      <c r="AG2157" s="116">
        <v>-1</v>
      </c>
      <c r="AH2157" s="116">
        <v>-1</v>
      </c>
      <c r="AI2157" s="116">
        <v>-1</v>
      </c>
      <c r="AJ2157" s="116">
        <v>0</v>
      </c>
      <c r="AM2157" s="116" t="s">
        <v>319</v>
      </c>
      <c r="AN2157" s="116">
        <v>-1</v>
      </c>
      <c r="AQ2157" s="116">
        <v>778</v>
      </c>
      <c r="AR2157" s="116" t="s">
        <v>329</v>
      </c>
      <c r="AS2157" s="116" t="s">
        <v>250</v>
      </c>
      <c r="AT2157" s="116" t="s">
        <v>268</v>
      </c>
      <c r="AV2157" s="116">
        <v>118.075301178679</v>
      </c>
      <c r="AW2157" s="116">
        <v>0.66443859500000002</v>
      </c>
    </row>
    <row r="2158" spans="1:49" x14ac:dyDescent="0.25">
      <c r="A2158" s="127">
        <v>180000</v>
      </c>
      <c r="B2158" s="127">
        <v>730000</v>
      </c>
      <c r="C2158" s="127">
        <v>730000</v>
      </c>
      <c r="D2158" s="116" t="s">
        <v>314</v>
      </c>
      <c r="E2158" s="116" t="s">
        <v>315</v>
      </c>
      <c r="F2158" s="116" t="s">
        <v>316</v>
      </c>
      <c r="G2158" s="116" t="s">
        <v>317</v>
      </c>
      <c r="H2158" s="116">
        <v>0.36</v>
      </c>
      <c r="I2158" s="116">
        <v>0.57999999999999996</v>
      </c>
      <c r="J2158" s="116" t="s">
        <v>268</v>
      </c>
      <c r="K2158" s="116">
        <v>9.5659984491709996E-2</v>
      </c>
      <c r="L2158" s="116">
        <v>3868.6663257620198</v>
      </c>
      <c r="M2158" s="116">
        <v>9.9603482791054905</v>
      </c>
      <c r="N2158" s="116">
        <v>1.52527113970675</v>
      </c>
      <c r="O2158" s="116">
        <v>0.95280676191128</v>
      </c>
      <c r="P2158" s="116">
        <v>0.14590741357000001</v>
      </c>
      <c r="Q2158" s="116">
        <v>370.07656072600298</v>
      </c>
      <c r="R2158" s="116">
        <v>1750</v>
      </c>
      <c r="S2158" s="116" t="s">
        <v>321</v>
      </c>
      <c r="T2158" s="116">
        <v>1750</v>
      </c>
      <c r="U2158" s="116" t="s">
        <v>268</v>
      </c>
      <c r="V2158" s="116" t="s">
        <v>268</v>
      </c>
      <c r="Z2158" s="116">
        <v>0</v>
      </c>
      <c r="AA2158" s="116">
        <v>1</v>
      </c>
      <c r="AB2158" s="116">
        <v>0.95280676191128</v>
      </c>
      <c r="AC2158" s="116">
        <v>0.14590741357000001</v>
      </c>
      <c r="AD2158" s="116">
        <v>370.07656072600503</v>
      </c>
      <c r="AF2158" s="116">
        <v>-1</v>
      </c>
      <c r="AG2158" s="116">
        <v>-1</v>
      </c>
      <c r="AH2158" s="116">
        <v>-1</v>
      </c>
      <c r="AI2158" s="116">
        <v>-1</v>
      </c>
      <c r="AJ2158" s="116">
        <v>0</v>
      </c>
      <c r="AM2158" s="116" t="s">
        <v>319</v>
      </c>
      <c r="AN2158" s="116">
        <v>-1</v>
      </c>
      <c r="AQ2158" s="116">
        <v>778</v>
      </c>
      <c r="AR2158" s="116" t="s">
        <v>329</v>
      </c>
      <c r="AS2158" s="116" t="s">
        <v>250</v>
      </c>
      <c r="AT2158" s="116" t="s">
        <v>268</v>
      </c>
      <c r="AV2158" s="116">
        <v>80.516996767744203</v>
      </c>
      <c r="AW2158" s="116">
        <v>0.300143196</v>
      </c>
    </row>
    <row r="2159" spans="1:49" x14ac:dyDescent="0.25">
      <c r="A2159" s="127">
        <v>180000</v>
      </c>
      <c r="B2159" s="127">
        <v>730000</v>
      </c>
      <c r="C2159" s="127">
        <v>730000</v>
      </c>
      <c r="D2159" s="116" t="s">
        <v>314</v>
      </c>
      <c r="E2159" s="116" t="s">
        <v>315</v>
      </c>
      <c r="F2159" s="116" t="s">
        <v>316</v>
      </c>
      <c r="G2159" s="116" t="s">
        <v>317</v>
      </c>
      <c r="H2159" s="116">
        <v>0.36</v>
      </c>
      <c r="I2159" s="116">
        <v>0.57999999999999996</v>
      </c>
      <c r="J2159" s="116" t="s">
        <v>268</v>
      </c>
      <c r="K2159" s="116">
        <v>0.14817351230379</v>
      </c>
      <c r="L2159" s="116">
        <v>3868.6663257620198</v>
      </c>
      <c r="M2159" s="116">
        <v>9.9603482791054905</v>
      </c>
      <c r="N2159" s="116">
        <v>1.52527113970675</v>
      </c>
      <c r="O2159" s="116">
        <v>1.47585978828416</v>
      </c>
      <c r="P2159" s="116">
        <v>0.22600478198596</v>
      </c>
      <c r="Q2159" s="116">
        <v>573.23387741959198</v>
      </c>
      <c r="R2159" s="116">
        <v>1750</v>
      </c>
      <c r="S2159" s="116" t="s">
        <v>321</v>
      </c>
      <c r="T2159" s="116">
        <v>1750</v>
      </c>
      <c r="U2159" s="116" t="s">
        <v>268</v>
      </c>
      <c r="V2159" s="116" t="s">
        <v>268</v>
      </c>
      <c r="Z2159" s="116">
        <v>0</v>
      </c>
      <c r="AA2159" s="116">
        <v>1</v>
      </c>
      <c r="AB2159" s="116">
        <v>1.47585978828416</v>
      </c>
      <c r="AC2159" s="116">
        <v>0.22600478198596</v>
      </c>
      <c r="AD2159" s="116">
        <v>573.23387741959198</v>
      </c>
      <c r="AF2159" s="116">
        <v>-1</v>
      </c>
      <c r="AG2159" s="116">
        <v>-1</v>
      </c>
      <c r="AH2159" s="116">
        <v>-1</v>
      </c>
      <c r="AI2159" s="116">
        <v>-1</v>
      </c>
      <c r="AJ2159" s="116">
        <v>0</v>
      </c>
      <c r="AM2159" s="116" t="s">
        <v>319</v>
      </c>
      <c r="AN2159" s="116">
        <v>-1</v>
      </c>
      <c r="AQ2159" s="116">
        <v>778</v>
      </c>
      <c r="AR2159" s="116" t="s">
        <v>329</v>
      </c>
      <c r="AS2159" s="116" t="s">
        <v>250</v>
      </c>
      <c r="AT2159" s="116" t="s">
        <v>268</v>
      </c>
      <c r="AV2159" s="116">
        <v>97.965995431225707</v>
      </c>
      <c r="AW2159" s="116">
        <v>0.46490987630000002</v>
      </c>
    </row>
    <row r="2160" spans="1:49" x14ac:dyDescent="0.25">
      <c r="A2160" s="127">
        <v>180000</v>
      </c>
      <c r="B2160" s="127">
        <v>730000</v>
      </c>
      <c r="C2160" s="127">
        <v>730000</v>
      </c>
      <c r="D2160" s="116" t="s">
        <v>314</v>
      </c>
      <c r="E2160" s="116" t="s">
        <v>315</v>
      </c>
      <c r="F2160" s="116" t="s">
        <v>316</v>
      </c>
      <c r="G2160" s="116" t="s">
        <v>317</v>
      </c>
      <c r="H2160" s="116">
        <v>0.36</v>
      </c>
      <c r="I2160" s="116">
        <v>0.57999999999999996</v>
      </c>
      <c r="J2160" s="116" t="s">
        <v>268</v>
      </c>
      <c r="K2160" s="116">
        <v>0.10515519340273</v>
      </c>
      <c r="L2160" s="116">
        <v>3868.6663257620198</v>
      </c>
      <c r="M2160" s="116">
        <v>9.9603482791054905</v>
      </c>
      <c r="N2160" s="116">
        <v>1.52527113970675</v>
      </c>
      <c r="O2160" s="116">
        <v>1.04738234964789</v>
      </c>
      <c r="P2160" s="116">
        <v>0.16039018168746</v>
      </c>
      <c r="Q2160" s="116">
        <v>406.810355696138</v>
      </c>
      <c r="R2160" s="116">
        <v>1310</v>
      </c>
      <c r="S2160" s="116" t="s">
        <v>318</v>
      </c>
      <c r="T2160" s="116">
        <v>1310</v>
      </c>
      <c r="U2160" s="116" t="s">
        <v>268</v>
      </c>
      <c r="V2160" s="116" t="s">
        <v>268</v>
      </c>
      <c r="Z2160" s="116">
        <v>0</v>
      </c>
      <c r="AA2160" s="116">
        <v>1</v>
      </c>
      <c r="AB2160" s="116">
        <v>1.04738234964789</v>
      </c>
      <c r="AC2160" s="116">
        <v>0.16039018168746</v>
      </c>
      <c r="AD2160" s="116">
        <v>406.810355696138</v>
      </c>
      <c r="AF2160" s="116">
        <v>-1</v>
      </c>
      <c r="AG2160" s="116">
        <v>-1</v>
      </c>
      <c r="AH2160" s="116">
        <v>-1</v>
      </c>
      <c r="AI2160" s="116">
        <v>-1</v>
      </c>
      <c r="AJ2160" s="116">
        <v>0</v>
      </c>
      <c r="AM2160" s="116" t="s">
        <v>319</v>
      </c>
      <c r="AN2160" s="116">
        <v>-1</v>
      </c>
      <c r="AQ2160" s="116">
        <v>778</v>
      </c>
      <c r="AR2160" s="116" t="s">
        <v>329</v>
      </c>
      <c r="AS2160" s="116" t="s">
        <v>250</v>
      </c>
      <c r="AT2160" s="116" t="s">
        <v>268</v>
      </c>
      <c r="AV2160" s="116">
        <v>84.766128994969904</v>
      </c>
      <c r="AW2160" s="116">
        <v>0.32993540609999999</v>
      </c>
    </row>
    <row r="2161" spans="1:49" x14ac:dyDescent="0.25">
      <c r="A2161" s="127">
        <v>180000</v>
      </c>
      <c r="B2161" s="127">
        <v>730000</v>
      </c>
      <c r="C2161" s="127">
        <v>730000</v>
      </c>
      <c r="D2161" s="116" t="s">
        <v>314</v>
      </c>
      <c r="E2161" s="116" t="s">
        <v>315</v>
      </c>
      <c r="F2161" s="116" t="s">
        <v>316</v>
      </c>
      <c r="G2161" s="116" t="s">
        <v>317</v>
      </c>
      <c r="H2161" s="116">
        <v>0.36</v>
      </c>
      <c r="I2161" s="116">
        <v>0.57999999999999996</v>
      </c>
      <c r="J2161" s="116" t="s">
        <v>268</v>
      </c>
      <c r="K2161" s="116">
        <v>5.471172934297E-2</v>
      </c>
      <c r="L2161" s="116">
        <v>3868.6663257620198</v>
      </c>
      <c r="M2161" s="116">
        <v>9.9603482791054905</v>
      </c>
      <c r="N2161" s="116">
        <v>1.52527113970675</v>
      </c>
      <c r="O2161" s="116">
        <v>0.54494787920818</v>
      </c>
      <c r="P2161" s="116">
        <v>8.3450221770279998E-2</v>
      </c>
      <c r="Q2161" s="116">
        <v>211.66142493337301</v>
      </c>
      <c r="R2161" s="116">
        <v>1750</v>
      </c>
      <c r="S2161" s="116" t="s">
        <v>321</v>
      </c>
      <c r="T2161" s="116">
        <v>1750</v>
      </c>
      <c r="U2161" s="116" t="s">
        <v>268</v>
      </c>
      <c r="V2161" s="116" t="s">
        <v>268</v>
      </c>
      <c r="Z2161" s="116">
        <v>0</v>
      </c>
      <c r="AA2161" s="116">
        <v>1</v>
      </c>
      <c r="AB2161" s="116">
        <v>0.54494787920818</v>
      </c>
      <c r="AC2161" s="116">
        <v>8.3450221770279998E-2</v>
      </c>
      <c r="AD2161" s="116">
        <v>211.66142493337401</v>
      </c>
      <c r="AF2161" s="116">
        <v>-1</v>
      </c>
      <c r="AG2161" s="116">
        <v>-1</v>
      </c>
      <c r="AH2161" s="116">
        <v>-1</v>
      </c>
      <c r="AI2161" s="116">
        <v>-1</v>
      </c>
      <c r="AJ2161" s="116">
        <v>0</v>
      </c>
      <c r="AM2161" s="116" t="s">
        <v>319</v>
      </c>
      <c r="AN2161" s="116">
        <v>-1</v>
      </c>
      <c r="AQ2161" s="116">
        <v>778</v>
      </c>
      <c r="AR2161" s="116" t="s">
        <v>329</v>
      </c>
      <c r="AS2161" s="116" t="s">
        <v>250</v>
      </c>
      <c r="AT2161" s="116" t="s">
        <v>268</v>
      </c>
      <c r="AV2161" s="116">
        <v>66.344611321721104</v>
      </c>
      <c r="AW2161" s="116">
        <v>0.17166376720000001</v>
      </c>
    </row>
    <row r="2162" spans="1:49" x14ac:dyDescent="0.25">
      <c r="A2162" s="127">
        <v>180000</v>
      </c>
      <c r="B2162" s="127">
        <v>730000</v>
      </c>
      <c r="C2162" s="127">
        <v>730000</v>
      </c>
      <c r="D2162" s="116" t="s">
        <v>314</v>
      </c>
      <c r="E2162" s="116" t="s">
        <v>315</v>
      </c>
      <c r="F2162" s="116" t="s">
        <v>316</v>
      </c>
      <c r="G2162" s="116" t="s">
        <v>317</v>
      </c>
      <c r="H2162" s="116">
        <v>0.36</v>
      </c>
      <c r="I2162" s="116">
        <v>0.57999999999999996</v>
      </c>
      <c r="J2162" s="116" t="s">
        <v>268</v>
      </c>
      <c r="K2162" s="116">
        <v>2.2968290351400001E-3</v>
      </c>
      <c r="L2162" s="116">
        <v>3868.6663257620198</v>
      </c>
      <c r="M2162" s="116">
        <v>9.9603482791054905</v>
      </c>
      <c r="N2162" s="116">
        <v>1.52527113970675</v>
      </c>
      <c r="O2162" s="116">
        <v>2.287721712762E-2</v>
      </c>
      <c r="P2162" s="116">
        <v>3.50328704015E-3</v>
      </c>
      <c r="Q2162" s="116">
        <v>8.8856651443056691</v>
      </c>
      <c r="R2162" s="116">
        <v>1310</v>
      </c>
      <c r="S2162" s="116" t="s">
        <v>318</v>
      </c>
      <c r="T2162" s="116">
        <v>1310</v>
      </c>
      <c r="U2162" s="116" t="s">
        <v>268</v>
      </c>
      <c r="V2162" s="116" t="s">
        <v>268</v>
      </c>
      <c r="Z2162" s="116">
        <v>0</v>
      </c>
      <c r="AA2162" s="116">
        <v>1</v>
      </c>
      <c r="AB2162" s="116">
        <v>2.287721712762E-2</v>
      </c>
      <c r="AC2162" s="116">
        <v>3.50328704015E-3</v>
      </c>
      <c r="AD2162" s="116">
        <v>8.8856651443064898</v>
      </c>
      <c r="AF2162" s="116">
        <v>-1</v>
      </c>
      <c r="AG2162" s="116">
        <v>-1</v>
      </c>
      <c r="AH2162" s="116">
        <v>-1</v>
      </c>
      <c r="AI2162" s="116">
        <v>-1</v>
      </c>
      <c r="AJ2162" s="116">
        <v>0</v>
      </c>
      <c r="AM2162" s="116" t="s">
        <v>319</v>
      </c>
      <c r="AN2162" s="116">
        <v>-1</v>
      </c>
      <c r="AQ2162" s="116">
        <v>778</v>
      </c>
      <c r="AR2162" s="116" t="s">
        <v>329</v>
      </c>
      <c r="AS2162" s="116" t="s">
        <v>250</v>
      </c>
      <c r="AT2162" s="116" t="s">
        <v>268</v>
      </c>
      <c r="AV2162" s="116">
        <v>52.995084033568403</v>
      </c>
      <c r="AW2162" s="116">
        <v>7.2065410999999999E-3</v>
      </c>
    </row>
    <row r="2163" spans="1:49" x14ac:dyDescent="0.25">
      <c r="A2163" s="127">
        <v>180000</v>
      </c>
      <c r="B2163" s="127">
        <v>730000</v>
      </c>
      <c r="C2163" s="127">
        <v>730000</v>
      </c>
      <c r="D2163" s="116" t="s">
        <v>314</v>
      </c>
      <c r="E2163" s="116" t="s">
        <v>315</v>
      </c>
      <c r="F2163" s="116" t="s">
        <v>316</v>
      </c>
      <c r="G2163" s="116" t="s">
        <v>317</v>
      </c>
      <c r="H2163" s="116">
        <v>0.36</v>
      </c>
      <c r="I2163" s="116">
        <v>0.57999999999999996</v>
      </c>
      <c r="J2163" s="116" t="s">
        <v>268</v>
      </c>
      <c r="K2163" s="116">
        <v>0.47803391485329</v>
      </c>
      <c r="L2163" s="116">
        <v>3835.4282441570699</v>
      </c>
      <c r="M2163" s="116">
        <v>10.787015848054899</v>
      </c>
      <c r="N2163" s="116">
        <v>1.76170704205503</v>
      </c>
      <c r="O2163" s="116">
        <v>5.1565594154302401</v>
      </c>
      <c r="P2163" s="116">
        <v>0.84215571413818002</v>
      </c>
      <c r="Q2163" s="116">
        <v>1833.4647786933001</v>
      </c>
      <c r="R2163" s="116">
        <v>1210</v>
      </c>
      <c r="S2163" s="116" t="s">
        <v>318</v>
      </c>
      <c r="T2163" s="116">
        <v>1210</v>
      </c>
      <c r="U2163" s="116" t="s">
        <v>268</v>
      </c>
      <c r="V2163" s="116" t="s">
        <v>268</v>
      </c>
      <c r="Z2163" s="116">
        <v>0</v>
      </c>
      <c r="AA2163" s="116">
        <v>1</v>
      </c>
      <c r="AB2163" s="116">
        <v>5.1565594154302401</v>
      </c>
      <c r="AC2163" s="116">
        <v>0.84215571413818002</v>
      </c>
      <c r="AD2163" s="116">
        <v>1833.4647786933001</v>
      </c>
      <c r="AF2163" s="116">
        <v>-1</v>
      </c>
      <c r="AG2163" s="116">
        <v>-1</v>
      </c>
      <c r="AH2163" s="116">
        <v>-1</v>
      </c>
      <c r="AI2163" s="116">
        <v>-1</v>
      </c>
      <c r="AJ2163" s="116">
        <v>0</v>
      </c>
      <c r="AM2163" s="116" t="s">
        <v>319</v>
      </c>
      <c r="AN2163" s="116">
        <v>-1</v>
      </c>
      <c r="AQ2163" s="116">
        <v>778</v>
      </c>
      <c r="AR2163" s="116" t="s">
        <v>329</v>
      </c>
      <c r="AS2163" s="116" t="s">
        <v>250</v>
      </c>
      <c r="AT2163" s="116" t="s">
        <v>268</v>
      </c>
      <c r="AV2163" s="116">
        <v>200.003949193773</v>
      </c>
      <c r="AW2163" s="116">
        <v>1.4869949543000001</v>
      </c>
    </row>
    <row r="2164" spans="1:49" x14ac:dyDescent="0.25">
      <c r="A2164" s="127">
        <v>180000</v>
      </c>
      <c r="B2164" s="127">
        <v>730000</v>
      </c>
      <c r="C2164" s="127">
        <v>730000</v>
      </c>
      <c r="D2164" s="116" t="s">
        <v>314</v>
      </c>
      <c r="E2164" s="116" t="s">
        <v>315</v>
      </c>
      <c r="F2164" s="116" t="s">
        <v>316</v>
      </c>
      <c r="G2164" s="116" t="s">
        <v>317</v>
      </c>
      <c r="H2164" s="116">
        <v>0.36</v>
      </c>
      <c r="I2164" s="116">
        <v>0.57999999999999996</v>
      </c>
      <c r="J2164" s="116" t="s">
        <v>268</v>
      </c>
      <c r="K2164" s="116">
        <v>7.2775899008600004E-3</v>
      </c>
      <c r="L2164" s="116">
        <v>3835.4282441570699</v>
      </c>
      <c r="M2164" s="116">
        <v>10.787015848054899</v>
      </c>
      <c r="N2164" s="116">
        <v>1.76170704205503</v>
      </c>
      <c r="O2164" s="116">
        <v>7.850347759628E-2</v>
      </c>
      <c r="P2164" s="116">
        <v>1.282098137754E-2</v>
      </c>
      <c r="Q2164" s="116">
        <v>27.912673855173701</v>
      </c>
      <c r="R2164" s="116">
        <v>1310</v>
      </c>
      <c r="S2164" s="116" t="s">
        <v>318</v>
      </c>
      <c r="T2164" s="116">
        <v>1310</v>
      </c>
      <c r="U2164" s="116" t="s">
        <v>268</v>
      </c>
      <c r="V2164" s="116" t="s">
        <v>268</v>
      </c>
      <c r="Z2164" s="116">
        <v>0</v>
      </c>
      <c r="AA2164" s="116">
        <v>1</v>
      </c>
      <c r="AB2164" s="116">
        <v>7.850347759628E-2</v>
      </c>
      <c r="AC2164" s="116">
        <v>1.282098137754E-2</v>
      </c>
      <c r="AD2164" s="116">
        <v>27.9126738551738</v>
      </c>
      <c r="AF2164" s="116">
        <v>-1</v>
      </c>
      <c r="AG2164" s="116">
        <v>-1</v>
      </c>
      <c r="AH2164" s="116">
        <v>-1</v>
      </c>
      <c r="AI2164" s="116">
        <v>-1</v>
      </c>
      <c r="AJ2164" s="116">
        <v>0</v>
      </c>
      <c r="AM2164" s="116" t="s">
        <v>319</v>
      </c>
      <c r="AN2164" s="116">
        <v>-1</v>
      </c>
      <c r="AQ2164" s="116">
        <v>778</v>
      </c>
      <c r="AR2164" s="116" t="s">
        <v>329</v>
      </c>
      <c r="AS2164" s="116" t="s">
        <v>250</v>
      </c>
      <c r="AT2164" s="116" t="s">
        <v>268</v>
      </c>
      <c r="AV2164" s="116">
        <v>96.469218966677801</v>
      </c>
      <c r="AW2164" s="116">
        <v>2.2638016100000002E-2</v>
      </c>
    </row>
    <row r="2165" spans="1:49" x14ac:dyDescent="0.25">
      <c r="A2165" s="127">
        <v>180000</v>
      </c>
      <c r="B2165" s="127">
        <v>730000</v>
      </c>
      <c r="C2165" s="127">
        <v>730000</v>
      </c>
      <c r="D2165" s="116" t="s">
        <v>314</v>
      </c>
      <c r="E2165" s="116" t="s">
        <v>315</v>
      </c>
      <c r="F2165" s="116" t="s">
        <v>316</v>
      </c>
      <c r="G2165" s="116" t="s">
        <v>317</v>
      </c>
      <c r="H2165" s="116">
        <v>0.36</v>
      </c>
      <c r="I2165" s="116">
        <v>0.57999999999999996</v>
      </c>
      <c r="J2165" s="116" t="s">
        <v>268</v>
      </c>
      <c r="K2165" s="116">
        <v>2.4919475726729999E-2</v>
      </c>
      <c r="L2165" s="116">
        <v>3835.4282441570699</v>
      </c>
      <c r="M2165" s="116">
        <v>10.787015848054899</v>
      </c>
      <c r="N2165" s="116">
        <v>1.76170704205503</v>
      </c>
      <c r="O2165" s="116">
        <v>0.26880677958955002</v>
      </c>
      <c r="P2165" s="116">
        <v>4.3900815872109998E-2</v>
      </c>
      <c r="Q2165" s="116">
        <v>95.576861031921297</v>
      </c>
      <c r="R2165" s="116">
        <v>1310</v>
      </c>
      <c r="S2165" s="116" t="s">
        <v>318</v>
      </c>
      <c r="T2165" s="116">
        <v>1310</v>
      </c>
      <c r="U2165" s="116" t="s">
        <v>268</v>
      </c>
      <c r="V2165" s="116" t="s">
        <v>268</v>
      </c>
      <c r="Z2165" s="116">
        <v>0</v>
      </c>
      <c r="AA2165" s="116">
        <v>1</v>
      </c>
      <c r="AB2165" s="116">
        <v>0.26880677958955002</v>
      </c>
      <c r="AC2165" s="116">
        <v>4.3900815872109998E-2</v>
      </c>
      <c r="AD2165" s="116">
        <v>95.576861031922803</v>
      </c>
      <c r="AF2165" s="116">
        <v>-1</v>
      </c>
      <c r="AG2165" s="116">
        <v>-1</v>
      </c>
      <c r="AH2165" s="116">
        <v>-1</v>
      </c>
      <c r="AI2165" s="116">
        <v>-1</v>
      </c>
      <c r="AJ2165" s="116">
        <v>0</v>
      </c>
      <c r="AM2165" s="116" t="s">
        <v>319</v>
      </c>
      <c r="AN2165" s="116">
        <v>-1</v>
      </c>
      <c r="AQ2165" s="116">
        <v>778</v>
      </c>
      <c r="AR2165" s="116" t="s">
        <v>329</v>
      </c>
      <c r="AS2165" s="116" t="s">
        <v>250</v>
      </c>
      <c r="AT2165" s="116" t="s">
        <v>268</v>
      </c>
      <c r="AV2165" s="116">
        <v>40.237482495369399</v>
      </c>
      <c r="AW2165" s="116">
        <v>7.7515702399999997E-2</v>
      </c>
    </row>
    <row r="2166" spans="1:49" x14ac:dyDescent="0.25">
      <c r="A2166" s="127">
        <v>180000</v>
      </c>
      <c r="B2166" s="127">
        <v>730000</v>
      </c>
      <c r="C2166" s="127">
        <v>730000</v>
      </c>
      <c r="D2166" s="116" t="s">
        <v>314</v>
      </c>
      <c r="E2166" s="116" t="s">
        <v>315</v>
      </c>
      <c r="F2166" s="116" t="s">
        <v>316</v>
      </c>
      <c r="G2166" s="116" t="s">
        <v>317</v>
      </c>
      <c r="H2166" s="116">
        <v>0.36</v>
      </c>
      <c r="I2166" s="116">
        <v>0.57999999999999996</v>
      </c>
      <c r="J2166" s="116" t="s">
        <v>268</v>
      </c>
      <c r="K2166" s="116">
        <v>0.10753247330208</v>
      </c>
      <c r="L2166" s="116">
        <v>3835.4282441570699</v>
      </c>
      <c r="M2166" s="116">
        <v>10.787015848054899</v>
      </c>
      <c r="N2166" s="116">
        <v>1.76170704205503</v>
      </c>
      <c r="O2166" s="116">
        <v>1.1599544936900901</v>
      </c>
      <c r="P2166" s="116">
        <v>0.18944071546586999</v>
      </c>
      <c r="Q2166" s="116">
        <v>412.43308526686701</v>
      </c>
      <c r="R2166" s="116">
        <v>1310</v>
      </c>
      <c r="S2166" s="116" t="s">
        <v>318</v>
      </c>
      <c r="T2166" s="116">
        <v>1310</v>
      </c>
      <c r="U2166" s="116" t="s">
        <v>268</v>
      </c>
      <c r="V2166" s="116" t="s">
        <v>268</v>
      </c>
      <c r="Z2166" s="116">
        <v>0</v>
      </c>
      <c r="AA2166" s="116">
        <v>1</v>
      </c>
      <c r="AB2166" s="116">
        <v>1.1599544936900901</v>
      </c>
      <c r="AC2166" s="116">
        <v>0.18944071546586999</v>
      </c>
      <c r="AD2166" s="116">
        <v>412.43308526686701</v>
      </c>
      <c r="AF2166" s="116">
        <v>-1</v>
      </c>
      <c r="AG2166" s="116">
        <v>-1</v>
      </c>
      <c r="AH2166" s="116">
        <v>-1</v>
      </c>
      <c r="AI2166" s="116">
        <v>-1</v>
      </c>
      <c r="AJ2166" s="116">
        <v>0</v>
      </c>
      <c r="AM2166" s="116" t="s">
        <v>319</v>
      </c>
      <c r="AN2166" s="116">
        <v>-1</v>
      </c>
      <c r="AQ2166" s="116">
        <v>778</v>
      </c>
      <c r="AR2166" s="116" t="s">
        <v>329</v>
      </c>
      <c r="AS2166" s="116" t="s">
        <v>250</v>
      </c>
      <c r="AT2166" s="116" t="s">
        <v>268</v>
      </c>
      <c r="AV2166" s="116">
        <v>100.55630980813</v>
      </c>
      <c r="AW2166" s="116">
        <v>0.33449560849999999</v>
      </c>
    </row>
    <row r="2167" spans="1:49" x14ac:dyDescent="0.25">
      <c r="A2167" s="127">
        <v>180000</v>
      </c>
      <c r="B2167" s="127">
        <v>730000</v>
      </c>
      <c r="C2167" s="127">
        <v>730000</v>
      </c>
      <c r="D2167" s="116" t="s">
        <v>314</v>
      </c>
      <c r="E2167" s="116" t="s">
        <v>315</v>
      </c>
      <c r="F2167" s="116" t="s">
        <v>316</v>
      </c>
      <c r="G2167" s="116" t="s">
        <v>317</v>
      </c>
      <c r="H2167" s="116">
        <v>0.36</v>
      </c>
      <c r="I2167" s="116">
        <v>0.57999999999999996</v>
      </c>
      <c r="J2167" s="116" t="s">
        <v>268</v>
      </c>
      <c r="K2167" s="116">
        <v>0.26423203717192001</v>
      </c>
      <c r="L2167" s="116">
        <v>3891.95260059461</v>
      </c>
      <c r="M2167" s="116">
        <v>10.570841633154</v>
      </c>
      <c r="N2167" s="116">
        <v>1.8516099774888799</v>
      </c>
      <c r="O2167" s="116">
        <v>2.79315501935011</v>
      </c>
      <c r="P2167" s="116">
        <v>0.48925467639975001</v>
      </c>
      <c r="Q2167" s="116">
        <v>1028.37856423169</v>
      </c>
      <c r="R2167" s="116">
        <v>1210</v>
      </c>
      <c r="S2167" s="116" t="s">
        <v>318</v>
      </c>
      <c r="T2167" s="116">
        <v>1210</v>
      </c>
      <c r="U2167" s="116" t="s">
        <v>268</v>
      </c>
      <c r="V2167" s="116" t="s">
        <v>268</v>
      </c>
      <c r="Z2167" s="116">
        <v>0</v>
      </c>
      <c r="AA2167" s="116">
        <v>1</v>
      </c>
      <c r="AB2167" s="116">
        <v>2.79315501935011</v>
      </c>
      <c r="AC2167" s="116">
        <v>0.48925467639975001</v>
      </c>
      <c r="AD2167" s="116">
        <v>1028.37856423169</v>
      </c>
      <c r="AF2167" s="116">
        <v>-1</v>
      </c>
      <c r="AG2167" s="116">
        <v>-1</v>
      </c>
      <c r="AH2167" s="116">
        <v>-1</v>
      </c>
      <c r="AI2167" s="116">
        <v>-1</v>
      </c>
      <c r="AJ2167" s="116">
        <v>0</v>
      </c>
      <c r="AM2167" s="116" t="s">
        <v>319</v>
      </c>
      <c r="AN2167" s="116">
        <v>-1</v>
      </c>
      <c r="AQ2167" s="116">
        <v>778</v>
      </c>
      <c r="AR2167" s="116" t="s">
        <v>329</v>
      </c>
      <c r="AS2167" s="116" t="s">
        <v>250</v>
      </c>
      <c r="AT2167" s="116" t="s">
        <v>268</v>
      </c>
      <c r="AV2167" s="116">
        <v>142.794201320566</v>
      </c>
      <c r="AW2167" s="116">
        <v>0.83404587529999996</v>
      </c>
    </row>
    <row r="2168" spans="1:49" x14ac:dyDescent="0.25">
      <c r="A2168" s="127">
        <v>180000</v>
      </c>
      <c r="B2168" s="127">
        <v>730000</v>
      </c>
      <c r="C2168" s="127">
        <v>730000</v>
      </c>
      <c r="D2168" s="116" t="s">
        <v>314</v>
      </c>
      <c r="E2168" s="116" t="s">
        <v>315</v>
      </c>
      <c r="F2168" s="116" t="s">
        <v>316</v>
      </c>
      <c r="G2168" s="116" t="s">
        <v>317</v>
      </c>
      <c r="H2168" s="116">
        <v>0.36</v>
      </c>
      <c r="I2168" s="116">
        <v>0.57999999999999996</v>
      </c>
      <c r="J2168" s="116" t="s">
        <v>268</v>
      </c>
      <c r="K2168" s="116">
        <v>1.7783635562709999E-2</v>
      </c>
      <c r="L2168" s="116">
        <v>3891.95260059461</v>
      </c>
      <c r="M2168" s="116">
        <v>10.570841633154</v>
      </c>
      <c r="N2168" s="116">
        <v>1.8516099774888799</v>
      </c>
      <c r="O2168" s="116">
        <v>0.18798799519515</v>
      </c>
      <c r="P2168" s="116">
        <v>3.2928357043940003E-2</v>
      </c>
      <c r="Q2168" s="116">
        <v>69.213066676323805</v>
      </c>
      <c r="R2168" s="116">
        <v>1310</v>
      </c>
      <c r="S2168" s="116" t="s">
        <v>318</v>
      </c>
      <c r="T2168" s="116">
        <v>1310</v>
      </c>
      <c r="U2168" s="116" t="s">
        <v>268</v>
      </c>
      <c r="V2168" s="116" t="s">
        <v>268</v>
      </c>
      <c r="Z2168" s="116">
        <v>0</v>
      </c>
      <c r="AA2168" s="116">
        <v>1</v>
      </c>
      <c r="AB2168" s="116">
        <v>0.18798799519515</v>
      </c>
      <c r="AC2168" s="116">
        <v>3.2928357043940003E-2</v>
      </c>
      <c r="AD2168" s="116">
        <v>69.2130666763222</v>
      </c>
      <c r="AF2168" s="116">
        <v>-1</v>
      </c>
      <c r="AG2168" s="116">
        <v>-1</v>
      </c>
      <c r="AH2168" s="116">
        <v>-1</v>
      </c>
      <c r="AI2168" s="116">
        <v>-1</v>
      </c>
      <c r="AJ2168" s="116">
        <v>0</v>
      </c>
      <c r="AM2168" s="116" t="s">
        <v>319</v>
      </c>
      <c r="AN2168" s="116">
        <v>-1</v>
      </c>
      <c r="AQ2168" s="116">
        <v>778</v>
      </c>
      <c r="AR2168" s="116" t="s">
        <v>329</v>
      </c>
      <c r="AS2168" s="116" t="s">
        <v>250</v>
      </c>
      <c r="AT2168" s="116" t="s">
        <v>268</v>
      </c>
      <c r="AV2168" s="116">
        <v>43.096806291821899</v>
      </c>
      <c r="AW2168" s="116">
        <v>5.6133874E-2</v>
      </c>
    </row>
    <row r="2169" spans="1:49" x14ac:dyDescent="0.25">
      <c r="A2169" s="127">
        <v>180000</v>
      </c>
      <c r="B2169" s="127">
        <v>730000</v>
      </c>
      <c r="C2169" s="127">
        <v>730000</v>
      </c>
      <c r="D2169" s="116" t="s">
        <v>314</v>
      </c>
      <c r="E2169" s="116" t="s">
        <v>315</v>
      </c>
      <c r="F2169" s="116" t="s">
        <v>316</v>
      </c>
      <c r="G2169" s="116" t="s">
        <v>317</v>
      </c>
      <c r="H2169" s="116">
        <v>0.36</v>
      </c>
      <c r="I2169" s="116">
        <v>0.57999999999999996</v>
      </c>
      <c r="J2169" s="116" t="s">
        <v>268</v>
      </c>
      <c r="K2169" s="116">
        <v>3.7475206307019997E-2</v>
      </c>
      <c r="L2169" s="116">
        <v>3891.95260059461</v>
      </c>
      <c r="M2169" s="116">
        <v>10.570841633154</v>
      </c>
      <c r="N2169" s="116">
        <v>1.8516099774888799</v>
      </c>
      <c r="O2169" s="116">
        <v>0.39614447104132</v>
      </c>
      <c r="P2169" s="116">
        <v>6.9389465906539993E-2</v>
      </c>
      <c r="Q2169" s="116">
        <v>145.85172664444099</v>
      </c>
      <c r="R2169" s="116">
        <v>1310</v>
      </c>
      <c r="S2169" s="116" t="s">
        <v>318</v>
      </c>
      <c r="T2169" s="116">
        <v>1310</v>
      </c>
      <c r="U2169" s="116" t="s">
        <v>268</v>
      </c>
      <c r="V2169" s="116" t="s">
        <v>268</v>
      </c>
      <c r="Z2169" s="116">
        <v>0</v>
      </c>
      <c r="AA2169" s="116">
        <v>1</v>
      </c>
      <c r="AB2169" s="116">
        <v>0.39614447104132</v>
      </c>
      <c r="AC2169" s="116">
        <v>6.9389465906539993E-2</v>
      </c>
      <c r="AD2169" s="116">
        <v>145.85172664444201</v>
      </c>
      <c r="AF2169" s="116">
        <v>-1</v>
      </c>
      <c r="AG2169" s="116">
        <v>-1</v>
      </c>
      <c r="AH2169" s="116">
        <v>-1</v>
      </c>
      <c r="AI2169" s="116">
        <v>-1</v>
      </c>
      <c r="AJ2169" s="116">
        <v>0</v>
      </c>
      <c r="AM2169" s="116" t="s">
        <v>319</v>
      </c>
      <c r="AN2169" s="116">
        <v>-1</v>
      </c>
      <c r="AQ2169" s="116">
        <v>778</v>
      </c>
      <c r="AR2169" s="116" t="s">
        <v>329</v>
      </c>
      <c r="AS2169" s="116" t="s">
        <v>250</v>
      </c>
      <c r="AT2169" s="116" t="s">
        <v>268</v>
      </c>
      <c r="AV2169" s="116">
        <v>74.487514466863701</v>
      </c>
      <c r="AW2169" s="116">
        <v>0.11829012699999999</v>
      </c>
    </row>
    <row r="2170" spans="1:49" x14ac:dyDescent="0.25">
      <c r="A2170" s="127">
        <v>180000</v>
      </c>
      <c r="B2170" s="127">
        <v>730000</v>
      </c>
      <c r="C2170" s="127">
        <v>730000</v>
      </c>
      <c r="D2170" s="116" t="s">
        <v>314</v>
      </c>
      <c r="E2170" s="116" t="s">
        <v>315</v>
      </c>
      <c r="F2170" s="116" t="s">
        <v>316</v>
      </c>
      <c r="G2170" s="116" t="s">
        <v>317</v>
      </c>
      <c r="H2170" s="116">
        <v>0.36</v>
      </c>
      <c r="I2170" s="116">
        <v>0.57999999999999996</v>
      </c>
      <c r="J2170" s="116" t="s">
        <v>268</v>
      </c>
      <c r="K2170" s="116">
        <v>0.25152915696800998</v>
      </c>
      <c r="L2170" s="116">
        <v>3891.95260059461</v>
      </c>
      <c r="M2170" s="116">
        <v>10.570841633154</v>
      </c>
      <c r="N2170" s="116">
        <v>1.8516099774888799</v>
      </c>
      <c r="O2170" s="116">
        <v>2.6588748844296601</v>
      </c>
      <c r="P2170" s="116">
        <v>0.46573389667135001</v>
      </c>
      <c r="Q2170" s="116">
        <v>978.93955658705204</v>
      </c>
      <c r="R2170" s="116">
        <v>1310</v>
      </c>
      <c r="S2170" s="116" t="s">
        <v>318</v>
      </c>
      <c r="T2170" s="116">
        <v>1310</v>
      </c>
      <c r="U2170" s="116" t="s">
        <v>268</v>
      </c>
      <c r="V2170" s="116" t="s">
        <v>268</v>
      </c>
      <c r="Z2170" s="116">
        <v>0</v>
      </c>
      <c r="AA2170" s="116">
        <v>1</v>
      </c>
      <c r="AB2170" s="116">
        <v>2.6588748844296601</v>
      </c>
      <c r="AC2170" s="116">
        <v>0.46573389667135001</v>
      </c>
      <c r="AD2170" s="116">
        <v>978.93955658705204</v>
      </c>
      <c r="AF2170" s="116">
        <v>-1</v>
      </c>
      <c r="AG2170" s="116">
        <v>-1</v>
      </c>
      <c r="AH2170" s="116">
        <v>-1</v>
      </c>
      <c r="AI2170" s="116">
        <v>-1</v>
      </c>
      <c r="AJ2170" s="116">
        <v>0</v>
      </c>
      <c r="AM2170" s="116" t="s">
        <v>319</v>
      </c>
      <c r="AN2170" s="116">
        <v>-1</v>
      </c>
      <c r="AQ2170" s="116">
        <v>778</v>
      </c>
      <c r="AR2170" s="116" t="s">
        <v>329</v>
      </c>
      <c r="AS2170" s="116" t="s">
        <v>250</v>
      </c>
      <c r="AT2170" s="116" t="s">
        <v>268</v>
      </c>
      <c r="AV2170" s="116">
        <v>132.496245684912</v>
      </c>
      <c r="AW2170" s="116">
        <v>0.79394935649999998</v>
      </c>
    </row>
    <row r="2171" spans="1:49" x14ac:dyDescent="0.25">
      <c r="A2171" s="127">
        <v>180000</v>
      </c>
      <c r="B2171" s="127">
        <v>730000</v>
      </c>
      <c r="C2171" s="127">
        <v>730000</v>
      </c>
      <c r="D2171" s="116" t="s">
        <v>314</v>
      </c>
      <c r="E2171" s="116" t="s">
        <v>315</v>
      </c>
      <c r="F2171" s="116" t="s">
        <v>316</v>
      </c>
      <c r="G2171" s="116" t="s">
        <v>317</v>
      </c>
      <c r="H2171" s="116">
        <v>0.36</v>
      </c>
      <c r="I2171" s="116">
        <v>0.57999999999999996</v>
      </c>
      <c r="J2171" s="116" t="s">
        <v>268</v>
      </c>
      <c r="K2171" s="116">
        <v>4.6743417658230001E-2</v>
      </c>
      <c r="L2171" s="116">
        <v>3891.95260059461</v>
      </c>
      <c r="M2171" s="116">
        <v>10.570841633154</v>
      </c>
      <c r="N2171" s="116">
        <v>1.8516099774888799</v>
      </c>
      <c r="O2171" s="116">
        <v>0.49411726545752999</v>
      </c>
      <c r="P2171" s="116">
        <v>8.6550578517909996E-2</v>
      </c>
      <c r="Q2171" s="116">
        <v>181.92316591563201</v>
      </c>
      <c r="R2171" s="116">
        <v>1310</v>
      </c>
      <c r="S2171" s="116" t="s">
        <v>318</v>
      </c>
      <c r="T2171" s="116">
        <v>1310</v>
      </c>
      <c r="U2171" s="116" t="s">
        <v>268</v>
      </c>
      <c r="V2171" s="116" t="s">
        <v>268</v>
      </c>
      <c r="Z2171" s="116">
        <v>0</v>
      </c>
      <c r="AA2171" s="116">
        <v>1</v>
      </c>
      <c r="AB2171" s="116">
        <v>0.49411726545752999</v>
      </c>
      <c r="AC2171" s="116">
        <v>8.6550578517909996E-2</v>
      </c>
      <c r="AD2171" s="116">
        <v>181.92316591563201</v>
      </c>
      <c r="AF2171" s="116">
        <v>-1</v>
      </c>
      <c r="AG2171" s="116">
        <v>-1</v>
      </c>
      <c r="AH2171" s="116">
        <v>-1</v>
      </c>
      <c r="AI2171" s="116">
        <v>-1</v>
      </c>
      <c r="AJ2171" s="116">
        <v>0</v>
      </c>
      <c r="AM2171" s="116" t="s">
        <v>319</v>
      </c>
      <c r="AN2171" s="116">
        <v>-1</v>
      </c>
      <c r="AQ2171" s="116">
        <v>778</v>
      </c>
      <c r="AR2171" s="116" t="s">
        <v>329</v>
      </c>
      <c r="AS2171" s="116" t="s">
        <v>250</v>
      </c>
      <c r="AT2171" s="116" t="s">
        <v>268</v>
      </c>
      <c r="AV2171" s="116">
        <v>63.368527293686803</v>
      </c>
      <c r="AW2171" s="116">
        <v>0.14754514669999999</v>
      </c>
    </row>
    <row r="2172" spans="1:49" x14ac:dyDescent="0.25">
      <c r="A2172" s="127">
        <v>180000</v>
      </c>
      <c r="B2172" s="127">
        <v>730000</v>
      </c>
      <c r="C2172" s="127">
        <v>730000</v>
      </c>
      <c r="D2172" s="116" t="s">
        <v>314</v>
      </c>
      <c r="E2172" s="116" t="s">
        <v>315</v>
      </c>
      <c r="F2172" s="116" t="s">
        <v>316</v>
      </c>
      <c r="G2172" s="116" t="s">
        <v>317</v>
      </c>
      <c r="H2172" s="116">
        <v>0.36</v>
      </c>
      <c r="I2172" s="116">
        <v>0.57999999999999996</v>
      </c>
      <c r="J2172" s="116" t="s">
        <v>268</v>
      </c>
      <c r="K2172" s="116">
        <v>0.18235126646093999</v>
      </c>
      <c r="L2172" s="116">
        <v>3871.2656655270398</v>
      </c>
      <c r="M2172" s="116">
        <v>9.8731044748061301</v>
      </c>
      <c r="N2172" s="116">
        <v>1.57527197820076</v>
      </c>
      <c r="O2172" s="116">
        <v>1.8003731048821601</v>
      </c>
      <c r="P2172" s="116">
        <v>0.28725284024535003</v>
      </c>
      <c r="Q2172" s="116">
        <v>705.93019691564405</v>
      </c>
      <c r="R2172" s="116">
        <v>1210</v>
      </c>
      <c r="S2172" s="116" t="s">
        <v>318</v>
      </c>
      <c r="T2172" s="116">
        <v>1210</v>
      </c>
      <c r="U2172" s="116" t="s">
        <v>268</v>
      </c>
      <c r="V2172" s="116" t="s">
        <v>268</v>
      </c>
      <c r="Z2172" s="116">
        <v>0</v>
      </c>
      <c r="AA2172" s="116">
        <v>1</v>
      </c>
      <c r="AB2172" s="116">
        <v>1.8003731048821601</v>
      </c>
      <c r="AC2172" s="116">
        <v>0.28725284024535003</v>
      </c>
      <c r="AD2172" s="116">
        <v>1510.9578959837099</v>
      </c>
      <c r="AF2172" s="116">
        <v>-1</v>
      </c>
      <c r="AG2172" s="116">
        <v>-1</v>
      </c>
      <c r="AH2172" s="116">
        <v>-1</v>
      </c>
      <c r="AI2172" s="116">
        <v>-1</v>
      </c>
      <c r="AJ2172" s="116">
        <v>0</v>
      </c>
      <c r="AM2172" s="116" t="s">
        <v>319</v>
      </c>
      <c r="AN2172" s="116">
        <v>-1</v>
      </c>
      <c r="AQ2172" s="116">
        <v>778</v>
      </c>
      <c r="AR2172" s="116" t="s">
        <v>329</v>
      </c>
      <c r="AS2172" s="116" t="s">
        <v>250</v>
      </c>
      <c r="AT2172" s="116" t="s">
        <v>268</v>
      </c>
      <c r="AV2172" s="116">
        <v>168.135429267392</v>
      </c>
      <c r="AW2172" s="116">
        <v>1.2254321946</v>
      </c>
    </row>
    <row r="2173" spans="1:49" x14ac:dyDescent="0.25">
      <c r="A2173" s="127">
        <v>180000</v>
      </c>
      <c r="B2173" s="127">
        <v>730000</v>
      </c>
      <c r="C2173" s="127">
        <v>730000</v>
      </c>
      <c r="D2173" s="116" t="s">
        <v>314</v>
      </c>
      <c r="E2173" s="116" t="s">
        <v>315</v>
      </c>
      <c r="F2173" s="116" t="s">
        <v>316</v>
      </c>
      <c r="G2173" s="116" t="s">
        <v>317</v>
      </c>
      <c r="H2173" s="116">
        <v>0.36</v>
      </c>
      <c r="I2173" s="116">
        <v>0.57999999999999996</v>
      </c>
      <c r="J2173" s="116" t="s">
        <v>268</v>
      </c>
      <c r="K2173" s="116">
        <v>3.115974368386E-2</v>
      </c>
      <c r="L2173" s="116">
        <v>3871.2656655270398</v>
      </c>
      <c r="M2173" s="116">
        <v>9.8731044748061301</v>
      </c>
      <c r="N2173" s="116">
        <v>1.57527197820076</v>
      </c>
      <c r="O2173" s="116">
        <v>0.30764340479895003</v>
      </c>
      <c r="P2173" s="116">
        <v>4.9085071073099999E-2</v>
      </c>
      <c r="Q2173" s="116">
        <v>120.627645869958</v>
      </c>
      <c r="R2173" s="116">
        <v>1310</v>
      </c>
      <c r="S2173" s="116" t="s">
        <v>318</v>
      </c>
      <c r="T2173" s="116">
        <v>1310</v>
      </c>
      <c r="U2173" s="116" t="s">
        <v>268</v>
      </c>
      <c r="V2173" s="116" t="s">
        <v>268</v>
      </c>
      <c r="Z2173" s="116">
        <v>0</v>
      </c>
      <c r="AA2173" s="116">
        <v>1</v>
      </c>
      <c r="AB2173" s="116">
        <v>0.30764340479895003</v>
      </c>
      <c r="AC2173" s="116">
        <v>4.9085071073099999E-2</v>
      </c>
      <c r="AD2173" s="116">
        <v>120.627645869956</v>
      </c>
      <c r="AF2173" s="116">
        <v>-1</v>
      </c>
      <c r="AG2173" s="116">
        <v>-1</v>
      </c>
      <c r="AH2173" s="116">
        <v>-1</v>
      </c>
      <c r="AI2173" s="116">
        <v>-1</v>
      </c>
      <c r="AJ2173" s="116">
        <v>0</v>
      </c>
      <c r="AM2173" s="116" t="s">
        <v>319</v>
      </c>
      <c r="AN2173" s="116">
        <v>-1</v>
      </c>
      <c r="AQ2173" s="116">
        <v>778</v>
      </c>
      <c r="AR2173" s="116" t="s">
        <v>329</v>
      </c>
      <c r="AS2173" s="116" t="s">
        <v>250</v>
      </c>
      <c r="AT2173" s="116" t="s">
        <v>268</v>
      </c>
      <c r="AV2173" s="116">
        <v>45.081815912796202</v>
      </c>
      <c r="AW2173" s="116">
        <v>9.7832640600000007E-2</v>
      </c>
    </row>
    <row r="2174" spans="1:49" x14ac:dyDescent="0.25">
      <c r="A2174" s="127">
        <v>180000</v>
      </c>
      <c r="B2174" s="127">
        <v>730000</v>
      </c>
      <c r="C2174" s="127">
        <v>730000</v>
      </c>
      <c r="D2174" s="116" t="s">
        <v>314</v>
      </c>
      <c r="E2174" s="116" t="s">
        <v>315</v>
      </c>
      <c r="F2174" s="116" t="s">
        <v>316</v>
      </c>
      <c r="G2174" s="116" t="s">
        <v>317</v>
      </c>
      <c r="H2174" s="116">
        <v>0.36</v>
      </c>
      <c r="I2174" s="116">
        <v>0.57999999999999996</v>
      </c>
      <c r="J2174" s="116" t="s">
        <v>268</v>
      </c>
      <c r="K2174" s="116">
        <v>5.1123985391019998E-2</v>
      </c>
      <c r="L2174" s="116">
        <v>3871.2656655270398</v>
      </c>
      <c r="M2174" s="116">
        <v>9.8731044748061301</v>
      </c>
      <c r="N2174" s="116">
        <v>1.57527197820076</v>
      </c>
      <c r="O2174" s="116">
        <v>0.50475244893399995</v>
      </c>
      <c r="P2174" s="116">
        <v>8.0534181600409996E-2</v>
      </c>
      <c r="Q2174" s="116">
        <v>197.91452932916101</v>
      </c>
      <c r="R2174" s="116">
        <v>1310</v>
      </c>
      <c r="S2174" s="116" t="s">
        <v>318</v>
      </c>
      <c r="T2174" s="116">
        <v>1310</v>
      </c>
      <c r="U2174" s="116" t="s">
        <v>268</v>
      </c>
      <c r="V2174" s="116" t="s">
        <v>268</v>
      </c>
      <c r="Z2174" s="116">
        <v>0</v>
      </c>
      <c r="AA2174" s="116">
        <v>1</v>
      </c>
      <c r="AB2174" s="116">
        <v>0.50475244893399995</v>
      </c>
      <c r="AC2174" s="116">
        <v>8.0534181600409996E-2</v>
      </c>
      <c r="AD2174" s="116">
        <v>197.91452932915999</v>
      </c>
      <c r="AF2174" s="116">
        <v>-1</v>
      </c>
      <c r="AG2174" s="116">
        <v>-1</v>
      </c>
      <c r="AH2174" s="116">
        <v>-1</v>
      </c>
      <c r="AI2174" s="116">
        <v>-1</v>
      </c>
      <c r="AJ2174" s="116">
        <v>0</v>
      </c>
      <c r="AM2174" s="116" t="s">
        <v>319</v>
      </c>
      <c r="AN2174" s="116">
        <v>-1</v>
      </c>
      <c r="AQ2174" s="116">
        <v>778</v>
      </c>
      <c r="AR2174" s="116" t="s">
        <v>329</v>
      </c>
      <c r="AS2174" s="116" t="s">
        <v>250</v>
      </c>
      <c r="AT2174" s="116" t="s">
        <v>268</v>
      </c>
      <c r="AV2174" s="116">
        <v>57.980473525959198</v>
      </c>
      <c r="AW2174" s="116">
        <v>0.16051462229999999</v>
      </c>
    </row>
    <row r="2175" spans="1:49" x14ac:dyDescent="0.25">
      <c r="A2175" s="127">
        <v>180000</v>
      </c>
      <c r="B2175" s="127">
        <v>730000</v>
      </c>
      <c r="C2175" s="127">
        <v>730000</v>
      </c>
      <c r="D2175" s="116" t="s">
        <v>314</v>
      </c>
      <c r="E2175" s="116" t="s">
        <v>315</v>
      </c>
      <c r="F2175" s="116" t="s">
        <v>316</v>
      </c>
      <c r="G2175" s="116" t="s">
        <v>317</v>
      </c>
      <c r="H2175" s="116">
        <v>0.36</v>
      </c>
      <c r="I2175" s="116">
        <v>0.57999999999999996</v>
      </c>
      <c r="J2175" s="116" t="s">
        <v>268</v>
      </c>
      <c r="K2175" s="116">
        <v>0.25709784501791999</v>
      </c>
      <c r="L2175" s="116">
        <v>3874.10363460997</v>
      </c>
      <c r="M2175" s="116">
        <v>10.4744750402624</v>
      </c>
      <c r="N2175" s="116">
        <v>1.70403552515315</v>
      </c>
      <c r="O2175" s="116">
        <v>2.6929649605455599</v>
      </c>
      <c r="P2175" s="116">
        <v>0.43810386135086998</v>
      </c>
      <c r="Q2175" s="116">
        <v>996.02369583435097</v>
      </c>
      <c r="R2175" s="116">
        <v>1210</v>
      </c>
      <c r="S2175" s="116" t="s">
        <v>318</v>
      </c>
      <c r="T2175" s="116">
        <v>1210</v>
      </c>
      <c r="U2175" s="116" t="s">
        <v>268</v>
      </c>
      <c r="V2175" s="116" t="s">
        <v>268</v>
      </c>
      <c r="Z2175" s="116">
        <v>0</v>
      </c>
      <c r="AA2175" s="116">
        <v>1</v>
      </c>
      <c r="AB2175" s="116">
        <v>2.6929649605455599</v>
      </c>
      <c r="AC2175" s="116">
        <v>0.43810386135086998</v>
      </c>
      <c r="AD2175" s="116">
        <v>996.02369583435097</v>
      </c>
      <c r="AF2175" s="116">
        <v>-1</v>
      </c>
      <c r="AG2175" s="116">
        <v>-1</v>
      </c>
      <c r="AH2175" s="116">
        <v>-1</v>
      </c>
      <c r="AI2175" s="116">
        <v>-1</v>
      </c>
      <c r="AJ2175" s="116">
        <v>0</v>
      </c>
      <c r="AM2175" s="116" t="s">
        <v>319</v>
      </c>
      <c r="AN2175" s="116">
        <v>-1</v>
      </c>
      <c r="AQ2175" s="116">
        <v>778</v>
      </c>
      <c r="AR2175" s="116" t="s">
        <v>329</v>
      </c>
      <c r="AS2175" s="116" t="s">
        <v>250</v>
      </c>
      <c r="AT2175" s="116" t="s">
        <v>268</v>
      </c>
      <c r="AV2175" s="116">
        <v>146.60897080475399</v>
      </c>
      <c r="AW2175" s="116">
        <v>0.8078051061</v>
      </c>
    </row>
    <row r="2176" spans="1:49" x14ac:dyDescent="0.25">
      <c r="A2176" s="127">
        <v>180000</v>
      </c>
      <c r="B2176" s="127">
        <v>730000</v>
      </c>
      <c r="C2176" s="127">
        <v>730000</v>
      </c>
      <c r="D2176" s="116" t="s">
        <v>314</v>
      </c>
      <c r="E2176" s="116" t="s">
        <v>315</v>
      </c>
      <c r="F2176" s="116" t="s">
        <v>316</v>
      </c>
      <c r="G2176" s="116" t="s">
        <v>317</v>
      </c>
      <c r="H2176" s="116">
        <v>0.36</v>
      </c>
      <c r="I2176" s="116">
        <v>0.57999999999999996</v>
      </c>
      <c r="J2176" s="116" t="s">
        <v>268</v>
      </c>
      <c r="K2176" s="116">
        <v>3.3583404732469999E-2</v>
      </c>
      <c r="L2176" s="116">
        <v>3874.10363460997</v>
      </c>
      <c r="M2176" s="116">
        <v>10.4744750402624</v>
      </c>
      <c r="N2176" s="116">
        <v>1.70403552515315</v>
      </c>
      <c r="O2176" s="116">
        <v>0.35176853463729002</v>
      </c>
      <c r="P2176" s="116">
        <v>5.722731471972E-2</v>
      </c>
      <c r="Q2176" s="116">
        <v>130.10559033664001</v>
      </c>
      <c r="R2176" s="116">
        <v>1750</v>
      </c>
      <c r="S2176" s="116" t="s">
        <v>321</v>
      </c>
      <c r="T2176" s="116">
        <v>1750</v>
      </c>
      <c r="U2176" s="116" t="s">
        <v>268</v>
      </c>
      <c r="V2176" s="116" t="s">
        <v>268</v>
      </c>
      <c r="Z2176" s="116">
        <v>0</v>
      </c>
      <c r="AA2176" s="116">
        <v>1</v>
      </c>
      <c r="AB2176" s="116">
        <v>0.35176853463729002</v>
      </c>
      <c r="AC2176" s="116">
        <v>5.722731471972E-2</v>
      </c>
      <c r="AD2176" s="116">
        <v>130.10559033664001</v>
      </c>
      <c r="AF2176" s="116">
        <v>-1</v>
      </c>
      <c r="AG2176" s="116">
        <v>-1</v>
      </c>
      <c r="AH2176" s="116">
        <v>-1</v>
      </c>
      <c r="AI2176" s="116">
        <v>-1</v>
      </c>
      <c r="AJ2176" s="116">
        <v>0</v>
      </c>
      <c r="AM2176" s="116" t="s">
        <v>319</v>
      </c>
      <c r="AN2176" s="116">
        <v>-1</v>
      </c>
      <c r="AQ2176" s="116">
        <v>778</v>
      </c>
      <c r="AR2176" s="116" t="s">
        <v>329</v>
      </c>
      <c r="AS2176" s="116" t="s">
        <v>250</v>
      </c>
      <c r="AT2176" s="116" t="s">
        <v>268</v>
      </c>
      <c r="AV2176" s="116">
        <v>64.176439239443894</v>
      </c>
      <c r="AW2176" s="116">
        <v>0.105519538</v>
      </c>
    </row>
    <row r="2177" spans="1:49" x14ac:dyDescent="0.25">
      <c r="A2177" s="127">
        <v>180000</v>
      </c>
      <c r="B2177" s="127">
        <v>730000</v>
      </c>
      <c r="C2177" s="127">
        <v>730000</v>
      </c>
      <c r="D2177" s="116" t="s">
        <v>314</v>
      </c>
      <c r="E2177" s="116" t="s">
        <v>315</v>
      </c>
      <c r="F2177" s="116" t="s">
        <v>316</v>
      </c>
      <c r="G2177" s="116" t="s">
        <v>317</v>
      </c>
      <c r="H2177" s="116">
        <v>0.36</v>
      </c>
      <c r="I2177" s="116">
        <v>0.57999999999999996</v>
      </c>
      <c r="J2177" s="116" t="s">
        <v>268</v>
      </c>
      <c r="K2177" s="116">
        <v>2.866299503878E-2</v>
      </c>
      <c r="L2177" s="116">
        <v>3874.10363460997</v>
      </c>
      <c r="M2177" s="116">
        <v>10.4744750402624</v>
      </c>
      <c r="N2177" s="116">
        <v>1.70403552515315</v>
      </c>
      <c r="O2177" s="116">
        <v>0.30022982611287002</v>
      </c>
      <c r="P2177" s="116">
        <v>4.8842761803370001E-2</v>
      </c>
      <c r="Q2177" s="116">
        <v>111.04341325854899</v>
      </c>
      <c r="R2177" s="116">
        <v>1750</v>
      </c>
      <c r="S2177" s="116" t="s">
        <v>321</v>
      </c>
      <c r="T2177" s="116">
        <v>1750</v>
      </c>
      <c r="U2177" s="116" t="s">
        <v>268</v>
      </c>
      <c r="V2177" s="116" t="s">
        <v>268</v>
      </c>
      <c r="Z2177" s="116">
        <v>0</v>
      </c>
      <c r="AA2177" s="116">
        <v>1</v>
      </c>
      <c r="AB2177" s="116">
        <v>0.30022982611287002</v>
      </c>
      <c r="AC2177" s="116">
        <v>4.8842761803370001E-2</v>
      </c>
      <c r="AD2177" s="116">
        <v>111.04341325855</v>
      </c>
      <c r="AF2177" s="116">
        <v>-1</v>
      </c>
      <c r="AG2177" s="116">
        <v>-1</v>
      </c>
      <c r="AH2177" s="116">
        <v>-1</v>
      </c>
      <c r="AI2177" s="116">
        <v>-1</v>
      </c>
      <c r="AJ2177" s="116">
        <v>0</v>
      </c>
      <c r="AM2177" s="116" t="s">
        <v>319</v>
      </c>
      <c r="AN2177" s="116">
        <v>-1</v>
      </c>
      <c r="AQ2177" s="116">
        <v>778</v>
      </c>
      <c r="AR2177" s="116" t="s">
        <v>329</v>
      </c>
      <c r="AS2177" s="116" t="s">
        <v>250</v>
      </c>
      <c r="AT2177" s="116" t="s">
        <v>268</v>
      </c>
      <c r="AV2177" s="116">
        <v>53.934102180976801</v>
      </c>
      <c r="AW2177" s="116">
        <v>9.0059540399999999E-2</v>
      </c>
    </row>
    <row r="2178" spans="1:49" x14ac:dyDescent="0.25">
      <c r="A2178" s="127">
        <v>180000</v>
      </c>
      <c r="B2178" s="127">
        <v>730000</v>
      </c>
      <c r="C2178" s="127">
        <v>730000</v>
      </c>
      <c r="D2178" s="116" t="s">
        <v>314</v>
      </c>
      <c r="E2178" s="116" t="s">
        <v>315</v>
      </c>
      <c r="F2178" s="116" t="s">
        <v>316</v>
      </c>
      <c r="G2178" s="116" t="s">
        <v>317</v>
      </c>
      <c r="H2178" s="116">
        <v>0.36</v>
      </c>
      <c r="I2178" s="116">
        <v>0.57999999999999996</v>
      </c>
      <c r="J2178" s="116" t="s">
        <v>268</v>
      </c>
      <c r="K2178" s="116">
        <v>5.5807978880410003E-2</v>
      </c>
      <c r="L2178" s="116">
        <v>3874.10363460997</v>
      </c>
      <c r="M2178" s="116">
        <v>10.4744750402624</v>
      </c>
      <c r="N2178" s="116">
        <v>1.70403552515315</v>
      </c>
      <c r="O2178" s="116">
        <v>0.58455928183043004</v>
      </c>
      <c r="P2178" s="116">
        <v>9.5098778599220002E-2</v>
      </c>
      <c r="Q2178" s="116">
        <v>216.20589382086399</v>
      </c>
      <c r="R2178" s="116">
        <v>1310</v>
      </c>
      <c r="S2178" s="116" t="s">
        <v>318</v>
      </c>
      <c r="T2178" s="116">
        <v>1310</v>
      </c>
      <c r="U2178" s="116" t="s">
        <v>268</v>
      </c>
      <c r="V2178" s="116" t="s">
        <v>268</v>
      </c>
      <c r="Z2178" s="116">
        <v>0</v>
      </c>
      <c r="AA2178" s="116">
        <v>1</v>
      </c>
      <c r="AB2178" s="116">
        <v>0.58455928183043004</v>
      </c>
      <c r="AC2178" s="116">
        <v>9.5098778599220002E-2</v>
      </c>
      <c r="AD2178" s="116">
        <v>216.205893820862</v>
      </c>
      <c r="AF2178" s="116">
        <v>-1</v>
      </c>
      <c r="AG2178" s="116">
        <v>-1</v>
      </c>
      <c r="AH2178" s="116">
        <v>-1</v>
      </c>
      <c r="AI2178" s="116">
        <v>-1</v>
      </c>
      <c r="AJ2178" s="116">
        <v>0</v>
      </c>
      <c r="AM2178" s="116" t="s">
        <v>319</v>
      </c>
      <c r="AN2178" s="116">
        <v>-1</v>
      </c>
      <c r="AQ2178" s="116">
        <v>778</v>
      </c>
      <c r="AR2178" s="116" t="s">
        <v>329</v>
      </c>
      <c r="AS2178" s="116" t="s">
        <v>250</v>
      </c>
      <c r="AT2178" s="116" t="s">
        <v>268</v>
      </c>
      <c r="AV2178" s="116">
        <v>70.305573229942496</v>
      </c>
      <c r="AW2178" s="116">
        <v>0.17534946779999999</v>
      </c>
    </row>
    <row r="2179" spans="1:49" x14ac:dyDescent="0.25">
      <c r="A2179" s="127">
        <v>180000</v>
      </c>
      <c r="B2179" s="127">
        <v>730000</v>
      </c>
      <c r="C2179" s="127">
        <v>730000</v>
      </c>
      <c r="D2179" s="116" t="s">
        <v>314</v>
      </c>
      <c r="E2179" s="116" t="s">
        <v>315</v>
      </c>
      <c r="F2179" s="116" t="s">
        <v>316</v>
      </c>
      <c r="G2179" s="116" t="s">
        <v>317</v>
      </c>
      <c r="H2179" s="116">
        <v>0.36</v>
      </c>
      <c r="I2179" s="116">
        <v>0.57999999999999996</v>
      </c>
      <c r="J2179" s="116" t="s">
        <v>268</v>
      </c>
      <c r="K2179" s="116">
        <v>0.11984229517833001</v>
      </c>
      <c r="L2179" s="116">
        <v>3874.10363460997</v>
      </c>
      <c r="M2179" s="116">
        <v>10.4744750402624</v>
      </c>
      <c r="N2179" s="116">
        <v>1.70403552515315</v>
      </c>
      <c r="O2179" s="116">
        <v>1.2552851296132801</v>
      </c>
      <c r="P2179" s="116">
        <v>0.20421552839977999</v>
      </c>
      <c r="Q2179" s="116">
        <v>464.281471330405</v>
      </c>
      <c r="R2179" s="116">
        <v>1310</v>
      </c>
      <c r="S2179" s="116" t="s">
        <v>318</v>
      </c>
      <c r="T2179" s="116">
        <v>1310</v>
      </c>
      <c r="U2179" s="116" t="s">
        <v>268</v>
      </c>
      <c r="V2179" s="116" t="s">
        <v>268</v>
      </c>
      <c r="Z2179" s="116">
        <v>0</v>
      </c>
      <c r="AA2179" s="116">
        <v>1</v>
      </c>
      <c r="AB2179" s="116">
        <v>1.2552851296132801</v>
      </c>
      <c r="AC2179" s="116">
        <v>0.20421552839977999</v>
      </c>
      <c r="AD2179" s="116">
        <v>464.281471330405</v>
      </c>
      <c r="AF2179" s="116">
        <v>-1</v>
      </c>
      <c r="AG2179" s="116">
        <v>-1</v>
      </c>
      <c r="AH2179" s="116">
        <v>-1</v>
      </c>
      <c r="AI2179" s="116">
        <v>-1</v>
      </c>
      <c r="AJ2179" s="116">
        <v>0</v>
      </c>
      <c r="AM2179" s="116" t="s">
        <v>319</v>
      </c>
      <c r="AN2179" s="116">
        <v>-1</v>
      </c>
      <c r="AQ2179" s="116">
        <v>778</v>
      </c>
      <c r="AR2179" s="116" t="s">
        <v>329</v>
      </c>
      <c r="AS2179" s="116" t="s">
        <v>250</v>
      </c>
      <c r="AT2179" s="116" t="s">
        <v>268</v>
      </c>
      <c r="AV2179" s="116">
        <v>89.797491679132904</v>
      </c>
      <c r="AW2179" s="116">
        <v>0.37654620550000001</v>
      </c>
    </row>
    <row r="2180" spans="1:49" x14ac:dyDescent="0.25">
      <c r="A2180" s="127">
        <v>180000</v>
      </c>
      <c r="B2180" s="127">
        <v>730000</v>
      </c>
      <c r="C2180" s="127">
        <v>730000</v>
      </c>
      <c r="D2180" s="116" t="s">
        <v>314</v>
      </c>
      <c r="E2180" s="116" t="s">
        <v>315</v>
      </c>
      <c r="F2180" s="116" t="s">
        <v>316</v>
      </c>
      <c r="G2180" s="116" t="s">
        <v>317</v>
      </c>
      <c r="H2180" s="116">
        <v>0.36</v>
      </c>
      <c r="I2180" s="116">
        <v>0.57999999999999996</v>
      </c>
      <c r="J2180" s="116" t="s">
        <v>268</v>
      </c>
      <c r="K2180" s="116">
        <v>0.12276896800445</v>
      </c>
      <c r="L2180" s="116">
        <v>3874.10363460997</v>
      </c>
      <c r="M2180" s="116">
        <v>10.4744750402624</v>
      </c>
      <c r="N2180" s="116">
        <v>1.70403552515315</v>
      </c>
      <c r="O2180" s="116">
        <v>1.28594049108147</v>
      </c>
      <c r="P2180" s="116">
        <v>0.20920268286598001</v>
      </c>
      <c r="Q2180" s="116">
        <v>475.61970516338698</v>
      </c>
      <c r="R2180" s="116">
        <v>1750</v>
      </c>
      <c r="S2180" s="116" t="s">
        <v>321</v>
      </c>
      <c r="T2180" s="116">
        <v>1750</v>
      </c>
      <c r="U2180" s="116" t="s">
        <v>268</v>
      </c>
      <c r="V2180" s="116" t="s">
        <v>268</v>
      </c>
      <c r="Z2180" s="116">
        <v>0</v>
      </c>
      <c r="AA2180" s="116">
        <v>1</v>
      </c>
      <c r="AB2180" s="116">
        <v>1.28594049108147</v>
      </c>
      <c r="AC2180" s="116">
        <v>0.20920268286598001</v>
      </c>
      <c r="AD2180" s="116">
        <v>475.61970516338698</v>
      </c>
      <c r="AF2180" s="116">
        <v>-1</v>
      </c>
      <c r="AG2180" s="116">
        <v>-1</v>
      </c>
      <c r="AH2180" s="116">
        <v>-1</v>
      </c>
      <c r="AI2180" s="116">
        <v>-1</v>
      </c>
      <c r="AJ2180" s="116">
        <v>0</v>
      </c>
      <c r="AM2180" s="116" t="s">
        <v>319</v>
      </c>
      <c r="AN2180" s="116">
        <v>-1</v>
      </c>
      <c r="AQ2180" s="116">
        <v>778</v>
      </c>
      <c r="AR2180" s="116" t="s">
        <v>329</v>
      </c>
      <c r="AS2180" s="116" t="s">
        <v>250</v>
      </c>
      <c r="AT2180" s="116" t="s">
        <v>268</v>
      </c>
      <c r="AV2180" s="116">
        <v>90.781461693568701</v>
      </c>
      <c r="AW2180" s="116">
        <v>0.38574185329999999</v>
      </c>
    </row>
    <row r="2181" spans="1:49" x14ac:dyDescent="0.25">
      <c r="A2181" s="127">
        <v>180000</v>
      </c>
      <c r="B2181" s="127">
        <v>730000</v>
      </c>
      <c r="C2181" s="127">
        <v>730000</v>
      </c>
      <c r="D2181" s="116" t="s">
        <v>314</v>
      </c>
      <c r="E2181" s="116" t="s">
        <v>315</v>
      </c>
      <c r="F2181" s="116" t="s">
        <v>316</v>
      </c>
      <c r="G2181" s="116" t="s">
        <v>317</v>
      </c>
      <c r="H2181" s="116">
        <v>0.36</v>
      </c>
      <c r="I2181" s="116">
        <v>0.57999999999999996</v>
      </c>
      <c r="J2181" s="116" t="s">
        <v>268</v>
      </c>
      <c r="K2181" s="116">
        <v>0.26423319634309</v>
      </c>
      <c r="L2181" s="116">
        <v>3833.6838844433</v>
      </c>
      <c r="M2181" s="116">
        <v>11.3620105024927</v>
      </c>
      <c r="N2181" s="116">
        <v>2.0692246232779499</v>
      </c>
      <c r="O2181" s="116">
        <v>3.0022203519575301</v>
      </c>
      <c r="P2181" s="116">
        <v>0.54675783616057005</v>
      </c>
      <c r="Q2181" s="116">
        <v>1012.98654655548</v>
      </c>
      <c r="R2181" s="116">
        <v>1210</v>
      </c>
      <c r="S2181" s="116" t="s">
        <v>318</v>
      </c>
      <c r="T2181" s="116">
        <v>1210</v>
      </c>
      <c r="U2181" s="116" t="s">
        <v>268</v>
      </c>
      <c r="V2181" s="116" t="s">
        <v>268</v>
      </c>
      <c r="Z2181" s="116">
        <v>0</v>
      </c>
      <c r="AA2181" s="116">
        <v>1</v>
      </c>
      <c r="AB2181" s="116">
        <v>3.0022203519575301</v>
      </c>
      <c r="AC2181" s="116">
        <v>0.54675783616057005</v>
      </c>
      <c r="AD2181" s="116">
        <v>1012.98654655548</v>
      </c>
      <c r="AF2181" s="116">
        <v>-1</v>
      </c>
      <c r="AG2181" s="116">
        <v>-1</v>
      </c>
      <c r="AH2181" s="116">
        <v>-1</v>
      </c>
      <c r="AI2181" s="116">
        <v>-1</v>
      </c>
      <c r="AJ2181" s="116">
        <v>0</v>
      </c>
      <c r="AM2181" s="116" t="s">
        <v>319</v>
      </c>
      <c r="AN2181" s="116">
        <v>-1</v>
      </c>
      <c r="AQ2181" s="116">
        <v>778</v>
      </c>
      <c r="AR2181" s="116" t="s">
        <v>329</v>
      </c>
      <c r="AS2181" s="116" t="s">
        <v>250</v>
      </c>
      <c r="AT2181" s="116" t="s">
        <v>268</v>
      </c>
      <c r="AV2181" s="116">
        <v>142.79730342406799</v>
      </c>
      <c r="AW2181" s="116">
        <v>0.82156248710000002</v>
      </c>
    </row>
    <row r="2182" spans="1:49" x14ac:dyDescent="0.25">
      <c r="A2182" s="127">
        <v>180000</v>
      </c>
      <c r="B2182" s="127">
        <v>730000</v>
      </c>
      <c r="C2182" s="127">
        <v>730000</v>
      </c>
      <c r="D2182" s="116" t="s">
        <v>314</v>
      </c>
      <c r="E2182" s="116" t="s">
        <v>315</v>
      </c>
      <c r="F2182" s="116" t="s">
        <v>316</v>
      </c>
      <c r="G2182" s="116" t="s">
        <v>317</v>
      </c>
      <c r="H2182" s="116">
        <v>0.36</v>
      </c>
      <c r="I2182" s="116">
        <v>0.57999999999999996</v>
      </c>
      <c r="J2182" s="116" t="s">
        <v>268</v>
      </c>
      <c r="K2182" s="116">
        <v>0.30869170206206997</v>
      </c>
      <c r="L2182" s="116">
        <v>3833.6838844433</v>
      </c>
      <c r="M2182" s="116">
        <v>11.3620105024927</v>
      </c>
      <c r="N2182" s="116">
        <v>2.0692246232779499</v>
      </c>
      <c r="O2182" s="116">
        <v>3.5073583608616699</v>
      </c>
      <c r="P2182" s="116">
        <v>0.63875247090842002</v>
      </c>
      <c r="Q2182" s="116">
        <v>1183.42640345675</v>
      </c>
      <c r="R2182" s="116">
        <v>1310</v>
      </c>
      <c r="S2182" s="116" t="s">
        <v>318</v>
      </c>
      <c r="T2182" s="116">
        <v>1310</v>
      </c>
      <c r="U2182" s="116" t="s">
        <v>268</v>
      </c>
      <c r="V2182" s="116" t="s">
        <v>268</v>
      </c>
      <c r="Z2182" s="116">
        <v>0</v>
      </c>
      <c r="AA2182" s="116">
        <v>1</v>
      </c>
      <c r="AB2182" s="116">
        <v>3.5073583608616699</v>
      </c>
      <c r="AC2182" s="116">
        <v>0.63875247090842002</v>
      </c>
      <c r="AD2182" s="116">
        <v>1183.42640345675</v>
      </c>
      <c r="AF2182" s="116">
        <v>-1</v>
      </c>
      <c r="AG2182" s="116">
        <v>-1</v>
      </c>
      <c r="AH2182" s="116">
        <v>-1</v>
      </c>
      <c r="AI2182" s="116">
        <v>-1</v>
      </c>
      <c r="AJ2182" s="116">
        <v>0</v>
      </c>
      <c r="AM2182" s="116" t="s">
        <v>319</v>
      </c>
      <c r="AN2182" s="116">
        <v>-1</v>
      </c>
      <c r="AQ2182" s="116">
        <v>778</v>
      </c>
      <c r="AR2182" s="116" t="s">
        <v>329</v>
      </c>
      <c r="AS2182" s="116" t="s">
        <v>250</v>
      </c>
      <c r="AT2182" s="116" t="s">
        <v>268</v>
      </c>
      <c r="AV2182" s="116">
        <v>149.98161586083401</v>
      </c>
      <c r="AW2182" s="116">
        <v>0.9597943256</v>
      </c>
    </row>
    <row r="2183" spans="1:49" x14ac:dyDescent="0.25">
      <c r="A2183" s="127">
        <v>180000</v>
      </c>
      <c r="B2183" s="127">
        <v>730000</v>
      </c>
      <c r="C2183" s="127">
        <v>730000</v>
      </c>
      <c r="D2183" s="116" t="s">
        <v>314</v>
      </c>
      <c r="E2183" s="116" t="s">
        <v>315</v>
      </c>
      <c r="F2183" s="116" t="s">
        <v>316</v>
      </c>
      <c r="G2183" s="116" t="s">
        <v>317</v>
      </c>
      <c r="H2183" s="116">
        <v>0.36</v>
      </c>
      <c r="I2183" s="116">
        <v>0.57999999999999996</v>
      </c>
      <c r="J2183" s="116" t="s">
        <v>268</v>
      </c>
      <c r="K2183" s="116">
        <v>4.4838555193689997E-2</v>
      </c>
      <c r="L2183" s="116">
        <v>3833.6838844433</v>
      </c>
      <c r="M2183" s="116">
        <v>11.3620105024927</v>
      </c>
      <c r="N2183" s="116">
        <v>2.0692246232779499</v>
      </c>
      <c r="O2183" s="116">
        <v>0.50945613502738996</v>
      </c>
      <c r="P2183" s="116">
        <v>9.2781042479E-2</v>
      </c>
      <c r="Q2183" s="116">
        <v>171.89684644780101</v>
      </c>
      <c r="R2183" s="116">
        <v>1310</v>
      </c>
      <c r="S2183" s="116" t="s">
        <v>318</v>
      </c>
      <c r="T2183" s="116">
        <v>1310</v>
      </c>
      <c r="U2183" s="116" t="s">
        <v>268</v>
      </c>
      <c r="V2183" s="116" t="s">
        <v>268</v>
      </c>
      <c r="Z2183" s="116">
        <v>0</v>
      </c>
      <c r="AA2183" s="116">
        <v>1</v>
      </c>
      <c r="AB2183" s="116">
        <v>0.50945613502738996</v>
      </c>
      <c r="AC2183" s="116">
        <v>9.2781042479E-2</v>
      </c>
      <c r="AD2183" s="116">
        <v>171.896846447803</v>
      </c>
      <c r="AF2183" s="116">
        <v>-1</v>
      </c>
      <c r="AG2183" s="116">
        <v>-1</v>
      </c>
      <c r="AH2183" s="116">
        <v>-1</v>
      </c>
      <c r="AI2183" s="116">
        <v>-1</v>
      </c>
      <c r="AJ2183" s="116">
        <v>0</v>
      </c>
      <c r="AM2183" s="116" t="s">
        <v>319</v>
      </c>
      <c r="AN2183" s="116">
        <v>-1</v>
      </c>
      <c r="AQ2183" s="116">
        <v>778</v>
      </c>
      <c r="AR2183" s="116" t="s">
        <v>329</v>
      </c>
      <c r="AS2183" s="116" t="s">
        <v>250</v>
      </c>
      <c r="AT2183" s="116" t="s">
        <v>268</v>
      </c>
      <c r="AV2183" s="116">
        <v>107.270582947843</v>
      </c>
      <c r="AW2183" s="116">
        <v>0.13941350080000001</v>
      </c>
    </row>
    <row r="2184" spans="1:49" x14ac:dyDescent="0.25">
      <c r="A2184" s="127">
        <v>180000</v>
      </c>
      <c r="B2184" s="127">
        <v>730000</v>
      </c>
      <c r="C2184" s="127">
        <v>740000</v>
      </c>
      <c r="D2184" s="116" t="s">
        <v>314</v>
      </c>
      <c r="E2184" s="116" t="s">
        <v>315</v>
      </c>
      <c r="F2184" s="116" t="s">
        <v>316</v>
      </c>
      <c r="G2184" s="116" t="s">
        <v>317</v>
      </c>
      <c r="H2184" s="116">
        <v>0.36</v>
      </c>
      <c r="I2184" s="116">
        <v>0.57999999999999996</v>
      </c>
      <c r="J2184" s="116" t="s">
        <v>268</v>
      </c>
      <c r="K2184" s="116">
        <v>0.18689485429948999</v>
      </c>
      <c r="L2184" s="116">
        <v>3852.7008228281002</v>
      </c>
      <c r="M2184" s="116">
        <v>9.2473329378209694</v>
      </c>
      <c r="N2184" s="116">
        <v>1.2702474052477299</v>
      </c>
      <c r="O2184" s="116">
        <v>1.7282789420729401</v>
      </c>
      <c r="P2184" s="116">
        <v>0.23740270372808001</v>
      </c>
      <c r="Q2184" s="116">
        <v>720.04995894199101</v>
      </c>
      <c r="R2184" s="116">
        <v>1210</v>
      </c>
      <c r="S2184" s="116" t="s">
        <v>318</v>
      </c>
      <c r="T2184" s="116">
        <v>1210</v>
      </c>
      <c r="U2184" s="116" t="s">
        <v>268</v>
      </c>
      <c r="V2184" s="116" t="s">
        <v>268</v>
      </c>
      <c r="Z2184" s="116">
        <v>0</v>
      </c>
      <c r="AA2184" s="116">
        <v>1</v>
      </c>
      <c r="AB2184" s="116">
        <v>1.7282789420729401</v>
      </c>
      <c r="AC2184" s="116">
        <v>0.23740270372808001</v>
      </c>
      <c r="AD2184" s="116">
        <v>720.04995894199101</v>
      </c>
      <c r="AF2184" s="116">
        <v>-1</v>
      </c>
      <c r="AG2184" s="116">
        <v>-1</v>
      </c>
      <c r="AH2184" s="116">
        <v>-1</v>
      </c>
      <c r="AI2184" s="116">
        <v>-1</v>
      </c>
      <c r="AJ2184" s="116">
        <v>0</v>
      </c>
      <c r="AM2184" s="116" t="s">
        <v>319</v>
      </c>
      <c r="AN2184" s="116">
        <v>-1</v>
      </c>
      <c r="AQ2184" s="116">
        <v>778</v>
      </c>
      <c r="AR2184" s="116" t="s">
        <v>329</v>
      </c>
      <c r="AS2184" s="116" t="s">
        <v>250</v>
      </c>
      <c r="AT2184" s="116" t="s">
        <v>268</v>
      </c>
      <c r="AV2184" s="116">
        <v>130.261796927706</v>
      </c>
      <c r="AW2184" s="116">
        <v>0.58398212400000005</v>
      </c>
    </row>
    <row r="2185" spans="1:49" x14ac:dyDescent="0.25">
      <c r="A2185" s="127">
        <v>180000</v>
      </c>
      <c r="B2185" s="127">
        <v>730000</v>
      </c>
      <c r="C2185" s="127">
        <v>740000</v>
      </c>
      <c r="D2185" s="116" t="s">
        <v>314</v>
      </c>
      <c r="E2185" s="116" t="s">
        <v>315</v>
      </c>
      <c r="F2185" s="116" t="s">
        <v>316</v>
      </c>
      <c r="G2185" s="116" t="s">
        <v>317</v>
      </c>
      <c r="H2185" s="116">
        <v>0.36</v>
      </c>
      <c r="I2185" s="116">
        <v>0.57999999999999996</v>
      </c>
      <c r="J2185" s="116" t="s">
        <v>268</v>
      </c>
      <c r="K2185" s="116">
        <v>7.5310330889540006E-2</v>
      </c>
      <c r="L2185" s="116">
        <v>3852.7008228281002</v>
      </c>
      <c r="M2185" s="116">
        <v>9.2473329378209694</v>
      </c>
      <c r="N2185" s="116">
        <v>1.2702474052477299</v>
      </c>
      <c r="O2185" s="116">
        <v>0.69641970339306003</v>
      </c>
      <c r="P2185" s="116">
        <v>9.5662752400790002E-2</v>
      </c>
      <c r="Q2185" s="116">
        <v>290.14817378559798</v>
      </c>
      <c r="R2185" s="116">
        <v>1750</v>
      </c>
      <c r="S2185" s="116" t="s">
        <v>321</v>
      </c>
      <c r="T2185" s="116">
        <v>1750</v>
      </c>
      <c r="U2185" s="116" t="s">
        <v>268</v>
      </c>
      <c r="V2185" s="116" t="s">
        <v>268</v>
      </c>
      <c r="Z2185" s="116">
        <v>0</v>
      </c>
      <c r="AA2185" s="116">
        <v>1</v>
      </c>
      <c r="AB2185" s="116">
        <v>0.69641970339306003</v>
      </c>
      <c r="AC2185" s="116">
        <v>9.5662752400790002E-2</v>
      </c>
      <c r="AD2185" s="116">
        <v>290.148173785599</v>
      </c>
      <c r="AF2185" s="116">
        <v>-1</v>
      </c>
      <c r="AG2185" s="116">
        <v>-1</v>
      </c>
      <c r="AH2185" s="116">
        <v>-1</v>
      </c>
      <c r="AI2185" s="116">
        <v>-1</v>
      </c>
      <c r="AJ2185" s="116">
        <v>0</v>
      </c>
      <c r="AM2185" s="116" t="s">
        <v>319</v>
      </c>
      <c r="AN2185" s="116">
        <v>-1</v>
      </c>
      <c r="AQ2185" s="116">
        <v>778</v>
      </c>
      <c r="AR2185" s="116" t="s">
        <v>329</v>
      </c>
      <c r="AS2185" s="116" t="s">
        <v>250</v>
      </c>
      <c r="AT2185" s="116" t="s">
        <v>268</v>
      </c>
      <c r="AV2185" s="116">
        <v>87.789773366284194</v>
      </c>
      <c r="AW2185" s="116">
        <v>0.23531887570000001</v>
      </c>
    </row>
    <row r="2186" spans="1:49" x14ac:dyDescent="0.25">
      <c r="A2186" s="127">
        <v>180000</v>
      </c>
      <c r="B2186" s="127">
        <v>730000</v>
      </c>
      <c r="C2186" s="127">
        <v>740000</v>
      </c>
      <c r="D2186" s="116" t="s">
        <v>314</v>
      </c>
      <c r="E2186" s="116" t="s">
        <v>315</v>
      </c>
      <c r="F2186" s="116" t="s">
        <v>316</v>
      </c>
      <c r="G2186" s="116" t="s">
        <v>317</v>
      </c>
      <c r="H2186" s="116">
        <v>0.36</v>
      </c>
      <c r="I2186" s="116">
        <v>0.57999999999999996</v>
      </c>
      <c r="J2186" s="116" t="s">
        <v>268</v>
      </c>
      <c r="K2186" s="116">
        <v>0.35555826926133</v>
      </c>
      <c r="L2186" s="116">
        <v>3852.7008228281002</v>
      </c>
      <c r="M2186" s="116">
        <v>9.2473329378209694</v>
      </c>
      <c r="N2186" s="116">
        <v>1.2702474052477299</v>
      </c>
      <c r="O2186" s="116">
        <v>3.28796569465498</v>
      </c>
      <c r="P2186" s="116">
        <v>0.45164696894359002</v>
      </c>
      <c r="Q2186" s="116">
        <v>1369.85963654648</v>
      </c>
      <c r="R2186" s="116">
        <v>1750</v>
      </c>
      <c r="S2186" s="116" t="s">
        <v>321</v>
      </c>
      <c r="T2186" s="116">
        <v>1750</v>
      </c>
      <c r="U2186" s="116" t="s">
        <v>268</v>
      </c>
      <c r="V2186" s="116" t="s">
        <v>268</v>
      </c>
      <c r="Z2186" s="116">
        <v>0</v>
      </c>
      <c r="AA2186" s="116">
        <v>1</v>
      </c>
      <c r="AB2186" s="116">
        <v>3.28796569465498</v>
      </c>
      <c r="AC2186" s="116">
        <v>0.45164696894359002</v>
      </c>
      <c r="AD2186" s="116">
        <v>1369.85963654648</v>
      </c>
      <c r="AF2186" s="116">
        <v>-1</v>
      </c>
      <c r="AG2186" s="116">
        <v>-1</v>
      </c>
      <c r="AH2186" s="116">
        <v>-1</v>
      </c>
      <c r="AI2186" s="116">
        <v>-1</v>
      </c>
      <c r="AJ2186" s="116">
        <v>0</v>
      </c>
      <c r="AM2186" s="116" t="s">
        <v>319</v>
      </c>
      <c r="AN2186" s="116">
        <v>-1</v>
      </c>
      <c r="AQ2186" s="116">
        <v>778</v>
      </c>
      <c r="AR2186" s="116" t="s">
        <v>329</v>
      </c>
      <c r="AS2186" s="116" t="s">
        <v>250</v>
      </c>
      <c r="AT2186" s="116" t="s">
        <v>268</v>
      </c>
      <c r="AV2186" s="116">
        <v>152.30242212289099</v>
      </c>
      <c r="AW2186" s="116">
        <v>1.1109972721000001</v>
      </c>
    </row>
    <row r="2187" spans="1:49" x14ac:dyDescent="0.25">
      <c r="A2187" s="127">
        <v>180000</v>
      </c>
      <c r="B2187" s="127">
        <v>740000</v>
      </c>
      <c r="C2187" s="127">
        <v>740000</v>
      </c>
      <c r="D2187" s="116" t="s">
        <v>314</v>
      </c>
      <c r="E2187" s="116" t="s">
        <v>315</v>
      </c>
      <c r="F2187" s="116" t="s">
        <v>316</v>
      </c>
      <c r="G2187" s="116" t="s">
        <v>317</v>
      </c>
      <c r="H2187" s="116">
        <v>0.36</v>
      </c>
      <c r="I2187" s="116">
        <v>0.57999999999999996</v>
      </c>
      <c r="J2187" s="116" t="s">
        <v>268</v>
      </c>
      <c r="K2187" s="116">
        <v>0.24429509597219001</v>
      </c>
      <c r="L2187" s="116">
        <v>3890.0465232157198</v>
      </c>
      <c r="M2187" s="116">
        <v>11.5686227443141</v>
      </c>
      <c r="N2187" s="116">
        <v>2.1246435948886799</v>
      </c>
      <c r="O2187" s="116">
        <v>2.8261578035882802</v>
      </c>
      <c r="P2187" s="116">
        <v>0.51904001092003005</v>
      </c>
      <c r="Q2187" s="116">
        <v>950.31928872526805</v>
      </c>
      <c r="R2187" s="116">
        <v>1210</v>
      </c>
      <c r="S2187" s="116" t="s">
        <v>318</v>
      </c>
      <c r="T2187" s="116">
        <v>1210</v>
      </c>
      <c r="U2187" s="116" t="s">
        <v>268</v>
      </c>
      <c r="V2187" s="116" t="s">
        <v>268</v>
      </c>
      <c r="Z2187" s="116">
        <v>0</v>
      </c>
      <c r="AA2187" s="116">
        <v>1</v>
      </c>
      <c r="AB2187" s="116">
        <v>2.8261578035882802</v>
      </c>
      <c r="AC2187" s="116">
        <v>0.51904001092003005</v>
      </c>
      <c r="AD2187" s="116">
        <v>950.31928872526805</v>
      </c>
      <c r="AF2187" s="116">
        <v>-1</v>
      </c>
      <c r="AG2187" s="116">
        <v>-1</v>
      </c>
      <c r="AH2187" s="116">
        <v>-1</v>
      </c>
      <c r="AI2187" s="116">
        <v>-1</v>
      </c>
      <c r="AJ2187" s="116">
        <v>0</v>
      </c>
      <c r="AM2187" s="116" t="s">
        <v>319</v>
      </c>
      <c r="AN2187" s="116">
        <v>-1</v>
      </c>
      <c r="AQ2187" s="116">
        <v>778</v>
      </c>
      <c r="AR2187" s="116" t="s">
        <v>329</v>
      </c>
      <c r="AS2187" s="116" t="s">
        <v>250</v>
      </c>
      <c r="AT2187" s="116" t="s">
        <v>268</v>
      </c>
      <c r="AV2187" s="116">
        <v>139.558093392221</v>
      </c>
      <c r="AW2187" s="116">
        <v>0.77073746040000002</v>
      </c>
    </row>
    <row r="2188" spans="1:49" x14ac:dyDescent="0.25">
      <c r="A2188" s="127">
        <v>180000</v>
      </c>
      <c r="B2188" s="127">
        <v>740000</v>
      </c>
      <c r="C2188" s="127">
        <v>740000</v>
      </c>
      <c r="D2188" s="116" t="s">
        <v>314</v>
      </c>
      <c r="E2188" s="116" t="s">
        <v>315</v>
      </c>
      <c r="F2188" s="116" t="s">
        <v>316</v>
      </c>
      <c r="G2188" s="116" t="s">
        <v>317</v>
      </c>
      <c r="H2188" s="116">
        <v>0.36</v>
      </c>
      <c r="I2188" s="116">
        <v>0.57999999999999996</v>
      </c>
      <c r="J2188" s="116" t="s">
        <v>268</v>
      </c>
      <c r="K2188" s="116">
        <v>0.10170948959067</v>
      </c>
      <c r="L2188" s="116">
        <v>3890.0465232157198</v>
      </c>
      <c r="M2188" s="116">
        <v>11.5686227443141</v>
      </c>
      <c r="N2188" s="116">
        <v>2.1246435948886799</v>
      </c>
      <c r="O2188" s="116">
        <v>1.1766387145912001</v>
      </c>
      <c r="P2188" s="116">
        <v>0.21609641559821</v>
      </c>
      <c r="Q2188" s="116">
        <v>395.65464636023103</v>
      </c>
      <c r="R2188" s="116">
        <v>1310</v>
      </c>
      <c r="S2188" s="116" t="s">
        <v>318</v>
      </c>
      <c r="T2188" s="116">
        <v>1310</v>
      </c>
      <c r="U2188" s="116" t="s">
        <v>268</v>
      </c>
      <c r="V2188" s="116" t="s">
        <v>268</v>
      </c>
      <c r="Z2188" s="116">
        <v>0</v>
      </c>
      <c r="AA2188" s="116">
        <v>1</v>
      </c>
      <c r="AB2188" s="116">
        <v>1.1766387145912001</v>
      </c>
      <c r="AC2188" s="116">
        <v>0.21609641559821</v>
      </c>
      <c r="AD2188" s="116">
        <v>395.65464636023103</v>
      </c>
      <c r="AF2188" s="116">
        <v>-1</v>
      </c>
      <c r="AG2188" s="116">
        <v>-1</v>
      </c>
      <c r="AH2188" s="116">
        <v>-1</v>
      </c>
      <c r="AI2188" s="116">
        <v>-1</v>
      </c>
      <c r="AJ2188" s="116">
        <v>0</v>
      </c>
      <c r="AM2188" s="116" t="s">
        <v>319</v>
      </c>
      <c r="AN2188" s="116">
        <v>-1</v>
      </c>
      <c r="AQ2188" s="116">
        <v>778</v>
      </c>
      <c r="AR2188" s="116" t="s">
        <v>329</v>
      </c>
      <c r="AS2188" s="116" t="s">
        <v>250</v>
      </c>
      <c r="AT2188" s="116" t="s">
        <v>268</v>
      </c>
      <c r="AV2188" s="116">
        <v>81.899261830312099</v>
      </c>
      <c r="AW2188" s="116">
        <v>0.32088779099999998</v>
      </c>
    </row>
    <row r="2189" spans="1:49" x14ac:dyDescent="0.25">
      <c r="A2189" s="127">
        <v>180000</v>
      </c>
      <c r="B2189" s="127">
        <v>740000</v>
      </c>
      <c r="C2189" s="127">
        <v>740000</v>
      </c>
      <c r="D2189" s="116" t="s">
        <v>314</v>
      </c>
      <c r="E2189" s="116" t="s">
        <v>315</v>
      </c>
      <c r="F2189" s="116" t="s">
        <v>316</v>
      </c>
      <c r="G2189" s="116" t="s">
        <v>317</v>
      </c>
      <c r="H2189" s="116">
        <v>0.36</v>
      </c>
      <c r="I2189" s="116">
        <v>0.57999999999999996</v>
      </c>
      <c r="J2189" s="116" t="s">
        <v>268</v>
      </c>
      <c r="K2189" s="116">
        <v>0.15721984713383</v>
      </c>
      <c r="L2189" s="116">
        <v>3890.0465232157198</v>
      </c>
      <c r="M2189" s="116">
        <v>11.5686227443141</v>
      </c>
      <c r="N2189" s="116">
        <v>2.1246435948886799</v>
      </c>
      <c r="O2189" s="116">
        <v>1.8188170994100801</v>
      </c>
      <c r="P2189" s="116">
        <v>0.33403614120227998</v>
      </c>
      <c r="Q2189" s="116">
        <v>611.592519723485</v>
      </c>
      <c r="R2189" s="116">
        <v>1310</v>
      </c>
      <c r="S2189" s="116" t="s">
        <v>318</v>
      </c>
      <c r="T2189" s="116">
        <v>1310</v>
      </c>
      <c r="U2189" s="116" t="s">
        <v>268</v>
      </c>
      <c r="V2189" s="116" t="s">
        <v>268</v>
      </c>
      <c r="Z2189" s="116">
        <v>0</v>
      </c>
      <c r="AA2189" s="116">
        <v>1</v>
      </c>
      <c r="AB2189" s="116">
        <v>1.8188170994100801</v>
      </c>
      <c r="AC2189" s="116">
        <v>0.33403614120227998</v>
      </c>
      <c r="AD2189" s="116">
        <v>611.592519723485</v>
      </c>
      <c r="AF2189" s="116">
        <v>-1</v>
      </c>
      <c r="AG2189" s="116">
        <v>-1</v>
      </c>
      <c r="AH2189" s="116">
        <v>-1</v>
      </c>
      <c r="AI2189" s="116">
        <v>-1</v>
      </c>
      <c r="AJ2189" s="116">
        <v>0</v>
      </c>
      <c r="AM2189" s="116" t="s">
        <v>319</v>
      </c>
      <c r="AN2189" s="116">
        <v>-1</v>
      </c>
      <c r="AQ2189" s="116">
        <v>778</v>
      </c>
      <c r="AR2189" s="116" t="s">
        <v>329</v>
      </c>
      <c r="AS2189" s="116" t="s">
        <v>250</v>
      </c>
      <c r="AT2189" s="116" t="s">
        <v>268</v>
      </c>
      <c r="AV2189" s="116">
        <v>125.456401845638</v>
      </c>
      <c r="AW2189" s="116">
        <v>0.49601988619999998</v>
      </c>
    </row>
    <row r="2190" spans="1:49" x14ac:dyDescent="0.25">
      <c r="A2190" s="127">
        <v>180000</v>
      </c>
      <c r="B2190" s="127">
        <v>740000</v>
      </c>
      <c r="C2190" s="127">
        <v>740000</v>
      </c>
      <c r="D2190" s="116" t="s">
        <v>314</v>
      </c>
      <c r="E2190" s="116" t="s">
        <v>315</v>
      </c>
      <c r="F2190" s="116" t="s">
        <v>316</v>
      </c>
      <c r="G2190" s="116" t="s">
        <v>317</v>
      </c>
      <c r="H2190" s="116">
        <v>0.36</v>
      </c>
      <c r="I2190" s="116">
        <v>0.57999999999999996</v>
      </c>
      <c r="J2190" s="116" t="s">
        <v>268</v>
      </c>
      <c r="K2190" s="116">
        <v>8.1780909472879998E-2</v>
      </c>
      <c r="L2190" s="116">
        <v>3890.0465232157198</v>
      </c>
      <c r="M2190" s="116">
        <v>11.5686227443141</v>
      </c>
      <c r="N2190" s="116">
        <v>2.1246435948886799</v>
      </c>
      <c r="O2190" s="116">
        <v>0.94609248937871004</v>
      </c>
      <c r="P2190" s="116">
        <v>0.17375528549572999</v>
      </c>
      <c r="Q2190" s="116">
        <v>318.13154256041503</v>
      </c>
      <c r="R2190" s="116">
        <v>1310</v>
      </c>
      <c r="S2190" s="116" t="s">
        <v>318</v>
      </c>
      <c r="T2190" s="116">
        <v>1310</v>
      </c>
      <c r="U2190" s="116" t="s">
        <v>268</v>
      </c>
      <c r="V2190" s="116" t="s">
        <v>268</v>
      </c>
      <c r="Z2190" s="116">
        <v>0</v>
      </c>
      <c r="AA2190" s="116">
        <v>1</v>
      </c>
      <c r="AB2190" s="116">
        <v>0.94609248937871004</v>
      </c>
      <c r="AC2190" s="116">
        <v>0.17375528549572999</v>
      </c>
      <c r="AD2190" s="116">
        <v>318.13154256041599</v>
      </c>
      <c r="AF2190" s="116">
        <v>-1</v>
      </c>
      <c r="AG2190" s="116">
        <v>-1</v>
      </c>
      <c r="AH2190" s="116">
        <v>-1</v>
      </c>
      <c r="AI2190" s="116">
        <v>-1</v>
      </c>
      <c r="AJ2190" s="116">
        <v>0</v>
      </c>
      <c r="AM2190" s="116" t="s">
        <v>319</v>
      </c>
      <c r="AN2190" s="116">
        <v>-1</v>
      </c>
      <c r="AQ2190" s="116">
        <v>778</v>
      </c>
      <c r="AR2190" s="116" t="s">
        <v>329</v>
      </c>
      <c r="AS2190" s="116" t="s">
        <v>250</v>
      </c>
      <c r="AT2190" s="116" t="s">
        <v>268</v>
      </c>
      <c r="AV2190" s="116">
        <v>72.847338635710102</v>
      </c>
      <c r="AW2190" s="116">
        <v>0.25801422750000003</v>
      </c>
    </row>
    <row r="2191" spans="1:49" x14ac:dyDescent="0.25">
      <c r="A2191" s="127">
        <v>180000</v>
      </c>
      <c r="B2191" s="127">
        <v>740000</v>
      </c>
      <c r="C2191" s="127">
        <v>740000</v>
      </c>
      <c r="D2191" s="116" t="s">
        <v>314</v>
      </c>
      <c r="E2191" s="116" t="s">
        <v>315</v>
      </c>
      <c r="F2191" s="116" t="s">
        <v>316</v>
      </c>
      <c r="G2191" s="116" t="s">
        <v>317</v>
      </c>
      <c r="H2191" s="116">
        <v>0.36</v>
      </c>
      <c r="I2191" s="116">
        <v>0.57999999999999996</v>
      </c>
      <c r="J2191" s="116" t="s">
        <v>268</v>
      </c>
      <c r="K2191" s="116">
        <v>3.2758111567369998E-2</v>
      </c>
      <c r="L2191" s="116">
        <v>3890.0465232157198</v>
      </c>
      <c r="M2191" s="116">
        <v>11.5686227443141</v>
      </c>
      <c r="N2191" s="116">
        <v>2.1246435948886799</v>
      </c>
      <c r="O2191" s="116">
        <v>0.37896623453909001</v>
      </c>
      <c r="P2191" s="116">
        <v>6.9599311922260002E-2</v>
      </c>
      <c r="Q2191" s="116">
        <v>127.43057800977201</v>
      </c>
      <c r="R2191" s="116">
        <v>1310</v>
      </c>
      <c r="S2191" s="116" t="s">
        <v>318</v>
      </c>
      <c r="T2191" s="116">
        <v>1310</v>
      </c>
      <c r="U2191" s="116" t="s">
        <v>268</v>
      </c>
      <c r="V2191" s="116" t="s">
        <v>268</v>
      </c>
      <c r="Z2191" s="116">
        <v>0</v>
      </c>
      <c r="AA2191" s="116">
        <v>1</v>
      </c>
      <c r="AB2191" s="116">
        <v>0.37896623453909001</v>
      </c>
      <c r="AC2191" s="116">
        <v>6.9599311922260002E-2</v>
      </c>
      <c r="AD2191" s="116">
        <v>127.430578009773</v>
      </c>
      <c r="AF2191" s="116">
        <v>-1</v>
      </c>
      <c r="AG2191" s="116">
        <v>-1</v>
      </c>
      <c r="AH2191" s="116">
        <v>-1</v>
      </c>
      <c r="AI2191" s="116">
        <v>-1</v>
      </c>
      <c r="AJ2191" s="116">
        <v>0</v>
      </c>
      <c r="AM2191" s="116" t="s">
        <v>319</v>
      </c>
      <c r="AN2191" s="116">
        <v>-1</v>
      </c>
      <c r="AQ2191" s="116">
        <v>778</v>
      </c>
      <c r="AR2191" s="116" t="s">
        <v>329</v>
      </c>
      <c r="AS2191" s="116" t="s">
        <v>250</v>
      </c>
      <c r="AT2191" s="116" t="s">
        <v>268</v>
      </c>
      <c r="AV2191" s="116">
        <v>49.772220182921401</v>
      </c>
      <c r="AW2191" s="116">
        <v>0.1033500227</v>
      </c>
    </row>
    <row r="2192" spans="1:49" x14ac:dyDescent="0.25">
      <c r="A2192" s="127">
        <v>180000</v>
      </c>
      <c r="B2192" s="127">
        <v>740000</v>
      </c>
      <c r="C2192" s="127">
        <v>740000</v>
      </c>
      <c r="D2192" s="116" t="s">
        <v>314</v>
      </c>
      <c r="E2192" s="116" t="s">
        <v>315</v>
      </c>
      <c r="F2192" s="116" t="s">
        <v>316</v>
      </c>
      <c r="G2192" s="116" t="s">
        <v>317</v>
      </c>
      <c r="H2192" s="116">
        <v>0.36</v>
      </c>
      <c r="I2192" s="116">
        <v>0.57999999999999996</v>
      </c>
      <c r="J2192" s="116" t="s">
        <v>268</v>
      </c>
      <c r="K2192" s="116">
        <v>6.9569684429130002E-2</v>
      </c>
      <c r="L2192" s="116">
        <v>3861.4882697984699</v>
      </c>
      <c r="M2192" s="116">
        <v>11.964856988298999</v>
      </c>
      <c r="N2192" s="116">
        <v>2.3629522559102498</v>
      </c>
      <c r="O2192" s="116">
        <v>0.83239132491567003</v>
      </c>
      <c r="P2192" s="116">
        <v>0.16438984276478</v>
      </c>
      <c r="Q2192" s="116">
        <v>268.64252035667801</v>
      </c>
      <c r="R2192" s="116">
        <v>1210</v>
      </c>
      <c r="S2192" s="116" t="s">
        <v>318</v>
      </c>
      <c r="T2192" s="116">
        <v>1210</v>
      </c>
      <c r="U2192" s="116" t="s">
        <v>268</v>
      </c>
      <c r="V2192" s="116" t="s">
        <v>268</v>
      </c>
      <c r="Z2192" s="116">
        <v>0</v>
      </c>
      <c r="AA2192" s="116">
        <v>1</v>
      </c>
      <c r="AB2192" s="116">
        <v>0.83239132491567003</v>
      </c>
      <c r="AC2192" s="116">
        <v>0.16438984276478</v>
      </c>
      <c r="AD2192" s="116">
        <v>268.64252035667801</v>
      </c>
      <c r="AF2192" s="116">
        <v>-1</v>
      </c>
      <c r="AG2192" s="116">
        <v>-1</v>
      </c>
      <c r="AH2192" s="116">
        <v>-1</v>
      </c>
      <c r="AI2192" s="116">
        <v>-1</v>
      </c>
      <c r="AJ2192" s="116">
        <v>0</v>
      </c>
      <c r="AM2192" s="116" t="s">
        <v>319</v>
      </c>
      <c r="AN2192" s="116">
        <v>-1</v>
      </c>
      <c r="AQ2192" s="116">
        <v>778</v>
      </c>
      <c r="AR2192" s="116" t="s">
        <v>329</v>
      </c>
      <c r="AS2192" s="116" t="s">
        <v>250</v>
      </c>
      <c r="AT2192" s="116" t="s">
        <v>268</v>
      </c>
      <c r="AV2192" s="116">
        <v>132.35423521518399</v>
      </c>
      <c r="AW2192" s="116">
        <v>0.21787714550000001</v>
      </c>
    </row>
    <row r="2193" spans="1:49" x14ac:dyDescent="0.25">
      <c r="A2193" s="127">
        <v>180000</v>
      </c>
      <c r="B2193" s="127">
        <v>740000</v>
      </c>
      <c r="C2193" s="127">
        <v>740000</v>
      </c>
      <c r="D2193" s="116" t="s">
        <v>314</v>
      </c>
      <c r="E2193" s="116" t="s">
        <v>315</v>
      </c>
      <c r="F2193" s="116" t="s">
        <v>316</v>
      </c>
      <c r="G2193" s="116" t="s">
        <v>317</v>
      </c>
      <c r="H2193" s="116">
        <v>0.36</v>
      </c>
      <c r="I2193" s="116">
        <v>0.57999999999999996</v>
      </c>
      <c r="J2193" s="116" t="s">
        <v>268</v>
      </c>
      <c r="K2193" s="116">
        <v>0.11870310400741001</v>
      </c>
      <c r="L2193" s="116">
        <v>3861.4882697984699</v>
      </c>
      <c r="M2193" s="116">
        <v>11.964856988298999</v>
      </c>
      <c r="N2193" s="116">
        <v>2.3629522559102498</v>
      </c>
      <c r="O2193" s="116">
        <v>1.4202656635158499</v>
      </c>
      <c r="P2193" s="116">
        <v>0.28048976739784998</v>
      </c>
      <c r="Q2193" s="116">
        <v>458.37064371328199</v>
      </c>
      <c r="R2193" s="116">
        <v>1310</v>
      </c>
      <c r="S2193" s="116" t="s">
        <v>318</v>
      </c>
      <c r="T2193" s="116">
        <v>1310</v>
      </c>
      <c r="U2193" s="116" t="s">
        <v>268</v>
      </c>
      <c r="V2193" s="116" t="s">
        <v>268</v>
      </c>
      <c r="Z2193" s="116">
        <v>0</v>
      </c>
      <c r="AA2193" s="116">
        <v>1</v>
      </c>
      <c r="AB2193" s="116">
        <v>1.4202656635158499</v>
      </c>
      <c r="AC2193" s="116">
        <v>0.28048976739784998</v>
      </c>
      <c r="AD2193" s="116">
        <v>458.37064371328199</v>
      </c>
      <c r="AF2193" s="116">
        <v>-1</v>
      </c>
      <c r="AG2193" s="116">
        <v>-1</v>
      </c>
      <c r="AH2193" s="116">
        <v>-1</v>
      </c>
      <c r="AI2193" s="116">
        <v>-1</v>
      </c>
      <c r="AJ2193" s="116">
        <v>0</v>
      </c>
      <c r="AM2193" s="116" t="s">
        <v>319</v>
      </c>
      <c r="AN2193" s="116">
        <v>-1</v>
      </c>
      <c r="AQ2193" s="116">
        <v>778</v>
      </c>
      <c r="AR2193" s="116" t="s">
        <v>329</v>
      </c>
      <c r="AS2193" s="116" t="s">
        <v>250</v>
      </c>
      <c r="AT2193" s="116" t="s">
        <v>268</v>
      </c>
      <c r="AV2193" s="116">
        <v>94.908321578065994</v>
      </c>
      <c r="AW2193" s="116">
        <v>0.37175234689999997</v>
      </c>
    </row>
    <row r="2194" spans="1:49" x14ac:dyDescent="0.25">
      <c r="A2194" s="127">
        <v>180000</v>
      </c>
      <c r="B2194" s="127">
        <v>740000</v>
      </c>
      <c r="C2194" s="127">
        <v>740000</v>
      </c>
      <c r="D2194" s="116" t="s">
        <v>314</v>
      </c>
      <c r="E2194" s="116" t="s">
        <v>315</v>
      </c>
      <c r="F2194" s="116" t="s">
        <v>316</v>
      </c>
      <c r="G2194" s="116" t="s">
        <v>317</v>
      </c>
      <c r="H2194" s="116">
        <v>0.36</v>
      </c>
      <c r="I2194" s="116">
        <v>0.57999999999999996</v>
      </c>
      <c r="J2194" s="116" t="s">
        <v>268</v>
      </c>
      <c r="K2194" s="116">
        <v>0.28211073764606998</v>
      </c>
      <c r="L2194" s="116">
        <v>3861.4882697984699</v>
      </c>
      <c r="M2194" s="116">
        <v>11.964856988298999</v>
      </c>
      <c r="N2194" s="116">
        <v>2.3629522559102498</v>
      </c>
      <c r="O2194" s="116">
        <v>3.3754146307988901</v>
      </c>
      <c r="P2194" s="116">
        <v>0.66661420393729998</v>
      </c>
      <c r="Q2194" s="116">
        <v>1089.36730420453</v>
      </c>
      <c r="R2194" s="116">
        <v>1310</v>
      </c>
      <c r="S2194" s="116" t="s">
        <v>318</v>
      </c>
      <c r="T2194" s="116">
        <v>1310</v>
      </c>
      <c r="U2194" s="116" t="s">
        <v>268</v>
      </c>
      <c r="V2194" s="116" t="s">
        <v>268</v>
      </c>
      <c r="Z2194" s="116">
        <v>0</v>
      </c>
      <c r="AA2194" s="116">
        <v>1</v>
      </c>
      <c r="AB2194" s="116">
        <v>3.3754146307988901</v>
      </c>
      <c r="AC2194" s="116">
        <v>0.66661420393729998</v>
      </c>
      <c r="AD2194" s="116">
        <v>1089.36730420453</v>
      </c>
      <c r="AF2194" s="116">
        <v>-1</v>
      </c>
      <c r="AG2194" s="116">
        <v>-1</v>
      </c>
      <c r="AH2194" s="116">
        <v>-1</v>
      </c>
      <c r="AI2194" s="116">
        <v>-1</v>
      </c>
      <c r="AJ2194" s="116">
        <v>0</v>
      </c>
      <c r="AM2194" s="116" t="s">
        <v>319</v>
      </c>
      <c r="AN2194" s="116">
        <v>-1</v>
      </c>
      <c r="AQ2194" s="116">
        <v>778</v>
      </c>
      <c r="AR2194" s="116" t="s">
        <v>329</v>
      </c>
      <c r="AS2194" s="116" t="s">
        <v>250</v>
      </c>
      <c r="AT2194" s="116" t="s">
        <v>268</v>
      </c>
      <c r="AV2194" s="116">
        <v>135.17443021343101</v>
      </c>
      <c r="AW2194" s="116">
        <v>0.88350957360000004</v>
      </c>
    </row>
    <row r="2195" spans="1:49" x14ac:dyDescent="0.25">
      <c r="A2195" s="127">
        <v>180000</v>
      </c>
      <c r="B2195" s="127">
        <v>740000</v>
      </c>
      <c r="C2195" s="127">
        <v>740000</v>
      </c>
      <c r="D2195" s="116" t="s">
        <v>314</v>
      </c>
      <c r="E2195" s="116" t="s">
        <v>315</v>
      </c>
      <c r="F2195" s="116" t="s">
        <v>316</v>
      </c>
      <c r="G2195" s="116" t="s">
        <v>317</v>
      </c>
      <c r="H2195" s="116">
        <v>0.36</v>
      </c>
      <c r="I2195" s="116">
        <v>0.57999999999999996</v>
      </c>
      <c r="J2195" s="116" t="s">
        <v>268</v>
      </c>
      <c r="K2195" s="116">
        <v>0.14737992770034999</v>
      </c>
      <c r="L2195" s="116">
        <v>3861.4882697984699</v>
      </c>
      <c r="M2195" s="116">
        <v>11.964856988298999</v>
      </c>
      <c r="N2195" s="116">
        <v>2.3629522559102498</v>
      </c>
      <c r="O2195" s="116">
        <v>1.76337975788065</v>
      </c>
      <c r="P2195" s="116">
        <v>0.34825173263545001</v>
      </c>
      <c r="Q2195" s="116">
        <v>569.10586201868398</v>
      </c>
      <c r="R2195" s="116">
        <v>1310</v>
      </c>
      <c r="S2195" s="116" t="s">
        <v>318</v>
      </c>
      <c r="T2195" s="116">
        <v>1310</v>
      </c>
      <c r="U2195" s="116" t="s">
        <v>268</v>
      </c>
      <c r="V2195" s="116" t="s">
        <v>268</v>
      </c>
      <c r="Z2195" s="116">
        <v>0</v>
      </c>
      <c r="AA2195" s="116">
        <v>1</v>
      </c>
      <c r="AB2195" s="116">
        <v>1.76337975788065</v>
      </c>
      <c r="AC2195" s="116">
        <v>0.34825173263545001</v>
      </c>
      <c r="AD2195" s="116">
        <v>569.10586201868398</v>
      </c>
      <c r="AF2195" s="116">
        <v>-1</v>
      </c>
      <c r="AG2195" s="116">
        <v>-1</v>
      </c>
      <c r="AH2195" s="116">
        <v>-1</v>
      </c>
      <c r="AI2195" s="116">
        <v>-1</v>
      </c>
      <c r="AJ2195" s="116">
        <v>0</v>
      </c>
      <c r="AM2195" s="116" t="s">
        <v>319</v>
      </c>
      <c r="AN2195" s="116">
        <v>-1</v>
      </c>
      <c r="AQ2195" s="116">
        <v>778</v>
      </c>
      <c r="AR2195" s="116" t="s">
        <v>329</v>
      </c>
      <c r="AS2195" s="116" t="s">
        <v>250</v>
      </c>
      <c r="AT2195" s="116" t="s">
        <v>268</v>
      </c>
      <c r="AV2195" s="116">
        <v>104.807882579607</v>
      </c>
      <c r="AW2195" s="116">
        <v>0.4615619319</v>
      </c>
    </row>
    <row r="2196" spans="1:49" x14ac:dyDescent="0.25">
      <c r="A2196" s="127">
        <v>180000</v>
      </c>
      <c r="B2196" s="127">
        <v>740000</v>
      </c>
      <c r="C2196" s="127">
        <v>740000</v>
      </c>
      <c r="D2196" s="116" t="s">
        <v>314</v>
      </c>
      <c r="E2196" s="116" t="s">
        <v>315</v>
      </c>
      <c r="F2196" s="116" t="s">
        <v>316</v>
      </c>
      <c r="G2196" s="116" t="s">
        <v>317</v>
      </c>
      <c r="H2196" s="116">
        <v>0.36</v>
      </c>
      <c r="I2196" s="116">
        <v>0.57999999999999996</v>
      </c>
      <c r="J2196" s="116" t="s">
        <v>330</v>
      </c>
      <c r="K2196" s="116">
        <v>0.13072899598094001</v>
      </c>
      <c r="L2196" s="116">
        <v>2612.5334395341301</v>
      </c>
      <c r="M2196" s="116">
        <v>5.8357368042856903</v>
      </c>
      <c r="N2196" s="116">
        <v>0.43392577113364</v>
      </c>
      <c r="O2196" s="116">
        <v>0.76290001323328005</v>
      </c>
      <c r="P2196" s="116">
        <v>5.6726680390549997E-2</v>
      </c>
      <c r="Q2196" s="116">
        <v>341.53387351692902</v>
      </c>
      <c r="R2196" s="116">
        <v>4110</v>
      </c>
      <c r="S2196" s="116" t="s">
        <v>331</v>
      </c>
      <c r="T2196" s="116">
        <v>4110</v>
      </c>
      <c r="U2196" s="116" t="s">
        <v>268</v>
      </c>
      <c r="V2196" s="116" t="s">
        <v>268</v>
      </c>
      <c r="Y2196" s="116" t="s">
        <v>330</v>
      </c>
      <c r="Z2196" s="116">
        <v>0</v>
      </c>
      <c r="AA2196" s="116">
        <v>1</v>
      </c>
      <c r="AB2196" s="116">
        <v>0.76290001323328005</v>
      </c>
      <c r="AC2196" s="116">
        <v>5.6726680390549997E-2</v>
      </c>
      <c r="AD2196" s="116">
        <v>1613.9276807301401</v>
      </c>
      <c r="AF2196" s="116">
        <v>-1</v>
      </c>
      <c r="AG2196" s="116">
        <v>-1</v>
      </c>
      <c r="AH2196" s="116">
        <v>-1</v>
      </c>
      <c r="AI2196" s="116">
        <v>-1</v>
      </c>
      <c r="AJ2196" s="116">
        <v>0</v>
      </c>
      <c r="AM2196" s="116" t="s">
        <v>319</v>
      </c>
      <c r="AN2196" s="116">
        <v>-1</v>
      </c>
      <c r="AQ2196" s="116">
        <v>778</v>
      </c>
      <c r="AR2196" s="116" t="s">
        <v>329</v>
      </c>
      <c r="AS2196" s="116" t="s">
        <v>250</v>
      </c>
      <c r="AT2196" s="116" t="s">
        <v>268</v>
      </c>
      <c r="AV2196" s="116">
        <v>121.178949086241</v>
      </c>
      <c r="AW2196" s="116">
        <v>1.3089437799999999</v>
      </c>
    </row>
    <row r="2197" spans="1:49" x14ac:dyDescent="0.25">
      <c r="A2197" s="127">
        <v>180000</v>
      </c>
      <c r="B2197" s="127">
        <v>740000</v>
      </c>
      <c r="C2197" s="127">
        <v>740000</v>
      </c>
      <c r="D2197" s="116" t="s">
        <v>314</v>
      </c>
      <c r="E2197" s="116" t="s">
        <v>315</v>
      </c>
      <c r="F2197" s="116" t="s">
        <v>316</v>
      </c>
      <c r="G2197" s="116" t="s">
        <v>317</v>
      </c>
      <c r="H2197" s="116">
        <v>0.36</v>
      </c>
      <c r="I2197" s="116">
        <v>0.57999999999999996</v>
      </c>
      <c r="J2197" s="116" t="s">
        <v>268</v>
      </c>
      <c r="K2197" s="116">
        <v>0.22647278634054999</v>
      </c>
      <c r="L2197" s="116">
        <v>3880.8135310938401</v>
      </c>
      <c r="M2197" s="116">
        <v>11.5925303036245</v>
      </c>
      <c r="N2197" s="116">
        <v>2.1461885712562401</v>
      </c>
      <c r="O2197" s="116">
        <v>2.6253926385991502</v>
      </c>
      <c r="P2197" s="116">
        <v>0.48605330574465</v>
      </c>
      <c r="Q2197" s="116">
        <v>878.89865365494302</v>
      </c>
      <c r="R2197" s="116">
        <v>1210</v>
      </c>
      <c r="S2197" s="116" t="s">
        <v>318</v>
      </c>
      <c r="T2197" s="116">
        <v>1210</v>
      </c>
      <c r="U2197" s="116" t="s">
        <v>268</v>
      </c>
      <c r="V2197" s="116" t="s">
        <v>268</v>
      </c>
      <c r="Z2197" s="116">
        <v>0</v>
      </c>
      <c r="AA2197" s="116">
        <v>1</v>
      </c>
      <c r="AB2197" s="116">
        <v>2.6253926385991502</v>
      </c>
      <c r="AC2197" s="116">
        <v>0.48605330574465</v>
      </c>
      <c r="AD2197" s="116">
        <v>878.89865365494302</v>
      </c>
      <c r="AF2197" s="116">
        <v>-1</v>
      </c>
      <c r="AG2197" s="116">
        <v>-1</v>
      </c>
      <c r="AH2197" s="116">
        <v>-1</v>
      </c>
      <c r="AI2197" s="116">
        <v>-1</v>
      </c>
      <c r="AJ2197" s="116">
        <v>0</v>
      </c>
      <c r="AM2197" s="116" t="s">
        <v>319</v>
      </c>
      <c r="AN2197" s="116">
        <v>-1</v>
      </c>
      <c r="AQ2197" s="116">
        <v>778</v>
      </c>
      <c r="AR2197" s="116" t="s">
        <v>329</v>
      </c>
      <c r="AS2197" s="116" t="s">
        <v>250</v>
      </c>
      <c r="AT2197" s="116" t="s">
        <v>268</v>
      </c>
      <c r="AV2197" s="116">
        <v>136.676581548397</v>
      </c>
      <c r="AW2197" s="116">
        <v>0.71281318220000001</v>
      </c>
    </row>
    <row r="2198" spans="1:49" x14ac:dyDescent="0.25">
      <c r="A2198" s="127">
        <v>180000</v>
      </c>
      <c r="B2198" s="127">
        <v>740000</v>
      </c>
      <c r="C2198" s="127">
        <v>740000</v>
      </c>
      <c r="D2198" s="116" t="s">
        <v>314</v>
      </c>
      <c r="E2198" s="116" t="s">
        <v>315</v>
      </c>
      <c r="F2198" s="116" t="s">
        <v>316</v>
      </c>
      <c r="G2198" s="116" t="s">
        <v>317</v>
      </c>
      <c r="H2198" s="116">
        <v>0.36</v>
      </c>
      <c r="I2198" s="116">
        <v>0.57999999999999996</v>
      </c>
      <c r="J2198" s="116" t="s">
        <v>268</v>
      </c>
      <c r="K2198" s="116">
        <v>6.3924661540279995E-2</v>
      </c>
      <c r="L2198" s="116">
        <v>3880.8135310938401</v>
      </c>
      <c r="M2198" s="116">
        <v>11.5925303036245</v>
      </c>
      <c r="N2198" s="116">
        <v>2.1461885712562401</v>
      </c>
      <c r="O2198" s="116">
        <v>0.74104857605464003</v>
      </c>
      <c r="P2198" s="116">
        <v>0.13719437801917</v>
      </c>
      <c r="Q2198" s="116">
        <v>248.079691476112</v>
      </c>
      <c r="R2198" s="116">
        <v>1310</v>
      </c>
      <c r="S2198" s="116" t="s">
        <v>318</v>
      </c>
      <c r="T2198" s="116">
        <v>1310</v>
      </c>
      <c r="U2198" s="116" t="s">
        <v>268</v>
      </c>
      <c r="V2198" s="116" t="s">
        <v>268</v>
      </c>
      <c r="Z2198" s="116">
        <v>0</v>
      </c>
      <c r="AA2198" s="116">
        <v>1</v>
      </c>
      <c r="AB2198" s="116">
        <v>0.74104857605464003</v>
      </c>
      <c r="AC2198" s="116">
        <v>0.13719437801917</v>
      </c>
      <c r="AD2198" s="116">
        <v>248.079691476112</v>
      </c>
      <c r="AF2198" s="116">
        <v>-1</v>
      </c>
      <c r="AG2198" s="116">
        <v>-1</v>
      </c>
      <c r="AH2198" s="116">
        <v>-1</v>
      </c>
      <c r="AI2198" s="116">
        <v>-1</v>
      </c>
      <c r="AJ2198" s="116">
        <v>0</v>
      </c>
      <c r="AM2198" s="116" t="s">
        <v>319</v>
      </c>
      <c r="AN2198" s="116">
        <v>-1</v>
      </c>
      <c r="AQ2198" s="116">
        <v>778</v>
      </c>
      <c r="AR2198" s="116" t="s">
        <v>329</v>
      </c>
      <c r="AS2198" s="116" t="s">
        <v>250</v>
      </c>
      <c r="AT2198" s="116" t="s">
        <v>268</v>
      </c>
      <c r="AV2198" s="116">
        <v>69.283203511250704</v>
      </c>
      <c r="AW2198" s="116">
        <v>0.2012000742</v>
      </c>
    </row>
    <row r="2199" spans="1:49" x14ac:dyDescent="0.25">
      <c r="A2199" s="127">
        <v>180000</v>
      </c>
      <c r="B2199" s="127">
        <v>740000</v>
      </c>
      <c r="C2199" s="127">
        <v>740000</v>
      </c>
      <c r="D2199" s="116" t="s">
        <v>314</v>
      </c>
      <c r="E2199" s="116" t="s">
        <v>315</v>
      </c>
      <c r="F2199" s="116" t="s">
        <v>316</v>
      </c>
      <c r="G2199" s="116" t="s">
        <v>317</v>
      </c>
      <c r="H2199" s="116">
        <v>0.36</v>
      </c>
      <c r="I2199" s="116">
        <v>0.57999999999999996</v>
      </c>
      <c r="J2199" s="116" t="s">
        <v>268</v>
      </c>
      <c r="K2199" s="116">
        <v>6.7728952114240001E-2</v>
      </c>
      <c r="L2199" s="116">
        <v>3880.8135310938401</v>
      </c>
      <c r="M2199" s="116">
        <v>11.5925303036245</v>
      </c>
      <c r="N2199" s="116">
        <v>2.1461885712562401</v>
      </c>
      <c r="O2199" s="116">
        <v>0.78514992981707998</v>
      </c>
      <c r="P2199" s="116">
        <v>0.14535910297074001</v>
      </c>
      <c r="Q2199" s="116">
        <v>262.843433811757</v>
      </c>
      <c r="R2199" s="116">
        <v>1310</v>
      </c>
      <c r="S2199" s="116" t="s">
        <v>318</v>
      </c>
      <c r="T2199" s="116">
        <v>1310</v>
      </c>
      <c r="U2199" s="116" t="s">
        <v>268</v>
      </c>
      <c r="V2199" s="116" t="s">
        <v>268</v>
      </c>
      <c r="Z2199" s="116">
        <v>0</v>
      </c>
      <c r="AA2199" s="116">
        <v>1</v>
      </c>
      <c r="AB2199" s="116">
        <v>0.78514992981707998</v>
      </c>
      <c r="AC2199" s="116">
        <v>0.14535910297074001</v>
      </c>
      <c r="AD2199" s="116">
        <v>262.84343381175597</v>
      </c>
      <c r="AF2199" s="116">
        <v>-1</v>
      </c>
      <c r="AG2199" s="116">
        <v>-1</v>
      </c>
      <c r="AH2199" s="116">
        <v>-1</v>
      </c>
      <c r="AI2199" s="116">
        <v>-1</v>
      </c>
      <c r="AJ2199" s="116">
        <v>0</v>
      </c>
      <c r="AM2199" s="116" t="s">
        <v>319</v>
      </c>
      <c r="AN2199" s="116">
        <v>-1</v>
      </c>
      <c r="AQ2199" s="116">
        <v>778</v>
      </c>
      <c r="AR2199" s="116" t="s">
        <v>329</v>
      </c>
      <c r="AS2199" s="116" t="s">
        <v>250</v>
      </c>
      <c r="AT2199" s="116" t="s">
        <v>268</v>
      </c>
      <c r="AV2199" s="116">
        <v>73.393433305004507</v>
      </c>
      <c r="AW2199" s="116">
        <v>0.21317391229999999</v>
      </c>
    </row>
    <row r="2200" spans="1:49" x14ac:dyDescent="0.25">
      <c r="A2200" s="127">
        <v>180000</v>
      </c>
      <c r="B2200" s="127">
        <v>740000</v>
      </c>
      <c r="C2200" s="127">
        <v>740000</v>
      </c>
      <c r="D2200" s="116" t="s">
        <v>314</v>
      </c>
      <c r="E2200" s="116" t="s">
        <v>315</v>
      </c>
      <c r="F2200" s="116" t="s">
        <v>316</v>
      </c>
      <c r="G2200" s="116" t="s">
        <v>317</v>
      </c>
      <c r="H2200" s="116">
        <v>0.36</v>
      </c>
      <c r="I2200" s="116">
        <v>0.57999999999999996</v>
      </c>
      <c r="J2200" s="116" t="s">
        <v>268</v>
      </c>
      <c r="K2200" s="116">
        <v>0.23686839680543001</v>
      </c>
      <c r="L2200" s="116">
        <v>3880.8135310938401</v>
      </c>
      <c r="M2200" s="116">
        <v>11.5925303036245</v>
      </c>
      <c r="N2200" s="116">
        <v>2.1461885712562401</v>
      </c>
      <c r="O2200" s="116">
        <v>2.7459040679379201</v>
      </c>
      <c r="P2200" s="116">
        <v>0.50836424611560005</v>
      </c>
      <c r="Q2200" s="116">
        <v>919.24207941102202</v>
      </c>
      <c r="R2200" s="116">
        <v>1310</v>
      </c>
      <c r="S2200" s="116" t="s">
        <v>318</v>
      </c>
      <c r="T2200" s="116">
        <v>1310</v>
      </c>
      <c r="U2200" s="116" t="s">
        <v>268</v>
      </c>
      <c r="V2200" s="116" t="s">
        <v>268</v>
      </c>
      <c r="Z2200" s="116">
        <v>0</v>
      </c>
      <c r="AA2200" s="116">
        <v>1</v>
      </c>
      <c r="AB2200" s="116">
        <v>2.7459040679379201</v>
      </c>
      <c r="AC2200" s="116">
        <v>0.50836424611560005</v>
      </c>
      <c r="AD2200" s="116">
        <v>919.24207941102202</v>
      </c>
      <c r="AF2200" s="116">
        <v>-1</v>
      </c>
      <c r="AG2200" s="116">
        <v>-1</v>
      </c>
      <c r="AH2200" s="116">
        <v>-1</v>
      </c>
      <c r="AI2200" s="116">
        <v>-1</v>
      </c>
      <c r="AJ2200" s="116">
        <v>0</v>
      </c>
      <c r="AM2200" s="116" t="s">
        <v>319</v>
      </c>
      <c r="AN2200" s="116">
        <v>-1</v>
      </c>
      <c r="AQ2200" s="116">
        <v>778</v>
      </c>
      <c r="AR2200" s="116" t="s">
        <v>329</v>
      </c>
      <c r="AS2200" s="116" t="s">
        <v>250</v>
      </c>
      <c r="AT2200" s="116" t="s">
        <v>268</v>
      </c>
      <c r="AV2200" s="116">
        <v>142.480534666338</v>
      </c>
      <c r="AW2200" s="116">
        <v>0.74553291109999997</v>
      </c>
    </row>
    <row r="2201" spans="1:49" x14ac:dyDescent="0.25">
      <c r="A2201" s="127">
        <v>180000</v>
      </c>
      <c r="B2201" s="127">
        <v>740000</v>
      </c>
      <c r="C2201" s="127">
        <v>740000</v>
      </c>
      <c r="D2201" s="116" t="s">
        <v>314</v>
      </c>
      <c r="E2201" s="116" t="s">
        <v>315</v>
      </c>
      <c r="F2201" s="116" t="s">
        <v>316</v>
      </c>
      <c r="G2201" s="116" t="s">
        <v>317</v>
      </c>
      <c r="H2201" s="116">
        <v>0.36</v>
      </c>
      <c r="I2201" s="116">
        <v>0.57999999999999996</v>
      </c>
      <c r="J2201" s="116" t="s">
        <v>268</v>
      </c>
      <c r="K2201" s="116">
        <v>2.2768656683300002E-2</v>
      </c>
      <c r="L2201" s="116">
        <v>3880.8135310938401</v>
      </c>
      <c r="M2201" s="116">
        <v>11.5925303036245</v>
      </c>
      <c r="N2201" s="116">
        <v>2.1461885712562401</v>
      </c>
      <c r="O2201" s="116">
        <v>0.26394634257396998</v>
      </c>
      <c r="P2201" s="116">
        <v>4.8865830756550002E-2</v>
      </c>
      <c r="Q2201" s="116">
        <v>88.360910941380894</v>
      </c>
      <c r="R2201" s="116">
        <v>1310</v>
      </c>
      <c r="S2201" s="116" t="s">
        <v>318</v>
      </c>
      <c r="T2201" s="116">
        <v>1310</v>
      </c>
      <c r="U2201" s="116" t="s">
        <v>268</v>
      </c>
      <c r="V2201" s="116" t="s">
        <v>268</v>
      </c>
      <c r="Z2201" s="116">
        <v>0</v>
      </c>
      <c r="AA2201" s="116">
        <v>1</v>
      </c>
      <c r="AB2201" s="116">
        <v>0.26394634257396998</v>
      </c>
      <c r="AC2201" s="116">
        <v>4.8865830756550002E-2</v>
      </c>
      <c r="AD2201" s="116">
        <v>88.360910941380894</v>
      </c>
      <c r="AF2201" s="116">
        <v>-1</v>
      </c>
      <c r="AG2201" s="116">
        <v>-1</v>
      </c>
      <c r="AH2201" s="116">
        <v>-1</v>
      </c>
      <c r="AI2201" s="116">
        <v>-1</v>
      </c>
      <c r="AJ2201" s="116">
        <v>0</v>
      </c>
      <c r="AM2201" s="116" t="s">
        <v>319</v>
      </c>
      <c r="AN2201" s="116">
        <v>-1</v>
      </c>
      <c r="AQ2201" s="116">
        <v>778</v>
      </c>
      <c r="AR2201" s="116" t="s">
        <v>329</v>
      </c>
      <c r="AS2201" s="116" t="s">
        <v>250</v>
      </c>
      <c r="AT2201" s="116" t="s">
        <v>268</v>
      </c>
      <c r="AV2201" s="116">
        <v>56.356161962716001</v>
      </c>
      <c r="AW2201" s="116">
        <v>7.1663350299999998E-2</v>
      </c>
    </row>
    <row r="2202" spans="1:49" x14ac:dyDescent="0.25">
      <c r="A2202" s="127">
        <v>180000</v>
      </c>
      <c r="B2202" s="127">
        <v>740000</v>
      </c>
      <c r="C2202" s="127">
        <v>740000</v>
      </c>
      <c r="D2202" s="116" t="s">
        <v>314</v>
      </c>
      <c r="E2202" s="116" t="s">
        <v>315</v>
      </c>
      <c r="F2202" s="116" t="s">
        <v>316</v>
      </c>
      <c r="G2202" s="116" t="s">
        <v>317</v>
      </c>
      <c r="H2202" s="116">
        <v>0.36</v>
      </c>
      <c r="I2202" s="116">
        <v>0.57999999999999996</v>
      </c>
      <c r="J2202" s="116" t="s">
        <v>268</v>
      </c>
      <c r="K2202" s="116">
        <v>0.52614719617154004</v>
      </c>
      <c r="L2202" s="116">
        <v>3839.3071285480401</v>
      </c>
      <c r="M2202" s="116">
        <v>10.3050905328681</v>
      </c>
      <c r="N2202" s="116">
        <v>1.62609864689594</v>
      </c>
      <c r="O2202" s="116">
        <v>5.4219944901625698</v>
      </c>
      <c r="P2202" s="116">
        <v>0.85556724376265003</v>
      </c>
      <c r="Q2202" s="116">
        <v>2020.04068092699</v>
      </c>
      <c r="R2202" s="116">
        <v>1210</v>
      </c>
      <c r="S2202" s="116" t="s">
        <v>318</v>
      </c>
      <c r="T2202" s="116">
        <v>1210</v>
      </c>
      <c r="U2202" s="116" t="s">
        <v>268</v>
      </c>
      <c r="V2202" s="116" t="s">
        <v>268</v>
      </c>
      <c r="Z2202" s="116">
        <v>0</v>
      </c>
      <c r="AA2202" s="116">
        <v>1</v>
      </c>
      <c r="AB2202" s="116">
        <v>5.4219944901625698</v>
      </c>
      <c r="AC2202" s="116">
        <v>0.85556724376265003</v>
      </c>
      <c r="AD2202" s="116">
        <v>2020.04068092699</v>
      </c>
      <c r="AF2202" s="116">
        <v>-1</v>
      </c>
      <c r="AG2202" s="116">
        <v>-1</v>
      </c>
      <c r="AH2202" s="116">
        <v>-1</v>
      </c>
      <c r="AI2202" s="116">
        <v>-1</v>
      </c>
      <c r="AJ2202" s="116">
        <v>0</v>
      </c>
      <c r="AM2202" s="116" t="s">
        <v>319</v>
      </c>
      <c r="AN2202" s="116">
        <v>-1</v>
      </c>
      <c r="AQ2202" s="116">
        <v>778</v>
      </c>
      <c r="AR2202" s="116" t="s">
        <v>329</v>
      </c>
      <c r="AS2202" s="116" t="s">
        <v>250</v>
      </c>
      <c r="AT2202" s="116" t="s">
        <v>268</v>
      </c>
      <c r="AV2202" s="116">
        <v>196.90331121340401</v>
      </c>
      <c r="AW2202" s="116">
        <v>1.6383136098</v>
      </c>
    </row>
    <row r="2203" spans="1:49" x14ac:dyDescent="0.25">
      <c r="A2203" s="127">
        <v>180000</v>
      </c>
      <c r="B2203" s="127">
        <v>740000</v>
      </c>
      <c r="C2203" s="127">
        <v>740000</v>
      </c>
      <c r="D2203" s="116" t="s">
        <v>314</v>
      </c>
      <c r="E2203" s="116" t="s">
        <v>315</v>
      </c>
      <c r="F2203" s="116" t="s">
        <v>316</v>
      </c>
      <c r="G2203" s="116" t="s">
        <v>317</v>
      </c>
      <c r="H2203" s="116">
        <v>0.36</v>
      </c>
      <c r="I2203" s="116">
        <v>0.57999999999999996</v>
      </c>
      <c r="J2203" s="116" t="s">
        <v>268</v>
      </c>
      <c r="K2203" s="116">
        <v>7.0251447312899996E-3</v>
      </c>
      <c r="L2203" s="116">
        <v>3839.3071285480401</v>
      </c>
      <c r="M2203" s="116">
        <v>10.3050905328681</v>
      </c>
      <c r="N2203" s="116">
        <v>1.62609864689594</v>
      </c>
      <c r="O2203" s="116">
        <v>7.2394752462509995E-2</v>
      </c>
      <c r="P2203" s="116">
        <v>1.1423578341810001E-2</v>
      </c>
      <c r="Q2203" s="116">
        <v>26.9716882459503</v>
      </c>
      <c r="R2203" s="116">
        <v>1310</v>
      </c>
      <c r="S2203" s="116" t="s">
        <v>318</v>
      </c>
      <c r="T2203" s="116">
        <v>1310</v>
      </c>
      <c r="U2203" s="116" t="s">
        <v>268</v>
      </c>
      <c r="V2203" s="116" t="s">
        <v>268</v>
      </c>
      <c r="Z2203" s="116">
        <v>0</v>
      </c>
      <c r="AA2203" s="116">
        <v>1</v>
      </c>
      <c r="AB2203" s="116">
        <v>7.2394752462509995E-2</v>
      </c>
      <c r="AC2203" s="116">
        <v>1.1423578341810001E-2</v>
      </c>
      <c r="AD2203" s="116">
        <v>26.971688245949601</v>
      </c>
      <c r="AF2203" s="116">
        <v>-1</v>
      </c>
      <c r="AG2203" s="116">
        <v>-1</v>
      </c>
      <c r="AH2203" s="116">
        <v>-1</v>
      </c>
      <c r="AI2203" s="116">
        <v>-1</v>
      </c>
      <c r="AJ2203" s="116">
        <v>0</v>
      </c>
      <c r="AM2203" s="116" t="s">
        <v>319</v>
      </c>
      <c r="AN2203" s="116">
        <v>-1</v>
      </c>
      <c r="AQ2203" s="116">
        <v>778</v>
      </c>
      <c r="AR2203" s="116" t="s">
        <v>329</v>
      </c>
      <c r="AS2203" s="116" t="s">
        <v>250</v>
      </c>
      <c r="AT2203" s="116" t="s">
        <v>268</v>
      </c>
      <c r="AV2203" s="116">
        <v>50.921662406003698</v>
      </c>
      <c r="AW2203" s="116">
        <v>2.1874848499999999E-2</v>
      </c>
    </row>
    <row r="2204" spans="1:49" x14ac:dyDescent="0.25">
      <c r="A2204" s="127">
        <v>180000</v>
      </c>
      <c r="B2204" s="127">
        <v>740000</v>
      </c>
      <c r="C2204" s="127">
        <v>740000</v>
      </c>
      <c r="D2204" s="116" t="s">
        <v>314</v>
      </c>
      <c r="E2204" s="116" t="s">
        <v>315</v>
      </c>
      <c r="F2204" s="116" t="s">
        <v>316</v>
      </c>
      <c r="G2204" s="116" t="s">
        <v>317</v>
      </c>
      <c r="H2204" s="116">
        <v>0.36</v>
      </c>
      <c r="I2204" s="116">
        <v>0.57999999999999996</v>
      </c>
      <c r="J2204" s="116" t="s">
        <v>268</v>
      </c>
      <c r="K2204" s="116">
        <v>9.8747799293499999E-3</v>
      </c>
      <c r="L2204" s="116">
        <v>3839.3071285480401</v>
      </c>
      <c r="M2204" s="116">
        <v>10.3050905328681</v>
      </c>
      <c r="N2204" s="116">
        <v>1.62609864689594</v>
      </c>
      <c r="O2204" s="116">
        <v>0.1017605011641</v>
      </c>
      <c r="P2204" s="116">
        <v>1.6057366281509999E-2</v>
      </c>
      <c r="Q2204" s="116">
        <v>37.9123129755965</v>
      </c>
      <c r="R2204" s="116">
        <v>1310</v>
      </c>
      <c r="S2204" s="116" t="s">
        <v>318</v>
      </c>
      <c r="T2204" s="116">
        <v>1310</v>
      </c>
      <c r="U2204" s="116" t="s">
        <v>268</v>
      </c>
      <c r="V2204" s="116" t="s">
        <v>268</v>
      </c>
      <c r="Z2204" s="116">
        <v>0</v>
      </c>
      <c r="AA2204" s="116">
        <v>1</v>
      </c>
      <c r="AB2204" s="116">
        <v>0.1017605011641</v>
      </c>
      <c r="AC2204" s="116">
        <v>1.6057366281509999E-2</v>
      </c>
      <c r="AD2204" s="116">
        <v>37.912312975596102</v>
      </c>
      <c r="AF2204" s="116">
        <v>-1</v>
      </c>
      <c r="AG2204" s="116">
        <v>-1</v>
      </c>
      <c r="AH2204" s="116">
        <v>-1</v>
      </c>
      <c r="AI2204" s="116">
        <v>-1</v>
      </c>
      <c r="AJ2204" s="116">
        <v>0</v>
      </c>
      <c r="AM2204" s="116" t="s">
        <v>319</v>
      </c>
      <c r="AN2204" s="116">
        <v>-1</v>
      </c>
      <c r="AQ2204" s="116">
        <v>778</v>
      </c>
      <c r="AR2204" s="116" t="s">
        <v>329</v>
      </c>
      <c r="AS2204" s="116" t="s">
        <v>250</v>
      </c>
      <c r="AT2204" s="116" t="s">
        <v>268</v>
      </c>
      <c r="AV2204" s="116">
        <v>54.533645145257097</v>
      </c>
      <c r="AW2204" s="116">
        <v>3.0748023499999999E-2</v>
      </c>
    </row>
    <row r="2205" spans="1:49" x14ac:dyDescent="0.25">
      <c r="A2205" s="127">
        <v>180000</v>
      </c>
      <c r="B2205" s="127">
        <v>740000</v>
      </c>
      <c r="C2205" s="127">
        <v>740000</v>
      </c>
      <c r="D2205" s="116" t="s">
        <v>314</v>
      </c>
      <c r="E2205" s="116" t="s">
        <v>315</v>
      </c>
      <c r="F2205" s="116" t="s">
        <v>316</v>
      </c>
      <c r="G2205" s="116" t="s">
        <v>317</v>
      </c>
      <c r="H2205" s="116">
        <v>0.36</v>
      </c>
      <c r="I2205" s="116">
        <v>0.57999999999999996</v>
      </c>
      <c r="J2205" s="116" t="s">
        <v>268</v>
      </c>
      <c r="K2205" s="116">
        <v>7.4716332766670002E-2</v>
      </c>
      <c r="L2205" s="116">
        <v>3839.3071285480401</v>
      </c>
      <c r="M2205" s="116">
        <v>10.3050905328681</v>
      </c>
      <c r="N2205" s="116">
        <v>1.62609864689594</v>
      </c>
      <c r="O2205" s="116">
        <v>0.76995857344451002</v>
      </c>
      <c r="P2205" s="116">
        <v>0.12149612761292</v>
      </c>
      <c r="Q2205" s="116">
        <v>286.85894901006998</v>
      </c>
      <c r="R2205" s="116">
        <v>1310</v>
      </c>
      <c r="S2205" s="116" t="s">
        <v>318</v>
      </c>
      <c r="T2205" s="116">
        <v>1310</v>
      </c>
      <c r="U2205" s="116" t="s">
        <v>268</v>
      </c>
      <c r="V2205" s="116" t="s">
        <v>268</v>
      </c>
      <c r="Z2205" s="116">
        <v>0</v>
      </c>
      <c r="AA2205" s="116">
        <v>1</v>
      </c>
      <c r="AB2205" s="116">
        <v>0.76995857344451002</v>
      </c>
      <c r="AC2205" s="116">
        <v>0.12149612761292</v>
      </c>
      <c r="AD2205" s="116">
        <v>286.858949010071</v>
      </c>
      <c r="AF2205" s="116">
        <v>-1</v>
      </c>
      <c r="AG2205" s="116">
        <v>-1</v>
      </c>
      <c r="AH2205" s="116">
        <v>-1</v>
      </c>
      <c r="AI2205" s="116">
        <v>-1</v>
      </c>
      <c r="AJ2205" s="116">
        <v>0</v>
      </c>
      <c r="AM2205" s="116" t="s">
        <v>319</v>
      </c>
      <c r="AN2205" s="116">
        <v>-1</v>
      </c>
      <c r="AQ2205" s="116">
        <v>778</v>
      </c>
      <c r="AR2205" s="116" t="s">
        <v>329</v>
      </c>
      <c r="AS2205" s="116" t="s">
        <v>250</v>
      </c>
      <c r="AT2205" s="116" t="s">
        <v>268</v>
      </c>
      <c r="AV2205" s="116">
        <v>79.470251274136899</v>
      </c>
      <c r="AW2205" s="116">
        <v>0.2326512157</v>
      </c>
    </row>
    <row r="2206" spans="1:49" x14ac:dyDescent="0.25">
      <c r="A2206" s="127">
        <v>180000</v>
      </c>
      <c r="B2206" s="127">
        <v>740000</v>
      </c>
      <c r="C2206" s="127">
        <v>740000</v>
      </c>
      <c r="D2206" s="116" t="s">
        <v>314</v>
      </c>
      <c r="E2206" s="116" t="s">
        <v>315</v>
      </c>
      <c r="F2206" s="116" t="s">
        <v>316</v>
      </c>
      <c r="G2206" s="116" t="s">
        <v>317</v>
      </c>
      <c r="H2206" s="116">
        <v>0.36</v>
      </c>
      <c r="I2206" s="116">
        <v>0.57999999999999996</v>
      </c>
      <c r="J2206" s="116" t="s">
        <v>268</v>
      </c>
      <c r="K2206" s="116">
        <v>0.22762843856309001</v>
      </c>
      <c r="L2206" s="116">
        <v>3891.1638173492502</v>
      </c>
      <c r="M2206" s="116">
        <v>11.6172114803145</v>
      </c>
      <c r="N2206" s="116">
        <v>2.1493943337925301</v>
      </c>
      <c r="O2206" s="116">
        <v>2.6444077097212801</v>
      </c>
      <c r="P2206" s="116">
        <v>0.48926327605755998</v>
      </c>
      <c r="Q2206" s="116">
        <v>885.73954393642998</v>
      </c>
      <c r="R2206" s="116">
        <v>1210</v>
      </c>
      <c r="S2206" s="116" t="s">
        <v>318</v>
      </c>
      <c r="T2206" s="116">
        <v>1210</v>
      </c>
      <c r="U2206" s="116" t="s">
        <v>268</v>
      </c>
      <c r="V2206" s="116" t="s">
        <v>268</v>
      </c>
      <c r="Z2206" s="116">
        <v>0</v>
      </c>
      <c r="AA2206" s="116">
        <v>1</v>
      </c>
      <c r="AB2206" s="116">
        <v>2.6444077097212801</v>
      </c>
      <c r="AC2206" s="116">
        <v>0.48926327605755998</v>
      </c>
      <c r="AD2206" s="116">
        <v>885.73954393642998</v>
      </c>
      <c r="AF2206" s="116">
        <v>-1</v>
      </c>
      <c r="AG2206" s="116">
        <v>-1</v>
      </c>
      <c r="AH2206" s="116">
        <v>-1</v>
      </c>
      <c r="AI2206" s="116">
        <v>-1</v>
      </c>
      <c r="AJ2206" s="116">
        <v>0</v>
      </c>
      <c r="AM2206" s="116" t="s">
        <v>319</v>
      </c>
      <c r="AN2206" s="116">
        <v>-1</v>
      </c>
      <c r="AQ2206" s="116">
        <v>778</v>
      </c>
      <c r="AR2206" s="116" t="s">
        <v>329</v>
      </c>
      <c r="AS2206" s="116" t="s">
        <v>250</v>
      </c>
      <c r="AT2206" s="116" t="s">
        <v>268</v>
      </c>
      <c r="AV2206" s="116">
        <v>124.10756026567699</v>
      </c>
      <c r="AW2206" s="116">
        <v>0.71836134949999997</v>
      </c>
    </row>
    <row r="2207" spans="1:49" x14ac:dyDescent="0.25">
      <c r="A2207" s="127">
        <v>180000</v>
      </c>
      <c r="B2207" s="127">
        <v>740000</v>
      </c>
      <c r="C2207" s="127">
        <v>740000</v>
      </c>
      <c r="D2207" s="116" t="s">
        <v>314</v>
      </c>
      <c r="E2207" s="116" t="s">
        <v>315</v>
      </c>
      <c r="F2207" s="116" t="s">
        <v>316</v>
      </c>
      <c r="G2207" s="116" t="s">
        <v>317</v>
      </c>
      <c r="H2207" s="116">
        <v>0.36</v>
      </c>
      <c r="I2207" s="116">
        <v>0.57999999999999996</v>
      </c>
      <c r="J2207" s="116" t="s">
        <v>268</v>
      </c>
      <c r="K2207" s="116">
        <v>0.14401223138746</v>
      </c>
      <c r="L2207" s="116">
        <v>3891.1638173492502</v>
      </c>
      <c r="M2207" s="116">
        <v>11.6172114803145</v>
      </c>
      <c r="N2207" s="116">
        <v>2.1493943337925301</v>
      </c>
      <c r="O2207" s="116">
        <v>1.67302054778021</v>
      </c>
      <c r="P2207" s="116">
        <v>0.30953907414103998</v>
      </c>
      <c r="Q2207" s="116">
        <v>560.37518403064303</v>
      </c>
      <c r="R2207" s="116">
        <v>1310</v>
      </c>
      <c r="S2207" s="116" t="s">
        <v>318</v>
      </c>
      <c r="T2207" s="116">
        <v>1310</v>
      </c>
      <c r="U2207" s="116" t="s">
        <v>268</v>
      </c>
      <c r="V2207" s="116" t="s">
        <v>268</v>
      </c>
      <c r="Z2207" s="116">
        <v>0</v>
      </c>
      <c r="AA2207" s="116">
        <v>1</v>
      </c>
      <c r="AB2207" s="116">
        <v>1.67302054778021</v>
      </c>
      <c r="AC2207" s="116">
        <v>0.30953907414103998</v>
      </c>
      <c r="AD2207" s="116">
        <v>560.37518403064303</v>
      </c>
      <c r="AF2207" s="116">
        <v>-1</v>
      </c>
      <c r="AG2207" s="116">
        <v>-1</v>
      </c>
      <c r="AH2207" s="116">
        <v>-1</v>
      </c>
      <c r="AI2207" s="116">
        <v>-1</v>
      </c>
      <c r="AJ2207" s="116">
        <v>0</v>
      </c>
      <c r="AM2207" s="116" t="s">
        <v>319</v>
      </c>
      <c r="AN2207" s="116">
        <v>-1</v>
      </c>
      <c r="AQ2207" s="116">
        <v>778</v>
      </c>
      <c r="AR2207" s="116" t="s">
        <v>329</v>
      </c>
      <c r="AS2207" s="116" t="s">
        <v>250</v>
      </c>
      <c r="AT2207" s="116" t="s">
        <v>268</v>
      </c>
      <c r="AV2207" s="116">
        <v>96.666044824026798</v>
      </c>
      <c r="AW2207" s="116">
        <v>0.45448108999999998</v>
      </c>
    </row>
    <row r="2208" spans="1:49" x14ac:dyDescent="0.25">
      <c r="A2208" s="127">
        <v>180000</v>
      </c>
      <c r="B2208" s="127">
        <v>740000</v>
      </c>
      <c r="C2208" s="127">
        <v>740000</v>
      </c>
      <c r="D2208" s="116" t="s">
        <v>314</v>
      </c>
      <c r="E2208" s="116" t="s">
        <v>315</v>
      </c>
      <c r="F2208" s="116" t="s">
        <v>316</v>
      </c>
      <c r="G2208" s="116" t="s">
        <v>317</v>
      </c>
      <c r="H2208" s="116">
        <v>0.36</v>
      </c>
      <c r="I2208" s="116">
        <v>0.57999999999999996</v>
      </c>
      <c r="J2208" s="116" t="s">
        <v>268</v>
      </c>
      <c r="K2208" s="116">
        <v>2.4585900563470001E-2</v>
      </c>
      <c r="L2208" s="116">
        <v>3891.1638173492502</v>
      </c>
      <c r="M2208" s="116">
        <v>11.6172114803145</v>
      </c>
      <c r="N2208" s="116">
        <v>2.1493943337925301</v>
      </c>
      <c r="O2208" s="116">
        <v>0.28561960627989003</v>
      </c>
      <c r="P2208" s="116">
        <v>5.284479536232E-2</v>
      </c>
      <c r="Q2208" s="116">
        <v>95.667766689548301</v>
      </c>
      <c r="R2208" s="116">
        <v>1310</v>
      </c>
      <c r="S2208" s="116" t="s">
        <v>318</v>
      </c>
      <c r="T2208" s="116">
        <v>1310</v>
      </c>
      <c r="U2208" s="116" t="s">
        <v>268</v>
      </c>
      <c r="V2208" s="116" t="s">
        <v>268</v>
      </c>
      <c r="Z2208" s="116">
        <v>0</v>
      </c>
      <c r="AA2208" s="116">
        <v>1</v>
      </c>
      <c r="AB2208" s="116">
        <v>0.28561960627989003</v>
      </c>
      <c r="AC2208" s="116">
        <v>5.284479536232E-2</v>
      </c>
      <c r="AD2208" s="116">
        <v>95.667766689547904</v>
      </c>
      <c r="AF2208" s="116">
        <v>-1</v>
      </c>
      <c r="AG2208" s="116">
        <v>-1</v>
      </c>
      <c r="AH2208" s="116">
        <v>-1</v>
      </c>
      <c r="AI2208" s="116">
        <v>-1</v>
      </c>
      <c r="AJ2208" s="116">
        <v>0</v>
      </c>
      <c r="AM2208" s="116" t="s">
        <v>319</v>
      </c>
      <c r="AN2208" s="116">
        <v>-1</v>
      </c>
      <c r="AQ2208" s="116">
        <v>778</v>
      </c>
      <c r="AR2208" s="116" t="s">
        <v>329</v>
      </c>
      <c r="AS2208" s="116" t="s">
        <v>250</v>
      </c>
      <c r="AT2208" s="116" t="s">
        <v>268</v>
      </c>
      <c r="AV2208" s="116">
        <v>57.725642827351201</v>
      </c>
      <c r="AW2208" s="116">
        <v>7.7589429599999996E-2</v>
      </c>
    </row>
    <row r="2209" spans="1:49" x14ac:dyDescent="0.25">
      <c r="A2209" s="127">
        <v>180000</v>
      </c>
      <c r="B2209" s="127">
        <v>740000</v>
      </c>
      <c r="C2209" s="127">
        <v>740000</v>
      </c>
      <c r="D2209" s="116" t="s">
        <v>314</v>
      </c>
      <c r="E2209" s="116" t="s">
        <v>315</v>
      </c>
      <c r="F2209" s="116" t="s">
        <v>316</v>
      </c>
      <c r="G2209" s="116" t="s">
        <v>317</v>
      </c>
      <c r="H2209" s="116">
        <v>0.36</v>
      </c>
      <c r="I2209" s="116">
        <v>0.57999999999999996</v>
      </c>
      <c r="J2209" s="116" t="s">
        <v>268</v>
      </c>
      <c r="K2209" s="116">
        <v>0.11884358548786</v>
      </c>
      <c r="L2209" s="116">
        <v>3891.1638173492502</v>
      </c>
      <c r="M2209" s="116">
        <v>11.6172114803145</v>
      </c>
      <c r="N2209" s="116">
        <v>2.1493943337925301</v>
      </c>
      <c r="O2209" s="116">
        <v>1.3806310656913501</v>
      </c>
      <c r="P2209" s="116">
        <v>0.25544172925519998</v>
      </c>
      <c r="Q2209" s="116">
        <v>462.43985977442901</v>
      </c>
      <c r="R2209" s="116">
        <v>1310</v>
      </c>
      <c r="S2209" s="116" t="s">
        <v>318</v>
      </c>
      <c r="T2209" s="116">
        <v>1310</v>
      </c>
      <c r="U2209" s="116" t="s">
        <v>268</v>
      </c>
      <c r="V2209" s="116" t="s">
        <v>268</v>
      </c>
      <c r="Z2209" s="116">
        <v>0</v>
      </c>
      <c r="AA2209" s="116">
        <v>1</v>
      </c>
      <c r="AB2209" s="116">
        <v>1.3806310656913501</v>
      </c>
      <c r="AC2209" s="116">
        <v>0.25544172925519998</v>
      </c>
      <c r="AD2209" s="116">
        <v>462.43985977442901</v>
      </c>
      <c r="AF2209" s="116">
        <v>-1</v>
      </c>
      <c r="AG2209" s="116">
        <v>-1</v>
      </c>
      <c r="AH2209" s="116">
        <v>-1</v>
      </c>
      <c r="AI2209" s="116">
        <v>-1</v>
      </c>
      <c r="AJ2209" s="116">
        <v>0</v>
      </c>
      <c r="AM2209" s="116" t="s">
        <v>319</v>
      </c>
      <c r="AN2209" s="116">
        <v>-1</v>
      </c>
      <c r="AQ2209" s="116">
        <v>778</v>
      </c>
      <c r="AR2209" s="116" t="s">
        <v>329</v>
      </c>
      <c r="AS2209" s="116" t="s">
        <v>250</v>
      </c>
      <c r="AT2209" s="116" t="s">
        <v>268</v>
      </c>
      <c r="AV2209" s="116">
        <v>88.742961575513903</v>
      </c>
      <c r="AW2209" s="116">
        <v>0.3750526032</v>
      </c>
    </row>
    <row r="2210" spans="1:49" x14ac:dyDescent="0.25">
      <c r="A2210" s="127">
        <v>180000</v>
      </c>
      <c r="B2210" s="127">
        <v>740000</v>
      </c>
      <c r="C2210" s="127">
        <v>740000</v>
      </c>
      <c r="D2210" s="116" t="s">
        <v>314</v>
      </c>
      <c r="E2210" s="116" t="s">
        <v>315</v>
      </c>
      <c r="F2210" s="116" t="s">
        <v>316</v>
      </c>
      <c r="G2210" s="116" t="s">
        <v>317</v>
      </c>
      <c r="H2210" s="116">
        <v>0.36</v>
      </c>
      <c r="I2210" s="116">
        <v>0.57999999999999996</v>
      </c>
      <c r="J2210" s="116" t="s">
        <v>268</v>
      </c>
      <c r="K2210" s="116">
        <v>5.1463671731399999E-2</v>
      </c>
      <c r="L2210" s="116">
        <v>3891.1638173492502</v>
      </c>
      <c r="M2210" s="116">
        <v>11.6172114803145</v>
      </c>
      <c r="N2210" s="116">
        <v>2.1493943337925301</v>
      </c>
      <c r="O2210" s="116">
        <v>0.59786435805725002</v>
      </c>
      <c r="P2210" s="116">
        <v>0.11061572441563999</v>
      </c>
      <c r="Q2210" s="116">
        <v>200.25357734919399</v>
      </c>
      <c r="R2210" s="116">
        <v>1310</v>
      </c>
      <c r="S2210" s="116" t="s">
        <v>318</v>
      </c>
      <c r="T2210" s="116">
        <v>1310</v>
      </c>
      <c r="U2210" s="116" t="s">
        <v>268</v>
      </c>
      <c r="V2210" s="116" t="s">
        <v>268</v>
      </c>
      <c r="Z2210" s="116">
        <v>0</v>
      </c>
      <c r="AA2210" s="116">
        <v>1</v>
      </c>
      <c r="AB2210" s="116">
        <v>0.59786435805725002</v>
      </c>
      <c r="AC2210" s="116">
        <v>0.11061572441563999</v>
      </c>
      <c r="AD2210" s="116">
        <v>200.25357734919501</v>
      </c>
      <c r="AF2210" s="116">
        <v>-1</v>
      </c>
      <c r="AG2210" s="116">
        <v>-1</v>
      </c>
      <c r="AH2210" s="116">
        <v>-1</v>
      </c>
      <c r="AI2210" s="116">
        <v>-1</v>
      </c>
      <c r="AJ2210" s="116">
        <v>0</v>
      </c>
      <c r="AM2210" s="116" t="s">
        <v>319</v>
      </c>
      <c r="AN2210" s="116">
        <v>-1</v>
      </c>
      <c r="AQ2210" s="116">
        <v>778</v>
      </c>
      <c r="AR2210" s="116" t="s">
        <v>329</v>
      </c>
      <c r="AS2210" s="116" t="s">
        <v>250</v>
      </c>
      <c r="AT2210" s="116" t="s">
        <v>268</v>
      </c>
      <c r="AV2210" s="116">
        <v>67.628296344313398</v>
      </c>
      <c r="AW2210" s="116">
        <v>0.1624116605</v>
      </c>
    </row>
    <row r="2211" spans="1:49" x14ac:dyDescent="0.25">
      <c r="A2211" s="127">
        <v>180000</v>
      </c>
      <c r="B2211" s="127">
        <v>740000</v>
      </c>
      <c r="C2211" s="127">
        <v>740000</v>
      </c>
      <c r="D2211" s="116" t="s">
        <v>314</v>
      </c>
      <c r="E2211" s="116" t="s">
        <v>315</v>
      </c>
      <c r="F2211" s="116" t="s">
        <v>316</v>
      </c>
      <c r="G2211" s="116" t="s">
        <v>317</v>
      </c>
      <c r="H2211" s="116">
        <v>0.36</v>
      </c>
      <c r="I2211" s="116">
        <v>0.57999999999999996</v>
      </c>
      <c r="J2211" s="116" t="s">
        <v>268</v>
      </c>
      <c r="K2211" s="116">
        <v>5.1229626049659999E-2</v>
      </c>
      <c r="L2211" s="116">
        <v>3891.1638173492502</v>
      </c>
      <c r="M2211" s="116">
        <v>11.6172114803145</v>
      </c>
      <c r="N2211" s="116">
        <v>2.1493943337925301</v>
      </c>
      <c r="O2211" s="116">
        <v>0.59514539987641002</v>
      </c>
      <c r="P2211" s="116">
        <v>0.11011266795346</v>
      </c>
      <c r="Q2211" s="116">
        <v>199.34286726079699</v>
      </c>
      <c r="R2211" s="116">
        <v>1310</v>
      </c>
      <c r="S2211" s="116" t="s">
        <v>318</v>
      </c>
      <c r="T2211" s="116">
        <v>1310</v>
      </c>
      <c r="U2211" s="116" t="s">
        <v>268</v>
      </c>
      <c r="V2211" s="116" t="s">
        <v>268</v>
      </c>
      <c r="Z2211" s="116">
        <v>0</v>
      </c>
      <c r="AA2211" s="116">
        <v>1</v>
      </c>
      <c r="AB2211" s="116">
        <v>0.59514539987641002</v>
      </c>
      <c r="AC2211" s="116">
        <v>0.11011266795346</v>
      </c>
      <c r="AD2211" s="116">
        <v>199.34286726079699</v>
      </c>
      <c r="AF2211" s="116">
        <v>-1</v>
      </c>
      <c r="AG2211" s="116">
        <v>-1</v>
      </c>
      <c r="AH2211" s="116">
        <v>-1</v>
      </c>
      <c r="AI2211" s="116">
        <v>-1</v>
      </c>
      <c r="AJ2211" s="116">
        <v>0</v>
      </c>
      <c r="AM2211" s="116" t="s">
        <v>319</v>
      </c>
      <c r="AN2211" s="116">
        <v>-1</v>
      </c>
      <c r="AQ2211" s="116">
        <v>778</v>
      </c>
      <c r="AR2211" s="116" t="s">
        <v>329</v>
      </c>
      <c r="AS2211" s="116" t="s">
        <v>250</v>
      </c>
      <c r="AT2211" s="116" t="s">
        <v>268</v>
      </c>
      <c r="AV2211" s="116">
        <v>65.6505066728635</v>
      </c>
      <c r="AW2211" s="116">
        <v>0.16167304730000001</v>
      </c>
    </row>
    <row r="2212" spans="1:49" x14ac:dyDescent="0.25">
      <c r="A2212" s="127">
        <v>180000</v>
      </c>
      <c r="B2212" s="127">
        <v>740000</v>
      </c>
      <c r="C2212" s="127">
        <v>740000</v>
      </c>
      <c r="D2212" s="116" t="s">
        <v>314</v>
      </c>
      <c r="E2212" s="116" t="s">
        <v>315</v>
      </c>
      <c r="F2212" s="116" t="s">
        <v>316</v>
      </c>
      <c r="G2212" s="116" t="s">
        <v>317</v>
      </c>
      <c r="H2212" s="116">
        <v>0.36</v>
      </c>
      <c r="I2212" s="116">
        <v>0.57999999999999996</v>
      </c>
      <c r="J2212" s="116" t="s">
        <v>330</v>
      </c>
      <c r="K2212" s="116">
        <v>2.2162335390269999E-2</v>
      </c>
      <c r="L2212" s="116">
        <v>3759.4554584030602</v>
      </c>
      <c r="M2212" s="116">
        <v>10.9949569187536</v>
      </c>
      <c r="N2212" s="116">
        <v>1.96007071995037</v>
      </c>
      <c r="O2212" s="116">
        <v>0.243673922835</v>
      </c>
      <c r="P2212" s="116">
        <v>4.3439744684189999E-2</v>
      </c>
      <c r="Q2212" s="116">
        <v>83.318312753917397</v>
      </c>
      <c r="R2212" s="116">
        <v>4110</v>
      </c>
      <c r="S2212" s="116" t="s">
        <v>331</v>
      </c>
      <c r="T2212" s="116">
        <v>4110</v>
      </c>
      <c r="U2212" s="116" t="s">
        <v>268</v>
      </c>
      <c r="V2212" s="116" t="s">
        <v>268</v>
      </c>
      <c r="Y2212" s="116" t="s">
        <v>330</v>
      </c>
      <c r="Z2212" s="116">
        <v>0</v>
      </c>
      <c r="AA2212" s="116">
        <v>1</v>
      </c>
      <c r="AB2212" s="116">
        <v>0.243673922835</v>
      </c>
      <c r="AC2212" s="116">
        <v>4.3439744684189999E-2</v>
      </c>
      <c r="AD2212" s="116">
        <v>83.318312753918505</v>
      </c>
      <c r="AF2212" s="116">
        <v>-1</v>
      </c>
      <c r="AG2212" s="116">
        <v>-1</v>
      </c>
      <c r="AH2212" s="116">
        <v>-1</v>
      </c>
      <c r="AI2212" s="116">
        <v>-1</v>
      </c>
      <c r="AJ2212" s="116">
        <v>0</v>
      </c>
      <c r="AM2212" s="116" t="s">
        <v>319</v>
      </c>
      <c r="AN2212" s="116">
        <v>-1</v>
      </c>
      <c r="AQ2212" s="116">
        <v>778</v>
      </c>
      <c r="AR2212" s="116" t="s">
        <v>329</v>
      </c>
      <c r="AS2212" s="116" t="s">
        <v>250</v>
      </c>
      <c r="AT2212" s="116" t="s">
        <v>268</v>
      </c>
      <c r="AV2212" s="116">
        <v>53.872314296455997</v>
      </c>
      <c r="AW2212" s="116">
        <v>6.7573651900000004E-2</v>
      </c>
    </row>
    <row r="2213" spans="1:49" x14ac:dyDescent="0.25">
      <c r="A2213" s="127">
        <v>180000</v>
      </c>
      <c r="B2213" s="127">
        <v>740000</v>
      </c>
      <c r="C2213" s="127">
        <v>740000</v>
      </c>
      <c r="D2213" s="116" t="s">
        <v>314</v>
      </c>
      <c r="E2213" s="116" t="s">
        <v>315</v>
      </c>
      <c r="F2213" s="116" t="s">
        <v>316</v>
      </c>
      <c r="G2213" s="116" t="s">
        <v>317</v>
      </c>
      <c r="H2213" s="116">
        <v>0.36</v>
      </c>
      <c r="I2213" s="116">
        <v>0.57999999999999996</v>
      </c>
      <c r="J2213" s="116" t="s">
        <v>332</v>
      </c>
      <c r="K2213" s="116">
        <v>1.18695858971E-2</v>
      </c>
      <c r="L2213" s="116">
        <v>3759.4554584030602</v>
      </c>
      <c r="M2213" s="116">
        <v>10.9949569187536</v>
      </c>
      <c r="N2213" s="116">
        <v>1.96007071995037</v>
      </c>
      <c r="O2213" s="116">
        <v>0.13050558558211001</v>
      </c>
      <c r="P2213" s="116">
        <v>2.326522777485E-2</v>
      </c>
      <c r="Q2213" s="116">
        <v>44.623179489855303</v>
      </c>
      <c r="R2213" s="116">
        <v>4110</v>
      </c>
      <c r="S2213" s="116" t="s">
        <v>331</v>
      </c>
      <c r="T2213" s="116">
        <v>4110</v>
      </c>
      <c r="U2213" s="116" t="s">
        <v>333</v>
      </c>
      <c r="V2213" s="116" t="s">
        <v>332</v>
      </c>
      <c r="Y2213" s="116" t="s">
        <v>330</v>
      </c>
      <c r="Z2213" s="116">
        <v>0</v>
      </c>
      <c r="AA2213" s="116">
        <v>1</v>
      </c>
      <c r="AB2213" s="116">
        <v>0.13050558558211001</v>
      </c>
      <c r="AC2213" s="116">
        <v>2.326522777485E-2</v>
      </c>
      <c r="AD2213" s="116">
        <v>44.623179489856497</v>
      </c>
      <c r="AF2213" s="116">
        <v>-1</v>
      </c>
      <c r="AG2213" s="116">
        <v>-1</v>
      </c>
      <c r="AH2213" s="116">
        <v>-1</v>
      </c>
      <c r="AI2213" s="116">
        <v>-1</v>
      </c>
      <c r="AJ2213" s="116">
        <v>0</v>
      </c>
      <c r="AM2213" s="116" t="s">
        <v>319</v>
      </c>
      <c r="AN2213" s="116">
        <v>-1</v>
      </c>
      <c r="AQ2213" s="116">
        <v>778</v>
      </c>
      <c r="AR2213" s="116" t="s">
        <v>329</v>
      </c>
      <c r="AS2213" s="116" t="s">
        <v>250</v>
      </c>
      <c r="AT2213" s="116" t="s">
        <v>268</v>
      </c>
      <c r="AV2213" s="116">
        <v>33.914140404321401</v>
      </c>
      <c r="AW2213" s="116">
        <v>3.6190737600000002E-2</v>
      </c>
    </row>
    <row r="2214" spans="1:49" x14ac:dyDescent="0.25">
      <c r="A2214" s="127">
        <v>180000</v>
      </c>
      <c r="B2214" s="127">
        <v>740000</v>
      </c>
      <c r="C2214" s="127">
        <v>740000</v>
      </c>
      <c r="D2214" s="116" t="s">
        <v>314</v>
      </c>
      <c r="E2214" s="116" t="s">
        <v>315</v>
      </c>
      <c r="F2214" s="116" t="s">
        <v>316</v>
      </c>
      <c r="G2214" s="116" t="s">
        <v>317</v>
      </c>
      <c r="H2214" s="116">
        <v>0.36</v>
      </c>
      <c r="I2214" s="116">
        <v>0.57999999999999996</v>
      </c>
      <c r="J2214" s="116" t="s">
        <v>268</v>
      </c>
      <c r="K2214" s="116">
        <v>0.24938194975082001</v>
      </c>
      <c r="L2214" s="116">
        <v>3759.4554584030602</v>
      </c>
      <c r="M2214" s="116">
        <v>10.9949569187536</v>
      </c>
      <c r="N2214" s="116">
        <v>1.96007071995037</v>
      </c>
      <c r="O2214" s="116">
        <v>2.7419437938250799</v>
      </c>
      <c r="P2214" s="116">
        <v>0.48880625779072001</v>
      </c>
      <c r="Q2214" s="116">
        <v>937.54033221793304</v>
      </c>
      <c r="R2214" s="116">
        <v>1210</v>
      </c>
      <c r="S2214" s="116" t="s">
        <v>318</v>
      </c>
      <c r="T2214" s="116">
        <v>1210</v>
      </c>
      <c r="U2214" s="116" t="s">
        <v>268</v>
      </c>
      <c r="V2214" s="116" t="s">
        <v>268</v>
      </c>
      <c r="Z2214" s="116">
        <v>0</v>
      </c>
      <c r="AA2214" s="116">
        <v>1</v>
      </c>
      <c r="AB2214" s="116">
        <v>2.7419437938250799</v>
      </c>
      <c r="AC2214" s="116">
        <v>0.48880625779072001</v>
      </c>
      <c r="AD2214" s="116">
        <v>937.54033221793304</v>
      </c>
      <c r="AF2214" s="116">
        <v>-1</v>
      </c>
      <c r="AG2214" s="116">
        <v>-1</v>
      </c>
      <c r="AH2214" s="116">
        <v>-1</v>
      </c>
      <c r="AI2214" s="116">
        <v>-1</v>
      </c>
      <c r="AJ2214" s="116">
        <v>0</v>
      </c>
      <c r="AM2214" s="116" t="s">
        <v>319</v>
      </c>
      <c r="AN2214" s="116">
        <v>-1</v>
      </c>
      <c r="AQ2214" s="116">
        <v>778</v>
      </c>
      <c r="AR2214" s="116" t="s">
        <v>329</v>
      </c>
      <c r="AS2214" s="116" t="s">
        <v>250</v>
      </c>
      <c r="AT2214" s="116" t="s">
        <v>268</v>
      </c>
      <c r="AV2214" s="116">
        <v>210.07230690026199</v>
      </c>
      <c r="AW2214" s="116">
        <v>0.76037334320000005</v>
      </c>
    </row>
    <row r="2215" spans="1:49" x14ac:dyDescent="0.25">
      <c r="A2215" s="127">
        <v>180000</v>
      </c>
      <c r="B2215" s="127">
        <v>740000</v>
      </c>
      <c r="C2215" s="127">
        <v>740000</v>
      </c>
      <c r="D2215" s="116" t="s">
        <v>314</v>
      </c>
      <c r="E2215" s="116" t="s">
        <v>315</v>
      </c>
      <c r="F2215" s="116" t="s">
        <v>316</v>
      </c>
      <c r="G2215" s="116" t="s">
        <v>317</v>
      </c>
      <c r="H2215" s="116">
        <v>0.36</v>
      </c>
      <c r="I2215" s="116">
        <v>0.57999999999999996</v>
      </c>
      <c r="J2215" s="116" t="s">
        <v>332</v>
      </c>
      <c r="K2215" s="116">
        <v>5.2857268483499998E-3</v>
      </c>
      <c r="L2215" s="116">
        <v>3759.4554584030602</v>
      </c>
      <c r="M2215" s="116">
        <v>10.9949569187536</v>
      </c>
      <c r="N2215" s="116">
        <v>1.96007071995037</v>
      </c>
      <c r="O2215" s="116">
        <v>5.8116338981949997E-2</v>
      </c>
      <c r="P2215" s="116">
        <v>1.0360398429110001E-2</v>
      </c>
      <c r="Q2215" s="116">
        <v>19.871454651672</v>
      </c>
      <c r="R2215" s="116">
        <v>1210</v>
      </c>
      <c r="S2215" s="116" t="s">
        <v>318</v>
      </c>
      <c r="T2215" s="116">
        <v>1210</v>
      </c>
      <c r="U2215" s="116" t="s">
        <v>333</v>
      </c>
      <c r="V2215" s="116" t="s">
        <v>332</v>
      </c>
      <c r="Z2215" s="116">
        <v>0</v>
      </c>
      <c r="AA2215" s="116">
        <v>1</v>
      </c>
      <c r="AB2215" s="116">
        <v>5.8116338981949997E-2</v>
      </c>
      <c r="AC2215" s="116">
        <v>1.0360398429110001E-2</v>
      </c>
      <c r="AD2215" s="116">
        <v>19.871454651673201</v>
      </c>
      <c r="AF2215" s="116">
        <v>-1</v>
      </c>
      <c r="AG2215" s="116">
        <v>-1</v>
      </c>
      <c r="AH2215" s="116">
        <v>-1</v>
      </c>
      <c r="AI2215" s="116">
        <v>-1</v>
      </c>
      <c r="AJ2215" s="116">
        <v>0</v>
      </c>
      <c r="AM2215" s="116" t="s">
        <v>319</v>
      </c>
      <c r="AN2215" s="116">
        <v>-1</v>
      </c>
      <c r="AQ2215" s="116">
        <v>778</v>
      </c>
      <c r="AR2215" s="116" t="s">
        <v>329</v>
      </c>
      <c r="AS2215" s="116" t="s">
        <v>250</v>
      </c>
      <c r="AT2215" s="116" t="s">
        <v>268</v>
      </c>
      <c r="AV2215" s="116">
        <v>55.040869974059497</v>
      </c>
      <c r="AW2215" s="116">
        <v>1.6116346E-2</v>
      </c>
    </row>
    <row r="2216" spans="1:49" x14ac:dyDescent="0.25">
      <c r="A2216" s="127">
        <v>180000</v>
      </c>
      <c r="B2216" s="127">
        <v>740000</v>
      </c>
      <c r="C2216" s="127">
        <v>740000</v>
      </c>
      <c r="D2216" s="116" t="s">
        <v>314</v>
      </c>
      <c r="E2216" s="116" t="s">
        <v>315</v>
      </c>
      <c r="F2216" s="116" t="s">
        <v>316</v>
      </c>
      <c r="G2216" s="116" t="s">
        <v>317</v>
      </c>
      <c r="H2216" s="116">
        <v>0.36</v>
      </c>
      <c r="I2216" s="116">
        <v>0.57999999999999996</v>
      </c>
      <c r="J2216" s="116" t="s">
        <v>268</v>
      </c>
      <c r="K2216" s="116">
        <v>0.18575520784947999</v>
      </c>
      <c r="L2216" s="116">
        <v>3759.4554584030602</v>
      </c>
      <c r="M2216" s="116">
        <v>10.9949569187536</v>
      </c>
      <c r="N2216" s="116">
        <v>1.96007071995037</v>
      </c>
      <c r="O2216" s="116">
        <v>2.0423705077391698</v>
      </c>
      <c r="P2216" s="116">
        <v>0.36409334398406001</v>
      </c>
      <c r="Q2216" s="116">
        <v>698.33843007653002</v>
      </c>
      <c r="R2216" s="116">
        <v>1310</v>
      </c>
      <c r="S2216" s="116" t="s">
        <v>318</v>
      </c>
      <c r="T2216" s="116">
        <v>1310</v>
      </c>
      <c r="U2216" s="116" t="s">
        <v>268</v>
      </c>
      <c r="V2216" s="116" t="s">
        <v>268</v>
      </c>
      <c r="Z2216" s="116">
        <v>0</v>
      </c>
      <c r="AA2216" s="116">
        <v>1</v>
      </c>
      <c r="AB2216" s="116">
        <v>2.0423705077391698</v>
      </c>
      <c r="AC2216" s="116">
        <v>0.36409334398406001</v>
      </c>
      <c r="AD2216" s="116">
        <v>698.33843007653002</v>
      </c>
      <c r="AF2216" s="116">
        <v>-1</v>
      </c>
      <c r="AG2216" s="116">
        <v>-1</v>
      </c>
      <c r="AH2216" s="116">
        <v>-1</v>
      </c>
      <c r="AI2216" s="116">
        <v>-1</v>
      </c>
      <c r="AJ2216" s="116">
        <v>0</v>
      </c>
      <c r="AM2216" s="116" t="s">
        <v>319</v>
      </c>
      <c r="AN2216" s="116">
        <v>-1</v>
      </c>
      <c r="AQ2216" s="116">
        <v>778</v>
      </c>
      <c r="AR2216" s="116" t="s">
        <v>329</v>
      </c>
      <c r="AS2216" s="116" t="s">
        <v>250</v>
      </c>
      <c r="AT2216" s="116" t="s">
        <v>268</v>
      </c>
      <c r="AV2216" s="116">
        <v>123.19054058118699</v>
      </c>
      <c r="AW2216" s="116">
        <v>0.56637342260000001</v>
      </c>
    </row>
    <row r="2217" spans="1:49" x14ac:dyDescent="0.25">
      <c r="A2217" s="127">
        <v>180000</v>
      </c>
      <c r="B2217" s="127">
        <v>740000</v>
      </c>
      <c r="C2217" s="127">
        <v>740000</v>
      </c>
      <c r="D2217" s="116" t="s">
        <v>314</v>
      </c>
      <c r="E2217" s="116" t="s">
        <v>315</v>
      </c>
      <c r="F2217" s="116" t="s">
        <v>316</v>
      </c>
      <c r="G2217" s="116" t="s">
        <v>317</v>
      </c>
      <c r="H2217" s="116">
        <v>0.36</v>
      </c>
      <c r="I2217" s="116">
        <v>0.57999999999999996</v>
      </c>
      <c r="J2217" s="116" t="s">
        <v>332</v>
      </c>
      <c r="K2217" s="116">
        <v>0.14330864809296001</v>
      </c>
      <c r="L2217" s="116">
        <v>3759.4554584030602</v>
      </c>
      <c r="M2217" s="116">
        <v>10.9949569187536</v>
      </c>
      <c r="N2217" s="116">
        <v>1.96007071995037</v>
      </c>
      <c r="O2217" s="116">
        <v>1.57567241186701</v>
      </c>
      <c r="P2217" s="116">
        <v>0.2808950850427</v>
      </c>
      <c r="Q2217" s="116">
        <v>538.762479309475</v>
      </c>
      <c r="R2217" s="116">
        <v>1310</v>
      </c>
      <c r="S2217" s="116" t="s">
        <v>318</v>
      </c>
      <c r="T2217" s="116">
        <v>1310</v>
      </c>
      <c r="U2217" s="116" t="s">
        <v>333</v>
      </c>
      <c r="V2217" s="116" t="s">
        <v>332</v>
      </c>
      <c r="Z2217" s="116">
        <v>0</v>
      </c>
      <c r="AA2217" s="116">
        <v>1</v>
      </c>
      <c r="AB2217" s="116">
        <v>1.57567241186701</v>
      </c>
      <c r="AC2217" s="116">
        <v>0.2808950850427</v>
      </c>
      <c r="AD2217" s="116">
        <v>538.762479309475</v>
      </c>
      <c r="AF2217" s="116">
        <v>-1</v>
      </c>
      <c r="AG2217" s="116">
        <v>-1</v>
      </c>
      <c r="AH2217" s="116">
        <v>-1</v>
      </c>
      <c r="AI2217" s="116">
        <v>-1</v>
      </c>
      <c r="AJ2217" s="116">
        <v>0</v>
      </c>
      <c r="AM2217" s="116" t="s">
        <v>319</v>
      </c>
      <c r="AN2217" s="116">
        <v>-1</v>
      </c>
      <c r="AQ2217" s="116">
        <v>778</v>
      </c>
      <c r="AR2217" s="116" t="s">
        <v>329</v>
      </c>
      <c r="AS2217" s="116" t="s">
        <v>250</v>
      </c>
      <c r="AT2217" s="116" t="s">
        <v>268</v>
      </c>
      <c r="AV2217" s="116">
        <v>115.48377837553301</v>
      </c>
      <c r="AW2217" s="116">
        <v>0.436952538</v>
      </c>
    </row>
    <row r="2218" spans="1:49" x14ac:dyDescent="0.25">
      <c r="A2218" s="127">
        <v>180000</v>
      </c>
      <c r="B2218" s="127">
        <v>740000</v>
      </c>
      <c r="C2218" s="127">
        <v>740000</v>
      </c>
      <c r="D2218" s="116" t="s">
        <v>314</v>
      </c>
      <c r="E2218" s="116" t="s">
        <v>315</v>
      </c>
      <c r="F2218" s="116" t="s">
        <v>316</v>
      </c>
      <c r="G2218" s="116" t="s">
        <v>317</v>
      </c>
      <c r="H2218" s="116">
        <v>0.36</v>
      </c>
      <c r="I2218" s="116">
        <v>0.57999999999999996</v>
      </c>
      <c r="J2218" s="116" t="s">
        <v>268</v>
      </c>
      <c r="K2218" s="116">
        <v>0.26102709202282998</v>
      </c>
      <c r="L2218" s="116">
        <v>3834.4612586472699</v>
      </c>
      <c r="M2218" s="116">
        <v>11.3432464462645</v>
      </c>
      <c r="N2218" s="116">
        <v>2.0650916180168699</v>
      </c>
      <c r="O2218" s="116">
        <v>2.9608946339667601</v>
      </c>
      <c r="P2218" s="116">
        <v>0.53904485981167005</v>
      </c>
      <c r="Q2218" s="116">
        <v>1000.89827181891</v>
      </c>
      <c r="R2218" s="116">
        <v>1210</v>
      </c>
      <c r="S2218" s="116" t="s">
        <v>318</v>
      </c>
      <c r="T2218" s="116">
        <v>1210</v>
      </c>
      <c r="U2218" s="116" t="s">
        <v>268</v>
      </c>
      <c r="V2218" s="116" t="s">
        <v>268</v>
      </c>
      <c r="Z2218" s="116">
        <v>0</v>
      </c>
      <c r="AA2218" s="116">
        <v>1</v>
      </c>
      <c r="AB2218" s="116">
        <v>2.9608946339667601</v>
      </c>
      <c r="AC2218" s="116">
        <v>0.53904485981167005</v>
      </c>
      <c r="AD2218" s="116">
        <v>1000.89827181891</v>
      </c>
      <c r="AF2218" s="116">
        <v>-1</v>
      </c>
      <c r="AG2218" s="116">
        <v>-1</v>
      </c>
      <c r="AH2218" s="116">
        <v>-1</v>
      </c>
      <c r="AI2218" s="116">
        <v>-1</v>
      </c>
      <c r="AJ2218" s="116">
        <v>0</v>
      </c>
      <c r="AM2218" s="116" t="s">
        <v>319</v>
      </c>
      <c r="AN2218" s="116">
        <v>-1</v>
      </c>
      <c r="AQ2218" s="116">
        <v>778</v>
      </c>
      <c r="AR2218" s="116" t="s">
        <v>329</v>
      </c>
      <c r="AS2218" s="116" t="s">
        <v>250</v>
      </c>
      <c r="AT2218" s="116" t="s">
        <v>268</v>
      </c>
      <c r="AV2218" s="116">
        <v>142.09978838416399</v>
      </c>
      <c r="AW2218" s="116">
        <v>0.81175853350000005</v>
      </c>
    </row>
    <row r="2219" spans="1:49" x14ac:dyDescent="0.25">
      <c r="A2219" s="127">
        <v>180000</v>
      </c>
      <c r="B2219" s="127">
        <v>740000</v>
      </c>
      <c r="C2219" s="127">
        <v>740000</v>
      </c>
      <c r="D2219" s="116" t="s">
        <v>314</v>
      </c>
      <c r="E2219" s="116" t="s">
        <v>315</v>
      </c>
      <c r="F2219" s="116" t="s">
        <v>316</v>
      </c>
      <c r="G2219" s="116" t="s">
        <v>317</v>
      </c>
      <c r="H2219" s="116">
        <v>0.36</v>
      </c>
      <c r="I2219" s="116">
        <v>0.57999999999999996</v>
      </c>
      <c r="J2219" s="116" t="s">
        <v>268</v>
      </c>
      <c r="K2219" s="116">
        <v>9.5644360574030002E-2</v>
      </c>
      <c r="L2219" s="116">
        <v>3834.4612586472699</v>
      </c>
      <c r="M2219" s="116">
        <v>11.3432464462645</v>
      </c>
      <c r="N2219" s="116">
        <v>2.0650916180168699</v>
      </c>
      <c r="O2219" s="116">
        <v>1.0849175531866899</v>
      </c>
      <c r="P2219" s="116">
        <v>0.19751436733203001</v>
      </c>
      <c r="Q2219" s="116">
        <v>366.744595229239</v>
      </c>
      <c r="R2219" s="116">
        <v>1310</v>
      </c>
      <c r="S2219" s="116" t="s">
        <v>318</v>
      </c>
      <c r="T2219" s="116">
        <v>1310</v>
      </c>
      <c r="U2219" s="116" t="s">
        <v>268</v>
      </c>
      <c r="V2219" s="116" t="s">
        <v>268</v>
      </c>
      <c r="Z2219" s="116">
        <v>0</v>
      </c>
      <c r="AA2219" s="116">
        <v>1</v>
      </c>
      <c r="AB2219" s="116">
        <v>1.0849175531866899</v>
      </c>
      <c r="AC2219" s="116">
        <v>0.19751436733203001</v>
      </c>
      <c r="AD2219" s="116">
        <v>366.74459522924002</v>
      </c>
      <c r="AF2219" s="116">
        <v>-1</v>
      </c>
      <c r="AG2219" s="116">
        <v>-1</v>
      </c>
      <c r="AH2219" s="116">
        <v>-1</v>
      </c>
      <c r="AI2219" s="116">
        <v>-1</v>
      </c>
      <c r="AJ2219" s="116">
        <v>0</v>
      </c>
      <c r="AM2219" s="116" t="s">
        <v>319</v>
      </c>
      <c r="AN2219" s="116">
        <v>-1</v>
      </c>
      <c r="AQ2219" s="116">
        <v>778</v>
      </c>
      <c r="AR2219" s="116" t="s">
        <v>329</v>
      </c>
      <c r="AS2219" s="116" t="s">
        <v>250</v>
      </c>
      <c r="AT2219" s="116" t="s">
        <v>268</v>
      </c>
      <c r="AV2219" s="116">
        <v>84.232960185801701</v>
      </c>
      <c r="AW2219" s="116">
        <v>0.29744087200000002</v>
      </c>
    </row>
    <row r="2220" spans="1:49" x14ac:dyDescent="0.25">
      <c r="A2220" s="127">
        <v>180000</v>
      </c>
      <c r="B2220" s="127">
        <v>740000</v>
      </c>
      <c r="C2220" s="127">
        <v>740000</v>
      </c>
      <c r="D2220" s="116" t="s">
        <v>314</v>
      </c>
      <c r="E2220" s="116" t="s">
        <v>315</v>
      </c>
      <c r="F2220" s="116" t="s">
        <v>316</v>
      </c>
      <c r="G2220" s="116" t="s">
        <v>317</v>
      </c>
      <c r="H2220" s="116">
        <v>0.36</v>
      </c>
      <c r="I2220" s="116">
        <v>0.57999999999999996</v>
      </c>
      <c r="J2220" s="116" t="s">
        <v>268</v>
      </c>
      <c r="K2220" s="116">
        <v>2.4054911880000001E-5</v>
      </c>
      <c r="L2220" s="116">
        <v>3834.4612586472699</v>
      </c>
      <c r="M2220" s="116">
        <v>11.3432464462645</v>
      </c>
      <c r="N2220" s="116">
        <v>2.0650916180168699</v>
      </c>
      <c r="O2220" s="116">
        <v>2.7286079373999998E-4</v>
      </c>
      <c r="P2220" s="116">
        <v>4.9675596900000003E-5</v>
      </c>
      <c r="Q2220" s="116">
        <v>9.2237627699369995E-2</v>
      </c>
      <c r="R2220" s="116">
        <v>1310</v>
      </c>
      <c r="S2220" s="116" t="s">
        <v>318</v>
      </c>
      <c r="T2220" s="116">
        <v>1310</v>
      </c>
      <c r="U2220" s="116" t="s">
        <v>268</v>
      </c>
      <c r="V2220" s="116" t="s">
        <v>268</v>
      </c>
      <c r="Z2220" s="116">
        <v>0</v>
      </c>
      <c r="AA2220" s="116">
        <v>1</v>
      </c>
      <c r="AB2220" s="116">
        <v>2.7286079373999998E-4</v>
      </c>
      <c r="AC2220" s="116">
        <v>4.9675596900000003E-5</v>
      </c>
      <c r="AD2220" s="116">
        <v>9.2237627700040001E-2</v>
      </c>
      <c r="AF2220" s="116">
        <v>-1</v>
      </c>
      <c r="AG2220" s="116">
        <v>-1</v>
      </c>
      <c r="AH2220" s="116">
        <v>-1</v>
      </c>
      <c r="AI2220" s="116">
        <v>-1</v>
      </c>
      <c r="AJ2220" s="116">
        <v>0</v>
      </c>
      <c r="AM2220" s="116" t="s">
        <v>319</v>
      </c>
      <c r="AN2220" s="116">
        <v>-1</v>
      </c>
      <c r="AQ2220" s="116">
        <v>778</v>
      </c>
      <c r="AR2220" s="116" t="s">
        <v>329</v>
      </c>
      <c r="AS2220" s="116" t="s">
        <v>250</v>
      </c>
      <c r="AT2220" s="116" t="s">
        <v>268</v>
      </c>
      <c r="AV2220" s="116">
        <v>7.3403672796159301</v>
      </c>
      <c r="AW2220" s="116">
        <v>7.4807499999999998E-5</v>
      </c>
    </row>
    <row r="2221" spans="1:49" x14ac:dyDescent="0.25">
      <c r="A2221" s="127">
        <v>180000</v>
      </c>
      <c r="B2221" s="127">
        <v>740000</v>
      </c>
      <c r="C2221" s="127">
        <v>740000</v>
      </c>
      <c r="D2221" s="116" t="s">
        <v>314</v>
      </c>
      <c r="E2221" s="116" t="s">
        <v>315</v>
      </c>
      <c r="F2221" s="116" t="s">
        <v>316</v>
      </c>
      <c r="G2221" s="116" t="s">
        <v>317</v>
      </c>
      <c r="H2221" s="116">
        <v>0.36</v>
      </c>
      <c r="I2221" s="116">
        <v>0.57999999999999996</v>
      </c>
      <c r="J2221" s="116" t="s">
        <v>268</v>
      </c>
      <c r="K2221" s="116">
        <v>0.26061148322258998</v>
      </c>
      <c r="L2221" s="116">
        <v>3834.4612586472699</v>
      </c>
      <c r="M2221" s="116">
        <v>11.3432464462645</v>
      </c>
      <c r="N2221" s="116">
        <v>2.0650916180168699</v>
      </c>
      <c r="O2221" s="116">
        <v>2.9561802809204201</v>
      </c>
      <c r="P2221" s="116">
        <v>0.53818658956192</v>
      </c>
      <c r="Q2221" s="116">
        <v>999.30463597564506</v>
      </c>
      <c r="R2221" s="116">
        <v>1310</v>
      </c>
      <c r="S2221" s="116" t="s">
        <v>318</v>
      </c>
      <c r="T2221" s="116">
        <v>1310</v>
      </c>
      <c r="U2221" s="116" t="s">
        <v>268</v>
      </c>
      <c r="V2221" s="116" t="s">
        <v>268</v>
      </c>
      <c r="Z2221" s="116">
        <v>0</v>
      </c>
      <c r="AA2221" s="116">
        <v>1</v>
      </c>
      <c r="AB2221" s="116">
        <v>2.9561802809204201</v>
      </c>
      <c r="AC2221" s="116">
        <v>0.53818658956192</v>
      </c>
      <c r="AD2221" s="116">
        <v>999.30463597564506</v>
      </c>
      <c r="AF2221" s="116">
        <v>-1</v>
      </c>
      <c r="AG2221" s="116">
        <v>-1</v>
      </c>
      <c r="AH2221" s="116">
        <v>-1</v>
      </c>
      <c r="AI2221" s="116">
        <v>-1</v>
      </c>
      <c r="AJ2221" s="116">
        <v>0</v>
      </c>
      <c r="AM2221" s="116" t="s">
        <v>319</v>
      </c>
      <c r="AN2221" s="116">
        <v>-1</v>
      </c>
      <c r="AQ2221" s="116">
        <v>778</v>
      </c>
      <c r="AR2221" s="116" t="s">
        <v>329</v>
      </c>
      <c r="AS2221" s="116" t="s">
        <v>250</v>
      </c>
      <c r="AT2221" s="116" t="s">
        <v>268</v>
      </c>
      <c r="AV2221" s="116">
        <v>130.772140938457</v>
      </c>
      <c r="AW2221" s="116">
        <v>0.81046604700000002</v>
      </c>
    </row>
    <row r="2222" spans="1:49" x14ac:dyDescent="0.25">
      <c r="A2222" s="127">
        <v>180000</v>
      </c>
      <c r="B2222" s="127">
        <v>740000</v>
      </c>
      <c r="C2222" s="127">
        <v>740000</v>
      </c>
      <c r="D2222" s="116" t="s">
        <v>314</v>
      </c>
      <c r="E2222" s="116" t="s">
        <v>315</v>
      </c>
      <c r="F2222" s="116" t="s">
        <v>316</v>
      </c>
      <c r="G2222" s="116" t="s">
        <v>317</v>
      </c>
      <c r="H2222" s="116">
        <v>0.36</v>
      </c>
      <c r="I2222" s="116">
        <v>0.57999999999999996</v>
      </c>
      <c r="J2222" s="116" t="s">
        <v>268</v>
      </c>
      <c r="K2222" s="116">
        <v>4.5646298259000001E-4</v>
      </c>
      <c r="L2222" s="116">
        <v>3834.4612586472699</v>
      </c>
      <c r="M2222" s="116">
        <v>11.3432464462645</v>
      </c>
      <c r="N2222" s="116">
        <v>2.0650916180168699</v>
      </c>
      <c r="O2222" s="116">
        <v>5.1777721051100003E-3</v>
      </c>
      <c r="P2222" s="116">
        <v>9.4263787928000001E-4</v>
      </c>
      <c r="Q2222" s="116">
        <v>1.7502896227479401</v>
      </c>
      <c r="R2222" s="116">
        <v>1310</v>
      </c>
      <c r="S2222" s="116" t="s">
        <v>318</v>
      </c>
      <c r="T2222" s="116">
        <v>1310</v>
      </c>
      <c r="U2222" s="116" t="s">
        <v>268</v>
      </c>
      <c r="V2222" s="116" t="s">
        <v>268</v>
      </c>
      <c r="Z2222" s="116">
        <v>0</v>
      </c>
      <c r="AA2222" s="116">
        <v>1</v>
      </c>
      <c r="AB2222" s="116">
        <v>5.1777721051100003E-3</v>
      </c>
      <c r="AC2222" s="116">
        <v>9.4263787928000001E-4</v>
      </c>
      <c r="AD2222" s="116">
        <v>1.7502896227492</v>
      </c>
      <c r="AF2222" s="116">
        <v>-1</v>
      </c>
      <c r="AG2222" s="116">
        <v>-1</v>
      </c>
      <c r="AH2222" s="116">
        <v>-1</v>
      </c>
      <c r="AI2222" s="116">
        <v>-1</v>
      </c>
      <c r="AJ2222" s="116">
        <v>0</v>
      </c>
      <c r="AM2222" s="116" t="s">
        <v>319</v>
      </c>
      <c r="AN2222" s="116">
        <v>-1</v>
      </c>
      <c r="AQ2222" s="116">
        <v>778</v>
      </c>
      <c r="AR2222" s="116" t="s">
        <v>329</v>
      </c>
      <c r="AS2222" s="116" t="s">
        <v>250</v>
      </c>
      <c r="AT2222" s="116" t="s">
        <v>268</v>
      </c>
      <c r="AV2222" s="116">
        <v>25.558935828698999</v>
      </c>
      <c r="AW2222" s="116">
        <v>1.4195373999999999E-3</v>
      </c>
    </row>
    <row r="2223" spans="1:49" x14ac:dyDescent="0.25">
      <c r="A2223" s="127">
        <v>180000</v>
      </c>
      <c r="B2223" s="127">
        <v>740000</v>
      </c>
      <c r="C2223" s="127">
        <v>740000</v>
      </c>
      <c r="D2223" s="116" t="s">
        <v>314</v>
      </c>
      <c r="E2223" s="116" t="s">
        <v>315</v>
      </c>
      <c r="F2223" s="116" t="s">
        <v>316</v>
      </c>
      <c r="G2223" s="116" t="s">
        <v>317</v>
      </c>
      <c r="H2223" s="116">
        <v>0.36</v>
      </c>
      <c r="I2223" s="116">
        <v>0.57999999999999996</v>
      </c>
      <c r="J2223" s="116" t="s">
        <v>268</v>
      </c>
      <c r="K2223" s="116">
        <v>0.30990936555294002</v>
      </c>
      <c r="L2223" s="116">
        <v>3845.8405070678</v>
      </c>
      <c r="M2223" s="116">
        <v>10.6885746881955</v>
      </c>
      <c r="N2223" s="116">
        <v>1.78279202095431</v>
      </c>
      <c r="O2223" s="116">
        <v>3.31248940028398</v>
      </c>
      <c r="P2223" s="116">
        <v>0.55250394412680004</v>
      </c>
      <c r="Q2223" s="116">
        <v>1191.86199156321</v>
      </c>
      <c r="R2223" s="116">
        <v>1210</v>
      </c>
      <c r="S2223" s="116" t="s">
        <v>318</v>
      </c>
      <c r="T2223" s="116">
        <v>1210</v>
      </c>
      <c r="U2223" s="116" t="s">
        <v>268</v>
      </c>
      <c r="V2223" s="116" t="s">
        <v>268</v>
      </c>
      <c r="Z2223" s="116">
        <v>0</v>
      </c>
      <c r="AA2223" s="116">
        <v>1</v>
      </c>
      <c r="AB2223" s="116">
        <v>3.31248940028398</v>
      </c>
      <c r="AC2223" s="116">
        <v>0.55250394412680004</v>
      </c>
      <c r="AD2223" s="116">
        <v>1191.86199156321</v>
      </c>
      <c r="AF2223" s="116">
        <v>-1</v>
      </c>
      <c r="AG2223" s="116">
        <v>-1</v>
      </c>
      <c r="AH2223" s="116">
        <v>-1</v>
      </c>
      <c r="AI2223" s="116">
        <v>-1</v>
      </c>
      <c r="AJ2223" s="116">
        <v>0</v>
      </c>
      <c r="AM2223" s="116" t="s">
        <v>319</v>
      </c>
      <c r="AN2223" s="116">
        <v>-1</v>
      </c>
      <c r="AQ2223" s="116">
        <v>778</v>
      </c>
      <c r="AR2223" s="116" t="s">
        <v>329</v>
      </c>
      <c r="AS2223" s="116" t="s">
        <v>250</v>
      </c>
      <c r="AT2223" s="116" t="s">
        <v>268</v>
      </c>
      <c r="AV2223" s="116">
        <v>164.641188992753</v>
      </c>
      <c r="AW2223" s="116">
        <v>0.96663584069999997</v>
      </c>
    </row>
    <row r="2224" spans="1:49" x14ac:dyDescent="0.25">
      <c r="A2224" s="127">
        <v>180000</v>
      </c>
      <c r="B2224" s="127">
        <v>740000</v>
      </c>
      <c r="C2224" s="127">
        <v>740000</v>
      </c>
      <c r="D2224" s="116" t="s">
        <v>314</v>
      </c>
      <c r="E2224" s="116" t="s">
        <v>315</v>
      </c>
      <c r="F2224" s="116" t="s">
        <v>316</v>
      </c>
      <c r="G2224" s="116" t="s">
        <v>317</v>
      </c>
      <c r="H2224" s="116">
        <v>0.36</v>
      </c>
      <c r="I2224" s="116">
        <v>0.57999999999999996</v>
      </c>
      <c r="J2224" s="116" t="s">
        <v>268</v>
      </c>
      <c r="K2224" s="116">
        <v>7.4635336474710004E-2</v>
      </c>
      <c r="L2224" s="116">
        <v>3845.8405070678</v>
      </c>
      <c r="M2224" s="116">
        <v>10.6885746881955</v>
      </c>
      <c r="N2224" s="116">
        <v>1.78279202095431</v>
      </c>
      <c r="O2224" s="116">
        <v>0.79774536828855003</v>
      </c>
      <c r="P2224" s="116">
        <v>0.13305928234834999</v>
      </c>
      <c r="Q2224" s="116">
        <v>287.03560027307901</v>
      </c>
      <c r="R2224" s="116">
        <v>1310</v>
      </c>
      <c r="S2224" s="116" t="s">
        <v>318</v>
      </c>
      <c r="T2224" s="116">
        <v>1310</v>
      </c>
      <c r="U2224" s="116" t="s">
        <v>268</v>
      </c>
      <c r="V2224" s="116" t="s">
        <v>268</v>
      </c>
      <c r="Z2224" s="116">
        <v>0</v>
      </c>
      <c r="AA2224" s="116">
        <v>1</v>
      </c>
      <c r="AB2224" s="116">
        <v>0.79774536828855003</v>
      </c>
      <c r="AC2224" s="116">
        <v>0.13305928234834999</v>
      </c>
      <c r="AD2224" s="116">
        <v>287.03560027307901</v>
      </c>
      <c r="AF2224" s="116">
        <v>-1</v>
      </c>
      <c r="AG2224" s="116">
        <v>-1</v>
      </c>
      <c r="AH2224" s="116">
        <v>-1</v>
      </c>
      <c r="AI2224" s="116">
        <v>-1</v>
      </c>
      <c r="AJ2224" s="116">
        <v>0</v>
      </c>
      <c r="AM2224" s="116" t="s">
        <v>319</v>
      </c>
      <c r="AN2224" s="116">
        <v>-1</v>
      </c>
      <c r="AQ2224" s="116">
        <v>778</v>
      </c>
      <c r="AR2224" s="116" t="s">
        <v>329</v>
      </c>
      <c r="AS2224" s="116" t="s">
        <v>250</v>
      </c>
      <c r="AT2224" s="116" t="s">
        <v>268</v>
      </c>
      <c r="AV2224" s="116">
        <v>70.544257480495702</v>
      </c>
      <c r="AW2224" s="116">
        <v>0.23279448520000001</v>
      </c>
    </row>
    <row r="2225" spans="1:49" x14ac:dyDescent="0.25">
      <c r="A2225" s="127">
        <v>180000</v>
      </c>
      <c r="B2225" s="127">
        <v>740000</v>
      </c>
      <c r="C2225" s="127">
        <v>740000</v>
      </c>
      <c r="D2225" s="116" t="s">
        <v>314</v>
      </c>
      <c r="E2225" s="116" t="s">
        <v>315</v>
      </c>
      <c r="F2225" s="116" t="s">
        <v>316</v>
      </c>
      <c r="G2225" s="116" t="s">
        <v>317</v>
      </c>
      <c r="H2225" s="116">
        <v>0.36</v>
      </c>
      <c r="I2225" s="116">
        <v>0.57999999999999996</v>
      </c>
      <c r="J2225" s="116" t="s">
        <v>268</v>
      </c>
      <c r="K2225" s="116">
        <v>0.10174862694528</v>
      </c>
      <c r="L2225" s="116">
        <v>3845.8405070678</v>
      </c>
      <c r="M2225" s="116">
        <v>10.6885746881955</v>
      </c>
      <c r="N2225" s="116">
        <v>1.78279202095431</v>
      </c>
      <c r="O2225" s="116">
        <v>1.0875477985259701</v>
      </c>
      <c r="P2225" s="116">
        <v>0.1813966402611</v>
      </c>
      <c r="Q2225" s="116">
        <v>391.30899104468898</v>
      </c>
      <c r="R2225" s="116">
        <v>1310</v>
      </c>
      <c r="S2225" s="116" t="s">
        <v>318</v>
      </c>
      <c r="T2225" s="116">
        <v>1310</v>
      </c>
      <c r="U2225" s="116" t="s">
        <v>268</v>
      </c>
      <c r="V2225" s="116" t="s">
        <v>268</v>
      </c>
      <c r="Z2225" s="116">
        <v>0</v>
      </c>
      <c r="AA2225" s="116">
        <v>1</v>
      </c>
      <c r="AB2225" s="116">
        <v>1.0875477985259701</v>
      </c>
      <c r="AC2225" s="116">
        <v>0.1813966402611</v>
      </c>
      <c r="AD2225" s="116">
        <v>391.30899104468898</v>
      </c>
      <c r="AF2225" s="116">
        <v>-1</v>
      </c>
      <c r="AG2225" s="116">
        <v>-1</v>
      </c>
      <c r="AH2225" s="116">
        <v>-1</v>
      </c>
      <c r="AI2225" s="116">
        <v>-1</v>
      </c>
      <c r="AJ2225" s="116">
        <v>0</v>
      </c>
      <c r="AM2225" s="116" t="s">
        <v>319</v>
      </c>
      <c r="AN2225" s="116">
        <v>-1</v>
      </c>
      <c r="AQ2225" s="116">
        <v>778</v>
      </c>
      <c r="AR2225" s="116" t="s">
        <v>329</v>
      </c>
      <c r="AS2225" s="116" t="s">
        <v>250</v>
      </c>
      <c r="AT2225" s="116" t="s">
        <v>268</v>
      </c>
      <c r="AV2225" s="116">
        <v>86.795524340374499</v>
      </c>
      <c r="AW2225" s="116">
        <v>0.31736333420000001</v>
      </c>
    </row>
    <row r="2226" spans="1:49" x14ac:dyDescent="0.25">
      <c r="A2226" s="127">
        <v>180000</v>
      </c>
      <c r="B2226" s="127">
        <v>740000</v>
      </c>
      <c r="C2226" s="127">
        <v>740000</v>
      </c>
      <c r="D2226" s="116" t="s">
        <v>314</v>
      </c>
      <c r="E2226" s="116" t="s">
        <v>315</v>
      </c>
      <c r="F2226" s="116" t="s">
        <v>316</v>
      </c>
      <c r="G2226" s="116" t="s">
        <v>317</v>
      </c>
      <c r="H2226" s="116">
        <v>0.36</v>
      </c>
      <c r="I2226" s="116">
        <v>0.57999999999999996</v>
      </c>
      <c r="J2226" s="116" t="s">
        <v>268</v>
      </c>
      <c r="K2226" s="116">
        <v>0.10676363685497001</v>
      </c>
      <c r="L2226" s="116">
        <v>3845.8405070678</v>
      </c>
      <c r="M2226" s="116">
        <v>10.6885746881955</v>
      </c>
      <c r="N2226" s="116">
        <v>1.78279202095431</v>
      </c>
      <c r="O2226" s="116">
        <v>1.14115110650774</v>
      </c>
      <c r="P2226" s="116">
        <v>0.1903373599131</v>
      </c>
      <c r="Q2226" s="116">
        <v>410.59591929872499</v>
      </c>
      <c r="R2226" s="116">
        <v>1750</v>
      </c>
      <c r="S2226" s="116" t="s">
        <v>321</v>
      </c>
      <c r="T2226" s="116">
        <v>1750</v>
      </c>
      <c r="U2226" s="116" t="s">
        <v>268</v>
      </c>
      <c r="V2226" s="116" t="s">
        <v>268</v>
      </c>
      <c r="Z2226" s="116">
        <v>0</v>
      </c>
      <c r="AA2226" s="116">
        <v>1</v>
      </c>
      <c r="AB2226" s="116">
        <v>1.14115110650774</v>
      </c>
      <c r="AC2226" s="116">
        <v>0.1903373599131</v>
      </c>
      <c r="AD2226" s="116">
        <v>410.59591929872499</v>
      </c>
      <c r="AF2226" s="116">
        <v>-1</v>
      </c>
      <c r="AG2226" s="116">
        <v>-1</v>
      </c>
      <c r="AH2226" s="116">
        <v>-1</v>
      </c>
      <c r="AI2226" s="116">
        <v>-1</v>
      </c>
      <c r="AJ2226" s="116">
        <v>0</v>
      </c>
      <c r="AM2226" s="116" t="s">
        <v>319</v>
      </c>
      <c r="AN2226" s="116">
        <v>-1</v>
      </c>
      <c r="AQ2226" s="116">
        <v>778</v>
      </c>
      <c r="AR2226" s="116" t="s">
        <v>329</v>
      </c>
      <c r="AS2226" s="116" t="s">
        <v>250</v>
      </c>
      <c r="AT2226" s="116" t="s">
        <v>268</v>
      </c>
      <c r="AV2226" s="116">
        <v>83.197911812598903</v>
      </c>
      <c r="AW2226" s="116">
        <v>0.33300561179999999</v>
      </c>
    </row>
    <row r="2227" spans="1:49" x14ac:dyDescent="0.25">
      <c r="A2227" s="127">
        <v>180000</v>
      </c>
      <c r="B2227" s="127">
        <v>740000</v>
      </c>
      <c r="C2227" s="127">
        <v>740000</v>
      </c>
      <c r="D2227" s="116" t="s">
        <v>314</v>
      </c>
      <c r="E2227" s="116" t="s">
        <v>315</v>
      </c>
      <c r="F2227" s="116" t="s">
        <v>316</v>
      </c>
      <c r="G2227" s="116" t="s">
        <v>317</v>
      </c>
      <c r="H2227" s="116">
        <v>0.36</v>
      </c>
      <c r="I2227" s="116">
        <v>0.57999999999999996</v>
      </c>
      <c r="J2227" s="116" t="s">
        <v>268</v>
      </c>
      <c r="K2227" s="116">
        <v>2.470653639219E-2</v>
      </c>
      <c r="L2227" s="116">
        <v>3845.8405070678</v>
      </c>
      <c r="M2227" s="116">
        <v>10.6885746881955</v>
      </c>
      <c r="N2227" s="116">
        <v>1.78279202095431</v>
      </c>
      <c r="O2227" s="116">
        <v>0.26407765951459</v>
      </c>
      <c r="P2227" s="116">
        <v>4.4046615945420003E-2</v>
      </c>
      <c r="Q2227" s="116">
        <v>95.017398446448496</v>
      </c>
      <c r="R2227" s="116">
        <v>1310</v>
      </c>
      <c r="S2227" s="116" t="s">
        <v>318</v>
      </c>
      <c r="T2227" s="116">
        <v>1310</v>
      </c>
      <c r="U2227" s="116" t="s">
        <v>268</v>
      </c>
      <c r="V2227" s="116" t="s">
        <v>268</v>
      </c>
      <c r="Z2227" s="116">
        <v>0</v>
      </c>
      <c r="AA2227" s="116">
        <v>1</v>
      </c>
      <c r="AB2227" s="116">
        <v>0.26407765951459</v>
      </c>
      <c r="AC2227" s="116">
        <v>4.4046615945420003E-2</v>
      </c>
      <c r="AD2227" s="116">
        <v>95.017398446448794</v>
      </c>
      <c r="AF2227" s="116">
        <v>-1</v>
      </c>
      <c r="AG2227" s="116">
        <v>-1</v>
      </c>
      <c r="AH2227" s="116">
        <v>-1</v>
      </c>
      <c r="AI2227" s="116">
        <v>-1</v>
      </c>
      <c r="AJ2227" s="116">
        <v>0</v>
      </c>
      <c r="AM2227" s="116" t="s">
        <v>319</v>
      </c>
      <c r="AN2227" s="116">
        <v>-1</v>
      </c>
      <c r="AQ2227" s="116">
        <v>778</v>
      </c>
      <c r="AR2227" s="116" t="s">
        <v>329</v>
      </c>
      <c r="AS2227" s="116" t="s">
        <v>250</v>
      </c>
      <c r="AT2227" s="116" t="s">
        <v>268</v>
      </c>
      <c r="AV2227" s="116">
        <v>63.7310636510922</v>
      </c>
      <c r="AW2227" s="116">
        <v>7.7061961400000004E-2</v>
      </c>
    </row>
    <row r="2228" spans="1:49" x14ac:dyDescent="0.25">
      <c r="A2228" s="127">
        <v>180000</v>
      </c>
      <c r="B2228" s="127">
        <v>740000</v>
      </c>
      <c r="C2228" s="127">
        <v>740000</v>
      </c>
      <c r="D2228" s="116" t="s">
        <v>314</v>
      </c>
      <c r="E2228" s="116" t="s">
        <v>315</v>
      </c>
      <c r="F2228" s="116" t="s">
        <v>316</v>
      </c>
      <c r="G2228" s="116" t="s">
        <v>317</v>
      </c>
      <c r="H2228" s="116">
        <v>0.36</v>
      </c>
      <c r="I2228" s="116">
        <v>0.57999999999999996</v>
      </c>
      <c r="J2228" s="116" t="s">
        <v>330</v>
      </c>
      <c r="K2228" s="116">
        <v>0.11454477361962</v>
      </c>
      <c r="L2228" s="116">
        <v>3595.62033780927</v>
      </c>
      <c r="M2228" s="116">
        <v>10.2258546043048</v>
      </c>
      <c r="N2228" s="116">
        <v>1.7174396753218399</v>
      </c>
      <c r="O2228" s="116">
        <v>1.17131820071728</v>
      </c>
      <c r="P2228" s="116">
        <v>0.1967237388151</v>
      </c>
      <c r="Q2228" s="116">
        <v>411.85951761647902</v>
      </c>
      <c r="R2228" s="116">
        <v>4110</v>
      </c>
      <c r="S2228" s="116" t="s">
        <v>331</v>
      </c>
      <c r="T2228" s="116">
        <v>4110</v>
      </c>
      <c r="U2228" s="116" t="s">
        <v>268</v>
      </c>
      <c r="V2228" s="116" t="s">
        <v>268</v>
      </c>
      <c r="Y2228" s="116" t="s">
        <v>330</v>
      </c>
      <c r="Z2228" s="116">
        <v>0</v>
      </c>
      <c r="AA2228" s="116">
        <v>1</v>
      </c>
      <c r="AB2228" s="116">
        <v>1.17131820071728</v>
      </c>
      <c r="AC2228" s="116">
        <v>0.1967237388151</v>
      </c>
      <c r="AD2228" s="116">
        <v>411.85951761647902</v>
      </c>
      <c r="AF2228" s="116">
        <v>-1</v>
      </c>
      <c r="AG2228" s="116">
        <v>-1</v>
      </c>
      <c r="AH2228" s="116">
        <v>-1</v>
      </c>
      <c r="AI2228" s="116">
        <v>-1</v>
      </c>
      <c r="AJ2228" s="116">
        <v>0</v>
      </c>
      <c r="AM2228" s="116" t="s">
        <v>319</v>
      </c>
      <c r="AN2228" s="116">
        <v>-1</v>
      </c>
      <c r="AQ2228" s="116">
        <v>778</v>
      </c>
      <c r="AR2228" s="116" t="s">
        <v>329</v>
      </c>
      <c r="AS2228" s="116" t="s">
        <v>250</v>
      </c>
      <c r="AT2228" s="116" t="s">
        <v>268</v>
      </c>
      <c r="AV2228" s="116">
        <v>118.563574782852</v>
      </c>
      <c r="AW2228" s="116">
        <v>0.33403042789999998</v>
      </c>
    </row>
    <row r="2229" spans="1:49" x14ac:dyDescent="0.25">
      <c r="A2229" s="127">
        <v>180000</v>
      </c>
      <c r="B2229" s="127">
        <v>740000</v>
      </c>
      <c r="C2229" s="127">
        <v>740000</v>
      </c>
      <c r="D2229" s="116" t="s">
        <v>314</v>
      </c>
      <c r="E2229" s="116" t="s">
        <v>315</v>
      </c>
      <c r="F2229" s="116" t="s">
        <v>316</v>
      </c>
      <c r="G2229" s="116" t="s">
        <v>317</v>
      </c>
      <c r="H2229" s="116">
        <v>0.36</v>
      </c>
      <c r="I2229" s="116">
        <v>0.57999999999999996</v>
      </c>
      <c r="J2229" s="116" t="s">
        <v>268</v>
      </c>
      <c r="K2229" s="116">
        <v>0.24600525508929999</v>
      </c>
      <c r="L2229" s="116">
        <v>3595.62033780927</v>
      </c>
      <c r="M2229" s="116">
        <v>10.2258546043048</v>
      </c>
      <c r="N2229" s="116">
        <v>1.7174396753218399</v>
      </c>
      <c r="O2229" s="116">
        <v>2.5156139704381899</v>
      </c>
      <c r="P2229" s="116">
        <v>0.42249918542804998</v>
      </c>
      <c r="Q2229" s="116">
        <v>884.54149840707896</v>
      </c>
      <c r="R2229" s="116">
        <v>1210</v>
      </c>
      <c r="S2229" s="116" t="s">
        <v>318</v>
      </c>
      <c r="T2229" s="116">
        <v>1210</v>
      </c>
      <c r="U2229" s="116" t="s">
        <v>268</v>
      </c>
      <c r="V2229" s="116" t="s">
        <v>268</v>
      </c>
      <c r="Z2229" s="116">
        <v>0</v>
      </c>
      <c r="AA2229" s="116">
        <v>1</v>
      </c>
      <c r="AB2229" s="116">
        <v>2.5156139704381899</v>
      </c>
      <c r="AC2229" s="116">
        <v>0.42249918542804998</v>
      </c>
      <c r="AD2229" s="116">
        <v>884.54149840707896</v>
      </c>
      <c r="AF2229" s="116">
        <v>-1</v>
      </c>
      <c r="AG2229" s="116">
        <v>-1</v>
      </c>
      <c r="AH2229" s="116">
        <v>-1</v>
      </c>
      <c r="AI2229" s="116">
        <v>-1</v>
      </c>
      <c r="AJ2229" s="116">
        <v>0</v>
      </c>
      <c r="AM2229" s="116" t="s">
        <v>319</v>
      </c>
      <c r="AN2229" s="116">
        <v>-1</v>
      </c>
      <c r="AQ2229" s="116">
        <v>778</v>
      </c>
      <c r="AR2229" s="116" t="s">
        <v>329</v>
      </c>
      <c r="AS2229" s="116" t="s">
        <v>250</v>
      </c>
      <c r="AT2229" s="116" t="s">
        <v>268</v>
      </c>
      <c r="AV2229" s="116">
        <v>181.56525202080201</v>
      </c>
      <c r="AW2229" s="116">
        <v>0.71738969860000001</v>
      </c>
    </row>
    <row r="2230" spans="1:49" x14ac:dyDescent="0.25">
      <c r="A2230" s="127">
        <v>180000</v>
      </c>
      <c r="B2230" s="127">
        <v>740000</v>
      </c>
      <c r="C2230" s="127">
        <v>740000</v>
      </c>
      <c r="D2230" s="116" t="s">
        <v>314</v>
      </c>
      <c r="E2230" s="116" t="s">
        <v>315</v>
      </c>
      <c r="F2230" s="116" t="s">
        <v>316</v>
      </c>
      <c r="G2230" s="116" t="s">
        <v>317</v>
      </c>
      <c r="H2230" s="116">
        <v>0.36</v>
      </c>
      <c r="I2230" s="116">
        <v>0.57999999999999996</v>
      </c>
      <c r="J2230" s="116" t="s">
        <v>268</v>
      </c>
      <c r="K2230" s="116">
        <v>0.21647067392096001</v>
      </c>
      <c r="L2230" s="116">
        <v>3595.62033780927</v>
      </c>
      <c r="M2230" s="116">
        <v>10.2258546043048</v>
      </c>
      <c r="N2230" s="116">
        <v>1.7174396753218399</v>
      </c>
      <c r="O2230" s="116">
        <v>2.21359763761166</v>
      </c>
      <c r="P2230" s="116">
        <v>0.37177532393551999</v>
      </c>
      <c r="Q2230" s="116">
        <v>778.34635768950204</v>
      </c>
      <c r="R2230" s="116">
        <v>1310</v>
      </c>
      <c r="S2230" s="116" t="s">
        <v>318</v>
      </c>
      <c r="T2230" s="116">
        <v>1310</v>
      </c>
      <c r="U2230" s="116" t="s">
        <v>268</v>
      </c>
      <c r="V2230" s="116" t="s">
        <v>268</v>
      </c>
      <c r="Z2230" s="116">
        <v>0</v>
      </c>
      <c r="AA2230" s="116">
        <v>1</v>
      </c>
      <c r="AB2230" s="116">
        <v>2.21359763761166</v>
      </c>
      <c r="AC2230" s="116">
        <v>0.37177532393551999</v>
      </c>
      <c r="AD2230" s="116">
        <v>778.34635768950204</v>
      </c>
      <c r="AF2230" s="116">
        <v>-1</v>
      </c>
      <c r="AG2230" s="116">
        <v>-1</v>
      </c>
      <c r="AH2230" s="116">
        <v>-1</v>
      </c>
      <c r="AI2230" s="116">
        <v>-1</v>
      </c>
      <c r="AJ2230" s="116">
        <v>0</v>
      </c>
      <c r="AM2230" s="116" t="s">
        <v>319</v>
      </c>
      <c r="AN2230" s="116">
        <v>-1</v>
      </c>
      <c r="AQ2230" s="116">
        <v>778</v>
      </c>
      <c r="AR2230" s="116" t="s">
        <v>329</v>
      </c>
      <c r="AS2230" s="116" t="s">
        <v>250</v>
      </c>
      <c r="AT2230" s="116" t="s">
        <v>268</v>
      </c>
      <c r="AV2230" s="116">
        <v>119.19757970756901</v>
      </c>
      <c r="AW2230" s="116">
        <v>0.63126225280000003</v>
      </c>
    </row>
    <row r="2231" spans="1:49" x14ac:dyDescent="0.25">
      <c r="A2231" s="127">
        <v>180000</v>
      </c>
      <c r="B2231" s="127">
        <v>740000</v>
      </c>
      <c r="C2231" s="127">
        <v>740000</v>
      </c>
      <c r="D2231" s="116" t="s">
        <v>314</v>
      </c>
      <c r="E2231" s="116" t="s">
        <v>315</v>
      </c>
      <c r="F2231" s="116" t="s">
        <v>316</v>
      </c>
      <c r="G2231" s="116" t="s">
        <v>317</v>
      </c>
      <c r="H2231" s="116">
        <v>0.36</v>
      </c>
      <c r="I2231" s="116">
        <v>0.57999999999999996</v>
      </c>
      <c r="J2231" s="116" t="s">
        <v>268</v>
      </c>
      <c r="K2231" s="116">
        <v>4.0742751084039998E-2</v>
      </c>
      <c r="L2231" s="116">
        <v>3595.62033780927</v>
      </c>
      <c r="M2231" s="116">
        <v>10.2258546043048</v>
      </c>
      <c r="N2231" s="116">
        <v>1.7174396753218399</v>
      </c>
      <c r="O2231" s="116">
        <v>0.41662944876480001</v>
      </c>
      <c r="P2231" s="116">
        <v>6.9973217193490006E-2</v>
      </c>
      <c r="Q2231" s="116">
        <v>146.49546441608601</v>
      </c>
      <c r="R2231" s="116">
        <v>1310</v>
      </c>
      <c r="S2231" s="116" t="s">
        <v>318</v>
      </c>
      <c r="T2231" s="116">
        <v>1310</v>
      </c>
      <c r="U2231" s="116" t="s">
        <v>268</v>
      </c>
      <c r="V2231" s="116" t="s">
        <v>268</v>
      </c>
      <c r="Z2231" s="116">
        <v>0</v>
      </c>
      <c r="AA2231" s="116">
        <v>1</v>
      </c>
      <c r="AB2231" s="116">
        <v>0.41662944876480001</v>
      </c>
      <c r="AC2231" s="116">
        <v>6.9973217193490006E-2</v>
      </c>
      <c r="AD2231" s="116">
        <v>146.49546441608399</v>
      </c>
      <c r="AF2231" s="116">
        <v>-1</v>
      </c>
      <c r="AG2231" s="116">
        <v>-1</v>
      </c>
      <c r="AH2231" s="116">
        <v>-1</v>
      </c>
      <c r="AI2231" s="116">
        <v>-1</v>
      </c>
      <c r="AJ2231" s="116">
        <v>0</v>
      </c>
      <c r="AM2231" s="116" t="s">
        <v>319</v>
      </c>
      <c r="AN2231" s="116">
        <v>-1</v>
      </c>
      <c r="AQ2231" s="116">
        <v>778</v>
      </c>
      <c r="AR2231" s="116" t="s">
        <v>329</v>
      </c>
      <c r="AS2231" s="116" t="s">
        <v>250</v>
      </c>
      <c r="AT2231" s="116" t="s">
        <v>268</v>
      </c>
      <c r="AV2231" s="116">
        <v>75.682591629163298</v>
      </c>
      <c r="AW2231" s="116">
        <v>0.1188122177</v>
      </c>
    </row>
    <row r="2232" spans="1:49" x14ac:dyDescent="0.25">
      <c r="A2232" s="127">
        <v>180000</v>
      </c>
      <c r="B2232" s="127">
        <v>740000</v>
      </c>
      <c r="C2232" s="127">
        <v>740000</v>
      </c>
      <c r="D2232" s="116" t="s">
        <v>314</v>
      </c>
      <c r="E2232" s="116" t="s">
        <v>315</v>
      </c>
      <c r="F2232" s="116" t="s">
        <v>316</v>
      </c>
      <c r="G2232" s="116" t="s">
        <v>317</v>
      </c>
      <c r="H2232" s="116">
        <v>0.36</v>
      </c>
      <c r="I2232" s="116">
        <v>0.57999999999999996</v>
      </c>
      <c r="J2232" s="116" t="s">
        <v>268</v>
      </c>
      <c r="K2232" s="116">
        <v>0.34552487081043998</v>
      </c>
      <c r="L2232" s="116">
        <v>3867.07588736564</v>
      </c>
      <c r="M2232" s="116">
        <v>11.230890811078799</v>
      </c>
      <c r="N2232" s="116">
        <v>1.9671785825108901</v>
      </c>
      <c r="O2232" s="116">
        <v>3.8805520965842</v>
      </c>
      <c r="P2232" s="116">
        <v>0.67970912558314001</v>
      </c>
      <c r="Q2232" s="116">
        <v>1336.1708963961801</v>
      </c>
      <c r="R2232" s="116">
        <v>1210</v>
      </c>
      <c r="S2232" s="116" t="s">
        <v>318</v>
      </c>
      <c r="T2232" s="116">
        <v>1210</v>
      </c>
      <c r="U2232" s="116" t="s">
        <v>268</v>
      </c>
      <c r="V2232" s="116" t="s">
        <v>268</v>
      </c>
      <c r="Z2232" s="116">
        <v>0</v>
      </c>
      <c r="AA2232" s="116">
        <v>1</v>
      </c>
      <c r="AB2232" s="116">
        <v>3.8805520965842</v>
      </c>
      <c r="AC2232" s="116">
        <v>0.67970912558314001</v>
      </c>
      <c r="AD2232" s="116">
        <v>1336.1708963961801</v>
      </c>
      <c r="AF2232" s="116">
        <v>-1</v>
      </c>
      <c r="AG2232" s="116">
        <v>-1</v>
      </c>
      <c r="AH2232" s="116">
        <v>-1</v>
      </c>
      <c r="AI2232" s="116">
        <v>-1</v>
      </c>
      <c r="AJ2232" s="116">
        <v>0</v>
      </c>
      <c r="AM2232" s="116" t="s">
        <v>319</v>
      </c>
      <c r="AN2232" s="116">
        <v>-1</v>
      </c>
      <c r="AQ2232" s="116">
        <v>778</v>
      </c>
      <c r="AR2232" s="116" t="s">
        <v>329</v>
      </c>
      <c r="AS2232" s="116" t="s">
        <v>250</v>
      </c>
      <c r="AT2232" s="116" t="s">
        <v>268</v>
      </c>
      <c r="AV2232" s="116">
        <v>200.04062318170301</v>
      </c>
      <c r="AW2232" s="116">
        <v>1.0836746929000001</v>
      </c>
    </row>
    <row r="2233" spans="1:49" x14ac:dyDescent="0.25">
      <c r="A2233" s="127">
        <v>180000</v>
      </c>
      <c r="B2233" s="127">
        <v>740000</v>
      </c>
      <c r="C2233" s="127">
        <v>740000</v>
      </c>
      <c r="D2233" s="116" t="s">
        <v>314</v>
      </c>
      <c r="E2233" s="116" t="s">
        <v>315</v>
      </c>
      <c r="F2233" s="116" t="s">
        <v>316</v>
      </c>
      <c r="G2233" s="116" t="s">
        <v>317</v>
      </c>
      <c r="H2233" s="116">
        <v>0.36</v>
      </c>
      <c r="I2233" s="116">
        <v>0.57999999999999996</v>
      </c>
      <c r="J2233" s="116" t="s">
        <v>268</v>
      </c>
      <c r="K2233" s="116">
        <v>6.4289006442690005E-2</v>
      </c>
      <c r="L2233" s="116">
        <v>3867.07588736564</v>
      </c>
      <c r="M2233" s="116">
        <v>11.230890811078799</v>
      </c>
      <c r="N2233" s="116">
        <v>1.9671785825108901</v>
      </c>
      <c r="O2233" s="116">
        <v>0.72202281171059002</v>
      </c>
      <c r="P2233" s="116">
        <v>0.12646795656495999</v>
      </c>
      <c r="Q2233" s="116">
        <v>248.61046663721999</v>
      </c>
      <c r="R2233" s="116">
        <v>1310</v>
      </c>
      <c r="S2233" s="116" t="s">
        <v>318</v>
      </c>
      <c r="T2233" s="116">
        <v>1310</v>
      </c>
      <c r="U2233" s="116" t="s">
        <v>268</v>
      </c>
      <c r="V2233" s="116" t="s">
        <v>268</v>
      </c>
      <c r="Z2233" s="116">
        <v>0</v>
      </c>
      <c r="AA2233" s="116">
        <v>1</v>
      </c>
      <c r="AB2233" s="116">
        <v>0.72202281171059002</v>
      </c>
      <c r="AC2233" s="116">
        <v>0.12646795656495999</v>
      </c>
      <c r="AD2233" s="116">
        <v>248.61046663721999</v>
      </c>
      <c r="AF2233" s="116">
        <v>-1</v>
      </c>
      <c r="AG2233" s="116">
        <v>-1</v>
      </c>
      <c r="AH2233" s="116">
        <v>-1</v>
      </c>
      <c r="AI2233" s="116">
        <v>-1</v>
      </c>
      <c r="AJ2233" s="116">
        <v>0</v>
      </c>
      <c r="AM2233" s="116" t="s">
        <v>319</v>
      </c>
      <c r="AN2233" s="116">
        <v>-1</v>
      </c>
      <c r="AQ2233" s="116">
        <v>778</v>
      </c>
      <c r="AR2233" s="116" t="s">
        <v>329</v>
      </c>
      <c r="AS2233" s="116" t="s">
        <v>250</v>
      </c>
      <c r="AT2233" s="116" t="s">
        <v>268</v>
      </c>
      <c r="AV2233" s="116">
        <v>65.910773761377101</v>
      </c>
      <c r="AW2233" s="116">
        <v>0.2016305488</v>
      </c>
    </row>
    <row r="2234" spans="1:49" x14ac:dyDescent="0.25">
      <c r="A2234" s="127">
        <v>180000</v>
      </c>
      <c r="B2234" s="127">
        <v>740000</v>
      </c>
      <c r="C2234" s="127">
        <v>740000</v>
      </c>
      <c r="D2234" s="116" t="s">
        <v>314</v>
      </c>
      <c r="E2234" s="116" t="s">
        <v>315</v>
      </c>
      <c r="F2234" s="116" t="s">
        <v>316</v>
      </c>
      <c r="G2234" s="116" t="s">
        <v>317</v>
      </c>
      <c r="H2234" s="116">
        <v>0.36</v>
      </c>
      <c r="I2234" s="116">
        <v>0.57999999999999996</v>
      </c>
      <c r="J2234" s="116" t="s">
        <v>268</v>
      </c>
      <c r="K2234" s="116">
        <v>6.7748965813860001E-2</v>
      </c>
      <c r="L2234" s="116">
        <v>3867.07588736564</v>
      </c>
      <c r="M2234" s="116">
        <v>11.230890811078799</v>
      </c>
      <c r="N2234" s="116">
        <v>1.9671785825108901</v>
      </c>
      <c r="O2234" s="116">
        <v>0.76088123761903004</v>
      </c>
      <c r="P2234" s="116">
        <v>0.13327431453628999</v>
      </c>
      <c r="Q2234" s="116">
        <v>261.990392092756</v>
      </c>
      <c r="R2234" s="116">
        <v>1310</v>
      </c>
      <c r="S2234" s="116" t="s">
        <v>318</v>
      </c>
      <c r="T2234" s="116">
        <v>1310</v>
      </c>
      <c r="U2234" s="116" t="s">
        <v>268</v>
      </c>
      <c r="V2234" s="116" t="s">
        <v>268</v>
      </c>
      <c r="Z2234" s="116">
        <v>0</v>
      </c>
      <c r="AA2234" s="116">
        <v>1</v>
      </c>
      <c r="AB2234" s="116">
        <v>0.76088123761903004</v>
      </c>
      <c r="AC2234" s="116">
        <v>0.13327431453628999</v>
      </c>
      <c r="AD2234" s="116">
        <v>261.990392092756</v>
      </c>
      <c r="AF2234" s="116">
        <v>-1</v>
      </c>
      <c r="AG2234" s="116">
        <v>-1</v>
      </c>
      <c r="AH2234" s="116">
        <v>-1</v>
      </c>
      <c r="AI2234" s="116">
        <v>-1</v>
      </c>
      <c r="AJ2234" s="116">
        <v>0</v>
      </c>
      <c r="AM2234" s="116" t="s">
        <v>319</v>
      </c>
      <c r="AN2234" s="116">
        <v>-1</v>
      </c>
      <c r="AQ2234" s="116">
        <v>778</v>
      </c>
      <c r="AR2234" s="116" t="s">
        <v>329</v>
      </c>
      <c r="AS2234" s="116" t="s">
        <v>250</v>
      </c>
      <c r="AT2234" s="116" t="s">
        <v>268</v>
      </c>
      <c r="AV2234" s="116">
        <v>66.371729078226707</v>
      </c>
      <c r="AW2234" s="116">
        <v>0.21248206980000001</v>
      </c>
    </row>
    <row r="2235" spans="1:49" x14ac:dyDescent="0.25">
      <c r="A2235" s="127">
        <v>180000</v>
      </c>
      <c r="B2235" s="127">
        <v>740000</v>
      </c>
      <c r="C2235" s="127">
        <v>740000</v>
      </c>
      <c r="D2235" s="116" t="s">
        <v>314</v>
      </c>
      <c r="E2235" s="116" t="s">
        <v>315</v>
      </c>
      <c r="F2235" s="116" t="s">
        <v>316</v>
      </c>
      <c r="G2235" s="116" t="s">
        <v>317</v>
      </c>
      <c r="H2235" s="116">
        <v>0.36</v>
      </c>
      <c r="I2235" s="116">
        <v>0.57999999999999996</v>
      </c>
      <c r="J2235" s="116" t="s">
        <v>268</v>
      </c>
      <c r="K2235" s="116">
        <v>8.8368912153209994E-2</v>
      </c>
      <c r="L2235" s="116">
        <v>3867.07588736564</v>
      </c>
      <c r="M2235" s="116">
        <v>11.230890811078799</v>
      </c>
      <c r="N2235" s="116">
        <v>1.9671785825108901</v>
      </c>
      <c r="O2235" s="116">
        <v>0.99246160348655998</v>
      </c>
      <c r="P2235" s="116">
        <v>0.17383743134759</v>
      </c>
      <c r="Q2235" s="116">
        <v>341.729289380426</v>
      </c>
      <c r="R2235" s="116">
        <v>1310</v>
      </c>
      <c r="S2235" s="116" t="s">
        <v>318</v>
      </c>
      <c r="T2235" s="116">
        <v>1310</v>
      </c>
      <c r="U2235" s="116" t="s">
        <v>268</v>
      </c>
      <c r="V2235" s="116" t="s">
        <v>268</v>
      </c>
      <c r="Z2235" s="116">
        <v>0</v>
      </c>
      <c r="AA2235" s="116">
        <v>1</v>
      </c>
      <c r="AB2235" s="116">
        <v>0.99246160348655998</v>
      </c>
      <c r="AC2235" s="116">
        <v>0.17383743134759</v>
      </c>
      <c r="AD2235" s="116">
        <v>341.72928938042702</v>
      </c>
      <c r="AF2235" s="116">
        <v>-1</v>
      </c>
      <c r="AG2235" s="116">
        <v>-1</v>
      </c>
      <c r="AH2235" s="116">
        <v>-1</v>
      </c>
      <c r="AI2235" s="116">
        <v>-1</v>
      </c>
      <c r="AJ2235" s="116">
        <v>0</v>
      </c>
      <c r="AM2235" s="116" t="s">
        <v>319</v>
      </c>
      <c r="AN2235" s="116">
        <v>-1</v>
      </c>
      <c r="AQ2235" s="116">
        <v>778</v>
      </c>
      <c r="AR2235" s="116" t="s">
        <v>329</v>
      </c>
      <c r="AS2235" s="116" t="s">
        <v>250</v>
      </c>
      <c r="AT2235" s="116" t="s">
        <v>268</v>
      </c>
      <c r="AV2235" s="116">
        <v>75.658998261688296</v>
      </c>
      <c r="AW2235" s="116">
        <v>0.27715270829999999</v>
      </c>
    </row>
    <row r="2236" spans="1:49" x14ac:dyDescent="0.25">
      <c r="A2236" s="127">
        <v>180000</v>
      </c>
      <c r="B2236" s="127">
        <v>740000</v>
      </c>
      <c r="C2236" s="127">
        <v>740000</v>
      </c>
      <c r="D2236" s="116" t="s">
        <v>314</v>
      </c>
      <c r="E2236" s="116" t="s">
        <v>315</v>
      </c>
      <c r="F2236" s="116" t="s">
        <v>316</v>
      </c>
      <c r="G2236" s="116" t="s">
        <v>317</v>
      </c>
      <c r="H2236" s="116">
        <v>0.36</v>
      </c>
      <c r="I2236" s="116">
        <v>0.57999999999999996</v>
      </c>
      <c r="J2236" s="116" t="s">
        <v>268</v>
      </c>
      <c r="K2236" s="116">
        <v>1.1974572998900001E-3</v>
      </c>
      <c r="L2236" s="116">
        <v>3867.07588736564</v>
      </c>
      <c r="M2236" s="116">
        <v>11.230890811078799</v>
      </c>
      <c r="N2236" s="116">
        <v>1.9671785825108901</v>
      </c>
      <c r="O2236" s="116">
        <v>1.344851218603E-2</v>
      </c>
      <c r="P2236" s="116">
        <v>2.3556123538200002E-3</v>
      </c>
      <c r="Q2236" s="116">
        <v>4.6306582505700504</v>
      </c>
      <c r="R2236" s="116">
        <v>1310</v>
      </c>
      <c r="S2236" s="116" t="s">
        <v>318</v>
      </c>
      <c r="T2236" s="116">
        <v>1310</v>
      </c>
      <c r="U2236" s="116" t="s">
        <v>268</v>
      </c>
      <c r="V2236" s="116" t="s">
        <v>268</v>
      </c>
      <c r="Z2236" s="116">
        <v>0</v>
      </c>
      <c r="AA2236" s="116">
        <v>1</v>
      </c>
      <c r="AB2236" s="116">
        <v>1.344851218603E-2</v>
      </c>
      <c r="AC2236" s="116">
        <v>2.3556123538200002E-3</v>
      </c>
      <c r="AD2236" s="116">
        <v>4.6306582505709404</v>
      </c>
      <c r="AF2236" s="116">
        <v>-1</v>
      </c>
      <c r="AG2236" s="116">
        <v>-1</v>
      </c>
      <c r="AH2236" s="116">
        <v>-1</v>
      </c>
      <c r="AI2236" s="116">
        <v>-1</v>
      </c>
      <c r="AJ2236" s="116">
        <v>0</v>
      </c>
      <c r="AM2236" s="116" t="s">
        <v>319</v>
      </c>
      <c r="AN2236" s="116">
        <v>-1</v>
      </c>
      <c r="AQ2236" s="116">
        <v>778</v>
      </c>
      <c r="AR2236" s="116" t="s">
        <v>329</v>
      </c>
      <c r="AS2236" s="116" t="s">
        <v>250</v>
      </c>
      <c r="AT2236" s="116" t="s">
        <v>268</v>
      </c>
      <c r="AV2236" s="116">
        <v>31.973313351440101</v>
      </c>
      <c r="AW2236" s="116">
        <v>3.7556028000000001E-3</v>
      </c>
    </row>
    <row r="2237" spans="1:49" x14ac:dyDescent="0.25">
      <c r="A2237" s="127">
        <v>180000</v>
      </c>
      <c r="B2237" s="127">
        <v>740000</v>
      </c>
      <c r="C2237" s="127">
        <v>740000</v>
      </c>
      <c r="D2237" s="116" t="s">
        <v>314</v>
      </c>
      <c r="E2237" s="116" t="s">
        <v>315</v>
      </c>
      <c r="F2237" s="116" t="s">
        <v>316</v>
      </c>
      <c r="G2237" s="116" t="s">
        <v>317</v>
      </c>
      <c r="H2237" s="116">
        <v>0.36</v>
      </c>
      <c r="I2237" s="116">
        <v>0.57999999999999996</v>
      </c>
      <c r="J2237" s="116" t="s">
        <v>268</v>
      </c>
      <c r="K2237" s="116">
        <v>5.0634241147809997E-2</v>
      </c>
      <c r="L2237" s="116">
        <v>3867.07588736564</v>
      </c>
      <c r="M2237" s="116">
        <v>11.230890811078799</v>
      </c>
      <c r="N2237" s="116">
        <v>1.9671785825108901</v>
      </c>
      <c r="O2237" s="116">
        <v>0.56866763363288997</v>
      </c>
      <c r="P2237" s="116">
        <v>9.9606594727659994E-2</v>
      </c>
      <c r="Q2237" s="116">
        <v>195.806453017753</v>
      </c>
      <c r="R2237" s="116">
        <v>1310</v>
      </c>
      <c r="S2237" s="116" t="s">
        <v>318</v>
      </c>
      <c r="T2237" s="116">
        <v>1310</v>
      </c>
      <c r="U2237" s="116" t="s">
        <v>268</v>
      </c>
      <c r="V2237" s="116" t="s">
        <v>268</v>
      </c>
      <c r="Z2237" s="116">
        <v>0</v>
      </c>
      <c r="AA2237" s="116">
        <v>1</v>
      </c>
      <c r="AB2237" s="116">
        <v>0.56866763363288997</v>
      </c>
      <c r="AC2237" s="116">
        <v>9.9606594727659994E-2</v>
      </c>
      <c r="AD2237" s="116">
        <v>195.80645301775101</v>
      </c>
      <c r="AF2237" s="116">
        <v>-1</v>
      </c>
      <c r="AG2237" s="116">
        <v>-1</v>
      </c>
      <c r="AH2237" s="116">
        <v>-1</v>
      </c>
      <c r="AI2237" s="116">
        <v>-1</v>
      </c>
      <c r="AJ2237" s="116">
        <v>0</v>
      </c>
      <c r="AM2237" s="116" t="s">
        <v>319</v>
      </c>
      <c r="AN2237" s="116">
        <v>-1</v>
      </c>
      <c r="AQ2237" s="116">
        <v>778</v>
      </c>
      <c r="AR2237" s="116" t="s">
        <v>329</v>
      </c>
      <c r="AS2237" s="116" t="s">
        <v>250</v>
      </c>
      <c r="AT2237" s="116" t="s">
        <v>268</v>
      </c>
      <c r="AV2237" s="116">
        <v>57.315032856037703</v>
      </c>
      <c r="AW2237" s="116">
        <v>0.15880490920000001</v>
      </c>
    </row>
    <row r="2238" spans="1:49" x14ac:dyDescent="0.25">
      <c r="A2238" s="127">
        <v>180000</v>
      </c>
      <c r="B2238" s="127">
        <v>740000</v>
      </c>
      <c r="C2238" s="127">
        <v>740000</v>
      </c>
      <c r="D2238" s="116" t="s">
        <v>314</v>
      </c>
      <c r="E2238" s="116" t="s">
        <v>315</v>
      </c>
      <c r="F2238" s="116" t="s">
        <v>316</v>
      </c>
      <c r="G2238" s="116" t="s">
        <v>317</v>
      </c>
      <c r="H2238" s="116">
        <v>0.36</v>
      </c>
      <c r="I2238" s="116">
        <v>0.57999999999999996</v>
      </c>
      <c r="J2238" s="116" t="s">
        <v>268</v>
      </c>
      <c r="K2238" s="116">
        <v>0.32289156606066</v>
      </c>
      <c r="L2238" s="116">
        <v>3850.24077402478</v>
      </c>
      <c r="M2238" s="116">
        <v>10.6645785838215</v>
      </c>
      <c r="N2238" s="116">
        <v>1.8484028946816899</v>
      </c>
      <c r="O2238" s="116">
        <v>3.4435024803071501</v>
      </c>
      <c r="P2238" s="116">
        <v>0.59683370537483005</v>
      </c>
      <c r="Q2238" s="116">
        <v>1243.2102732354799</v>
      </c>
      <c r="R2238" s="116">
        <v>1210</v>
      </c>
      <c r="S2238" s="116" t="s">
        <v>318</v>
      </c>
      <c r="T2238" s="116">
        <v>1210</v>
      </c>
      <c r="U2238" s="116" t="s">
        <v>268</v>
      </c>
      <c r="V2238" s="116" t="s">
        <v>268</v>
      </c>
      <c r="Z2238" s="116">
        <v>0</v>
      </c>
      <c r="AA2238" s="116">
        <v>1</v>
      </c>
      <c r="AB2238" s="116">
        <v>3.4435024803071501</v>
      </c>
      <c r="AC2238" s="116">
        <v>0.59683370537483005</v>
      </c>
      <c r="AD2238" s="116">
        <v>1243.2102732354799</v>
      </c>
      <c r="AF2238" s="116">
        <v>-1</v>
      </c>
      <c r="AG2238" s="116">
        <v>-1</v>
      </c>
      <c r="AH2238" s="116">
        <v>-1</v>
      </c>
      <c r="AI2238" s="116">
        <v>-1</v>
      </c>
      <c r="AJ2238" s="116">
        <v>0</v>
      </c>
      <c r="AM2238" s="116" t="s">
        <v>319</v>
      </c>
      <c r="AN2238" s="116">
        <v>-1</v>
      </c>
      <c r="AQ2238" s="116">
        <v>778</v>
      </c>
      <c r="AR2238" s="116" t="s">
        <v>329</v>
      </c>
      <c r="AS2238" s="116" t="s">
        <v>250</v>
      </c>
      <c r="AT2238" s="116" t="s">
        <v>268</v>
      </c>
      <c r="AV2238" s="116">
        <v>165.22568566295999</v>
      </c>
      <c r="AW2238" s="116">
        <v>1.0082808379999999</v>
      </c>
    </row>
    <row r="2239" spans="1:49" x14ac:dyDescent="0.25">
      <c r="A2239" s="127">
        <v>180000</v>
      </c>
      <c r="B2239" s="127">
        <v>740000</v>
      </c>
      <c r="C2239" s="127">
        <v>740000</v>
      </c>
      <c r="D2239" s="116" t="s">
        <v>314</v>
      </c>
      <c r="E2239" s="116" t="s">
        <v>315</v>
      </c>
      <c r="F2239" s="116" t="s">
        <v>316</v>
      </c>
      <c r="G2239" s="116" t="s">
        <v>317</v>
      </c>
      <c r="H2239" s="116">
        <v>0.36</v>
      </c>
      <c r="I2239" s="116">
        <v>0.57999999999999996</v>
      </c>
      <c r="J2239" s="116" t="s">
        <v>268</v>
      </c>
      <c r="K2239" s="116">
        <v>8.2298584450219994E-2</v>
      </c>
      <c r="L2239" s="116">
        <v>3850.24077402478</v>
      </c>
      <c r="M2239" s="116">
        <v>10.6645785838215</v>
      </c>
      <c r="N2239" s="116">
        <v>1.8484028946816899</v>
      </c>
      <c r="O2239" s="116">
        <v>0.87767972120663995</v>
      </c>
      <c r="P2239" s="116">
        <v>0.15212094172599</v>
      </c>
      <c r="Q2239" s="116">
        <v>316.86936549475899</v>
      </c>
      <c r="R2239" s="116">
        <v>1310</v>
      </c>
      <c r="S2239" s="116" t="s">
        <v>318</v>
      </c>
      <c r="T2239" s="116">
        <v>1310</v>
      </c>
      <c r="U2239" s="116" t="s">
        <v>268</v>
      </c>
      <c r="V2239" s="116" t="s">
        <v>268</v>
      </c>
      <c r="Z2239" s="116">
        <v>0</v>
      </c>
      <c r="AA2239" s="116">
        <v>1</v>
      </c>
      <c r="AB2239" s="116">
        <v>0.87767972120663995</v>
      </c>
      <c r="AC2239" s="116">
        <v>0.15212094172599</v>
      </c>
      <c r="AD2239" s="116">
        <v>316.86936549475899</v>
      </c>
      <c r="AF2239" s="116">
        <v>-1</v>
      </c>
      <c r="AG2239" s="116">
        <v>-1</v>
      </c>
      <c r="AH2239" s="116">
        <v>-1</v>
      </c>
      <c r="AI2239" s="116">
        <v>-1</v>
      </c>
      <c r="AJ2239" s="116">
        <v>0</v>
      </c>
      <c r="AM2239" s="116" t="s">
        <v>319</v>
      </c>
      <c r="AN2239" s="116">
        <v>-1</v>
      </c>
      <c r="AQ2239" s="116">
        <v>778</v>
      </c>
      <c r="AR2239" s="116" t="s">
        <v>329</v>
      </c>
      <c r="AS2239" s="116" t="s">
        <v>250</v>
      </c>
      <c r="AT2239" s="116" t="s">
        <v>268</v>
      </c>
      <c r="AV2239" s="116">
        <v>80.588904283745094</v>
      </c>
      <c r="AW2239" s="116">
        <v>0.25699056409999999</v>
      </c>
    </row>
    <row r="2240" spans="1:49" x14ac:dyDescent="0.25">
      <c r="A2240" s="127">
        <v>180000</v>
      </c>
      <c r="B2240" s="127">
        <v>740000</v>
      </c>
      <c r="C2240" s="127">
        <v>740000</v>
      </c>
      <c r="D2240" s="116" t="s">
        <v>314</v>
      </c>
      <c r="E2240" s="116" t="s">
        <v>315</v>
      </c>
      <c r="F2240" s="116" t="s">
        <v>316</v>
      </c>
      <c r="G2240" s="116" t="s">
        <v>317</v>
      </c>
      <c r="H2240" s="116">
        <v>0.36</v>
      </c>
      <c r="I2240" s="116">
        <v>0.57999999999999996</v>
      </c>
      <c r="J2240" s="116" t="s">
        <v>268</v>
      </c>
      <c r="K2240" s="116">
        <v>0.12417600420322</v>
      </c>
      <c r="L2240" s="116">
        <v>3850.24077402478</v>
      </c>
      <c r="M2240" s="116">
        <v>10.6645785838215</v>
      </c>
      <c r="N2240" s="116">
        <v>1.8484028946816899</v>
      </c>
      <c r="O2240" s="116">
        <v>1.3242847550501899</v>
      </c>
      <c r="P2240" s="116">
        <v>0.22952728561923</v>
      </c>
      <c r="Q2240" s="116">
        <v>478.10751453871001</v>
      </c>
      <c r="R2240" s="116">
        <v>1310</v>
      </c>
      <c r="S2240" s="116" t="s">
        <v>318</v>
      </c>
      <c r="T2240" s="116">
        <v>1310</v>
      </c>
      <c r="U2240" s="116" t="s">
        <v>268</v>
      </c>
      <c r="V2240" s="116" t="s">
        <v>268</v>
      </c>
      <c r="Z2240" s="116">
        <v>0</v>
      </c>
      <c r="AA2240" s="116">
        <v>1</v>
      </c>
      <c r="AB2240" s="116">
        <v>1.3242847550501899</v>
      </c>
      <c r="AC2240" s="116">
        <v>0.22952728561923</v>
      </c>
      <c r="AD2240" s="116">
        <v>478.10751453871001</v>
      </c>
      <c r="AF2240" s="116">
        <v>-1</v>
      </c>
      <c r="AG2240" s="116">
        <v>-1</v>
      </c>
      <c r="AH2240" s="116">
        <v>-1</v>
      </c>
      <c r="AI2240" s="116">
        <v>-1</v>
      </c>
      <c r="AJ2240" s="116">
        <v>0</v>
      </c>
      <c r="AM2240" s="116" t="s">
        <v>319</v>
      </c>
      <c r="AN2240" s="116">
        <v>-1</v>
      </c>
      <c r="AQ2240" s="116">
        <v>778</v>
      </c>
      <c r="AR2240" s="116" t="s">
        <v>329</v>
      </c>
      <c r="AS2240" s="116" t="s">
        <v>250</v>
      </c>
      <c r="AT2240" s="116" t="s">
        <v>268</v>
      </c>
      <c r="AV2240" s="116">
        <v>93.111337315551694</v>
      </c>
      <c r="AW2240" s="116">
        <v>0.38775954140000002</v>
      </c>
    </row>
    <row r="2241" spans="1:49" x14ac:dyDescent="0.25">
      <c r="A2241" s="127">
        <v>180000</v>
      </c>
      <c r="B2241" s="127">
        <v>740000</v>
      </c>
      <c r="C2241" s="127">
        <v>740000</v>
      </c>
      <c r="D2241" s="116" t="s">
        <v>314</v>
      </c>
      <c r="E2241" s="116" t="s">
        <v>315</v>
      </c>
      <c r="F2241" s="116" t="s">
        <v>316</v>
      </c>
      <c r="G2241" s="116" t="s">
        <v>317</v>
      </c>
      <c r="H2241" s="116">
        <v>0.36</v>
      </c>
      <c r="I2241" s="116">
        <v>0.57999999999999996</v>
      </c>
      <c r="J2241" s="116" t="s">
        <v>268</v>
      </c>
      <c r="K2241" s="116">
        <v>8.8397298700660001E-2</v>
      </c>
      <c r="L2241" s="116">
        <v>3850.24077402478</v>
      </c>
      <c r="M2241" s="116">
        <v>10.6645785838215</v>
      </c>
      <c r="N2241" s="116">
        <v>1.8484028946816899</v>
      </c>
      <c r="O2241" s="116">
        <v>0.94271993859073</v>
      </c>
      <c r="P2241" s="116">
        <v>0.16339382280034001</v>
      </c>
      <c r="Q2241" s="116">
        <v>340.35088377092899</v>
      </c>
      <c r="R2241" s="116">
        <v>1310</v>
      </c>
      <c r="S2241" s="116" t="s">
        <v>318</v>
      </c>
      <c r="T2241" s="116">
        <v>1310</v>
      </c>
      <c r="U2241" s="116" t="s">
        <v>268</v>
      </c>
      <c r="V2241" s="116" t="s">
        <v>268</v>
      </c>
      <c r="Z2241" s="116">
        <v>0</v>
      </c>
      <c r="AA2241" s="116">
        <v>1</v>
      </c>
      <c r="AB2241" s="116">
        <v>0.94271993859073</v>
      </c>
      <c r="AC2241" s="116">
        <v>0.16339382280034001</v>
      </c>
      <c r="AD2241" s="116">
        <v>340.35088377092802</v>
      </c>
      <c r="AF2241" s="116">
        <v>-1</v>
      </c>
      <c r="AG2241" s="116">
        <v>-1</v>
      </c>
      <c r="AH2241" s="116">
        <v>-1</v>
      </c>
      <c r="AI2241" s="116">
        <v>-1</v>
      </c>
      <c r="AJ2241" s="116">
        <v>0</v>
      </c>
      <c r="AM2241" s="116" t="s">
        <v>319</v>
      </c>
      <c r="AN2241" s="116">
        <v>-1</v>
      </c>
      <c r="AQ2241" s="116">
        <v>778</v>
      </c>
      <c r="AR2241" s="116" t="s">
        <v>329</v>
      </c>
      <c r="AS2241" s="116" t="s">
        <v>250</v>
      </c>
      <c r="AT2241" s="116" t="s">
        <v>268</v>
      </c>
      <c r="AV2241" s="116">
        <v>75.891461768703607</v>
      </c>
      <c r="AW2241" s="116">
        <v>0.27603477999999998</v>
      </c>
    </row>
    <row r="2242" spans="1:49" x14ac:dyDescent="0.25">
      <c r="A2242" s="127">
        <v>180000</v>
      </c>
      <c r="B2242" s="127">
        <v>740000</v>
      </c>
      <c r="C2242" s="127">
        <v>740000</v>
      </c>
      <c r="D2242" s="116" t="s">
        <v>314</v>
      </c>
      <c r="E2242" s="116" t="s">
        <v>315</v>
      </c>
      <c r="F2242" s="116" t="s">
        <v>316</v>
      </c>
      <c r="G2242" s="116" t="s">
        <v>317</v>
      </c>
      <c r="H2242" s="116">
        <v>0.36</v>
      </c>
      <c r="I2242" s="116">
        <v>0.57999999999999996</v>
      </c>
      <c r="J2242" s="116" t="s">
        <v>330</v>
      </c>
      <c r="K2242" s="116">
        <v>6.1386576138900001E-2</v>
      </c>
      <c r="L2242" s="116">
        <v>3722.1966877724399</v>
      </c>
      <c r="M2242" s="116">
        <v>9.6004180682700699</v>
      </c>
      <c r="N2242" s="116">
        <v>1.3518087594830701</v>
      </c>
      <c r="O2242" s="116">
        <v>0.58933679471317002</v>
      </c>
      <c r="P2242" s="116">
        <v>8.2982911339240004E-2</v>
      </c>
      <c r="Q2242" s="116">
        <v>228.492910377919</v>
      </c>
      <c r="R2242" s="116">
        <v>4110</v>
      </c>
      <c r="S2242" s="116" t="s">
        <v>331</v>
      </c>
      <c r="T2242" s="116">
        <v>4110</v>
      </c>
      <c r="U2242" s="116" t="s">
        <v>268</v>
      </c>
      <c r="V2242" s="116" t="s">
        <v>268</v>
      </c>
      <c r="Y2242" s="116" t="s">
        <v>330</v>
      </c>
      <c r="Z2242" s="116">
        <v>0</v>
      </c>
      <c r="AA2242" s="116">
        <v>1</v>
      </c>
      <c r="AB2242" s="116">
        <v>0.58933679471317002</v>
      </c>
      <c r="AC2242" s="116">
        <v>8.2982911339240004E-2</v>
      </c>
      <c r="AD2242" s="116">
        <v>277.86340950204197</v>
      </c>
      <c r="AF2242" s="116">
        <v>-1</v>
      </c>
      <c r="AG2242" s="116">
        <v>-1</v>
      </c>
      <c r="AH2242" s="116">
        <v>-1</v>
      </c>
      <c r="AI2242" s="116">
        <v>-1</v>
      </c>
      <c r="AJ2242" s="116">
        <v>0</v>
      </c>
      <c r="AM2242" s="116" t="s">
        <v>319</v>
      </c>
      <c r="AN2242" s="116">
        <v>-1</v>
      </c>
      <c r="AQ2242" s="116">
        <v>778</v>
      </c>
      <c r="AR2242" s="116" t="s">
        <v>329</v>
      </c>
      <c r="AS2242" s="116" t="s">
        <v>250</v>
      </c>
      <c r="AT2242" s="116" t="s">
        <v>268</v>
      </c>
      <c r="AV2242" s="116">
        <v>109.723519204103</v>
      </c>
      <c r="AW2242" s="116">
        <v>0.22535556330000001</v>
      </c>
    </row>
    <row r="2243" spans="1:49" x14ac:dyDescent="0.25">
      <c r="A2243" s="127">
        <v>180000</v>
      </c>
      <c r="B2243" s="127">
        <v>740000</v>
      </c>
      <c r="C2243" s="127">
        <v>740000</v>
      </c>
      <c r="D2243" s="116" t="s">
        <v>314</v>
      </c>
      <c r="E2243" s="116" t="s">
        <v>315</v>
      </c>
      <c r="F2243" s="116" t="s">
        <v>316</v>
      </c>
      <c r="G2243" s="116" t="s">
        <v>317</v>
      </c>
      <c r="H2243" s="116">
        <v>0.36</v>
      </c>
      <c r="I2243" s="116">
        <v>0.57999999999999996</v>
      </c>
      <c r="J2243" s="116" t="s">
        <v>268</v>
      </c>
      <c r="K2243" s="116">
        <v>0.42047281878831999</v>
      </c>
      <c r="L2243" s="116">
        <v>3722.1966877724399</v>
      </c>
      <c r="M2243" s="116">
        <v>9.6004180682700699</v>
      </c>
      <c r="N2243" s="116">
        <v>1.3518087594830701</v>
      </c>
      <c r="O2243" s="116">
        <v>4.0367148467118303</v>
      </c>
      <c r="P2243" s="116">
        <v>0.56839883956258996</v>
      </c>
      <c r="Q2243" s="116">
        <v>1565.0825333922201</v>
      </c>
      <c r="R2243" s="116">
        <v>1210</v>
      </c>
      <c r="S2243" s="116" t="s">
        <v>318</v>
      </c>
      <c r="T2243" s="116">
        <v>1210</v>
      </c>
      <c r="U2243" s="116" t="s">
        <v>268</v>
      </c>
      <c r="V2243" s="116" t="s">
        <v>268</v>
      </c>
      <c r="Z2243" s="116">
        <v>0</v>
      </c>
      <c r="AA2243" s="116">
        <v>1</v>
      </c>
      <c r="AB2243" s="116">
        <v>4.0367148467118303</v>
      </c>
      <c r="AC2243" s="116">
        <v>0.56839883956258996</v>
      </c>
      <c r="AD2243" s="116">
        <v>1565.0825333922201</v>
      </c>
      <c r="AF2243" s="116">
        <v>-1</v>
      </c>
      <c r="AG2243" s="116">
        <v>-1</v>
      </c>
      <c r="AH2243" s="116">
        <v>-1</v>
      </c>
      <c r="AI2243" s="116">
        <v>-1</v>
      </c>
      <c r="AJ2243" s="116">
        <v>0</v>
      </c>
      <c r="AM2243" s="116" t="s">
        <v>319</v>
      </c>
      <c r="AN2243" s="116">
        <v>-1</v>
      </c>
      <c r="AQ2243" s="116">
        <v>778</v>
      </c>
      <c r="AR2243" s="116" t="s">
        <v>329</v>
      </c>
      <c r="AS2243" s="116" t="s">
        <v>250</v>
      </c>
      <c r="AT2243" s="116" t="s">
        <v>268</v>
      </c>
      <c r="AV2243" s="116">
        <v>168.44393442419599</v>
      </c>
      <c r="AW2243" s="116">
        <v>1.2693288998000001</v>
      </c>
    </row>
    <row r="2244" spans="1:49" x14ac:dyDescent="0.25">
      <c r="A2244" s="127">
        <v>180000</v>
      </c>
      <c r="B2244" s="127">
        <v>740000</v>
      </c>
      <c r="C2244" s="127">
        <v>740000</v>
      </c>
      <c r="D2244" s="116" t="s">
        <v>314</v>
      </c>
      <c r="E2244" s="116" t="s">
        <v>315</v>
      </c>
      <c r="F2244" s="116" t="s">
        <v>316</v>
      </c>
      <c r="G2244" s="116" t="s">
        <v>317</v>
      </c>
      <c r="H2244" s="116">
        <v>0.36</v>
      </c>
      <c r="I2244" s="116">
        <v>0.57999999999999996</v>
      </c>
      <c r="J2244" s="116" t="s">
        <v>268</v>
      </c>
      <c r="K2244" s="116">
        <v>0.23193396439756001</v>
      </c>
      <c r="L2244" s="116">
        <v>3853.5528779924498</v>
      </c>
      <c r="M2244" s="116">
        <v>10.5550525747283</v>
      </c>
      <c r="N2244" s="116">
        <v>1.87408888661319</v>
      </c>
      <c r="O2244" s="116">
        <v>2.44807518808144</v>
      </c>
      <c r="P2244" s="116">
        <v>0.43466486510559998</v>
      </c>
      <c r="Q2244" s="116">
        <v>893.76979600842105</v>
      </c>
      <c r="R2244" s="116">
        <v>1210</v>
      </c>
      <c r="S2244" s="116" t="s">
        <v>318</v>
      </c>
      <c r="T2244" s="116">
        <v>1210</v>
      </c>
      <c r="U2244" s="116" t="s">
        <v>268</v>
      </c>
      <c r="V2244" s="116" t="s">
        <v>268</v>
      </c>
      <c r="Z2244" s="116">
        <v>0</v>
      </c>
      <c r="AA2244" s="116">
        <v>1</v>
      </c>
      <c r="AB2244" s="116">
        <v>2.44807518808144</v>
      </c>
      <c r="AC2244" s="116">
        <v>0.43466486510559998</v>
      </c>
      <c r="AD2244" s="116">
        <v>893.76979600842105</v>
      </c>
      <c r="AF2244" s="116">
        <v>-1</v>
      </c>
      <c r="AG2244" s="116">
        <v>-1</v>
      </c>
      <c r="AH2244" s="116">
        <v>-1</v>
      </c>
      <c r="AI2244" s="116">
        <v>-1</v>
      </c>
      <c r="AJ2244" s="116">
        <v>0</v>
      </c>
      <c r="AM2244" s="116" t="s">
        <v>319</v>
      </c>
      <c r="AN2244" s="116">
        <v>-1</v>
      </c>
      <c r="AQ2244" s="116">
        <v>778</v>
      </c>
      <c r="AR2244" s="116" t="s">
        <v>329</v>
      </c>
      <c r="AS2244" s="116" t="s">
        <v>250</v>
      </c>
      <c r="AT2244" s="116" t="s">
        <v>268</v>
      </c>
      <c r="AV2244" s="116">
        <v>137.555867380123</v>
      </c>
      <c r="AW2244" s="116">
        <v>0.72487412490000003</v>
      </c>
    </row>
    <row r="2245" spans="1:49" x14ac:dyDescent="0.25">
      <c r="A2245" s="127">
        <v>180000</v>
      </c>
      <c r="B2245" s="127">
        <v>740000</v>
      </c>
      <c r="C2245" s="127">
        <v>740000</v>
      </c>
      <c r="D2245" s="116" t="s">
        <v>314</v>
      </c>
      <c r="E2245" s="116" t="s">
        <v>315</v>
      </c>
      <c r="F2245" s="116" t="s">
        <v>316</v>
      </c>
      <c r="G2245" s="116" t="s">
        <v>317</v>
      </c>
      <c r="H2245" s="116">
        <v>0.36</v>
      </c>
      <c r="I2245" s="116">
        <v>0.57999999999999996</v>
      </c>
      <c r="J2245" s="116" t="s">
        <v>268</v>
      </c>
      <c r="K2245" s="116">
        <v>8.3771139974609998E-2</v>
      </c>
      <c r="L2245" s="116">
        <v>3853.5528779924498</v>
      </c>
      <c r="M2245" s="116">
        <v>10.5550525747283</v>
      </c>
      <c r="N2245" s="116">
        <v>1.87408888661319</v>
      </c>
      <c r="O2245" s="116">
        <v>0.88420878667696001</v>
      </c>
      <c r="P2245" s="116">
        <v>0.15699456244533</v>
      </c>
      <c r="Q2245" s="116">
        <v>322.81651754187499</v>
      </c>
      <c r="R2245" s="116">
        <v>1310</v>
      </c>
      <c r="S2245" s="116" t="s">
        <v>318</v>
      </c>
      <c r="T2245" s="116">
        <v>1310</v>
      </c>
      <c r="U2245" s="116" t="s">
        <v>268</v>
      </c>
      <c r="V2245" s="116" t="s">
        <v>268</v>
      </c>
      <c r="Z2245" s="116">
        <v>0</v>
      </c>
      <c r="AA2245" s="116">
        <v>1</v>
      </c>
      <c r="AB2245" s="116">
        <v>0.88420878667696001</v>
      </c>
      <c r="AC2245" s="116">
        <v>0.15699456244533</v>
      </c>
      <c r="AD2245" s="116">
        <v>322.81651754187499</v>
      </c>
      <c r="AF2245" s="116">
        <v>-1</v>
      </c>
      <c r="AG2245" s="116">
        <v>-1</v>
      </c>
      <c r="AH2245" s="116">
        <v>-1</v>
      </c>
      <c r="AI2245" s="116">
        <v>-1</v>
      </c>
      <c r="AJ2245" s="116">
        <v>0</v>
      </c>
      <c r="AM2245" s="116" t="s">
        <v>319</v>
      </c>
      <c r="AN2245" s="116">
        <v>-1</v>
      </c>
      <c r="AQ2245" s="116">
        <v>778</v>
      </c>
      <c r="AR2245" s="116" t="s">
        <v>329</v>
      </c>
      <c r="AS2245" s="116" t="s">
        <v>250</v>
      </c>
      <c r="AT2245" s="116" t="s">
        <v>268</v>
      </c>
      <c r="AV2245" s="116">
        <v>113.568251513345</v>
      </c>
      <c r="AW2245" s="116">
        <v>0.26181388280000001</v>
      </c>
    </row>
    <row r="2246" spans="1:49" x14ac:dyDescent="0.25">
      <c r="A2246" s="127">
        <v>180000</v>
      </c>
      <c r="B2246" s="127">
        <v>740000</v>
      </c>
      <c r="C2246" s="127">
        <v>740000</v>
      </c>
      <c r="D2246" s="116" t="s">
        <v>314</v>
      </c>
      <c r="E2246" s="116" t="s">
        <v>315</v>
      </c>
      <c r="F2246" s="116" t="s">
        <v>316</v>
      </c>
      <c r="G2246" s="116" t="s">
        <v>317</v>
      </c>
      <c r="H2246" s="116">
        <v>0.36</v>
      </c>
      <c r="I2246" s="116">
        <v>0.57999999999999996</v>
      </c>
      <c r="J2246" s="116" t="s">
        <v>268</v>
      </c>
      <c r="K2246" s="116">
        <v>0.18284445714889999</v>
      </c>
      <c r="L2246" s="116">
        <v>3853.5528779924498</v>
      </c>
      <c r="M2246" s="116">
        <v>10.5550525747283</v>
      </c>
      <c r="N2246" s="116">
        <v>1.87408888661319</v>
      </c>
      <c r="O2246" s="116">
        <v>1.92993285820435</v>
      </c>
      <c r="P2246" s="116">
        <v>0.34266676512158001</v>
      </c>
      <c r="Q2246" s="116">
        <v>704.60078407112701</v>
      </c>
      <c r="R2246" s="116">
        <v>1310</v>
      </c>
      <c r="S2246" s="116" t="s">
        <v>318</v>
      </c>
      <c r="T2246" s="116">
        <v>1310</v>
      </c>
      <c r="U2246" s="116" t="s">
        <v>268</v>
      </c>
      <c r="V2246" s="116" t="s">
        <v>268</v>
      </c>
      <c r="Z2246" s="116">
        <v>0</v>
      </c>
      <c r="AA2246" s="116">
        <v>1</v>
      </c>
      <c r="AB2246" s="116">
        <v>1.92993285820435</v>
      </c>
      <c r="AC2246" s="116">
        <v>0.34266676512158001</v>
      </c>
      <c r="AD2246" s="116">
        <v>704.60078407112701</v>
      </c>
      <c r="AF2246" s="116">
        <v>-1</v>
      </c>
      <c r="AG2246" s="116">
        <v>-1</v>
      </c>
      <c r="AH2246" s="116">
        <v>-1</v>
      </c>
      <c r="AI2246" s="116">
        <v>-1</v>
      </c>
      <c r="AJ2246" s="116">
        <v>0</v>
      </c>
      <c r="AM2246" s="116" t="s">
        <v>319</v>
      </c>
      <c r="AN2246" s="116">
        <v>-1</v>
      </c>
      <c r="AQ2246" s="116">
        <v>778</v>
      </c>
      <c r="AR2246" s="116" t="s">
        <v>329</v>
      </c>
      <c r="AS2246" s="116" t="s">
        <v>250</v>
      </c>
      <c r="AT2246" s="116" t="s">
        <v>268</v>
      </c>
      <c r="AV2246" s="116">
        <v>109.495351374862</v>
      </c>
      <c r="AW2246" s="116">
        <v>0.57145237959999995</v>
      </c>
    </row>
    <row r="2247" spans="1:49" x14ac:dyDescent="0.25">
      <c r="A2247" s="127">
        <v>180000</v>
      </c>
      <c r="B2247" s="127">
        <v>740000</v>
      </c>
      <c r="C2247" s="127">
        <v>740000</v>
      </c>
      <c r="D2247" s="116" t="s">
        <v>314</v>
      </c>
      <c r="E2247" s="116" t="s">
        <v>315</v>
      </c>
      <c r="F2247" s="116" t="s">
        <v>316</v>
      </c>
      <c r="G2247" s="116" t="s">
        <v>317</v>
      </c>
      <c r="H2247" s="116">
        <v>0.36</v>
      </c>
      <c r="I2247" s="116">
        <v>0.57999999999999996</v>
      </c>
      <c r="J2247" s="116" t="s">
        <v>268</v>
      </c>
      <c r="K2247" s="116">
        <v>0.1192138922619</v>
      </c>
      <c r="L2247" s="116">
        <v>3853.5528779924498</v>
      </c>
      <c r="M2247" s="116">
        <v>10.5550525747283</v>
      </c>
      <c r="N2247" s="116">
        <v>1.87408888661319</v>
      </c>
      <c r="O2247" s="116">
        <v>1.2583089004624</v>
      </c>
      <c r="P2247" s="116">
        <v>0.22341743061793001</v>
      </c>
      <c r="Q2247" s="116">
        <v>459.39703762254197</v>
      </c>
      <c r="R2247" s="116">
        <v>1310</v>
      </c>
      <c r="S2247" s="116" t="s">
        <v>318</v>
      </c>
      <c r="T2247" s="116">
        <v>1310</v>
      </c>
      <c r="U2247" s="116" t="s">
        <v>268</v>
      </c>
      <c r="V2247" s="116" t="s">
        <v>268</v>
      </c>
      <c r="Z2247" s="116">
        <v>0</v>
      </c>
      <c r="AA2247" s="116">
        <v>1</v>
      </c>
      <c r="AB2247" s="116">
        <v>1.2583089004624</v>
      </c>
      <c r="AC2247" s="116">
        <v>0.22341743061793001</v>
      </c>
      <c r="AD2247" s="116">
        <v>459.39703762254197</v>
      </c>
      <c r="AF2247" s="116">
        <v>-1</v>
      </c>
      <c r="AG2247" s="116">
        <v>-1</v>
      </c>
      <c r="AH2247" s="116">
        <v>-1</v>
      </c>
      <c r="AI2247" s="116">
        <v>-1</v>
      </c>
      <c r="AJ2247" s="116">
        <v>0</v>
      </c>
      <c r="AM2247" s="116" t="s">
        <v>319</v>
      </c>
      <c r="AN2247" s="116">
        <v>-1</v>
      </c>
      <c r="AQ2247" s="116">
        <v>778</v>
      </c>
      <c r="AR2247" s="116" t="s">
        <v>329</v>
      </c>
      <c r="AS2247" s="116" t="s">
        <v>250</v>
      </c>
      <c r="AT2247" s="116" t="s">
        <v>268</v>
      </c>
      <c r="AV2247" s="116">
        <v>88.445413828516706</v>
      </c>
      <c r="AW2247" s="116">
        <v>0.37258478309999998</v>
      </c>
    </row>
    <row r="2248" spans="1:49" x14ac:dyDescent="0.25">
      <c r="A2248" s="127">
        <v>180000</v>
      </c>
      <c r="B2248" s="127">
        <v>740000</v>
      </c>
      <c r="C2248" s="127">
        <v>740000</v>
      </c>
      <c r="D2248" s="116" t="s">
        <v>314</v>
      </c>
      <c r="E2248" s="116" t="s">
        <v>315</v>
      </c>
      <c r="F2248" s="116" t="s">
        <v>316</v>
      </c>
      <c r="G2248" s="116" t="s">
        <v>317</v>
      </c>
      <c r="H2248" s="116">
        <v>0.36</v>
      </c>
      <c r="I2248" s="116">
        <v>0.57999999999999996</v>
      </c>
      <c r="J2248" s="116" t="s">
        <v>268</v>
      </c>
      <c r="K2248" s="116">
        <v>0.38157994796490002</v>
      </c>
      <c r="L2248" s="116">
        <v>3860.8257063046799</v>
      </c>
      <c r="M2248" s="116">
        <v>11.1160152659087</v>
      </c>
      <c r="N2248" s="116">
        <v>1.91213199354256</v>
      </c>
      <c r="O2248" s="116">
        <v>4.2416485267426101</v>
      </c>
      <c r="P2248" s="116">
        <v>0.72963122659801005</v>
      </c>
      <c r="Q2248" s="116">
        <v>1473.2136721133199</v>
      </c>
      <c r="R2248" s="116">
        <v>1210</v>
      </c>
      <c r="S2248" s="116" t="s">
        <v>318</v>
      </c>
      <c r="T2248" s="116">
        <v>1210</v>
      </c>
      <c r="U2248" s="116" t="s">
        <v>268</v>
      </c>
      <c r="V2248" s="116" t="s">
        <v>268</v>
      </c>
      <c r="Z2248" s="116">
        <v>0</v>
      </c>
      <c r="AA2248" s="116">
        <v>1</v>
      </c>
      <c r="AB2248" s="116">
        <v>4.2416485267426101</v>
      </c>
      <c r="AC2248" s="116">
        <v>0.72963122659801005</v>
      </c>
      <c r="AD2248" s="116">
        <v>1473.2136721133199</v>
      </c>
      <c r="AF2248" s="116">
        <v>-1</v>
      </c>
      <c r="AG2248" s="116">
        <v>-1</v>
      </c>
      <c r="AH2248" s="116">
        <v>-1</v>
      </c>
      <c r="AI2248" s="116">
        <v>-1</v>
      </c>
      <c r="AJ2248" s="116">
        <v>0</v>
      </c>
      <c r="AM2248" s="116" t="s">
        <v>319</v>
      </c>
      <c r="AN2248" s="116">
        <v>-1</v>
      </c>
      <c r="AQ2248" s="116">
        <v>778</v>
      </c>
      <c r="AR2248" s="116" t="s">
        <v>329</v>
      </c>
      <c r="AS2248" s="116" t="s">
        <v>250</v>
      </c>
      <c r="AT2248" s="116" t="s">
        <v>268</v>
      </c>
      <c r="AV2248" s="116">
        <v>200.504167379981</v>
      </c>
      <c r="AW2248" s="116">
        <v>1.1948204964</v>
      </c>
    </row>
    <row r="2249" spans="1:49" x14ac:dyDescent="0.25">
      <c r="A2249" s="127">
        <v>180000</v>
      </c>
      <c r="B2249" s="127">
        <v>740000</v>
      </c>
      <c r="C2249" s="127">
        <v>740000</v>
      </c>
      <c r="D2249" s="116" t="s">
        <v>314</v>
      </c>
      <c r="E2249" s="116" t="s">
        <v>315</v>
      </c>
      <c r="F2249" s="116" t="s">
        <v>316</v>
      </c>
      <c r="G2249" s="116" t="s">
        <v>317</v>
      </c>
      <c r="H2249" s="116">
        <v>0.36</v>
      </c>
      <c r="I2249" s="116">
        <v>0.57999999999999996</v>
      </c>
      <c r="J2249" s="116" t="s">
        <v>268</v>
      </c>
      <c r="K2249" s="116">
        <v>3.3582794520349998E-2</v>
      </c>
      <c r="L2249" s="116">
        <v>3860.8257063046799</v>
      </c>
      <c r="M2249" s="116">
        <v>11.1160152659087</v>
      </c>
      <c r="N2249" s="116">
        <v>1.91213199354256</v>
      </c>
      <c r="O2249" s="116">
        <v>0.37330685656010998</v>
      </c>
      <c r="P2249" s="116">
        <v>6.4214735834929995E-2</v>
      </c>
      <c r="Q2249" s="116">
        <v>129.65731637372301</v>
      </c>
      <c r="R2249" s="116">
        <v>1310</v>
      </c>
      <c r="S2249" s="116" t="s">
        <v>318</v>
      </c>
      <c r="T2249" s="116">
        <v>1310</v>
      </c>
      <c r="U2249" s="116" t="s">
        <v>268</v>
      </c>
      <c r="V2249" s="116" t="s">
        <v>268</v>
      </c>
      <c r="Z2249" s="116">
        <v>0</v>
      </c>
      <c r="AA2249" s="116">
        <v>1</v>
      </c>
      <c r="AB2249" s="116">
        <v>0.37330685656010998</v>
      </c>
      <c r="AC2249" s="116">
        <v>6.4214735834929995E-2</v>
      </c>
      <c r="AD2249" s="116">
        <v>129.65731637372301</v>
      </c>
      <c r="AF2249" s="116">
        <v>-1</v>
      </c>
      <c r="AG2249" s="116">
        <v>-1</v>
      </c>
      <c r="AH2249" s="116">
        <v>-1</v>
      </c>
      <c r="AI2249" s="116">
        <v>-1</v>
      </c>
      <c r="AJ2249" s="116">
        <v>0</v>
      </c>
      <c r="AM2249" s="116" t="s">
        <v>319</v>
      </c>
      <c r="AN2249" s="116">
        <v>-1</v>
      </c>
      <c r="AQ2249" s="116">
        <v>778</v>
      </c>
      <c r="AR2249" s="116" t="s">
        <v>329</v>
      </c>
      <c r="AS2249" s="116" t="s">
        <v>250</v>
      </c>
      <c r="AT2249" s="116" t="s">
        <v>268</v>
      </c>
      <c r="AV2249" s="116">
        <v>55.021363590935103</v>
      </c>
      <c r="AW2249" s="116">
        <v>0.1051559744</v>
      </c>
    </row>
    <row r="2250" spans="1:49" x14ac:dyDescent="0.25">
      <c r="A2250" s="127">
        <v>180000</v>
      </c>
      <c r="B2250" s="127">
        <v>740000</v>
      </c>
      <c r="C2250" s="127">
        <v>740000</v>
      </c>
      <c r="D2250" s="116" t="s">
        <v>314</v>
      </c>
      <c r="E2250" s="116" t="s">
        <v>315</v>
      </c>
      <c r="F2250" s="116" t="s">
        <v>316</v>
      </c>
      <c r="G2250" s="116" t="s">
        <v>317</v>
      </c>
      <c r="H2250" s="116">
        <v>0.36</v>
      </c>
      <c r="I2250" s="116">
        <v>0.57999999999999996</v>
      </c>
      <c r="J2250" s="116" t="s">
        <v>268</v>
      </c>
      <c r="K2250" s="116">
        <v>6.2197684317869997E-2</v>
      </c>
      <c r="L2250" s="116">
        <v>3860.8257063046799</v>
      </c>
      <c r="M2250" s="116">
        <v>11.1160152659087</v>
      </c>
      <c r="N2250" s="116">
        <v>1.91213199354256</v>
      </c>
      <c r="O2250" s="116">
        <v>0.69139040838164001</v>
      </c>
      <c r="P2250" s="116">
        <v>0.11893018210846</v>
      </c>
      <c r="Q2250" s="116">
        <v>240.13441848706401</v>
      </c>
      <c r="R2250" s="116">
        <v>1310</v>
      </c>
      <c r="S2250" s="116" t="s">
        <v>318</v>
      </c>
      <c r="T2250" s="116">
        <v>1310</v>
      </c>
      <c r="U2250" s="116" t="s">
        <v>268</v>
      </c>
      <c r="V2250" s="116" t="s">
        <v>268</v>
      </c>
      <c r="Z2250" s="116">
        <v>0</v>
      </c>
      <c r="AA2250" s="116">
        <v>1</v>
      </c>
      <c r="AB2250" s="116">
        <v>0.69139040838164001</v>
      </c>
      <c r="AC2250" s="116">
        <v>0.11893018210846</v>
      </c>
      <c r="AD2250" s="116">
        <v>240.13441848706199</v>
      </c>
      <c r="AF2250" s="116">
        <v>-1</v>
      </c>
      <c r="AG2250" s="116">
        <v>-1</v>
      </c>
      <c r="AH2250" s="116">
        <v>-1</v>
      </c>
      <c r="AI2250" s="116">
        <v>-1</v>
      </c>
      <c r="AJ2250" s="116">
        <v>0</v>
      </c>
      <c r="AM2250" s="116" t="s">
        <v>319</v>
      </c>
      <c r="AN2250" s="116">
        <v>-1</v>
      </c>
      <c r="AQ2250" s="116">
        <v>778</v>
      </c>
      <c r="AR2250" s="116" t="s">
        <v>329</v>
      </c>
      <c r="AS2250" s="116" t="s">
        <v>250</v>
      </c>
      <c r="AT2250" s="116" t="s">
        <v>268</v>
      </c>
      <c r="AV2250" s="116">
        <v>64.564402184861905</v>
      </c>
      <c r="AW2250" s="116">
        <v>0.19475621940000001</v>
      </c>
    </row>
    <row r="2251" spans="1:49" x14ac:dyDescent="0.25">
      <c r="A2251" s="127">
        <v>180000</v>
      </c>
      <c r="B2251" s="127">
        <v>740000</v>
      </c>
      <c r="C2251" s="127">
        <v>740000</v>
      </c>
      <c r="D2251" s="116" t="s">
        <v>314</v>
      </c>
      <c r="E2251" s="116" t="s">
        <v>315</v>
      </c>
      <c r="F2251" s="116" t="s">
        <v>316</v>
      </c>
      <c r="G2251" s="116" t="s">
        <v>317</v>
      </c>
      <c r="H2251" s="116">
        <v>0.36</v>
      </c>
      <c r="I2251" s="116">
        <v>0.57999999999999996</v>
      </c>
      <c r="J2251" s="116" t="s">
        <v>268</v>
      </c>
      <c r="K2251" s="116">
        <v>6.2234452829600002E-3</v>
      </c>
      <c r="L2251" s="116">
        <v>3860.8257063046799</v>
      </c>
      <c r="M2251" s="116">
        <v>11.1160152659087</v>
      </c>
      <c r="N2251" s="116">
        <v>1.91213199354256</v>
      </c>
      <c r="O2251" s="116">
        <v>6.917991277202E-2</v>
      </c>
      <c r="P2251" s="116">
        <v>1.190004883562E-2</v>
      </c>
      <c r="Q2251" s="116">
        <v>24.027637530263501</v>
      </c>
      <c r="R2251" s="116">
        <v>1310</v>
      </c>
      <c r="S2251" s="116" t="s">
        <v>318</v>
      </c>
      <c r="T2251" s="116">
        <v>1310</v>
      </c>
      <c r="U2251" s="116" t="s">
        <v>268</v>
      </c>
      <c r="V2251" s="116" t="s">
        <v>268</v>
      </c>
      <c r="Z2251" s="116">
        <v>0</v>
      </c>
      <c r="AA2251" s="116">
        <v>1</v>
      </c>
      <c r="AB2251" s="116">
        <v>6.917991277202E-2</v>
      </c>
      <c r="AC2251" s="116">
        <v>1.190004883562E-2</v>
      </c>
      <c r="AD2251" s="116">
        <v>24.027637530263402</v>
      </c>
      <c r="AF2251" s="116">
        <v>-1</v>
      </c>
      <c r="AG2251" s="116">
        <v>-1</v>
      </c>
      <c r="AH2251" s="116">
        <v>-1</v>
      </c>
      <c r="AI2251" s="116">
        <v>-1</v>
      </c>
      <c r="AJ2251" s="116">
        <v>0</v>
      </c>
      <c r="AM2251" s="116" t="s">
        <v>319</v>
      </c>
      <c r="AN2251" s="116">
        <v>-1</v>
      </c>
      <c r="AQ2251" s="116">
        <v>778</v>
      </c>
      <c r="AR2251" s="116" t="s">
        <v>329</v>
      </c>
      <c r="AS2251" s="116" t="s">
        <v>250</v>
      </c>
      <c r="AT2251" s="116" t="s">
        <v>268</v>
      </c>
      <c r="AV2251" s="116">
        <v>45.821329323635602</v>
      </c>
      <c r="AW2251" s="116">
        <v>1.9487135100000001E-2</v>
      </c>
    </row>
    <row r="2252" spans="1:49" x14ac:dyDescent="0.25">
      <c r="A2252" s="127">
        <v>180000</v>
      </c>
      <c r="B2252" s="127">
        <v>740000</v>
      </c>
      <c r="C2252" s="127">
        <v>740000</v>
      </c>
      <c r="D2252" s="116" t="s">
        <v>314</v>
      </c>
      <c r="E2252" s="116" t="s">
        <v>315</v>
      </c>
      <c r="F2252" s="116" t="s">
        <v>316</v>
      </c>
      <c r="G2252" s="116" t="s">
        <v>317</v>
      </c>
      <c r="H2252" s="116">
        <v>0.36</v>
      </c>
      <c r="I2252" s="116">
        <v>0.57999999999999996</v>
      </c>
      <c r="J2252" s="116" t="s">
        <v>268</v>
      </c>
      <c r="K2252" s="116">
        <v>0.13417958174290001</v>
      </c>
      <c r="L2252" s="116">
        <v>3860.8257063046799</v>
      </c>
      <c r="M2252" s="116">
        <v>11.1160152659087</v>
      </c>
      <c r="N2252" s="116">
        <v>1.91213199354256</v>
      </c>
      <c r="O2252" s="116">
        <v>1.49154227902741</v>
      </c>
      <c r="P2252" s="116">
        <v>0.25656907113076999</v>
      </c>
      <c r="Q2252" s="116">
        <v>518.04397845422602</v>
      </c>
      <c r="R2252" s="116">
        <v>1310</v>
      </c>
      <c r="S2252" s="116" t="s">
        <v>318</v>
      </c>
      <c r="T2252" s="116">
        <v>1310</v>
      </c>
      <c r="U2252" s="116" t="s">
        <v>268</v>
      </c>
      <c r="V2252" s="116" t="s">
        <v>268</v>
      </c>
      <c r="Z2252" s="116">
        <v>0</v>
      </c>
      <c r="AA2252" s="116">
        <v>1</v>
      </c>
      <c r="AB2252" s="116">
        <v>1.49154227902741</v>
      </c>
      <c r="AC2252" s="116">
        <v>0.25656907113076999</v>
      </c>
      <c r="AD2252" s="116">
        <v>518.04397845422602</v>
      </c>
      <c r="AF2252" s="116">
        <v>-1</v>
      </c>
      <c r="AG2252" s="116">
        <v>-1</v>
      </c>
      <c r="AH2252" s="116">
        <v>-1</v>
      </c>
      <c r="AI2252" s="116">
        <v>-1</v>
      </c>
      <c r="AJ2252" s="116">
        <v>0</v>
      </c>
      <c r="AM2252" s="116" t="s">
        <v>319</v>
      </c>
      <c r="AN2252" s="116">
        <v>-1</v>
      </c>
      <c r="AQ2252" s="116">
        <v>778</v>
      </c>
      <c r="AR2252" s="116" t="s">
        <v>329</v>
      </c>
      <c r="AS2252" s="116" t="s">
        <v>250</v>
      </c>
      <c r="AT2252" s="116" t="s">
        <v>268</v>
      </c>
      <c r="AV2252" s="116">
        <v>93.591137235475301</v>
      </c>
      <c r="AW2252" s="116">
        <v>0.42014921199999999</v>
      </c>
    </row>
    <row r="2253" spans="1:49" x14ac:dyDescent="0.25">
      <c r="A2253" s="127">
        <v>180000</v>
      </c>
      <c r="B2253" s="127">
        <v>740000</v>
      </c>
      <c r="C2253" s="127">
        <v>740000</v>
      </c>
      <c r="D2253" s="116" t="s">
        <v>314</v>
      </c>
      <c r="E2253" s="116" t="s">
        <v>315</v>
      </c>
      <c r="F2253" s="116" t="s">
        <v>316</v>
      </c>
      <c r="G2253" s="116" t="s">
        <v>317</v>
      </c>
      <c r="H2253" s="116">
        <v>0.36</v>
      </c>
      <c r="I2253" s="116">
        <v>0.57999999999999996</v>
      </c>
      <c r="J2253" s="116" t="s">
        <v>268</v>
      </c>
      <c r="K2253" s="116">
        <v>0.35356473238070002</v>
      </c>
      <c r="L2253" s="116">
        <v>3871.8607832028601</v>
      </c>
      <c r="M2253" s="116">
        <v>10.292983401544401</v>
      </c>
      <c r="N2253" s="116">
        <v>1.7349085399719699</v>
      </c>
      <c r="O2253" s="116">
        <v>3.6392359217661099</v>
      </c>
      <c r="P2253" s="116">
        <v>0.61340247364018996</v>
      </c>
      <c r="Q2253" s="116">
        <v>1368.9534216284601</v>
      </c>
      <c r="R2253" s="116">
        <v>1210</v>
      </c>
      <c r="S2253" s="116" t="s">
        <v>318</v>
      </c>
      <c r="T2253" s="116">
        <v>1210</v>
      </c>
      <c r="U2253" s="116" t="s">
        <v>268</v>
      </c>
      <c r="V2253" s="116" t="s">
        <v>268</v>
      </c>
      <c r="Z2253" s="116">
        <v>0</v>
      </c>
      <c r="AA2253" s="116">
        <v>1</v>
      </c>
      <c r="AB2253" s="116">
        <v>3.6392359217661099</v>
      </c>
      <c r="AC2253" s="116">
        <v>0.61340247364018996</v>
      </c>
      <c r="AD2253" s="116">
        <v>1368.9534216284601</v>
      </c>
      <c r="AF2253" s="116">
        <v>-1</v>
      </c>
      <c r="AG2253" s="116">
        <v>-1</v>
      </c>
      <c r="AH2253" s="116">
        <v>-1</v>
      </c>
      <c r="AI2253" s="116">
        <v>-1</v>
      </c>
      <c r="AJ2253" s="116">
        <v>0</v>
      </c>
      <c r="AM2253" s="116" t="s">
        <v>319</v>
      </c>
      <c r="AN2253" s="116">
        <v>-1</v>
      </c>
      <c r="AQ2253" s="116">
        <v>778</v>
      </c>
      <c r="AR2253" s="116" t="s">
        <v>329</v>
      </c>
      <c r="AS2253" s="116" t="s">
        <v>250</v>
      </c>
      <c r="AT2253" s="116" t="s">
        <v>268</v>
      </c>
      <c r="AV2253" s="116">
        <v>199.80969920825899</v>
      </c>
      <c r="AW2253" s="116">
        <v>1.1102623046</v>
      </c>
    </row>
    <row r="2254" spans="1:49" x14ac:dyDescent="0.25">
      <c r="A2254" s="127">
        <v>180000</v>
      </c>
      <c r="B2254" s="127">
        <v>740000</v>
      </c>
      <c r="C2254" s="127">
        <v>740000</v>
      </c>
      <c r="D2254" s="116" t="s">
        <v>314</v>
      </c>
      <c r="E2254" s="116" t="s">
        <v>315</v>
      </c>
      <c r="F2254" s="116" t="s">
        <v>316</v>
      </c>
      <c r="G2254" s="116" t="s">
        <v>317</v>
      </c>
      <c r="H2254" s="116">
        <v>0.36</v>
      </c>
      <c r="I2254" s="116">
        <v>0.57999999999999996</v>
      </c>
      <c r="J2254" s="116" t="s">
        <v>268</v>
      </c>
      <c r="K2254" s="116">
        <v>9.6384695102469997E-2</v>
      </c>
      <c r="L2254" s="116">
        <v>3871.8607832028601</v>
      </c>
      <c r="M2254" s="116">
        <v>10.292983401544401</v>
      </c>
      <c r="N2254" s="116">
        <v>1.7349085399719699</v>
      </c>
      <c r="O2254" s="116">
        <v>0.99208606685270995</v>
      </c>
      <c r="P2254" s="116">
        <v>0.16721863065588</v>
      </c>
      <c r="Q2254" s="116">
        <v>373.188121068241</v>
      </c>
      <c r="R2254" s="116">
        <v>1310</v>
      </c>
      <c r="S2254" s="116" t="s">
        <v>318</v>
      </c>
      <c r="T2254" s="116">
        <v>1310</v>
      </c>
      <c r="U2254" s="116" t="s">
        <v>268</v>
      </c>
      <c r="V2254" s="116" t="s">
        <v>268</v>
      </c>
      <c r="Z2254" s="116">
        <v>0</v>
      </c>
      <c r="AA2254" s="116">
        <v>1</v>
      </c>
      <c r="AB2254" s="116">
        <v>0.99208606685270995</v>
      </c>
      <c r="AC2254" s="116">
        <v>0.16721863065588</v>
      </c>
      <c r="AD2254" s="116">
        <v>373.18812106823998</v>
      </c>
      <c r="AF2254" s="116">
        <v>-1</v>
      </c>
      <c r="AG2254" s="116">
        <v>-1</v>
      </c>
      <c r="AH2254" s="116">
        <v>-1</v>
      </c>
      <c r="AI2254" s="116">
        <v>-1</v>
      </c>
      <c r="AJ2254" s="116">
        <v>0</v>
      </c>
      <c r="AM2254" s="116" t="s">
        <v>319</v>
      </c>
      <c r="AN2254" s="116">
        <v>-1</v>
      </c>
      <c r="AQ2254" s="116">
        <v>778</v>
      </c>
      <c r="AR2254" s="116" t="s">
        <v>329</v>
      </c>
      <c r="AS2254" s="116" t="s">
        <v>250</v>
      </c>
      <c r="AT2254" s="116" t="s">
        <v>268</v>
      </c>
      <c r="AV2254" s="116">
        <v>87.984272669266204</v>
      </c>
      <c r="AW2254" s="116">
        <v>0.3026667649</v>
      </c>
    </row>
    <row r="2255" spans="1:49" x14ac:dyDescent="0.25">
      <c r="A2255" s="127">
        <v>180000</v>
      </c>
      <c r="B2255" s="127">
        <v>740000</v>
      </c>
      <c r="C2255" s="127">
        <v>740000</v>
      </c>
      <c r="D2255" s="116" t="s">
        <v>314</v>
      </c>
      <c r="E2255" s="116" t="s">
        <v>315</v>
      </c>
      <c r="F2255" s="116" t="s">
        <v>316</v>
      </c>
      <c r="G2255" s="116" t="s">
        <v>317</v>
      </c>
      <c r="H2255" s="116">
        <v>0.36</v>
      </c>
      <c r="I2255" s="116">
        <v>0.57999999999999996</v>
      </c>
      <c r="J2255" s="116" t="s">
        <v>268</v>
      </c>
      <c r="K2255" s="116">
        <v>1.2894656874200001E-3</v>
      </c>
      <c r="L2255" s="116">
        <v>3871.8607832028601</v>
      </c>
      <c r="M2255" s="116">
        <v>10.292983401544401</v>
      </c>
      <c r="N2255" s="116">
        <v>1.7349085399719699</v>
      </c>
      <c r="O2255" s="116">
        <v>1.3272448917530001E-2</v>
      </c>
      <c r="P2255" s="116">
        <v>2.2371050331100001E-3</v>
      </c>
      <c r="Q2255" s="116">
        <v>4.9926316264304402</v>
      </c>
      <c r="R2255" s="116">
        <v>1310</v>
      </c>
      <c r="S2255" s="116" t="s">
        <v>318</v>
      </c>
      <c r="T2255" s="116">
        <v>1310</v>
      </c>
      <c r="U2255" s="116" t="s">
        <v>268</v>
      </c>
      <c r="V2255" s="116" t="s">
        <v>268</v>
      </c>
      <c r="Z2255" s="116">
        <v>0</v>
      </c>
      <c r="AA2255" s="116">
        <v>1</v>
      </c>
      <c r="AB2255" s="116">
        <v>1.3272448917530001E-2</v>
      </c>
      <c r="AC2255" s="116">
        <v>2.2371050331100001E-3</v>
      </c>
      <c r="AD2255" s="116">
        <v>4.9926316264301303</v>
      </c>
      <c r="AF2255" s="116">
        <v>-1</v>
      </c>
      <c r="AG2255" s="116">
        <v>-1</v>
      </c>
      <c r="AH2255" s="116">
        <v>-1</v>
      </c>
      <c r="AI2255" s="116">
        <v>-1</v>
      </c>
      <c r="AJ2255" s="116">
        <v>0</v>
      </c>
      <c r="AM2255" s="116" t="s">
        <v>319</v>
      </c>
      <c r="AN2255" s="116">
        <v>-1</v>
      </c>
      <c r="AQ2255" s="116">
        <v>778</v>
      </c>
      <c r="AR2255" s="116" t="s">
        <v>329</v>
      </c>
      <c r="AS2255" s="116" t="s">
        <v>250</v>
      </c>
      <c r="AT2255" s="116" t="s">
        <v>268</v>
      </c>
      <c r="AV2255" s="116">
        <v>53.293789180231499</v>
      </c>
      <c r="AW2255" s="116">
        <v>4.0491740999999996E-3</v>
      </c>
    </row>
    <row r="2256" spans="1:49" x14ac:dyDescent="0.25">
      <c r="A2256" s="127">
        <v>180000</v>
      </c>
      <c r="B2256" s="127">
        <v>740000</v>
      </c>
      <c r="C2256" s="127">
        <v>740000</v>
      </c>
      <c r="D2256" s="116" t="s">
        <v>314</v>
      </c>
      <c r="E2256" s="116" t="s">
        <v>315</v>
      </c>
      <c r="F2256" s="116" t="s">
        <v>316</v>
      </c>
      <c r="G2256" s="116" t="s">
        <v>317</v>
      </c>
      <c r="H2256" s="116">
        <v>0.36</v>
      </c>
      <c r="I2256" s="116">
        <v>0.57999999999999996</v>
      </c>
      <c r="J2256" s="116" t="s">
        <v>268</v>
      </c>
      <c r="K2256" s="116">
        <v>0.14046686407841999</v>
      </c>
      <c r="L2256" s="116">
        <v>3871.8607832028601</v>
      </c>
      <c r="M2256" s="116">
        <v>10.292983401544401</v>
      </c>
      <c r="N2256" s="116">
        <v>1.7349085399719699</v>
      </c>
      <c r="O2256" s="116">
        <v>1.4458231004262601</v>
      </c>
      <c r="P2256" s="116">
        <v>0.24369716207274</v>
      </c>
      <c r="Q2256" s="116">
        <v>543.86814236475198</v>
      </c>
      <c r="R2256" s="116">
        <v>1310</v>
      </c>
      <c r="S2256" s="116" t="s">
        <v>318</v>
      </c>
      <c r="T2256" s="116">
        <v>1310</v>
      </c>
      <c r="U2256" s="116" t="s">
        <v>268</v>
      </c>
      <c r="V2256" s="116" t="s">
        <v>268</v>
      </c>
      <c r="Z2256" s="116">
        <v>0</v>
      </c>
      <c r="AA2256" s="116">
        <v>1</v>
      </c>
      <c r="AB2256" s="116">
        <v>1.4458231004262601</v>
      </c>
      <c r="AC2256" s="116">
        <v>0.24369716207274</v>
      </c>
      <c r="AD2256" s="116">
        <v>543.86814236475198</v>
      </c>
      <c r="AF2256" s="116">
        <v>-1</v>
      </c>
      <c r="AG2256" s="116">
        <v>-1</v>
      </c>
      <c r="AH2256" s="116">
        <v>-1</v>
      </c>
      <c r="AI2256" s="116">
        <v>-1</v>
      </c>
      <c r="AJ2256" s="116">
        <v>0</v>
      </c>
      <c r="AM2256" s="116" t="s">
        <v>319</v>
      </c>
      <c r="AN2256" s="116">
        <v>-1</v>
      </c>
      <c r="AQ2256" s="116">
        <v>778</v>
      </c>
      <c r="AR2256" s="116" t="s">
        <v>329</v>
      </c>
      <c r="AS2256" s="116" t="s">
        <v>250</v>
      </c>
      <c r="AT2256" s="116" t="s">
        <v>268</v>
      </c>
      <c r="AV2256" s="116">
        <v>99.434353128396495</v>
      </c>
      <c r="AW2256" s="116">
        <v>0.44109338390000002</v>
      </c>
    </row>
    <row r="2257" spans="1:49" x14ac:dyDescent="0.25">
      <c r="A2257" s="127">
        <v>180000</v>
      </c>
      <c r="B2257" s="127">
        <v>740000</v>
      </c>
      <c r="C2257" s="127">
        <v>740000</v>
      </c>
      <c r="D2257" s="116" t="s">
        <v>314</v>
      </c>
      <c r="E2257" s="116" t="s">
        <v>315</v>
      </c>
      <c r="F2257" s="116" t="s">
        <v>316</v>
      </c>
      <c r="G2257" s="116" t="s">
        <v>317</v>
      </c>
      <c r="H2257" s="116">
        <v>0.36</v>
      </c>
      <c r="I2257" s="116">
        <v>0.57999999999999996</v>
      </c>
      <c r="J2257" s="116" t="s">
        <v>268</v>
      </c>
      <c r="K2257" s="116">
        <v>2.6057696579970001E-2</v>
      </c>
      <c r="L2257" s="116">
        <v>3871.8607832028601</v>
      </c>
      <c r="M2257" s="116">
        <v>10.292983401544401</v>
      </c>
      <c r="N2257" s="116">
        <v>1.7349085399719699</v>
      </c>
      <c r="O2257" s="116">
        <v>0.26821143838014</v>
      </c>
      <c r="P2257" s="116">
        <v>4.5207720328590002E-2</v>
      </c>
      <c r="Q2257" s="116">
        <v>100.891773488596</v>
      </c>
      <c r="R2257" s="116">
        <v>1310</v>
      </c>
      <c r="S2257" s="116" t="s">
        <v>318</v>
      </c>
      <c r="T2257" s="116">
        <v>1310</v>
      </c>
      <c r="U2257" s="116" t="s">
        <v>268</v>
      </c>
      <c r="V2257" s="116" t="s">
        <v>268</v>
      </c>
      <c r="Z2257" s="116">
        <v>0</v>
      </c>
      <c r="AA2257" s="116">
        <v>1</v>
      </c>
      <c r="AB2257" s="116">
        <v>0.26821143838014</v>
      </c>
      <c r="AC2257" s="116">
        <v>4.5207720328590002E-2</v>
      </c>
      <c r="AD2257" s="116">
        <v>100.89177348859501</v>
      </c>
      <c r="AF2257" s="116">
        <v>-1</v>
      </c>
      <c r="AG2257" s="116">
        <v>-1</v>
      </c>
      <c r="AH2257" s="116">
        <v>-1</v>
      </c>
      <c r="AI2257" s="116">
        <v>-1</v>
      </c>
      <c r="AJ2257" s="116">
        <v>0</v>
      </c>
      <c r="AM2257" s="116" t="s">
        <v>319</v>
      </c>
      <c r="AN2257" s="116">
        <v>-1</v>
      </c>
      <c r="AQ2257" s="116">
        <v>778</v>
      </c>
      <c r="AR2257" s="116" t="s">
        <v>329</v>
      </c>
      <c r="AS2257" s="116" t="s">
        <v>250</v>
      </c>
      <c r="AT2257" s="116" t="s">
        <v>268</v>
      </c>
      <c r="AV2257" s="116">
        <v>71.085611622098</v>
      </c>
      <c r="AW2257" s="116">
        <v>8.1826255900000006E-2</v>
      </c>
    </row>
    <row r="2258" spans="1:49" x14ac:dyDescent="0.25">
      <c r="A2258" s="127">
        <v>180000</v>
      </c>
      <c r="B2258" s="127">
        <v>750000</v>
      </c>
      <c r="C2258" s="127">
        <v>750000</v>
      </c>
      <c r="D2258" s="116" t="s">
        <v>314</v>
      </c>
      <c r="E2258" s="116" t="s">
        <v>315</v>
      </c>
      <c r="F2258" s="116" t="s">
        <v>316</v>
      </c>
      <c r="G2258" s="116" t="s">
        <v>317</v>
      </c>
      <c r="H2258" s="116">
        <v>0.36</v>
      </c>
      <c r="I2258" s="116">
        <v>0.57999999999999996</v>
      </c>
      <c r="J2258" s="116" t="s">
        <v>268</v>
      </c>
      <c r="K2258" s="116">
        <v>0.18792473322124001</v>
      </c>
      <c r="L2258" s="116">
        <v>3875.3593588261101</v>
      </c>
      <c r="M2258" s="116">
        <v>11.682652022865801</v>
      </c>
      <c r="N2258" s="116">
        <v>2.1993746163485599</v>
      </c>
      <c r="O2258" s="116">
        <v>2.1954592647136599</v>
      </c>
      <c r="P2258" s="116">
        <v>0.41331688803087002</v>
      </c>
      <c r="Q2258" s="116">
        <v>728.27587364383601</v>
      </c>
      <c r="R2258" s="116">
        <v>1210</v>
      </c>
      <c r="S2258" s="116" t="s">
        <v>318</v>
      </c>
      <c r="T2258" s="116">
        <v>1210</v>
      </c>
      <c r="U2258" s="116" t="s">
        <v>268</v>
      </c>
      <c r="V2258" s="116" t="s">
        <v>268</v>
      </c>
      <c r="Z2258" s="116">
        <v>0</v>
      </c>
      <c r="AA2258" s="116">
        <v>1</v>
      </c>
      <c r="AB2258" s="116">
        <v>2.1954592647136599</v>
      </c>
      <c r="AC2258" s="116">
        <v>0.41331688803087002</v>
      </c>
      <c r="AD2258" s="116">
        <v>728.27587364383601</v>
      </c>
      <c r="AF2258" s="116">
        <v>-1</v>
      </c>
      <c r="AG2258" s="116">
        <v>-1</v>
      </c>
      <c r="AH2258" s="116">
        <v>-1</v>
      </c>
      <c r="AI2258" s="116">
        <v>-1</v>
      </c>
      <c r="AJ2258" s="116">
        <v>0</v>
      </c>
      <c r="AM2258" s="116" t="s">
        <v>319</v>
      </c>
      <c r="AN2258" s="116">
        <v>-1</v>
      </c>
      <c r="AQ2258" s="116">
        <v>778</v>
      </c>
      <c r="AR2258" s="116" t="s">
        <v>329</v>
      </c>
      <c r="AS2258" s="116" t="s">
        <v>250</v>
      </c>
      <c r="AT2258" s="116" t="s">
        <v>268</v>
      </c>
      <c r="AV2258" s="116">
        <v>130.43221174897201</v>
      </c>
      <c r="AW2258" s="116">
        <v>0.59065358769999998</v>
      </c>
    </row>
    <row r="2259" spans="1:49" x14ac:dyDescent="0.25">
      <c r="A2259" s="127">
        <v>180000</v>
      </c>
      <c r="B2259" s="127">
        <v>750000</v>
      </c>
      <c r="C2259" s="127">
        <v>750000</v>
      </c>
      <c r="D2259" s="116" t="s">
        <v>314</v>
      </c>
      <c r="E2259" s="116" t="s">
        <v>315</v>
      </c>
      <c r="F2259" s="116" t="s">
        <v>316</v>
      </c>
      <c r="G2259" s="116" t="s">
        <v>317</v>
      </c>
      <c r="H2259" s="116">
        <v>0.36</v>
      </c>
      <c r="I2259" s="116">
        <v>0.57999999999999996</v>
      </c>
      <c r="J2259" s="116" t="s">
        <v>268</v>
      </c>
      <c r="K2259" s="116">
        <v>0.15409526447949001</v>
      </c>
      <c r="L2259" s="116">
        <v>3875.3593588261101</v>
      </c>
      <c r="M2259" s="116">
        <v>11.682652022865801</v>
      </c>
      <c r="N2259" s="116">
        <v>2.1993746163485599</v>
      </c>
      <c r="O2259" s="116">
        <v>1.80024135328541</v>
      </c>
      <c r="P2259" s="116">
        <v>0.33891321319570999</v>
      </c>
      <c r="Q2259" s="116">
        <v>597.17452535139103</v>
      </c>
      <c r="R2259" s="116">
        <v>1310</v>
      </c>
      <c r="S2259" s="116" t="s">
        <v>318</v>
      </c>
      <c r="T2259" s="116">
        <v>1310</v>
      </c>
      <c r="U2259" s="116" t="s">
        <v>268</v>
      </c>
      <c r="V2259" s="116" t="s">
        <v>268</v>
      </c>
      <c r="Z2259" s="116">
        <v>0</v>
      </c>
      <c r="AA2259" s="116">
        <v>1</v>
      </c>
      <c r="AB2259" s="116">
        <v>1.80024135328541</v>
      </c>
      <c r="AC2259" s="116">
        <v>0.33891321319570999</v>
      </c>
      <c r="AD2259" s="116">
        <v>597.17452535139103</v>
      </c>
      <c r="AF2259" s="116">
        <v>-1</v>
      </c>
      <c r="AG2259" s="116">
        <v>-1</v>
      </c>
      <c r="AH2259" s="116">
        <v>-1</v>
      </c>
      <c r="AI2259" s="116">
        <v>-1</v>
      </c>
      <c r="AJ2259" s="116">
        <v>0</v>
      </c>
      <c r="AM2259" s="116" t="s">
        <v>319</v>
      </c>
      <c r="AN2259" s="116">
        <v>-1</v>
      </c>
      <c r="AQ2259" s="116">
        <v>778</v>
      </c>
      <c r="AR2259" s="116" t="s">
        <v>329</v>
      </c>
      <c r="AS2259" s="116" t="s">
        <v>250</v>
      </c>
      <c r="AT2259" s="116" t="s">
        <v>268</v>
      </c>
      <c r="AV2259" s="116">
        <v>101.382077654444</v>
      </c>
      <c r="AW2259" s="116">
        <v>0.48432646010000002</v>
      </c>
    </row>
    <row r="2260" spans="1:49" x14ac:dyDescent="0.25">
      <c r="A2260" s="127">
        <v>180000</v>
      </c>
      <c r="B2260" s="127">
        <v>750000</v>
      </c>
      <c r="C2260" s="127">
        <v>750000</v>
      </c>
      <c r="D2260" s="116" t="s">
        <v>314</v>
      </c>
      <c r="E2260" s="116" t="s">
        <v>315</v>
      </c>
      <c r="F2260" s="116" t="s">
        <v>316</v>
      </c>
      <c r="G2260" s="116" t="s">
        <v>317</v>
      </c>
      <c r="H2260" s="116">
        <v>0.36</v>
      </c>
      <c r="I2260" s="116">
        <v>0.57999999999999996</v>
      </c>
      <c r="J2260" s="116" t="s">
        <v>268</v>
      </c>
      <c r="K2260" s="116">
        <v>4.1168039556120001E-2</v>
      </c>
      <c r="L2260" s="116">
        <v>3875.3593588261101</v>
      </c>
      <c r="M2260" s="116">
        <v>11.682652022865801</v>
      </c>
      <c r="N2260" s="116">
        <v>2.1993746163485599</v>
      </c>
      <c r="O2260" s="116">
        <v>0.48095188059777999</v>
      </c>
      <c r="P2260" s="116">
        <v>9.0543941204570003E-2</v>
      </c>
      <c r="Q2260" s="116">
        <v>159.540947378352</v>
      </c>
      <c r="R2260" s="116">
        <v>1310</v>
      </c>
      <c r="S2260" s="116" t="s">
        <v>318</v>
      </c>
      <c r="T2260" s="116">
        <v>1310</v>
      </c>
      <c r="U2260" s="116" t="s">
        <v>268</v>
      </c>
      <c r="V2260" s="116" t="s">
        <v>268</v>
      </c>
      <c r="Z2260" s="116">
        <v>0</v>
      </c>
      <c r="AA2260" s="116">
        <v>1</v>
      </c>
      <c r="AB2260" s="116">
        <v>0.48095188059777999</v>
      </c>
      <c r="AC2260" s="116">
        <v>9.0543941204570003E-2</v>
      </c>
      <c r="AD2260" s="116">
        <v>159.54094737835101</v>
      </c>
      <c r="AF2260" s="116">
        <v>-1</v>
      </c>
      <c r="AG2260" s="116">
        <v>-1</v>
      </c>
      <c r="AH2260" s="116">
        <v>-1</v>
      </c>
      <c r="AI2260" s="116">
        <v>-1</v>
      </c>
      <c r="AJ2260" s="116">
        <v>0</v>
      </c>
      <c r="AM2260" s="116" t="s">
        <v>319</v>
      </c>
      <c r="AN2260" s="116">
        <v>-1</v>
      </c>
      <c r="AQ2260" s="116">
        <v>778</v>
      </c>
      <c r="AR2260" s="116" t="s">
        <v>329</v>
      </c>
      <c r="AS2260" s="116" t="s">
        <v>250</v>
      </c>
      <c r="AT2260" s="116" t="s">
        <v>268</v>
      </c>
      <c r="AV2260" s="116">
        <v>51.711652157407698</v>
      </c>
      <c r="AW2260" s="116">
        <v>0.12939249580000001</v>
      </c>
    </row>
    <row r="2261" spans="1:49" x14ac:dyDescent="0.25">
      <c r="A2261" s="127">
        <v>180000</v>
      </c>
      <c r="B2261" s="127">
        <v>750000</v>
      </c>
      <c r="C2261" s="127">
        <v>750000</v>
      </c>
      <c r="D2261" s="116" t="s">
        <v>314</v>
      </c>
      <c r="E2261" s="116" t="s">
        <v>315</v>
      </c>
      <c r="F2261" s="116" t="s">
        <v>316</v>
      </c>
      <c r="G2261" s="116" t="s">
        <v>317</v>
      </c>
      <c r="H2261" s="116">
        <v>0.36</v>
      </c>
      <c r="I2261" s="116">
        <v>0.57999999999999996</v>
      </c>
      <c r="J2261" s="116" t="s">
        <v>268</v>
      </c>
      <c r="K2261" s="116">
        <v>9.3431181276660002E-2</v>
      </c>
      <c r="L2261" s="116">
        <v>3875.3593588261101</v>
      </c>
      <c r="M2261" s="116">
        <v>11.682652022865801</v>
      </c>
      <c r="N2261" s="116">
        <v>2.1993746163485599</v>
      </c>
      <c r="O2261" s="116">
        <v>1.0915239789405999</v>
      </c>
      <c r="P2261" s="116">
        <v>0.20549016847536</v>
      </c>
      <c r="Q2261" s="116">
        <v>362.07940276671002</v>
      </c>
      <c r="R2261" s="116">
        <v>1310</v>
      </c>
      <c r="S2261" s="116" t="s">
        <v>318</v>
      </c>
      <c r="T2261" s="116">
        <v>1310</v>
      </c>
      <c r="U2261" s="116" t="s">
        <v>268</v>
      </c>
      <c r="V2261" s="116" t="s">
        <v>268</v>
      </c>
      <c r="Z2261" s="116">
        <v>0</v>
      </c>
      <c r="AA2261" s="116">
        <v>1</v>
      </c>
      <c r="AB2261" s="116">
        <v>1.0915239789405999</v>
      </c>
      <c r="AC2261" s="116">
        <v>0.20549016847536</v>
      </c>
      <c r="AD2261" s="116">
        <v>362.07940276670899</v>
      </c>
      <c r="AF2261" s="116">
        <v>-1</v>
      </c>
      <c r="AG2261" s="116">
        <v>-1</v>
      </c>
      <c r="AH2261" s="116">
        <v>-1</v>
      </c>
      <c r="AI2261" s="116">
        <v>-1</v>
      </c>
      <c r="AJ2261" s="116">
        <v>0</v>
      </c>
      <c r="AM2261" s="116" t="s">
        <v>319</v>
      </c>
      <c r="AN2261" s="116">
        <v>-1</v>
      </c>
      <c r="AQ2261" s="116">
        <v>778</v>
      </c>
      <c r="AR2261" s="116" t="s">
        <v>329</v>
      </c>
      <c r="AS2261" s="116" t="s">
        <v>250</v>
      </c>
      <c r="AT2261" s="116" t="s">
        <v>268</v>
      </c>
      <c r="AV2261" s="116">
        <v>82.124360244087796</v>
      </c>
      <c r="AW2261" s="116">
        <v>0.293657261</v>
      </c>
    </row>
    <row r="2262" spans="1:49" x14ac:dyDescent="0.25">
      <c r="A2262" s="127">
        <v>180000</v>
      </c>
      <c r="B2262" s="127">
        <v>750000</v>
      </c>
      <c r="C2262" s="127">
        <v>750000</v>
      </c>
      <c r="D2262" s="116" t="s">
        <v>314</v>
      </c>
      <c r="E2262" s="116" t="s">
        <v>315</v>
      </c>
      <c r="F2262" s="116" t="s">
        <v>316</v>
      </c>
      <c r="G2262" s="116" t="s">
        <v>317</v>
      </c>
      <c r="H2262" s="116">
        <v>0.36</v>
      </c>
      <c r="I2262" s="116">
        <v>0.57999999999999996</v>
      </c>
      <c r="J2262" s="116" t="s">
        <v>268</v>
      </c>
      <c r="K2262" s="116">
        <v>3.7546341585129997E-2</v>
      </c>
      <c r="L2262" s="116">
        <v>3875.3593588261101</v>
      </c>
      <c r="M2262" s="116">
        <v>11.682652022865801</v>
      </c>
      <c r="N2262" s="116">
        <v>2.1993746163485599</v>
      </c>
      <c r="O2262" s="116">
        <v>0.43864084347075</v>
      </c>
      <c r="P2262" s="116">
        <v>8.2578470619090003E-2</v>
      </c>
      <c r="Q2262" s="116">
        <v>145.50556625162301</v>
      </c>
      <c r="R2262" s="116">
        <v>1310</v>
      </c>
      <c r="S2262" s="116" t="s">
        <v>318</v>
      </c>
      <c r="T2262" s="116">
        <v>1310</v>
      </c>
      <c r="U2262" s="116" t="s">
        <v>268</v>
      </c>
      <c r="V2262" s="116" t="s">
        <v>268</v>
      </c>
      <c r="Z2262" s="116">
        <v>0</v>
      </c>
      <c r="AA2262" s="116">
        <v>1</v>
      </c>
      <c r="AB2262" s="116">
        <v>0.43864084347075</v>
      </c>
      <c r="AC2262" s="116">
        <v>8.2578470619090003E-2</v>
      </c>
      <c r="AD2262" s="116">
        <v>145.505566251624</v>
      </c>
      <c r="AF2262" s="116">
        <v>-1</v>
      </c>
      <c r="AG2262" s="116">
        <v>-1</v>
      </c>
      <c r="AH2262" s="116">
        <v>-1</v>
      </c>
      <c r="AI2262" s="116">
        <v>-1</v>
      </c>
      <c r="AJ2262" s="116">
        <v>0</v>
      </c>
      <c r="AM2262" s="116" t="s">
        <v>319</v>
      </c>
      <c r="AN2262" s="116">
        <v>-1</v>
      </c>
      <c r="AQ2262" s="116">
        <v>778</v>
      </c>
      <c r="AR2262" s="116" t="s">
        <v>329</v>
      </c>
      <c r="AS2262" s="116" t="s">
        <v>250</v>
      </c>
      <c r="AT2262" s="116" t="s">
        <v>268</v>
      </c>
      <c r="AV2262" s="116">
        <v>49.822966466226802</v>
      </c>
      <c r="AW2262" s="116">
        <v>0.11800938060000001</v>
      </c>
    </row>
    <row r="2263" spans="1:49" x14ac:dyDescent="0.25">
      <c r="A2263" s="127">
        <v>180000</v>
      </c>
      <c r="B2263" s="127">
        <v>750000</v>
      </c>
      <c r="C2263" s="127">
        <v>750000</v>
      </c>
      <c r="D2263" s="116" t="s">
        <v>314</v>
      </c>
      <c r="E2263" s="116" t="s">
        <v>315</v>
      </c>
      <c r="F2263" s="116" t="s">
        <v>316</v>
      </c>
      <c r="G2263" s="116" t="s">
        <v>317</v>
      </c>
      <c r="H2263" s="116">
        <v>0.36</v>
      </c>
      <c r="I2263" s="116">
        <v>0.57999999999999996</v>
      </c>
      <c r="J2263" s="116" t="s">
        <v>268</v>
      </c>
      <c r="K2263" s="116">
        <v>0.10359789366432</v>
      </c>
      <c r="L2263" s="116">
        <v>3875.3593588261101</v>
      </c>
      <c r="M2263" s="116">
        <v>11.682652022865801</v>
      </c>
      <c r="N2263" s="116">
        <v>2.1993746163485599</v>
      </c>
      <c r="O2263" s="116">
        <v>1.2102981419821399</v>
      </c>
      <c r="P2263" s="116">
        <v>0.22785057763248001</v>
      </c>
      <c r="Q2263" s="116">
        <v>401.47906676670601</v>
      </c>
      <c r="R2263" s="116">
        <v>1310</v>
      </c>
      <c r="S2263" s="116" t="s">
        <v>318</v>
      </c>
      <c r="T2263" s="116">
        <v>1310</v>
      </c>
      <c r="U2263" s="116" t="s">
        <v>268</v>
      </c>
      <c r="V2263" s="116" t="s">
        <v>268</v>
      </c>
      <c r="Z2263" s="116">
        <v>0</v>
      </c>
      <c r="AA2263" s="116">
        <v>1</v>
      </c>
      <c r="AB2263" s="116">
        <v>1.2102981419821399</v>
      </c>
      <c r="AC2263" s="116">
        <v>0.22785057763248001</v>
      </c>
      <c r="AD2263" s="116">
        <v>401.47906676670601</v>
      </c>
      <c r="AF2263" s="116">
        <v>-1</v>
      </c>
      <c r="AG2263" s="116">
        <v>-1</v>
      </c>
      <c r="AH2263" s="116">
        <v>-1</v>
      </c>
      <c r="AI2263" s="116">
        <v>-1</v>
      </c>
      <c r="AJ2263" s="116">
        <v>0</v>
      </c>
      <c r="AM2263" s="116" t="s">
        <v>319</v>
      </c>
      <c r="AN2263" s="116">
        <v>-1</v>
      </c>
      <c r="AQ2263" s="116">
        <v>778</v>
      </c>
      <c r="AR2263" s="116" t="s">
        <v>329</v>
      </c>
      <c r="AS2263" s="116" t="s">
        <v>250</v>
      </c>
      <c r="AT2263" s="116" t="s">
        <v>268</v>
      </c>
      <c r="AV2263" s="116">
        <v>81.907552778049407</v>
      </c>
      <c r="AW2263" s="116">
        <v>0.32561157080000003</v>
      </c>
    </row>
    <row r="2264" spans="1:49" x14ac:dyDescent="0.25">
      <c r="A2264" s="127">
        <v>180000</v>
      </c>
      <c r="B2264" s="127">
        <v>750000</v>
      </c>
      <c r="C2264" s="127">
        <v>750000</v>
      </c>
      <c r="D2264" s="116" t="s">
        <v>314</v>
      </c>
      <c r="E2264" s="116" t="s">
        <v>315</v>
      </c>
      <c r="F2264" s="116" t="s">
        <v>316</v>
      </c>
      <c r="G2264" s="116" t="s">
        <v>317</v>
      </c>
      <c r="H2264" s="116">
        <v>0.36</v>
      </c>
      <c r="I2264" s="116">
        <v>0.57999999999999996</v>
      </c>
      <c r="J2264" s="116" t="s">
        <v>268</v>
      </c>
      <c r="K2264" s="116">
        <v>3.9730177684829997E-2</v>
      </c>
      <c r="L2264" s="116">
        <v>3895.9543561569799</v>
      </c>
      <c r="M2264" s="116">
        <v>12.142860835954099</v>
      </c>
      <c r="N2264" s="116">
        <v>2.4242392008126399</v>
      </c>
      <c r="O2264" s="116">
        <v>0.48243801861468</v>
      </c>
      <c r="P2264" s="116">
        <v>9.6315454198819997E-2</v>
      </c>
      <c r="Q2264" s="116">
        <v>154.78695882212301</v>
      </c>
      <c r="R2264" s="116">
        <v>1210</v>
      </c>
      <c r="S2264" s="116" t="s">
        <v>318</v>
      </c>
      <c r="T2264" s="116">
        <v>1210</v>
      </c>
      <c r="U2264" s="116" t="s">
        <v>268</v>
      </c>
      <c r="V2264" s="116" t="s">
        <v>268</v>
      </c>
      <c r="Z2264" s="116">
        <v>0</v>
      </c>
      <c r="AA2264" s="116">
        <v>1</v>
      </c>
      <c r="AB2264" s="116">
        <v>0.48243801861468</v>
      </c>
      <c r="AC2264" s="116">
        <v>9.6315454198819997E-2</v>
      </c>
      <c r="AD2264" s="116">
        <v>154.78695882212199</v>
      </c>
      <c r="AF2264" s="116">
        <v>-1</v>
      </c>
      <c r="AG2264" s="116">
        <v>-1</v>
      </c>
      <c r="AH2264" s="116">
        <v>-1</v>
      </c>
      <c r="AI2264" s="116">
        <v>-1</v>
      </c>
      <c r="AJ2264" s="116">
        <v>0</v>
      </c>
      <c r="AM2264" s="116" t="s">
        <v>319</v>
      </c>
      <c r="AN2264" s="116">
        <v>-1</v>
      </c>
      <c r="AQ2264" s="116">
        <v>778</v>
      </c>
      <c r="AR2264" s="116" t="s">
        <v>329</v>
      </c>
      <c r="AS2264" s="116" t="s">
        <v>250</v>
      </c>
      <c r="AT2264" s="116" t="s">
        <v>268</v>
      </c>
      <c r="AV2264" s="116">
        <v>106.43512184744699</v>
      </c>
      <c r="AW2264" s="116">
        <v>0.12553686850000001</v>
      </c>
    </row>
    <row r="2265" spans="1:49" x14ac:dyDescent="0.25">
      <c r="A2265" s="127">
        <v>180000</v>
      </c>
      <c r="B2265" s="127">
        <v>750000</v>
      </c>
      <c r="C2265" s="127">
        <v>750000</v>
      </c>
      <c r="D2265" s="116" t="s">
        <v>314</v>
      </c>
      <c r="E2265" s="116" t="s">
        <v>315</v>
      </c>
      <c r="F2265" s="116" t="s">
        <v>316</v>
      </c>
      <c r="G2265" s="116" t="s">
        <v>317</v>
      </c>
      <c r="H2265" s="116">
        <v>0.36</v>
      </c>
      <c r="I2265" s="116">
        <v>0.57999999999999996</v>
      </c>
      <c r="J2265" s="116" t="s">
        <v>268</v>
      </c>
      <c r="K2265" s="116">
        <v>0.22852605655961999</v>
      </c>
      <c r="L2265" s="116">
        <v>3895.9543561569799</v>
      </c>
      <c r="M2265" s="116">
        <v>12.142860835954099</v>
      </c>
      <c r="N2265" s="116">
        <v>2.4242392008126399</v>
      </c>
      <c r="O2265" s="116">
        <v>2.7749601021929302</v>
      </c>
      <c r="P2265" s="116">
        <v>0.55400182471896997</v>
      </c>
      <c r="Q2265" s="116">
        <v>890.32708554885096</v>
      </c>
      <c r="R2265" s="116">
        <v>1310</v>
      </c>
      <c r="S2265" s="116" t="s">
        <v>318</v>
      </c>
      <c r="T2265" s="116">
        <v>1310</v>
      </c>
      <c r="U2265" s="116" t="s">
        <v>268</v>
      </c>
      <c r="V2265" s="116" t="s">
        <v>268</v>
      </c>
      <c r="Z2265" s="116">
        <v>0</v>
      </c>
      <c r="AA2265" s="116">
        <v>1</v>
      </c>
      <c r="AB2265" s="116">
        <v>2.7749601021929302</v>
      </c>
      <c r="AC2265" s="116">
        <v>0.55400182471896997</v>
      </c>
      <c r="AD2265" s="116">
        <v>890.32708554885096</v>
      </c>
      <c r="AF2265" s="116">
        <v>-1</v>
      </c>
      <c r="AG2265" s="116">
        <v>-1</v>
      </c>
      <c r="AH2265" s="116">
        <v>-1</v>
      </c>
      <c r="AI2265" s="116">
        <v>-1</v>
      </c>
      <c r="AJ2265" s="116">
        <v>0</v>
      </c>
      <c r="AM2265" s="116" t="s">
        <v>319</v>
      </c>
      <c r="AN2265" s="116">
        <v>-1</v>
      </c>
      <c r="AQ2265" s="116">
        <v>778</v>
      </c>
      <c r="AR2265" s="116" t="s">
        <v>329</v>
      </c>
      <c r="AS2265" s="116" t="s">
        <v>250</v>
      </c>
      <c r="AT2265" s="116" t="s">
        <v>268</v>
      </c>
      <c r="AV2265" s="116">
        <v>137.000137492851</v>
      </c>
      <c r="AW2265" s="116">
        <v>0.72208198339999996</v>
      </c>
    </row>
    <row r="2266" spans="1:49" x14ac:dyDescent="0.25">
      <c r="A2266" s="127">
        <v>180000</v>
      </c>
      <c r="B2266" s="127">
        <v>750000</v>
      </c>
      <c r="C2266" s="127">
        <v>750000</v>
      </c>
      <c r="D2266" s="116" t="s">
        <v>314</v>
      </c>
      <c r="E2266" s="116" t="s">
        <v>315</v>
      </c>
      <c r="F2266" s="116" t="s">
        <v>316</v>
      </c>
      <c r="G2266" s="116" t="s">
        <v>317</v>
      </c>
      <c r="H2266" s="116">
        <v>0.36</v>
      </c>
      <c r="I2266" s="116">
        <v>0.57999999999999996</v>
      </c>
      <c r="J2266" s="116" t="s">
        <v>268</v>
      </c>
      <c r="K2266" s="116">
        <v>0.34950721953851999</v>
      </c>
      <c r="L2266" s="116">
        <v>3895.9543561569799</v>
      </c>
      <c r="M2266" s="116">
        <v>12.142860835954099</v>
      </c>
      <c r="N2266" s="116">
        <v>2.4242392008126399</v>
      </c>
      <c r="O2266" s="116">
        <v>4.2440175280175296</v>
      </c>
      <c r="P2266" s="116">
        <v>0.84728910257231005</v>
      </c>
      <c r="Q2266" s="116">
        <v>1361.66417446941</v>
      </c>
      <c r="R2266" s="116">
        <v>1310</v>
      </c>
      <c r="S2266" s="116" t="s">
        <v>318</v>
      </c>
      <c r="T2266" s="116">
        <v>1310</v>
      </c>
      <c r="U2266" s="116" t="s">
        <v>268</v>
      </c>
      <c r="V2266" s="116" t="s">
        <v>268</v>
      </c>
      <c r="Z2266" s="116">
        <v>0</v>
      </c>
      <c r="AA2266" s="116">
        <v>1</v>
      </c>
      <c r="AB2266" s="116">
        <v>4.2440175280175296</v>
      </c>
      <c r="AC2266" s="116">
        <v>0.84728910257231005</v>
      </c>
      <c r="AD2266" s="116">
        <v>1361.66417446941</v>
      </c>
      <c r="AF2266" s="116">
        <v>-1</v>
      </c>
      <c r="AG2266" s="116">
        <v>-1</v>
      </c>
      <c r="AH2266" s="116">
        <v>-1</v>
      </c>
      <c r="AI2266" s="116">
        <v>-1</v>
      </c>
      <c r="AJ2266" s="116">
        <v>0</v>
      </c>
      <c r="AM2266" s="116" t="s">
        <v>319</v>
      </c>
      <c r="AN2266" s="116">
        <v>-1</v>
      </c>
      <c r="AQ2266" s="116">
        <v>778</v>
      </c>
      <c r="AR2266" s="116" t="s">
        <v>329</v>
      </c>
      <c r="AS2266" s="116" t="s">
        <v>250</v>
      </c>
      <c r="AT2266" s="116" t="s">
        <v>268</v>
      </c>
      <c r="AV2266" s="116">
        <v>156.58004449837199</v>
      </c>
      <c r="AW2266" s="116">
        <v>1.1043505065000001</v>
      </c>
    </row>
    <row r="2267" spans="1:49" x14ac:dyDescent="0.25">
      <c r="A2267" s="127">
        <v>180000</v>
      </c>
      <c r="B2267" s="127">
        <v>750000</v>
      </c>
      <c r="C2267" s="127">
        <v>750000</v>
      </c>
      <c r="D2267" s="116" t="s">
        <v>314</v>
      </c>
      <c r="E2267" s="116" t="s">
        <v>315</v>
      </c>
      <c r="F2267" s="116" t="s">
        <v>316</v>
      </c>
      <c r="G2267" s="116" t="s">
        <v>317</v>
      </c>
      <c r="H2267" s="116">
        <v>0.36</v>
      </c>
      <c r="I2267" s="116">
        <v>0.57999999999999996</v>
      </c>
      <c r="J2267" s="116" t="s">
        <v>268</v>
      </c>
      <c r="K2267" s="116">
        <v>0.29944199495190998</v>
      </c>
      <c r="L2267" s="116">
        <v>3886.57185327875</v>
      </c>
      <c r="M2267" s="116">
        <v>10.4674919944694</v>
      </c>
      <c r="N2267" s="116">
        <v>1.8065856956552699</v>
      </c>
      <c r="O2267" s="116">
        <v>3.1344066849671299</v>
      </c>
      <c r="P2267" s="116">
        <v>0.54096762475860005</v>
      </c>
      <c r="Q2267" s="116">
        <v>1163.80282926974</v>
      </c>
      <c r="R2267" s="116">
        <v>1210</v>
      </c>
      <c r="S2267" s="116" t="s">
        <v>318</v>
      </c>
      <c r="T2267" s="116">
        <v>1210</v>
      </c>
      <c r="U2267" s="116" t="s">
        <v>268</v>
      </c>
      <c r="V2267" s="116" t="s">
        <v>268</v>
      </c>
      <c r="Z2267" s="116">
        <v>0</v>
      </c>
      <c r="AA2267" s="116">
        <v>1</v>
      </c>
      <c r="AB2267" s="116">
        <v>3.1344066849671299</v>
      </c>
      <c r="AC2267" s="116">
        <v>0.54096762475860005</v>
      </c>
      <c r="AD2267" s="116">
        <v>1163.80282926974</v>
      </c>
      <c r="AF2267" s="116">
        <v>-1</v>
      </c>
      <c r="AG2267" s="116">
        <v>-1</v>
      </c>
      <c r="AH2267" s="116">
        <v>-1</v>
      </c>
      <c r="AI2267" s="116">
        <v>-1</v>
      </c>
      <c r="AJ2267" s="116">
        <v>0</v>
      </c>
      <c r="AM2267" s="116" t="s">
        <v>319</v>
      </c>
      <c r="AN2267" s="116">
        <v>-1</v>
      </c>
      <c r="AQ2267" s="116">
        <v>778</v>
      </c>
      <c r="AR2267" s="116" t="s">
        <v>329</v>
      </c>
      <c r="AS2267" s="116" t="s">
        <v>250</v>
      </c>
      <c r="AT2267" s="116" t="s">
        <v>268</v>
      </c>
      <c r="AV2267" s="116">
        <v>199.50359957083</v>
      </c>
      <c r="AW2267" s="116">
        <v>0.94387901809999997</v>
      </c>
    </row>
    <row r="2268" spans="1:49" x14ac:dyDescent="0.25">
      <c r="A2268" s="127">
        <v>180000</v>
      </c>
      <c r="B2268" s="127">
        <v>750000</v>
      </c>
      <c r="C2268" s="127">
        <v>750000</v>
      </c>
      <c r="D2268" s="116" t="s">
        <v>314</v>
      </c>
      <c r="E2268" s="116" t="s">
        <v>315</v>
      </c>
      <c r="F2268" s="116" t="s">
        <v>316</v>
      </c>
      <c r="G2268" s="116" t="s">
        <v>317</v>
      </c>
      <c r="H2268" s="116">
        <v>0.36</v>
      </c>
      <c r="I2268" s="116">
        <v>0.57999999999999996</v>
      </c>
      <c r="J2268" s="116" t="s">
        <v>268</v>
      </c>
      <c r="K2268" s="116">
        <v>6.5184405449400004E-2</v>
      </c>
      <c r="L2268" s="116">
        <v>3886.57185327875</v>
      </c>
      <c r="M2268" s="116">
        <v>10.4674919944694</v>
      </c>
      <c r="N2268" s="116">
        <v>1.8065856956552699</v>
      </c>
      <c r="O2268" s="116">
        <v>0.68231724220584999</v>
      </c>
      <c r="P2268" s="116">
        <v>0.11776121446468001</v>
      </c>
      <c r="Q2268" s="116">
        <v>253.343875492352</v>
      </c>
      <c r="R2268" s="116">
        <v>1310</v>
      </c>
      <c r="S2268" s="116" t="s">
        <v>318</v>
      </c>
      <c r="T2268" s="116">
        <v>1310</v>
      </c>
      <c r="U2268" s="116" t="s">
        <v>268</v>
      </c>
      <c r="V2268" s="116" t="s">
        <v>268</v>
      </c>
      <c r="Z2268" s="116">
        <v>0</v>
      </c>
      <c r="AA2268" s="116">
        <v>1</v>
      </c>
      <c r="AB2268" s="116">
        <v>0.68231724220584999</v>
      </c>
      <c r="AC2268" s="116">
        <v>0.11776121446468001</v>
      </c>
      <c r="AD2268" s="116">
        <v>253.343875492351</v>
      </c>
      <c r="AF2268" s="116">
        <v>-1</v>
      </c>
      <c r="AG2268" s="116">
        <v>-1</v>
      </c>
      <c r="AH2268" s="116">
        <v>-1</v>
      </c>
      <c r="AI2268" s="116">
        <v>-1</v>
      </c>
      <c r="AJ2268" s="116">
        <v>0</v>
      </c>
      <c r="AM2268" s="116" t="s">
        <v>319</v>
      </c>
      <c r="AN2268" s="116">
        <v>-1</v>
      </c>
      <c r="AQ2268" s="116">
        <v>778</v>
      </c>
      <c r="AR2268" s="116" t="s">
        <v>329</v>
      </c>
      <c r="AS2268" s="116" t="s">
        <v>250</v>
      </c>
      <c r="AT2268" s="116" t="s">
        <v>268</v>
      </c>
      <c r="AV2268" s="116">
        <v>79.739992004316207</v>
      </c>
      <c r="AW2268" s="116">
        <v>0.20546948540000001</v>
      </c>
    </row>
    <row r="2269" spans="1:49" x14ac:dyDescent="0.25">
      <c r="A2269" s="127">
        <v>180000</v>
      </c>
      <c r="B2269" s="127">
        <v>750000</v>
      </c>
      <c r="C2269" s="127">
        <v>750000</v>
      </c>
      <c r="D2269" s="116" t="s">
        <v>314</v>
      </c>
      <c r="E2269" s="116" t="s">
        <v>315</v>
      </c>
      <c r="F2269" s="116" t="s">
        <v>316</v>
      </c>
      <c r="G2269" s="116" t="s">
        <v>317</v>
      </c>
      <c r="H2269" s="116">
        <v>0.36</v>
      </c>
      <c r="I2269" s="116">
        <v>0.57999999999999996</v>
      </c>
      <c r="J2269" s="116" t="s">
        <v>268</v>
      </c>
      <c r="K2269" s="116">
        <v>0.25313705331261999</v>
      </c>
      <c r="L2269" s="116">
        <v>3886.57185327875</v>
      </c>
      <c r="M2269" s="116">
        <v>10.4674919944694</v>
      </c>
      <c r="N2269" s="116">
        <v>1.8065856956552699</v>
      </c>
      <c r="O2269" s="116">
        <v>2.6497100790535</v>
      </c>
      <c r="P2269" s="116">
        <v>0.45731377955490998</v>
      </c>
      <c r="Q2269" s="116">
        <v>983.83534642677603</v>
      </c>
      <c r="R2269" s="116">
        <v>1310</v>
      </c>
      <c r="S2269" s="116" t="s">
        <v>318</v>
      </c>
      <c r="T2269" s="116">
        <v>1310</v>
      </c>
      <c r="U2269" s="116" t="s">
        <v>268</v>
      </c>
      <c r="V2269" s="116" t="s">
        <v>268</v>
      </c>
      <c r="Z2269" s="116">
        <v>0</v>
      </c>
      <c r="AA2269" s="116">
        <v>1</v>
      </c>
      <c r="AB2269" s="116">
        <v>2.6497100790535</v>
      </c>
      <c r="AC2269" s="116">
        <v>0.45731377955490998</v>
      </c>
      <c r="AD2269" s="116">
        <v>983.83534642677603</v>
      </c>
      <c r="AF2269" s="116">
        <v>-1</v>
      </c>
      <c r="AG2269" s="116">
        <v>-1</v>
      </c>
      <c r="AH2269" s="116">
        <v>-1</v>
      </c>
      <c r="AI2269" s="116">
        <v>-1</v>
      </c>
      <c r="AJ2269" s="116">
        <v>0</v>
      </c>
      <c r="AM2269" s="116" t="s">
        <v>319</v>
      </c>
      <c r="AN2269" s="116">
        <v>-1</v>
      </c>
      <c r="AQ2269" s="116">
        <v>778</v>
      </c>
      <c r="AR2269" s="116" t="s">
        <v>329</v>
      </c>
      <c r="AS2269" s="116" t="s">
        <v>250</v>
      </c>
      <c r="AT2269" s="116" t="s">
        <v>268</v>
      </c>
      <c r="AV2269" s="116">
        <v>128.09340121091799</v>
      </c>
      <c r="AW2269" s="116">
        <v>0.79791998900000005</v>
      </c>
    </row>
    <row r="2270" spans="1:49" x14ac:dyDescent="0.25">
      <c r="A2270" s="127">
        <v>180000</v>
      </c>
      <c r="B2270" s="127">
        <v>750000</v>
      </c>
      <c r="C2270" s="127">
        <v>750000</v>
      </c>
      <c r="D2270" s="116" t="s">
        <v>314</v>
      </c>
      <c r="E2270" s="116" t="s">
        <v>315</v>
      </c>
      <c r="F2270" s="116" t="s">
        <v>316</v>
      </c>
      <c r="G2270" s="116" t="s">
        <v>317</v>
      </c>
      <c r="H2270" s="116">
        <v>0.36</v>
      </c>
      <c r="I2270" s="116">
        <v>0.57999999999999996</v>
      </c>
      <c r="J2270" s="116" t="s">
        <v>268</v>
      </c>
      <c r="K2270" s="116">
        <v>4.6193183318149998E-2</v>
      </c>
      <c r="L2270" s="116">
        <v>3876.1016868715101</v>
      </c>
      <c r="M2270" s="116">
        <v>12.1946791830756</v>
      </c>
      <c r="N2270" s="116">
        <v>2.47096031857247</v>
      </c>
      <c r="O2270" s="116">
        <v>0.56331105100985002</v>
      </c>
      <c r="P2270" s="116">
        <v>0.11414152296769001</v>
      </c>
      <c r="Q2270" s="116">
        <v>179.04947578145001</v>
      </c>
      <c r="R2270" s="116">
        <v>1310</v>
      </c>
      <c r="S2270" s="116" t="s">
        <v>318</v>
      </c>
      <c r="T2270" s="116">
        <v>1310</v>
      </c>
      <c r="U2270" s="116" t="s">
        <v>268</v>
      </c>
      <c r="V2270" s="116" t="s">
        <v>268</v>
      </c>
      <c r="Z2270" s="116">
        <v>0</v>
      </c>
      <c r="AA2270" s="116">
        <v>1</v>
      </c>
      <c r="AB2270" s="116">
        <v>0.56331105100985002</v>
      </c>
      <c r="AC2270" s="116">
        <v>0.11414152296769001</v>
      </c>
      <c r="AD2270" s="116">
        <v>179.04947578145101</v>
      </c>
      <c r="AF2270" s="116">
        <v>-1</v>
      </c>
      <c r="AG2270" s="116">
        <v>-1</v>
      </c>
      <c r="AH2270" s="116">
        <v>-1</v>
      </c>
      <c r="AI2270" s="116">
        <v>-1</v>
      </c>
      <c r="AJ2270" s="116">
        <v>0</v>
      </c>
      <c r="AM2270" s="116" t="s">
        <v>319</v>
      </c>
      <c r="AN2270" s="116">
        <v>-1</v>
      </c>
      <c r="AQ2270" s="116">
        <v>778</v>
      </c>
      <c r="AR2270" s="116" t="s">
        <v>329</v>
      </c>
      <c r="AS2270" s="116" t="s">
        <v>250</v>
      </c>
      <c r="AT2270" s="116" t="s">
        <v>268</v>
      </c>
      <c r="AV2270" s="116">
        <v>59.053111974637801</v>
      </c>
      <c r="AW2270" s="116">
        <v>0.14521449780000001</v>
      </c>
    </row>
    <row r="2271" spans="1:49" x14ac:dyDescent="0.25">
      <c r="A2271" s="127">
        <v>180000</v>
      </c>
      <c r="B2271" s="127">
        <v>750000</v>
      </c>
      <c r="C2271" s="127">
        <v>750000</v>
      </c>
      <c r="D2271" s="116" t="s">
        <v>314</v>
      </c>
      <c r="E2271" s="116" t="s">
        <v>315</v>
      </c>
      <c r="F2271" s="116" t="s">
        <v>316</v>
      </c>
      <c r="G2271" s="116" t="s">
        <v>317</v>
      </c>
      <c r="H2271" s="116">
        <v>0.36</v>
      </c>
      <c r="I2271" s="116">
        <v>0.57999999999999996</v>
      </c>
      <c r="J2271" s="116" t="s">
        <v>268</v>
      </c>
      <c r="K2271" s="116">
        <v>1.526198410432E-2</v>
      </c>
      <c r="L2271" s="116">
        <v>3876.1016868715101</v>
      </c>
      <c r="M2271" s="116">
        <v>12.1946791830756</v>
      </c>
      <c r="N2271" s="116">
        <v>2.47096031857247</v>
      </c>
      <c r="O2271" s="116">
        <v>0.18611499984940999</v>
      </c>
      <c r="P2271" s="116">
        <v>3.7711757104460002E-2</v>
      </c>
      <c r="Q2271" s="116">
        <v>59.157002331772503</v>
      </c>
      <c r="R2271" s="116">
        <v>1310</v>
      </c>
      <c r="S2271" s="116" t="s">
        <v>318</v>
      </c>
      <c r="T2271" s="116">
        <v>1310</v>
      </c>
      <c r="U2271" s="116" t="s">
        <v>268</v>
      </c>
      <c r="V2271" s="116" t="s">
        <v>268</v>
      </c>
      <c r="Z2271" s="116">
        <v>0</v>
      </c>
      <c r="AA2271" s="116">
        <v>1</v>
      </c>
      <c r="AB2271" s="116">
        <v>0.18611499984940999</v>
      </c>
      <c r="AC2271" s="116">
        <v>3.7711757104460002E-2</v>
      </c>
      <c r="AD2271" s="116">
        <v>59.1570023317745</v>
      </c>
      <c r="AF2271" s="116">
        <v>-1</v>
      </c>
      <c r="AG2271" s="116">
        <v>-1</v>
      </c>
      <c r="AH2271" s="116">
        <v>-1</v>
      </c>
      <c r="AI2271" s="116">
        <v>-1</v>
      </c>
      <c r="AJ2271" s="116">
        <v>0</v>
      </c>
      <c r="AM2271" s="116" t="s">
        <v>319</v>
      </c>
      <c r="AN2271" s="116">
        <v>-1</v>
      </c>
      <c r="AQ2271" s="116">
        <v>778</v>
      </c>
      <c r="AR2271" s="116" t="s">
        <v>329</v>
      </c>
      <c r="AS2271" s="116" t="s">
        <v>250</v>
      </c>
      <c r="AT2271" s="116" t="s">
        <v>268</v>
      </c>
      <c r="AV2271" s="116">
        <v>63.345878151446499</v>
      </c>
      <c r="AW2271" s="116">
        <v>4.7978104100000002E-2</v>
      </c>
    </row>
    <row r="2272" spans="1:49" x14ac:dyDescent="0.25">
      <c r="A2272" s="127">
        <v>180000</v>
      </c>
      <c r="B2272" s="127">
        <v>750000</v>
      </c>
      <c r="C2272" s="127">
        <v>750000</v>
      </c>
      <c r="D2272" s="116" t="s">
        <v>314</v>
      </c>
      <c r="E2272" s="116" t="s">
        <v>315</v>
      </c>
      <c r="F2272" s="116" t="s">
        <v>316</v>
      </c>
      <c r="G2272" s="116" t="s">
        <v>317</v>
      </c>
      <c r="H2272" s="116">
        <v>0.36</v>
      </c>
      <c r="I2272" s="116">
        <v>0.57999999999999996</v>
      </c>
      <c r="J2272" s="116" t="s">
        <v>268</v>
      </c>
      <c r="K2272" s="116">
        <v>7.0619708527310004E-2</v>
      </c>
      <c r="L2272" s="116">
        <v>3876.1016868715101</v>
      </c>
      <c r="M2272" s="116">
        <v>12.1946791830756</v>
      </c>
      <c r="N2272" s="116">
        <v>2.47096031857247</v>
      </c>
      <c r="O2272" s="116">
        <v>0.86118468949292004</v>
      </c>
      <c r="P2272" s="116">
        <v>0.17449849748015001</v>
      </c>
      <c r="Q2272" s="116">
        <v>273.72917134910398</v>
      </c>
      <c r="R2272" s="116">
        <v>1310</v>
      </c>
      <c r="S2272" s="116" t="s">
        <v>318</v>
      </c>
      <c r="T2272" s="116">
        <v>1310</v>
      </c>
      <c r="U2272" s="116" t="s">
        <v>268</v>
      </c>
      <c r="V2272" s="116" t="s">
        <v>268</v>
      </c>
      <c r="Z2272" s="116">
        <v>0</v>
      </c>
      <c r="AA2272" s="116">
        <v>1</v>
      </c>
      <c r="AB2272" s="116">
        <v>0.86118468949292004</v>
      </c>
      <c r="AC2272" s="116">
        <v>0.17449849748015001</v>
      </c>
      <c r="AD2272" s="116">
        <v>273.72917134910301</v>
      </c>
      <c r="AF2272" s="116">
        <v>-1</v>
      </c>
      <c r="AG2272" s="116">
        <v>-1</v>
      </c>
      <c r="AH2272" s="116">
        <v>-1</v>
      </c>
      <c r="AI2272" s="116">
        <v>-1</v>
      </c>
      <c r="AJ2272" s="116">
        <v>0</v>
      </c>
      <c r="AM2272" s="116" t="s">
        <v>319</v>
      </c>
      <c r="AN2272" s="116">
        <v>-1</v>
      </c>
      <c r="AQ2272" s="116">
        <v>778</v>
      </c>
      <c r="AR2272" s="116" t="s">
        <v>329</v>
      </c>
      <c r="AS2272" s="116" t="s">
        <v>250</v>
      </c>
      <c r="AT2272" s="116" t="s">
        <v>268</v>
      </c>
      <c r="AV2272" s="116">
        <v>68.262223136345</v>
      </c>
      <c r="AW2272" s="116">
        <v>0.22200257209999999</v>
      </c>
    </row>
    <row r="2273" spans="1:49" x14ac:dyDescent="0.25">
      <c r="A2273" s="127">
        <v>180000</v>
      </c>
      <c r="B2273" s="127">
        <v>750000</v>
      </c>
      <c r="C2273" s="127">
        <v>750000</v>
      </c>
      <c r="D2273" s="116" t="s">
        <v>314</v>
      </c>
      <c r="E2273" s="116" t="s">
        <v>315</v>
      </c>
      <c r="F2273" s="116" t="s">
        <v>316</v>
      </c>
      <c r="G2273" s="116" t="s">
        <v>317</v>
      </c>
      <c r="H2273" s="116">
        <v>0.36</v>
      </c>
      <c r="I2273" s="116">
        <v>0.57999999999999996</v>
      </c>
      <c r="J2273" s="116" t="s">
        <v>268</v>
      </c>
      <c r="K2273" s="116">
        <v>0.35757820394423001</v>
      </c>
      <c r="L2273" s="116">
        <v>3876.1016868715101</v>
      </c>
      <c r="M2273" s="116">
        <v>12.1946791830756</v>
      </c>
      <c r="N2273" s="116">
        <v>2.47096031857247</v>
      </c>
      <c r="O2273" s="116">
        <v>4.3605514799603</v>
      </c>
      <c r="P2273" s="116">
        <v>0.88356155273260994</v>
      </c>
      <c r="Q2273" s="116">
        <v>1386.0094794967199</v>
      </c>
      <c r="R2273" s="116">
        <v>1310</v>
      </c>
      <c r="S2273" s="116" t="s">
        <v>318</v>
      </c>
      <c r="T2273" s="116">
        <v>1310</v>
      </c>
      <c r="U2273" s="116" t="s">
        <v>268</v>
      </c>
      <c r="V2273" s="116" t="s">
        <v>268</v>
      </c>
      <c r="Z2273" s="116">
        <v>0</v>
      </c>
      <c r="AA2273" s="116">
        <v>1</v>
      </c>
      <c r="AB2273" s="116">
        <v>4.3605514799603</v>
      </c>
      <c r="AC2273" s="116">
        <v>0.88356155273260994</v>
      </c>
      <c r="AD2273" s="116">
        <v>1386.0094794967199</v>
      </c>
      <c r="AF2273" s="116">
        <v>-1</v>
      </c>
      <c r="AG2273" s="116">
        <v>-1</v>
      </c>
      <c r="AH2273" s="116">
        <v>-1</v>
      </c>
      <c r="AI2273" s="116">
        <v>-1</v>
      </c>
      <c r="AJ2273" s="116">
        <v>0</v>
      </c>
      <c r="AM2273" s="116" t="s">
        <v>319</v>
      </c>
      <c r="AN2273" s="116">
        <v>-1</v>
      </c>
      <c r="AQ2273" s="116">
        <v>778</v>
      </c>
      <c r="AR2273" s="116" t="s">
        <v>329</v>
      </c>
      <c r="AS2273" s="116" t="s">
        <v>250</v>
      </c>
      <c r="AT2273" s="116" t="s">
        <v>268</v>
      </c>
      <c r="AV2273" s="116">
        <v>156.251113315103</v>
      </c>
      <c r="AW2273" s="116">
        <v>1.1240952794000001</v>
      </c>
    </row>
    <row r="2274" spans="1:49" x14ac:dyDescent="0.25">
      <c r="A2274" s="127">
        <v>180000</v>
      </c>
      <c r="B2274" s="127">
        <v>750000</v>
      </c>
      <c r="C2274" s="127">
        <v>750000</v>
      </c>
      <c r="D2274" s="116" t="s">
        <v>314</v>
      </c>
      <c r="E2274" s="116" t="s">
        <v>315</v>
      </c>
      <c r="F2274" s="116" t="s">
        <v>316</v>
      </c>
      <c r="G2274" s="116" t="s">
        <v>317</v>
      </c>
      <c r="H2274" s="116">
        <v>0.36</v>
      </c>
      <c r="I2274" s="116">
        <v>0.57999999999999996</v>
      </c>
      <c r="J2274" s="116" t="s">
        <v>268</v>
      </c>
      <c r="K2274" s="116">
        <v>0.12811037381991</v>
      </c>
      <c r="L2274" s="116">
        <v>3876.1016868715101</v>
      </c>
      <c r="M2274" s="116">
        <v>12.1946791830756</v>
      </c>
      <c r="N2274" s="116">
        <v>2.47096031857247</v>
      </c>
      <c r="O2274" s="116">
        <v>1.56226490875777</v>
      </c>
      <c r="P2274" s="116">
        <v>0.3165556501065</v>
      </c>
      <c r="Q2274" s="116">
        <v>496.56883606911998</v>
      </c>
      <c r="R2274" s="116">
        <v>1310</v>
      </c>
      <c r="S2274" s="116" t="s">
        <v>318</v>
      </c>
      <c r="T2274" s="116">
        <v>1310</v>
      </c>
      <c r="U2274" s="116" t="s">
        <v>268</v>
      </c>
      <c r="V2274" s="116" t="s">
        <v>268</v>
      </c>
      <c r="Z2274" s="116">
        <v>0</v>
      </c>
      <c r="AA2274" s="116">
        <v>1</v>
      </c>
      <c r="AB2274" s="116">
        <v>1.56226490875777</v>
      </c>
      <c r="AC2274" s="116">
        <v>0.3165556501065</v>
      </c>
      <c r="AD2274" s="116">
        <v>496.56883606911998</v>
      </c>
      <c r="AF2274" s="116">
        <v>-1</v>
      </c>
      <c r="AG2274" s="116">
        <v>-1</v>
      </c>
      <c r="AH2274" s="116">
        <v>-1</v>
      </c>
      <c r="AI2274" s="116">
        <v>-1</v>
      </c>
      <c r="AJ2274" s="116">
        <v>0</v>
      </c>
      <c r="AM2274" s="116" t="s">
        <v>319</v>
      </c>
      <c r="AN2274" s="116">
        <v>-1</v>
      </c>
      <c r="AQ2274" s="116">
        <v>778</v>
      </c>
      <c r="AR2274" s="116" t="s">
        <v>329</v>
      </c>
      <c r="AS2274" s="116" t="s">
        <v>250</v>
      </c>
      <c r="AT2274" s="116" t="s">
        <v>268</v>
      </c>
      <c r="AV2274" s="116">
        <v>91.919145857674394</v>
      </c>
      <c r="AW2274" s="116">
        <v>0.40273222710000001</v>
      </c>
    </row>
    <row r="2275" spans="1:49" x14ac:dyDescent="0.25">
      <c r="A2275" s="127">
        <v>180000</v>
      </c>
      <c r="B2275" s="127">
        <v>750000</v>
      </c>
      <c r="C2275" s="127">
        <v>750000</v>
      </c>
      <c r="D2275" s="116" t="s">
        <v>314</v>
      </c>
      <c r="E2275" s="116" t="s">
        <v>315</v>
      </c>
      <c r="F2275" s="116" t="s">
        <v>316</v>
      </c>
      <c r="G2275" s="116" t="s">
        <v>317</v>
      </c>
      <c r="H2275" s="116">
        <v>0.36</v>
      </c>
      <c r="I2275" s="116">
        <v>0.57999999999999996</v>
      </c>
      <c r="J2275" s="116" t="s">
        <v>268</v>
      </c>
      <c r="K2275" s="116">
        <v>2.0623510690700002E-3</v>
      </c>
      <c r="L2275" s="116">
        <v>3852.1134445918701</v>
      </c>
      <c r="M2275" s="116">
        <v>12.120036282455301</v>
      </c>
      <c r="N2275" s="116">
        <v>2.4546853478163801</v>
      </c>
      <c r="O2275" s="116">
        <v>2.4995769784379999E-2</v>
      </c>
      <c r="P2275" s="116">
        <v>5.06242295131E-3</v>
      </c>
      <c r="Q2275" s="116">
        <v>7.9444102806637904</v>
      </c>
      <c r="R2275" s="116">
        <v>1210</v>
      </c>
      <c r="S2275" s="116" t="s">
        <v>318</v>
      </c>
      <c r="T2275" s="116">
        <v>1210</v>
      </c>
      <c r="U2275" s="116" t="s">
        <v>268</v>
      </c>
      <c r="V2275" s="116" t="s">
        <v>268</v>
      </c>
      <c r="Z2275" s="116">
        <v>0</v>
      </c>
      <c r="AA2275" s="116">
        <v>1</v>
      </c>
      <c r="AB2275" s="116">
        <v>2.4995769784379999E-2</v>
      </c>
      <c r="AC2275" s="116">
        <v>5.06242295131E-3</v>
      </c>
      <c r="AD2275" s="116">
        <v>7.9444102806639796</v>
      </c>
      <c r="AF2275" s="116">
        <v>-1</v>
      </c>
      <c r="AG2275" s="116">
        <v>-1</v>
      </c>
      <c r="AH2275" s="116">
        <v>-1</v>
      </c>
      <c r="AI2275" s="116">
        <v>-1</v>
      </c>
      <c r="AJ2275" s="116">
        <v>0</v>
      </c>
      <c r="AM2275" s="116" t="s">
        <v>319</v>
      </c>
      <c r="AN2275" s="116">
        <v>-1</v>
      </c>
      <c r="AQ2275" s="116">
        <v>778</v>
      </c>
      <c r="AR2275" s="116" t="s">
        <v>329</v>
      </c>
      <c r="AS2275" s="116" t="s">
        <v>250</v>
      </c>
      <c r="AT2275" s="116" t="s">
        <v>268</v>
      </c>
      <c r="AV2275" s="116">
        <v>67.947158323573603</v>
      </c>
      <c r="AW2275" s="116">
        <v>6.4431551000000004E-3</v>
      </c>
    </row>
    <row r="2276" spans="1:49" x14ac:dyDescent="0.25">
      <c r="A2276" s="127">
        <v>180000</v>
      </c>
      <c r="B2276" s="127">
        <v>750000</v>
      </c>
      <c r="C2276" s="127">
        <v>750000</v>
      </c>
      <c r="D2276" s="116" t="s">
        <v>314</v>
      </c>
      <c r="E2276" s="116" t="s">
        <v>315</v>
      </c>
      <c r="F2276" s="116" t="s">
        <v>316</v>
      </c>
      <c r="G2276" s="116" t="s">
        <v>317</v>
      </c>
      <c r="H2276" s="116">
        <v>0.36</v>
      </c>
      <c r="I2276" s="116">
        <v>0.57999999999999996</v>
      </c>
      <c r="J2276" s="116" t="s">
        <v>268</v>
      </c>
      <c r="K2276" s="116">
        <v>0.22840417961789</v>
      </c>
      <c r="L2276" s="116">
        <v>3852.1134445918701</v>
      </c>
      <c r="M2276" s="116">
        <v>12.120036282455301</v>
      </c>
      <c r="N2276" s="116">
        <v>2.4546853478163801</v>
      </c>
      <c r="O2276" s="116">
        <v>2.7682669440333698</v>
      </c>
      <c r="P2276" s="116">
        <v>0.56066039308808002</v>
      </c>
      <c r="Q2276" s="116">
        <v>879.83881110708603</v>
      </c>
      <c r="R2276" s="116">
        <v>1310</v>
      </c>
      <c r="S2276" s="116" t="s">
        <v>318</v>
      </c>
      <c r="T2276" s="116">
        <v>1310</v>
      </c>
      <c r="U2276" s="116" t="s">
        <v>268</v>
      </c>
      <c r="V2276" s="116" t="s">
        <v>268</v>
      </c>
      <c r="Z2276" s="116">
        <v>0</v>
      </c>
      <c r="AA2276" s="116">
        <v>1</v>
      </c>
      <c r="AB2276" s="116">
        <v>2.7682669440333698</v>
      </c>
      <c r="AC2276" s="116">
        <v>0.56066039308808002</v>
      </c>
      <c r="AD2276" s="116">
        <v>879.83881110708603</v>
      </c>
      <c r="AF2276" s="116">
        <v>-1</v>
      </c>
      <c r="AG2276" s="116">
        <v>-1</v>
      </c>
      <c r="AH2276" s="116">
        <v>-1</v>
      </c>
      <c r="AI2276" s="116">
        <v>-1</v>
      </c>
      <c r="AJ2276" s="116">
        <v>0</v>
      </c>
      <c r="AM2276" s="116" t="s">
        <v>319</v>
      </c>
      <c r="AN2276" s="116">
        <v>-1</v>
      </c>
      <c r="AQ2276" s="116">
        <v>778</v>
      </c>
      <c r="AR2276" s="116" t="s">
        <v>329</v>
      </c>
      <c r="AS2276" s="116" t="s">
        <v>250</v>
      </c>
      <c r="AT2276" s="116" t="s">
        <v>268</v>
      </c>
      <c r="AV2276" s="116">
        <v>136.83288219673099</v>
      </c>
      <c r="AW2276" s="116">
        <v>0.7135756781</v>
      </c>
    </row>
    <row r="2277" spans="1:49" x14ac:dyDescent="0.25">
      <c r="A2277" s="127">
        <v>180000</v>
      </c>
      <c r="B2277" s="127">
        <v>750000</v>
      </c>
      <c r="C2277" s="127">
        <v>750000</v>
      </c>
      <c r="D2277" s="116" t="s">
        <v>314</v>
      </c>
      <c r="E2277" s="116" t="s">
        <v>315</v>
      </c>
      <c r="F2277" s="116" t="s">
        <v>316</v>
      </c>
      <c r="G2277" s="116" t="s">
        <v>317</v>
      </c>
      <c r="H2277" s="116">
        <v>0.36</v>
      </c>
      <c r="I2277" s="116">
        <v>0.57999999999999996</v>
      </c>
      <c r="J2277" s="116" t="s">
        <v>268</v>
      </c>
      <c r="K2277" s="116">
        <v>0.15038193904969999</v>
      </c>
      <c r="L2277" s="116">
        <v>3852.1134445918701</v>
      </c>
      <c r="M2277" s="116">
        <v>12.120036282455301</v>
      </c>
      <c r="N2277" s="116">
        <v>2.4546853478163801</v>
      </c>
      <c r="O2277" s="116">
        <v>1.82263455750839</v>
      </c>
      <c r="P2277" s="116">
        <v>0.36914034236151999</v>
      </c>
      <c r="Q2277" s="116">
        <v>579.28828923716003</v>
      </c>
      <c r="R2277" s="116">
        <v>1310</v>
      </c>
      <c r="S2277" s="116" t="s">
        <v>318</v>
      </c>
      <c r="T2277" s="116">
        <v>1310</v>
      </c>
      <c r="U2277" s="116" t="s">
        <v>268</v>
      </c>
      <c r="V2277" s="116" t="s">
        <v>268</v>
      </c>
      <c r="Z2277" s="116">
        <v>0</v>
      </c>
      <c r="AA2277" s="116">
        <v>1</v>
      </c>
      <c r="AB2277" s="116">
        <v>1.82263455750839</v>
      </c>
      <c r="AC2277" s="116">
        <v>0.36914034236151999</v>
      </c>
      <c r="AD2277" s="116">
        <v>579.28828923716003</v>
      </c>
      <c r="AF2277" s="116">
        <v>-1</v>
      </c>
      <c r="AG2277" s="116">
        <v>-1</v>
      </c>
      <c r="AH2277" s="116">
        <v>-1</v>
      </c>
      <c r="AI2277" s="116">
        <v>-1</v>
      </c>
      <c r="AJ2277" s="116">
        <v>0</v>
      </c>
      <c r="AM2277" s="116" t="s">
        <v>319</v>
      </c>
      <c r="AN2277" s="116">
        <v>-1</v>
      </c>
      <c r="AQ2277" s="116">
        <v>778</v>
      </c>
      <c r="AR2277" s="116" t="s">
        <v>329</v>
      </c>
      <c r="AS2277" s="116" t="s">
        <v>250</v>
      </c>
      <c r="AT2277" s="116" t="s">
        <v>268</v>
      </c>
      <c r="AV2277" s="116">
        <v>124.351449366304</v>
      </c>
      <c r="AW2277" s="116">
        <v>0.46982018590000002</v>
      </c>
    </row>
    <row r="2278" spans="1:49" x14ac:dyDescent="0.25">
      <c r="A2278" s="127">
        <v>180000</v>
      </c>
      <c r="B2278" s="127">
        <v>750000</v>
      </c>
      <c r="C2278" s="127">
        <v>750000</v>
      </c>
      <c r="D2278" s="116" t="s">
        <v>314</v>
      </c>
      <c r="E2278" s="116" t="s">
        <v>315</v>
      </c>
      <c r="F2278" s="116" t="s">
        <v>316</v>
      </c>
      <c r="G2278" s="116" t="s">
        <v>317</v>
      </c>
      <c r="H2278" s="116">
        <v>0.36</v>
      </c>
      <c r="I2278" s="116">
        <v>0.57999999999999996</v>
      </c>
      <c r="J2278" s="116" t="s">
        <v>268</v>
      </c>
      <c r="K2278" s="116">
        <v>0.23691498393123001</v>
      </c>
      <c r="L2278" s="116">
        <v>3852.1134445918701</v>
      </c>
      <c r="M2278" s="116">
        <v>12.120036282455301</v>
      </c>
      <c r="N2278" s="116">
        <v>2.4546853478163801</v>
      </c>
      <c r="O2278" s="116">
        <v>2.8714182011038498</v>
      </c>
      <c r="P2278" s="116">
        <v>0.58155173973414998</v>
      </c>
      <c r="Q2278" s="116">
        <v>912.623394826771</v>
      </c>
      <c r="R2278" s="116">
        <v>1310</v>
      </c>
      <c r="S2278" s="116" t="s">
        <v>318</v>
      </c>
      <c r="T2278" s="116">
        <v>1310</v>
      </c>
      <c r="U2278" s="116" t="s">
        <v>268</v>
      </c>
      <c r="V2278" s="116" t="s">
        <v>268</v>
      </c>
      <c r="Z2278" s="116">
        <v>0</v>
      </c>
      <c r="AA2278" s="116">
        <v>1</v>
      </c>
      <c r="AB2278" s="116">
        <v>2.8714182011038498</v>
      </c>
      <c r="AC2278" s="116">
        <v>0.58155173973414998</v>
      </c>
      <c r="AD2278" s="116">
        <v>912.623394826771</v>
      </c>
      <c r="AF2278" s="116">
        <v>-1</v>
      </c>
      <c r="AG2278" s="116">
        <v>-1</v>
      </c>
      <c r="AH2278" s="116">
        <v>-1</v>
      </c>
      <c r="AI2278" s="116">
        <v>-1</v>
      </c>
      <c r="AJ2278" s="116">
        <v>0</v>
      </c>
      <c r="AM2278" s="116" t="s">
        <v>319</v>
      </c>
      <c r="AN2278" s="116">
        <v>-1</v>
      </c>
      <c r="AQ2278" s="116">
        <v>778</v>
      </c>
      <c r="AR2278" s="116" t="s">
        <v>329</v>
      </c>
      <c r="AS2278" s="116" t="s">
        <v>250</v>
      </c>
      <c r="AT2278" s="116" t="s">
        <v>268</v>
      </c>
      <c r="AV2278" s="116">
        <v>137.91941714431999</v>
      </c>
      <c r="AW2278" s="116">
        <v>0.74016495930000004</v>
      </c>
    </row>
    <row r="2279" spans="1:49" x14ac:dyDescent="0.25">
      <c r="A2279" s="127">
        <v>180000</v>
      </c>
      <c r="B2279" s="127">
        <v>750000</v>
      </c>
      <c r="C2279" s="127">
        <v>750000</v>
      </c>
      <c r="D2279" s="116" t="s">
        <v>314</v>
      </c>
      <c r="E2279" s="116" t="s">
        <v>315</v>
      </c>
      <c r="F2279" s="116" t="s">
        <v>316</v>
      </c>
      <c r="G2279" s="116" t="s">
        <v>317</v>
      </c>
      <c r="H2279" s="116">
        <v>0.36</v>
      </c>
      <c r="I2279" s="116">
        <v>0.57999999999999996</v>
      </c>
      <c r="J2279" s="116" t="s">
        <v>268</v>
      </c>
      <c r="K2279" s="116">
        <v>0.21618624845682999</v>
      </c>
      <c r="L2279" s="116">
        <v>3872.8656623618999</v>
      </c>
      <c r="M2279" s="116">
        <v>9.6180608791792697</v>
      </c>
      <c r="N2279" s="116">
        <v>1.4133406294653099</v>
      </c>
      <c r="O2279" s="116">
        <v>2.0792924988991701</v>
      </c>
      <c r="P2279" s="116">
        <v>0.30554480847572002</v>
      </c>
      <c r="Q2279" s="116">
        <v>837.26029832330005</v>
      </c>
      <c r="R2279" s="116">
        <v>1210</v>
      </c>
      <c r="S2279" s="116" t="s">
        <v>318</v>
      </c>
      <c r="T2279" s="116">
        <v>1210</v>
      </c>
      <c r="U2279" s="116" t="s">
        <v>268</v>
      </c>
      <c r="V2279" s="116" t="s">
        <v>268</v>
      </c>
      <c r="Z2279" s="116">
        <v>0</v>
      </c>
      <c r="AA2279" s="116">
        <v>1</v>
      </c>
      <c r="AB2279" s="116">
        <v>2.0792924988991701</v>
      </c>
      <c r="AC2279" s="116">
        <v>0.30554480847572002</v>
      </c>
      <c r="AD2279" s="116">
        <v>837.26029832330005</v>
      </c>
      <c r="AF2279" s="116">
        <v>-1</v>
      </c>
      <c r="AG2279" s="116">
        <v>-1</v>
      </c>
      <c r="AH2279" s="116">
        <v>-1</v>
      </c>
      <c r="AI2279" s="116">
        <v>-1</v>
      </c>
      <c r="AJ2279" s="116">
        <v>0</v>
      </c>
      <c r="AM2279" s="116" t="s">
        <v>319</v>
      </c>
      <c r="AN2279" s="116">
        <v>-1</v>
      </c>
      <c r="AQ2279" s="116">
        <v>778</v>
      </c>
      <c r="AR2279" s="116" t="s">
        <v>329</v>
      </c>
      <c r="AS2279" s="116" t="s">
        <v>250</v>
      </c>
      <c r="AT2279" s="116" t="s">
        <v>268</v>
      </c>
      <c r="AV2279" s="116">
        <v>133.15743272312099</v>
      </c>
      <c r="AW2279" s="116">
        <v>0.67904322650000004</v>
      </c>
    </row>
    <row r="2280" spans="1:49" x14ac:dyDescent="0.25">
      <c r="A2280" s="127">
        <v>180000</v>
      </c>
      <c r="B2280" s="127">
        <v>750000</v>
      </c>
      <c r="C2280" s="127">
        <v>750000</v>
      </c>
      <c r="D2280" s="116" t="s">
        <v>314</v>
      </c>
      <c r="E2280" s="116" t="s">
        <v>315</v>
      </c>
      <c r="F2280" s="116" t="s">
        <v>316</v>
      </c>
      <c r="G2280" s="116" t="s">
        <v>317</v>
      </c>
      <c r="H2280" s="116">
        <v>0.36</v>
      </c>
      <c r="I2280" s="116">
        <v>0.57999999999999996</v>
      </c>
      <c r="J2280" s="116" t="s">
        <v>268</v>
      </c>
      <c r="K2280" s="116">
        <v>6.2686897748400004E-3</v>
      </c>
      <c r="L2280" s="116">
        <v>3889.3620713627101</v>
      </c>
      <c r="M2280" s="116">
        <v>12.061651407677401</v>
      </c>
      <c r="N2280" s="116">
        <v>2.4215185455265602</v>
      </c>
      <c r="O2280" s="116">
        <v>7.5610750847009994E-2</v>
      </c>
      <c r="P2280" s="116">
        <v>1.5179748545930001E-2</v>
      </c>
      <c r="Q2280" s="116">
        <v>24.381204247409698</v>
      </c>
      <c r="R2280" s="116">
        <v>1210</v>
      </c>
      <c r="S2280" s="116" t="s">
        <v>318</v>
      </c>
      <c r="T2280" s="116">
        <v>1210</v>
      </c>
      <c r="U2280" s="116" t="s">
        <v>268</v>
      </c>
      <c r="V2280" s="116" t="s">
        <v>268</v>
      </c>
      <c r="Z2280" s="116">
        <v>0</v>
      </c>
      <c r="AA2280" s="116">
        <v>1</v>
      </c>
      <c r="AB2280" s="116">
        <v>7.5610750847009994E-2</v>
      </c>
      <c r="AC2280" s="116">
        <v>1.5179748545930001E-2</v>
      </c>
      <c r="AD2280" s="116">
        <v>24.381204247410398</v>
      </c>
      <c r="AF2280" s="116">
        <v>-1</v>
      </c>
      <c r="AG2280" s="116">
        <v>-1</v>
      </c>
      <c r="AH2280" s="116">
        <v>-1</v>
      </c>
      <c r="AI2280" s="116">
        <v>-1</v>
      </c>
      <c r="AJ2280" s="116">
        <v>0</v>
      </c>
      <c r="AM2280" s="116" t="s">
        <v>319</v>
      </c>
      <c r="AN2280" s="116">
        <v>-1</v>
      </c>
      <c r="AQ2280" s="116">
        <v>778</v>
      </c>
      <c r="AR2280" s="116" t="s">
        <v>329</v>
      </c>
      <c r="AS2280" s="116" t="s">
        <v>250</v>
      </c>
      <c r="AT2280" s="116" t="s">
        <v>268</v>
      </c>
      <c r="AV2280" s="116">
        <v>94.091418412208199</v>
      </c>
      <c r="AW2280" s="116">
        <v>1.97738883E-2</v>
      </c>
    </row>
    <row r="2281" spans="1:49" x14ac:dyDescent="0.25">
      <c r="A2281" s="127">
        <v>180000</v>
      </c>
      <c r="B2281" s="127">
        <v>750000</v>
      </c>
      <c r="C2281" s="127">
        <v>750000</v>
      </c>
      <c r="D2281" s="116" t="s">
        <v>314</v>
      </c>
      <c r="E2281" s="116" t="s">
        <v>315</v>
      </c>
      <c r="F2281" s="116" t="s">
        <v>316</v>
      </c>
      <c r="G2281" s="116" t="s">
        <v>317</v>
      </c>
      <c r="H2281" s="116">
        <v>0.36</v>
      </c>
      <c r="I2281" s="116">
        <v>0.57999999999999996</v>
      </c>
      <c r="J2281" s="116" t="s">
        <v>330</v>
      </c>
      <c r="K2281" s="116">
        <v>4.2068792724E-4</v>
      </c>
      <c r="L2281" s="116">
        <v>3889.3620713627101</v>
      </c>
      <c r="M2281" s="116">
        <v>12.061651407677401</v>
      </c>
      <c r="N2281" s="116">
        <v>2.4215185455265602</v>
      </c>
      <c r="O2281" s="116">
        <v>5.0741911298299996E-3</v>
      </c>
      <c r="P2281" s="116">
        <v>1.0187036177E-3</v>
      </c>
      <c r="Q2281" s="116">
        <v>1.63620766810301</v>
      </c>
      <c r="R2281" s="116">
        <v>4110</v>
      </c>
      <c r="S2281" s="116" t="s">
        <v>331</v>
      </c>
      <c r="T2281" s="116">
        <v>4110</v>
      </c>
      <c r="U2281" s="116" t="s">
        <v>268</v>
      </c>
      <c r="V2281" s="116" t="s">
        <v>268</v>
      </c>
      <c r="Y2281" s="116" t="s">
        <v>330</v>
      </c>
      <c r="Z2281" s="116">
        <v>0</v>
      </c>
      <c r="AA2281" s="116">
        <v>1</v>
      </c>
      <c r="AB2281" s="116">
        <v>5.0741911298299996E-3</v>
      </c>
      <c r="AC2281" s="116">
        <v>1.0187036177E-3</v>
      </c>
      <c r="AD2281" s="116">
        <v>1.6362076681029101</v>
      </c>
      <c r="AF2281" s="116">
        <v>-1</v>
      </c>
      <c r="AG2281" s="116">
        <v>-1</v>
      </c>
      <c r="AH2281" s="116">
        <v>-1</v>
      </c>
      <c r="AI2281" s="116">
        <v>-1</v>
      </c>
      <c r="AJ2281" s="116">
        <v>0</v>
      </c>
      <c r="AM2281" s="116" t="s">
        <v>319</v>
      </c>
      <c r="AN2281" s="116">
        <v>-1</v>
      </c>
      <c r="AQ2281" s="116">
        <v>778</v>
      </c>
      <c r="AR2281" s="116" t="s">
        <v>329</v>
      </c>
      <c r="AS2281" s="116" t="s">
        <v>250</v>
      </c>
      <c r="AT2281" s="116" t="s">
        <v>268</v>
      </c>
      <c r="AV2281" s="116">
        <v>5.2888522239755797</v>
      </c>
      <c r="AW2281" s="116">
        <v>1.3270135000000001E-3</v>
      </c>
    </row>
    <row r="2282" spans="1:49" x14ac:dyDescent="0.25">
      <c r="A2282" s="127">
        <v>180000</v>
      </c>
      <c r="B2282" s="127">
        <v>750000</v>
      </c>
      <c r="C2282" s="127">
        <v>750000</v>
      </c>
      <c r="D2282" s="116" t="s">
        <v>314</v>
      </c>
      <c r="E2282" s="116" t="s">
        <v>315</v>
      </c>
      <c r="F2282" s="116" t="s">
        <v>316</v>
      </c>
      <c r="G2282" s="116" t="s">
        <v>317</v>
      </c>
      <c r="H2282" s="116">
        <v>0.36</v>
      </c>
      <c r="I2282" s="116">
        <v>0.57999999999999996</v>
      </c>
      <c r="J2282" s="116" t="s">
        <v>268</v>
      </c>
      <c r="K2282" s="116">
        <v>0.61107407608089004</v>
      </c>
      <c r="L2282" s="116">
        <v>3889.3620713627101</v>
      </c>
      <c r="M2282" s="116">
        <v>12.061651407677401</v>
      </c>
      <c r="N2282" s="116">
        <v>2.4215185455265602</v>
      </c>
      <c r="O2282" s="116">
        <v>7.3705624899563098</v>
      </c>
      <c r="P2282" s="116">
        <v>1.4797272079204</v>
      </c>
      <c r="Q2282" s="116">
        <v>2376.6883343020399</v>
      </c>
      <c r="R2282" s="116">
        <v>1310</v>
      </c>
      <c r="S2282" s="116" t="s">
        <v>318</v>
      </c>
      <c r="T2282" s="116">
        <v>1310</v>
      </c>
      <c r="U2282" s="116" t="s">
        <v>268</v>
      </c>
      <c r="V2282" s="116" t="s">
        <v>268</v>
      </c>
      <c r="Z2282" s="116">
        <v>0</v>
      </c>
      <c r="AA2282" s="116">
        <v>1</v>
      </c>
      <c r="AB2282" s="116">
        <v>7.3705624899563098</v>
      </c>
      <c r="AC2282" s="116">
        <v>1.4797272079204</v>
      </c>
      <c r="AD2282" s="116">
        <v>2376.6883343020399</v>
      </c>
      <c r="AF2282" s="116">
        <v>-1</v>
      </c>
      <c r="AG2282" s="116">
        <v>-1</v>
      </c>
      <c r="AH2282" s="116">
        <v>-1</v>
      </c>
      <c r="AI2282" s="116">
        <v>-1</v>
      </c>
      <c r="AJ2282" s="116">
        <v>0</v>
      </c>
      <c r="AM2282" s="116" t="s">
        <v>319</v>
      </c>
      <c r="AN2282" s="116">
        <v>-1</v>
      </c>
      <c r="AQ2282" s="116">
        <v>778</v>
      </c>
      <c r="AR2282" s="116" t="s">
        <v>329</v>
      </c>
      <c r="AS2282" s="116" t="s">
        <v>250</v>
      </c>
      <c r="AT2282" s="116" t="s">
        <v>268</v>
      </c>
      <c r="AV2282" s="116">
        <v>198.885930132261</v>
      </c>
      <c r="AW2282" s="116">
        <v>1.927565559</v>
      </c>
    </row>
    <row r="2283" spans="1:49" x14ac:dyDescent="0.25">
      <c r="A2283" s="127">
        <v>180000</v>
      </c>
      <c r="B2283" s="127">
        <v>750000</v>
      </c>
      <c r="C2283" s="127">
        <v>750000</v>
      </c>
      <c r="D2283" s="116" t="s">
        <v>314</v>
      </c>
      <c r="E2283" s="116" t="s">
        <v>315</v>
      </c>
      <c r="F2283" s="116" t="s">
        <v>316</v>
      </c>
      <c r="G2283" s="116" t="s">
        <v>317</v>
      </c>
      <c r="H2283" s="116">
        <v>0.36</v>
      </c>
      <c r="I2283" s="116">
        <v>0.57999999999999996</v>
      </c>
      <c r="J2283" s="116" t="s">
        <v>268</v>
      </c>
      <c r="K2283" s="116">
        <v>8.3906784810080001E-2</v>
      </c>
      <c r="L2283" s="116">
        <v>3871.6287018665898</v>
      </c>
      <c r="M2283" s="116">
        <v>10.322876494447</v>
      </c>
      <c r="N2283" s="116">
        <v>1.5410529317766299</v>
      </c>
      <c r="O2283" s="116">
        <v>0.86615937664064002</v>
      </c>
      <c r="P2283" s="116">
        <v>0.12930479672753001</v>
      </c>
      <c r="Q2283" s="116">
        <v>324.85591635206498</v>
      </c>
      <c r="R2283" s="116">
        <v>1210</v>
      </c>
      <c r="S2283" s="116" t="s">
        <v>318</v>
      </c>
      <c r="T2283" s="116">
        <v>1210</v>
      </c>
      <c r="U2283" s="116" t="s">
        <v>268</v>
      </c>
      <c r="V2283" s="116" t="s">
        <v>268</v>
      </c>
      <c r="Z2283" s="116">
        <v>0</v>
      </c>
      <c r="AA2283" s="116">
        <v>1</v>
      </c>
      <c r="AB2283" s="116">
        <v>0.86615937664064002</v>
      </c>
      <c r="AC2283" s="116">
        <v>0.12930479672753001</v>
      </c>
      <c r="AD2283" s="116">
        <v>324.85591635206299</v>
      </c>
      <c r="AF2283" s="116">
        <v>-1</v>
      </c>
      <c r="AG2283" s="116">
        <v>-1</v>
      </c>
      <c r="AH2283" s="116">
        <v>-1</v>
      </c>
      <c r="AI2283" s="116">
        <v>-1</v>
      </c>
      <c r="AJ2283" s="116">
        <v>0</v>
      </c>
      <c r="AM2283" s="116" t="s">
        <v>319</v>
      </c>
      <c r="AN2283" s="116">
        <v>-1</v>
      </c>
      <c r="AQ2283" s="116">
        <v>778</v>
      </c>
      <c r="AR2283" s="116" t="s">
        <v>329</v>
      </c>
      <c r="AS2283" s="116" t="s">
        <v>250</v>
      </c>
      <c r="AT2283" s="116" t="s">
        <v>268</v>
      </c>
      <c r="AV2283" s="116">
        <v>113.858951984741</v>
      </c>
      <c r="AW2283" s="116">
        <v>0.26346789650000002</v>
      </c>
    </row>
    <row r="2284" spans="1:49" x14ac:dyDescent="0.25">
      <c r="A2284" s="127">
        <v>180000</v>
      </c>
      <c r="B2284" s="127">
        <v>750000</v>
      </c>
      <c r="C2284" s="127">
        <v>750000</v>
      </c>
      <c r="D2284" s="116" t="s">
        <v>314</v>
      </c>
      <c r="E2284" s="116" t="s">
        <v>315</v>
      </c>
      <c r="F2284" s="116" t="s">
        <v>316</v>
      </c>
      <c r="G2284" s="116" t="s">
        <v>317</v>
      </c>
      <c r="H2284" s="116">
        <v>0.36</v>
      </c>
      <c r="I2284" s="116">
        <v>0.57999999999999996</v>
      </c>
      <c r="J2284" s="116" t="s">
        <v>268</v>
      </c>
      <c r="K2284" s="116">
        <v>0.17911673546053999</v>
      </c>
      <c r="L2284" s="116">
        <v>3853.90544700807</v>
      </c>
      <c r="M2284" s="116">
        <v>11.647482423286901</v>
      </c>
      <c r="N2284" s="116">
        <v>2.2014692436566001</v>
      </c>
      <c r="O2284" s="116">
        <v>2.0862590279931901</v>
      </c>
      <c r="P2284" s="116">
        <v>0.39431998414054997</v>
      </c>
      <c r="Q2284" s="116">
        <v>690.29896244168594</v>
      </c>
      <c r="R2284" s="116">
        <v>1210</v>
      </c>
      <c r="S2284" s="116" t="s">
        <v>318</v>
      </c>
      <c r="T2284" s="116">
        <v>1210</v>
      </c>
      <c r="U2284" s="116" t="s">
        <v>268</v>
      </c>
      <c r="V2284" s="116" t="s">
        <v>268</v>
      </c>
      <c r="Z2284" s="116">
        <v>0</v>
      </c>
      <c r="AA2284" s="116">
        <v>1</v>
      </c>
      <c r="AB2284" s="116">
        <v>2.0862590279931901</v>
      </c>
      <c r="AC2284" s="116">
        <v>0.39431998414054997</v>
      </c>
      <c r="AD2284" s="116">
        <v>690.29896244168594</v>
      </c>
      <c r="AF2284" s="116">
        <v>-1</v>
      </c>
      <c r="AG2284" s="116">
        <v>-1</v>
      </c>
      <c r="AH2284" s="116">
        <v>-1</v>
      </c>
      <c r="AI2284" s="116">
        <v>-1</v>
      </c>
      <c r="AJ2284" s="116">
        <v>0</v>
      </c>
      <c r="AM2284" s="116" t="s">
        <v>319</v>
      </c>
      <c r="AN2284" s="116">
        <v>-1</v>
      </c>
      <c r="AQ2284" s="116">
        <v>778</v>
      </c>
      <c r="AR2284" s="116" t="s">
        <v>329</v>
      </c>
      <c r="AS2284" s="116" t="s">
        <v>250</v>
      </c>
      <c r="AT2284" s="116" t="s">
        <v>268</v>
      </c>
      <c r="AV2284" s="116">
        <v>183.421192178192</v>
      </c>
      <c r="AW2284" s="116">
        <v>0.55985317310000005</v>
      </c>
    </row>
    <row r="2285" spans="1:49" x14ac:dyDescent="0.25">
      <c r="A2285" s="127">
        <v>180000</v>
      </c>
      <c r="B2285" s="127">
        <v>750000</v>
      </c>
      <c r="C2285" s="127">
        <v>750000</v>
      </c>
      <c r="D2285" s="116" t="s">
        <v>314</v>
      </c>
      <c r="E2285" s="116" t="s">
        <v>315</v>
      </c>
      <c r="F2285" s="116" t="s">
        <v>316</v>
      </c>
      <c r="G2285" s="116" t="s">
        <v>317</v>
      </c>
      <c r="H2285" s="116">
        <v>0.36</v>
      </c>
      <c r="I2285" s="116">
        <v>0.57999999999999996</v>
      </c>
      <c r="J2285" s="116" t="s">
        <v>268</v>
      </c>
      <c r="K2285" s="116">
        <v>1.313921734389E-2</v>
      </c>
      <c r="L2285" s="116">
        <v>3853.90544700807</v>
      </c>
      <c r="M2285" s="116">
        <v>11.647482423286901</v>
      </c>
      <c r="N2285" s="116">
        <v>2.2014692436566001</v>
      </c>
      <c r="O2285" s="116">
        <v>0.15303880306871001</v>
      </c>
      <c r="P2285" s="116">
        <v>2.8925582868290001E-2</v>
      </c>
      <c r="Q2285" s="116">
        <v>50.637301291044402</v>
      </c>
      <c r="R2285" s="116">
        <v>1310</v>
      </c>
      <c r="S2285" s="116" t="s">
        <v>318</v>
      </c>
      <c r="T2285" s="116">
        <v>1310</v>
      </c>
      <c r="U2285" s="116" t="s">
        <v>268</v>
      </c>
      <c r="V2285" s="116" t="s">
        <v>268</v>
      </c>
      <c r="Z2285" s="116">
        <v>0</v>
      </c>
      <c r="AA2285" s="116">
        <v>1</v>
      </c>
      <c r="AB2285" s="116">
        <v>0.15303880306871001</v>
      </c>
      <c r="AC2285" s="116">
        <v>2.8925582868290001E-2</v>
      </c>
      <c r="AD2285" s="116">
        <v>50.637301291045503</v>
      </c>
      <c r="AF2285" s="116">
        <v>-1</v>
      </c>
      <c r="AG2285" s="116">
        <v>-1</v>
      </c>
      <c r="AH2285" s="116">
        <v>-1</v>
      </c>
      <c r="AI2285" s="116">
        <v>-1</v>
      </c>
      <c r="AJ2285" s="116">
        <v>0</v>
      </c>
      <c r="AM2285" s="116" t="s">
        <v>319</v>
      </c>
      <c r="AN2285" s="116">
        <v>-1</v>
      </c>
      <c r="AQ2285" s="116">
        <v>778</v>
      </c>
      <c r="AR2285" s="116" t="s">
        <v>329</v>
      </c>
      <c r="AS2285" s="116" t="s">
        <v>250</v>
      </c>
      <c r="AT2285" s="116" t="s">
        <v>268</v>
      </c>
      <c r="AV2285" s="116">
        <v>68.574780360199995</v>
      </c>
      <c r="AW2285" s="116">
        <v>4.1068370899999998E-2</v>
      </c>
    </row>
    <row r="2286" spans="1:49" x14ac:dyDescent="0.25">
      <c r="A2286" s="127">
        <v>180000</v>
      </c>
      <c r="B2286" s="127">
        <v>750000</v>
      </c>
      <c r="C2286" s="127">
        <v>750000</v>
      </c>
      <c r="D2286" s="116" t="s">
        <v>314</v>
      </c>
      <c r="E2286" s="116" t="s">
        <v>315</v>
      </c>
      <c r="F2286" s="116" t="s">
        <v>316</v>
      </c>
      <c r="G2286" s="116" t="s">
        <v>317</v>
      </c>
      <c r="H2286" s="116">
        <v>0.36</v>
      </c>
      <c r="I2286" s="116">
        <v>0.57999999999999996</v>
      </c>
      <c r="J2286" s="116" t="s">
        <v>268</v>
      </c>
      <c r="K2286" s="116">
        <v>0.11240589230723</v>
      </c>
      <c r="L2286" s="116">
        <v>3853.90544700807</v>
      </c>
      <c r="M2286" s="116">
        <v>11.647482423286901</v>
      </c>
      <c r="N2286" s="116">
        <v>2.2014692436566001</v>
      </c>
      <c r="O2286" s="116">
        <v>1.3092456549223399</v>
      </c>
      <c r="P2286" s="116">
        <v>0.24745811472014001</v>
      </c>
      <c r="Q2286" s="116">
        <v>433.20168063863599</v>
      </c>
      <c r="R2286" s="116">
        <v>1310</v>
      </c>
      <c r="S2286" s="116" t="s">
        <v>318</v>
      </c>
      <c r="T2286" s="116">
        <v>1310</v>
      </c>
      <c r="U2286" s="116" t="s">
        <v>268</v>
      </c>
      <c r="V2286" s="116" t="s">
        <v>268</v>
      </c>
      <c r="Z2286" s="116">
        <v>0</v>
      </c>
      <c r="AA2286" s="116">
        <v>1</v>
      </c>
      <c r="AB2286" s="116">
        <v>1.3092456549223399</v>
      </c>
      <c r="AC2286" s="116">
        <v>0.24745811472014001</v>
      </c>
      <c r="AD2286" s="116">
        <v>433.20168063863599</v>
      </c>
      <c r="AF2286" s="116">
        <v>-1</v>
      </c>
      <c r="AG2286" s="116">
        <v>-1</v>
      </c>
      <c r="AH2286" s="116">
        <v>-1</v>
      </c>
      <c r="AI2286" s="116">
        <v>-1</v>
      </c>
      <c r="AJ2286" s="116">
        <v>0</v>
      </c>
      <c r="AM2286" s="116" t="s">
        <v>319</v>
      </c>
      <c r="AN2286" s="116">
        <v>-1</v>
      </c>
      <c r="AQ2286" s="116">
        <v>778</v>
      </c>
      <c r="AR2286" s="116" t="s">
        <v>329</v>
      </c>
      <c r="AS2286" s="116" t="s">
        <v>250</v>
      </c>
      <c r="AT2286" s="116" t="s">
        <v>268</v>
      </c>
      <c r="AV2286" s="116">
        <v>86.884020825999599</v>
      </c>
      <c r="AW2286" s="116">
        <v>0.35133956259999999</v>
      </c>
    </row>
    <row r="2287" spans="1:49" x14ac:dyDescent="0.25">
      <c r="A2287" s="127">
        <v>180000</v>
      </c>
      <c r="B2287" s="127">
        <v>750000</v>
      </c>
      <c r="C2287" s="127">
        <v>750000</v>
      </c>
      <c r="D2287" s="116" t="s">
        <v>314</v>
      </c>
      <c r="E2287" s="116" t="s">
        <v>315</v>
      </c>
      <c r="F2287" s="116" t="s">
        <v>316</v>
      </c>
      <c r="G2287" s="116" t="s">
        <v>317</v>
      </c>
      <c r="H2287" s="116">
        <v>0.36</v>
      </c>
      <c r="I2287" s="116">
        <v>0.57999999999999996</v>
      </c>
      <c r="J2287" s="116" t="s">
        <v>268</v>
      </c>
      <c r="K2287" s="116">
        <v>0.27213653387078002</v>
      </c>
      <c r="L2287" s="116">
        <v>3853.90544700807</v>
      </c>
      <c r="M2287" s="116">
        <v>11.647482423286901</v>
      </c>
      <c r="N2287" s="116">
        <v>2.2014692436566001</v>
      </c>
      <c r="O2287" s="116">
        <v>3.1697054949941799</v>
      </c>
      <c r="P2287" s="116">
        <v>0.59910020939184006</v>
      </c>
      <c r="Q2287" s="116">
        <v>1048.78847021451</v>
      </c>
      <c r="R2287" s="116">
        <v>1310</v>
      </c>
      <c r="S2287" s="116" t="s">
        <v>318</v>
      </c>
      <c r="T2287" s="116">
        <v>1310</v>
      </c>
      <c r="U2287" s="116" t="s">
        <v>268</v>
      </c>
      <c r="V2287" s="116" t="s">
        <v>268</v>
      </c>
      <c r="Z2287" s="116">
        <v>0</v>
      </c>
      <c r="AA2287" s="116">
        <v>1</v>
      </c>
      <c r="AB2287" s="116">
        <v>3.1697054949941799</v>
      </c>
      <c r="AC2287" s="116">
        <v>0.59910020939184006</v>
      </c>
      <c r="AD2287" s="116">
        <v>1048.78847021451</v>
      </c>
      <c r="AF2287" s="116">
        <v>-1</v>
      </c>
      <c r="AG2287" s="116">
        <v>-1</v>
      </c>
      <c r="AH2287" s="116">
        <v>-1</v>
      </c>
      <c r="AI2287" s="116">
        <v>-1</v>
      </c>
      <c r="AJ2287" s="116">
        <v>0</v>
      </c>
      <c r="AM2287" s="116" t="s">
        <v>319</v>
      </c>
      <c r="AN2287" s="116">
        <v>-1</v>
      </c>
      <c r="AQ2287" s="116">
        <v>778</v>
      </c>
      <c r="AR2287" s="116" t="s">
        <v>329</v>
      </c>
      <c r="AS2287" s="116" t="s">
        <v>250</v>
      </c>
      <c r="AT2287" s="116" t="s">
        <v>268</v>
      </c>
      <c r="AV2287" s="116">
        <v>132.79558737453999</v>
      </c>
      <c r="AW2287" s="116">
        <v>0.85059892150000005</v>
      </c>
    </row>
    <row r="2288" spans="1:49" x14ac:dyDescent="0.25">
      <c r="A2288" s="127">
        <v>180000</v>
      </c>
      <c r="B2288" s="127">
        <v>750000</v>
      </c>
      <c r="C2288" s="127">
        <v>750000</v>
      </c>
      <c r="D2288" s="116" t="s">
        <v>314</v>
      </c>
      <c r="E2288" s="116" t="s">
        <v>315</v>
      </c>
      <c r="F2288" s="116" t="s">
        <v>316</v>
      </c>
      <c r="G2288" s="116" t="s">
        <v>317</v>
      </c>
      <c r="H2288" s="116">
        <v>0.36</v>
      </c>
      <c r="I2288" s="116">
        <v>0.57999999999999996</v>
      </c>
      <c r="J2288" s="116" t="s">
        <v>268</v>
      </c>
      <c r="K2288" s="116">
        <v>4.0965074685459998E-2</v>
      </c>
      <c r="L2288" s="116">
        <v>3853.90544700807</v>
      </c>
      <c r="M2288" s="116">
        <v>11.647482423286901</v>
      </c>
      <c r="N2288" s="116">
        <v>2.2014692436566001</v>
      </c>
      <c r="O2288" s="116">
        <v>0.47713998736760999</v>
      </c>
      <c r="P2288" s="116">
        <v>9.0183351984150006E-2</v>
      </c>
      <c r="Q2288" s="116">
        <v>157.87552446741299</v>
      </c>
      <c r="R2288" s="116">
        <v>1310</v>
      </c>
      <c r="S2288" s="116" t="s">
        <v>318</v>
      </c>
      <c r="T2288" s="116">
        <v>1310</v>
      </c>
      <c r="U2288" s="116" t="s">
        <v>268</v>
      </c>
      <c r="V2288" s="116" t="s">
        <v>268</v>
      </c>
      <c r="Z2288" s="116">
        <v>0</v>
      </c>
      <c r="AA2288" s="116">
        <v>1</v>
      </c>
      <c r="AB2288" s="116">
        <v>0.47713998736760999</v>
      </c>
      <c r="AC2288" s="116">
        <v>9.0183351984150006E-2</v>
      </c>
      <c r="AD2288" s="116">
        <v>157.87552446741401</v>
      </c>
      <c r="AF2288" s="116">
        <v>-1</v>
      </c>
      <c r="AG2288" s="116">
        <v>-1</v>
      </c>
      <c r="AH2288" s="116">
        <v>-1</v>
      </c>
      <c r="AI2288" s="116">
        <v>-1</v>
      </c>
      <c r="AJ2288" s="116">
        <v>0</v>
      </c>
      <c r="AM2288" s="116" t="s">
        <v>319</v>
      </c>
      <c r="AN2288" s="116">
        <v>-1</v>
      </c>
      <c r="AQ2288" s="116">
        <v>778</v>
      </c>
      <c r="AR2288" s="116" t="s">
        <v>329</v>
      </c>
      <c r="AS2288" s="116" t="s">
        <v>250</v>
      </c>
      <c r="AT2288" s="116" t="s">
        <v>268</v>
      </c>
      <c r="AV2288" s="116">
        <v>54.612667151125002</v>
      </c>
      <c r="AW2288" s="116">
        <v>0.12804178790000001</v>
      </c>
    </row>
    <row r="2289" spans="1:49" x14ac:dyDescent="0.25">
      <c r="A2289" s="127">
        <v>180000</v>
      </c>
      <c r="B2289" s="127">
        <v>750000</v>
      </c>
      <c r="C2289" s="127">
        <v>750000</v>
      </c>
      <c r="D2289" s="116" t="s">
        <v>314</v>
      </c>
      <c r="E2289" s="116" t="s">
        <v>315</v>
      </c>
      <c r="F2289" s="116" t="s">
        <v>316</v>
      </c>
      <c r="G2289" s="116" t="s">
        <v>317</v>
      </c>
      <c r="H2289" s="116">
        <v>0.36</v>
      </c>
      <c r="I2289" s="116">
        <v>0.57999999999999996</v>
      </c>
      <c r="J2289" s="116" t="s">
        <v>268</v>
      </c>
      <c r="K2289" s="116">
        <v>0.21709066989285</v>
      </c>
      <c r="L2289" s="116">
        <v>3861.2537367984801</v>
      </c>
      <c r="M2289" s="116">
        <v>11.5648771622451</v>
      </c>
      <c r="N2289" s="116">
        <v>2.1503669701407699</v>
      </c>
      <c r="O2289" s="116">
        <v>2.5106269303804098</v>
      </c>
      <c r="P2289" s="116">
        <v>0.46682460606332998</v>
      </c>
      <c r="Q2289" s="116">
        <v>838.24216034788401</v>
      </c>
      <c r="R2289" s="116">
        <v>1210</v>
      </c>
      <c r="S2289" s="116" t="s">
        <v>318</v>
      </c>
      <c r="T2289" s="116">
        <v>1210</v>
      </c>
      <c r="U2289" s="116" t="s">
        <v>268</v>
      </c>
      <c r="V2289" s="116" t="s">
        <v>268</v>
      </c>
      <c r="Z2289" s="116">
        <v>0</v>
      </c>
      <c r="AA2289" s="116">
        <v>1</v>
      </c>
      <c r="AB2289" s="116">
        <v>2.5106269303804098</v>
      </c>
      <c r="AC2289" s="116">
        <v>0.46682460606332998</v>
      </c>
      <c r="AD2289" s="116">
        <v>838.24216034788401</v>
      </c>
      <c r="AF2289" s="116">
        <v>-1</v>
      </c>
      <c r="AG2289" s="116">
        <v>-1</v>
      </c>
      <c r="AH2289" s="116">
        <v>-1</v>
      </c>
      <c r="AI2289" s="116">
        <v>-1</v>
      </c>
      <c r="AJ2289" s="116">
        <v>0</v>
      </c>
      <c r="AM2289" s="116" t="s">
        <v>319</v>
      </c>
      <c r="AN2289" s="116">
        <v>-1</v>
      </c>
      <c r="AQ2289" s="116">
        <v>778</v>
      </c>
      <c r="AR2289" s="116" t="s">
        <v>329</v>
      </c>
      <c r="AS2289" s="116" t="s">
        <v>250</v>
      </c>
      <c r="AT2289" s="116" t="s">
        <v>268</v>
      </c>
      <c r="AV2289" s="116">
        <v>201.90256449655399</v>
      </c>
      <c r="AW2289" s="116">
        <v>0.67983954609999997</v>
      </c>
    </row>
    <row r="2290" spans="1:49" x14ac:dyDescent="0.25">
      <c r="A2290" s="127">
        <v>180000</v>
      </c>
      <c r="B2290" s="127">
        <v>750000</v>
      </c>
      <c r="C2290" s="127">
        <v>750000</v>
      </c>
      <c r="D2290" s="116" t="s">
        <v>314</v>
      </c>
      <c r="E2290" s="116" t="s">
        <v>315</v>
      </c>
      <c r="F2290" s="116" t="s">
        <v>316</v>
      </c>
      <c r="G2290" s="116" t="s">
        <v>317</v>
      </c>
      <c r="H2290" s="116">
        <v>0.36</v>
      </c>
      <c r="I2290" s="116">
        <v>0.57999999999999996</v>
      </c>
      <c r="J2290" s="116" t="s">
        <v>268</v>
      </c>
      <c r="K2290" s="116">
        <v>5.3862962296169999E-2</v>
      </c>
      <c r="L2290" s="116">
        <v>3861.2537367984801</v>
      </c>
      <c r="M2290" s="116">
        <v>11.5648771622451</v>
      </c>
      <c r="N2290" s="116">
        <v>2.1503669701407699</v>
      </c>
      <c r="O2290" s="116">
        <v>0.62291854254993995</v>
      </c>
      <c r="P2290" s="116">
        <v>0.11582513503562999</v>
      </c>
      <c r="Q2290" s="116">
        <v>207.978564441153</v>
      </c>
      <c r="R2290" s="116">
        <v>1310</v>
      </c>
      <c r="S2290" s="116" t="s">
        <v>318</v>
      </c>
      <c r="T2290" s="116">
        <v>1310</v>
      </c>
      <c r="U2290" s="116" t="s">
        <v>268</v>
      </c>
      <c r="V2290" s="116" t="s">
        <v>268</v>
      </c>
      <c r="Z2290" s="116">
        <v>0</v>
      </c>
      <c r="AA2290" s="116">
        <v>1</v>
      </c>
      <c r="AB2290" s="116">
        <v>0.62291854254993995</v>
      </c>
      <c r="AC2290" s="116">
        <v>0.11582513503562999</v>
      </c>
      <c r="AD2290" s="116">
        <v>207.978564441152</v>
      </c>
      <c r="AF2290" s="116">
        <v>-1</v>
      </c>
      <c r="AG2290" s="116">
        <v>-1</v>
      </c>
      <c r="AH2290" s="116">
        <v>-1</v>
      </c>
      <c r="AI2290" s="116">
        <v>-1</v>
      </c>
      <c r="AJ2290" s="116">
        <v>0</v>
      </c>
      <c r="AM2290" s="116" t="s">
        <v>319</v>
      </c>
      <c r="AN2290" s="116">
        <v>-1</v>
      </c>
      <c r="AQ2290" s="116">
        <v>778</v>
      </c>
      <c r="AR2290" s="116" t="s">
        <v>329</v>
      </c>
      <c r="AS2290" s="116" t="s">
        <v>250</v>
      </c>
      <c r="AT2290" s="116" t="s">
        <v>268</v>
      </c>
      <c r="AV2290" s="116">
        <v>59.519559713692402</v>
      </c>
      <c r="AW2290" s="116">
        <v>0.1686768568</v>
      </c>
    </row>
    <row r="2291" spans="1:49" x14ac:dyDescent="0.25">
      <c r="A2291" s="127">
        <v>180000</v>
      </c>
      <c r="B2291" s="127">
        <v>750000</v>
      </c>
      <c r="C2291" s="127">
        <v>750000</v>
      </c>
      <c r="D2291" s="116" t="s">
        <v>314</v>
      </c>
      <c r="E2291" s="116" t="s">
        <v>315</v>
      </c>
      <c r="F2291" s="116" t="s">
        <v>316</v>
      </c>
      <c r="G2291" s="116" t="s">
        <v>317</v>
      </c>
      <c r="H2291" s="116">
        <v>0.36</v>
      </c>
      <c r="I2291" s="116">
        <v>0.57999999999999996</v>
      </c>
      <c r="J2291" s="116" t="s">
        <v>268</v>
      </c>
      <c r="K2291" s="116">
        <v>0.10247882811276</v>
      </c>
      <c r="L2291" s="116">
        <v>3861.2537367984801</v>
      </c>
      <c r="M2291" s="116">
        <v>11.5648771622451</v>
      </c>
      <c r="N2291" s="116">
        <v>2.1503669701407699</v>
      </c>
      <c r="O2291" s="116">
        <v>1.18515505885496</v>
      </c>
      <c r="P2291" s="116">
        <v>0.22036708711242001</v>
      </c>
      <c r="Q2291" s="116">
        <v>395.69675799314302</v>
      </c>
      <c r="R2291" s="116">
        <v>1310</v>
      </c>
      <c r="S2291" s="116" t="s">
        <v>318</v>
      </c>
      <c r="T2291" s="116">
        <v>1310</v>
      </c>
      <c r="U2291" s="116" t="s">
        <v>268</v>
      </c>
      <c r="V2291" s="116" t="s">
        <v>268</v>
      </c>
      <c r="Z2291" s="116">
        <v>0</v>
      </c>
      <c r="AA2291" s="116">
        <v>1</v>
      </c>
      <c r="AB2291" s="116">
        <v>1.18515505885496</v>
      </c>
      <c r="AC2291" s="116">
        <v>0.22036708711242001</v>
      </c>
      <c r="AD2291" s="116">
        <v>395.69675799314302</v>
      </c>
      <c r="AF2291" s="116">
        <v>-1</v>
      </c>
      <c r="AG2291" s="116">
        <v>-1</v>
      </c>
      <c r="AH2291" s="116">
        <v>-1</v>
      </c>
      <c r="AI2291" s="116">
        <v>-1</v>
      </c>
      <c r="AJ2291" s="116">
        <v>0</v>
      </c>
      <c r="AM2291" s="116" t="s">
        <v>319</v>
      </c>
      <c r="AN2291" s="116">
        <v>-1</v>
      </c>
      <c r="AQ2291" s="116">
        <v>778</v>
      </c>
      <c r="AR2291" s="116" t="s">
        <v>329</v>
      </c>
      <c r="AS2291" s="116" t="s">
        <v>250</v>
      </c>
      <c r="AT2291" s="116" t="s">
        <v>268</v>
      </c>
      <c r="AV2291" s="116">
        <v>91.490047439132098</v>
      </c>
      <c r="AW2291" s="116">
        <v>0.32092194480000003</v>
      </c>
    </row>
    <row r="2292" spans="1:49" x14ac:dyDescent="0.25">
      <c r="A2292" s="127">
        <v>180000</v>
      </c>
      <c r="B2292" s="127">
        <v>750000</v>
      </c>
      <c r="C2292" s="127">
        <v>750000</v>
      </c>
      <c r="D2292" s="116" t="s">
        <v>314</v>
      </c>
      <c r="E2292" s="116" t="s">
        <v>315</v>
      </c>
      <c r="F2292" s="116" t="s">
        <v>316</v>
      </c>
      <c r="G2292" s="116" t="s">
        <v>317</v>
      </c>
      <c r="H2292" s="116">
        <v>0.36</v>
      </c>
      <c r="I2292" s="116">
        <v>0.57999999999999996</v>
      </c>
      <c r="J2292" s="116" t="s">
        <v>268</v>
      </c>
      <c r="K2292" s="116">
        <v>0.14949783414456999</v>
      </c>
      <c r="L2292" s="116">
        <v>3861.2537367984801</v>
      </c>
      <c r="M2292" s="116">
        <v>11.5648771622451</v>
      </c>
      <c r="N2292" s="116">
        <v>2.1503669701407699</v>
      </c>
      <c r="O2292" s="116">
        <v>1.72892408790366</v>
      </c>
      <c r="P2292" s="116">
        <v>0.32147520465207002</v>
      </c>
      <c r="Q2292" s="116">
        <v>577.24907073400402</v>
      </c>
      <c r="R2292" s="116">
        <v>1310</v>
      </c>
      <c r="S2292" s="116" t="s">
        <v>318</v>
      </c>
      <c r="T2292" s="116">
        <v>1310</v>
      </c>
      <c r="U2292" s="116" t="s">
        <v>268</v>
      </c>
      <c r="V2292" s="116" t="s">
        <v>268</v>
      </c>
      <c r="Z2292" s="116">
        <v>0</v>
      </c>
      <c r="AA2292" s="116">
        <v>1</v>
      </c>
      <c r="AB2292" s="116">
        <v>1.72892408790366</v>
      </c>
      <c r="AC2292" s="116">
        <v>0.32147520465207002</v>
      </c>
      <c r="AD2292" s="116">
        <v>577.24907073400402</v>
      </c>
      <c r="AF2292" s="116">
        <v>-1</v>
      </c>
      <c r="AG2292" s="116">
        <v>-1</v>
      </c>
      <c r="AH2292" s="116">
        <v>-1</v>
      </c>
      <c r="AI2292" s="116">
        <v>-1</v>
      </c>
      <c r="AJ2292" s="116">
        <v>0</v>
      </c>
      <c r="AM2292" s="116" t="s">
        <v>319</v>
      </c>
      <c r="AN2292" s="116">
        <v>-1</v>
      </c>
      <c r="AQ2292" s="116">
        <v>778</v>
      </c>
      <c r="AR2292" s="116" t="s">
        <v>329</v>
      </c>
      <c r="AS2292" s="116" t="s">
        <v>250</v>
      </c>
      <c r="AT2292" s="116" t="s">
        <v>268</v>
      </c>
      <c r="AV2292" s="116">
        <v>102.119056775598</v>
      </c>
      <c r="AW2292" s="116">
        <v>0.46816631850000001</v>
      </c>
    </row>
    <row r="2293" spans="1:49" x14ac:dyDescent="0.25">
      <c r="A2293" s="127">
        <v>180000</v>
      </c>
      <c r="B2293" s="127">
        <v>750000</v>
      </c>
      <c r="C2293" s="127">
        <v>750000</v>
      </c>
      <c r="D2293" s="116" t="s">
        <v>314</v>
      </c>
      <c r="E2293" s="116" t="s">
        <v>315</v>
      </c>
      <c r="F2293" s="116" t="s">
        <v>316</v>
      </c>
      <c r="G2293" s="116" t="s">
        <v>317</v>
      </c>
      <c r="H2293" s="116">
        <v>0.36</v>
      </c>
      <c r="I2293" s="116">
        <v>0.57999999999999996</v>
      </c>
      <c r="J2293" s="116" t="s">
        <v>268</v>
      </c>
      <c r="K2293" s="116">
        <v>9.4833159382629997E-2</v>
      </c>
      <c r="L2293" s="116">
        <v>3861.2537367984801</v>
      </c>
      <c r="M2293" s="116">
        <v>11.5648771622451</v>
      </c>
      <c r="N2293" s="116">
        <v>2.1503669701407699</v>
      </c>
      <c r="O2293" s="116">
        <v>1.0967338391678001</v>
      </c>
      <c r="P2293" s="116">
        <v>0.20392609361051001</v>
      </c>
      <c r="Q2293" s="116">
        <v>366.17489103860902</v>
      </c>
      <c r="R2293" s="116">
        <v>1310</v>
      </c>
      <c r="S2293" s="116" t="s">
        <v>318</v>
      </c>
      <c r="T2293" s="116">
        <v>1310</v>
      </c>
      <c r="U2293" s="116" t="s">
        <v>268</v>
      </c>
      <c r="V2293" s="116" t="s">
        <v>268</v>
      </c>
      <c r="Z2293" s="116">
        <v>0</v>
      </c>
      <c r="AA2293" s="116">
        <v>1</v>
      </c>
      <c r="AB2293" s="116">
        <v>1.0967338391678001</v>
      </c>
      <c r="AC2293" s="116">
        <v>0.20392609361051001</v>
      </c>
      <c r="AD2293" s="116">
        <v>366.17489103860999</v>
      </c>
      <c r="AF2293" s="116">
        <v>-1</v>
      </c>
      <c r="AG2293" s="116">
        <v>-1</v>
      </c>
      <c r="AH2293" s="116">
        <v>-1</v>
      </c>
      <c r="AI2293" s="116">
        <v>-1</v>
      </c>
      <c r="AJ2293" s="116">
        <v>0</v>
      </c>
      <c r="AM2293" s="116" t="s">
        <v>319</v>
      </c>
      <c r="AN2293" s="116">
        <v>-1</v>
      </c>
      <c r="AQ2293" s="116">
        <v>778</v>
      </c>
      <c r="AR2293" s="116" t="s">
        <v>329</v>
      </c>
      <c r="AS2293" s="116" t="s">
        <v>250</v>
      </c>
      <c r="AT2293" s="116" t="s">
        <v>268</v>
      </c>
      <c r="AV2293" s="116">
        <v>78.775943620025899</v>
      </c>
      <c r="AW2293" s="116">
        <v>0.29697882479999999</v>
      </c>
    </row>
    <row r="2294" spans="1:49" x14ac:dyDescent="0.25">
      <c r="A2294" s="127">
        <v>180000</v>
      </c>
      <c r="B2294" s="127">
        <v>750000</v>
      </c>
      <c r="C2294" s="127">
        <v>750000</v>
      </c>
      <c r="D2294" s="116" t="s">
        <v>314</v>
      </c>
      <c r="E2294" s="116" t="s">
        <v>315</v>
      </c>
      <c r="F2294" s="116" t="s">
        <v>316</v>
      </c>
      <c r="G2294" s="116" t="s">
        <v>317</v>
      </c>
      <c r="H2294" s="116">
        <v>0.36</v>
      </c>
      <c r="I2294" s="116">
        <v>0.57999999999999996</v>
      </c>
      <c r="J2294" s="116" t="s">
        <v>268</v>
      </c>
      <c r="K2294" s="116">
        <v>0.28801915824879998</v>
      </c>
      <c r="L2294" s="116">
        <v>3846.2882282934702</v>
      </c>
      <c r="M2294" s="116">
        <v>11.3318224624132</v>
      </c>
      <c r="N2294" s="116">
        <v>2.04091595123045</v>
      </c>
      <c r="O2294" s="116">
        <v>3.2637819670492001</v>
      </c>
      <c r="P2294" s="116">
        <v>0.58782289432996004</v>
      </c>
      <c r="Q2294" s="116">
        <v>1107.8046978953901</v>
      </c>
      <c r="R2294" s="116">
        <v>1210</v>
      </c>
      <c r="S2294" s="116" t="s">
        <v>318</v>
      </c>
      <c r="T2294" s="116">
        <v>1210</v>
      </c>
      <c r="U2294" s="116" t="s">
        <v>268</v>
      </c>
      <c r="V2294" s="116" t="s">
        <v>268</v>
      </c>
      <c r="Z2294" s="116">
        <v>0</v>
      </c>
      <c r="AA2294" s="116">
        <v>1</v>
      </c>
      <c r="AB2294" s="116">
        <v>3.2637819670492001</v>
      </c>
      <c r="AC2294" s="116">
        <v>0.58782289432996004</v>
      </c>
      <c r="AD2294" s="116">
        <v>1107.8046978953901</v>
      </c>
      <c r="AF2294" s="116">
        <v>-1</v>
      </c>
      <c r="AG2294" s="116">
        <v>-1</v>
      </c>
      <c r="AH2294" s="116">
        <v>-1</v>
      </c>
      <c r="AI2294" s="116">
        <v>-1</v>
      </c>
      <c r="AJ2294" s="116">
        <v>0</v>
      </c>
      <c r="AM2294" s="116" t="s">
        <v>319</v>
      </c>
      <c r="AN2294" s="116">
        <v>-1</v>
      </c>
      <c r="AQ2294" s="116">
        <v>778</v>
      </c>
      <c r="AR2294" s="116" t="s">
        <v>329</v>
      </c>
      <c r="AS2294" s="116" t="s">
        <v>250</v>
      </c>
      <c r="AT2294" s="116" t="s">
        <v>268</v>
      </c>
      <c r="AV2294" s="116">
        <v>199.457746975232</v>
      </c>
      <c r="AW2294" s="116">
        <v>0.89846285309999996</v>
      </c>
    </row>
    <row r="2295" spans="1:49" x14ac:dyDescent="0.25">
      <c r="A2295" s="127">
        <v>180000</v>
      </c>
      <c r="B2295" s="127">
        <v>750000</v>
      </c>
      <c r="C2295" s="127">
        <v>750000</v>
      </c>
      <c r="D2295" s="116" t="s">
        <v>314</v>
      </c>
      <c r="E2295" s="116" t="s">
        <v>315</v>
      </c>
      <c r="F2295" s="116" t="s">
        <v>316</v>
      </c>
      <c r="G2295" s="116" t="s">
        <v>317</v>
      </c>
      <c r="H2295" s="116">
        <v>0.36</v>
      </c>
      <c r="I2295" s="116">
        <v>0.57999999999999996</v>
      </c>
      <c r="J2295" s="116" t="s">
        <v>268</v>
      </c>
      <c r="K2295" s="116">
        <v>0.20293993343541</v>
      </c>
      <c r="L2295" s="116">
        <v>3846.2882282934702</v>
      </c>
      <c r="M2295" s="116">
        <v>11.3318224624132</v>
      </c>
      <c r="N2295" s="116">
        <v>2.04091595123045</v>
      </c>
      <c r="O2295" s="116">
        <v>2.29967929622403</v>
      </c>
      <c r="P2295" s="116">
        <v>0.41418334728997003</v>
      </c>
      <c r="Q2295" s="116">
        <v>780.56547702328305</v>
      </c>
      <c r="R2295" s="116">
        <v>1310</v>
      </c>
      <c r="S2295" s="116" t="s">
        <v>318</v>
      </c>
      <c r="T2295" s="116">
        <v>1310</v>
      </c>
      <c r="U2295" s="116" t="s">
        <v>268</v>
      </c>
      <c r="V2295" s="116" t="s">
        <v>268</v>
      </c>
      <c r="Z2295" s="116">
        <v>0</v>
      </c>
      <c r="AA2295" s="116">
        <v>1</v>
      </c>
      <c r="AB2295" s="116">
        <v>2.29967929622403</v>
      </c>
      <c r="AC2295" s="116">
        <v>0.41418334728997003</v>
      </c>
      <c r="AD2295" s="116">
        <v>780.56547702328305</v>
      </c>
      <c r="AF2295" s="116">
        <v>-1</v>
      </c>
      <c r="AG2295" s="116">
        <v>-1</v>
      </c>
      <c r="AH2295" s="116">
        <v>-1</v>
      </c>
      <c r="AI2295" s="116">
        <v>-1</v>
      </c>
      <c r="AJ2295" s="116">
        <v>0</v>
      </c>
      <c r="AM2295" s="116" t="s">
        <v>319</v>
      </c>
      <c r="AN2295" s="116">
        <v>-1</v>
      </c>
      <c r="AQ2295" s="116">
        <v>778</v>
      </c>
      <c r="AR2295" s="116" t="s">
        <v>329</v>
      </c>
      <c r="AS2295" s="116" t="s">
        <v>250</v>
      </c>
      <c r="AT2295" s="116" t="s">
        <v>268</v>
      </c>
      <c r="AV2295" s="116">
        <v>116.216093713425</v>
      </c>
      <c r="AW2295" s="116">
        <v>0.63306202519999999</v>
      </c>
    </row>
    <row r="2296" spans="1:49" x14ac:dyDescent="0.25">
      <c r="A2296" s="127">
        <v>180000</v>
      </c>
      <c r="B2296" s="127">
        <v>750000</v>
      </c>
      <c r="C2296" s="127">
        <v>750000</v>
      </c>
      <c r="D2296" s="116" t="s">
        <v>314</v>
      </c>
      <c r="E2296" s="116" t="s">
        <v>315</v>
      </c>
      <c r="F2296" s="116" t="s">
        <v>316</v>
      </c>
      <c r="G2296" s="116" t="s">
        <v>317</v>
      </c>
      <c r="H2296" s="116">
        <v>0.36</v>
      </c>
      <c r="I2296" s="116">
        <v>0.57999999999999996</v>
      </c>
      <c r="J2296" s="116" t="s">
        <v>268</v>
      </c>
      <c r="K2296" s="116">
        <v>3.9293469063890002E-2</v>
      </c>
      <c r="L2296" s="116">
        <v>3846.2882282934702</v>
      </c>
      <c r="M2296" s="116">
        <v>11.3318224624132</v>
      </c>
      <c r="N2296" s="116">
        <v>2.04091595123045</v>
      </c>
      <c r="O2296" s="116">
        <v>0.44526661536437001</v>
      </c>
      <c r="P2296" s="116">
        <v>8.0194667791679997E-2</v>
      </c>
      <c r="Q2296" s="116">
        <v>151.134007509269</v>
      </c>
      <c r="R2296" s="116">
        <v>1310</v>
      </c>
      <c r="S2296" s="116" t="s">
        <v>318</v>
      </c>
      <c r="T2296" s="116">
        <v>1310</v>
      </c>
      <c r="U2296" s="116" t="s">
        <v>268</v>
      </c>
      <c r="V2296" s="116" t="s">
        <v>268</v>
      </c>
      <c r="Z2296" s="116">
        <v>0</v>
      </c>
      <c r="AA2296" s="116">
        <v>1</v>
      </c>
      <c r="AB2296" s="116">
        <v>0.44526661536437001</v>
      </c>
      <c r="AC2296" s="116">
        <v>8.0194667791679997E-2</v>
      </c>
      <c r="AD2296" s="116">
        <v>151.134007509269</v>
      </c>
      <c r="AF2296" s="116">
        <v>-1</v>
      </c>
      <c r="AG2296" s="116">
        <v>-1</v>
      </c>
      <c r="AH2296" s="116">
        <v>-1</v>
      </c>
      <c r="AI2296" s="116">
        <v>-1</v>
      </c>
      <c r="AJ2296" s="116">
        <v>0</v>
      </c>
      <c r="AM2296" s="116" t="s">
        <v>319</v>
      </c>
      <c r="AN2296" s="116">
        <v>-1</v>
      </c>
      <c r="AQ2296" s="116">
        <v>778</v>
      </c>
      <c r="AR2296" s="116" t="s">
        <v>329</v>
      </c>
      <c r="AS2296" s="116" t="s">
        <v>250</v>
      </c>
      <c r="AT2296" s="116" t="s">
        <v>268</v>
      </c>
      <c r="AV2296" s="116">
        <v>51.1601967799931</v>
      </c>
      <c r="AW2296" s="116">
        <v>0.1225742153</v>
      </c>
    </row>
    <row r="2297" spans="1:49" x14ac:dyDescent="0.25">
      <c r="A2297" s="127">
        <v>180000</v>
      </c>
      <c r="B2297" s="127">
        <v>750000</v>
      </c>
      <c r="C2297" s="127">
        <v>750000</v>
      </c>
      <c r="D2297" s="116" t="s">
        <v>314</v>
      </c>
      <c r="E2297" s="116" t="s">
        <v>315</v>
      </c>
      <c r="F2297" s="116" t="s">
        <v>316</v>
      </c>
      <c r="G2297" s="116" t="s">
        <v>317</v>
      </c>
      <c r="H2297" s="116">
        <v>0.36</v>
      </c>
      <c r="I2297" s="116">
        <v>0.57999999999999996</v>
      </c>
      <c r="J2297" s="116" t="s">
        <v>268</v>
      </c>
      <c r="K2297" s="116">
        <v>8.7510893080889995E-2</v>
      </c>
      <c r="L2297" s="116">
        <v>3846.2882282934702</v>
      </c>
      <c r="M2297" s="116">
        <v>11.3318224624132</v>
      </c>
      <c r="N2297" s="116">
        <v>2.04091595123045</v>
      </c>
      <c r="O2297" s="116">
        <v>0.99165790391991004</v>
      </c>
      <c r="P2297" s="116">
        <v>0.17860237759521999</v>
      </c>
      <c r="Q2297" s="116">
        <v>336.59211790449098</v>
      </c>
      <c r="R2297" s="116">
        <v>1310</v>
      </c>
      <c r="S2297" s="116" t="s">
        <v>318</v>
      </c>
      <c r="T2297" s="116">
        <v>1310</v>
      </c>
      <c r="U2297" s="116" t="s">
        <v>268</v>
      </c>
      <c r="V2297" s="116" t="s">
        <v>268</v>
      </c>
      <c r="Z2297" s="116">
        <v>0</v>
      </c>
      <c r="AA2297" s="116">
        <v>1</v>
      </c>
      <c r="AB2297" s="116">
        <v>0.99165790391991004</v>
      </c>
      <c r="AC2297" s="116">
        <v>0.17860237759521999</v>
      </c>
      <c r="AD2297" s="116">
        <v>336.59211790449001</v>
      </c>
      <c r="AF2297" s="116">
        <v>-1</v>
      </c>
      <c r="AG2297" s="116">
        <v>-1</v>
      </c>
      <c r="AH2297" s="116">
        <v>-1</v>
      </c>
      <c r="AI2297" s="116">
        <v>-1</v>
      </c>
      <c r="AJ2297" s="116">
        <v>0</v>
      </c>
      <c r="AM2297" s="116" t="s">
        <v>319</v>
      </c>
      <c r="AN2297" s="116">
        <v>-1</v>
      </c>
      <c r="AQ2297" s="116">
        <v>778</v>
      </c>
      <c r="AR2297" s="116" t="s">
        <v>329</v>
      </c>
      <c r="AS2297" s="116" t="s">
        <v>250</v>
      </c>
      <c r="AT2297" s="116" t="s">
        <v>268</v>
      </c>
      <c r="AV2297" s="116">
        <v>89.456197345939302</v>
      </c>
      <c r="AW2297" s="116">
        <v>0.27298630810000002</v>
      </c>
    </row>
    <row r="2298" spans="1:49" x14ac:dyDescent="0.25">
      <c r="A2298" s="127">
        <v>180000</v>
      </c>
      <c r="B2298" s="127">
        <v>750000</v>
      </c>
      <c r="C2298" s="127">
        <v>750000</v>
      </c>
      <c r="D2298" s="116" t="s">
        <v>314</v>
      </c>
      <c r="E2298" s="116" t="s">
        <v>315</v>
      </c>
      <c r="F2298" s="116" t="s">
        <v>316</v>
      </c>
      <c r="G2298" s="116" t="s">
        <v>317</v>
      </c>
      <c r="H2298" s="116">
        <v>0.36</v>
      </c>
      <c r="I2298" s="116">
        <v>0.57999999999999996</v>
      </c>
      <c r="J2298" s="116" t="s">
        <v>332</v>
      </c>
      <c r="K2298" s="116">
        <v>2.7893672953910001E-2</v>
      </c>
      <c r="L2298" s="116">
        <v>3810.7289368862698</v>
      </c>
      <c r="M2298" s="116">
        <v>10.1486958893643</v>
      </c>
      <c r="N2298" s="116">
        <v>1.6684489377316001</v>
      </c>
      <c r="O2298" s="116">
        <v>0.28308440404663998</v>
      </c>
      <c r="P2298" s="116">
        <v>4.6539169009380002E-2</v>
      </c>
      <c r="Q2298" s="116">
        <v>106.295226681514</v>
      </c>
      <c r="R2298" s="116">
        <v>1210</v>
      </c>
      <c r="S2298" s="116" t="s">
        <v>318</v>
      </c>
      <c r="T2298" s="116">
        <v>1210</v>
      </c>
      <c r="U2298" s="116" t="s">
        <v>333</v>
      </c>
      <c r="V2298" s="116" t="s">
        <v>332</v>
      </c>
      <c r="Z2298" s="116">
        <v>0</v>
      </c>
      <c r="AA2298" s="116">
        <v>1</v>
      </c>
      <c r="AB2298" s="116">
        <v>0.28308440404663998</v>
      </c>
      <c r="AC2298" s="116">
        <v>4.6539169009380002E-2</v>
      </c>
      <c r="AD2298" s="116">
        <v>898.47876880151205</v>
      </c>
      <c r="AF2298" s="116">
        <v>-1</v>
      </c>
      <c r="AG2298" s="116">
        <v>-1</v>
      </c>
      <c r="AH2298" s="116">
        <v>-1</v>
      </c>
      <c r="AI2298" s="116">
        <v>-1</v>
      </c>
      <c r="AJ2298" s="116">
        <v>0</v>
      </c>
      <c r="AM2298" s="116" t="s">
        <v>319</v>
      </c>
      <c r="AN2298" s="116">
        <v>-1</v>
      </c>
      <c r="AQ2298" s="116">
        <v>778</v>
      </c>
      <c r="AR2298" s="116" t="s">
        <v>329</v>
      </c>
      <c r="AS2298" s="116" t="s">
        <v>250</v>
      </c>
      <c r="AT2298" s="116" t="s">
        <v>268</v>
      </c>
      <c r="AV2298" s="116">
        <v>46.205563562963597</v>
      </c>
      <c r="AW2298" s="116">
        <v>0.72869324310000005</v>
      </c>
    </row>
    <row r="2299" spans="1:49" x14ac:dyDescent="0.25">
      <c r="A2299" s="127">
        <v>180000</v>
      </c>
      <c r="B2299" s="127">
        <v>750000</v>
      </c>
      <c r="C2299" s="127">
        <v>750000</v>
      </c>
      <c r="D2299" s="116" t="s">
        <v>314</v>
      </c>
      <c r="E2299" s="116" t="s">
        <v>315</v>
      </c>
      <c r="F2299" s="116" t="s">
        <v>316</v>
      </c>
      <c r="G2299" s="116" t="s">
        <v>317</v>
      </c>
      <c r="H2299" s="116">
        <v>0.36</v>
      </c>
      <c r="I2299" s="116">
        <v>0.57999999999999996</v>
      </c>
      <c r="J2299" s="116" t="s">
        <v>332</v>
      </c>
      <c r="K2299" s="116">
        <v>3.4479028509779998E-2</v>
      </c>
      <c r="L2299" s="116">
        <v>3810.7289368862698</v>
      </c>
      <c r="M2299" s="116">
        <v>10.1486958893643</v>
      </c>
      <c r="N2299" s="116">
        <v>1.6684489377316001</v>
      </c>
      <c r="O2299" s="116">
        <v>0.34991717490648999</v>
      </c>
      <c r="P2299" s="116">
        <v>5.7526498491159997E-2</v>
      </c>
      <c r="Q2299" s="116">
        <v>131.39023165794899</v>
      </c>
      <c r="R2299" s="116">
        <v>1310</v>
      </c>
      <c r="S2299" s="116" t="s">
        <v>318</v>
      </c>
      <c r="T2299" s="116">
        <v>1310</v>
      </c>
      <c r="U2299" s="116" t="s">
        <v>333</v>
      </c>
      <c r="V2299" s="116" t="s">
        <v>332</v>
      </c>
      <c r="Z2299" s="116">
        <v>0</v>
      </c>
      <c r="AA2299" s="116">
        <v>1</v>
      </c>
      <c r="AB2299" s="116">
        <v>0.34991717490648999</v>
      </c>
      <c r="AC2299" s="116">
        <v>5.7526498491159997E-2</v>
      </c>
      <c r="AD2299" s="116">
        <v>388.57814166457899</v>
      </c>
      <c r="AF2299" s="116">
        <v>-1</v>
      </c>
      <c r="AG2299" s="116">
        <v>-1</v>
      </c>
      <c r="AH2299" s="116">
        <v>-1</v>
      </c>
      <c r="AI2299" s="116">
        <v>-1</v>
      </c>
      <c r="AJ2299" s="116">
        <v>0</v>
      </c>
      <c r="AM2299" s="116" t="s">
        <v>319</v>
      </c>
      <c r="AN2299" s="116">
        <v>-1</v>
      </c>
      <c r="AQ2299" s="116">
        <v>778</v>
      </c>
      <c r="AR2299" s="116" t="s">
        <v>329</v>
      </c>
      <c r="AS2299" s="116" t="s">
        <v>250</v>
      </c>
      <c r="AT2299" s="116" t="s">
        <v>268</v>
      </c>
      <c r="AV2299" s="116">
        <v>52.588698284308897</v>
      </c>
      <c r="AW2299" s="116">
        <v>0.31514853339999999</v>
      </c>
    </row>
    <row r="2300" spans="1:49" x14ac:dyDescent="0.25">
      <c r="A2300" s="127">
        <v>180000</v>
      </c>
      <c r="B2300" s="127">
        <v>750000</v>
      </c>
      <c r="C2300" s="127">
        <v>750000</v>
      </c>
      <c r="D2300" s="116" t="s">
        <v>314</v>
      </c>
      <c r="E2300" s="116" t="s">
        <v>315</v>
      </c>
      <c r="F2300" s="116" t="s">
        <v>316</v>
      </c>
      <c r="G2300" s="116" t="s">
        <v>317</v>
      </c>
      <c r="H2300" s="116">
        <v>0.36</v>
      </c>
      <c r="I2300" s="116">
        <v>0.57999999999999996</v>
      </c>
      <c r="J2300" s="116" t="s">
        <v>332</v>
      </c>
      <c r="K2300" s="116">
        <v>2.8625618722420001E-2</v>
      </c>
      <c r="L2300" s="116">
        <v>3810.7289368862698</v>
      </c>
      <c r="M2300" s="116">
        <v>10.1486958893643</v>
      </c>
      <c r="N2300" s="116">
        <v>1.6684489377316001</v>
      </c>
      <c r="O2300" s="116">
        <v>0.29051269905880001</v>
      </c>
      <c r="P2300" s="116">
        <v>4.7760383149340002E-2</v>
      </c>
      <c r="Q2300" s="116">
        <v>109.08447360182601</v>
      </c>
      <c r="R2300" s="116">
        <v>1310</v>
      </c>
      <c r="S2300" s="116" t="s">
        <v>318</v>
      </c>
      <c r="T2300" s="116">
        <v>1310</v>
      </c>
      <c r="U2300" s="116" t="s">
        <v>333</v>
      </c>
      <c r="V2300" s="116" t="s">
        <v>332</v>
      </c>
      <c r="Z2300" s="116">
        <v>0</v>
      </c>
      <c r="AA2300" s="116">
        <v>1</v>
      </c>
      <c r="AB2300" s="116">
        <v>0.29051269905880001</v>
      </c>
      <c r="AC2300" s="116">
        <v>4.7760383149340002E-2</v>
      </c>
      <c r="AD2300" s="116">
        <v>313.48561525912999</v>
      </c>
      <c r="AF2300" s="116">
        <v>-1</v>
      </c>
      <c r="AG2300" s="116">
        <v>-1</v>
      </c>
      <c r="AH2300" s="116">
        <v>-1</v>
      </c>
      <c r="AI2300" s="116">
        <v>-1</v>
      </c>
      <c r="AJ2300" s="116">
        <v>0</v>
      </c>
      <c r="AM2300" s="116" t="s">
        <v>319</v>
      </c>
      <c r="AN2300" s="116">
        <v>-1</v>
      </c>
      <c r="AQ2300" s="116">
        <v>778</v>
      </c>
      <c r="AR2300" s="116" t="s">
        <v>329</v>
      </c>
      <c r="AS2300" s="116" t="s">
        <v>250</v>
      </c>
      <c r="AT2300" s="116" t="s">
        <v>268</v>
      </c>
      <c r="AV2300" s="116">
        <v>45.449790713937297</v>
      </c>
      <c r="AW2300" s="116">
        <v>0.25424624109999999</v>
      </c>
    </row>
    <row r="2301" spans="1:49" x14ac:dyDescent="0.25">
      <c r="A2301" s="127">
        <v>180000</v>
      </c>
      <c r="B2301" s="127">
        <v>750000</v>
      </c>
      <c r="C2301" s="127">
        <v>750000</v>
      </c>
      <c r="D2301" s="116" t="s">
        <v>314</v>
      </c>
      <c r="E2301" s="116" t="s">
        <v>315</v>
      </c>
      <c r="F2301" s="116" t="s">
        <v>316</v>
      </c>
      <c r="G2301" s="116" t="s">
        <v>317</v>
      </c>
      <c r="H2301" s="116">
        <v>0.36</v>
      </c>
      <c r="I2301" s="116">
        <v>0.57999999999999996</v>
      </c>
      <c r="J2301" s="116" t="s">
        <v>268</v>
      </c>
      <c r="K2301" s="116">
        <v>0.31338485145690997</v>
      </c>
      <c r="L2301" s="116">
        <v>3874.90124218341</v>
      </c>
      <c r="M2301" s="116">
        <v>11.339485376671201</v>
      </c>
      <c r="N2301" s="116">
        <v>2.01735067854294</v>
      </c>
      <c r="O2301" s="116">
        <v>3.5536229403659898</v>
      </c>
      <c r="P2301" s="116">
        <v>0.63220714273168999</v>
      </c>
      <c r="Q2301" s="116">
        <v>1214.33535019187</v>
      </c>
      <c r="R2301" s="116">
        <v>1210</v>
      </c>
      <c r="S2301" s="116" t="s">
        <v>318</v>
      </c>
      <c r="T2301" s="116">
        <v>1210</v>
      </c>
      <c r="U2301" s="116" t="s">
        <v>268</v>
      </c>
      <c r="V2301" s="116" t="s">
        <v>268</v>
      </c>
      <c r="Z2301" s="116">
        <v>0</v>
      </c>
      <c r="AA2301" s="116">
        <v>1</v>
      </c>
      <c r="AB2301" s="116">
        <v>3.5536229403659898</v>
      </c>
      <c r="AC2301" s="116">
        <v>0.63220714273168999</v>
      </c>
      <c r="AD2301" s="116">
        <v>1214.33535019187</v>
      </c>
      <c r="AF2301" s="116">
        <v>-1</v>
      </c>
      <c r="AG2301" s="116">
        <v>-1</v>
      </c>
      <c r="AH2301" s="116">
        <v>-1</v>
      </c>
      <c r="AI2301" s="116">
        <v>-1</v>
      </c>
      <c r="AJ2301" s="116">
        <v>0</v>
      </c>
      <c r="AM2301" s="116" t="s">
        <v>319</v>
      </c>
      <c r="AN2301" s="116">
        <v>-1</v>
      </c>
      <c r="AQ2301" s="116">
        <v>778</v>
      </c>
      <c r="AR2301" s="116" t="s">
        <v>329</v>
      </c>
      <c r="AS2301" s="116" t="s">
        <v>250</v>
      </c>
      <c r="AT2301" s="116" t="s">
        <v>268</v>
      </c>
      <c r="AV2301" s="116">
        <v>196.05248228432899</v>
      </c>
      <c r="AW2301" s="116">
        <v>0.98486240889999999</v>
      </c>
    </row>
    <row r="2302" spans="1:49" x14ac:dyDescent="0.25">
      <c r="A2302" s="127">
        <v>180000</v>
      </c>
      <c r="B2302" s="127">
        <v>750000</v>
      </c>
      <c r="C2302" s="127">
        <v>750000</v>
      </c>
      <c r="D2302" s="116" t="s">
        <v>314</v>
      </c>
      <c r="E2302" s="116" t="s">
        <v>315</v>
      </c>
      <c r="F2302" s="116" t="s">
        <v>316</v>
      </c>
      <c r="G2302" s="116" t="s">
        <v>317</v>
      </c>
      <c r="H2302" s="116">
        <v>0.36</v>
      </c>
      <c r="I2302" s="116">
        <v>0.57999999999999996</v>
      </c>
      <c r="J2302" s="116" t="s">
        <v>268</v>
      </c>
      <c r="K2302" s="116">
        <v>7.5615780794510007E-2</v>
      </c>
      <c r="L2302" s="116">
        <v>3874.90124218341</v>
      </c>
      <c r="M2302" s="116">
        <v>11.339485376671201</v>
      </c>
      <c r="N2302" s="116">
        <v>2.01735067854294</v>
      </c>
      <c r="O2302" s="116">
        <v>0.85744404056501999</v>
      </c>
      <c r="P2302" s="116">
        <v>0.15254354669437001</v>
      </c>
      <c r="Q2302" s="116">
        <v>293.00368292935002</v>
      </c>
      <c r="R2302" s="116">
        <v>1310</v>
      </c>
      <c r="S2302" s="116" t="s">
        <v>318</v>
      </c>
      <c r="T2302" s="116">
        <v>1310</v>
      </c>
      <c r="U2302" s="116" t="s">
        <v>268</v>
      </c>
      <c r="V2302" s="116" t="s">
        <v>268</v>
      </c>
      <c r="Z2302" s="116">
        <v>0</v>
      </c>
      <c r="AA2302" s="116">
        <v>1</v>
      </c>
      <c r="AB2302" s="116">
        <v>0.85744404056501999</v>
      </c>
      <c r="AC2302" s="116">
        <v>0.15254354669437001</v>
      </c>
      <c r="AD2302" s="116">
        <v>293.00368292935002</v>
      </c>
      <c r="AF2302" s="116">
        <v>-1</v>
      </c>
      <c r="AG2302" s="116">
        <v>-1</v>
      </c>
      <c r="AH2302" s="116">
        <v>-1</v>
      </c>
      <c r="AI2302" s="116">
        <v>-1</v>
      </c>
      <c r="AJ2302" s="116">
        <v>0</v>
      </c>
      <c r="AM2302" s="116" t="s">
        <v>319</v>
      </c>
      <c r="AN2302" s="116">
        <v>-1</v>
      </c>
      <c r="AQ2302" s="116">
        <v>778</v>
      </c>
      <c r="AR2302" s="116" t="s">
        <v>329</v>
      </c>
      <c r="AS2302" s="116" t="s">
        <v>250</v>
      </c>
      <c r="AT2302" s="116" t="s">
        <v>268</v>
      </c>
      <c r="AV2302" s="116">
        <v>70.093099448745903</v>
      </c>
      <c r="AW2302" s="116">
        <v>0.23763477929999999</v>
      </c>
    </row>
    <row r="2303" spans="1:49" x14ac:dyDescent="0.25">
      <c r="A2303" s="127">
        <v>180000</v>
      </c>
      <c r="B2303" s="127">
        <v>750000</v>
      </c>
      <c r="C2303" s="127">
        <v>750000</v>
      </c>
      <c r="D2303" s="116" t="s">
        <v>314</v>
      </c>
      <c r="E2303" s="116" t="s">
        <v>315</v>
      </c>
      <c r="F2303" s="116" t="s">
        <v>316</v>
      </c>
      <c r="G2303" s="116" t="s">
        <v>317</v>
      </c>
      <c r="H2303" s="116">
        <v>0.36</v>
      </c>
      <c r="I2303" s="116">
        <v>0.57999999999999996</v>
      </c>
      <c r="J2303" s="116" t="s">
        <v>268</v>
      </c>
      <c r="K2303" s="116">
        <v>9.0592887717430001E-2</v>
      </c>
      <c r="L2303" s="116">
        <v>3874.90124218341</v>
      </c>
      <c r="M2303" s="116">
        <v>11.339485376671201</v>
      </c>
      <c r="N2303" s="116">
        <v>2.01735067854294</v>
      </c>
      <c r="O2303" s="116">
        <v>1.0272767255023001</v>
      </c>
      <c r="P2303" s="116">
        <v>0.18275762350793001</v>
      </c>
      <c r="Q2303" s="116">
        <v>351.038493149283</v>
      </c>
      <c r="R2303" s="116">
        <v>1310</v>
      </c>
      <c r="S2303" s="116" t="s">
        <v>318</v>
      </c>
      <c r="T2303" s="116">
        <v>1310</v>
      </c>
      <c r="U2303" s="116" t="s">
        <v>268</v>
      </c>
      <c r="V2303" s="116" t="s">
        <v>268</v>
      </c>
      <c r="Z2303" s="116">
        <v>0</v>
      </c>
      <c r="AA2303" s="116">
        <v>1</v>
      </c>
      <c r="AB2303" s="116">
        <v>1.0272767255023001</v>
      </c>
      <c r="AC2303" s="116">
        <v>0.18275762350793001</v>
      </c>
      <c r="AD2303" s="116">
        <v>351.03849314928101</v>
      </c>
      <c r="AF2303" s="116">
        <v>-1</v>
      </c>
      <c r="AG2303" s="116">
        <v>-1</v>
      </c>
      <c r="AH2303" s="116">
        <v>-1</v>
      </c>
      <c r="AI2303" s="116">
        <v>-1</v>
      </c>
      <c r="AJ2303" s="116">
        <v>0</v>
      </c>
      <c r="AM2303" s="116" t="s">
        <v>319</v>
      </c>
      <c r="AN2303" s="116">
        <v>-1</v>
      </c>
      <c r="AQ2303" s="116">
        <v>778</v>
      </c>
      <c r="AR2303" s="116" t="s">
        <v>329</v>
      </c>
      <c r="AS2303" s="116" t="s">
        <v>250</v>
      </c>
      <c r="AT2303" s="116" t="s">
        <v>268</v>
      </c>
      <c r="AV2303" s="116">
        <v>76.672817142424805</v>
      </c>
      <c r="AW2303" s="116">
        <v>0.2847027519</v>
      </c>
    </row>
    <row r="2304" spans="1:49" x14ac:dyDescent="0.25">
      <c r="A2304" s="127">
        <v>180000</v>
      </c>
      <c r="B2304" s="127">
        <v>750000</v>
      </c>
      <c r="C2304" s="127">
        <v>750000</v>
      </c>
      <c r="D2304" s="116" t="s">
        <v>314</v>
      </c>
      <c r="E2304" s="116" t="s">
        <v>315</v>
      </c>
      <c r="F2304" s="116" t="s">
        <v>316</v>
      </c>
      <c r="G2304" s="116" t="s">
        <v>317</v>
      </c>
      <c r="H2304" s="116">
        <v>0.36</v>
      </c>
      <c r="I2304" s="116">
        <v>0.57999999999999996</v>
      </c>
      <c r="J2304" s="116" t="s">
        <v>268</v>
      </c>
      <c r="K2304" s="116">
        <v>0.1381699338141</v>
      </c>
      <c r="L2304" s="116">
        <v>3874.90124218341</v>
      </c>
      <c r="M2304" s="116">
        <v>11.339485376671201</v>
      </c>
      <c r="N2304" s="116">
        <v>2.01735067854294</v>
      </c>
      <c r="O2304" s="116">
        <v>1.5667759439807101</v>
      </c>
      <c r="P2304" s="116">
        <v>0.27873720973411997</v>
      </c>
      <c r="Q2304" s="116">
        <v>535.39484816868696</v>
      </c>
      <c r="R2304" s="116">
        <v>1310</v>
      </c>
      <c r="S2304" s="116" t="s">
        <v>318</v>
      </c>
      <c r="T2304" s="116">
        <v>1310</v>
      </c>
      <c r="U2304" s="116" t="s">
        <v>268</v>
      </c>
      <c r="V2304" s="116" t="s">
        <v>268</v>
      </c>
      <c r="Z2304" s="116">
        <v>0</v>
      </c>
      <c r="AA2304" s="116">
        <v>1</v>
      </c>
      <c r="AB2304" s="116">
        <v>1.5667759439807101</v>
      </c>
      <c r="AC2304" s="116">
        <v>0.27873720973411997</v>
      </c>
      <c r="AD2304" s="116">
        <v>535.39484816868696</v>
      </c>
      <c r="AF2304" s="116">
        <v>-1</v>
      </c>
      <c r="AG2304" s="116">
        <v>-1</v>
      </c>
      <c r="AH2304" s="116">
        <v>-1</v>
      </c>
      <c r="AI2304" s="116">
        <v>-1</v>
      </c>
      <c r="AJ2304" s="116">
        <v>0</v>
      </c>
      <c r="AM2304" s="116" t="s">
        <v>319</v>
      </c>
      <c r="AN2304" s="116">
        <v>-1</v>
      </c>
      <c r="AQ2304" s="116">
        <v>778</v>
      </c>
      <c r="AR2304" s="116" t="s">
        <v>329</v>
      </c>
      <c r="AS2304" s="116" t="s">
        <v>250</v>
      </c>
      <c r="AT2304" s="116" t="s">
        <v>268</v>
      </c>
      <c r="AV2304" s="116">
        <v>97.239569808487204</v>
      </c>
      <c r="AW2304" s="116">
        <v>0.43422128809999999</v>
      </c>
    </row>
    <row r="2305" spans="1:49" x14ac:dyDescent="0.25">
      <c r="A2305" s="127">
        <v>180000</v>
      </c>
      <c r="B2305" s="127">
        <v>750000</v>
      </c>
      <c r="C2305" s="127">
        <v>750000</v>
      </c>
      <c r="D2305" s="116" t="s">
        <v>314</v>
      </c>
      <c r="E2305" s="116" t="s">
        <v>315</v>
      </c>
      <c r="F2305" s="116" t="s">
        <v>316</v>
      </c>
      <c r="G2305" s="116" t="s">
        <v>317</v>
      </c>
      <c r="H2305" s="116">
        <v>0.36</v>
      </c>
      <c r="I2305" s="116">
        <v>0.57999999999999996</v>
      </c>
      <c r="J2305" s="116" t="s">
        <v>268</v>
      </c>
      <c r="K2305" s="116">
        <v>0.38836151440472</v>
      </c>
      <c r="L2305" s="116">
        <v>3872.4440353576801</v>
      </c>
      <c r="M2305" s="116">
        <v>11.1277306939068</v>
      </c>
      <c r="N2305" s="116">
        <v>1.90725651901327</v>
      </c>
      <c r="O2305" s="116">
        <v>4.3215823441735601</v>
      </c>
      <c r="P2305" s="116">
        <v>0.74070503008226996</v>
      </c>
      <c r="Q2305" s="116">
        <v>1503.90823001904</v>
      </c>
      <c r="R2305" s="116">
        <v>1210</v>
      </c>
      <c r="S2305" s="116" t="s">
        <v>318</v>
      </c>
      <c r="T2305" s="116">
        <v>1210</v>
      </c>
      <c r="U2305" s="116" t="s">
        <v>268</v>
      </c>
      <c r="V2305" s="116" t="s">
        <v>268</v>
      </c>
      <c r="Z2305" s="116">
        <v>0</v>
      </c>
      <c r="AA2305" s="116">
        <v>1</v>
      </c>
      <c r="AB2305" s="116">
        <v>4.3215823441735601</v>
      </c>
      <c r="AC2305" s="116">
        <v>0.74070503008226996</v>
      </c>
      <c r="AD2305" s="116">
        <v>1503.90823001904</v>
      </c>
      <c r="AF2305" s="116">
        <v>-1</v>
      </c>
      <c r="AG2305" s="116">
        <v>-1</v>
      </c>
      <c r="AH2305" s="116">
        <v>-1</v>
      </c>
      <c r="AI2305" s="116">
        <v>-1</v>
      </c>
      <c r="AJ2305" s="116">
        <v>0</v>
      </c>
      <c r="AM2305" s="116" t="s">
        <v>319</v>
      </c>
      <c r="AN2305" s="116">
        <v>-1</v>
      </c>
      <c r="AQ2305" s="116">
        <v>778</v>
      </c>
      <c r="AR2305" s="116" t="s">
        <v>329</v>
      </c>
      <c r="AS2305" s="116" t="s">
        <v>250</v>
      </c>
      <c r="AT2305" s="116" t="s">
        <v>268</v>
      </c>
      <c r="AV2305" s="116">
        <v>200.43866783510299</v>
      </c>
      <c r="AW2305" s="116">
        <v>1.219714704</v>
      </c>
    </row>
    <row r="2306" spans="1:49" x14ac:dyDescent="0.25">
      <c r="A2306" s="127">
        <v>180000</v>
      </c>
      <c r="B2306" s="127">
        <v>750000</v>
      </c>
      <c r="C2306" s="127">
        <v>750000</v>
      </c>
      <c r="D2306" s="116" t="s">
        <v>314</v>
      </c>
      <c r="E2306" s="116" t="s">
        <v>315</v>
      </c>
      <c r="F2306" s="116" t="s">
        <v>316</v>
      </c>
      <c r="G2306" s="116" t="s">
        <v>317</v>
      </c>
      <c r="H2306" s="116">
        <v>0.36</v>
      </c>
      <c r="I2306" s="116">
        <v>0.57999999999999996</v>
      </c>
      <c r="J2306" s="116" t="s">
        <v>268</v>
      </c>
      <c r="K2306" s="116">
        <v>0.21631492934804</v>
      </c>
      <c r="L2306" s="116">
        <v>3872.4440353576801</v>
      </c>
      <c r="M2306" s="116">
        <v>11.1277306939068</v>
      </c>
      <c r="N2306" s="116">
        <v>1.90725651901327</v>
      </c>
      <c r="O2306" s="116">
        <v>2.4070942788564702</v>
      </c>
      <c r="P2306" s="116">
        <v>0.41256805915894001</v>
      </c>
      <c r="Q2306" s="116">
        <v>837.667457912636</v>
      </c>
      <c r="R2306" s="116">
        <v>1310</v>
      </c>
      <c r="S2306" s="116" t="s">
        <v>318</v>
      </c>
      <c r="T2306" s="116">
        <v>1310</v>
      </c>
      <c r="U2306" s="116" t="s">
        <v>268</v>
      </c>
      <c r="V2306" s="116" t="s">
        <v>268</v>
      </c>
      <c r="Z2306" s="116">
        <v>0</v>
      </c>
      <c r="AA2306" s="116">
        <v>1</v>
      </c>
      <c r="AB2306" s="116">
        <v>2.4070942788564702</v>
      </c>
      <c r="AC2306" s="116">
        <v>0.41256805915894001</v>
      </c>
      <c r="AD2306" s="116">
        <v>837.667457912636</v>
      </c>
      <c r="AF2306" s="116">
        <v>-1</v>
      </c>
      <c r="AG2306" s="116">
        <v>-1</v>
      </c>
      <c r="AH2306" s="116">
        <v>-1</v>
      </c>
      <c r="AI2306" s="116">
        <v>-1</v>
      </c>
      <c r="AJ2306" s="116">
        <v>0</v>
      </c>
      <c r="AM2306" s="116" t="s">
        <v>319</v>
      </c>
      <c r="AN2306" s="116">
        <v>-1</v>
      </c>
      <c r="AQ2306" s="116">
        <v>778</v>
      </c>
      <c r="AR2306" s="116" t="s">
        <v>329</v>
      </c>
      <c r="AS2306" s="116" t="s">
        <v>250</v>
      </c>
      <c r="AT2306" s="116" t="s">
        <v>268</v>
      </c>
      <c r="AV2306" s="116">
        <v>120.440835441613</v>
      </c>
      <c r="AW2306" s="116">
        <v>0.67937344519999998</v>
      </c>
    </row>
    <row r="2307" spans="1:49" x14ac:dyDescent="0.25">
      <c r="A2307" s="127">
        <v>180000</v>
      </c>
      <c r="B2307" s="127">
        <v>750000</v>
      </c>
      <c r="C2307" s="127">
        <v>750000</v>
      </c>
      <c r="D2307" s="116" t="s">
        <v>314</v>
      </c>
      <c r="E2307" s="116" t="s">
        <v>315</v>
      </c>
      <c r="F2307" s="116" t="s">
        <v>316</v>
      </c>
      <c r="G2307" s="116" t="s">
        <v>317</v>
      </c>
      <c r="H2307" s="116">
        <v>0.36</v>
      </c>
      <c r="I2307" s="116">
        <v>0.57999999999999996</v>
      </c>
      <c r="J2307" s="116" t="s">
        <v>268</v>
      </c>
      <c r="K2307" s="116">
        <v>1.308700989213E-2</v>
      </c>
      <c r="L2307" s="116">
        <v>3872.4440353576801</v>
      </c>
      <c r="M2307" s="116">
        <v>11.1277306939068</v>
      </c>
      <c r="N2307" s="116">
        <v>1.90725651901327</v>
      </c>
      <c r="O2307" s="116">
        <v>0.14562872166820001</v>
      </c>
      <c r="P2307" s="116">
        <v>2.4960284931170001E-2</v>
      </c>
      <c r="Q2307" s="116">
        <v>50.678713397476798</v>
      </c>
      <c r="R2307" s="116">
        <v>1310</v>
      </c>
      <c r="S2307" s="116" t="s">
        <v>318</v>
      </c>
      <c r="T2307" s="116">
        <v>1310</v>
      </c>
      <c r="U2307" s="116" t="s">
        <v>268</v>
      </c>
      <c r="V2307" s="116" t="s">
        <v>268</v>
      </c>
      <c r="Z2307" s="116">
        <v>0</v>
      </c>
      <c r="AA2307" s="116">
        <v>1</v>
      </c>
      <c r="AB2307" s="116">
        <v>0.14562872166820001</v>
      </c>
      <c r="AC2307" s="116">
        <v>2.4960284931170001E-2</v>
      </c>
      <c r="AD2307" s="116">
        <v>50.6787133974752</v>
      </c>
      <c r="AF2307" s="116">
        <v>-1</v>
      </c>
      <c r="AG2307" s="116">
        <v>-1</v>
      </c>
      <c r="AH2307" s="116">
        <v>-1</v>
      </c>
      <c r="AI2307" s="116">
        <v>-1</v>
      </c>
      <c r="AJ2307" s="116">
        <v>0</v>
      </c>
      <c r="AM2307" s="116" t="s">
        <v>319</v>
      </c>
      <c r="AN2307" s="116">
        <v>-1</v>
      </c>
      <c r="AQ2307" s="116">
        <v>778</v>
      </c>
      <c r="AR2307" s="116" t="s">
        <v>329</v>
      </c>
      <c r="AS2307" s="116" t="s">
        <v>250</v>
      </c>
      <c r="AT2307" s="116" t="s">
        <v>268</v>
      </c>
      <c r="AV2307" s="116">
        <v>74.702715772444904</v>
      </c>
      <c r="AW2307" s="116">
        <v>4.1101957299999999E-2</v>
      </c>
    </row>
    <row r="2308" spans="1:49" x14ac:dyDescent="0.25">
      <c r="A2308" s="127">
        <v>180000</v>
      </c>
      <c r="B2308" s="127">
        <v>750000</v>
      </c>
      <c r="C2308" s="127">
        <v>750000</v>
      </c>
      <c r="D2308" s="116" t="s">
        <v>314</v>
      </c>
      <c r="E2308" s="116" t="s">
        <v>315</v>
      </c>
      <c r="F2308" s="116" t="s">
        <v>316</v>
      </c>
      <c r="G2308" s="116" t="s">
        <v>317</v>
      </c>
      <c r="H2308" s="116">
        <v>0.36</v>
      </c>
      <c r="I2308" s="116">
        <v>0.57999999999999996</v>
      </c>
      <c r="J2308" s="116" t="s">
        <v>268</v>
      </c>
      <c r="K2308" s="116">
        <v>0.38097714688460999</v>
      </c>
      <c r="L2308" s="116">
        <v>3860.86756764334</v>
      </c>
      <c r="M2308" s="116">
        <v>11.1177691330721</v>
      </c>
      <c r="N2308" s="116">
        <v>1.9130243247708101</v>
      </c>
      <c r="O2308" s="116">
        <v>4.2356159640396003</v>
      </c>
      <c r="P2308" s="116">
        <v>0.72881854917204003</v>
      </c>
      <c r="Q2308" s="116">
        <v>1470.9023104200801</v>
      </c>
      <c r="R2308" s="116">
        <v>1210</v>
      </c>
      <c r="S2308" s="116" t="s">
        <v>318</v>
      </c>
      <c r="T2308" s="116">
        <v>1210</v>
      </c>
      <c r="U2308" s="116" t="s">
        <v>268</v>
      </c>
      <c r="V2308" s="116" t="s">
        <v>268</v>
      </c>
      <c r="Z2308" s="116">
        <v>0</v>
      </c>
      <c r="AA2308" s="116">
        <v>1</v>
      </c>
      <c r="AB2308" s="116">
        <v>4.2356159640396003</v>
      </c>
      <c r="AC2308" s="116">
        <v>0.72881854917204003</v>
      </c>
      <c r="AD2308" s="116">
        <v>1470.9023104200801</v>
      </c>
      <c r="AF2308" s="116">
        <v>-1</v>
      </c>
      <c r="AG2308" s="116">
        <v>-1</v>
      </c>
      <c r="AH2308" s="116">
        <v>-1</v>
      </c>
      <c r="AI2308" s="116">
        <v>-1</v>
      </c>
      <c r="AJ2308" s="116">
        <v>0</v>
      </c>
      <c r="AM2308" s="116" t="s">
        <v>319</v>
      </c>
      <c r="AN2308" s="116">
        <v>-1</v>
      </c>
      <c r="AQ2308" s="116">
        <v>778</v>
      </c>
      <c r="AR2308" s="116" t="s">
        <v>329</v>
      </c>
      <c r="AS2308" s="116" t="s">
        <v>250</v>
      </c>
      <c r="AT2308" s="116" t="s">
        <v>268</v>
      </c>
      <c r="AV2308" s="116">
        <v>231.16789093152599</v>
      </c>
      <c r="AW2308" s="116">
        <v>1.1929459126999999</v>
      </c>
    </row>
    <row r="2309" spans="1:49" x14ac:dyDescent="0.25">
      <c r="A2309" s="127">
        <v>180000</v>
      </c>
      <c r="B2309" s="127">
        <v>750000</v>
      </c>
      <c r="C2309" s="127">
        <v>750000</v>
      </c>
      <c r="D2309" s="116" t="s">
        <v>314</v>
      </c>
      <c r="E2309" s="116" t="s">
        <v>315</v>
      </c>
      <c r="F2309" s="116" t="s">
        <v>316</v>
      </c>
      <c r="G2309" s="116" t="s">
        <v>317</v>
      </c>
      <c r="H2309" s="116">
        <v>0.36</v>
      </c>
      <c r="I2309" s="116">
        <v>0.57999999999999996</v>
      </c>
      <c r="J2309" s="116" t="s">
        <v>268</v>
      </c>
      <c r="K2309" s="116">
        <v>8.4008903176900004E-3</v>
      </c>
      <c r="L2309" s="116">
        <v>3860.86756764334</v>
      </c>
      <c r="M2309" s="116">
        <v>11.1177691330721</v>
      </c>
      <c r="N2309" s="116">
        <v>1.9130243247708101</v>
      </c>
      <c r="O2309" s="116">
        <v>9.3399159064350007E-2</v>
      </c>
      <c r="P2309" s="116">
        <v>1.6071107527469999E-2</v>
      </c>
      <c r="Q2309" s="116">
        <v>32.434724966902102</v>
      </c>
      <c r="R2309" s="116">
        <v>1310</v>
      </c>
      <c r="S2309" s="116" t="s">
        <v>318</v>
      </c>
      <c r="T2309" s="116">
        <v>1310</v>
      </c>
      <c r="U2309" s="116" t="s">
        <v>268</v>
      </c>
      <c r="V2309" s="116" t="s">
        <v>268</v>
      </c>
      <c r="Z2309" s="116">
        <v>0</v>
      </c>
      <c r="AA2309" s="116">
        <v>1</v>
      </c>
      <c r="AB2309" s="116">
        <v>9.3399159064350007E-2</v>
      </c>
      <c r="AC2309" s="116">
        <v>1.6071107527469999E-2</v>
      </c>
      <c r="AD2309" s="116">
        <v>32.434724966901697</v>
      </c>
      <c r="AF2309" s="116">
        <v>-1</v>
      </c>
      <c r="AG2309" s="116">
        <v>-1</v>
      </c>
      <c r="AH2309" s="116">
        <v>-1</v>
      </c>
      <c r="AI2309" s="116">
        <v>-1</v>
      </c>
      <c r="AJ2309" s="116">
        <v>0</v>
      </c>
      <c r="AM2309" s="116" t="s">
        <v>319</v>
      </c>
      <c r="AN2309" s="116">
        <v>-1</v>
      </c>
      <c r="AQ2309" s="116">
        <v>778</v>
      </c>
      <c r="AR2309" s="116" t="s">
        <v>329</v>
      </c>
      <c r="AS2309" s="116" t="s">
        <v>250</v>
      </c>
      <c r="AT2309" s="116" t="s">
        <v>268</v>
      </c>
      <c r="AV2309" s="116">
        <v>42.460691908057498</v>
      </c>
      <c r="AW2309" s="116">
        <v>2.6305535299999998E-2</v>
      </c>
    </row>
    <row r="2310" spans="1:49" x14ac:dyDescent="0.25">
      <c r="A2310" s="127">
        <v>180000</v>
      </c>
      <c r="B2310" s="127">
        <v>750000</v>
      </c>
      <c r="C2310" s="127">
        <v>750000</v>
      </c>
      <c r="D2310" s="116" t="s">
        <v>314</v>
      </c>
      <c r="E2310" s="116" t="s">
        <v>315</v>
      </c>
      <c r="F2310" s="116" t="s">
        <v>316</v>
      </c>
      <c r="G2310" s="116" t="s">
        <v>317</v>
      </c>
      <c r="H2310" s="116">
        <v>0.36</v>
      </c>
      <c r="I2310" s="116">
        <v>0.57999999999999996</v>
      </c>
      <c r="J2310" s="116" t="s">
        <v>268</v>
      </c>
      <c r="K2310" s="116">
        <v>0.15936624353850001</v>
      </c>
      <c r="L2310" s="116">
        <v>3860.86756764334</v>
      </c>
      <c r="M2310" s="116">
        <v>11.1177691330721</v>
      </c>
      <c r="N2310" s="116">
        <v>1.9130243247708101</v>
      </c>
      <c r="O2310" s="116">
        <v>1.77179710326603</v>
      </c>
      <c r="P2310" s="116">
        <v>0.30487150043650002</v>
      </c>
      <c r="Q2310" s="116">
        <v>615.29196105495998</v>
      </c>
      <c r="R2310" s="116">
        <v>1310</v>
      </c>
      <c r="S2310" s="116" t="s">
        <v>318</v>
      </c>
      <c r="T2310" s="116">
        <v>1310</v>
      </c>
      <c r="U2310" s="116" t="s">
        <v>268</v>
      </c>
      <c r="V2310" s="116" t="s">
        <v>268</v>
      </c>
      <c r="Z2310" s="116">
        <v>0</v>
      </c>
      <c r="AA2310" s="116">
        <v>1</v>
      </c>
      <c r="AB2310" s="116">
        <v>1.77179710326603</v>
      </c>
      <c r="AC2310" s="116">
        <v>0.30487150043650002</v>
      </c>
      <c r="AD2310" s="116">
        <v>615.29196105495998</v>
      </c>
      <c r="AF2310" s="116">
        <v>-1</v>
      </c>
      <c r="AG2310" s="116">
        <v>-1</v>
      </c>
      <c r="AH2310" s="116">
        <v>-1</v>
      </c>
      <c r="AI2310" s="116">
        <v>-1</v>
      </c>
      <c r="AJ2310" s="116">
        <v>0</v>
      </c>
      <c r="AM2310" s="116" t="s">
        <v>319</v>
      </c>
      <c r="AN2310" s="116">
        <v>-1</v>
      </c>
      <c r="AQ2310" s="116">
        <v>778</v>
      </c>
      <c r="AR2310" s="116" t="s">
        <v>329</v>
      </c>
      <c r="AS2310" s="116" t="s">
        <v>250</v>
      </c>
      <c r="AT2310" s="116" t="s">
        <v>268</v>
      </c>
      <c r="AV2310" s="116">
        <v>105.555490069782</v>
      </c>
      <c r="AW2310" s="116">
        <v>0.49902024420000002</v>
      </c>
    </row>
    <row r="2311" spans="1:49" x14ac:dyDescent="0.25">
      <c r="A2311" s="127">
        <v>180000</v>
      </c>
      <c r="B2311" s="127">
        <v>750000</v>
      </c>
      <c r="C2311" s="127">
        <v>750000</v>
      </c>
      <c r="D2311" s="116" t="s">
        <v>314</v>
      </c>
      <c r="E2311" s="116" t="s">
        <v>315</v>
      </c>
      <c r="F2311" s="116" t="s">
        <v>316</v>
      </c>
      <c r="G2311" s="116" t="s">
        <v>317</v>
      </c>
      <c r="H2311" s="116">
        <v>0.36</v>
      </c>
      <c r="I2311" s="116">
        <v>0.57999999999999996</v>
      </c>
      <c r="J2311" s="116" t="s">
        <v>268</v>
      </c>
      <c r="K2311" s="116">
        <v>6.9019172904090001E-2</v>
      </c>
      <c r="L2311" s="116">
        <v>3860.86756764334</v>
      </c>
      <c r="M2311" s="116">
        <v>11.1177691330721</v>
      </c>
      <c r="N2311" s="116">
        <v>1.9130243247708101</v>
      </c>
      <c r="O2311" s="116">
        <v>0.76733923010329996</v>
      </c>
      <c r="P2311" s="116">
        <v>0.13203535664109001</v>
      </c>
      <c r="Q2311" s="116">
        <v>266.47388621098401</v>
      </c>
      <c r="R2311" s="116">
        <v>1310</v>
      </c>
      <c r="S2311" s="116" t="s">
        <v>318</v>
      </c>
      <c r="T2311" s="116">
        <v>1310</v>
      </c>
      <c r="U2311" s="116" t="s">
        <v>268</v>
      </c>
      <c r="V2311" s="116" t="s">
        <v>268</v>
      </c>
      <c r="Z2311" s="116">
        <v>0</v>
      </c>
      <c r="AA2311" s="116">
        <v>1</v>
      </c>
      <c r="AB2311" s="116">
        <v>0.76733923010329996</v>
      </c>
      <c r="AC2311" s="116">
        <v>0.13203535664109001</v>
      </c>
      <c r="AD2311" s="116">
        <v>266.473886210986</v>
      </c>
      <c r="AF2311" s="116">
        <v>-1</v>
      </c>
      <c r="AG2311" s="116">
        <v>-1</v>
      </c>
      <c r="AH2311" s="116">
        <v>-1</v>
      </c>
      <c r="AI2311" s="116">
        <v>-1</v>
      </c>
      <c r="AJ2311" s="116">
        <v>0</v>
      </c>
      <c r="AM2311" s="116" t="s">
        <v>319</v>
      </c>
      <c r="AN2311" s="116">
        <v>-1</v>
      </c>
      <c r="AQ2311" s="116">
        <v>778</v>
      </c>
      <c r="AR2311" s="116" t="s">
        <v>329</v>
      </c>
      <c r="AS2311" s="116" t="s">
        <v>250</v>
      </c>
      <c r="AT2311" s="116" t="s">
        <v>268</v>
      </c>
      <c r="AV2311" s="116">
        <v>66.981771750134698</v>
      </c>
      <c r="AW2311" s="116">
        <v>0.21611831810000001</v>
      </c>
    </row>
    <row r="2312" spans="1:49" x14ac:dyDescent="0.25">
      <c r="A2312" s="127">
        <v>180000</v>
      </c>
      <c r="B2312" s="127">
        <v>760000</v>
      </c>
      <c r="C2312" s="127">
        <v>760000</v>
      </c>
      <c r="D2312" s="116" t="s">
        <v>314</v>
      </c>
      <c r="E2312" s="116" t="s">
        <v>315</v>
      </c>
      <c r="F2312" s="116" t="s">
        <v>316</v>
      </c>
      <c r="G2312" s="116" t="s">
        <v>317</v>
      </c>
      <c r="H2312" s="116">
        <v>0.36</v>
      </c>
      <c r="I2312" s="116">
        <v>0.57999999999999996</v>
      </c>
      <c r="J2312" s="116" t="s">
        <v>268</v>
      </c>
      <c r="K2312" s="116">
        <v>0.23013400805258999</v>
      </c>
      <c r="L2312" s="116">
        <v>3886.4852277997102</v>
      </c>
      <c r="M2312" s="116">
        <v>10.6437313643475</v>
      </c>
      <c r="N2312" s="116">
        <v>1.89060251881637</v>
      </c>
      <c r="O2312" s="116">
        <v>2.44948455951236</v>
      </c>
      <c r="P2312" s="116">
        <v>0.43509193528953</v>
      </c>
      <c r="Q2312" s="116">
        <v>894.41242271073202</v>
      </c>
      <c r="R2312" s="116">
        <v>1210</v>
      </c>
      <c r="S2312" s="116" t="s">
        <v>318</v>
      </c>
      <c r="T2312" s="116">
        <v>1210</v>
      </c>
      <c r="U2312" s="116" t="s">
        <v>268</v>
      </c>
      <c r="V2312" s="116" t="s">
        <v>268</v>
      </c>
      <c r="Z2312" s="116">
        <v>0</v>
      </c>
      <c r="AA2312" s="116">
        <v>1</v>
      </c>
      <c r="AB2312" s="116">
        <v>2.44948455951236</v>
      </c>
      <c r="AC2312" s="116">
        <v>0.43509193528953</v>
      </c>
      <c r="AD2312" s="116">
        <v>894.41242271073202</v>
      </c>
      <c r="AF2312" s="116">
        <v>-1</v>
      </c>
      <c r="AG2312" s="116">
        <v>-1</v>
      </c>
      <c r="AH2312" s="116">
        <v>-1</v>
      </c>
      <c r="AI2312" s="116">
        <v>-1</v>
      </c>
      <c r="AJ2312" s="116">
        <v>0</v>
      </c>
      <c r="AM2312" s="116" t="s">
        <v>319</v>
      </c>
      <c r="AN2312" s="116">
        <v>-1</v>
      </c>
      <c r="AQ2312" s="116">
        <v>778</v>
      </c>
      <c r="AR2312" s="116" t="s">
        <v>329</v>
      </c>
      <c r="AS2312" s="116" t="s">
        <v>250</v>
      </c>
      <c r="AT2312" s="116" t="s">
        <v>268</v>
      </c>
      <c r="AV2312" s="116">
        <v>184.25120772713601</v>
      </c>
      <c r="AW2312" s="116">
        <v>0.72539531440000005</v>
      </c>
    </row>
    <row r="2313" spans="1:49" x14ac:dyDescent="0.25">
      <c r="A2313" s="127">
        <v>180000</v>
      </c>
      <c r="B2313" s="127">
        <v>760000</v>
      </c>
      <c r="C2313" s="127">
        <v>760000</v>
      </c>
      <c r="D2313" s="116" t="s">
        <v>314</v>
      </c>
      <c r="E2313" s="116" t="s">
        <v>315</v>
      </c>
      <c r="F2313" s="116" t="s">
        <v>316</v>
      </c>
      <c r="G2313" s="116" t="s">
        <v>317</v>
      </c>
      <c r="H2313" s="116">
        <v>0.36</v>
      </c>
      <c r="I2313" s="116">
        <v>0.57999999999999996</v>
      </c>
      <c r="J2313" s="116" t="s">
        <v>268</v>
      </c>
      <c r="K2313" s="116">
        <v>7.7112455950590006E-2</v>
      </c>
      <c r="L2313" s="116">
        <v>3886.4852277997102</v>
      </c>
      <c r="M2313" s="116">
        <v>10.6437313643475</v>
      </c>
      <c r="N2313" s="116">
        <v>1.89060251881637</v>
      </c>
      <c r="O2313" s="116">
        <v>0.82076426598315999</v>
      </c>
      <c r="P2313" s="116">
        <v>0.1457890034523</v>
      </c>
      <c r="Q2313" s="116">
        <v>299.69642093132398</v>
      </c>
      <c r="R2313" s="116">
        <v>1310</v>
      </c>
      <c r="S2313" s="116" t="s">
        <v>318</v>
      </c>
      <c r="T2313" s="116">
        <v>1310</v>
      </c>
      <c r="U2313" s="116" t="s">
        <v>268</v>
      </c>
      <c r="V2313" s="116" t="s">
        <v>268</v>
      </c>
      <c r="Z2313" s="116">
        <v>0</v>
      </c>
      <c r="AA2313" s="116">
        <v>1</v>
      </c>
      <c r="AB2313" s="116">
        <v>0.82076426598315999</v>
      </c>
      <c r="AC2313" s="116">
        <v>0.1457890034523</v>
      </c>
      <c r="AD2313" s="116">
        <v>299.69642093132501</v>
      </c>
      <c r="AF2313" s="116">
        <v>-1</v>
      </c>
      <c r="AG2313" s="116">
        <v>-1</v>
      </c>
      <c r="AH2313" s="116">
        <v>-1</v>
      </c>
      <c r="AI2313" s="116">
        <v>-1</v>
      </c>
      <c r="AJ2313" s="116">
        <v>0</v>
      </c>
      <c r="AM2313" s="116" t="s">
        <v>319</v>
      </c>
      <c r="AN2313" s="116">
        <v>-1</v>
      </c>
      <c r="AQ2313" s="116">
        <v>778</v>
      </c>
      <c r="AR2313" s="116" t="s">
        <v>329</v>
      </c>
      <c r="AS2313" s="116" t="s">
        <v>250</v>
      </c>
      <c r="AT2313" s="116" t="s">
        <v>268</v>
      </c>
      <c r="AV2313" s="116">
        <v>93.932664890986501</v>
      </c>
      <c r="AW2313" s="116">
        <v>0.2430627907</v>
      </c>
    </row>
    <row r="2314" spans="1:49" x14ac:dyDescent="0.25">
      <c r="A2314" s="127">
        <v>180000</v>
      </c>
      <c r="B2314" s="127">
        <v>760000</v>
      </c>
      <c r="C2314" s="127">
        <v>760000</v>
      </c>
      <c r="D2314" s="116" t="s">
        <v>314</v>
      </c>
      <c r="E2314" s="116" t="s">
        <v>315</v>
      </c>
      <c r="F2314" s="116" t="s">
        <v>316</v>
      </c>
      <c r="G2314" s="116" t="s">
        <v>317</v>
      </c>
      <c r="H2314" s="116">
        <v>0.36</v>
      </c>
      <c r="I2314" s="116">
        <v>0.57999999999999996</v>
      </c>
      <c r="J2314" s="116" t="s">
        <v>268</v>
      </c>
      <c r="K2314" s="116">
        <v>0.24203366580862001</v>
      </c>
      <c r="L2314" s="116">
        <v>3886.4852277997102</v>
      </c>
      <c r="M2314" s="116">
        <v>10.6437313643475</v>
      </c>
      <c r="N2314" s="116">
        <v>1.89060251881637</v>
      </c>
      <c r="O2314" s="116">
        <v>2.5761413199952199</v>
      </c>
      <c r="P2314" s="116">
        <v>0.45758945821613001</v>
      </c>
      <c r="Q2314" s="116">
        <v>940.66026679541505</v>
      </c>
      <c r="R2314" s="116">
        <v>1310</v>
      </c>
      <c r="S2314" s="116" t="s">
        <v>318</v>
      </c>
      <c r="T2314" s="116">
        <v>1310</v>
      </c>
      <c r="U2314" s="116" t="s">
        <v>268</v>
      </c>
      <c r="V2314" s="116" t="s">
        <v>268</v>
      </c>
      <c r="Z2314" s="116">
        <v>0</v>
      </c>
      <c r="AA2314" s="116">
        <v>1</v>
      </c>
      <c r="AB2314" s="116">
        <v>2.5761413199952199</v>
      </c>
      <c r="AC2314" s="116">
        <v>0.45758945821613001</v>
      </c>
      <c r="AD2314" s="116">
        <v>940.66026679541505</v>
      </c>
      <c r="AF2314" s="116">
        <v>-1</v>
      </c>
      <c r="AG2314" s="116">
        <v>-1</v>
      </c>
      <c r="AH2314" s="116">
        <v>-1</v>
      </c>
      <c r="AI2314" s="116">
        <v>-1</v>
      </c>
      <c r="AJ2314" s="116">
        <v>0</v>
      </c>
      <c r="AM2314" s="116" t="s">
        <v>319</v>
      </c>
      <c r="AN2314" s="116">
        <v>-1</v>
      </c>
      <c r="AQ2314" s="116">
        <v>778</v>
      </c>
      <c r="AR2314" s="116" t="s">
        <v>329</v>
      </c>
      <c r="AS2314" s="116" t="s">
        <v>250</v>
      </c>
      <c r="AT2314" s="116" t="s">
        <v>268</v>
      </c>
      <c r="AV2314" s="116">
        <v>127.73220774154601</v>
      </c>
      <c r="AW2314" s="116">
        <v>0.76290370380000005</v>
      </c>
    </row>
    <row r="2315" spans="1:49" x14ac:dyDescent="0.25">
      <c r="A2315" s="127">
        <v>180000</v>
      </c>
      <c r="B2315" s="127">
        <v>760000</v>
      </c>
      <c r="C2315" s="127">
        <v>760000</v>
      </c>
      <c r="D2315" s="116" t="s">
        <v>314</v>
      </c>
      <c r="E2315" s="116" t="s">
        <v>315</v>
      </c>
      <c r="F2315" s="116" t="s">
        <v>316</v>
      </c>
      <c r="G2315" s="116" t="s">
        <v>317</v>
      </c>
      <c r="H2315" s="116">
        <v>0.36</v>
      </c>
      <c r="I2315" s="116">
        <v>0.57999999999999996</v>
      </c>
      <c r="J2315" s="116" t="s">
        <v>268</v>
      </c>
      <c r="K2315" s="116">
        <v>2.237791324384E-2</v>
      </c>
      <c r="L2315" s="116">
        <v>3886.4852277997102</v>
      </c>
      <c r="M2315" s="116">
        <v>10.6437313643475</v>
      </c>
      <c r="N2315" s="116">
        <v>1.89060251881637</v>
      </c>
      <c r="O2315" s="116">
        <v>0.23818449706215999</v>
      </c>
      <c r="P2315" s="116">
        <v>4.2307739144660003E-2</v>
      </c>
      <c r="Q2315" s="116">
        <v>86.971429251187203</v>
      </c>
      <c r="R2315" s="116">
        <v>1310</v>
      </c>
      <c r="S2315" s="116" t="s">
        <v>318</v>
      </c>
      <c r="T2315" s="116">
        <v>1310</v>
      </c>
      <c r="U2315" s="116" t="s">
        <v>268</v>
      </c>
      <c r="V2315" s="116" t="s">
        <v>268</v>
      </c>
      <c r="Z2315" s="116">
        <v>0</v>
      </c>
      <c r="AA2315" s="116">
        <v>1</v>
      </c>
      <c r="AB2315" s="116">
        <v>0.23818449706215999</v>
      </c>
      <c r="AC2315" s="116">
        <v>4.2307739144660003E-2</v>
      </c>
      <c r="AD2315" s="116">
        <v>86.971429251185299</v>
      </c>
      <c r="AF2315" s="116">
        <v>-1</v>
      </c>
      <c r="AG2315" s="116">
        <v>-1</v>
      </c>
      <c r="AH2315" s="116">
        <v>-1</v>
      </c>
      <c r="AI2315" s="116">
        <v>-1</v>
      </c>
      <c r="AJ2315" s="116">
        <v>0</v>
      </c>
      <c r="AM2315" s="116" t="s">
        <v>319</v>
      </c>
      <c r="AN2315" s="116">
        <v>-1</v>
      </c>
      <c r="AQ2315" s="116">
        <v>778</v>
      </c>
      <c r="AR2315" s="116" t="s">
        <v>329</v>
      </c>
      <c r="AS2315" s="116" t="s">
        <v>250</v>
      </c>
      <c r="AT2315" s="116" t="s">
        <v>268</v>
      </c>
      <c r="AV2315" s="116">
        <v>38.490214470762801</v>
      </c>
      <c r="AW2315" s="116">
        <v>7.0536439000000006E-2</v>
      </c>
    </row>
    <row r="2316" spans="1:49" x14ac:dyDescent="0.25">
      <c r="A2316" s="127">
        <v>180000</v>
      </c>
      <c r="B2316" s="127">
        <v>760000</v>
      </c>
      <c r="C2316" s="127">
        <v>760000</v>
      </c>
      <c r="D2316" s="116" t="s">
        <v>314</v>
      </c>
      <c r="E2316" s="116" t="s">
        <v>315</v>
      </c>
      <c r="F2316" s="116" t="s">
        <v>316</v>
      </c>
      <c r="G2316" s="116" t="s">
        <v>317</v>
      </c>
      <c r="H2316" s="116">
        <v>0.36</v>
      </c>
      <c r="I2316" s="116">
        <v>0.57999999999999996</v>
      </c>
      <c r="J2316" s="116" t="s">
        <v>268</v>
      </c>
      <c r="K2316" s="116">
        <v>4.6105410727330001E-2</v>
      </c>
      <c r="L2316" s="116">
        <v>3886.4852277997102</v>
      </c>
      <c r="M2316" s="116">
        <v>10.6437313643475</v>
      </c>
      <c r="N2316" s="116">
        <v>1.89060251881637</v>
      </c>
      <c r="O2316" s="116">
        <v>0.49073360622466999</v>
      </c>
      <c r="P2316" s="116">
        <v>8.7167005652159998E-2</v>
      </c>
      <c r="Q2316" s="116">
        <v>179.18799771343001</v>
      </c>
      <c r="R2316" s="116">
        <v>1310</v>
      </c>
      <c r="S2316" s="116" t="s">
        <v>318</v>
      </c>
      <c r="T2316" s="116">
        <v>1310</v>
      </c>
      <c r="U2316" s="116" t="s">
        <v>268</v>
      </c>
      <c r="V2316" s="116" t="s">
        <v>268</v>
      </c>
      <c r="Z2316" s="116">
        <v>0</v>
      </c>
      <c r="AA2316" s="116">
        <v>1</v>
      </c>
      <c r="AB2316" s="116">
        <v>0.49073360622466999</v>
      </c>
      <c r="AC2316" s="116">
        <v>8.7167005652159998E-2</v>
      </c>
      <c r="AD2316" s="116">
        <v>179.187997713431</v>
      </c>
      <c r="AF2316" s="116">
        <v>-1</v>
      </c>
      <c r="AG2316" s="116">
        <v>-1</v>
      </c>
      <c r="AH2316" s="116">
        <v>-1</v>
      </c>
      <c r="AI2316" s="116">
        <v>-1</v>
      </c>
      <c r="AJ2316" s="116">
        <v>0</v>
      </c>
      <c r="AM2316" s="116" t="s">
        <v>319</v>
      </c>
      <c r="AN2316" s="116">
        <v>-1</v>
      </c>
      <c r="AQ2316" s="116">
        <v>778</v>
      </c>
      <c r="AR2316" s="116" t="s">
        <v>329</v>
      </c>
      <c r="AS2316" s="116" t="s">
        <v>250</v>
      </c>
      <c r="AT2316" s="116" t="s">
        <v>268</v>
      </c>
      <c r="AV2316" s="116">
        <v>55.624998262099197</v>
      </c>
      <c r="AW2316" s="116">
        <v>0.1453268432</v>
      </c>
    </row>
    <row r="2317" spans="1:49" x14ac:dyDescent="0.25">
      <c r="A2317" s="127">
        <v>180000</v>
      </c>
      <c r="B2317" s="127">
        <v>760000</v>
      </c>
      <c r="C2317" s="127">
        <v>760000</v>
      </c>
      <c r="D2317" s="116" t="s">
        <v>314</v>
      </c>
      <c r="E2317" s="116" t="s">
        <v>315</v>
      </c>
      <c r="F2317" s="116" t="s">
        <v>316</v>
      </c>
      <c r="G2317" s="116" t="s">
        <v>317</v>
      </c>
      <c r="H2317" s="116">
        <v>0.36</v>
      </c>
      <c r="I2317" s="116">
        <v>0.57999999999999996</v>
      </c>
      <c r="J2317" s="116" t="s">
        <v>268</v>
      </c>
      <c r="K2317" s="116">
        <v>0.30026277986267003</v>
      </c>
      <c r="L2317" s="116">
        <v>3828.7997470002001</v>
      </c>
      <c r="M2317" s="116">
        <v>11.251533538692099</v>
      </c>
      <c r="N2317" s="116">
        <v>2.0151718846284301</v>
      </c>
      <c r="O2317" s="116">
        <v>3.3784167380458698</v>
      </c>
      <c r="P2317" s="116">
        <v>0.60508111197963999</v>
      </c>
      <c r="Q2317" s="116">
        <v>1149.6460555717899</v>
      </c>
      <c r="R2317" s="116">
        <v>1210</v>
      </c>
      <c r="S2317" s="116" t="s">
        <v>318</v>
      </c>
      <c r="T2317" s="116">
        <v>1210</v>
      </c>
      <c r="U2317" s="116" t="s">
        <v>268</v>
      </c>
      <c r="V2317" s="116" t="s">
        <v>268</v>
      </c>
      <c r="Z2317" s="116">
        <v>0</v>
      </c>
      <c r="AA2317" s="116">
        <v>1</v>
      </c>
      <c r="AB2317" s="116">
        <v>3.3784167380458698</v>
      </c>
      <c r="AC2317" s="116">
        <v>0.60508111197963999</v>
      </c>
      <c r="AD2317" s="116">
        <v>1149.6460555717899</v>
      </c>
      <c r="AF2317" s="116">
        <v>-1</v>
      </c>
      <c r="AG2317" s="116">
        <v>-1</v>
      </c>
      <c r="AH2317" s="116">
        <v>-1</v>
      </c>
      <c r="AI2317" s="116">
        <v>-1</v>
      </c>
      <c r="AJ2317" s="116">
        <v>0</v>
      </c>
      <c r="AM2317" s="116" t="s">
        <v>319</v>
      </c>
      <c r="AN2317" s="116">
        <v>-1</v>
      </c>
      <c r="AQ2317" s="116">
        <v>778</v>
      </c>
      <c r="AR2317" s="116" t="s">
        <v>329</v>
      </c>
      <c r="AS2317" s="116" t="s">
        <v>250</v>
      </c>
      <c r="AT2317" s="116" t="s">
        <v>268</v>
      </c>
      <c r="AV2317" s="116">
        <v>150.138925087621</v>
      </c>
      <c r="AW2317" s="116">
        <v>0.93239744980000006</v>
      </c>
    </row>
    <row r="2318" spans="1:49" x14ac:dyDescent="0.25">
      <c r="A2318" s="127">
        <v>180000</v>
      </c>
      <c r="B2318" s="127">
        <v>760000</v>
      </c>
      <c r="C2318" s="127">
        <v>760000</v>
      </c>
      <c r="D2318" s="116" t="s">
        <v>314</v>
      </c>
      <c r="E2318" s="116" t="s">
        <v>315</v>
      </c>
      <c r="F2318" s="116" t="s">
        <v>316</v>
      </c>
      <c r="G2318" s="116" t="s">
        <v>317</v>
      </c>
      <c r="H2318" s="116">
        <v>0.36</v>
      </c>
      <c r="I2318" s="116">
        <v>0.57999999999999996</v>
      </c>
      <c r="J2318" s="116" t="s">
        <v>268</v>
      </c>
      <c r="K2318" s="116">
        <v>8.2650091494699998E-2</v>
      </c>
      <c r="L2318" s="116">
        <v>3828.7997470002001</v>
      </c>
      <c r="M2318" s="116">
        <v>11.251533538692099</v>
      </c>
      <c r="N2318" s="116">
        <v>2.0151718846284301</v>
      </c>
      <c r="O2318" s="116">
        <v>0.92994027642859001</v>
      </c>
      <c r="P2318" s="116">
        <v>0.16655414064207999</v>
      </c>
      <c r="Q2318" s="116">
        <v>316.45064940445099</v>
      </c>
      <c r="R2318" s="116">
        <v>1310</v>
      </c>
      <c r="S2318" s="116" t="s">
        <v>318</v>
      </c>
      <c r="T2318" s="116">
        <v>1310</v>
      </c>
      <c r="U2318" s="116" t="s">
        <v>268</v>
      </c>
      <c r="V2318" s="116" t="s">
        <v>268</v>
      </c>
      <c r="Z2318" s="116">
        <v>0</v>
      </c>
      <c r="AA2318" s="116">
        <v>1</v>
      </c>
      <c r="AB2318" s="116">
        <v>0.92994027642859001</v>
      </c>
      <c r="AC2318" s="116">
        <v>0.16655414064207999</v>
      </c>
      <c r="AD2318" s="116">
        <v>316.450649404449</v>
      </c>
      <c r="AF2318" s="116">
        <v>-1</v>
      </c>
      <c r="AG2318" s="116">
        <v>-1</v>
      </c>
      <c r="AH2318" s="116">
        <v>-1</v>
      </c>
      <c r="AI2318" s="116">
        <v>-1</v>
      </c>
      <c r="AJ2318" s="116">
        <v>0</v>
      </c>
      <c r="AM2318" s="116" t="s">
        <v>319</v>
      </c>
      <c r="AN2318" s="116">
        <v>-1</v>
      </c>
      <c r="AQ2318" s="116">
        <v>778</v>
      </c>
      <c r="AR2318" s="116" t="s">
        <v>329</v>
      </c>
      <c r="AS2318" s="116" t="s">
        <v>250</v>
      </c>
      <c r="AT2318" s="116" t="s">
        <v>268</v>
      </c>
      <c r="AV2318" s="116">
        <v>73.842609799362194</v>
      </c>
      <c r="AW2318" s="116">
        <v>0.25665097279999999</v>
      </c>
    </row>
    <row r="2319" spans="1:49" x14ac:dyDescent="0.25">
      <c r="A2319" s="127">
        <v>180000</v>
      </c>
      <c r="B2319" s="127">
        <v>760000</v>
      </c>
      <c r="C2319" s="127">
        <v>760000</v>
      </c>
      <c r="D2319" s="116" t="s">
        <v>314</v>
      </c>
      <c r="E2319" s="116" t="s">
        <v>315</v>
      </c>
      <c r="F2319" s="116" t="s">
        <v>316</v>
      </c>
      <c r="G2319" s="116" t="s">
        <v>317</v>
      </c>
      <c r="H2319" s="116">
        <v>0.36</v>
      </c>
      <c r="I2319" s="116">
        <v>0.57999999999999996</v>
      </c>
      <c r="J2319" s="116" t="s">
        <v>332</v>
      </c>
      <c r="K2319" s="116">
        <v>4.7727828253810001E-2</v>
      </c>
      <c r="L2319" s="116">
        <v>3828.7997470002001</v>
      </c>
      <c r="M2319" s="116">
        <v>11.251533538692099</v>
      </c>
      <c r="N2319" s="116">
        <v>2.0151718846284301</v>
      </c>
      <c r="O2319" s="116">
        <v>0.53701126032673996</v>
      </c>
      <c r="P2319" s="116">
        <v>9.6179777611460002E-2</v>
      </c>
      <c r="Q2319" s="116">
        <v>182.74029674307599</v>
      </c>
      <c r="R2319" s="116">
        <v>1310</v>
      </c>
      <c r="S2319" s="116" t="s">
        <v>318</v>
      </c>
      <c r="T2319" s="116">
        <v>1310</v>
      </c>
      <c r="U2319" s="116" t="s">
        <v>333</v>
      </c>
      <c r="V2319" s="116" t="s">
        <v>332</v>
      </c>
      <c r="Z2319" s="116">
        <v>0</v>
      </c>
      <c r="AA2319" s="116">
        <v>1</v>
      </c>
      <c r="AB2319" s="116">
        <v>0.53701126032673996</v>
      </c>
      <c r="AC2319" s="116">
        <v>9.6179777611460002E-2</v>
      </c>
      <c r="AD2319" s="116">
        <v>182.740296743074</v>
      </c>
      <c r="AF2319" s="116">
        <v>-1</v>
      </c>
      <c r="AG2319" s="116">
        <v>-1</v>
      </c>
      <c r="AH2319" s="116">
        <v>-1</v>
      </c>
      <c r="AI2319" s="116">
        <v>-1</v>
      </c>
      <c r="AJ2319" s="116">
        <v>0</v>
      </c>
      <c r="AM2319" s="116" t="s">
        <v>319</v>
      </c>
      <c r="AN2319" s="116">
        <v>-1</v>
      </c>
      <c r="AQ2319" s="116">
        <v>778</v>
      </c>
      <c r="AR2319" s="116" t="s">
        <v>329</v>
      </c>
      <c r="AS2319" s="116" t="s">
        <v>250</v>
      </c>
      <c r="AT2319" s="116" t="s">
        <v>268</v>
      </c>
      <c r="AV2319" s="116">
        <v>60.421863060273203</v>
      </c>
      <c r="AW2319" s="116">
        <v>0.14820786429999999</v>
      </c>
    </row>
    <row r="2320" spans="1:49" x14ac:dyDescent="0.25">
      <c r="A2320" s="127">
        <v>180000</v>
      </c>
      <c r="B2320" s="127">
        <v>760000</v>
      </c>
      <c r="C2320" s="127">
        <v>760000</v>
      </c>
      <c r="D2320" s="116" t="s">
        <v>314</v>
      </c>
      <c r="E2320" s="116" t="s">
        <v>315</v>
      </c>
      <c r="F2320" s="116" t="s">
        <v>316</v>
      </c>
      <c r="G2320" s="116" t="s">
        <v>317</v>
      </c>
      <c r="H2320" s="116">
        <v>0.36</v>
      </c>
      <c r="I2320" s="116">
        <v>0.57999999999999996</v>
      </c>
      <c r="J2320" s="116" t="s">
        <v>268</v>
      </c>
      <c r="K2320" s="116">
        <v>7.2480868124359998E-2</v>
      </c>
      <c r="L2320" s="116">
        <v>3828.7997470002001</v>
      </c>
      <c r="M2320" s="116">
        <v>11.251533538692099</v>
      </c>
      <c r="N2320" s="116">
        <v>2.0151718846284301</v>
      </c>
      <c r="O2320" s="116">
        <v>0.81552091861478004</v>
      </c>
      <c r="P2320" s="116">
        <v>0.14606140761767</v>
      </c>
      <c r="Q2320" s="116">
        <v>277.514729536912</v>
      </c>
      <c r="R2320" s="116">
        <v>1310</v>
      </c>
      <c r="S2320" s="116" t="s">
        <v>318</v>
      </c>
      <c r="T2320" s="116">
        <v>1310</v>
      </c>
      <c r="U2320" s="116" t="s">
        <v>268</v>
      </c>
      <c r="V2320" s="116" t="s">
        <v>268</v>
      </c>
      <c r="Z2320" s="116">
        <v>0</v>
      </c>
      <c r="AA2320" s="116">
        <v>1</v>
      </c>
      <c r="AB2320" s="116">
        <v>0.81552091861478004</v>
      </c>
      <c r="AC2320" s="116">
        <v>0.14606140761767</v>
      </c>
      <c r="AD2320" s="116">
        <v>277.51472953691302</v>
      </c>
      <c r="AF2320" s="116">
        <v>-1</v>
      </c>
      <c r="AG2320" s="116">
        <v>-1</v>
      </c>
      <c r="AH2320" s="116">
        <v>-1</v>
      </c>
      <c r="AI2320" s="116">
        <v>-1</v>
      </c>
      <c r="AJ2320" s="116">
        <v>0</v>
      </c>
      <c r="AM2320" s="116" t="s">
        <v>319</v>
      </c>
      <c r="AN2320" s="116">
        <v>-1</v>
      </c>
      <c r="AQ2320" s="116">
        <v>778</v>
      </c>
      <c r="AR2320" s="116" t="s">
        <v>329</v>
      </c>
      <c r="AS2320" s="116" t="s">
        <v>250</v>
      </c>
      <c r="AT2320" s="116" t="s">
        <v>268</v>
      </c>
      <c r="AV2320" s="116">
        <v>68.706575396333093</v>
      </c>
      <c r="AW2320" s="116">
        <v>0.2250727733</v>
      </c>
    </row>
    <row r="2321" spans="1:49" x14ac:dyDescent="0.25">
      <c r="A2321" s="127">
        <v>180000</v>
      </c>
      <c r="B2321" s="127">
        <v>760000</v>
      </c>
      <c r="C2321" s="127">
        <v>760000</v>
      </c>
      <c r="D2321" s="116" t="s">
        <v>314</v>
      </c>
      <c r="E2321" s="116" t="s">
        <v>315</v>
      </c>
      <c r="F2321" s="116" t="s">
        <v>316</v>
      </c>
      <c r="G2321" s="116" t="s">
        <v>317</v>
      </c>
      <c r="H2321" s="116">
        <v>0.36</v>
      </c>
      <c r="I2321" s="116">
        <v>0.57999999999999996</v>
      </c>
      <c r="J2321" s="116" t="s">
        <v>332</v>
      </c>
      <c r="K2321" s="116">
        <v>4.0358809689880003E-2</v>
      </c>
      <c r="L2321" s="116">
        <v>3828.7997470002001</v>
      </c>
      <c r="M2321" s="116">
        <v>11.251533538692099</v>
      </c>
      <c r="N2321" s="116">
        <v>2.0151718846284301</v>
      </c>
      <c r="O2321" s="116">
        <v>0.45409850080741998</v>
      </c>
      <c r="P2321" s="116">
        <v>8.1329938584120007E-2</v>
      </c>
      <c r="Q2321" s="116">
        <v>154.52580032985699</v>
      </c>
      <c r="R2321" s="116">
        <v>1310</v>
      </c>
      <c r="S2321" s="116" t="s">
        <v>318</v>
      </c>
      <c r="T2321" s="116">
        <v>1310</v>
      </c>
      <c r="U2321" s="116" t="s">
        <v>333</v>
      </c>
      <c r="V2321" s="116" t="s">
        <v>332</v>
      </c>
      <c r="Z2321" s="116">
        <v>0</v>
      </c>
      <c r="AA2321" s="116">
        <v>1</v>
      </c>
      <c r="AB2321" s="116">
        <v>0.45409850080741998</v>
      </c>
      <c r="AC2321" s="116">
        <v>8.1329938584120007E-2</v>
      </c>
      <c r="AD2321" s="116">
        <v>154.52580032985699</v>
      </c>
      <c r="AF2321" s="116">
        <v>-1</v>
      </c>
      <c r="AG2321" s="116">
        <v>-1</v>
      </c>
      <c r="AH2321" s="116">
        <v>-1</v>
      </c>
      <c r="AI2321" s="116">
        <v>-1</v>
      </c>
      <c r="AJ2321" s="116">
        <v>0</v>
      </c>
      <c r="AM2321" s="116" t="s">
        <v>319</v>
      </c>
      <c r="AN2321" s="116">
        <v>-1</v>
      </c>
      <c r="AQ2321" s="116">
        <v>778</v>
      </c>
      <c r="AR2321" s="116" t="s">
        <v>329</v>
      </c>
      <c r="AS2321" s="116" t="s">
        <v>250</v>
      </c>
      <c r="AT2321" s="116" t="s">
        <v>268</v>
      </c>
      <c r="AV2321" s="116">
        <v>54.569132124419902</v>
      </c>
      <c r="AW2321" s="116">
        <v>0.1253250611</v>
      </c>
    </row>
    <row r="2322" spans="1:49" x14ac:dyDescent="0.25">
      <c r="A2322" s="127">
        <v>180000</v>
      </c>
      <c r="B2322" s="127">
        <v>760000</v>
      </c>
      <c r="C2322" s="127">
        <v>760000</v>
      </c>
      <c r="D2322" s="116" t="s">
        <v>314</v>
      </c>
      <c r="E2322" s="116" t="s">
        <v>315</v>
      </c>
      <c r="F2322" s="116" t="s">
        <v>316</v>
      </c>
      <c r="G2322" s="116" t="s">
        <v>317</v>
      </c>
      <c r="H2322" s="116">
        <v>0.36</v>
      </c>
      <c r="I2322" s="116">
        <v>0.57999999999999996</v>
      </c>
      <c r="J2322" s="116" t="s">
        <v>268</v>
      </c>
      <c r="K2322" s="116">
        <v>1.030659549183E-2</v>
      </c>
      <c r="L2322" s="116">
        <v>3828.7997470002001</v>
      </c>
      <c r="M2322" s="116">
        <v>11.251533538692099</v>
      </c>
      <c r="N2322" s="116">
        <v>2.0151718846284301</v>
      </c>
      <c r="O2322" s="116">
        <v>0.11596500484614</v>
      </c>
      <c r="P2322" s="116">
        <v>2.0769561461390001E-2</v>
      </c>
      <c r="Q2322" s="116">
        <v>39.461890211582698</v>
      </c>
      <c r="R2322" s="116">
        <v>1310</v>
      </c>
      <c r="S2322" s="116" t="s">
        <v>318</v>
      </c>
      <c r="T2322" s="116">
        <v>1310</v>
      </c>
      <c r="U2322" s="116" t="s">
        <v>268</v>
      </c>
      <c r="V2322" s="116" t="s">
        <v>268</v>
      </c>
      <c r="Z2322" s="116">
        <v>0</v>
      </c>
      <c r="AA2322" s="116">
        <v>1</v>
      </c>
      <c r="AB2322" s="116">
        <v>0.11596500484614</v>
      </c>
      <c r="AC2322" s="116">
        <v>2.0769561461390001E-2</v>
      </c>
      <c r="AD2322" s="116">
        <v>39.461890211581597</v>
      </c>
      <c r="AF2322" s="116">
        <v>-1</v>
      </c>
      <c r="AG2322" s="116">
        <v>-1</v>
      </c>
      <c r="AH2322" s="116">
        <v>-1</v>
      </c>
      <c r="AI2322" s="116">
        <v>-1</v>
      </c>
      <c r="AJ2322" s="116">
        <v>0</v>
      </c>
      <c r="AM2322" s="116" t="s">
        <v>319</v>
      </c>
      <c r="AN2322" s="116">
        <v>-1</v>
      </c>
      <c r="AQ2322" s="116">
        <v>778</v>
      </c>
      <c r="AR2322" s="116" t="s">
        <v>329</v>
      </c>
      <c r="AS2322" s="116" t="s">
        <v>250</v>
      </c>
      <c r="AT2322" s="116" t="s">
        <v>268</v>
      </c>
      <c r="AV2322" s="116">
        <v>28.4234052284434</v>
      </c>
      <c r="AW2322" s="116">
        <v>3.2004777099999999E-2</v>
      </c>
    </row>
    <row r="2323" spans="1:49" x14ac:dyDescent="0.25">
      <c r="A2323" s="127">
        <v>180000</v>
      </c>
      <c r="B2323" s="127">
        <v>760000</v>
      </c>
      <c r="C2323" s="127">
        <v>760000</v>
      </c>
      <c r="D2323" s="116" t="s">
        <v>314</v>
      </c>
      <c r="E2323" s="116" t="s">
        <v>315</v>
      </c>
      <c r="F2323" s="116" t="s">
        <v>316</v>
      </c>
      <c r="G2323" s="116" t="s">
        <v>317</v>
      </c>
      <c r="H2323" s="116">
        <v>0.36</v>
      </c>
      <c r="I2323" s="116">
        <v>0.57999999999999996</v>
      </c>
      <c r="J2323" s="116" t="s">
        <v>268</v>
      </c>
      <c r="K2323" s="116">
        <v>4.1426899827139999E-2</v>
      </c>
      <c r="L2323" s="116">
        <v>3828.7997470002001</v>
      </c>
      <c r="M2323" s="116">
        <v>11.251533538692099</v>
      </c>
      <c r="N2323" s="116">
        <v>2.0151718846284301</v>
      </c>
      <c r="O2323" s="116">
        <v>0.46611615280913998</v>
      </c>
      <c r="P2323" s="116">
        <v>8.3482323798969998E-2</v>
      </c>
      <c r="Q2323" s="116">
        <v>158.615303577167</v>
      </c>
      <c r="R2323" s="116">
        <v>1310</v>
      </c>
      <c r="S2323" s="116" t="s">
        <v>318</v>
      </c>
      <c r="T2323" s="116">
        <v>1310</v>
      </c>
      <c r="U2323" s="116" t="s">
        <v>268</v>
      </c>
      <c r="V2323" s="116" t="s">
        <v>268</v>
      </c>
      <c r="Z2323" s="116">
        <v>0</v>
      </c>
      <c r="AA2323" s="116">
        <v>1</v>
      </c>
      <c r="AB2323" s="116">
        <v>0.46611615280913998</v>
      </c>
      <c r="AC2323" s="116">
        <v>8.3482323798969998E-2</v>
      </c>
      <c r="AD2323" s="116">
        <v>158.615303577167</v>
      </c>
      <c r="AF2323" s="116">
        <v>-1</v>
      </c>
      <c r="AG2323" s="116">
        <v>-1</v>
      </c>
      <c r="AH2323" s="116">
        <v>-1</v>
      </c>
      <c r="AI2323" s="116">
        <v>-1</v>
      </c>
      <c r="AJ2323" s="116">
        <v>0</v>
      </c>
      <c r="AM2323" s="116" t="s">
        <v>319</v>
      </c>
      <c r="AN2323" s="116">
        <v>-1</v>
      </c>
      <c r="AQ2323" s="116">
        <v>778</v>
      </c>
      <c r="AR2323" s="116" t="s">
        <v>329</v>
      </c>
      <c r="AS2323" s="116" t="s">
        <v>250</v>
      </c>
      <c r="AT2323" s="116" t="s">
        <v>268</v>
      </c>
      <c r="AV2323" s="116">
        <v>52.851574758408901</v>
      </c>
      <c r="AW2323" s="116">
        <v>0.12864177090000001</v>
      </c>
    </row>
    <row r="2324" spans="1:49" x14ac:dyDescent="0.25">
      <c r="A2324" s="127">
        <v>180000</v>
      </c>
      <c r="B2324" s="127">
        <v>760000</v>
      </c>
      <c r="C2324" s="127">
        <v>760000</v>
      </c>
      <c r="D2324" s="116" t="s">
        <v>314</v>
      </c>
      <c r="E2324" s="116" t="s">
        <v>315</v>
      </c>
      <c r="F2324" s="116" t="s">
        <v>316</v>
      </c>
      <c r="G2324" s="116" t="s">
        <v>317</v>
      </c>
      <c r="H2324" s="116">
        <v>0.36</v>
      </c>
      <c r="I2324" s="116">
        <v>0.57999999999999996</v>
      </c>
      <c r="J2324" s="116" t="s">
        <v>332</v>
      </c>
      <c r="K2324" s="116">
        <v>2.2549581084579998E-2</v>
      </c>
      <c r="L2324" s="116">
        <v>3828.7997470002001</v>
      </c>
      <c r="M2324" s="116">
        <v>11.251533538692099</v>
      </c>
      <c r="N2324" s="116">
        <v>2.0151718846284301</v>
      </c>
      <c r="O2324" s="116">
        <v>0.25371736785671001</v>
      </c>
      <c r="P2324" s="116">
        <v>4.5441281811810001E-2</v>
      </c>
      <c r="Q2324" s="116">
        <v>86.337830351634906</v>
      </c>
      <c r="R2324" s="116">
        <v>1310</v>
      </c>
      <c r="S2324" s="116" t="s">
        <v>318</v>
      </c>
      <c r="T2324" s="116">
        <v>1310</v>
      </c>
      <c r="U2324" s="116" t="s">
        <v>333</v>
      </c>
      <c r="V2324" s="116" t="s">
        <v>332</v>
      </c>
      <c r="Z2324" s="116">
        <v>0</v>
      </c>
      <c r="AA2324" s="116">
        <v>1</v>
      </c>
      <c r="AB2324" s="116">
        <v>0.25371736785671001</v>
      </c>
      <c r="AC2324" s="116">
        <v>4.5441281811810001E-2</v>
      </c>
      <c r="AD2324" s="116">
        <v>86.3378303516334</v>
      </c>
      <c r="AF2324" s="116">
        <v>-1</v>
      </c>
      <c r="AG2324" s="116">
        <v>-1</v>
      </c>
      <c r="AH2324" s="116">
        <v>-1</v>
      </c>
      <c r="AI2324" s="116">
        <v>-1</v>
      </c>
      <c r="AJ2324" s="116">
        <v>0</v>
      </c>
      <c r="AM2324" s="116" t="s">
        <v>319</v>
      </c>
      <c r="AN2324" s="116">
        <v>-1</v>
      </c>
      <c r="AQ2324" s="116">
        <v>778</v>
      </c>
      <c r="AR2324" s="116" t="s">
        <v>329</v>
      </c>
      <c r="AS2324" s="116" t="s">
        <v>250</v>
      </c>
      <c r="AT2324" s="116" t="s">
        <v>268</v>
      </c>
      <c r="AV2324" s="116">
        <v>38.406865125461898</v>
      </c>
      <c r="AW2324" s="116">
        <v>7.0022571300000003E-2</v>
      </c>
    </row>
    <row r="2325" spans="1:49" x14ac:dyDescent="0.25">
      <c r="A2325" s="127">
        <v>180000</v>
      </c>
      <c r="B2325" s="127">
        <v>760000</v>
      </c>
      <c r="C2325" s="127">
        <v>760000</v>
      </c>
      <c r="D2325" s="116" t="s">
        <v>314</v>
      </c>
      <c r="E2325" s="116" t="s">
        <v>315</v>
      </c>
      <c r="F2325" s="116" t="s">
        <v>316</v>
      </c>
      <c r="G2325" s="116" t="s">
        <v>317</v>
      </c>
      <c r="H2325" s="116">
        <v>0.36</v>
      </c>
      <c r="I2325" s="116">
        <v>0.57999999999999996</v>
      </c>
      <c r="J2325" s="116" t="s">
        <v>332</v>
      </c>
      <c r="K2325" s="116">
        <v>2.3920299990800001E-3</v>
      </c>
      <c r="L2325" s="116">
        <v>3766.48408258774</v>
      </c>
      <c r="M2325" s="116">
        <v>9.7290207589531406</v>
      </c>
      <c r="N2325" s="116">
        <v>1.5857234242329701</v>
      </c>
      <c r="O2325" s="116">
        <v>2.3272109517160001E-2</v>
      </c>
      <c r="P2325" s="116">
        <v>3.79309800102E-3</v>
      </c>
      <c r="Q2325" s="116">
        <v>9.0095429166373293</v>
      </c>
      <c r="R2325" s="116">
        <v>4110</v>
      </c>
      <c r="S2325" s="116" t="s">
        <v>331</v>
      </c>
      <c r="T2325" s="116">
        <v>4110</v>
      </c>
      <c r="U2325" s="116" t="s">
        <v>333</v>
      </c>
      <c r="V2325" s="116" t="s">
        <v>332</v>
      </c>
      <c r="Y2325" s="116" t="s">
        <v>330</v>
      </c>
      <c r="Z2325" s="116">
        <v>0</v>
      </c>
      <c r="AA2325" s="116">
        <v>1</v>
      </c>
      <c r="AB2325" s="116">
        <v>2.3272109517160001E-2</v>
      </c>
      <c r="AC2325" s="116">
        <v>3.79309800102E-3</v>
      </c>
      <c r="AD2325" s="116">
        <v>89.225209170425799</v>
      </c>
      <c r="AF2325" s="116">
        <v>-1</v>
      </c>
      <c r="AG2325" s="116">
        <v>-1</v>
      </c>
      <c r="AH2325" s="116">
        <v>-1</v>
      </c>
      <c r="AI2325" s="116">
        <v>-1</v>
      </c>
      <c r="AJ2325" s="116">
        <v>0</v>
      </c>
      <c r="AM2325" s="116" t="s">
        <v>319</v>
      </c>
      <c r="AN2325" s="116">
        <v>-1</v>
      </c>
      <c r="AQ2325" s="116">
        <v>778</v>
      </c>
      <c r="AR2325" s="116" t="s">
        <v>329</v>
      </c>
      <c r="AS2325" s="116" t="s">
        <v>250</v>
      </c>
      <c r="AT2325" s="116" t="s">
        <v>268</v>
      </c>
      <c r="AV2325" s="116">
        <v>12.5111772627088</v>
      </c>
      <c r="AW2325" s="116">
        <v>7.2364322100000003E-2</v>
      </c>
    </row>
    <row r="2326" spans="1:49" x14ac:dyDescent="0.25">
      <c r="A2326" s="127">
        <v>180000</v>
      </c>
      <c r="B2326" s="127">
        <v>760000</v>
      </c>
      <c r="C2326" s="127">
        <v>760000</v>
      </c>
      <c r="D2326" s="116" t="s">
        <v>314</v>
      </c>
      <c r="E2326" s="116" t="s">
        <v>315</v>
      </c>
      <c r="F2326" s="116" t="s">
        <v>316</v>
      </c>
      <c r="G2326" s="116" t="s">
        <v>317</v>
      </c>
      <c r="H2326" s="116">
        <v>0.36</v>
      </c>
      <c r="I2326" s="116">
        <v>0.57999999999999996</v>
      </c>
      <c r="J2326" s="116" t="s">
        <v>332</v>
      </c>
      <c r="K2326" s="116">
        <v>1.2907184201700001E-3</v>
      </c>
      <c r="L2326" s="116">
        <v>3766.48408258774</v>
      </c>
      <c r="M2326" s="116">
        <v>9.7290207589531406</v>
      </c>
      <c r="N2326" s="116">
        <v>1.5857234242329701</v>
      </c>
      <c r="O2326" s="116">
        <v>1.2557426303879999E-2</v>
      </c>
      <c r="P2326" s="116">
        <v>2.0467224329599998E-3</v>
      </c>
      <c r="Q2326" s="116">
        <v>4.8614703847070002</v>
      </c>
      <c r="R2326" s="116">
        <v>1210</v>
      </c>
      <c r="S2326" s="116" t="s">
        <v>318</v>
      </c>
      <c r="T2326" s="116">
        <v>1210</v>
      </c>
      <c r="U2326" s="116" t="s">
        <v>333</v>
      </c>
      <c r="V2326" s="116" t="s">
        <v>332</v>
      </c>
      <c r="Z2326" s="116">
        <v>0</v>
      </c>
      <c r="AA2326" s="116">
        <v>1</v>
      </c>
      <c r="AB2326" s="116">
        <v>1.2557426303879999E-2</v>
      </c>
      <c r="AC2326" s="116">
        <v>2.0467224329599998E-3</v>
      </c>
      <c r="AD2326" s="116">
        <v>566.20032975687695</v>
      </c>
      <c r="AF2326" s="116">
        <v>-1</v>
      </c>
      <c r="AG2326" s="116">
        <v>-1</v>
      </c>
      <c r="AH2326" s="116">
        <v>-1</v>
      </c>
      <c r="AI2326" s="116">
        <v>-1</v>
      </c>
      <c r="AJ2326" s="116">
        <v>0</v>
      </c>
      <c r="AM2326" s="116" t="s">
        <v>319</v>
      </c>
      <c r="AN2326" s="116">
        <v>-1</v>
      </c>
      <c r="AQ2326" s="116">
        <v>778</v>
      </c>
      <c r="AR2326" s="116" t="s">
        <v>329</v>
      </c>
      <c r="AS2326" s="116" t="s">
        <v>250</v>
      </c>
      <c r="AT2326" s="116" t="s">
        <v>268</v>
      </c>
      <c r="AV2326" s="116">
        <v>16.8540343658231</v>
      </c>
      <c r="AW2326" s="116">
        <v>0.45920545800000001</v>
      </c>
    </row>
    <row r="2327" spans="1:49" x14ac:dyDescent="0.25">
      <c r="A2327" s="127">
        <v>180000</v>
      </c>
      <c r="B2327" s="127">
        <v>760000</v>
      </c>
      <c r="C2327" s="127">
        <v>760000</v>
      </c>
      <c r="D2327" s="116" t="s">
        <v>314</v>
      </c>
      <c r="E2327" s="116" t="s">
        <v>315</v>
      </c>
      <c r="F2327" s="116" t="s">
        <v>316</v>
      </c>
      <c r="G2327" s="116" t="s">
        <v>317</v>
      </c>
      <c r="H2327" s="116">
        <v>0.36</v>
      </c>
      <c r="I2327" s="116">
        <v>0.57999999999999996</v>
      </c>
      <c r="J2327" s="116" t="s">
        <v>332</v>
      </c>
      <c r="K2327" s="116">
        <v>3.6885879238259998E-2</v>
      </c>
      <c r="L2327" s="116">
        <v>3766.48408258774</v>
      </c>
      <c r="M2327" s="116">
        <v>9.7290207589531406</v>
      </c>
      <c r="N2327" s="116">
        <v>1.5857234242329701</v>
      </c>
      <c r="O2327" s="116">
        <v>0.35886348482130997</v>
      </c>
      <c r="P2327" s="116">
        <v>5.8490802731539997E-2</v>
      </c>
      <c r="Q2327" s="116">
        <v>138.930077023178</v>
      </c>
      <c r="R2327" s="116">
        <v>1310</v>
      </c>
      <c r="S2327" s="116" t="s">
        <v>318</v>
      </c>
      <c r="T2327" s="116">
        <v>1310</v>
      </c>
      <c r="U2327" s="116" t="s">
        <v>333</v>
      </c>
      <c r="V2327" s="116" t="s">
        <v>332</v>
      </c>
      <c r="Z2327" s="116">
        <v>0</v>
      </c>
      <c r="AA2327" s="116">
        <v>1</v>
      </c>
      <c r="AB2327" s="116">
        <v>0.35886348482130997</v>
      </c>
      <c r="AC2327" s="116">
        <v>5.8490802731539997E-2</v>
      </c>
      <c r="AD2327" s="116">
        <v>760.230221743416</v>
      </c>
      <c r="AF2327" s="116">
        <v>-1</v>
      </c>
      <c r="AG2327" s="116">
        <v>-1</v>
      </c>
      <c r="AH2327" s="116">
        <v>-1</v>
      </c>
      <c r="AI2327" s="116">
        <v>-1</v>
      </c>
      <c r="AJ2327" s="116">
        <v>0</v>
      </c>
      <c r="AM2327" s="116" t="s">
        <v>319</v>
      </c>
      <c r="AN2327" s="116">
        <v>-1</v>
      </c>
      <c r="AQ2327" s="116">
        <v>778</v>
      </c>
      <c r="AR2327" s="116" t="s">
        <v>329</v>
      </c>
      <c r="AS2327" s="116" t="s">
        <v>250</v>
      </c>
      <c r="AT2327" s="116" t="s">
        <v>268</v>
      </c>
      <c r="AV2327" s="116">
        <v>96.233532049145694</v>
      </c>
      <c r="AW2327" s="116">
        <v>0.6165695229</v>
      </c>
    </row>
    <row r="2328" spans="1:49" x14ac:dyDescent="0.25">
      <c r="A2328" s="127">
        <v>180000</v>
      </c>
      <c r="B2328" s="127">
        <v>760000</v>
      </c>
      <c r="C2328" s="127">
        <v>760000</v>
      </c>
      <c r="D2328" s="116" t="s">
        <v>314</v>
      </c>
      <c r="E2328" s="116" t="s">
        <v>315</v>
      </c>
      <c r="F2328" s="116" t="s">
        <v>316</v>
      </c>
      <c r="G2328" s="116" t="s">
        <v>317</v>
      </c>
      <c r="H2328" s="116">
        <v>0.36</v>
      </c>
      <c r="I2328" s="116">
        <v>0.57999999999999996</v>
      </c>
      <c r="J2328" s="116" t="s">
        <v>268</v>
      </c>
      <c r="K2328" s="116">
        <v>0.25618850049108</v>
      </c>
      <c r="L2328" s="116">
        <v>3864.6533451051</v>
      </c>
      <c r="M2328" s="116">
        <v>9.7082880735397694</v>
      </c>
      <c r="N2328" s="116">
        <v>1.43037190369501</v>
      </c>
      <c r="O2328" s="116">
        <v>2.4871517638956302</v>
      </c>
      <c r="P2328" s="116">
        <v>0.3664448331522</v>
      </c>
      <c r="Q2328" s="116">
        <v>990.07974540033103</v>
      </c>
      <c r="R2328" s="116">
        <v>1210</v>
      </c>
      <c r="S2328" s="116" t="s">
        <v>318</v>
      </c>
      <c r="T2328" s="116">
        <v>1210</v>
      </c>
      <c r="U2328" s="116" t="s">
        <v>268</v>
      </c>
      <c r="V2328" s="116" t="s">
        <v>268</v>
      </c>
      <c r="Z2328" s="116">
        <v>0</v>
      </c>
      <c r="AA2328" s="116">
        <v>1</v>
      </c>
      <c r="AB2328" s="116">
        <v>2.4871517638956302</v>
      </c>
      <c r="AC2328" s="116">
        <v>0.3664448331522</v>
      </c>
      <c r="AD2328" s="116">
        <v>990.07974540033103</v>
      </c>
      <c r="AF2328" s="116">
        <v>-1</v>
      </c>
      <c r="AG2328" s="116">
        <v>-1</v>
      </c>
      <c r="AH2328" s="116">
        <v>-1</v>
      </c>
      <c r="AI2328" s="116">
        <v>-1</v>
      </c>
      <c r="AJ2328" s="116">
        <v>0</v>
      </c>
      <c r="AM2328" s="116" t="s">
        <v>319</v>
      </c>
      <c r="AN2328" s="116">
        <v>-1</v>
      </c>
      <c r="AQ2328" s="116">
        <v>778</v>
      </c>
      <c r="AR2328" s="116" t="s">
        <v>329</v>
      </c>
      <c r="AS2328" s="116" t="s">
        <v>250</v>
      </c>
      <c r="AT2328" s="116" t="s">
        <v>268</v>
      </c>
      <c r="AV2328" s="116">
        <v>141.47374279338101</v>
      </c>
      <c r="AW2328" s="116">
        <v>0.80298438390000004</v>
      </c>
    </row>
    <row r="2329" spans="1:49" x14ac:dyDescent="0.25">
      <c r="A2329" s="127">
        <v>180000</v>
      </c>
      <c r="B2329" s="127">
        <v>760000</v>
      </c>
      <c r="C2329" s="127">
        <v>760000</v>
      </c>
      <c r="D2329" s="116" t="s">
        <v>314</v>
      </c>
      <c r="E2329" s="116" t="s">
        <v>315</v>
      </c>
      <c r="F2329" s="116" t="s">
        <v>316</v>
      </c>
      <c r="G2329" s="116" t="s">
        <v>317</v>
      </c>
      <c r="H2329" s="116">
        <v>0.36</v>
      </c>
      <c r="I2329" s="116">
        <v>0.57999999999999996</v>
      </c>
      <c r="J2329" s="116" t="s">
        <v>268</v>
      </c>
      <c r="K2329" s="116">
        <v>0.26910469145539001</v>
      </c>
      <c r="L2329" s="116">
        <v>3858.34420601579</v>
      </c>
      <c r="M2329" s="116">
        <v>11.283711785419101</v>
      </c>
      <c r="N2329" s="116">
        <v>2.0497486448178099</v>
      </c>
      <c r="O2329" s="116">
        <v>3.0364997784868399</v>
      </c>
      <c r="P2329" s="116">
        <v>0.55159697662481</v>
      </c>
      <c r="Q2329" s="116">
        <v>1038.2985270885899</v>
      </c>
      <c r="R2329" s="116">
        <v>1210</v>
      </c>
      <c r="S2329" s="116" t="s">
        <v>318</v>
      </c>
      <c r="T2329" s="116">
        <v>1210</v>
      </c>
      <c r="U2329" s="116" t="s">
        <v>268</v>
      </c>
      <c r="V2329" s="116" t="s">
        <v>268</v>
      </c>
      <c r="Z2329" s="116">
        <v>0</v>
      </c>
      <c r="AA2329" s="116">
        <v>1</v>
      </c>
      <c r="AB2329" s="116">
        <v>3.0364997784868399</v>
      </c>
      <c r="AC2329" s="116">
        <v>0.55159697662481</v>
      </c>
      <c r="AD2329" s="116">
        <v>1038.2985270885899</v>
      </c>
      <c r="AF2329" s="116">
        <v>-1</v>
      </c>
      <c r="AG2329" s="116">
        <v>-1</v>
      </c>
      <c r="AH2329" s="116">
        <v>-1</v>
      </c>
      <c r="AI2329" s="116">
        <v>-1</v>
      </c>
      <c r="AJ2329" s="116">
        <v>0</v>
      </c>
      <c r="AM2329" s="116" t="s">
        <v>319</v>
      </c>
      <c r="AN2329" s="116">
        <v>-1</v>
      </c>
      <c r="AQ2329" s="116">
        <v>778</v>
      </c>
      <c r="AR2329" s="116" t="s">
        <v>329</v>
      </c>
      <c r="AS2329" s="116" t="s">
        <v>250</v>
      </c>
      <c r="AT2329" s="116" t="s">
        <v>268</v>
      </c>
      <c r="AV2329" s="116">
        <v>143.566638349036</v>
      </c>
      <c r="AW2329" s="116">
        <v>0.84209126280000002</v>
      </c>
    </row>
    <row r="2330" spans="1:49" x14ac:dyDescent="0.25">
      <c r="A2330" s="127">
        <v>180000</v>
      </c>
      <c r="B2330" s="127">
        <v>760000</v>
      </c>
      <c r="C2330" s="127">
        <v>760000</v>
      </c>
      <c r="D2330" s="116" t="s">
        <v>314</v>
      </c>
      <c r="E2330" s="116" t="s">
        <v>315</v>
      </c>
      <c r="F2330" s="116" t="s">
        <v>316</v>
      </c>
      <c r="G2330" s="116" t="s">
        <v>317</v>
      </c>
      <c r="H2330" s="116">
        <v>0.36</v>
      </c>
      <c r="I2330" s="116">
        <v>0.57999999999999996</v>
      </c>
      <c r="J2330" s="116" t="s">
        <v>268</v>
      </c>
      <c r="K2330" s="116">
        <v>0.15075650692806999</v>
      </c>
      <c r="L2330" s="116">
        <v>3858.34420601579</v>
      </c>
      <c r="M2330" s="116">
        <v>11.283711785419101</v>
      </c>
      <c r="N2330" s="116">
        <v>2.0497486448178099</v>
      </c>
      <c r="O2330" s="116">
        <v>1.7010929739529701</v>
      </c>
      <c r="P2330" s="116">
        <v>0.30901294577329003</v>
      </c>
      <c r="Q2330" s="116">
        <v>581.67049502512896</v>
      </c>
      <c r="R2330" s="116">
        <v>1310</v>
      </c>
      <c r="S2330" s="116" t="s">
        <v>318</v>
      </c>
      <c r="T2330" s="116">
        <v>1310</v>
      </c>
      <c r="U2330" s="116" t="s">
        <v>268</v>
      </c>
      <c r="V2330" s="116" t="s">
        <v>268</v>
      </c>
      <c r="Z2330" s="116">
        <v>0</v>
      </c>
      <c r="AA2330" s="116">
        <v>1</v>
      </c>
      <c r="AB2330" s="116">
        <v>1.7010929739529701</v>
      </c>
      <c r="AC2330" s="116">
        <v>0.30901294577329003</v>
      </c>
      <c r="AD2330" s="116">
        <v>581.67049502512896</v>
      </c>
      <c r="AF2330" s="116">
        <v>-1</v>
      </c>
      <c r="AG2330" s="116">
        <v>-1</v>
      </c>
      <c r="AH2330" s="116">
        <v>-1</v>
      </c>
      <c r="AI2330" s="116">
        <v>-1</v>
      </c>
      <c r="AJ2330" s="116">
        <v>0</v>
      </c>
      <c r="AM2330" s="116" t="s">
        <v>319</v>
      </c>
      <c r="AN2330" s="116">
        <v>-1</v>
      </c>
      <c r="AQ2330" s="116">
        <v>778</v>
      </c>
      <c r="AR2330" s="116" t="s">
        <v>329</v>
      </c>
      <c r="AS2330" s="116" t="s">
        <v>250</v>
      </c>
      <c r="AT2330" s="116" t="s">
        <v>268</v>
      </c>
      <c r="AV2330" s="116">
        <v>99.783622441490493</v>
      </c>
      <c r="AW2330" s="116">
        <v>0.47175222630000002</v>
      </c>
    </row>
    <row r="2331" spans="1:49" x14ac:dyDescent="0.25">
      <c r="A2331" s="127">
        <v>180000</v>
      </c>
      <c r="B2331" s="127">
        <v>760000</v>
      </c>
      <c r="C2331" s="127">
        <v>760000</v>
      </c>
      <c r="D2331" s="116" t="s">
        <v>314</v>
      </c>
      <c r="E2331" s="116" t="s">
        <v>315</v>
      </c>
      <c r="F2331" s="116" t="s">
        <v>316</v>
      </c>
      <c r="G2331" s="116" t="s">
        <v>317</v>
      </c>
      <c r="H2331" s="116">
        <v>0.36</v>
      </c>
      <c r="I2331" s="116">
        <v>0.57999999999999996</v>
      </c>
      <c r="J2331" s="116" t="s">
        <v>268</v>
      </c>
      <c r="K2331" s="116">
        <v>0.19790225521539001</v>
      </c>
      <c r="L2331" s="116">
        <v>3858.34420601579</v>
      </c>
      <c r="M2331" s="116">
        <v>11.283711785419101</v>
      </c>
      <c r="N2331" s="116">
        <v>2.0497486448178099</v>
      </c>
      <c r="O2331" s="116">
        <v>2.2330720095350101</v>
      </c>
      <c r="P2331" s="116">
        <v>0.40564987943414998</v>
      </c>
      <c r="Q2331" s="116">
        <v>763.57501976778997</v>
      </c>
      <c r="R2331" s="116">
        <v>1310</v>
      </c>
      <c r="S2331" s="116" t="s">
        <v>318</v>
      </c>
      <c r="T2331" s="116">
        <v>1310</v>
      </c>
      <c r="U2331" s="116" t="s">
        <v>268</v>
      </c>
      <c r="V2331" s="116" t="s">
        <v>268</v>
      </c>
      <c r="Z2331" s="116">
        <v>0</v>
      </c>
      <c r="AA2331" s="116">
        <v>1</v>
      </c>
      <c r="AB2331" s="116">
        <v>2.2330720095350101</v>
      </c>
      <c r="AC2331" s="116">
        <v>0.40564987943414998</v>
      </c>
      <c r="AD2331" s="116">
        <v>763.57501976778997</v>
      </c>
      <c r="AF2331" s="116">
        <v>-1</v>
      </c>
      <c r="AG2331" s="116">
        <v>-1</v>
      </c>
      <c r="AH2331" s="116">
        <v>-1</v>
      </c>
      <c r="AI2331" s="116">
        <v>-1</v>
      </c>
      <c r="AJ2331" s="116">
        <v>0</v>
      </c>
      <c r="AM2331" s="116" t="s">
        <v>319</v>
      </c>
      <c r="AN2331" s="116">
        <v>-1</v>
      </c>
      <c r="AQ2331" s="116">
        <v>778</v>
      </c>
      <c r="AR2331" s="116" t="s">
        <v>329</v>
      </c>
      <c r="AS2331" s="116" t="s">
        <v>250</v>
      </c>
      <c r="AT2331" s="116" t="s">
        <v>268</v>
      </c>
      <c r="AV2331" s="116">
        <v>113.207683574572</v>
      </c>
      <c r="AW2331" s="116">
        <v>0.61928225449999996</v>
      </c>
    </row>
    <row r="2332" spans="1:49" x14ac:dyDescent="0.25">
      <c r="A2332" s="127">
        <v>180000</v>
      </c>
      <c r="B2332" s="127">
        <v>760000</v>
      </c>
      <c r="C2332" s="127">
        <v>760000</v>
      </c>
      <c r="D2332" s="116" t="s">
        <v>314</v>
      </c>
      <c r="E2332" s="116" t="s">
        <v>315</v>
      </c>
      <c r="F2332" s="116" t="s">
        <v>316</v>
      </c>
      <c r="G2332" s="116" t="s">
        <v>317</v>
      </c>
      <c r="H2332" s="116">
        <v>0.36</v>
      </c>
      <c r="I2332" s="116">
        <v>0.57999999999999996</v>
      </c>
      <c r="J2332" s="116" t="s">
        <v>268</v>
      </c>
      <c r="K2332" s="116">
        <v>0.20751102949476</v>
      </c>
      <c r="L2332" s="116">
        <v>3835.4082807307</v>
      </c>
      <c r="M2332" s="116">
        <v>11.5197673588131</v>
      </c>
      <c r="N2332" s="116">
        <v>2.1515049155915</v>
      </c>
      <c r="O2332" s="116">
        <v>2.39047878416747</v>
      </c>
      <c r="P2332" s="116">
        <v>0.44646099999743</v>
      </c>
      <c r="Q2332" s="116">
        <v>795.88952086716301</v>
      </c>
      <c r="R2332" s="116">
        <v>1210</v>
      </c>
      <c r="S2332" s="116" t="s">
        <v>318</v>
      </c>
      <c r="T2332" s="116">
        <v>1210</v>
      </c>
      <c r="U2332" s="116" t="s">
        <v>268</v>
      </c>
      <c r="V2332" s="116" t="s">
        <v>268</v>
      </c>
      <c r="Z2332" s="116">
        <v>0</v>
      </c>
      <c r="AA2332" s="116">
        <v>1</v>
      </c>
      <c r="AB2332" s="116">
        <v>2.39047878416747</v>
      </c>
      <c r="AC2332" s="116">
        <v>0.44646099999743</v>
      </c>
      <c r="AD2332" s="116">
        <v>795.88952086716301</v>
      </c>
      <c r="AF2332" s="116">
        <v>-1</v>
      </c>
      <c r="AG2332" s="116">
        <v>-1</v>
      </c>
      <c r="AH2332" s="116">
        <v>-1</v>
      </c>
      <c r="AI2332" s="116">
        <v>-1</v>
      </c>
      <c r="AJ2332" s="116">
        <v>0</v>
      </c>
      <c r="AM2332" s="116" t="s">
        <v>319</v>
      </c>
      <c r="AN2332" s="116">
        <v>-1</v>
      </c>
      <c r="AQ2332" s="116">
        <v>778</v>
      </c>
      <c r="AR2332" s="116" t="s">
        <v>329</v>
      </c>
      <c r="AS2332" s="116" t="s">
        <v>250</v>
      </c>
      <c r="AT2332" s="116" t="s">
        <v>268</v>
      </c>
      <c r="AV2332" s="116">
        <v>188.98649982406101</v>
      </c>
      <c r="AW2332" s="116">
        <v>0.64549028460000002</v>
      </c>
    </row>
    <row r="2333" spans="1:49" x14ac:dyDescent="0.25">
      <c r="A2333" s="127">
        <v>180000</v>
      </c>
      <c r="B2333" s="127">
        <v>760000</v>
      </c>
      <c r="C2333" s="127">
        <v>760000</v>
      </c>
      <c r="D2333" s="116" t="s">
        <v>314</v>
      </c>
      <c r="E2333" s="116" t="s">
        <v>315</v>
      </c>
      <c r="F2333" s="116" t="s">
        <v>316</v>
      </c>
      <c r="G2333" s="116" t="s">
        <v>317</v>
      </c>
      <c r="H2333" s="116">
        <v>0.36</v>
      </c>
      <c r="I2333" s="116">
        <v>0.57999999999999996</v>
      </c>
      <c r="J2333" s="116" t="s">
        <v>268</v>
      </c>
      <c r="K2333" s="116">
        <v>2.1407353147009998E-2</v>
      </c>
      <c r="L2333" s="116">
        <v>3835.4082807307</v>
      </c>
      <c r="M2333" s="116">
        <v>11.5197673588131</v>
      </c>
      <c r="N2333" s="116">
        <v>2.1515049155915</v>
      </c>
      <c r="O2333" s="116">
        <v>0.24660772802159001</v>
      </c>
      <c r="P2333" s="116">
        <v>4.6058025525610002E-2</v>
      </c>
      <c r="Q2333" s="116">
        <v>82.1059395285954</v>
      </c>
      <c r="R2333" s="116">
        <v>1310</v>
      </c>
      <c r="S2333" s="116" t="s">
        <v>318</v>
      </c>
      <c r="T2333" s="116">
        <v>1310</v>
      </c>
      <c r="U2333" s="116" t="s">
        <v>268</v>
      </c>
      <c r="V2333" s="116" t="s">
        <v>268</v>
      </c>
      <c r="Z2333" s="116">
        <v>0</v>
      </c>
      <c r="AA2333" s="116">
        <v>1</v>
      </c>
      <c r="AB2333" s="116">
        <v>0.24660772802159001</v>
      </c>
      <c r="AC2333" s="116">
        <v>4.6058025525610002E-2</v>
      </c>
      <c r="AD2333" s="116">
        <v>82.105939528595798</v>
      </c>
      <c r="AF2333" s="116">
        <v>-1</v>
      </c>
      <c r="AG2333" s="116">
        <v>-1</v>
      </c>
      <c r="AH2333" s="116">
        <v>-1</v>
      </c>
      <c r="AI2333" s="116">
        <v>-1</v>
      </c>
      <c r="AJ2333" s="116">
        <v>0</v>
      </c>
      <c r="AM2333" s="116" t="s">
        <v>319</v>
      </c>
      <c r="AN2333" s="116">
        <v>-1</v>
      </c>
      <c r="AQ2333" s="116">
        <v>778</v>
      </c>
      <c r="AR2333" s="116" t="s">
        <v>329</v>
      </c>
      <c r="AS2333" s="116" t="s">
        <v>250</v>
      </c>
      <c r="AT2333" s="116" t="s">
        <v>268</v>
      </c>
      <c r="AV2333" s="116">
        <v>51.661980566327898</v>
      </c>
      <c r="AW2333" s="116">
        <v>6.6590380800000001E-2</v>
      </c>
    </row>
    <row r="2334" spans="1:49" x14ac:dyDescent="0.25">
      <c r="A2334" s="127">
        <v>180000</v>
      </c>
      <c r="B2334" s="127">
        <v>760000</v>
      </c>
      <c r="C2334" s="127">
        <v>760000</v>
      </c>
      <c r="D2334" s="116" t="s">
        <v>314</v>
      </c>
      <c r="E2334" s="116" t="s">
        <v>315</v>
      </c>
      <c r="F2334" s="116" t="s">
        <v>316</v>
      </c>
      <c r="G2334" s="116" t="s">
        <v>317</v>
      </c>
      <c r="H2334" s="116">
        <v>0.36</v>
      </c>
      <c r="I2334" s="116">
        <v>0.57999999999999996</v>
      </c>
      <c r="J2334" s="116" t="s">
        <v>268</v>
      </c>
      <c r="K2334" s="116">
        <v>0.10359143519344</v>
      </c>
      <c r="L2334" s="116">
        <v>3835.4082807307</v>
      </c>
      <c r="M2334" s="116">
        <v>11.5197673588131</v>
      </c>
      <c r="N2334" s="116">
        <v>2.1515049155915</v>
      </c>
      <c r="O2334" s="116">
        <v>1.1933492337940601</v>
      </c>
      <c r="P2334" s="116">
        <v>0.22287748203186999</v>
      </c>
      <c r="Q2334" s="116">
        <v>397.31544835372</v>
      </c>
      <c r="R2334" s="116">
        <v>1310</v>
      </c>
      <c r="S2334" s="116" t="s">
        <v>318</v>
      </c>
      <c r="T2334" s="116">
        <v>1310</v>
      </c>
      <c r="U2334" s="116" t="s">
        <v>268</v>
      </c>
      <c r="V2334" s="116" t="s">
        <v>268</v>
      </c>
      <c r="Z2334" s="116">
        <v>0</v>
      </c>
      <c r="AA2334" s="116">
        <v>1</v>
      </c>
      <c r="AB2334" s="116">
        <v>1.1933492337940601</v>
      </c>
      <c r="AC2334" s="116">
        <v>0.22287748203186999</v>
      </c>
      <c r="AD2334" s="116">
        <v>397.31544835372</v>
      </c>
      <c r="AF2334" s="116">
        <v>-1</v>
      </c>
      <c r="AG2334" s="116">
        <v>-1</v>
      </c>
      <c r="AH2334" s="116">
        <v>-1</v>
      </c>
      <c r="AI2334" s="116">
        <v>-1</v>
      </c>
      <c r="AJ2334" s="116">
        <v>0</v>
      </c>
      <c r="AM2334" s="116" t="s">
        <v>319</v>
      </c>
      <c r="AN2334" s="116">
        <v>-1</v>
      </c>
      <c r="AQ2334" s="116">
        <v>778</v>
      </c>
      <c r="AR2334" s="116" t="s">
        <v>329</v>
      </c>
      <c r="AS2334" s="116" t="s">
        <v>250</v>
      </c>
      <c r="AT2334" s="116" t="s">
        <v>268</v>
      </c>
      <c r="AV2334" s="116">
        <v>82.217119538376494</v>
      </c>
      <c r="AW2334" s="116">
        <v>0.32223475130000001</v>
      </c>
    </row>
    <row r="2335" spans="1:49" x14ac:dyDescent="0.25">
      <c r="A2335" s="127">
        <v>180000</v>
      </c>
      <c r="B2335" s="127">
        <v>760000</v>
      </c>
      <c r="C2335" s="127">
        <v>760000</v>
      </c>
      <c r="D2335" s="116" t="s">
        <v>314</v>
      </c>
      <c r="E2335" s="116" t="s">
        <v>315</v>
      </c>
      <c r="F2335" s="116" t="s">
        <v>316</v>
      </c>
      <c r="G2335" s="116" t="s">
        <v>317</v>
      </c>
      <c r="H2335" s="116">
        <v>0.36</v>
      </c>
      <c r="I2335" s="116">
        <v>0.57999999999999996</v>
      </c>
      <c r="J2335" s="116" t="s">
        <v>268</v>
      </c>
      <c r="K2335" s="116">
        <v>2.8118409847760002E-2</v>
      </c>
      <c r="L2335" s="116">
        <v>3835.4082807307</v>
      </c>
      <c r="M2335" s="116">
        <v>11.5197673588131</v>
      </c>
      <c r="N2335" s="116">
        <v>2.1515049155915</v>
      </c>
      <c r="O2335" s="116">
        <v>0.32391753994602002</v>
      </c>
      <c r="P2335" s="116">
        <v>6.0496897006079998E-2</v>
      </c>
      <c r="Q2335" s="116">
        <v>107.845581971101</v>
      </c>
      <c r="R2335" s="116">
        <v>1310</v>
      </c>
      <c r="S2335" s="116" t="s">
        <v>318</v>
      </c>
      <c r="T2335" s="116">
        <v>1310</v>
      </c>
      <c r="U2335" s="116" t="s">
        <v>268</v>
      </c>
      <c r="V2335" s="116" t="s">
        <v>268</v>
      </c>
      <c r="Z2335" s="116">
        <v>0</v>
      </c>
      <c r="AA2335" s="116">
        <v>1</v>
      </c>
      <c r="AB2335" s="116">
        <v>0.32391753994602002</v>
      </c>
      <c r="AC2335" s="116">
        <v>6.0496897006079998E-2</v>
      </c>
      <c r="AD2335" s="116">
        <v>107.845581971101</v>
      </c>
      <c r="AF2335" s="116">
        <v>-1</v>
      </c>
      <c r="AG2335" s="116">
        <v>-1</v>
      </c>
      <c r="AH2335" s="116">
        <v>-1</v>
      </c>
      <c r="AI2335" s="116">
        <v>-1</v>
      </c>
      <c r="AJ2335" s="116">
        <v>0</v>
      </c>
      <c r="AM2335" s="116" t="s">
        <v>319</v>
      </c>
      <c r="AN2335" s="116">
        <v>-1</v>
      </c>
      <c r="AQ2335" s="116">
        <v>778</v>
      </c>
      <c r="AR2335" s="116" t="s">
        <v>329</v>
      </c>
      <c r="AS2335" s="116" t="s">
        <v>250</v>
      </c>
      <c r="AT2335" s="116" t="s">
        <v>268</v>
      </c>
      <c r="AV2335" s="116">
        <v>43.057152905413297</v>
      </c>
      <c r="AW2335" s="116">
        <v>8.7466003200000003E-2</v>
      </c>
    </row>
    <row r="2336" spans="1:49" x14ac:dyDescent="0.25">
      <c r="A2336" s="127">
        <v>180000</v>
      </c>
      <c r="B2336" s="127">
        <v>760000</v>
      </c>
      <c r="C2336" s="127">
        <v>760000</v>
      </c>
      <c r="D2336" s="116" t="s">
        <v>314</v>
      </c>
      <c r="E2336" s="116" t="s">
        <v>315</v>
      </c>
      <c r="F2336" s="116" t="s">
        <v>316</v>
      </c>
      <c r="G2336" s="116" t="s">
        <v>317</v>
      </c>
      <c r="H2336" s="116">
        <v>0.36</v>
      </c>
      <c r="I2336" s="116">
        <v>0.57999999999999996</v>
      </c>
      <c r="J2336" s="116" t="s">
        <v>268</v>
      </c>
      <c r="K2336" s="116">
        <v>0.25713522603094002</v>
      </c>
      <c r="L2336" s="116">
        <v>3835.4082807307</v>
      </c>
      <c r="M2336" s="116">
        <v>11.5197673588131</v>
      </c>
      <c r="N2336" s="116">
        <v>2.1515049155915</v>
      </c>
      <c r="O2336" s="116">
        <v>2.9621379836323598</v>
      </c>
      <c r="P2336" s="116">
        <v>0.55322770277731004</v>
      </c>
      <c r="Q2336" s="116">
        <v>986.21857518666195</v>
      </c>
      <c r="R2336" s="116">
        <v>1310</v>
      </c>
      <c r="S2336" s="116" t="s">
        <v>318</v>
      </c>
      <c r="T2336" s="116">
        <v>1310</v>
      </c>
      <c r="U2336" s="116" t="s">
        <v>268</v>
      </c>
      <c r="V2336" s="116" t="s">
        <v>268</v>
      </c>
      <c r="Z2336" s="116">
        <v>0</v>
      </c>
      <c r="AA2336" s="116">
        <v>1</v>
      </c>
      <c r="AB2336" s="116">
        <v>2.9621379836323598</v>
      </c>
      <c r="AC2336" s="116">
        <v>0.55322770277731004</v>
      </c>
      <c r="AD2336" s="116">
        <v>986.21857518666195</v>
      </c>
      <c r="AF2336" s="116">
        <v>-1</v>
      </c>
      <c r="AG2336" s="116">
        <v>-1</v>
      </c>
      <c r="AH2336" s="116">
        <v>-1</v>
      </c>
      <c r="AI2336" s="116">
        <v>-1</v>
      </c>
      <c r="AJ2336" s="116">
        <v>0</v>
      </c>
      <c r="AM2336" s="116" t="s">
        <v>319</v>
      </c>
      <c r="AN2336" s="116">
        <v>-1</v>
      </c>
      <c r="AQ2336" s="116">
        <v>778</v>
      </c>
      <c r="AR2336" s="116" t="s">
        <v>329</v>
      </c>
      <c r="AS2336" s="116" t="s">
        <v>250</v>
      </c>
      <c r="AT2336" s="116" t="s">
        <v>268</v>
      </c>
      <c r="AV2336" s="116">
        <v>130.58162172002099</v>
      </c>
      <c r="AW2336" s="116">
        <v>0.79985285900000003</v>
      </c>
    </row>
    <row r="2337" spans="1:49" x14ac:dyDescent="0.25">
      <c r="A2337" s="127">
        <v>190000</v>
      </c>
      <c r="B2337" s="127">
        <v>760000</v>
      </c>
      <c r="C2337" s="127">
        <v>760000</v>
      </c>
      <c r="D2337" s="116" t="s">
        <v>314</v>
      </c>
      <c r="E2337" s="116" t="s">
        <v>315</v>
      </c>
      <c r="F2337" s="116" t="s">
        <v>316</v>
      </c>
      <c r="G2337" s="116" t="s">
        <v>317</v>
      </c>
      <c r="H2337" s="116">
        <v>0.36</v>
      </c>
      <c r="I2337" s="116">
        <v>0.57999999999999996</v>
      </c>
      <c r="J2337" s="116" t="s">
        <v>268</v>
      </c>
      <c r="K2337" s="116">
        <v>0.28251633128926001</v>
      </c>
      <c r="L2337" s="116">
        <v>3841.14626245505</v>
      </c>
      <c r="M2337" s="116">
        <v>9.9316474668165107</v>
      </c>
      <c r="N2337" s="116">
        <v>1.5022249224206301</v>
      </c>
      <c r="O2337" s="116">
        <v>2.80585260598333</v>
      </c>
      <c r="P2337" s="116">
        <v>0.42440307385358</v>
      </c>
      <c r="Q2337" s="116">
        <v>1085.1865500142701</v>
      </c>
      <c r="R2337" s="116">
        <v>1210</v>
      </c>
      <c r="S2337" s="116" t="s">
        <v>318</v>
      </c>
      <c r="T2337" s="116">
        <v>1210</v>
      </c>
      <c r="U2337" s="116" t="s">
        <v>268</v>
      </c>
      <c r="V2337" s="116" t="s">
        <v>268</v>
      </c>
      <c r="Z2337" s="116">
        <v>0</v>
      </c>
      <c r="AA2337" s="116">
        <v>1</v>
      </c>
      <c r="AB2337" s="116">
        <v>2.80585260598333</v>
      </c>
      <c r="AC2337" s="116">
        <v>0.42440307385358</v>
      </c>
      <c r="AD2337" s="116">
        <v>1085.1865500142701</v>
      </c>
      <c r="AF2337" s="116">
        <v>-1</v>
      </c>
      <c r="AG2337" s="116">
        <v>-1</v>
      </c>
      <c r="AH2337" s="116">
        <v>-1</v>
      </c>
      <c r="AI2337" s="116">
        <v>-1</v>
      </c>
      <c r="AJ2337" s="116">
        <v>0</v>
      </c>
      <c r="AM2337" s="116" t="s">
        <v>319</v>
      </c>
      <c r="AN2337" s="116">
        <v>-1</v>
      </c>
      <c r="AQ2337" s="116">
        <v>778</v>
      </c>
      <c r="AR2337" s="116" t="s">
        <v>329</v>
      </c>
      <c r="AS2337" s="116" t="s">
        <v>250</v>
      </c>
      <c r="AT2337" s="116" t="s">
        <v>268</v>
      </c>
      <c r="AV2337" s="116">
        <v>199.62169020864599</v>
      </c>
      <c r="AW2337" s="116">
        <v>0.88011885649999999</v>
      </c>
    </row>
    <row r="2338" spans="1:49" x14ac:dyDescent="0.25">
      <c r="A2338" s="127">
        <v>190000</v>
      </c>
      <c r="B2338" s="127">
        <v>760000</v>
      </c>
      <c r="C2338" s="127">
        <v>760000</v>
      </c>
      <c r="D2338" s="116" t="s">
        <v>314</v>
      </c>
      <c r="E2338" s="116" t="s">
        <v>315</v>
      </c>
      <c r="F2338" s="116" t="s">
        <v>316</v>
      </c>
      <c r="G2338" s="116" t="s">
        <v>317</v>
      </c>
      <c r="H2338" s="116">
        <v>0.36</v>
      </c>
      <c r="I2338" s="116">
        <v>0.57999999999999996</v>
      </c>
      <c r="J2338" s="116" t="s">
        <v>268</v>
      </c>
      <c r="K2338" s="116">
        <v>7.4815457157259999E-2</v>
      </c>
      <c r="L2338" s="116">
        <v>3841.14626245505</v>
      </c>
      <c r="M2338" s="116">
        <v>9.9316474668165107</v>
      </c>
      <c r="N2338" s="116">
        <v>1.5022249224206301</v>
      </c>
      <c r="O2338" s="116">
        <v>0.74304074555468003</v>
      </c>
      <c r="P2338" s="116">
        <v>0.11238964432393</v>
      </c>
      <c r="Q2338" s="116">
        <v>287.37711363349803</v>
      </c>
      <c r="R2338" s="116">
        <v>1750</v>
      </c>
      <c r="S2338" s="116" t="s">
        <v>321</v>
      </c>
      <c r="T2338" s="116">
        <v>1750</v>
      </c>
      <c r="U2338" s="116" t="s">
        <v>268</v>
      </c>
      <c r="V2338" s="116" t="s">
        <v>268</v>
      </c>
      <c r="Z2338" s="116">
        <v>0</v>
      </c>
      <c r="AA2338" s="116">
        <v>1</v>
      </c>
      <c r="AB2338" s="116">
        <v>0.74304074555468003</v>
      </c>
      <c r="AC2338" s="116">
        <v>0.11238964432393</v>
      </c>
      <c r="AD2338" s="116">
        <v>287.377113633497</v>
      </c>
      <c r="AF2338" s="116">
        <v>-1</v>
      </c>
      <c r="AG2338" s="116">
        <v>-1</v>
      </c>
      <c r="AH2338" s="116">
        <v>-1</v>
      </c>
      <c r="AI2338" s="116">
        <v>-1</v>
      </c>
      <c r="AJ2338" s="116">
        <v>0</v>
      </c>
      <c r="AM2338" s="116" t="s">
        <v>319</v>
      </c>
      <c r="AN2338" s="116">
        <v>-1</v>
      </c>
      <c r="AQ2338" s="116">
        <v>778</v>
      </c>
      <c r="AR2338" s="116" t="s">
        <v>329</v>
      </c>
      <c r="AS2338" s="116" t="s">
        <v>250</v>
      </c>
      <c r="AT2338" s="116" t="s">
        <v>268</v>
      </c>
      <c r="AV2338" s="116">
        <v>71.185337601211202</v>
      </c>
      <c r="AW2338" s="116">
        <v>0.23307146279999999</v>
      </c>
    </row>
    <row r="2339" spans="1:49" x14ac:dyDescent="0.25">
      <c r="A2339" s="127">
        <v>190000</v>
      </c>
      <c r="B2339" s="127">
        <v>760000</v>
      </c>
      <c r="C2339" s="127">
        <v>760000</v>
      </c>
      <c r="D2339" s="116" t="s">
        <v>314</v>
      </c>
      <c r="E2339" s="116" t="s">
        <v>315</v>
      </c>
      <c r="F2339" s="116" t="s">
        <v>316</v>
      </c>
      <c r="G2339" s="116" t="s">
        <v>317</v>
      </c>
      <c r="H2339" s="116">
        <v>0.36</v>
      </c>
      <c r="I2339" s="116">
        <v>0.57999999999999996</v>
      </c>
      <c r="J2339" s="116" t="s">
        <v>268</v>
      </c>
      <c r="K2339" s="116">
        <v>7.8776884924940005E-2</v>
      </c>
      <c r="L2339" s="116">
        <v>3841.14626245505</v>
      </c>
      <c r="M2339" s="116">
        <v>9.9316474668165107</v>
      </c>
      <c r="N2339" s="116">
        <v>1.5022249224206301</v>
      </c>
      <c r="O2339" s="116">
        <v>0.78238424960855002</v>
      </c>
      <c r="P2339" s="116">
        <v>0.11834059984490999</v>
      </c>
      <c r="Q2339" s="116">
        <v>302.59353709731499</v>
      </c>
      <c r="R2339" s="116">
        <v>1310</v>
      </c>
      <c r="S2339" s="116" t="s">
        <v>318</v>
      </c>
      <c r="T2339" s="116">
        <v>1310</v>
      </c>
      <c r="U2339" s="116" t="s">
        <v>268</v>
      </c>
      <c r="V2339" s="116" t="s">
        <v>268</v>
      </c>
      <c r="Z2339" s="116">
        <v>0</v>
      </c>
      <c r="AA2339" s="116">
        <v>1</v>
      </c>
      <c r="AB2339" s="116">
        <v>0.78238424960855002</v>
      </c>
      <c r="AC2339" s="116">
        <v>0.11834059984490999</v>
      </c>
      <c r="AD2339" s="116">
        <v>302.59353709731403</v>
      </c>
      <c r="AF2339" s="116">
        <v>-1</v>
      </c>
      <c r="AG2339" s="116">
        <v>-1</v>
      </c>
      <c r="AH2339" s="116">
        <v>-1</v>
      </c>
      <c r="AI2339" s="116">
        <v>-1</v>
      </c>
      <c r="AJ2339" s="116">
        <v>0</v>
      </c>
      <c r="AM2339" s="116" t="s">
        <v>319</v>
      </c>
      <c r="AN2339" s="116">
        <v>-1</v>
      </c>
      <c r="AQ2339" s="116">
        <v>778</v>
      </c>
      <c r="AR2339" s="116" t="s">
        <v>329</v>
      </c>
      <c r="AS2339" s="116" t="s">
        <v>250</v>
      </c>
      <c r="AT2339" s="116" t="s">
        <v>268</v>
      </c>
      <c r="AV2339" s="116">
        <v>74.465720846994103</v>
      </c>
      <c r="AW2339" s="116">
        <v>0.24541243879999999</v>
      </c>
    </row>
    <row r="2340" spans="1:49" x14ac:dyDescent="0.25">
      <c r="A2340" s="127">
        <v>190000</v>
      </c>
      <c r="B2340" s="127">
        <v>760000</v>
      </c>
      <c r="C2340" s="127">
        <v>760000</v>
      </c>
      <c r="D2340" s="116" t="s">
        <v>314</v>
      </c>
      <c r="E2340" s="116" t="s">
        <v>315</v>
      </c>
      <c r="F2340" s="116" t="s">
        <v>316</v>
      </c>
      <c r="G2340" s="116" t="s">
        <v>317</v>
      </c>
      <c r="H2340" s="116">
        <v>0.36</v>
      </c>
      <c r="I2340" s="116">
        <v>0.57999999999999996</v>
      </c>
      <c r="J2340" s="116" t="s">
        <v>268</v>
      </c>
      <c r="K2340" s="116">
        <v>0.18165471928188001</v>
      </c>
      <c r="L2340" s="116">
        <v>3841.14626245505</v>
      </c>
      <c r="M2340" s="116">
        <v>9.9316474668165107</v>
      </c>
      <c r="N2340" s="116">
        <v>1.5022249224206301</v>
      </c>
      <c r="O2340" s="116">
        <v>1.8041306325912001</v>
      </c>
      <c r="P2340" s="116">
        <v>0.27288624658056998</v>
      </c>
      <c r="Q2340" s="116">
        <v>697.76234602693796</v>
      </c>
      <c r="R2340" s="116">
        <v>1750</v>
      </c>
      <c r="S2340" s="116" t="s">
        <v>321</v>
      </c>
      <c r="T2340" s="116">
        <v>1750</v>
      </c>
      <c r="U2340" s="116" t="s">
        <v>268</v>
      </c>
      <c r="V2340" s="116" t="s">
        <v>268</v>
      </c>
      <c r="Z2340" s="116">
        <v>0</v>
      </c>
      <c r="AA2340" s="116">
        <v>1</v>
      </c>
      <c r="AB2340" s="116">
        <v>1.8041306325912001</v>
      </c>
      <c r="AC2340" s="116">
        <v>0.27288624658056998</v>
      </c>
      <c r="AD2340" s="116">
        <v>697.76234602693796</v>
      </c>
      <c r="AF2340" s="116">
        <v>-1</v>
      </c>
      <c r="AG2340" s="116">
        <v>-1</v>
      </c>
      <c r="AH2340" s="116">
        <v>-1</v>
      </c>
      <c r="AI2340" s="116">
        <v>-1</v>
      </c>
      <c r="AJ2340" s="116">
        <v>0</v>
      </c>
      <c r="AM2340" s="116" t="s">
        <v>319</v>
      </c>
      <c r="AN2340" s="116">
        <v>-1</v>
      </c>
      <c r="AQ2340" s="116">
        <v>778</v>
      </c>
      <c r="AR2340" s="116" t="s">
        <v>329</v>
      </c>
      <c r="AS2340" s="116" t="s">
        <v>250</v>
      </c>
      <c r="AT2340" s="116" t="s">
        <v>268</v>
      </c>
      <c r="AV2340" s="116">
        <v>111.87548762223101</v>
      </c>
      <c r="AW2340" s="116">
        <v>0.56590620120000001</v>
      </c>
    </row>
    <row r="2341" spans="1:49" x14ac:dyDescent="0.25">
      <c r="A2341" s="127">
        <v>190000</v>
      </c>
      <c r="B2341" s="127">
        <v>760000</v>
      </c>
      <c r="C2341" s="127">
        <v>760000</v>
      </c>
      <c r="D2341" s="116" t="s">
        <v>314</v>
      </c>
      <c r="E2341" s="116" t="s">
        <v>315</v>
      </c>
      <c r="F2341" s="116" t="s">
        <v>316</v>
      </c>
      <c r="G2341" s="116" t="s">
        <v>317</v>
      </c>
      <c r="H2341" s="116">
        <v>0.36</v>
      </c>
      <c r="I2341" s="116">
        <v>0.57999999999999996</v>
      </c>
      <c r="J2341" s="116" t="s">
        <v>268</v>
      </c>
      <c r="K2341" s="116">
        <v>0.38942595179450001</v>
      </c>
      <c r="L2341" s="116">
        <v>3875.5176214282301</v>
      </c>
      <c r="M2341" s="116">
        <v>11.1329255726162</v>
      </c>
      <c r="N2341" s="116">
        <v>1.9070467077703199</v>
      </c>
      <c r="O2341" s="116">
        <v>4.3354501373734102</v>
      </c>
      <c r="P2341" s="116">
        <v>0.74265347929002001</v>
      </c>
      <c r="Q2341" s="116">
        <v>1509.2271384210401</v>
      </c>
      <c r="R2341" s="116">
        <v>1210</v>
      </c>
      <c r="S2341" s="116" t="s">
        <v>318</v>
      </c>
      <c r="T2341" s="116">
        <v>1210</v>
      </c>
      <c r="U2341" s="116" t="s">
        <v>268</v>
      </c>
      <c r="V2341" s="116" t="s">
        <v>268</v>
      </c>
      <c r="Z2341" s="116">
        <v>0</v>
      </c>
      <c r="AA2341" s="116">
        <v>1</v>
      </c>
      <c r="AB2341" s="116">
        <v>4.3354501373734102</v>
      </c>
      <c r="AC2341" s="116">
        <v>0.74265347929002001</v>
      </c>
      <c r="AD2341" s="116">
        <v>1509.2271384210401</v>
      </c>
      <c r="AF2341" s="116">
        <v>-1</v>
      </c>
      <c r="AG2341" s="116">
        <v>-1</v>
      </c>
      <c r="AH2341" s="116">
        <v>-1</v>
      </c>
      <c r="AI2341" s="116">
        <v>-1</v>
      </c>
      <c r="AJ2341" s="116">
        <v>0</v>
      </c>
      <c r="AM2341" s="116" t="s">
        <v>319</v>
      </c>
      <c r="AN2341" s="116">
        <v>-1</v>
      </c>
      <c r="AQ2341" s="116">
        <v>778</v>
      </c>
      <c r="AR2341" s="116" t="s">
        <v>329</v>
      </c>
      <c r="AS2341" s="116" t="s">
        <v>250</v>
      </c>
      <c r="AT2341" s="116" t="s">
        <v>268</v>
      </c>
      <c r="AV2341" s="116">
        <v>200.26567312458999</v>
      </c>
      <c r="AW2341" s="116">
        <v>1.2240284983</v>
      </c>
    </row>
    <row r="2342" spans="1:49" x14ac:dyDescent="0.25">
      <c r="A2342" s="127">
        <v>190000</v>
      </c>
      <c r="B2342" s="127">
        <v>760000</v>
      </c>
      <c r="C2342" s="127">
        <v>760000</v>
      </c>
      <c r="D2342" s="116" t="s">
        <v>314</v>
      </c>
      <c r="E2342" s="116" t="s">
        <v>315</v>
      </c>
      <c r="F2342" s="116" t="s">
        <v>316</v>
      </c>
      <c r="G2342" s="116" t="s">
        <v>317</v>
      </c>
      <c r="H2342" s="116">
        <v>0.36</v>
      </c>
      <c r="I2342" s="116">
        <v>0.57999999999999996</v>
      </c>
      <c r="J2342" s="116" t="s">
        <v>268</v>
      </c>
      <c r="K2342" s="116">
        <v>3.36564254918E-2</v>
      </c>
      <c r="L2342" s="116">
        <v>3875.5176214282301</v>
      </c>
      <c r="M2342" s="116">
        <v>11.1329255726162</v>
      </c>
      <c r="N2342" s="116">
        <v>1.9070467077703199</v>
      </c>
      <c r="O2342" s="116">
        <v>0.37469448004056</v>
      </c>
      <c r="P2342" s="116">
        <v>6.4184375429459997E-2</v>
      </c>
      <c r="Q2342" s="116">
        <v>130.436070067776</v>
      </c>
      <c r="R2342" s="116">
        <v>1310</v>
      </c>
      <c r="S2342" s="116" t="s">
        <v>318</v>
      </c>
      <c r="T2342" s="116">
        <v>1310</v>
      </c>
      <c r="U2342" s="116" t="s">
        <v>268</v>
      </c>
      <c r="V2342" s="116" t="s">
        <v>268</v>
      </c>
      <c r="Z2342" s="116">
        <v>0</v>
      </c>
      <c r="AA2342" s="116">
        <v>1</v>
      </c>
      <c r="AB2342" s="116">
        <v>0.37469448004056</v>
      </c>
      <c r="AC2342" s="116">
        <v>6.4184375429459997E-2</v>
      </c>
      <c r="AD2342" s="116">
        <v>130.436070067776</v>
      </c>
      <c r="AF2342" s="116">
        <v>-1</v>
      </c>
      <c r="AG2342" s="116">
        <v>-1</v>
      </c>
      <c r="AH2342" s="116">
        <v>-1</v>
      </c>
      <c r="AI2342" s="116">
        <v>-1</v>
      </c>
      <c r="AJ2342" s="116">
        <v>0</v>
      </c>
      <c r="AM2342" s="116" t="s">
        <v>319</v>
      </c>
      <c r="AN2342" s="116">
        <v>-1</v>
      </c>
      <c r="AQ2342" s="116">
        <v>778</v>
      </c>
      <c r="AR2342" s="116" t="s">
        <v>329</v>
      </c>
      <c r="AS2342" s="116" t="s">
        <v>250</v>
      </c>
      <c r="AT2342" s="116" t="s">
        <v>268</v>
      </c>
      <c r="AV2342" s="116">
        <v>51.525271851567702</v>
      </c>
      <c r="AW2342" s="116">
        <v>0.105787567</v>
      </c>
    </row>
    <row r="2343" spans="1:49" x14ac:dyDescent="0.25">
      <c r="A2343" s="127">
        <v>190000</v>
      </c>
      <c r="B2343" s="127">
        <v>760000</v>
      </c>
      <c r="C2343" s="127">
        <v>760000</v>
      </c>
      <c r="D2343" s="116" t="s">
        <v>314</v>
      </c>
      <c r="E2343" s="116" t="s">
        <v>315</v>
      </c>
      <c r="F2343" s="116" t="s">
        <v>316</v>
      </c>
      <c r="G2343" s="116" t="s">
        <v>317</v>
      </c>
      <c r="H2343" s="116">
        <v>0.36</v>
      </c>
      <c r="I2343" s="116">
        <v>0.57999999999999996</v>
      </c>
      <c r="J2343" s="116" t="s">
        <v>268</v>
      </c>
      <c r="K2343" s="116">
        <v>1.9556071475889999E-2</v>
      </c>
      <c r="L2343" s="116">
        <v>3875.5176214282301</v>
      </c>
      <c r="M2343" s="116">
        <v>11.1329255726162</v>
      </c>
      <c r="N2343" s="116">
        <v>1.9070467077703199</v>
      </c>
      <c r="O2343" s="116">
        <v>0.21771628823392</v>
      </c>
      <c r="P2343" s="116">
        <v>3.7294341725030003E-2</v>
      </c>
      <c r="Q2343" s="116">
        <v>75.789899610748705</v>
      </c>
      <c r="R2343" s="116">
        <v>1310</v>
      </c>
      <c r="S2343" s="116" t="s">
        <v>318</v>
      </c>
      <c r="T2343" s="116">
        <v>1310</v>
      </c>
      <c r="U2343" s="116" t="s">
        <v>268</v>
      </c>
      <c r="V2343" s="116" t="s">
        <v>268</v>
      </c>
      <c r="Z2343" s="116">
        <v>0</v>
      </c>
      <c r="AA2343" s="116">
        <v>1</v>
      </c>
      <c r="AB2343" s="116">
        <v>0.21771628823392</v>
      </c>
      <c r="AC2343" s="116">
        <v>3.7294341725030003E-2</v>
      </c>
      <c r="AD2343" s="116">
        <v>75.789899610746801</v>
      </c>
      <c r="AF2343" s="116">
        <v>-1</v>
      </c>
      <c r="AG2343" s="116">
        <v>-1</v>
      </c>
      <c r="AH2343" s="116">
        <v>-1</v>
      </c>
      <c r="AI2343" s="116">
        <v>-1</v>
      </c>
      <c r="AJ2343" s="116">
        <v>0</v>
      </c>
      <c r="AM2343" s="116" t="s">
        <v>319</v>
      </c>
      <c r="AN2343" s="116">
        <v>-1</v>
      </c>
      <c r="AQ2343" s="116">
        <v>778</v>
      </c>
      <c r="AR2343" s="116" t="s">
        <v>329</v>
      </c>
      <c r="AS2343" s="116" t="s">
        <v>250</v>
      </c>
      <c r="AT2343" s="116" t="s">
        <v>268</v>
      </c>
      <c r="AV2343" s="116">
        <v>35.960800926795997</v>
      </c>
      <c r="AW2343" s="116">
        <v>6.14678829E-2</v>
      </c>
    </row>
    <row r="2344" spans="1:49" x14ac:dyDescent="0.25">
      <c r="A2344" s="127">
        <v>190000</v>
      </c>
      <c r="B2344" s="127">
        <v>760000</v>
      </c>
      <c r="C2344" s="127">
        <v>760000</v>
      </c>
      <c r="D2344" s="116" t="s">
        <v>314</v>
      </c>
      <c r="E2344" s="116" t="s">
        <v>315</v>
      </c>
      <c r="F2344" s="116" t="s">
        <v>316</v>
      </c>
      <c r="G2344" s="116" t="s">
        <v>317</v>
      </c>
      <c r="H2344" s="116">
        <v>0.36</v>
      </c>
      <c r="I2344" s="116">
        <v>0.57999999999999996</v>
      </c>
      <c r="J2344" s="116" t="s">
        <v>268</v>
      </c>
      <c r="K2344" s="116">
        <v>4.929916043891E-2</v>
      </c>
      <c r="L2344" s="116">
        <v>3875.5176214282301</v>
      </c>
      <c r="M2344" s="116">
        <v>11.1329255726162</v>
      </c>
      <c r="N2344" s="116">
        <v>1.9070467077703199</v>
      </c>
      <c r="O2344" s="116">
        <v>0.54884388395893002</v>
      </c>
      <c r="P2344" s="116">
        <v>9.4015801610870003E-2</v>
      </c>
      <c r="Q2344" s="116">
        <v>191.05976500264001</v>
      </c>
      <c r="R2344" s="116">
        <v>1310</v>
      </c>
      <c r="S2344" s="116" t="s">
        <v>318</v>
      </c>
      <c r="T2344" s="116">
        <v>1310</v>
      </c>
      <c r="U2344" s="116" t="s">
        <v>268</v>
      </c>
      <c r="V2344" s="116" t="s">
        <v>268</v>
      </c>
      <c r="Z2344" s="116">
        <v>0</v>
      </c>
      <c r="AA2344" s="116">
        <v>1</v>
      </c>
      <c r="AB2344" s="116">
        <v>0.54884388395893002</v>
      </c>
      <c r="AC2344" s="116">
        <v>9.4015801610870003E-2</v>
      </c>
      <c r="AD2344" s="116">
        <v>191.05976500263799</v>
      </c>
      <c r="AF2344" s="116">
        <v>-1</v>
      </c>
      <c r="AG2344" s="116">
        <v>-1</v>
      </c>
      <c r="AH2344" s="116">
        <v>-1</v>
      </c>
      <c r="AI2344" s="116">
        <v>-1</v>
      </c>
      <c r="AJ2344" s="116">
        <v>0</v>
      </c>
      <c r="AM2344" s="116" t="s">
        <v>319</v>
      </c>
      <c r="AN2344" s="116">
        <v>-1</v>
      </c>
      <c r="AQ2344" s="116">
        <v>778</v>
      </c>
      <c r="AR2344" s="116" t="s">
        <v>329</v>
      </c>
      <c r="AS2344" s="116" t="s">
        <v>250</v>
      </c>
      <c r="AT2344" s="116" t="s">
        <v>268</v>
      </c>
      <c r="AV2344" s="116">
        <v>58.365507104844298</v>
      </c>
      <c r="AW2344" s="116">
        <v>0.1549552028</v>
      </c>
    </row>
    <row r="2345" spans="1:49" x14ac:dyDescent="0.25">
      <c r="A2345" s="127">
        <v>190000</v>
      </c>
      <c r="B2345" s="127">
        <v>760000</v>
      </c>
      <c r="C2345" s="127">
        <v>760000</v>
      </c>
      <c r="D2345" s="116" t="s">
        <v>314</v>
      </c>
      <c r="E2345" s="116" t="s">
        <v>315</v>
      </c>
      <c r="F2345" s="116" t="s">
        <v>316</v>
      </c>
      <c r="G2345" s="116" t="s">
        <v>317</v>
      </c>
      <c r="H2345" s="116">
        <v>0.36</v>
      </c>
      <c r="I2345" s="116">
        <v>0.57999999999999996</v>
      </c>
      <c r="J2345" s="116" t="s">
        <v>268</v>
      </c>
      <c r="K2345" s="116">
        <v>1.64454416156E-2</v>
      </c>
      <c r="L2345" s="116">
        <v>3875.5176214282301</v>
      </c>
      <c r="M2345" s="116">
        <v>11.1329255726162</v>
      </c>
      <c r="N2345" s="116">
        <v>1.9070467077703199</v>
      </c>
      <c r="O2345" s="116">
        <v>0.18308587751531</v>
      </c>
      <c r="P2345" s="116">
        <v>3.1362225290860003E-2</v>
      </c>
      <c r="Q2345" s="116">
        <v>63.734598773438499</v>
      </c>
      <c r="R2345" s="116">
        <v>1310</v>
      </c>
      <c r="S2345" s="116" t="s">
        <v>318</v>
      </c>
      <c r="T2345" s="116">
        <v>1310</v>
      </c>
      <c r="U2345" s="116" t="s">
        <v>268</v>
      </c>
      <c r="V2345" s="116" t="s">
        <v>268</v>
      </c>
      <c r="Z2345" s="116">
        <v>0</v>
      </c>
      <c r="AA2345" s="116">
        <v>1</v>
      </c>
      <c r="AB2345" s="116">
        <v>0.18308587751531</v>
      </c>
      <c r="AC2345" s="116">
        <v>3.1362225290860003E-2</v>
      </c>
      <c r="AD2345" s="116">
        <v>63.7345987734397</v>
      </c>
      <c r="AF2345" s="116">
        <v>-1</v>
      </c>
      <c r="AG2345" s="116">
        <v>-1</v>
      </c>
      <c r="AH2345" s="116">
        <v>-1</v>
      </c>
      <c r="AI2345" s="116">
        <v>-1</v>
      </c>
      <c r="AJ2345" s="116">
        <v>0</v>
      </c>
      <c r="AM2345" s="116" t="s">
        <v>319</v>
      </c>
      <c r="AN2345" s="116">
        <v>-1</v>
      </c>
      <c r="AQ2345" s="116">
        <v>778</v>
      </c>
      <c r="AR2345" s="116" t="s">
        <v>329</v>
      </c>
      <c r="AS2345" s="116" t="s">
        <v>250</v>
      </c>
      <c r="AT2345" s="116" t="s">
        <v>268</v>
      </c>
      <c r="AV2345" s="116">
        <v>34.271057277140798</v>
      </c>
      <c r="AW2345" s="116">
        <v>5.1690672200000003E-2</v>
      </c>
    </row>
    <row r="2346" spans="1:49" x14ac:dyDescent="0.25">
      <c r="A2346" s="127">
        <v>190000</v>
      </c>
      <c r="B2346" s="127">
        <v>760000</v>
      </c>
      <c r="C2346" s="127">
        <v>760000</v>
      </c>
      <c r="D2346" s="116" t="s">
        <v>314</v>
      </c>
      <c r="E2346" s="116" t="s">
        <v>315</v>
      </c>
      <c r="F2346" s="116" t="s">
        <v>316</v>
      </c>
      <c r="G2346" s="116" t="s">
        <v>317</v>
      </c>
      <c r="H2346" s="116">
        <v>0.36</v>
      </c>
      <c r="I2346" s="116">
        <v>0.57999999999999996</v>
      </c>
      <c r="J2346" s="116" t="s">
        <v>268</v>
      </c>
      <c r="K2346" s="116">
        <v>0.10938040266708</v>
      </c>
      <c r="L2346" s="116">
        <v>3875.5176214282301</v>
      </c>
      <c r="M2346" s="116">
        <v>11.1329255726162</v>
      </c>
      <c r="N2346" s="116">
        <v>1.9070467077703199</v>
      </c>
      <c r="O2346" s="116">
        <v>1.2177238819954199</v>
      </c>
      <c r="P2346" s="116">
        <v>0.20859353680084999</v>
      </c>
      <c r="Q2346" s="116">
        <v>423.90567797519498</v>
      </c>
      <c r="R2346" s="116">
        <v>1310</v>
      </c>
      <c r="S2346" s="116" t="s">
        <v>318</v>
      </c>
      <c r="T2346" s="116">
        <v>1310</v>
      </c>
      <c r="U2346" s="116" t="s">
        <v>268</v>
      </c>
      <c r="V2346" s="116" t="s">
        <v>268</v>
      </c>
      <c r="Z2346" s="116">
        <v>0</v>
      </c>
      <c r="AA2346" s="116">
        <v>1</v>
      </c>
      <c r="AB2346" s="116">
        <v>1.2177238819954199</v>
      </c>
      <c r="AC2346" s="116">
        <v>0.20859353680084999</v>
      </c>
      <c r="AD2346" s="116">
        <v>423.90567797519498</v>
      </c>
      <c r="AF2346" s="116">
        <v>-1</v>
      </c>
      <c r="AG2346" s="116">
        <v>-1</v>
      </c>
      <c r="AH2346" s="116">
        <v>-1</v>
      </c>
      <c r="AI2346" s="116">
        <v>-1</v>
      </c>
      <c r="AJ2346" s="116">
        <v>0</v>
      </c>
      <c r="AM2346" s="116" t="s">
        <v>319</v>
      </c>
      <c r="AN2346" s="116">
        <v>-1</v>
      </c>
      <c r="AQ2346" s="116">
        <v>778</v>
      </c>
      <c r="AR2346" s="116" t="s">
        <v>329</v>
      </c>
      <c r="AS2346" s="116" t="s">
        <v>250</v>
      </c>
      <c r="AT2346" s="116" t="s">
        <v>268</v>
      </c>
      <c r="AV2346" s="116">
        <v>85.481201456046307</v>
      </c>
      <c r="AW2346" s="116">
        <v>0.34380022539999999</v>
      </c>
    </row>
    <row r="2347" spans="1:49" x14ac:dyDescent="0.25">
      <c r="A2347" s="127">
        <v>190000</v>
      </c>
      <c r="B2347" s="127">
        <v>760000</v>
      </c>
      <c r="C2347" s="127">
        <v>760000</v>
      </c>
      <c r="D2347" s="116" t="s">
        <v>314</v>
      </c>
      <c r="E2347" s="116" t="s">
        <v>315</v>
      </c>
      <c r="F2347" s="116" t="s">
        <v>316</v>
      </c>
      <c r="G2347" s="116" t="s">
        <v>317</v>
      </c>
      <c r="H2347" s="116">
        <v>0.36</v>
      </c>
      <c r="I2347" s="116">
        <v>0.57999999999999996</v>
      </c>
      <c r="J2347" s="116" t="s">
        <v>268</v>
      </c>
      <c r="K2347" s="116">
        <v>0.22756964677885</v>
      </c>
      <c r="L2347" s="116">
        <v>3880.9264536774099</v>
      </c>
      <c r="M2347" s="116">
        <v>10.6361324688834</v>
      </c>
      <c r="N2347" s="116">
        <v>1.8913077859985801</v>
      </c>
      <c r="O2347" s="116">
        <v>2.42046090903691</v>
      </c>
      <c r="P2347" s="116">
        <v>0.43040424480979</v>
      </c>
      <c r="Q2347" s="116">
        <v>883.18106223807797</v>
      </c>
      <c r="R2347" s="116">
        <v>1210</v>
      </c>
      <c r="S2347" s="116" t="s">
        <v>318</v>
      </c>
      <c r="T2347" s="116">
        <v>1210</v>
      </c>
      <c r="U2347" s="116" t="s">
        <v>268</v>
      </c>
      <c r="V2347" s="116" t="s">
        <v>268</v>
      </c>
      <c r="Z2347" s="116">
        <v>0</v>
      </c>
      <c r="AA2347" s="116">
        <v>1</v>
      </c>
      <c r="AB2347" s="116">
        <v>2.42046090903691</v>
      </c>
      <c r="AC2347" s="116">
        <v>0.43040424480979</v>
      </c>
      <c r="AD2347" s="116">
        <v>883.18106223807797</v>
      </c>
      <c r="AF2347" s="116">
        <v>-1</v>
      </c>
      <c r="AG2347" s="116">
        <v>-1</v>
      </c>
      <c r="AH2347" s="116">
        <v>-1</v>
      </c>
      <c r="AI2347" s="116">
        <v>-1</v>
      </c>
      <c r="AJ2347" s="116">
        <v>0</v>
      </c>
      <c r="AM2347" s="116" t="s">
        <v>319</v>
      </c>
      <c r="AN2347" s="116">
        <v>-1</v>
      </c>
      <c r="AQ2347" s="116">
        <v>778</v>
      </c>
      <c r="AR2347" s="116" t="s">
        <v>329</v>
      </c>
      <c r="AS2347" s="116" t="s">
        <v>250</v>
      </c>
      <c r="AT2347" s="116" t="s">
        <v>268</v>
      </c>
      <c r="AV2347" s="116">
        <v>122.19407339563899</v>
      </c>
      <c r="AW2347" s="116">
        <v>0.71628634410000003</v>
      </c>
    </row>
    <row r="2348" spans="1:49" x14ac:dyDescent="0.25">
      <c r="A2348" s="127">
        <v>190000</v>
      </c>
      <c r="B2348" s="127">
        <v>760000</v>
      </c>
      <c r="C2348" s="127">
        <v>760000</v>
      </c>
      <c r="D2348" s="116" t="s">
        <v>314</v>
      </c>
      <c r="E2348" s="116" t="s">
        <v>315</v>
      </c>
      <c r="F2348" s="116" t="s">
        <v>316</v>
      </c>
      <c r="G2348" s="116" t="s">
        <v>317</v>
      </c>
      <c r="H2348" s="116">
        <v>0.36</v>
      </c>
      <c r="I2348" s="116">
        <v>0.57999999999999996</v>
      </c>
      <c r="J2348" s="116" t="s">
        <v>268</v>
      </c>
      <c r="K2348" s="116">
        <v>0.19524412454050999</v>
      </c>
      <c r="L2348" s="116">
        <v>3880.9264536774099</v>
      </c>
      <c r="M2348" s="116">
        <v>10.6361324688834</v>
      </c>
      <c r="N2348" s="116">
        <v>1.8913077859985801</v>
      </c>
      <c r="O2348" s="116">
        <v>2.0766423723840899</v>
      </c>
      <c r="P2348" s="116">
        <v>0.36926673291395001</v>
      </c>
      <c r="Q2348" s="116">
        <v>757.72808785437098</v>
      </c>
      <c r="R2348" s="116">
        <v>1310</v>
      </c>
      <c r="S2348" s="116" t="s">
        <v>318</v>
      </c>
      <c r="T2348" s="116">
        <v>1310</v>
      </c>
      <c r="U2348" s="116" t="s">
        <v>268</v>
      </c>
      <c r="V2348" s="116" t="s">
        <v>268</v>
      </c>
      <c r="Z2348" s="116">
        <v>0</v>
      </c>
      <c r="AA2348" s="116">
        <v>1</v>
      </c>
      <c r="AB2348" s="116">
        <v>2.0766423723840899</v>
      </c>
      <c r="AC2348" s="116">
        <v>0.36926673291395001</v>
      </c>
      <c r="AD2348" s="116">
        <v>757.72808785437098</v>
      </c>
      <c r="AF2348" s="116">
        <v>-1</v>
      </c>
      <c r="AG2348" s="116">
        <v>-1</v>
      </c>
      <c r="AH2348" s="116">
        <v>-1</v>
      </c>
      <c r="AI2348" s="116">
        <v>-1</v>
      </c>
      <c r="AJ2348" s="116">
        <v>0</v>
      </c>
      <c r="AM2348" s="116" t="s">
        <v>319</v>
      </c>
      <c r="AN2348" s="116">
        <v>-1</v>
      </c>
      <c r="AQ2348" s="116">
        <v>778</v>
      </c>
      <c r="AR2348" s="116" t="s">
        <v>329</v>
      </c>
      <c r="AS2348" s="116" t="s">
        <v>250</v>
      </c>
      <c r="AT2348" s="116" t="s">
        <v>268</v>
      </c>
      <c r="AV2348" s="116">
        <v>114.762879360797</v>
      </c>
      <c r="AW2348" s="116">
        <v>0.61454021719999996</v>
      </c>
    </row>
    <row r="2349" spans="1:49" x14ac:dyDescent="0.25">
      <c r="A2349" s="127">
        <v>190000</v>
      </c>
      <c r="B2349" s="127">
        <v>760000</v>
      </c>
      <c r="C2349" s="127">
        <v>760000</v>
      </c>
      <c r="D2349" s="116" t="s">
        <v>314</v>
      </c>
      <c r="E2349" s="116" t="s">
        <v>315</v>
      </c>
      <c r="F2349" s="116" t="s">
        <v>316</v>
      </c>
      <c r="G2349" s="116" t="s">
        <v>317</v>
      </c>
      <c r="H2349" s="116">
        <v>0.36</v>
      </c>
      <c r="I2349" s="116">
        <v>0.57999999999999996</v>
      </c>
      <c r="J2349" s="116" t="s">
        <v>268</v>
      </c>
      <c r="K2349" s="116">
        <v>5.903692155668E-2</v>
      </c>
      <c r="L2349" s="116">
        <v>3880.9264536774099</v>
      </c>
      <c r="M2349" s="116">
        <v>10.6361324688834</v>
      </c>
      <c r="N2349" s="116">
        <v>1.8913077859985801</v>
      </c>
      <c r="O2349" s="116">
        <v>0.62792451823200002</v>
      </c>
      <c r="P2349" s="116">
        <v>0.11165698940155</v>
      </c>
      <c r="Q2349" s="116">
        <v>229.11795061302399</v>
      </c>
      <c r="R2349" s="116">
        <v>1310</v>
      </c>
      <c r="S2349" s="116" t="s">
        <v>318</v>
      </c>
      <c r="T2349" s="116">
        <v>1310</v>
      </c>
      <c r="U2349" s="116" t="s">
        <v>268</v>
      </c>
      <c r="V2349" s="116" t="s">
        <v>268</v>
      </c>
      <c r="Z2349" s="116">
        <v>0</v>
      </c>
      <c r="AA2349" s="116">
        <v>1</v>
      </c>
      <c r="AB2349" s="116">
        <v>0.62792451823200002</v>
      </c>
      <c r="AC2349" s="116">
        <v>0.11165698940155</v>
      </c>
      <c r="AD2349" s="116">
        <v>229.117950613023</v>
      </c>
      <c r="AF2349" s="116">
        <v>-1</v>
      </c>
      <c r="AG2349" s="116">
        <v>-1</v>
      </c>
      <c r="AH2349" s="116">
        <v>-1</v>
      </c>
      <c r="AI2349" s="116">
        <v>-1</v>
      </c>
      <c r="AJ2349" s="116">
        <v>0</v>
      </c>
      <c r="AM2349" s="116" t="s">
        <v>319</v>
      </c>
      <c r="AN2349" s="116">
        <v>-1</v>
      </c>
      <c r="AQ2349" s="116">
        <v>778</v>
      </c>
      <c r="AR2349" s="116" t="s">
        <v>329</v>
      </c>
      <c r="AS2349" s="116" t="s">
        <v>250</v>
      </c>
      <c r="AT2349" s="116" t="s">
        <v>268</v>
      </c>
      <c r="AV2349" s="116">
        <v>61.831025820429097</v>
      </c>
      <c r="AW2349" s="116">
        <v>0.18582153330000001</v>
      </c>
    </row>
    <row r="2350" spans="1:49" x14ac:dyDescent="0.25">
      <c r="A2350" s="127">
        <v>190000</v>
      </c>
      <c r="B2350" s="127">
        <v>760000</v>
      </c>
      <c r="C2350" s="127">
        <v>760000</v>
      </c>
      <c r="D2350" s="116" t="s">
        <v>314</v>
      </c>
      <c r="E2350" s="116" t="s">
        <v>315</v>
      </c>
      <c r="F2350" s="116" t="s">
        <v>316</v>
      </c>
      <c r="G2350" s="116" t="s">
        <v>317</v>
      </c>
      <c r="H2350" s="116">
        <v>0.36</v>
      </c>
      <c r="I2350" s="116">
        <v>0.57999999999999996</v>
      </c>
      <c r="J2350" s="116" t="s">
        <v>268</v>
      </c>
      <c r="K2350" s="116">
        <v>0.13591276086088999</v>
      </c>
      <c r="L2350" s="116">
        <v>3880.9264536774099</v>
      </c>
      <c r="M2350" s="116">
        <v>10.6361324688834</v>
      </c>
      <c r="N2350" s="116">
        <v>1.8913077859985801</v>
      </c>
      <c r="O2350" s="116">
        <v>1.4455861287281899</v>
      </c>
      <c r="P2350" s="116">
        <v>0.25705286283278</v>
      </c>
      <c r="Q2350" s="116">
        <v>527.46742901739003</v>
      </c>
      <c r="R2350" s="116">
        <v>1310</v>
      </c>
      <c r="S2350" s="116" t="s">
        <v>318</v>
      </c>
      <c r="T2350" s="116">
        <v>1310</v>
      </c>
      <c r="U2350" s="116" t="s">
        <v>268</v>
      </c>
      <c r="V2350" s="116" t="s">
        <v>268</v>
      </c>
      <c r="Z2350" s="116">
        <v>0</v>
      </c>
      <c r="AA2350" s="116">
        <v>1</v>
      </c>
      <c r="AB2350" s="116">
        <v>1.4455861287281899</v>
      </c>
      <c r="AC2350" s="116">
        <v>0.25705286283278</v>
      </c>
      <c r="AD2350" s="116">
        <v>527.46742901739003</v>
      </c>
      <c r="AF2350" s="116">
        <v>-1</v>
      </c>
      <c r="AG2350" s="116">
        <v>-1</v>
      </c>
      <c r="AH2350" s="116">
        <v>-1</v>
      </c>
      <c r="AI2350" s="116">
        <v>-1</v>
      </c>
      <c r="AJ2350" s="116">
        <v>0</v>
      </c>
      <c r="AM2350" s="116" t="s">
        <v>319</v>
      </c>
      <c r="AN2350" s="116">
        <v>-1</v>
      </c>
      <c r="AQ2350" s="116">
        <v>778</v>
      </c>
      <c r="AR2350" s="116" t="s">
        <v>329</v>
      </c>
      <c r="AS2350" s="116" t="s">
        <v>250</v>
      </c>
      <c r="AT2350" s="116" t="s">
        <v>268</v>
      </c>
      <c r="AV2350" s="116">
        <v>100.99159378368201</v>
      </c>
      <c r="AW2350" s="116">
        <v>0.42779191319999998</v>
      </c>
    </row>
    <row r="2351" spans="1:49" x14ac:dyDescent="0.25">
      <c r="A2351" s="127">
        <v>190000</v>
      </c>
      <c r="B2351" s="127">
        <v>760000</v>
      </c>
      <c r="C2351" s="127">
        <v>760000</v>
      </c>
      <c r="D2351" s="116" t="s">
        <v>314</v>
      </c>
      <c r="E2351" s="116" t="s">
        <v>315</v>
      </c>
      <c r="F2351" s="116" t="s">
        <v>316</v>
      </c>
      <c r="G2351" s="116" t="s">
        <v>317</v>
      </c>
      <c r="H2351" s="116">
        <v>0.36</v>
      </c>
      <c r="I2351" s="116">
        <v>0.57999999999999996</v>
      </c>
      <c r="J2351" s="116" t="s">
        <v>268</v>
      </c>
      <c r="K2351" s="116">
        <v>0.21544596212013001</v>
      </c>
      <c r="L2351" s="116">
        <v>3872.8296335843602</v>
      </c>
      <c r="M2351" s="116">
        <v>9.6201224520679904</v>
      </c>
      <c r="N2351" s="116">
        <v>1.4137169307069399</v>
      </c>
      <c r="O2351" s="116">
        <v>2.0726165373992602</v>
      </c>
      <c r="P2351" s="116">
        <v>0.30457960430167003</v>
      </c>
      <c r="Q2351" s="116">
        <v>834.38550653493701</v>
      </c>
      <c r="R2351" s="116">
        <v>1210</v>
      </c>
      <c r="S2351" s="116" t="s">
        <v>318</v>
      </c>
      <c r="T2351" s="116">
        <v>1210</v>
      </c>
      <c r="U2351" s="116" t="s">
        <v>268</v>
      </c>
      <c r="V2351" s="116" t="s">
        <v>268</v>
      </c>
      <c r="Z2351" s="116">
        <v>0</v>
      </c>
      <c r="AA2351" s="116">
        <v>1</v>
      </c>
      <c r="AB2351" s="116">
        <v>2.0726165373992602</v>
      </c>
      <c r="AC2351" s="116">
        <v>0.30457960430167003</v>
      </c>
      <c r="AD2351" s="116">
        <v>834.38550653493701</v>
      </c>
      <c r="AF2351" s="116">
        <v>-1</v>
      </c>
      <c r="AG2351" s="116">
        <v>-1</v>
      </c>
      <c r="AH2351" s="116">
        <v>-1</v>
      </c>
      <c r="AI2351" s="116">
        <v>-1</v>
      </c>
      <c r="AJ2351" s="116">
        <v>0</v>
      </c>
      <c r="AM2351" s="116" t="s">
        <v>319</v>
      </c>
      <c r="AN2351" s="116">
        <v>-1</v>
      </c>
      <c r="AQ2351" s="116">
        <v>778</v>
      </c>
      <c r="AR2351" s="116" t="s">
        <v>329</v>
      </c>
      <c r="AS2351" s="116" t="s">
        <v>250</v>
      </c>
      <c r="AT2351" s="116" t="s">
        <v>268</v>
      </c>
      <c r="AV2351" s="116">
        <v>135.01180210208</v>
      </c>
      <c r="AW2351" s="116">
        <v>0.67671168410000004</v>
      </c>
    </row>
    <row r="2352" spans="1:49" x14ac:dyDescent="0.25">
      <c r="A2352" s="127">
        <v>190000</v>
      </c>
      <c r="B2352" s="127">
        <v>760000</v>
      </c>
      <c r="C2352" s="127">
        <v>760000</v>
      </c>
      <c r="D2352" s="116" t="s">
        <v>314</v>
      </c>
      <c r="E2352" s="116" t="s">
        <v>315</v>
      </c>
      <c r="F2352" s="116" t="s">
        <v>316</v>
      </c>
      <c r="G2352" s="116" t="s">
        <v>317</v>
      </c>
      <c r="H2352" s="116">
        <v>0.36</v>
      </c>
      <c r="I2352" s="116">
        <v>0.57999999999999996</v>
      </c>
      <c r="J2352" s="116" t="s">
        <v>268</v>
      </c>
      <c r="K2352" s="116">
        <v>0.30294323737883</v>
      </c>
      <c r="L2352" s="116">
        <v>3883.0997849608002</v>
      </c>
      <c r="M2352" s="116">
        <v>11.438188290764201</v>
      </c>
      <c r="N2352" s="116">
        <v>2.2348647846442802</v>
      </c>
      <c r="O2352" s="116">
        <v>3.4651217905528</v>
      </c>
      <c r="P2352" s="116">
        <v>0.67703717296409005</v>
      </c>
      <c r="Q2352" s="116">
        <v>1176.3588199210801</v>
      </c>
      <c r="R2352" s="116">
        <v>1310</v>
      </c>
      <c r="S2352" s="116" t="s">
        <v>318</v>
      </c>
      <c r="T2352" s="116">
        <v>1310</v>
      </c>
      <c r="U2352" s="116" t="s">
        <v>268</v>
      </c>
      <c r="V2352" s="116" t="s">
        <v>268</v>
      </c>
      <c r="Z2352" s="116">
        <v>0</v>
      </c>
      <c r="AA2352" s="116">
        <v>1</v>
      </c>
      <c r="AB2352" s="116">
        <v>3.4651217905528</v>
      </c>
      <c r="AC2352" s="116">
        <v>0.67703717296409005</v>
      </c>
      <c r="AD2352" s="116">
        <v>1176.3588199210801</v>
      </c>
      <c r="AF2352" s="116">
        <v>-1</v>
      </c>
      <c r="AG2352" s="116">
        <v>-1</v>
      </c>
      <c r="AH2352" s="116">
        <v>-1</v>
      </c>
      <c r="AI2352" s="116">
        <v>-1</v>
      </c>
      <c r="AJ2352" s="116">
        <v>0</v>
      </c>
      <c r="AM2352" s="116" t="s">
        <v>319</v>
      </c>
      <c r="AN2352" s="116">
        <v>-1</v>
      </c>
      <c r="AQ2352" s="116">
        <v>778</v>
      </c>
      <c r="AR2352" s="116" t="s">
        <v>329</v>
      </c>
      <c r="AS2352" s="116" t="s">
        <v>250</v>
      </c>
      <c r="AT2352" s="116" t="s">
        <v>268</v>
      </c>
      <c r="AV2352" s="116">
        <v>149.040724344935</v>
      </c>
      <c r="AW2352" s="116">
        <v>0.95406230329999997</v>
      </c>
    </row>
    <row r="2353" spans="1:49" x14ac:dyDescent="0.25">
      <c r="A2353" s="127">
        <v>190000</v>
      </c>
      <c r="B2353" s="127">
        <v>760000</v>
      </c>
      <c r="C2353" s="127">
        <v>760000</v>
      </c>
      <c r="D2353" s="116" t="s">
        <v>314</v>
      </c>
      <c r="E2353" s="116" t="s">
        <v>315</v>
      </c>
      <c r="F2353" s="116" t="s">
        <v>316</v>
      </c>
      <c r="G2353" s="116" t="s">
        <v>317</v>
      </c>
      <c r="H2353" s="116">
        <v>0.36</v>
      </c>
      <c r="I2353" s="116">
        <v>0.57999999999999996</v>
      </c>
      <c r="J2353" s="116" t="s">
        <v>268</v>
      </c>
      <c r="K2353" s="116">
        <v>0.31482021617401001</v>
      </c>
      <c r="L2353" s="116">
        <v>3883.0997849608002</v>
      </c>
      <c r="M2353" s="116">
        <v>11.438188290764201</v>
      </c>
      <c r="N2353" s="116">
        <v>2.2348647846442802</v>
      </c>
      <c r="O2353" s="116">
        <v>3.6009729103374202</v>
      </c>
      <c r="P2353" s="116">
        <v>0.70358061462138999</v>
      </c>
      <c r="Q2353" s="116">
        <v>1222.4783137266099</v>
      </c>
      <c r="R2353" s="116">
        <v>1310</v>
      </c>
      <c r="S2353" s="116" t="s">
        <v>318</v>
      </c>
      <c r="T2353" s="116">
        <v>1310</v>
      </c>
      <c r="U2353" s="116" t="s">
        <v>268</v>
      </c>
      <c r="V2353" s="116" t="s">
        <v>268</v>
      </c>
      <c r="Z2353" s="116">
        <v>0</v>
      </c>
      <c r="AA2353" s="116">
        <v>1</v>
      </c>
      <c r="AB2353" s="116">
        <v>3.6009729103374202</v>
      </c>
      <c r="AC2353" s="116">
        <v>0.70358061462138999</v>
      </c>
      <c r="AD2353" s="116">
        <v>1222.4783137266099</v>
      </c>
      <c r="AF2353" s="116">
        <v>-1</v>
      </c>
      <c r="AG2353" s="116">
        <v>-1</v>
      </c>
      <c r="AH2353" s="116">
        <v>-1</v>
      </c>
      <c r="AI2353" s="116">
        <v>-1</v>
      </c>
      <c r="AJ2353" s="116">
        <v>0</v>
      </c>
      <c r="AM2353" s="116" t="s">
        <v>319</v>
      </c>
      <c r="AN2353" s="116">
        <v>-1</v>
      </c>
      <c r="AQ2353" s="116">
        <v>778</v>
      </c>
      <c r="AR2353" s="116" t="s">
        <v>329</v>
      </c>
      <c r="AS2353" s="116" t="s">
        <v>250</v>
      </c>
      <c r="AT2353" s="116" t="s">
        <v>268</v>
      </c>
      <c r="AV2353" s="116">
        <v>150.963301461573</v>
      </c>
      <c r="AW2353" s="116">
        <v>0.99146659670000004</v>
      </c>
    </row>
    <row r="2354" spans="1:49" x14ac:dyDescent="0.25">
      <c r="A2354" s="127">
        <v>190000</v>
      </c>
      <c r="B2354" s="127">
        <v>760000</v>
      </c>
      <c r="C2354" s="127">
        <v>760000</v>
      </c>
      <c r="D2354" s="116" t="s">
        <v>314</v>
      </c>
      <c r="E2354" s="116" t="s">
        <v>315</v>
      </c>
      <c r="F2354" s="116" t="s">
        <v>316</v>
      </c>
      <c r="G2354" s="116" t="s">
        <v>317</v>
      </c>
      <c r="H2354" s="116">
        <v>0.36</v>
      </c>
      <c r="I2354" s="116">
        <v>0.57999999999999996</v>
      </c>
      <c r="J2354" s="116" t="s">
        <v>268</v>
      </c>
      <c r="K2354" s="116">
        <v>0.33415780529681</v>
      </c>
      <c r="L2354" s="116">
        <v>3820.9273511032202</v>
      </c>
      <c r="M2354" s="116">
        <v>10.992964196966501</v>
      </c>
      <c r="N2354" s="116">
        <v>1.8851952531518801</v>
      </c>
      <c r="O2354" s="116">
        <v>3.67338478976481</v>
      </c>
      <c r="P2354" s="116">
        <v>0.62995270834921002</v>
      </c>
      <c r="Q2354" s="116">
        <v>1276.7926978432299</v>
      </c>
      <c r="R2354" s="116">
        <v>1210</v>
      </c>
      <c r="S2354" s="116" t="s">
        <v>318</v>
      </c>
      <c r="T2354" s="116">
        <v>1210</v>
      </c>
      <c r="U2354" s="116" t="s">
        <v>268</v>
      </c>
      <c r="V2354" s="116" t="s">
        <v>268</v>
      </c>
      <c r="Z2354" s="116">
        <v>0</v>
      </c>
      <c r="AA2354" s="116">
        <v>1</v>
      </c>
      <c r="AB2354" s="116">
        <v>3.67338478976481</v>
      </c>
      <c r="AC2354" s="116">
        <v>0.62995270834921002</v>
      </c>
      <c r="AD2354" s="116">
        <v>1276.7926978432299</v>
      </c>
      <c r="AF2354" s="116">
        <v>-1</v>
      </c>
      <c r="AG2354" s="116">
        <v>-1</v>
      </c>
      <c r="AH2354" s="116">
        <v>-1</v>
      </c>
      <c r="AI2354" s="116">
        <v>-1</v>
      </c>
      <c r="AJ2354" s="116">
        <v>0</v>
      </c>
      <c r="AM2354" s="116" t="s">
        <v>319</v>
      </c>
      <c r="AN2354" s="116">
        <v>-1</v>
      </c>
      <c r="AQ2354" s="116">
        <v>778</v>
      </c>
      <c r="AR2354" s="116" t="s">
        <v>329</v>
      </c>
      <c r="AS2354" s="116" t="s">
        <v>250</v>
      </c>
      <c r="AT2354" s="116" t="s">
        <v>268</v>
      </c>
      <c r="AV2354" s="116">
        <v>175.35916818317801</v>
      </c>
      <c r="AW2354" s="116">
        <v>1.0355171920999999</v>
      </c>
    </row>
    <row r="2355" spans="1:49" x14ac:dyDescent="0.25">
      <c r="A2355" s="127">
        <v>190000</v>
      </c>
      <c r="B2355" s="127">
        <v>760000</v>
      </c>
      <c r="C2355" s="127">
        <v>760000</v>
      </c>
      <c r="D2355" s="116" t="s">
        <v>314</v>
      </c>
      <c r="E2355" s="116" t="s">
        <v>315</v>
      </c>
      <c r="F2355" s="116" t="s">
        <v>316</v>
      </c>
      <c r="G2355" s="116" t="s">
        <v>317</v>
      </c>
      <c r="H2355" s="116">
        <v>0.36</v>
      </c>
      <c r="I2355" s="116">
        <v>0.57999999999999996</v>
      </c>
      <c r="J2355" s="116" t="s">
        <v>332</v>
      </c>
      <c r="K2355" s="116">
        <v>5.4063474073289999E-2</v>
      </c>
      <c r="L2355" s="116">
        <v>3820.9273511032202</v>
      </c>
      <c r="M2355" s="116">
        <v>10.992964196966501</v>
      </c>
      <c r="N2355" s="116">
        <v>1.8851952531518801</v>
      </c>
      <c r="O2355" s="116">
        <v>0.59431783485136003</v>
      </c>
      <c r="P2355" s="116">
        <v>0.10192020469187001</v>
      </c>
      <c r="Q2355" s="116">
        <v>206.57260678231199</v>
      </c>
      <c r="R2355" s="116">
        <v>1210</v>
      </c>
      <c r="S2355" s="116" t="s">
        <v>318</v>
      </c>
      <c r="T2355" s="116">
        <v>1210</v>
      </c>
      <c r="U2355" s="116" t="s">
        <v>333</v>
      </c>
      <c r="V2355" s="116" t="s">
        <v>332</v>
      </c>
      <c r="Z2355" s="116">
        <v>0</v>
      </c>
      <c r="AA2355" s="116">
        <v>1</v>
      </c>
      <c r="AB2355" s="116">
        <v>0.59431783485136003</v>
      </c>
      <c r="AC2355" s="116">
        <v>0.10192020469187001</v>
      </c>
      <c r="AD2355" s="116">
        <v>206.57260678231199</v>
      </c>
      <c r="AF2355" s="116">
        <v>-1</v>
      </c>
      <c r="AG2355" s="116">
        <v>-1</v>
      </c>
      <c r="AH2355" s="116">
        <v>-1</v>
      </c>
      <c r="AI2355" s="116">
        <v>-1</v>
      </c>
      <c r="AJ2355" s="116">
        <v>0</v>
      </c>
      <c r="AM2355" s="116" t="s">
        <v>319</v>
      </c>
      <c r="AN2355" s="116">
        <v>-1</v>
      </c>
      <c r="AQ2355" s="116">
        <v>778</v>
      </c>
      <c r="AR2355" s="116" t="s">
        <v>329</v>
      </c>
      <c r="AS2355" s="116" t="s">
        <v>250</v>
      </c>
      <c r="AT2355" s="116" t="s">
        <v>268</v>
      </c>
      <c r="AV2355" s="116">
        <v>60.054758346342197</v>
      </c>
      <c r="AW2355" s="116">
        <v>0.16753658299999999</v>
      </c>
    </row>
    <row r="2356" spans="1:49" x14ac:dyDescent="0.25">
      <c r="A2356" s="127">
        <v>190000</v>
      </c>
      <c r="B2356" s="127">
        <v>760000</v>
      </c>
      <c r="C2356" s="127">
        <v>760000</v>
      </c>
      <c r="D2356" s="116" t="s">
        <v>314</v>
      </c>
      <c r="E2356" s="116" t="s">
        <v>315</v>
      </c>
      <c r="F2356" s="116" t="s">
        <v>316</v>
      </c>
      <c r="G2356" s="116" t="s">
        <v>317</v>
      </c>
      <c r="H2356" s="116">
        <v>0.36</v>
      </c>
      <c r="I2356" s="116">
        <v>0.57999999999999996</v>
      </c>
      <c r="J2356" s="116" t="s">
        <v>268</v>
      </c>
      <c r="K2356" s="116">
        <v>0.13247843008602</v>
      </c>
      <c r="L2356" s="116">
        <v>3820.9273511032202</v>
      </c>
      <c r="M2356" s="116">
        <v>10.992964196966501</v>
      </c>
      <c r="N2356" s="116">
        <v>1.8851952531518801</v>
      </c>
      <c r="O2356" s="116">
        <v>1.45633063880595</v>
      </c>
      <c r="P2356" s="116">
        <v>0.24974770754316999</v>
      </c>
      <c r="Q2356" s="116">
        <v>506.19045694688901</v>
      </c>
      <c r="R2356" s="116">
        <v>1310</v>
      </c>
      <c r="S2356" s="116" t="s">
        <v>318</v>
      </c>
      <c r="T2356" s="116">
        <v>1310</v>
      </c>
      <c r="U2356" s="116" t="s">
        <v>268</v>
      </c>
      <c r="V2356" s="116" t="s">
        <v>268</v>
      </c>
      <c r="Z2356" s="116">
        <v>0</v>
      </c>
      <c r="AA2356" s="116">
        <v>1</v>
      </c>
      <c r="AB2356" s="116">
        <v>1.45633063880595</v>
      </c>
      <c r="AC2356" s="116">
        <v>0.24974770754316999</v>
      </c>
      <c r="AD2356" s="116">
        <v>506.19045694688901</v>
      </c>
      <c r="AF2356" s="116">
        <v>-1</v>
      </c>
      <c r="AG2356" s="116">
        <v>-1</v>
      </c>
      <c r="AH2356" s="116">
        <v>-1</v>
      </c>
      <c r="AI2356" s="116">
        <v>-1</v>
      </c>
      <c r="AJ2356" s="116">
        <v>0</v>
      </c>
      <c r="AM2356" s="116" t="s">
        <v>319</v>
      </c>
      <c r="AN2356" s="116">
        <v>-1</v>
      </c>
      <c r="AQ2356" s="116">
        <v>778</v>
      </c>
      <c r="AR2356" s="116" t="s">
        <v>329</v>
      </c>
      <c r="AS2356" s="116" t="s">
        <v>250</v>
      </c>
      <c r="AT2356" s="116" t="s">
        <v>268</v>
      </c>
      <c r="AV2356" s="116">
        <v>97.845301889116598</v>
      </c>
      <c r="AW2356" s="116">
        <v>0.41053565040000001</v>
      </c>
    </row>
    <row r="2357" spans="1:49" x14ac:dyDescent="0.25">
      <c r="A2357" s="127">
        <v>190000</v>
      </c>
      <c r="B2357" s="127">
        <v>760000</v>
      </c>
      <c r="C2357" s="127">
        <v>760000</v>
      </c>
      <c r="D2357" s="116" t="s">
        <v>314</v>
      </c>
      <c r="E2357" s="116" t="s">
        <v>315</v>
      </c>
      <c r="F2357" s="116" t="s">
        <v>316</v>
      </c>
      <c r="G2357" s="116" t="s">
        <v>317</v>
      </c>
      <c r="H2357" s="116">
        <v>0.36</v>
      </c>
      <c r="I2357" s="116">
        <v>0.57999999999999996</v>
      </c>
      <c r="J2357" s="116" t="s">
        <v>332</v>
      </c>
      <c r="K2357" s="116">
        <v>9.6434938368439999E-2</v>
      </c>
      <c r="L2357" s="116">
        <v>3820.9273511032202</v>
      </c>
      <c r="M2357" s="116">
        <v>10.992964196966501</v>
      </c>
      <c r="N2357" s="116">
        <v>1.8851952531518801</v>
      </c>
      <c r="O2357" s="116">
        <v>1.06010582482098</v>
      </c>
      <c r="P2357" s="116">
        <v>0.18179868805018001</v>
      </c>
      <c r="Q2357" s="116">
        <v>368.47089361394399</v>
      </c>
      <c r="R2357" s="116">
        <v>1310</v>
      </c>
      <c r="S2357" s="116" t="s">
        <v>318</v>
      </c>
      <c r="T2357" s="116">
        <v>1310</v>
      </c>
      <c r="U2357" s="116" t="s">
        <v>333</v>
      </c>
      <c r="V2357" s="116" t="s">
        <v>332</v>
      </c>
      <c r="Z2357" s="116">
        <v>0</v>
      </c>
      <c r="AA2357" s="116">
        <v>1</v>
      </c>
      <c r="AB2357" s="116">
        <v>1.06010582482098</v>
      </c>
      <c r="AC2357" s="116">
        <v>0.18179868805018001</v>
      </c>
      <c r="AD2357" s="116">
        <v>368.47089361394399</v>
      </c>
      <c r="AF2357" s="116">
        <v>-1</v>
      </c>
      <c r="AG2357" s="116">
        <v>-1</v>
      </c>
      <c r="AH2357" s="116">
        <v>-1</v>
      </c>
      <c r="AI2357" s="116">
        <v>-1</v>
      </c>
      <c r="AJ2357" s="116">
        <v>0</v>
      </c>
      <c r="AM2357" s="116" t="s">
        <v>319</v>
      </c>
      <c r="AN2357" s="116">
        <v>-1</v>
      </c>
      <c r="AQ2357" s="116">
        <v>778</v>
      </c>
      <c r="AR2357" s="116" t="s">
        <v>329</v>
      </c>
      <c r="AS2357" s="116" t="s">
        <v>250</v>
      </c>
      <c r="AT2357" s="116" t="s">
        <v>268</v>
      </c>
      <c r="AV2357" s="116">
        <v>88.913949554310804</v>
      </c>
      <c r="AW2357" s="116">
        <v>0.29884095179999998</v>
      </c>
    </row>
    <row r="2358" spans="1:49" x14ac:dyDescent="0.25">
      <c r="A2358" s="127">
        <v>190000</v>
      </c>
      <c r="B2358" s="127">
        <v>760000</v>
      </c>
      <c r="C2358" s="127">
        <v>760000</v>
      </c>
      <c r="D2358" s="116" t="s">
        <v>314</v>
      </c>
      <c r="E2358" s="116" t="s">
        <v>315</v>
      </c>
      <c r="F2358" s="116" t="s">
        <v>316</v>
      </c>
      <c r="G2358" s="116" t="s">
        <v>317</v>
      </c>
      <c r="H2358" s="116">
        <v>0.36</v>
      </c>
      <c r="I2358" s="116">
        <v>0.57999999999999996</v>
      </c>
      <c r="J2358" s="116" t="s">
        <v>268</v>
      </c>
      <c r="K2358" s="116">
        <v>3.4482350860000002E-5</v>
      </c>
      <c r="L2358" s="116">
        <v>3820.9273511032202</v>
      </c>
      <c r="M2358" s="116">
        <v>10.992964196966501</v>
      </c>
      <c r="N2358" s="116">
        <v>1.8851952531518801</v>
      </c>
      <c r="O2358" s="116">
        <v>3.7906324847999999E-4</v>
      </c>
      <c r="P2358" s="116">
        <v>6.5005964159999999E-5</v>
      </c>
      <c r="Q2358" s="116">
        <v>0.13175455755040999</v>
      </c>
      <c r="R2358" s="116">
        <v>1310</v>
      </c>
      <c r="S2358" s="116" t="s">
        <v>318</v>
      </c>
      <c r="T2358" s="116">
        <v>1310</v>
      </c>
      <c r="U2358" s="116" t="s">
        <v>268</v>
      </c>
      <c r="V2358" s="116" t="s">
        <v>268</v>
      </c>
      <c r="Z2358" s="116">
        <v>0</v>
      </c>
      <c r="AA2358" s="116">
        <v>1</v>
      </c>
      <c r="AB2358" s="116">
        <v>3.7906324847999999E-4</v>
      </c>
      <c r="AC2358" s="116">
        <v>6.5005964159999999E-5</v>
      </c>
      <c r="AD2358" s="116">
        <v>0.13175455755105001</v>
      </c>
      <c r="AF2358" s="116">
        <v>-1</v>
      </c>
      <c r="AG2358" s="116">
        <v>-1</v>
      </c>
      <c r="AH2358" s="116">
        <v>-1</v>
      </c>
      <c r="AI2358" s="116">
        <v>-1</v>
      </c>
      <c r="AJ2358" s="116">
        <v>0</v>
      </c>
      <c r="AM2358" s="116" t="s">
        <v>319</v>
      </c>
      <c r="AN2358" s="116">
        <v>-1</v>
      </c>
      <c r="AQ2358" s="116">
        <v>778</v>
      </c>
      <c r="AR2358" s="116" t="s">
        <v>329</v>
      </c>
      <c r="AS2358" s="116" t="s">
        <v>250</v>
      </c>
      <c r="AT2358" s="116" t="s">
        <v>268</v>
      </c>
      <c r="AV2358" s="116">
        <v>7.6119522393153396</v>
      </c>
      <c r="AW2358" s="116">
        <v>1.068569E-4</v>
      </c>
    </row>
    <row r="2359" spans="1:49" x14ac:dyDescent="0.25">
      <c r="A2359" s="127">
        <v>190000</v>
      </c>
      <c r="B2359" s="127">
        <v>760000</v>
      </c>
      <c r="C2359" s="127">
        <v>760000</v>
      </c>
      <c r="D2359" s="116" t="s">
        <v>314</v>
      </c>
      <c r="E2359" s="116" t="s">
        <v>315</v>
      </c>
      <c r="F2359" s="116" t="s">
        <v>316</v>
      </c>
      <c r="G2359" s="116" t="s">
        <v>317</v>
      </c>
      <c r="H2359" s="116">
        <v>0.36</v>
      </c>
      <c r="I2359" s="116">
        <v>0.57999999999999996</v>
      </c>
      <c r="J2359" s="116" t="s">
        <v>268</v>
      </c>
      <c r="K2359" s="116">
        <v>5.9432360752999995E-4</v>
      </c>
      <c r="L2359" s="116">
        <v>3820.9273511032202</v>
      </c>
      <c r="M2359" s="116">
        <v>10.992964196966501</v>
      </c>
      <c r="N2359" s="116">
        <v>1.8851952531518801</v>
      </c>
      <c r="O2359" s="116">
        <v>6.5333781390800004E-3</v>
      </c>
      <c r="P2359" s="116">
        <v>1.1204160437599999E-3</v>
      </c>
      <c r="Q2359" s="116">
        <v>2.2708673274521001</v>
      </c>
      <c r="R2359" s="116">
        <v>1310</v>
      </c>
      <c r="S2359" s="116" t="s">
        <v>318</v>
      </c>
      <c r="T2359" s="116">
        <v>1310</v>
      </c>
      <c r="U2359" s="116" t="s">
        <v>268</v>
      </c>
      <c r="V2359" s="116" t="s">
        <v>268</v>
      </c>
      <c r="Z2359" s="116">
        <v>0</v>
      </c>
      <c r="AA2359" s="116">
        <v>1</v>
      </c>
      <c r="AB2359" s="116">
        <v>6.5333781390800004E-3</v>
      </c>
      <c r="AC2359" s="116">
        <v>1.1204160437599999E-3</v>
      </c>
      <c r="AD2359" s="116">
        <v>2.2708673274511102</v>
      </c>
      <c r="AF2359" s="116">
        <v>-1</v>
      </c>
      <c r="AG2359" s="116">
        <v>-1</v>
      </c>
      <c r="AH2359" s="116">
        <v>-1</v>
      </c>
      <c r="AI2359" s="116">
        <v>-1</v>
      </c>
      <c r="AJ2359" s="116">
        <v>0</v>
      </c>
      <c r="AM2359" s="116" t="s">
        <v>319</v>
      </c>
      <c r="AN2359" s="116">
        <v>-1</v>
      </c>
      <c r="AQ2359" s="116">
        <v>778</v>
      </c>
      <c r="AR2359" s="116" t="s">
        <v>329</v>
      </c>
      <c r="AS2359" s="116" t="s">
        <v>250</v>
      </c>
      <c r="AT2359" s="116" t="s">
        <v>268</v>
      </c>
      <c r="AV2359" s="116">
        <v>25.057744297840902</v>
      </c>
      <c r="AW2359" s="116">
        <v>1.8417415E-3</v>
      </c>
    </row>
    <row r="2360" spans="1:49" x14ac:dyDescent="0.25">
      <c r="A2360" s="127">
        <v>190000</v>
      </c>
      <c r="B2360" s="127">
        <v>760000</v>
      </c>
      <c r="C2360" s="127">
        <v>760000</v>
      </c>
      <c r="D2360" s="116" t="s">
        <v>314</v>
      </c>
      <c r="E2360" s="116" t="s">
        <v>315</v>
      </c>
      <c r="F2360" s="116" t="s">
        <v>316</v>
      </c>
      <c r="G2360" s="116" t="s">
        <v>317</v>
      </c>
      <c r="H2360" s="116">
        <v>0.36</v>
      </c>
      <c r="I2360" s="116">
        <v>0.57999999999999996</v>
      </c>
      <c r="J2360" s="116" t="s">
        <v>268</v>
      </c>
      <c r="K2360" s="116">
        <v>0.32292196518423</v>
      </c>
      <c r="L2360" s="116">
        <v>3876.9201206191201</v>
      </c>
      <c r="M2360" s="116">
        <v>11.318399132603499</v>
      </c>
      <c r="N2360" s="116">
        <v>2.0043138277158299</v>
      </c>
      <c r="O2360" s="116">
        <v>3.6549596906398598</v>
      </c>
      <c r="P2360" s="116">
        <v>0.64723696009192999</v>
      </c>
      <c r="Q2360" s="116">
        <v>1251.94266421262</v>
      </c>
      <c r="R2360" s="116">
        <v>1210</v>
      </c>
      <c r="S2360" s="116" t="s">
        <v>318</v>
      </c>
      <c r="T2360" s="116">
        <v>1210</v>
      </c>
      <c r="U2360" s="116" t="s">
        <v>268</v>
      </c>
      <c r="V2360" s="116" t="s">
        <v>268</v>
      </c>
      <c r="Z2360" s="116">
        <v>0</v>
      </c>
      <c r="AA2360" s="116">
        <v>1</v>
      </c>
      <c r="AB2360" s="116">
        <v>3.6549596906398598</v>
      </c>
      <c r="AC2360" s="116">
        <v>0.64723696009192999</v>
      </c>
      <c r="AD2360" s="116">
        <v>1251.94266421262</v>
      </c>
      <c r="AF2360" s="116">
        <v>-1</v>
      </c>
      <c r="AG2360" s="116">
        <v>-1</v>
      </c>
      <c r="AH2360" s="116">
        <v>-1</v>
      </c>
      <c r="AI2360" s="116">
        <v>-1</v>
      </c>
      <c r="AJ2360" s="116">
        <v>0</v>
      </c>
      <c r="AM2360" s="116" t="s">
        <v>319</v>
      </c>
      <c r="AN2360" s="116">
        <v>-1</v>
      </c>
      <c r="AQ2360" s="116">
        <v>778</v>
      </c>
      <c r="AR2360" s="116" t="s">
        <v>329</v>
      </c>
      <c r="AS2360" s="116" t="s">
        <v>250</v>
      </c>
      <c r="AT2360" s="116" t="s">
        <v>268</v>
      </c>
      <c r="AV2360" s="116">
        <v>234.06842358893601</v>
      </c>
      <c r="AW2360" s="116">
        <v>1.0153630691</v>
      </c>
    </row>
    <row r="2361" spans="1:49" x14ac:dyDescent="0.25">
      <c r="A2361" s="127">
        <v>190000</v>
      </c>
      <c r="B2361" s="127">
        <v>760000</v>
      </c>
      <c r="C2361" s="127">
        <v>760000</v>
      </c>
      <c r="D2361" s="116" t="s">
        <v>314</v>
      </c>
      <c r="E2361" s="116" t="s">
        <v>315</v>
      </c>
      <c r="F2361" s="116" t="s">
        <v>316</v>
      </c>
      <c r="G2361" s="116" t="s">
        <v>317</v>
      </c>
      <c r="H2361" s="116">
        <v>0.36</v>
      </c>
      <c r="I2361" s="116">
        <v>0.57999999999999996</v>
      </c>
      <c r="J2361" s="116" t="s">
        <v>268</v>
      </c>
      <c r="K2361" s="116">
        <v>7.8278461761910001E-2</v>
      </c>
      <c r="L2361" s="116">
        <v>3876.9201206191201</v>
      </c>
      <c r="M2361" s="116">
        <v>11.318399132603499</v>
      </c>
      <c r="N2361" s="116">
        <v>2.0043138277158299</v>
      </c>
      <c r="O2361" s="116">
        <v>0.88598687370758</v>
      </c>
      <c r="P2361" s="116">
        <v>0.15689460332173</v>
      </c>
      <c r="Q2361" s="116">
        <v>303.47934341587899</v>
      </c>
      <c r="R2361" s="116">
        <v>1310</v>
      </c>
      <c r="S2361" s="116" t="s">
        <v>318</v>
      </c>
      <c r="T2361" s="116">
        <v>1310</v>
      </c>
      <c r="U2361" s="116" t="s">
        <v>268</v>
      </c>
      <c r="V2361" s="116" t="s">
        <v>268</v>
      </c>
      <c r="Z2361" s="116">
        <v>0</v>
      </c>
      <c r="AA2361" s="116">
        <v>1</v>
      </c>
      <c r="AB2361" s="116">
        <v>0.88598687370758</v>
      </c>
      <c r="AC2361" s="116">
        <v>0.15689460332173</v>
      </c>
      <c r="AD2361" s="116">
        <v>303.47934341588001</v>
      </c>
      <c r="AF2361" s="116">
        <v>-1</v>
      </c>
      <c r="AG2361" s="116">
        <v>-1</v>
      </c>
      <c r="AH2361" s="116">
        <v>-1</v>
      </c>
      <c r="AI2361" s="116">
        <v>-1</v>
      </c>
      <c r="AJ2361" s="116">
        <v>0</v>
      </c>
      <c r="AM2361" s="116" t="s">
        <v>319</v>
      </c>
      <c r="AN2361" s="116">
        <v>-1</v>
      </c>
      <c r="AQ2361" s="116">
        <v>778</v>
      </c>
      <c r="AR2361" s="116" t="s">
        <v>329</v>
      </c>
      <c r="AS2361" s="116" t="s">
        <v>250</v>
      </c>
      <c r="AT2361" s="116" t="s">
        <v>268</v>
      </c>
      <c r="AV2361" s="116">
        <v>71.53409844798</v>
      </c>
      <c r="AW2361" s="116">
        <v>0.24613085439999999</v>
      </c>
    </row>
    <row r="2362" spans="1:49" x14ac:dyDescent="0.25">
      <c r="A2362" s="127">
        <v>190000</v>
      </c>
      <c r="B2362" s="127">
        <v>760000</v>
      </c>
      <c r="C2362" s="127">
        <v>760000</v>
      </c>
      <c r="D2362" s="116" t="s">
        <v>314</v>
      </c>
      <c r="E2362" s="116" t="s">
        <v>315</v>
      </c>
      <c r="F2362" s="116" t="s">
        <v>316</v>
      </c>
      <c r="G2362" s="116" t="s">
        <v>317</v>
      </c>
      <c r="H2362" s="116">
        <v>0.36</v>
      </c>
      <c r="I2362" s="116">
        <v>0.57999999999999996</v>
      </c>
      <c r="J2362" s="116" t="s">
        <v>268</v>
      </c>
      <c r="K2362" s="116">
        <v>0.14394520924776</v>
      </c>
      <c r="L2362" s="116">
        <v>3876.9201206191201</v>
      </c>
      <c r="M2362" s="116">
        <v>11.318399132603499</v>
      </c>
      <c r="N2362" s="116">
        <v>2.0043138277158299</v>
      </c>
      <c r="O2362" s="116">
        <v>1.6292293314923501</v>
      </c>
      <c r="P2362" s="116">
        <v>0.28851137332874</v>
      </c>
      <c r="Q2362" s="116">
        <v>558.06407799939802</v>
      </c>
      <c r="R2362" s="116">
        <v>1310</v>
      </c>
      <c r="S2362" s="116" t="s">
        <v>318</v>
      </c>
      <c r="T2362" s="116">
        <v>1310</v>
      </c>
      <c r="U2362" s="116" t="s">
        <v>268</v>
      </c>
      <c r="V2362" s="116" t="s">
        <v>268</v>
      </c>
      <c r="Z2362" s="116">
        <v>0</v>
      </c>
      <c r="AA2362" s="116">
        <v>1</v>
      </c>
      <c r="AB2362" s="116">
        <v>1.6292293314923501</v>
      </c>
      <c r="AC2362" s="116">
        <v>0.28851137332874</v>
      </c>
      <c r="AD2362" s="116">
        <v>558.06407799939802</v>
      </c>
      <c r="AF2362" s="116">
        <v>-1</v>
      </c>
      <c r="AG2362" s="116">
        <v>-1</v>
      </c>
      <c r="AH2362" s="116">
        <v>-1</v>
      </c>
      <c r="AI2362" s="116">
        <v>-1</v>
      </c>
      <c r="AJ2362" s="116">
        <v>0</v>
      </c>
      <c r="AM2362" s="116" t="s">
        <v>319</v>
      </c>
      <c r="AN2362" s="116">
        <v>-1</v>
      </c>
      <c r="AQ2362" s="116">
        <v>778</v>
      </c>
      <c r="AR2362" s="116" t="s">
        <v>329</v>
      </c>
      <c r="AS2362" s="116" t="s">
        <v>250</v>
      </c>
      <c r="AT2362" s="116" t="s">
        <v>268</v>
      </c>
      <c r="AV2362" s="116">
        <v>102.14845376587201</v>
      </c>
      <c r="AW2362" s="116">
        <v>0.4526067137</v>
      </c>
    </row>
    <row r="2363" spans="1:49" x14ac:dyDescent="0.25">
      <c r="A2363" s="127">
        <v>190000</v>
      </c>
      <c r="B2363" s="127">
        <v>760000</v>
      </c>
      <c r="C2363" s="127">
        <v>760000</v>
      </c>
      <c r="D2363" s="116" t="s">
        <v>314</v>
      </c>
      <c r="E2363" s="116" t="s">
        <v>315</v>
      </c>
      <c r="F2363" s="116" t="s">
        <v>316</v>
      </c>
      <c r="G2363" s="116" t="s">
        <v>317</v>
      </c>
      <c r="H2363" s="116">
        <v>0.36</v>
      </c>
      <c r="I2363" s="116">
        <v>0.57999999999999996</v>
      </c>
      <c r="J2363" s="116" t="s">
        <v>268</v>
      </c>
      <c r="K2363" s="116">
        <v>7.261781752002E-2</v>
      </c>
      <c r="L2363" s="116">
        <v>3876.9201206191201</v>
      </c>
      <c r="M2363" s="116">
        <v>11.318399132603499</v>
      </c>
      <c r="N2363" s="116">
        <v>2.0043138277158299</v>
      </c>
      <c r="O2363" s="116">
        <v>0.82191744283019996</v>
      </c>
      <c r="P2363" s="116">
        <v>0.14554889579392</v>
      </c>
      <c r="Q2363" s="116">
        <v>281.53347785882897</v>
      </c>
      <c r="R2363" s="116">
        <v>1310</v>
      </c>
      <c r="S2363" s="116" t="s">
        <v>318</v>
      </c>
      <c r="T2363" s="116">
        <v>1310</v>
      </c>
      <c r="U2363" s="116" t="s">
        <v>268</v>
      </c>
      <c r="V2363" s="116" t="s">
        <v>268</v>
      </c>
      <c r="Z2363" s="116">
        <v>0</v>
      </c>
      <c r="AA2363" s="116">
        <v>1</v>
      </c>
      <c r="AB2363" s="116">
        <v>0.82191744283019996</v>
      </c>
      <c r="AC2363" s="116">
        <v>0.14554889579392</v>
      </c>
      <c r="AD2363" s="116">
        <v>281.53347785882897</v>
      </c>
      <c r="AF2363" s="116">
        <v>-1</v>
      </c>
      <c r="AG2363" s="116">
        <v>-1</v>
      </c>
      <c r="AH2363" s="116">
        <v>-1</v>
      </c>
      <c r="AI2363" s="116">
        <v>-1</v>
      </c>
      <c r="AJ2363" s="116">
        <v>0</v>
      </c>
      <c r="AM2363" s="116" t="s">
        <v>319</v>
      </c>
      <c r="AN2363" s="116">
        <v>-1</v>
      </c>
      <c r="AQ2363" s="116">
        <v>778</v>
      </c>
      <c r="AR2363" s="116" t="s">
        <v>329</v>
      </c>
      <c r="AS2363" s="116" t="s">
        <v>250</v>
      </c>
      <c r="AT2363" s="116" t="s">
        <v>268</v>
      </c>
      <c r="AV2363" s="116">
        <v>86.266216375612103</v>
      </c>
      <c r="AW2363" s="116">
        <v>0.22833209879999999</v>
      </c>
    </row>
    <row r="2364" spans="1:49" x14ac:dyDescent="0.25">
      <c r="A2364" s="127">
        <v>190000</v>
      </c>
      <c r="B2364" s="127">
        <v>760000</v>
      </c>
      <c r="C2364" s="127">
        <v>760000</v>
      </c>
      <c r="D2364" s="116" t="s">
        <v>314</v>
      </c>
      <c r="E2364" s="116" t="s">
        <v>315</v>
      </c>
      <c r="F2364" s="116" t="s">
        <v>316</v>
      </c>
      <c r="G2364" s="116" t="s">
        <v>317</v>
      </c>
      <c r="H2364" s="116">
        <v>0.36</v>
      </c>
      <c r="I2364" s="116">
        <v>0.57999999999999996</v>
      </c>
      <c r="J2364" s="116" t="s">
        <v>332</v>
      </c>
      <c r="K2364" s="116">
        <v>9.4617137778129995E-2</v>
      </c>
      <c r="L2364" s="116">
        <v>3829.5253787960801</v>
      </c>
      <c r="M2364" s="116">
        <v>10.7795815877982</v>
      </c>
      <c r="N2364" s="116">
        <v>1.82622157190683</v>
      </c>
      <c r="O2364" s="116">
        <v>1.01993315628332</v>
      </c>
      <c r="P2364" s="116">
        <v>0.1727918580825</v>
      </c>
      <c r="Q2364" s="116">
        <v>362.33873039040202</v>
      </c>
      <c r="R2364" s="116">
        <v>1210</v>
      </c>
      <c r="S2364" s="116" t="s">
        <v>318</v>
      </c>
      <c r="T2364" s="116">
        <v>1210</v>
      </c>
      <c r="U2364" s="116" t="s">
        <v>333</v>
      </c>
      <c r="V2364" s="116" t="s">
        <v>332</v>
      </c>
      <c r="Z2364" s="116">
        <v>0</v>
      </c>
      <c r="AA2364" s="116">
        <v>1</v>
      </c>
      <c r="AB2364" s="116">
        <v>1.01993315628332</v>
      </c>
      <c r="AC2364" s="116">
        <v>0.1727918580825</v>
      </c>
      <c r="AD2364" s="116">
        <v>1251.5742737498699</v>
      </c>
      <c r="AF2364" s="116">
        <v>-1</v>
      </c>
      <c r="AG2364" s="116">
        <v>-1</v>
      </c>
      <c r="AH2364" s="116">
        <v>-1</v>
      </c>
      <c r="AI2364" s="116">
        <v>-1</v>
      </c>
      <c r="AJ2364" s="116">
        <v>0</v>
      </c>
      <c r="AM2364" s="116" t="s">
        <v>319</v>
      </c>
      <c r="AN2364" s="116">
        <v>-1</v>
      </c>
      <c r="AQ2364" s="116">
        <v>778</v>
      </c>
      <c r="AR2364" s="116" t="s">
        <v>329</v>
      </c>
      <c r="AS2364" s="116" t="s">
        <v>250</v>
      </c>
      <c r="AT2364" s="116" t="s">
        <v>268</v>
      </c>
      <c r="AV2364" s="116">
        <v>78.278320993037994</v>
      </c>
      <c r="AW2364" s="116">
        <v>1.0150642934</v>
      </c>
    </row>
    <row r="2365" spans="1:49" x14ac:dyDescent="0.25">
      <c r="A2365" s="127">
        <v>190000</v>
      </c>
      <c r="B2365" s="127">
        <v>760000</v>
      </c>
      <c r="C2365" s="127">
        <v>760000</v>
      </c>
      <c r="D2365" s="116" t="s">
        <v>314</v>
      </c>
      <c r="E2365" s="116" t="s">
        <v>315</v>
      </c>
      <c r="F2365" s="116" t="s">
        <v>316</v>
      </c>
      <c r="G2365" s="116" t="s">
        <v>317</v>
      </c>
      <c r="H2365" s="116">
        <v>0.36</v>
      </c>
      <c r="I2365" s="116">
        <v>0.57999999999999996</v>
      </c>
      <c r="J2365" s="116" t="s">
        <v>332</v>
      </c>
      <c r="K2365" s="116">
        <v>1.541678928356E-2</v>
      </c>
      <c r="L2365" s="116">
        <v>3829.5253787960801</v>
      </c>
      <c r="M2365" s="116">
        <v>10.7795815877982</v>
      </c>
      <c r="N2365" s="116">
        <v>1.82622157190683</v>
      </c>
      <c r="O2365" s="116">
        <v>0.16618653790412</v>
      </c>
      <c r="P2365" s="116">
        <v>2.8154473159190001E-2</v>
      </c>
      <c r="Q2365" s="116">
        <v>59.038985820978901</v>
      </c>
      <c r="R2365" s="116">
        <v>1310</v>
      </c>
      <c r="S2365" s="116" t="s">
        <v>318</v>
      </c>
      <c r="T2365" s="116">
        <v>1310</v>
      </c>
      <c r="U2365" s="116" t="s">
        <v>333</v>
      </c>
      <c r="V2365" s="116" t="s">
        <v>332</v>
      </c>
      <c r="Z2365" s="116">
        <v>0</v>
      </c>
      <c r="AA2365" s="116">
        <v>1</v>
      </c>
      <c r="AB2365" s="116">
        <v>0.16618653790412</v>
      </c>
      <c r="AC2365" s="116">
        <v>2.8154473159190001E-2</v>
      </c>
      <c r="AD2365" s="116">
        <v>94.391666034947093</v>
      </c>
      <c r="AF2365" s="116">
        <v>-1</v>
      </c>
      <c r="AG2365" s="116">
        <v>-1</v>
      </c>
      <c r="AH2365" s="116">
        <v>-1</v>
      </c>
      <c r="AI2365" s="116">
        <v>-1</v>
      </c>
      <c r="AJ2365" s="116">
        <v>0</v>
      </c>
      <c r="AM2365" s="116" t="s">
        <v>319</v>
      </c>
      <c r="AN2365" s="116">
        <v>-1</v>
      </c>
      <c r="AQ2365" s="116">
        <v>778</v>
      </c>
      <c r="AR2365" s="116" t="s">
        <v>329</v>
      </c>
      <c r="AS2365" s="116" t="s">
        <v>250</v>
      </c>
      <c r="AT2365" s="116" t="s">
        <v>268</v>
      </c>
      <c r="AV2365" s="116">
        <v>44.787878404611</v>
      </c>
      <c r="AW2365" s="116">
        <v>7.65544737E-2</v>
      </c>
    </row>
    <row r="2366" spans="1:49" x14ac:dyDescent="0.25">
      <c r="A2366" s="127">
        <v>190000</v>
      </c>
      <c r="B2366" s="127">
        <v>760000</v>
      </c>
      <c r="C2366" s="127">
        <v>760000</v>
      </c>
      <c r="D2366" s="116" t="s">
        <v>314</v>
      </c>
      <c r="E2366" s="116" t="s">
        <v>315</v>
      </c>
      <c r="F2366" s="116" t="s">
        <v>316</v>
      </c>
      <c r="G2366" s="116" t="s">
        <v>317</v>
      </c>
      <c r="H2366" s="116">
        <v>0.36</v>
      </c>
      <c r="I2366" s="116">
        <v>0.57999999999999996</v>
      </c>
      <c r="J2366" s="116" t="s">
        <v>268</v>
      </c>
      <c r="K2366" s="116">
        <v>7.8999544086000002E-4</v>
      </c>
      <c r="L2366" s="116">
        <v>3829.5253787960801</v>
      </c>
      <c r="M2366" s="116">
        <v>10.7795815877982</v>
      </c>
      <c r="N2366" s="116">
        <v>1.82622157190683</v>
      </c>
      <c r="O2366" s="116">
        <v>8.5158203087900008E-3</v>
      </c>
      <c r="P2366" s="116">
        <v>1.44270671581E-3</v>
      </c>
      <c r="Q2366" s="116">
        <v>3.0253075899257098</v>
      </c>
      <c r="R2366" s="116">
        <v>1310</v>
      </c>
      <c r="S2366" s="116" t="s">
        <v>318</v>
      </c>
      <c r="T2366" s="116">
        <v>1310</v>
      </c>
      <c r="U2366" s="116" t="s">
        <v>268</v>
      </c>
      <c r="V2366" s="116" t="s">
        <v>268</v>
      </c>
      <c r="Z2366" s="116">
        <v>0</v>
      </c>
      <c r="AA2366" s="116">
        <v>1</v>
      </c>
      <c r="AB2366" s="116">
        <v>8.5158203087900008E-3</v>
      </c>
      <c r="AC2366" s="116">
        <v>1.44270671581E-3</v>
      </c>
      <c r="AD2366" s="116">
        <v>3.02530758992514</v>
      </c>
      <c r="AF2366" s="116">
        <v>-1</v>
      </c>
      <c r="AG2366" s="116">
        <v>-1</v>
      </c>
      <c r="AH2366" s="116">
        <v>-1</v>
      </c>
      <c r="AI2366" s="116">
        <v>-1</v>
      </c>
      <c r="AJ2366" s="116">
        <v>0</v>
      </c>
      <c r="AM2366" s="116" t="s">
        <v>319</v>
      </c>
      <c r="AN2366" s="116">
        <v>-1</v>
      </c>
      <c r="AQ2366" s="116">
        <v>778</v>
      </c>
      <c r="AR2366" s="116" t="s">
        <v>329</v>
      </c>
      <c r="AS2366" s="116" t="s">
        <v>250</v>
      </c>
      <c r="AT2366" s="116" t="s">
        <v>268</v>
      </c>
      <c r="AV2366" s="116">
        <v>40.141434848417298</v>
      </c>
      <c r="AW2366" s="116">
        <v>2.4536152000000002E-3</v>
      </c>
    </row>
    <row r="2367" spans="1:49" x14ac:dyDescent="0.25">
      <c r="A2367" s="127">
        <v>190000</v>
      </c>
      <c r="B2367" s="127">
        <v>760000</v>
      </c>
      <c r="C2367" s="127">
        <v>760000</v>
      </c>
      <c r="D2367" s="116" t="s">
        <v>314</v>
      </c>
      <c r="E2367" s="116" t="s">
        <v>315</v>
      </c>
      <c r="F2367" s="116" t="s">
        <v>316</v>
      </c>
      <c r="G2367" s="116" t="s">
        <v>317</v>
      </c>
      <c r="H2367" s="116">
        <v>0.36</v>
      </c>
      <c r="I2367" s="116">
        <v>0.57999999999999996</v>
      </c>
      <c r="J2367" s="116" t="s">
        <v>332</v>
      </c>
      <c r="K2367" s="116">
        <v>0.13146348955682999</v>
      </c>
      <c r="L2367" s="116">
        <v>3829.5253787960801</v>
      </c>
      <c r="M2367" s="116">
        <v>10.7795815877982</v>
      </c>
      <c r="N2367" s="116">
        <v>1.82622157190683</v>
      </c>
      <c r="O2367" s="116">
        <v>1.41712141149458</v>
      </c>
      <c r="P2367" s="116">
        <v>0.24008146054683999</v>
      </c>
      <c r="Q2367" s="116">
        <v>503.44276964300099</v>
      </c>
      <c r="R2367" s="116">
        <v>1310</v>
      </c>
      <c r="S2367" s="116" t="s">
        <v>318</v>
      </c>
      <c r="T2367" s="116">
        <v>1310</v>
      </c>
      <c r="U2367" s="116" t="s">
        <v>333</v>
      </c>
      <c r="V2367" s="116" t="s">
        <v>332</v>
      </c>
      <c r="Z2367" s="116">
        <v>0</v>
      </c>
      <c r="AA2367" s="116">
        <v>1</v>
      </c>
      <c r="AB2367" s="116">
        <v>1.41712141149458</v>
      </c>
      <c r="AC2367" s="116">
        <v>0.24008146054683999</v>
      </c>
      <c r="AD2367" s="116">
        <v>745.73155277090302</v>
      </c>
      <c r="AF2367" s="116">
        <v>-1</v>
      </c>
      <c r="AG2367" s="116">
        <v>-1</v>
      </c>
      <c r="AH2367" s="116">
        <v>-1</v>
      </c>
      <c r="AI2367" s="116">
        <v>-1</v>
      </c>
      <c r="AJ2367" s="116">
        <v>0</v>
      </c>
      <c r="AM2367" s="116" t="s">
        <v>319</v>
      </c>
      <c r="AN2367" s="116">
        <v>-1</v>
      </c>
      <c r="AQ2367" s="116">
        <v>778</v>
      </c>
      <c r="AR2367" s="116" t="s">
        <v>329</v>
      </c>
      <c r="AS2367" s="116" t="s">
        <v>250</v>
      </c>
      <c r="AT2367" s="116" t="s">
        <v>268</v>
      </c>
      <c r="AV2367" s="116">
        <v>93.315573680419206</v>
      </c>
      <c r="AW2367" s="116">
        <v>0.60481066729999999</v>
      </c>
    </row>
    <row r="2368" spans="1:49" x14ac:dyDescent="0.25">
      <c r="A2368" s="127">
        <v>190000</v>
      </c>
      <c r="B2368" s="127">
        <v>760000</v>
      </c>
      <c r="C2368" s="127">
        <v>760000</v>
      </c>
      <c r="D2368" s="116" t="s">
        <v>314</v>
      </c>
      <c r="E2368" s="116" t="s">
        <v>315</v>
      </c>
      <c r="F2368" s="116" t="s">
        <v>316</v>
      </c>
      <c r="G2368" s="116" t="s">
        <v>317</v>
      </c>
      <c r="H2368" s="116">
        <v>0.36</v>
      </c>
      <c r="I2368" s="116">
        <v>0.57999999999999996</v>
      </c>
      <c r="J2368" s="116" t="s">
        <v>268</v>
      </c>
      <c r="K2368" s="116">
        <v>6.7633935905099998E-3</v>
      </c>
      <c r="L2368" s="116">
        <v>3872.3735644148001</v>
      </c>
      <c r="M2368" s="116">
        <v>11.1720890061964</v>
      </c>
      <c r="N2368" s="116">
        <v>2.1533776542613401</v>
      </c>
      <c r="O2368" s="116">
        <v>7.5561235177120004E-2</v>
      </c>
      <c r="P2368" s="116">
        <v>1.456414062478E-2</v>
      </c>
      <c r="Q2368" s="116">
        <v>26.190386545627302</v>
      </c>
      <c r="R2368" s="116">
        <v>1210</v>
      </c>
      <c r="S2368" s="116" t="s">
        <v>318</v>
      </c>
      <c r="T2368" s="116">
        <v>1210</v>
      </c>
      <c r="U2368" s="116" t="s">
        <v>268</v>
      </c>
      <c r="V2368" s="116" t="s">
        <v>268</v>
      </c>
      <c r="Z2368" s="116">
        <v>0</v>
      </c>
      <c r="AA2368" s="116">
        <v>1</v>
      </c>
      <c r="AB2368" s="116">
        <v>7.5561235177120004E-2</v>
      </c>
      <c r="AC2368" s="116">
        <v>1.456414062478E-2</v>
      </c>
      <c r="AD2368" s="116">
        <v>26.1903865456256</v>
      </c>
      <c r="AF2368" s="116">
        <v>-1</v>
      </c>
      <c r="AG2368" s="116">
        <v>-1</v>
      </c>
      <c r="AH2368" s="116">
        <v>-1</v>
      </c>
      <c r="AI2368" s="116">
        <v>-1</v>
      </c>
      <c r="AJ2368" s="116">
        <v>0</v>
      </c>
      <c r="AM2368" s="116" t="s">
        <v>319</v>
      </c>
      <c r="AN2368" s="116">
        <v>-1</v>
      </c>
      <c r="AQ2368" s="116">
        <v>778</v>
      </c>
      <c r="AR2368" s="116" t="s">
        <v>329</v>
      </c>
      <c r="AS2368" s="116" t="s">
        <v>250</v>
      </c>
      <c r="AT2368" s="116" t="s">
        <v>268</v>
      </c>
      <c r="AV2368" s="116">
        <v>45.487956225439397</v>
      </c>
      <c r="AW2368" s="116">
        <v>2.1241189399999999E-2</v>
      </c>
    </row>
    <row r="2369" spans="1:49" x14ac:dyDescent="0.25">
      <c r="A2369" s="127">
        <v>190000</v>
      </c>
      <c r="B2369" s="127">
        <v>760000</v>
      </c>
      <c r="C2369" s="127">
        <v>760000</v>
      </c>
      <c r="D2369" s="116" t="s">
        <v>314</v>
      </c>
      <c r="E2369" s="116" t="s">
        <v>315</v>
      </c>
      <c r="F2369" s="116" t="s">
        <v>316</v>
      </c>
      <c r="G2369" s="116" t="s">
        <v>317</v>
      </c>
      <c r="H2369" s="116">
        <v>0.36</v>
      </c>
      <c r="I2369" s="116">
        <v>0.57999999999999996</v>
      </c>
      <c r="J2369" s="116" t="s">
        <v>268</v>
      </c>
      <c r="K2369" s="116">
        <v>0.36628711518334001</v>
      </c>
      <c r="L2369" s="116">
        <v>3872.3735644148001</v>
      </c>
      <c r="M2369" s="116">
        <v>11.1720890061964</v>
      </c>
      <c r="N2369" s="116">
        <v>2.1533776542613401</v>
      </c>
      <c r="O2369" s="116">
        <v>4.0921922526512802</v>
      </c>
      <c r="P2369" s="116">
        <v>0.78875448887966004</v>
      </c>
      <c r="Q2369" s="116">
        <v>1418.40054182174</v>
      </c>
      <c r="R2369" s="116">
        <v>1310</v>
      </c>
      <c r="S2369" s="116" t="s">
        <v>318</v>
      </c>
      <c r="T2369" s="116">
        <v>1310</v>
      </c>
      <c r="U2369" s="116" t="s">
        <v>268</v>
      </c>
      <c r="V2369" s="116" t="s">
        <v>268</v>
      </c>
      <c r="Z2369" s="116">
        <v>0</v>
      </c>
      <c r="AA2369" s="116">
        <v>1</v>
      </c>
      <c r="AB2369" s="116">
        <v>4.0921922526512802</v>
      </c>
      <c r="AC2369" s="116">
        <v>0.78875448887966004</v>
      </c>
      <c r="AD2369" s="116">
        <v>1418.40054182174</v>
      </c>
      <c r="AF2369" s="116">
        <v>-1</v>
      </c>
      <c r="AG2369" s="116">
        <v>-1</v>
      </c>
      <c r="AH2369" s="116">
        <v>-1</v>
      </c>
      <c r="AI2369" s="116">
        <v>-1</v>
      </c>
      <c r="AJ2369" s="116">
        <v>0</v>
      </c>
      <c r="AM2369" s="116" t="s">
        <v>319</v>
      </c>
      <c r="AN2369" s="116">
        <v>-1</v>
      </c>
      <c r="AQ2369" s="116">
        <v>778</v>
      </c>
      <c r="AR2369" s="116" t="s">
        <v>329</v>
      </c>
      <c r="AS2369" s="116" t="s">
        <v>250</v>
      </c>
      <c r="AT2369" s="116" t="s">
        <v>268</v>
      </c>
      <c r="AV2369" s="116">
        <v>159.29590316648799</v>
      </c>
      <c r="AW2369" s="116">
        <v>1.1503654028999999</v>
      </c>
    </row>
    <row r="2370" spans="1:49" x14ac:dyDescent="0.25">
      <c r="A2370" s="127">
        <v>190000</v>
      </c>
      <c r="B2370" s="127">
        <v>760000</v>
      </c>
      <c r="C2370" s="127">
        <v>760000</v>
      </c>
      <c r="D2370" s="116" t="s">
        <v>314</v>
      </c>
      <c r="E2370" s="116" t="s">
        <v>315</v>
      </c>
      <c r="F2370" s="116" t="s">
        <v>316</v>
      </c>
      <c r="G2370" s="116" t="s">
        <v>317</v>
      </c>
      <c r="H2370" s="116">
        <v>0.36</v>
      </c>
      <c r="I2370" s="116">
        <v>0.57999999999999996</v>
      </c>
      <c r="J2370" s="116" t="s">
        <v>268</v>
      </c>
      <c r="K2370" s="116">
        <v>0.23390545338248001</v>
      </c>
      <c r="L2370" s="116">
        <v>3872.3735644148001</v>
      </c>
      <c r="M2370" s="116">
        <v>11.1720890061964</v>
      </c>
      <c r="N2370" s="116">
        <v>2.1533776542613401</v>
      </c>
      <c r="O2370" s="116">
        <v>2.6132125442238499</v>
      </c>
      <c r="P2370" s="116">
        <v>0.50368677652370997</v>
      </c>
      <c r="Q2370" s="116">
        <v>905.76929425079095</v>
      </c>
      <c r="R2370" s="116">
        <v>1310</v>
      </c>
      <c r="S2370" s="116" t="s">
        <v>318</v>
      </c>
      <c r="T2370" s="116">
        <v>1310</v>
      </c>
      <c r="U2370" s="116" t="s">
        <v>268</v>
      </c>
      <c r="V2370" s="116" t="s">
        <v>268</v>
      </c>
      <c r="Z2370" s="116">
        <v>0</v>
      </c>
      <c r="AA2370" s="116">
        <v>1</v>
      </c>
      <c r="AB2370" s="116">
        <v>2.6132125442238499</v>
      </c>
      <c r="AC2370" s="116">
        <v>0.50368677652370997</v>
      </c>
      <c r="AD2370" s="116">
        <v>905.76929425079095</v>
      </c>
      <c r="AF2370" s="116">
        <v>-1</v>
      </c>
      <c r="AG2370" s="116">
        <v>-1</v>
      </c>
      <c r="AH2370" s="116">
        <v>-1</v>
      </c>
      <c r="AI2370" s="116">
        <v>-1</v>
      </c>
      <c r="AJ2370" s="116">
        <v>0</v>
      </c>
      <c r="AM2370" s="116" t="s">
        <v>319</v>
      </c>
      <c r="AN2370" s="116">
        <v>-1</v>
      </c>
      <c r="AQ2370" s="116">
        <v>778</v>
      </c>
      <c r="AR2370" s="116" t="s">
        <v>329</v>
      </c>
      <c r="AS2370" s="116" t="s">
        <v>250</v>
      </c>
      <c r="AT2370" s="116" t="s">
        <v>268</v>
      </c>
      <c r="AV2370" s="116">
        <v>137.86951738140701</v>
      </c>
      <c r="AW2370" s="116">
        <v>0.7346060781</v>
      </c>
    </row>
    <row r="2371" spans="1:49" x14ac:dyDescent="0.25">
      <c r="A2371" s="127">
        <v>190000</v>
      </c>
      <c r="B2371" s="127">
        <v>760000</v>
      </c>
      <c r="C2371" s="127">
        <v>760000</v>
      </c>
      <c r="D2371" s="116" t="s">
        <v>314</v>
      </c>
      <c r="E2371" s="116" t="s">
        <v>315</v>
      </c>
      <c r="F2371" s="116" t="s">
        <v>316</v>
      </c>
      <c r="G2371" s="116" t="s">
        <v>317</v>
      </c>
      <c r="H2371" s="116">
        <v>0.36</v>
      </c>
      <c r="I2371" s="116">
        <v>0.57999999999999996</v>
      </c>
      <c r="J2371" s="116" t="s">
        <v>268</v>
      </c>
      <c r="K2371" s="116">
        <v>1.0807491442529999E-2</v>
      </c>
      <c r="L2371" s="116">
        <v>3872.3735644148001</v>
      </c>
      <c r="M2371" s="116">
        <v>11.1720890061964</v>
      </c>
      <c r="N2371" s="116">
        <v>2.1533776542613401</v>
      </c>
      <c r="O2371" s="116">
        <v>0.12074225632968</v>
      </c>
      <c r="P2371" s="116">
        <v>2.327261057097E-2</v>
      </c>
      <c r="Q2371" s="116">
        <v>41.850644159703997</v>
      </c>
      <c r="R2371" s="116">
        <v>1310</v>
      </c>
      <c r="S2371" s="116" t="s">
        <v>318</v>
      </c>
      <c r="T2371" s="116">
        <v>1310</v>
      </c>
      <c r="U2371" s="116" t="s">
        <v>268</v>
      </c>
      <c r="V2371" s="116" t="s">
        <v>268</v>
      </c>
      <c r="Z2371" s="116">
        <v>0</v>
      </c>
      <c r="AA2371" s="116">
        <v>1</v>
      </c>
      <c r="AB2371" s="116">
        <v>0.12074225632968</v>
      </c>
      <c r="AC2371" s="116">
        <v>2.327261057097E-2</v>
      </c>
      <c r="AD2371" s="116">
        <v>41.850644159703997</v>
      </c>
      <c r="AF2371" s="116">
        <v>-1</v>
      </c>
      <c r="AG2371" s="116">
        <v>-1</v>
      </c>
      <c r="AH2371" s="116">
        <v>-1</v>
      </c>
      <c r="AI2371" s="116">
        <v>-1</v>
      </c>
      <c r="AJ2371" s="116">
        <v>0</v>
      </c>
      <c r="AM2371" s="116" t="s">
        <v>319</v>
      </c>
      <c r="AN2371" s="116">
        <v>-1</v>
      </c>
      <c r="AQ2371" s="116">
        <v>778</v>
      </c>
      <c r="AR2371" s="116" t="s">
        <v>329</v>
      </c>
      <c r="AS2371" s="116" t="s">
        <v>250</v>
      </c>
      <c r="AT2371" s="116" t="s">
        <v>268</v>
      </c>
      <c r="AV2371" s="116">
        <v>60.130431841325198</v>
      </c>
      <c r="AW2371" s="116">
        <v>3.3942128299999999E-2</v>
      </c>
    </row>
    <row r="2372" spans="1:49" x14ac:dyDescent="0.25">
      <c r="A2372" s="127">
        <v>190000</v>
      </c>
      <c r="B2372" s="127">
        <v>760000</v>
      </c>
      <c r="C2372" s="127">
        <v>760000</v>
      </c>
      <c r="D2372" s="116" t="s">
        <v>314</v>
      </c>
      <c r="E2372" s="116" t="s">
        <v>315</v>
      </c>
      <c r="F2372" s="116" t="s">
        <v>316</v>
      </c>
      <c r="G2372" s="116" t="s">
        <v>317</v>
      </c>
      <c r="H2372" s="116">
        <v>0.36</v>
      </c>
      <c r="I2372" s="116">
        <v>0.57999999999999996</v>
      </c>
      <c r="J2372" s="116" t="s">
        <v>268</v>
      </c>
      <c r="K2372" s="116">
        <v>0.26995584734455003</v>
      </c>
      <c r="L2372" s="116">
        <v>3879.0671357565002</v>
      </c>
      <c r="M2372" s="116">
        <v>10.5235838375499</v>
      </c>
      <c r="N2372" s="116">
        <v>1.83916785925444</v>
      </c>
      <c r="O2372" s="116">
        <v>2.8409029919673001</v>
      </c>
      <c r="P2372" s="116">
        <v>0.49649411785391001</v>
      </c>
      <c r="Q2372" s="116">
        <v>1047.1768555395699</v>
      </c>
      <c r="R2372" s="116">
        <v>1210</v>
      </c>
      <c r="S2372" s="116" t="s">
        <v>318</v>
      </c>
      <c r="T2372" s="116">
        <v>1210</v>
      </c>
      <c r="U2372" s="116" t="s">
        <v>268</v>
      </c>
      <c r="V2372" s="116" t="s">
        <v>268</v>
      </c>
      <c r="Z2372" s="116">
        <v>0</v>
      </c>
      <c r="AA2372" s="116">
        <v>1</v>
      </c>
      <c r="AB2372" s="116">
        <v>2.8409029919673001</v>
      </c>
      <c r="AC2372" s="116">
        <v>0.49649411785391001</v>
      </c>
      <c r="AD2372" s="116">
        <v>1047.1768555395699</v>
      </c>
      <c r="AF2372" s="116">
        <v>-1</v>
      </c>
      <c r="AG2372" s="116">
        <v>-1</v>
      </c>
      <c r="AH2372" s="116">
        <v>-1</v>
      </c>
      <c r="AI2372" s="116">
        <v>-1</v>
      </c>
      <c r="AJ2372" s="116">
        <v>0</v>
      </c>
      <c r="AM2372" s="116" t="s">
        <v>319</v>
      </c>
      <c r="AN2372" s="116">
        <v>-1</v>
      </c>
      <c r="AQ2372" s="116">
        <v>778</v>
      </c>
      <c r="AR2372" s="116" t="s">
        <v>329</v>
      </c>
      <c r="AS2372" s="116" t="s">
        <v>250</v>
      </c>
      <c r="AT2372" s="116" t="s">
        <v>268</v>
      </c>
      <c r="AV2372" s="116">
        <v>195.949124044455</v>
      </c>
      <c r="AW2372" s="116">
        <v>0.84929185360000004</v>
      </c>
    </row>
    <row r="2373" spans="1:49" x14ac:dyDescent="0.25">
      <c r="A2373" s="127">
        <v>190000</v>
      </c>
      <c r="B2373" s="127">
        <v>760000</v>
      </c>
      <c r="C2373" s="127">
        <v>760000</v>
      </c>
      <c r="D2373" s="116" t="s">
        <v>314</v>
      </c>
      <c r="E2373" s="116" t="s">
        <v>315</v>
      </c>
      <c r="F2373" s="116" t="s">
        <v>316</v>
      </c>
      <c r="G2373" s="116" t="s">
        <v>317</v>
      </c>
      <c r="H2373" s="116">
        <v>0.36</v>
      </c>
      <c r="I2373" s="116">
        <v>0.57999999999999996</v>
      </c>
      <c r="J2373" s="116" t="s">
        <v>268</v>
      </c>
      <c r="K2373" s="116">
        <v>1.332078262368E-2</v>
      </c>
      <c r="L2373" s="116">
        <v>3879.0671357565002</v>
      </c>
      <c r="M2373" s="116">
        <v>10.5235838375499</v>
      </c>
      <c r="N2373" s="116">
        <v>1.83916785925444</v>
      </c>
      <c r="O2373" s="116">
        <v>0.14018237272211001</v>
      </c>
      <c r="P2373" s="116">
        <v>2.4499155261590001E-2</v>
      </c>
      <c r="Q2373" s="116">
        <v>51.672210098088897</v>
      </c>
      <c r="R2373" s="116">
        <v>1310</v>
      </c>
      <c r="S2373" s="116" t="s">
        <v>318</v>
      </c>
      <c r="T2373" s="116">
        <v>1310</v>
      </c>
      <c r="U2373" s="116" t="s">
        <v>268</v>
      </c>
      <c r="V2373" s="116" t="s">
        <v>268</v>
      </c>
      <c r="Z2373" s="116">
        <v>0</v>
      </c>
      <c r="AA2373" s="116">
        <v>1</v>
      </c>
      <c r="AB2373" s="116">
        <v>0.14018237272211001</v>
      </c>
      <c r="AC2373" s="116">
        <v>2.4499155261590001E-2</v>
      </c>
      <c r="AD2373" s="116">
        <v>51.672210098089302</v>
      </c>
      <c r="AF2373" s="116">
        <v>-1</v>
      </c>
      <c r="AG2373" s="116">
        <v>-1</v>
      </c>
      <c r="AH2373" s="116">
        <v>-1</v>
      </c>
      <c r="AI2373" s="116">
        <v>-1</v>
      </c>
      <c r="AJ2373" s="116">
        <v>0</v>
      </c>
      <c r="AM2373" s="116" t="s">
        <v>319</v>
      </c>
      <c r="AN2373" s="116">
        <v>-1</v>
      </c>
      <c r="AQ2373" s="116">
        <v>778</v>
      </c>
      <c r="AR2373" s="116" t="s">
        <v>329</v>
      </c>
      <c r="AS2373" s="116" t="s">
        <v>250</v>
      </c>
      <c r="AT2373" s="116" t="s">
        <v>268</v>
      </c>
      <c r="AV2373" s="116">
        <v>58.867049764322303</v>
      </c>
      <c r="AW2373" s="116">
        <v>4.1907712999999999E-2</v>
      </c>
    </row>
    <row r="2374" spans="1:49" x14ac:dyDescent="0.25">
      <c r="A2374" s="127">
        <v>190000</v>
      </c>
      <c r="B2374" s="127">
        <v>760000</v>
      </c>
      <c r="C2374" s="127">
        <v>760000</v>
      </c>
      <c r="D2374" s="116" t="s">
        <v>314</v>
      </c>
      <c r="E2374" s="116" t="s">
        <v>315</v>
      </c>
      <c r="F2374" s="116" t="s">
        <v>316</v>
      </c>
      <c r="G2374" s="116" t="s">
        <v>317</v>
      </c>
      <c r="H2374" s="116">
        <v>0.36</v>
      </c>
      <c r="I2374" s="116">
        <v>0.57999999999999996</v>
      </c>
      <c r="J2374" s="116" t="s">
        <v>268</v>
      </c>
      <c r="K2374" s="116">
        <v>0.26542556590559002</v>
      </c>
      <c r="L2374" s="116">
        <v>3879.0671357565002</v>
      </c>
      <c r="M2374" s="116">
        <v>10.5235838375499</v>
      </c>
      <c r="N2374" s="116">
        <v>1.83916785925444</v>
      </c>
      <c r="O2374" s="116">
        <v>2.7932281954366598</v>
      </c>
      <c r="P2374" s="116">
        <v>0.48816216983798999</v>
      </c>
      <c r="Q2374" s="116">
        <v>1029.60358969396</v>
      </c>
      <c r="R2374" s="116">
        <v>1310</v>
      </c>
      <c r="S2374" s="116" t="s">
        <v>318</v>
      </c>
      <c r="T2374" s="116">
        <v>1310</v>
      </c>
      <c r="U2374" s="116" t="s">
        <v>268</v>
      </c>
      <c r="V2374" s="116" t="s">
        <v>268</v>
      </c>
      <c r="Z2374" s="116">
        <v>0</v>
      </c>
      <c r="AA2374" s="116">
        <v>1</v>
      </c>
      <c r="AB2374" s="116">
        <v>2.7932281954366598</v>
      </c>
      <c r="AC2374" s="116">
        <v>0.48816216983798999</v>
      </c>
      <c r="AD2374" s="116">
        <v>1029.60358969396</v>
      </c>
      <c r="AF2374" s="116">
        <v>-1</v>
      </c>
      <c r="AG2374" s="116">
        <v>-1</v>
      </c>
      <c r="AH2374" s="116">
        <v>-1</v>
      </c>
      <c r="AI2374" s="116">
        <v>-1</v>
      </c>
      <c r="AJ2374" s="116">
        <v>0</v>
      </c>
      <c r="AM2374" s="116" t="s">
        <v>319</v>
      </c>
      <c r="AN2374" s="116">
        <v>-1</v>
      </c>
      <c r="AQ2374" s="116">
        <v>778</v>
      </c>
      <c r="AR2374" s="116" t="s">
        <v>329</v>
      </c>
      <c r="AS2374" s="116" t="s">
        <v>250</v>
      </c>
      <c r="AT2374" s="116" t="s">
        <v>268</v>
      </c>
      <c r="AV2374" s="116">
        <v>133.94003022285801</v>
      </c>
      <c r="AW2374" s="116">
        <v>0.83503940769999996</v>
      </c>
    </row>
    <row r="2375" spans="1:49" x14ac:dyDescent="0.25">
      <c r="A2375" s="127">
        <v>190000</v>
      </c>
      <c r="B2375" s="127">
        <v>760000</v>
      </c>
      <c r="C2375" s="127">
        <v>760000</v>
      </c>
      <c r="D2375" s="116" t="s">
        <v>314</v>
      </c>
      <c r="E2375" s="116" t="s">
        <v>315</v>
      </c>
      <c r="F2375" s="116" t="s">
        <v>316</v>
      </c>
      <c r="G2375" s="116" t="s">
        <v>317</v>
      </c>
      <c r="H2375" s="116">
        <v>0.36</v>
      </c>
      <c r="I2375" s="116">
        <v>0.57999999999999996</v>
      </c>
      <c r="J2375" s="116" t="s">
        <v>268</v>
      </c>
      <c r="K2375" s="116">
        <v>1.306330149237E-2</v>
      </c>
      <c r="L2375" s="116">
        <v>3879.0671357565002</v>
      </c>
      <c r="M2375" s="116">
        <v>10.5235838375499</v>
      </c>
      <c r="N2375" s="116">
        <v>1.83916785925444</v>
      </c>
      <c r="O2375" s="116">
        <v>0.13747274845020999</v>
      </c>
      <c r="P2375" s="116">
        <v>2.4025604240519999E-2</v>
      </c>
      <c r="Q2375" s="116">
        <v>50.673423503554602</v>
      </c>
      <c r="R2375" s="116">
        <v>1310</v>
      </c>
      <c r="S2375" s="116" t="s">
        <v>318</v>
      </c>
      <c r="T2375" s="116">
        <v>1310</v>
      </c>
      <c r="U2375" s="116" t="s">
        <v>268</v>
      </c>
      <c r="V2375" s="116" t="s">
        <v>268</v>
      </c>
      <c r="Z2375" s="116">
        <v>0</v>
      </c>
      <c r="AA2375" s="116">
        <v>1</v>
      </c>
      <c r="AB2375" s="116">
        <v>0.13747274845020999</v>
      </c>
      <c r="AC2375" s="116">
        <v>2.4025604240519999E-2</v>
      </c>
      <c r="AD2375" s="116">
        <v>50.673423503553501</v>
      </c>
      <c r="AF2375" s="116">
        <v>-1</v>
      </c>
      <c r="AG2375" s="116">
        <v>-1</v>
      </c>
      <c r="AH2375" s="116">
        <v>-1</v>
      </c>
      <c r="AI2375" s="116">
        <v>-1</v>
      </c>
      <c r="AJ2375" s="116">
        <v>0</v>
      </c>
      <c r="AM2375" s="116" t="s">
        <v>319</v>
      </c>
      <c r="AN2375" s="116">
        <v>-1</v>
      </c>
      <c r="AQ2375" s="116">
        <v>778</v>
      </c>
      <c r="AR2375" s="116" t="s">
        <v>329</v>
      </c>
      <c r="AS2375" s="116" t="s">
        <v>250</v>
      </c>
      <c r="AT2375" s="116" t="s">
        <v>268</v>
      </c>
      <c r="AV2375" s="116">
        <v>49.756228999285298</v>
      </c>
      <c r="AW2375" s="116">
        <v>4.1097667099999999E-2</v>
      </c>
    </row>
    <row r="2376" spans="1:49" x14ac:dyDescent="0.25">
      <c r="A2376" s="127">
        <v>190000</v>
      </c>
      <c r="B2376" s="127">
        <v>760000</v>
      </c>
      <c r="C2376" s="127">
        <v>760000</v>
      </c>
      <c r="D2376" s="116" t="s">
        <v>314</v>
      </c>
      <c r="E2376" s="116" t="s">
        <v>315</v>
      </c>
      <c r="F2376" s="116" t="s">
        <v>316</v>
      </c>
      <c r="G2376" s="116" t="s">
        <v>317</v>
      </c>
      <c r="H2376" s="116">
        <v>0.36</v>
      </c>
      <c r="I2376" s="116">
        <v>0.57999999999999996</v>
      </c>
      <c r="J2376" s="116" t="s">
        <v>268</v>
      </c>
      <c r="K2376" s="116">
        <v>5.5997956416760003E-2</v>
      </c>
      <c r="L2376" s="116">
        <v>3879.0671357565002</v>
      </c>
      <c r="M2376" s="116">
        <v>10.5235838375499</v>
      </c>
      <c r="N2376" s="116">
        <v>1.83916785925444</v>
      </c>
      <c r="O2376" s="116">
        <v>0.58929918908331003</v>
      </c>
      <c r="P2376" s="116">
        <v>0.10298964162564</v>
      </c>
      <c r="Q2376" s="116">
        <v>217.21983240580599</v>
      </c>
      <c r="R2376" s="116">
        <v>1310</v>
      </c>
      <c r="S2376" s="116" t="s">
        <v>318</v>
      </c>
      <c r="T2376" s="116">
        <v>1310</v>
      </c>
      <c r="U2376" s="116" t="s">
        <v>268</v>
      </c>
      <c r="V2376" s="116" t="s">
        <v>268</v>
      </c>
      <c r="Z2376" s="116">
        <v>0</v>
      </c>
      <c r="AA2376" s="116">
        <v>1</v>
      </c>
      <c r="AB2376" s="116">
        <v>0.58929918908331003</v>
      </c>
      <c r="AC2376" s="116">
        <v>0.10298964162564</v>
      </c>
      <c r="AD2376" s="116">
        <v>217.21983240580599</v>
      </c>
      <c r="AF2376" s="116">
        <v>-1</v>
      </c>
      <c r="AG2376" s="116">
        <v>-1</v>
      </c>
      <c r="AH2376" s="116">
        <v>-1</v>
      </c>
      <c r="AI2376" s="116">
        <v>-1</v>
      </c>
      <c r="AJ2376" s="116">
        <v>0</v>
      </c>
      <c r="AM2376" s="116" t="s">
        <v>319</v>
      </c>
      <c r="AN2376" s="116">
        <v>-1</v>
      </c>
      <c r="AQ2376" s="116">
        <v>778</v>
      </c>
      <c r="AR2376" s="116" t="s">
        <v>329</v>
      </c>
      <c r="AS2376" s="116" t="s">
        <v>250</v>
      </c>
      <c r="AT2376" s="116" t="s">
        <v>268</v>
      </c>
      <c r="AV2376" s="116">
        <v>69.772770065930601</v>
      </c>
      <c r="AW2376" s="116">
        <v>0.17617180239999999</v>
      </c>
    </row>
    <row r="2377" spans="1:49" x14ac:dyDescent="0.25">
      <c r="A2377" s="127">
        <v>190000</v>
      </c>
      <c r="B2377" s="127">
        <v>770000</v>
      </c>
      <c r="C2377" s="127">
        <v>770000</v>
      </c>
      <c r="D2377" s="116" t="s">
        <v>314</v>
      </c>
      <c r="E2377" s="116" t="s">
        <v>315</v>
      </c>
      <c r="F2377" s="116" t="s">
        <v>316</v>
      </c>
      <c r="G2377" s="116" t="s">
        <v>317</v>
      </c>
      <c r="H2377" s="116">
        <v>0.36</v>
      </c>
      <c r="I2377" s="116">
        <v>0.57999999999999996</v>
      </c>
      <c r="J2377" s="116" t="s">
        <v>268</v>
      </c>
      <c r="K2377" s="116">
        <v>0.34024418050208999</v>
      </c>
      <c r="L2377" s="116">
        <v>3842.85786687772</v>
      </c>
      <c r="M2377" s="116">
        <v>11.1672800128026</v>
      </c>
      <c r="N2377" s="116">
        <v>1.9597786922740601</v>
      </c>
      <c r="O2377" s="116">
        <v>3.79960203639344</v>
      </c>
      <c r="P2377" s="116">
        <v>0.66680329511824998</v>
      </c>
      <c r="Q2377" s="116">
        <v>1307.51002570183</v>
      </c>
      <c r="R2377" s="116">
        <v>1210</v>
      </c>
      <c r="S2377" s="116" t="s">
        <v>318</v>
      </c>
      <c r="T2377" s="116">
        <v>1210</v>
      </c>
      <c r="U2377" s="116" t="s">
        <v>268</v>
      </c>
      <c r="V2377" s="116" t="s">
        <v>268</v>
      </c>
      <c r="Z2377" s="116">
        <v>0</v>
      </c>
      <c r="AA2377" s="116">
        <v>1</v>
      </c>
      <c r="AB2377" s="116">
        <v>3.79960203639344</v>
      </c>
      <c r="AC2377" s="116">
        <v>0.66680329511824998</v>
      </c>
      <c r="AD2377" s="116">
        <v>1307.51002570183</v>
      </c>
      <c r="AF2377" s="116">
        <v>-1</v>
      </c>
      <c r="AG2377" s="116">
        <v>-1</v>
      </c>
      <c r="AH2377" s="116">
        <v>-1</v>
      </c>
      <c r="AI2377" s="116">
        <v>-1</v>
      </c>
      <c r="AJ2377" s="116">
        <v>0</v>
      </c>
      <c r="AM2377" s="116" t="s">
        <v>319</v>
      </c>
      <c r="AN2377" s="116">
        <v>-1</v>
      </c>
      <c r="AQ2377" s="116">
        <v>778</v>
      </c>
      <c r="AR2377" s="116" t="s">
        <v>329</v>
      </c>
      <c r="AS2377" s="116" t="s">
        <v>250</v>
      </c>
      <c r="AT2377" s="116" t="s">
        <v>268</v>
      </c>
      <c r="AV2377" s="116">
        <v>238.40409570125999</v>
      </c>
      <c r="AW2377" s="116">
        <v>1.0604298667000001</v>
      </c>
    </row>
    <row r="2378" spans="1:49" x14ac:dyDescent="0.25">
      <c r="A2378" s="127">
        <v>190000</v>
      </c>
      <c r="B2378" s="127">
        <v>770000</v>
      </c>
      <c r="C2378" s="127">
        <v>770000</v>
      </c>
      <c r="D2378" s="116" t="s">
        <v>314</v>
      </c>
      <c r="E2378" s="116" t="s">
        <v>315</v>
      </c>
      <c r="F2378" s="116" t="s">
        <v>316</v>
      </c>
      <c r="G2378" s="116" t="s">
        <v>317</v>
      </c>
      <c r="H2378" s="116">
        <v>0.36</v>
      </c>
      <c r="I2378" s="116">
        <v>0.57999999999999996</v>
      </c>
      <c r="J2378" s="116" t="s">
        <v>268</v>
      </c>
      <c r="K2378" s="116">
        <v>2.62590860011E-3</v>
      </c>
      <c r="L2378" s="116">
        <v>3842.85786687772</v>
      </c>
      <c r="M2378" s="116">
        <v>11.1672800128026</v>
      </c>
      <c r="N2378" s="116">
        <v>1.9597786922740601</v>
      </c>
      <c r="O2378" s="116">
        <v>2.9324256625529999E-2</v>
      </c>
      <c r="P2378" s="116">
        <v>5.1461997223599997E-3</v>
      </c>
      <c r="Q2378" s="116">
        <v>10.090993521661501</v>
      </c>
      <c r="R2378" s="116">
        <v>1310</v>
      </c>
      <c r="S2378" s="116" t="s">
        <v>318</v>
      </c>
      <c r="T2378" s="116">
        <v>1310</v>
      </c>
      <c r="U2378" s="116" t="s">
        <v>268</v>
      </c>
      <c r="V2378" s="116" t="s">
        <v>268</v>
      </c>
      <c r="Z2378" s="116">
        <v>0</v>
      </c>
      <c r="AA2378" s="116">
        <v>1</v>
      </c>
      <c r="AB2378" s="116">
        <v>2.9324256625529999E-2</v>
      </c>
      <c r="AC2378" s="116">
        <v>5.1461997223599997E-3</v>
      </c>
      <c r="AD2378" s="116">
        <v>10.0909935216602</v>
      </c>
      <c r="AF2378" s="116">
        <v>-1</v>
      </c>
      <c r="AG2378" s="116">
        <v>-1</v>
      </c>
      <c r="AH2378" s="116">
        <v>-1</v>
      </c>
      <c r="AI2378" s="116">
        <v>-1</v>
      </c>
      <c r="AJ2378" s="116">
        <v>0</v>
      </c>
      <c r="AM2378" s="116" t="s">
        <v>319</v>
      </c>
      <c r="AN2378" s="116">
        <v>-1</v>
      </c>
      <c r="AQ2378" s="116">
        <v>778</v>
      </c>
      <c r="AR2378" s="116" t="s">
        <v>329</v>
      </c>
      <c r="AS2378" s="116" t="s">
        <v>250</v>
      </c>
      <c r="AT2378" s="116" t="s">
        <v>268</v>
      </c>
      <c r="AV2378" s="116">
        <v>14.3111351366683</v>
      </c>
      <c r="AW2378" s="116">
        <v>8.1840986000000001E-3</v>
      </c>
    </row>
    <row r="2379" spans="1:49" x14ac:dyDescent="0.25">
      <c r="A2379" s="127">
        <v>190000</v>
      </c>
      <c r="B2379" s="127">
        <v>770000</v>
      </c>
      <c r="C2379" s="127">
        <v>770000</v>
      </c>
      <c r="D2379" s="116" t="s">
        <v>314</v>
      </c>
      <c r="E2379" s="116" t="s">
        <v>315</v>
      </c>
      <c r="F2379" s="116" t="s">
        <v>316</v>
      </c>
      <c r="G2379" s="116" t="s">
        <v>317</v>
      </c>
      <c r="H2379" s="116">
        <v>0.36</v>
      </c>
      <c r="I2379" s="116">
        <v>0.57999999999999996</v>
      </c>
      <c r="J2379" s="116" t="s">
        <v>268</v>
      </c>
      <c r="K2379" s="116">
        <v>6.4582194848399999E-2</v>
      </c>
      <c r="L2379" s="116">
        <v>3842.85786687772</v>
      </c>
      <c r="M2379" s="116">
        <v>11.1672800128026</v>
      </c>
      <c r="N2379" s="116">
        <v>1.9597786922740601</v>
      </c>
      <c r="O2379" s="116">
        <v>0.72120745371348005</v>
      </c>
      <c r="P2379" s="116">
        <v>0.12656680936419001</v>
      </c>
      <c r="Q2379" s="116">
        <v>248.18019553341199</v>
      </c>
      <c r="R2379" s="116">
        <v>1310</v>
      </c>
      <c r="S2379" s="116" t="s">
        <v>318</v>
      </c>
      <c r="T2379" s="116">
        <v>1310</v>
      </c>
      <c r="U2379" s="116" t="s">
        <v>268</v>
      </c>
      <c r="V2379" s="116" t="s">
        <v>268</v>
      </c>
      <c r="Z2379" s="116">
        <v>0</v>
      </c>
      <c r="AA2379" s="116">
        <v>1</v>
      </c>
      <c r="AB2379" s="116">
        <v>0.72120745371348005</v>
      </c>
      <c r="AC2379" s="116">
        <v>0.12656680936419001</v>
      </c>
      <c r="AD2379" s="116">
        <v>248.18019553341301</v>
      </c>
      <c r="AF2379" s="116">
        <v>-1</v>
      </c>
      <c r="AG2379" s="116">
        <v>-1</v>
      </c>
      <c r="AH2379" s="116">
        <v>-1</v>
      </c>
      <c r="AI2379" s="116">
        <v>-1</v>
      </c>
      <c r="AJ2379" s="116">
        <v>0</v>
      </c>
      <c r="AM2379" s="116" t="s">
        <v>319</v>
      </c>
      <c r="AN2379" s="116">
        <v>-1</v>
      </c>
      <c r="AQ2379" s="116">
        <v>778</v>
      </c>
      <c r="AR2379" s="116" t="s">
        <v>329</v>
      </c>
      <c r="AS2379" s="116" t="s">
        <v>250</v>
      </c>
      <c r="AT2379" s="116" t="s">
        <v>268</v>
      </c>
      <c r="AV2379" s="116">
        <v>106.71260656989899</v>
      </c>
      <c r="AW2379" s="116">
        <v>0.20128158600000001</v>
      </c>
    </row>
    <row r="2380" spans="1:49" x14ac:dyDescent="0.25">
      <c r="A2380" s="127">
        <v>190000</v>
      </c>
      <c r="B2380" s="127">
        <v>770000</v>
      </c>
      <c r="C2380" s="127">
        <v>770000</v>
      </c>
      <c r="D2380" s="116" t="s">
        <v>314</v>
      </c>
      <c r="E2380" s="116" t="s">
        <v>315</v>
      </c>
      <c r="F2380" s="116" t="s">
        <v>316</v>
      </c>
      <c r="G2380" s="116" t="s">
        <v>317</v>
      </c>
      <c r="H2380" s="116">
        <v>0.36</v>
      </c>
      <c r="I2380" s="116">
        <v>0.57999999999999996</v>
      </c>
      <c r="J2380" s="116" t="s">
        <v>268</v>
      </c>
      <c r="K2380" s="116">
        <v>0.15786402715435</v>
      </c>
      <c r="L2380" s="116">
        <v>3842.85786687772</v>
      </c>
      <c r="M2380" s="116">
        <v>11.1672800128026</v>
      </c>
      <c r="N2380" s="116">
        <v>1.9597786922740601</v>
      </c>
      <c r="O2380" s="116">
        <v>1.76291179518138</v>
      </c>
      <c r="P2380" s="116">
        <v>0.30937855669367997</v>
      </c>
      <c r="Q2380" s="116">
        <v>606.64901864711999</v>
      </c>
      <c r="R2380" s="116">
        <v>1310</v>
      </c>
      <c r="S2380" s="116" t="s">
        <v>318</v>
      </c>
      <c r="T2380" s="116">
        <v>1310</v>
      </c>
      <c r="U2380" s="116" t="s">
        <v>268</v>
      </c>
      <c r="V2380" s="116" t="s">
        <v>268</v>
      </c>
      <c r="Z2380" s="116">
        <v>0</v>
      </c>
      <c r="AA2380" s="116">
        <v>1</v>
      </c>
      <c r="AB2380" s="116">
        <v>1.76291179518138</v>
      </c>
      <c r="AC2380" s="116">
        <v>0.30937855669367997</v>
      </c>
      <c r="AD2380" s="116">
        <v>606.64901864711999</v>
      </c>
      <c r="AF2380" s="116">
        <v>-1</v>
      </c>
      <c r="AG2380" s="116">
        <v>-1</v>
      </c>
      <c r="AH2380" s="116">
        <v>-1</v>
      </c>
      <c r="AI2380" s="116">
        <v>-1</v>
      </c>
      <c r="AJ2380" s="116">
        <v>0</v>
      </c>
      <c r="AM2380" s="116" t="s">
        <v>319</v>
      </c>
      <c r="AN2380" s="116">
        <v>-1</v>
      </c>
      <c r="AQ2380" s="116">
        <v>778</v>
      </c>
      <c r="AR2380" s="116" t="s">
        <v>329</v>
      </c>
      <c r="AS2380" s="116" t="s">
        <v>250</v>
      </c>
      <c r="AT2380" s="116" t="s">
        <v>268</v>
      </c>
      <c r="AV2380" s="116">
        <v>101.114656601774</v>
      </c>
      <c r="AW2380" s="116">
        <v>0.49201055849999997</v>
      </c>
    </row>
    <row r="2381" spans="1:49" x14ac:dyDescent="0.25">
      <c r="A2381" s="127">
        <v>190000</v>
      </c>
      <c r="B2381" s="127">
        <v>770000</v>
      </c>
      <c r="C2381" s="127">
        <v>770000</v>
      </c>
      <c r="D2381" s="116" t="s">
        <v>314</v>
      </c>
      <c r="E2381" s="116" t="s">
        <v>315</v>
      </c>
      <c r="F2381" s="116" t="s">
        <v>316</v>
      </c>
      <c r="G2381" s="116" t="s">
        <v>317</v>
      </c>
      <c r="H2381" s="116">
        <v>0.36</v>
      </c>
      <c r="I2381" s="116">
        <v>0.57999999999999996</v>
      </c>
      <c r="J2381" s="116" t="s">
        <v>268</v>
      </c>
      <c r="K2381" s="116">
        <v>5.2447142516910003E-2</v>
      </c>
      <c r="L2381" s="116">
        <v>3842.85786687772</v>
      </c>
      <c r="M2381" s="116">
        <v>11.1672800128026</v>
      </c>
      <c r="N2381" s="116">
        <v>1.9597786922740601</v>
      </c>
      <c r="O2381" s="116">
        <v>0.58569192635778</v>
      </c>
      <c r="P2381" s="116">
        <v>0.10278479237531001</v>
      </c>
      <c r="Q2381" s="116">
        <v>201.546914216391</v>
      </c>
      <c r="R2381" s="116">
        <v>1310</v>
      </c>
      <c r="S2381" s="116" t="s">
        <v>318</v>
      </c>
      <c r="T2381" s="116">
        <v>1310</v>
      </c>
      <c r="U2381" s="116" t="s">
        <v>268</v>
      </c>
      <c r="V2381" s="116" t="s">
        <v>268</v>
      </c>
      <c r="Z2381" s="116">
        <v>0</v>
      </c>
      <c r="AA2381" s="116">
        <v>1</v>
      </c>
      <c r="AB2381" s="116">
        <v>0.58569192635778</v>
      </c>
      <c r="AC2381" s="116">
        <v>0.10278479237531001</v>
      </c>
      <c r="AD2381" s="116">
        <v>201.546914216392</v>
      </c>
      <c r="AF2381" s="116">
        <v>-1</v>
      </c>
      <c r="AG2381" s="116">
        <v>-1</v>
      </c>
      <c r="AH2381" s="116">
        <v>-1</v>
      </c>
      <c r="AI2381" s="116">
        <v>-1</v>
      </c>
      <c r="AJ2381" s="116">
        <v>0</v>
      </c>
      <c r="AM2381" s="116" t="s">
        <v>319</v>
      </c>
      <c r="AN2381" s="116">
        <v>-1</v>
      </c>
      <c r="AQ2381" s="116">
        <v>778</v>
      </c>
      <c r="AR2381" s="116" t="s">
        <v>329</v>
      </c>
      <c r="AS2381" s="116" t="s">
        <v>250</v>
      </c>
      <c r="AT2381" s="116" t="s">
        <v>268</v>
      </c>
      <c r="AV2381" s="116">
        <v>66.268115329218901</v>
      </c>
      <c r="AW2381" s="116">
        <v>0.1634605955</v>
      </c>
    </row>
    <row r="2382" spans="1:49" x14ac:dyDescent="0.25">
      <c r="A2382" s="127">
        <v>190000</v>
      </c>
      <c r="B2382" s="127">
        <v>770000</v>
      </c>
      <c r="C2382" s="127">
        <v>770000</v>
      </c>
      <c r="D2382" s="116" t="s">
        <v>314</v>
      </c>
      <c r="E2382" s="116" t="s">
        <v>315</v>
      </c>
      <c r="F2382" s="116" t="s">
        <v>316</v>
      </c>
      <c r="G2382" s="116" t="s">
        <v>317</v>
      </c>
      <c r="H2382" s="116">
        <v>0.36</v>
      </c>
      <c r="I2382" s="116">
        <v>0.57999999999999996</v>
      </c>
      <c r="J2382" s="116" t="s">
        <v>268</v>
      </c>
      <c r="K2382" s="116">
        <v>0.43156231177461002</v>
      </c>
      <c r="L2382" s="116">
        <v>3845.13477879634</v>
      </c>
      <c r="M2382" s="116">
        <v>10.0289735107708</v>
      </c>
      <c r="N2382" s="116">
        <v>1.6299607267338501</v>
      </c>
      <c r="O2382" s="116">
        <v>4.3281269930345898</v>
      </c>
      <c r="P2382" s="116">
        <v>0.70342961933107995</v>
      </c>
      <c r="Q2382" s="116">
        <v>1659.4152542223001</v>
      </c>
      <c r="R2382" s="116">
        <v>1210</v>
      </c>
      <c r="S2382" s="116" t="s">
        <v>318</v>
      </c>
      <c r="T2382" s="116">
        <v>1210</v>
      </c>
      <c r="U2382" s="116" t="s">
        <v>268</v>
      </c>
      <c r="V2382" s="116" t="s">
        <v>268</v>
      </c>
      <c r="Z2382" s="116">
        <v>0</v>
      </c>
      <c r="AA2382" s="116">
        <v>1</v>
      </c>
      <c r="AB2382" s="116">
        <v>4.3281269930345898</v>
      </c>
      <c r="AC2382" s="116">
        <v>0.70342961933107995</v>
      </c>
      <c r="AD2382" s="116">
        <v>1659.4152542223001</v>
      </c>
      <c r="AF2382" s="116">
        <v>-1</v>
      </c>
      <c r="AG2382" s="116">
        <v>-1</v>
      </c>
      <c r="AH2382" s="116">
        <v>-1</v>
      </c>
      <c r="AI2382" s="116">
        <v>-1</v>
      </c>
      <c r="AJ2382" s="116">
        <v>0</v>
      </c>
      <c r="AM2382" s="116" t="s">
        <v>319</v>
      </c>
      <c r="AN2382" s="116">
        <v>-1</v>
      </c>
      <c r="AQ2382" s="116">
        <v>778</v>
      </c>
      <c r="AR2382" s="116" t="s">
        <v>329</v>
      </c>
      <c r="AS2382" s="116" t="s">
        <v>250</v>
      </c>
      <c r="AT2382" s="116" t="s">
        <v>268</v>
      </c>
      <c r="AV2382" s="116">
        <v>199.47188903929799</v>
      </c>
      <c r="AW2382" s="116">
        <v>1.3458355671</v>
      </c>
    </row>
    <row r="2383" spans="1:49" x14ac:dyDescent="0.25">
      <c r="A2383" s="127">
        <v>190000</v>
      </c>
      <c r="B2383" s="127">
        <v>770000</v>
      </c>
      <c r="C2383" s="127">
        <v>770000</v>
      </c>
      <c r="D2383" s="116" t="s">
        <v>314</v>
      </c>
      <c r="E2383" s="116" t="s">
        <v>315</v>
      </c>
      <c r="F2383" s="116" t="s">
        <v>316</v>
      </c>
      <c r="G2383" s="116" t="s">
        <v>317</v>
      </c>
      <c r="H2383" s="116">
        <v>0.36</v>
      </c>
      <c r="I2383" s="116">
        <v>0.57999999999999996</v>
      </c>
      <c r="J2383" s="116" t="s">
        <v>268</v>
      </c>
      <c r="K2383" s="116">
        <v>0.13668034453771999</v>
      </c>
      <c r="L2383" s="116">
        <v>3845.13477879634</v>
      </c>
      <c r="M2383" s="116">
        <v>10.0289735107708</v>
      </c>
      <c r="N2383" s="116">
        <v>1.6299607267338501</v>
      </c>
      <c r="O2383" s="116">
        <v>1.37076355481185</v>
      </c>
      <c r="P2383" s="116">
        <v>0.22278359371293999</v>
      </c>
      <c r="Q2383" s="116">
        <v>525.55434635986501</v>
      </c>
      <c r="R2383" s="116">
        <v>1310</v>
      </c>
      <c r="S2383" s="116" t="s">
        <v>318</v>
      </c>
      <c r="T2383" s="116">
        <v>1310</v>
      </c>
      <c r="U2383" s="116" t="s">
        <v>268</v>
      </c>
      <c r="V2383" s="116" t="s">
        <v>268</v>
      </c>
      <c r="Z2383" s="116">
        <v>0</v>
      </c>
      <c r="AA2383" s="116">
        <v>1</v>
      </c>
      <c r="AB2383" s="116">
        <v>1.37076355481185</v>
      </c>
      <c r="AC2383" s="116">
        <v>0.22278359371293999</v>
      </c>
      <c r="AD2383" s="116">
        <v>525.55434635986501</v>
      </c>
      <c r="AF2383" s="116">
        <v>-1</v>
      </c>
      <c r="AG2383" s="116">
        <v>-1</v>
      </c>
      <c r="AH2383" s="116">
        <v>-1</v>
      </c>
      <c r="AI2383" s="116">
        <v>-1</v>
      </c>
      <c r="AJ2383" s="116">
        <v>0</v>
      </c>
      <c r="AM2383" s="116" t="s">
        <v>319</v>
      </c>
      <c r="AN2383" s="116">
        <v>-1</v>
      </c>
      <c r="AQ2383" s="116">
        <v>778</v>
      </c>
      <c r="AR2383" s="116" t="s">
        <v>329</v>
      </c>
      <c r="AS2383" s="116" t="s">
        <v>250</v>
      </c>
      <c r="AT2383" s="116" t="s">
        <v>268</v>
      </c>
      <c r="AV2383" s="116">
        <v>95.903799375356101</v>
      </c>
      <c r="AW2383" s="116">
        <v>0.42624034579999998</v>
      </c>
    </row>
    <row r="2384" spans="1:49" x14ac:dyDescent="0.25">
      <c r="A2384" s="127">
        <v>190000</v>
      </c>
      <c r="B2384" s="127">
        <v>770000</v>
      </c>
      <c r="C2384" s="127">
        <v>770000</v>
      </c>
      <c r="D2384" s="116" t="s">
        <v>314</v>
      </c>
      <c r="E2384" s="116" t="s">
        <v>315</v>
      </c>
      <c r="F2384" s="116" t="s">
        <v>316</v>
      </c>
      <c r="G2384" s="116" t="s">
        <v>317</v>
      </c>
      <c r="H2384" s="116">
        <v>0.36</v>
      </c>
      <c r="I2384" s="116">
        <v>0.57999999999999996</v>
      </c>
      <c r="J2384" s="116" t="s">
        <v>268</v>
      </c>
      <c r="K2384" s="116">
        <v>4.9520797332559999E-2</v>
      </c>
      <c r="L2384" s="116">
        <v>3845.13477879634</v>
      </c>
      <c r="M2384" s="116">
        <v>10.0289735107708</v>
      </c>
      <c r="N2384" s="116">
        <v>1.6299607267338501</v>
      </c>
      <c r="O2384" s="116">
        <v>0.49664276468056001</v>
      </c>
      <c r="P2384" s="116">
        <v>8.0716954808630004E-2</v>
      </c>
      <c r="Q2384" s="116">
        <v>190.41414009717801</v>
      </c>
      <c r="R2384" s="116">
        <v>1310</v>
      </c>
      <c r="S2384" s="116" t="s">
        <v>318</v>
      </c>
      <c r="T2384" s="116">
        <v>1310</v>
      </c>
      <c r="U2384" s="116" t="s">
        <v>268</v>
      </c>
      <c r="V2384" s="116" t="s">
        <v>268</v>
      </c>
      <c r="Z2384" s="116">
        <v>0</v>
      </c>
      <c r="AA2384" s="116">
        <v>1</v>
      </c>
      <c r="AB2384" s="116">
        <v>0.49664276468056001</v>
      </c>
      <c r="AC2384" s="116">
        <v>8.0716954808630004E-2</v>
      </c>
      <c r="AD2384" s="116">
        <v>190.41414009717701</v>
      </c>
      <c r="AF2384" s="116">
        <v>-1</v>
      </c>
      <c r="AG2384" s="116">
        <v>-1</v>
      </c>
      <c r="AH2384" s="116">
        <v>-1</v>
      </c>
      <c r="AI2384" s="116">
        <v>-1</v>
      </c>
      <c r="AJ2384" s="116">
        <v>0</v>
      </c>
      <c r="AM2384" s="116" t="s">
        <v>319</v>
      </c>
      <c r="AN2384" s="116">
        <v>-1</v>
      </c>
      <c r="AQ2384" s="116">
        <v>778</v>
      </c>
      <c r="AR2384" s="116" t="s">
        <v>329</v>
      </c>
      <c r="AS2384" s="116" t="s">
        <v>250</v>
      </c>
      <c r="AT2384" s="116" t="s">
        <v>268</v>
      </c>
      <c r="AV2384" s="116">
        <v>60.544584765990301</v>
      </c>
      <c r="AW2384" s="116">
        <v>0.15443158160000001</v>
      </c>
    </row>
    <row r="2385" spans="1:49" x14ac:dyDescent="0.25">
      <c r="A2385" s="127">
        <v>190000</v>
      </c>
      <c r="B2385" s="127">
        <v>770000</v>
      </c>
      <c r="C2385" s="127">
        <v>770000</v>
      </c>
      <c r="D2385" s="116" t="s">
        <v>314</v>
      </c>
      <c r="E2385" s="116" t="s">
        <v>315</v>
      </c>
      <c r="F2385" s="116" t="s">
        <v>316</v>
      </c>
      <c r="G2385" s="116" t="s">
        <v>317</v>
      </c>
      <c r="H2385" s="116">
        <v>0.36</v>
      </c>
      <c r="I2385" s="116">
        <v>0.57999999999999996</v>
      </c>
      <c r="J2385" s="116" t="s">
        <v>268</v>
      </c>
      <c r="K2385" s="116">
        <v>0.26308347903654</v>
      </c>
      <c r="L2385" s="116">
        <v>3878.3828209295798</v>
      </c>
      <c r="M2385" s="116">
        <v>10.5394321952715</v>
      </c>
      <c r="N2385" s="116">
        <v>1.8472268130929901</v>
      </c>
      <c r="O2385" s="116">
        <v>2.7727504890018002</v>
      </c>
      <c r="P2385" s="116">
        <v>0.48597485655808997</v>
      </c>
      <c r="Q2385" s="116">
        <v>1020.33844556571</v>
      </c>
      <c r="R2385" s="116">
        <v>1210</v>
      </c>
      <c r="S2385" s="116" t="s">
        <v>318</v>
      </c>
      <c r="T2385" s="116">
        <v>1210</v>
      </c>
      <c r="U2385" s="116" t="s">
        <v>268</v>
      </c>
      <c r="V2385" s="116" t="s">
        <v>268</v>
      </c>
      <c r="Z2385" s="116">
        <v>0</v>
      </c>
      <c r="AA2385" s="116">
        <v>1</v>
      </c>
      <c r="AB2385" s="116">
        <v>2.7727504890018002</v>
      </c>
      <c r="AC2385" s="116">
        <v>0.48597485655808997</v>
      </c>
      <c r="AD2385" s="116">
        <v>1020.33844556571</v>
      </c>
      <c r="AF2385" s="116">
        <v>-1</v>
      </c>
      <c r="AG2385" s="116">
        <v>-1</v>
      </c>
      <c r="AH2385" s="116">
        <v>-1</v>
      </c>
      <c r="AI2385" s="116">
        <v>-1</v>
      </c>
      <c r="AJ2385" s="116">
        <v>0</v>
      </c>
      <c r="AM2385" s="116" t="s">
        <v>319</v>
      </c>
      <c r="AN2385" s="116">
        <v>-1</v>
      </c>
      <c r="AQ2385" s="116">
        <v>778</v>
      </c>
      <c r="AR2385" s="116" t="s">
        <v>329</v>
      </c>
      <c r="AS2385" s="116" t="s">
        <v>250</v>
      </c>
      <c r="AT2385" s="116" t="s">
        <v>268</v>
      </c>
      <c r="AV2385" s="116">
        <v>142.59595147026999</v>
      </c>
      <c r="AW2385" s="116">
        <v>0.82752509780000005</v>
      </c>
    </row>
    <row r="2386" spans="1:49" x14ac:dyDescent="0.25">
      <c r="A2386" s="127">
        <v>190000</v>
      </c>
      <c r="B2386" s="127">
        <v>770000</v>
      </c>
      <c r="C2386" s="127">
        <v>770000</v>
      </c>
      <c r="D2386" s="116" t="s">
        <v>314</v>
      </c>
      <c r="E2386" s="116" t="s">
        <v>315</v>
      </c>
      <c r="F2386" s="116" t="s">
        <v>316</v>
      </c>
      <c r="G2386" s="116" t="s">
        <v>317</v>
      </c>
      <c r="H2386" s="116">
        <v>0.36</v>
      </c>
      <c r="I2386" s="116">
        <v>0.57999999999999996</v>
      </c>
      <c r="J2386" s="116" t="s">
        <v>268</v>
      </c>
      <c r="K2386" s="116">
        <v>2.1834258115230001E-2</v>
      </c>
      <c r="L2386" s="116">
        <v>3878.3828209295798</v>
      </c>
      <c r="M2386" s="116">
        <v>10.5394321952715</v>
      </c>
      <c r="N2386" s="116">
        <v>1.8472268130929901</v>
      </c>
      <c r="O2386" s="116">
        <v>0.23012068293953999</v>
      </c>
      <c r="P2386" s="116">
        <v>4.033282703445E-2</v>
      </c>
      <c r="Q2386" s="116">
        <v>84.681611581858206</v>
      </c>
      <c r="R2386" s="116">
        <v>1310</v>
      </c>
      <c r="S2386" s="116" t="s">
        <v>318</v>
      </c>
      <c r="T2386" s="116">
        <v>1310</v>
      </c>
      <c r="U2386" s="116" t="s">
        <v>268</v>
      </c>
      <c r="V2386" s="116" t="s">
        <v>268</v>
      </c>
      <c r="Z2386" s="116">
        <v>0</v>
      </c>
      <c r="AA2386" s="116">
        <v>1</v>
      </c>
      <c r="AB2386" s="116">
        <v>0.23012068293953999</v>
      </c>
      <c r="AC2386" s="116">
        <v>4.033282703445E-2</v>
      </c>
      <c r="AD2386" s="116">
        <v>84.681611581857794</v>
      </c>
      <c r="AF2386" s="116">
        <v>-1</v>
      </c>
      <c r="AG2386" s="116">
        <v>-1</v>
      </c>
      <c r="AH2386" s="116">
        <v>-1</v>
      </c>
      <c r="AI2386" s="116">
        <v>-1</v>
      </c>
      <c r="AJ2386" s="116">
        <v>0</v>
      </c>
      <c r="AM2386" s="116" t="s">
        <v>319</v>
      </c>
      <c r="AN2386" s="116">
        <v>-1</v>
      </c>
      <c r="AQ2386" s="116">
        <v>778</v>
      </c>
      <c r="AR2386" s="116" t="s">
        <v>329</v>
      </c>
      <c r="AS2386" s="116" t="s">
        <v>250</v>
      </c>
      <c r="AT2386" s="116" t="s">
        <v>268</v>
      </c>
      <c r="AV2386" s="116">
        <v>44.311508575652098</v>
      </c>
      <c r="AW2386" s="116">
        <v>6.8679328100000006E-2</v>
      </c>
    </row>
    <row r="2387" spans="1:49" x14ac:dyDescent="0.25">
      <c r="A2387" s="127">
        <v>190000</v>
      </c>
      <c r="B2387" s="127">
        <v>770000</v>
      </c>
      <c r="C2387" s="127">
        <v>770000</v>
      </c>
      <c r="D2387" s="116" t="s">
        <v>314</v>
      </c>
      <c r="E2387" s="116" t="s">
        <v>315</v>
      </c>
      <c r="F2387" s="116" t="s">
        <v>316</v>
      </c>
      <c r="G2387" s="116" t="s">
        <v>317</v>
      </c>
      <c r="H2387" s="116">
        <v>0.36</v>
      </c>
      <c r="I2387" s="116">
        <v>0.57999999999999996</v>
      </c>
      <c r="J2387" s="116" t="s">
        <v>268</v>
      </c>
      <c r="K2387" s="116">
        <v>9.078447978727E-2</v>
      </c>
      <c r="L2387" s="116">
        <v>3878.3828209295798</v>
      </c>
      <c r="M2387" s="116">
        <v>10.5394321952715</v>
      </c>
      <c r="N2387" s="116">
        <v>1.8472268130929901</v>
      </c>
      <c r="O2387" s="116">
        <v>0.95681686910101005</v>
      </c>
      <c r="P2387" s="116">
        <v>0.16769952527574999</v>
      </c>
      <c r="Q2387" s="116">
        <v>352.09696681400402</v>
      </c>
      <c r="R2387" s="116">
        <v>1310</v>
      </c>
      <c r="S2387" s="116" t="s">
        <v>318</v>
      </c>
      <c r="T2387" s="116">
        <v>1310</v>
      </c>
      <c r="U2387" s="116" t="s">
        <v>268</v>
      </c>
      <c r="V2387" s="116" t="s">
        <v>268</v>
      </c>
      <c r="Z2387" s="116">
        <v>0</v>
      </c>
      <c r="AA2387" s="116">
        <v>1</v>
      </c>
      <c r="AB2387" s="116">
        <v>0.95681686910101005</v>
      </c>
      <c r="AC2387" s="116">
        <v>0.16769952527574999</v>
      </c>
      <c r="AD2387" s="116">
        <v>352.096966814003</v>
      </c>
      <c r="AF2387" s="116">
        <v>-1</v>
      </c>
      <c r="AG2387" s="116">
        <v>-1</v>
      </c>
      <c r="AH2387" s="116">
        <v>-1</v>
      </c>
      <c r="AI2387" s="116">
        <v>-1</v>
      </c>
      <c r="AJ2387" s="116">
        <v>0</v>
      </c>
      <c r="AM2387" s="116" t="s">
        <v>319</v>
      </c>
      <c r="AN2387" s="116">
        <v>-1</v>
      </c>
      <c r="AQ2387" s="116">
        <v>778</v>
      </c>
      <c r="AR2387" s="116" t="s">
        <v>329</v>
      </c>
      <c r="AS2387" s="116" t="s">
        <v>250</v>
      </c>
      <c r="AT2387" s="116" t="s">
        <v>268</v>
      </c>
      <c r="AV2387" s="116">
        <v>78.268758591132894</v>
      </c>
      <c r="AW2387" s="116">
        <v>0.2855612059</v>
      </c>
    </row>
    <row r="2388" spans="1:49" x14ac:dyDescent="0.25">
      <c r="A2388" s="127">
        <v>190000</v>
      </c>
      <c r="B2388" s="127">
        <v>770000</v>
      </c>
      <c r="C2388" s="127">
        <v>770000</v>
      </c>
      <c r="D2388" s="116" t="s">
        <v>314</v>
      </c>
      <c r="E2388" s="116" t="s">
        <v>315</v>
      </c>
      <c r="F2388" s="116" t="s">
        <v>316</v>
      </c>
      <c r="G2388" s="116" t="s">
        <v>317</v>
      </c>
      <c r="H2388" s="116">
        <v>0.36</v>
      </c>
      <c r="I2388" s="116">
        <v>0.57999999999999996</v>
      </c>
      <c r="J2388" s="116" t="s">
        <v>268</v>
      </c>
      <c r="K2388" s="116">
        <v>0.19667158914326999</v>
      </c>
      <c r="L2388" s="116">
        <v>3878.3828209295798</v>
      </c>
      <c r="M2388" s="116">
        <v>10.5394321952715</v>
      </c>
      <c r="N2388" s="116">
        <v>1.8472268130929901</v>
      </c>
      <c r="O2388" s="116">
        <v>2.0728068785118801</v>
      </c>
      <c r="P2388" s="116">
        <v>0.36329703283907</v>
      </c>
      <c r="Q2388" s="116">
        <v>762.76771269820699</v>
      </c>
      <c r="R2388" s="116">
        <v>1310</v>
      </c>
      <c r="S2388" s="116" t="s">
        <v>318</v>
      </c>
      <c r="T2388" s="116">
        <v>1310</v>
      </c>
      <c r="U2388" s="116" t="s">
        <v>268</v>
      </c>
      <c r="V2388" s="116" t="s">
        <v>268</v>
      </c>
      <c r="Z2388" s="116">
        <v>0</v>
      </c>
      <c r="AA2388" s="116">
        <v>1</v>
      </c>
      <c r="AB2388" s="116">
        <v>2.0728068785118801</v>
      </c>
      <c r="AC2388" s="116">
        <v>0.36329703283907</v>
      </c>
      <c r="AD2388" s="116">
        <v>762.76771269820699</v>
      </c>
      <c r="AF2388" s="116">
        <v>-1</v>
      </c>
      <c r="AG2388" s="116">
        <v>-1</v>
      </c>
      <c r="AH2388" s="116">
        <v>-1</v>
      </c>
      <c r="AI2388" s="116">
        <v>-1</v>
      </c>
      <c r="AJ2388" s="116">
        <v>0</v>
      </c>
      <c r="AM2388" s="116" t="s">
        <v>319</v>
      </c>
      <c r="AN2388" s="116">
        <v>-1</v>
      </c>
      <c r="AQ2388" s="116">
        <v>778</v>
      </c>
      <c r="AR2388" s="116" t="s">
        <v>329</v>
      </c>
      <c r="AS2388" s="116" t="s">
        <v>250</v>
      </c>
      <c r="AT2388" s="116" t="s">
        <v>268</v>
      </c>
      <c r="AV2388" s="116">
        <v>115.054513274985</v>
      </c>
      <c r="AW2388" s="116">
        <v>0.61862750420000001</v>
      </c>
    </row>
    <row r="2389" spans="1:49" x14ac:dyDescent="0.25">
      <c r="A2389" s="127">
        <v>190000</v>
      </c>
      <c r="B2389" s="127">
        <v>770000</v>
      </c>
      <c r="C2389" s="127">
        <v>770000</v>
      </c>
      <c r="D2389" s="116" t="s">
        <v>314</v>
      </c>
      <c r="E2389" s="116" t="s">
        <v>315</v>
      </c>
      <c r="F2389" s="116" t="s">
        <v>316</v>
      </c>
      <c r="G2389" s="116" t="s">
        <v>317</v>
      </c>
      <c r="H2389" s="116">
        <v>0.36</v>
      </c>
      <c r="I2389" s="116">
        <v>0.57999999999999996</v>
      </c>
      <c r="J2389" s="116" t="s">
        <v>268</v>
      </c>
      <c r="K2389" s="116">
        <v>4.5389647700650002E-2</v>
      </c>
      <c r="L2389" s="116">
        <v>3878.3828209295798</v>
      </c>
      <c r="M2389" s="116">
        <v>10.5394321952715</v>
      </c>
      <c r="N2389" s="116">
        <v>1.8472268130929901</v>
      </c>
      <c r="O2389" s="116">
        <v>0.47838111430828001</v>
      </c>
      <c r="P2389" s="116">
        <v>8.3844974269479997E-2</v>
      </c>
      <c r="Q2389" s="116">
        <v>176.03842989025401</v>
      </c>
      <c r="R2389" s="116">
        <v>1310</v>
      </c>
      <c r="S2389" s="116" t="s">
        <v>318</v>
      </c>
      <c r="T2389" s="116">
        <v>1310</v>
      </c>
      <c r="U2389" s="116" t="s">
        <v>268</v>
      </c>
      <c r="V2389" s="116" t="s">
        <v>268</v>
      </c>
      <c r="Z2389" s="116">
        <v>0</v>
      </c>
      <c r="AA2389" s="116">
        <v>1</v>
      </c>
      <c r="AB2389" s="116">
        <v>0.47838111430828001</v>
      </c>
      <c r="AC2389" s="116">
        <v>8.3844974269479997E-2</v>
      </c>
      <c r="AD2389" s="116">
        <v>176.03842989025401</v>
      </c>
      <c r="AF2389" s="116">
        <v>-1</v>
      </c>
      <c r="AG2389" s="116">
        <v>-1</v>
      </c>
      <c r="AH2389" s="116">
        <v>-1</v>
      </c>
      <c r="AI2389" s="116">
        <v>-1</v>
      </c>
      <c r="AJ2389" s="116">
        <v>0</v>
      </c>
      <c r="AM2389" s="116" t="s">
        <v>319</v>
      </c>
      <c r="AN2389" s="116">
        <v>-1</v>
      </c>
      <c r="AQ2389" s="116">
        <v>778</v>
      </c>
      <c r="AR2389" s="116" t="s">
        <v>329</v>
      </c>
      <c r="AS2389" s="116" t="s">
        <v>250</v>
      </c>
      <c r="AT2389" s="116" t="s">
        <v>268</v>
      </c>
      <c r="AV2389" s="116">
        <v>77.2377573719331</v>
      </c>
      <c r="AW2389" s="116">
        <v>0.14277244920000001</v>
      </c>
    </row>
    <row r="2390" spans="1:49" x14ac:dyDescent="0.25">
      <c r="A2390" s="127">
        <v>190000</v>
      </c>
      <c r="B2390" s="127">
        <v>770000</v>
      </c>
      <c r="C2390" s="127">
        <v>770000</v>
      </c>
      <c r="D2390" s="116" t="s">
        <v>314</v>
      </c>
      <c r="E2390" s="116" t="s">
        <v>315</v>
      </c>
      <c r="F2390" s="116" t="s">
        <v>316</v>
      </c>
      <c r="G2390" s="116" t="s">
        <v>317</v>
      </c>
      <c r="H2390" s="116">
        <v>0.36</v>
      </c>
      <c r="I2390" s="116">
        <v>0.57999999999999996</v>
      </c>
      <c r="J2390" s="116" t="s">
        <v>268</v>
      </c>
      <c r="K2390" s="116">
        <v>0.33736361637114998</v>
      </c>
      <c r="L2390" s="116">
        <v>3842.8109135835002</v>
      </c>
      <c r="M2390" s="116">
        <v>11.1887439009117</v>
      </c>
      <c r="N2390" s="116">
        <v>1.96816104422274</v>
      </c>
      <c r="O2390" s="116">
        <v>3.7746751050622902</v>
      </c>
      <c r="P2390" s="116">
        <v>0.66398592747981</v>
      </c>
      <c r="Q2390" s="116">
        <v>1296.4245868370699</v>
      </c>
      <c r="R2390" s="116">
        <v>1210</v>
      </c>
      <c r="S2390" s="116" t="s">
        <v>318</v>
      </c>
      <c r="T2390" s="116">
        <v>1210</v>
      </c>
      <c r="U2390" s="116" t="s">
        <v>268</v>
      </c>
      <c r="V2390" s="116" t="s">
        <v>268</v>
      </c>
      <c r="Z2390" s="116">
        <v>0</v>
      </c>
      <c r="AA2390" s="116">
        <v>1</v>
      </c>
      <c r="AB2390" s="116">
        <v>3.7746751050622902</v>
      </c>
      <c r="AC2390" s="116">
        <v>0.66398592747981</v>
      </c>
      <c r="AD2390" s="116">
        <v>1296.4245868370699</v>
      </c>
      <c r="AF2390" s="116">
        <v>-1</v>
      </c>
      <c r="AG2390" s="116">
        <v>-1</v>
      </c>
      <c r="AH2390" s="116">
        <v>-1</v>
      </c>
      <c r="AI2390" s="116">
        <v>-1</v>
      </c>
      <c r="AJ2390" s="116">
        <v>0</v>
      </c>
      <c r="AM2390" s="116" t="s">
        <v>319</v>
      </c>
      <c r="AN2390" s="116">
        <v>-1</v>
      </c>
      <c r="AQ2390" s="116">
        <v>778</v>
      </c>
      <c r="AR2390" s="116" t="s">
        <v>329</v>
      </c>
      <c r="AS2390" s="116" t="s">
        <v>250</v>
      </c>
      <c r="AT2390" s="116" t="s">
        <v>268</v>
      </c>
      <c r="AV2390" s="116">
        <v>169.08975844779101</v>
      </c>
      <c r="AW2390" s="116">
        <v>1.0514392431999999</v>
      </c>
    </row>
    <row r="2391" spans="1:49" x14ac:dyDescent="0.25">
      <c r="A2391" s="127">
        <v>190000</v>
      </c>
      <c r="B2391" s="127">
        <v>770000</v>
      </c>
      <c r="C2391" s="127">
        <v>770000</v>
      </c>
      <c r="D2391" s="116" t="s">
        <v>314</v>
      </c>
      <c r="E2391" s="116" t="s">
        <v>315</v>
      </c>
      <c r="F2391" s="116" t="s">
        <v>316</v>
      </c>
      <c r="G2391" s="116" t="s">
        <v>317</v>
      </c>
      <c r="H2391" s="116">
        <v>0.36</v>
      </c>
      <c r="I2391" s="116">
        <v>0.57999999999999996</v>
      </c>
      <c r="J2391" s="116" t="s">
        <v>268</v>
      </c>
      <c r="K2391" s="116">
        <v>0.11850981747845001</v>
      </c>
      <c r="L2391" s="116">
        <v>3842.8109135835002</v>
      </c>
      <c r="M2391" s="116">
        <v>11.1887439009117</v>
      </c>
      <c r="N2391" s="116">
        <v>1.96816104422274</v>
      </c>
      <c r="O2391" s="116">
        <v>1.3259759975102401</v>
      </c>
      <c r="P2391" s="116">
        <v>0.23324640611903999</v>
      </c>
      <c r="Q2391" s="116">
        <v>455.41081997300302</v>
      </c>
      <c r="R2391" s="116">
        <v>1310</v>
      </c>
      <c r="S2391" s="116" t="s">
        <v>318</v>
      </c>
      <c r="T2391" s="116">
        <v>1310</v>
      </c>
      <c r="U2391" s="116" t="s">
        <v>268</v>
      </c>
      <c r="V2391" s="116" t="s">
        <v>268</v>
      </c>
      <c r="Z2391" s="116">
        <v>0</v>
      </c>
      <c r="AA2391" s="116">
        <v>1</v>
      </c>
      <c r="AB2391" s="116">
        <v>1.3259759975102401</v>
      </c>
      <c r="AC2391" s="116">
        <v>0.23324640611903999</v>
      </c>
      <c r="AD2391" s="116">
        <v>455.41081997300302</v>
      </c>
      <c r="AF2391" s="116">
        <v>-1</v>
      </c>
      <c r="AG2391" s="116">
        <v>-1</v>
      </c>
      <c r="AH2391" s="116">
        <v>-1</v>
      </c>
      <c r="AI2391" s="116">
        <v>-1</v>
      </c>
      <c r="AJ2391" s="116">
        <v>0</v>
      </c>
      <c r="AM2391" s="116" t="s">
        <v>319</v>
      </c>
      <c r="AN2391" s="116">
        <v>-1</v>
      </c>
      <c r="AQ2391" s="116">
        <v>778</v>
      </c>
      <c r="AR2391" s="116" t="s">
        <v>329</v>
      </c>
      <c r="AS2391" s="116" t="s">
        <v>250</v>
      </c>
      <c r="AT2391" s="116" t="s">
        <v>268</v>
      </c>
      <c r="AV2391" s="116">
        <v>92.574200657446895</v>
      </c>
      <c r="AW2391" s="116">
        <v>0.36935184100000001</v>
      </c>
    </row>
    <row r="2392" spans="1:49" x14ac:dyDescent="0.25">
      <c r="A2392" s="127">
        <v>190000</v>
      </c>
      <c r="B2392" s="127">
        <v>770000</v>
      </c>
      <c r="C2392" s="127">
        <v>770000</v>
      </c>
      <c r="D2392" s="116" t="s">
        <v>314</v>
      </c>
      <c r="E2392" s="116" t="s">
        <v>315</v>
      </c>
      <c r="F2392" s="116" t="s">
        <v>316</v>
      </c>
      <c r="G2392" s="116" t="s">
        <v>317</v>
      </c>
      <c r="H2392" s="116">
        <v>0.36</v>
      </c>
      <c r="I2392" s="116">
        <v>0.57999999999999996</v>
      </c>
      <c r="J2392" s="116" t="s">
        <v>268</v>
      </c>
      <c r="K2392" s="116">
        <v>7.1997720855760006E-2</v>
      </c>
      <c r="L2392" s="116">
        <v>3842.8109135835002</v>
      </c>
      <c r="M2392" s="116">
        <v>11.1887439009117</v>
      </c>
      <c r="N2392" s="116">
        <v>1.96816104422274</v>
      </c>
      <c r="O2392" s="116">
        <v>0.80556406010448001</v>
      </c>
      <c r="P2392" s="116">
        <v>0.14170310946114001</v>
      </c>
      <c r="Q2392" s="116">
        <v>276.67362745767201</v>
      </c>
      <c r="R2392" s="116">
        <v>1310</v>
      </c>
      <c r="S2392" s="116" t="s">
        <v>318</v>
      </c>
      <c r="T2392" s="116">
        <v>1310</v>
      </c>
      <c r="U2392" s="116" t="s">
        <v>268</v>
      </c>
      <c r="V2392" s="116" t="s">
        <v>268</v>
      </c>
      <c r="Z2392" s="116">
        <v>0</v>
      </c>
      <c r="AA2392" s="116">
        <v>1</v>
      </c>
      <c r="AB2392" s="116">
        <v>0.80556406010448001</v>
      </c>
      <c r="AC2392" s="116">
        <v>0.14170310946114001</v>
      </c>
      <c r="AD2392" s="116">
        <v>276.67362745767099</v>
      </c>
      <c r="AF2392" s="116">
        <v>-1</v>
      </c>
      <c r="AG2392" s="116">
        <v>-1</v>
      </c>
      <c r="AH2392" s="116">
        <v>-1</v>
      </c>
      <c r="AI2392" s="116">
        <v>-1</v>
      </c>
      <c r="AJ2392" s="116">
        <v>0</v>
      </c>
      <c r="AM2392" s="116" t="s">
        <v>319</v>
      </c>
      <c r="AN2392" s="116">
        <v>-1</v>
      </c>
      <c r="AQ2392" s="116">
        <v>778</v>
      </c>
      <c r="AR2392" s="116" t="s">
        <v>329</v>
      </c>
      <c r="AS2392" s="116" t="s">
        <v>250</v>
      </c>
      <c r="AT2392" s="116" t="s">
        <v>268</v>
      </c>
      <c r="AV2392" s="116">
        <v>68.833943389818899</v>
      </c>
      <c r="AW2392" s="116">
        <v>0.22439061430000001</v>
      </c>
    </row>
    <row r="2393" spans="1:49" x14ac:dyDescent="0.25">
      <c r="A2393" s="127">
        <v>190000</v>
      </c>
      <c r="B2393" s="127">
        <v>770000</v>
      </c>
      <c r="C2393" s="127">
        <v>770000</v>
      </c>
      <c r="D2393" s="116" t="s">
        <v>314</v>
      </c>
      <c r="E2393" s="116" t="s">
        <v>315</v>
      </c>
      <c r="F2393" s="116" t="s">
        <v>316</v>
      </c>
      <c r="G2393" s="116" t="s">
        <v>317</v>
      </c>
      <c r="H2393" s="116">
        <v>0.36</v>
      </c>
      <c r="I2393" s="116">
        <v>0.57999999999999996</v>
      </c>
      <c r="J2393" s="116" t="s">
        <v>268</v>
      </c>
      <c r="K2393" s="116">
        <v>8.989229889349E-2</v>
      </c>
      <c r="L2393" s="116">
        <v>3842.8109135835002</v>
      </c>
      <c r="M2393" s="116">
        <v>11.1887439009117</v>
      </c>
      <c r="N2393" s="116">
        <v>1.96816104422274</v>
      </c>
      <c r="O2393" s="116">
        <v>1.00578191098353</v>
      </c>
      <c r="P2393" s="116">
        <v>0.1769225208578</v>
      </c>
      <c r="Q2393" s="116">
        <v>345.43910723503598</v>
      </c>
      <c r="R2393" s="116">
        <v>1310</v>
      </c>
      <c r="S2393" s="116" t="s">
        <v>318</v>
      </c>
      <c r="T2393" s="116">
        <v>1310</v>
      </c>
      <c r="U2393" s="116" t="s">
        <v>268</v>
      </c>
      <c r="V2393" s="116" t="s">
        <v>268</v>
      </c>
      <c r="Z2393" s="116">
        <v>0</v>
      </c>
      <c r="AA2393" s="116">
        <v>1</v>
      </c>
      <c r="AB2393" s="116">
        <v>1.00578191098353</v>
      </c>
      <c r="AC2393" s="116">
        <v>0.1769225208578</v>
      </c>
      <c r="AD2393" s="116">
        <v>345.43910723503501</v>
      </c>
      <c r="AF2393" s="116">
        <v>-1</v>
      </c>
      <c r="AG2393" s="116">
        <v>-1</v>
      </c>
      <c r="AH2393" s="116">
        <v>-1</v>
      </c>
      <c r="AI2393" s="116">
        <v>-1</v>
      </c>
      <c r="AJ2393" s="116">
        <v>0</v>
      </c>
      <c r="AM2393" s="116" t="s">
        <v>319</v>
      </c>
      <c r="AN2393" s="116">
        <v>-1</v>
      </c>
      <c r="AQ2393" s="116">
        <v>778</v>
      </c>
      <c r="AR2393" s="116" t="s">
        <v>329</v>
      </c>
      <c r="AS2393" s="116" t="s">
        <v>250</v>
      </c>
      <c r="AT2393" s="116" t="s">
        <v>268</v>
      </c>
      <c r="AV2393" s="116">
        <v>76.336895642342597</v>
      </c>
      <c r="AW2393" s="116">
        <v>0.28016148190000001</v>
      </c>
    </row>
    <row r="2394" spans="1:49" x14ac:dyDescent="0.25">
      <c r="A2394" s="127">
        <v>190000</v>
      </c>
      <c r="B2394" s="127">
        <v>770000</v>
      </c>
      <c r="C2394" s="127">
        <v>770000</v>
      </c>
      <c r="D2394" s="116" t="s">
        <v>314</v>
      </c>
      <c r="E2394" s="116" t="s">
        <v>315</v>
      </c>
      <c r="F2394" s="116" t="s">
        <v>316</v>
      </c>
      <c r="G2394" s="116" t="s">
        <v>317</v>
      </c>
      <c r="H2394" s="116">
        <v>0.36</v>
      </c>
      <c r="I2394" s="116">
        <v>0.57999999999999996</v>
      </c>
      <c r="J2394" s="116" t="s">
        <v>268</v>
      </c>
      <c r="K2394" s="116">
        <v>0.26072132375387003</v>
      </c>
      <c r="L2394" s="116">
        <v>3886.5219734348002</v>
      </c>
      <c r="M2394" s="116">
        <v>10.899793235738199</v>
      </c>
      <c r="N2394" s="116">
        <v>1.9375800032003101</v>
      </c>
      <c r="O2394" s="116">
        <v>2.84180852106523</v>
      </c>
      <c r="P2394" s="116">
        <v>0.50516842331343004</v>
      </c>
      <c r="Q2394" s="116">
        <v>1013.29915371245</v>
      </c>
      <c r="R2394" s="116">
        <v>1210</v>
      </c>
      <c r="S2394" s="116" t="s">
        <v>318</v>
      </c>
      <c r="T2394" s="116">
        <v>1210</v>
      </c>
      <c r="U2394" s="116" t="s">
        <v>268</v>
      </c>
      <c r="V2394" s="116" t="s">
        <v>268</v>
      </c>
      <c r="Z2394" s="116">
        <v>0</v>
      </c>
      <c r="AA2394" s="116">
        <v>1</v>
      </c>
      <c r="AB2394" s="116">
        <v>2.84180852106523</v>
      </c>
      <c r="AC2394" s="116">
        <v>0.50516842331343004</v>
      </c>
      <c r="AD2394" s="116">
        <v>1013.29915371245</v>
      </c>
      <c r="AF2394" s="116">
        <v>-1</v>
      </c>
      <c r="AG2394" s="116">
        <v>-1</v>
      </c>
      <c r="AH2394" s="116">
        <v>-1</v>
      </c>
      <c r="AI2394" s="116">
        <v>-1</v>
      </c>
      <c r="AJ2394" s="116">
        <v>0</v>
      </c>
      <c r="AM2394" s="116" t="s">
        <v>319</v>
      </c>
      <c r="AN2394" s="116">
        <v>-1</v>
      </c>
      <c r="AQ2394" s="116">
        <v>778</v>
      </c>
      <c r="AR2394" s="116" t="s">
        <v>329</v>
      </c>
      <c r="AS2394" s="116" t="s">
        <v>250</v>
      </c>
      <c r="AT2394" s="116" t="s">
        <v>268</v>
      </c>
      <c r="AV2394" s="116">
        <v>172.820079831263</v>
      </c>
      <c r="AW2394" s="116">
        <v>0.82181602090000005</v>
      </c>
    </row>
    <row r="2395" spans="1:49" x14ac:dyDescent="0.25">
      <c r="A2395" s="127">
        <v>190000</v>
      </c>
      <c r="B2395" s="127">
        <v>770000</v>
      </c>
      <c r="C2395" s="127">
        <v>770000</v>
      </c>
      <c r="D2395" s="116" t="s">
        <v>314</v>
      </c>
      <c r="E2395" s="116" t="s">
        <v>315</v>
      </c>
      <c r="F2395" s="116" t="s">
        <v>316</v>
      </c>
      <c r="G2395" s="116" t="s">
        <v>317</v>
      </c>
      <c r="H2395" s="116">
        <v>0.36</v>
      </c>
      <c r="I2395" s="116">
        <v>0.57999999999999996</v>
      </c>
      <c r="J2395" s="116" t="s">
        <v>268</v>
      </c>
      <c r="K2395" s="116">
        <v>9.1799934897310004E-2</v>
      </c>
      <c r="L2395" s="116">
        <v>3886.5219734348002</v>
      </c>
      <c r="M2395" s="116">
        <v>10.899793235738199</v>
      </c>
      <c r="N2395" s="116">
        <v>1.9375800032003101</v>
      </c>
      <c r="O2395" s="116">
        <v>1.000600309435</v>
      </c>
      <c r="P2395" s="116">
        <v>0.17786971815213001</v>
      </c>
      <c r="Q2395" s="116">
        <v>356.78246413831499</v>
      </c>
      <c r="R2395" s="116">
        <v>1310</v>
      </c>
      <c r="S2395" s="116" t="s">
        <v>318</v>
      </c>
      <c r="T2395" s="116">
        <v>1310</v>
      </c>
      <c r="U2395" s="116" t="s">
        <v>268</v>
      </c>
      <c r="V2395" s="116" t="s">
        <v>268</v>
      </c>
      <c r="Z2395" s="116">
        <v>0</v>
      </c>
      <c r="AA2395" s="116">
        <v>1</v>
      </c>
      <c r="AB2395" s="116">
        <v>1.000600309435</v>
      </c>
      <c r="AC2395" s="116">
        <v>0.17786971815213001</v>
      </c>
      <c r="AD2395" s="116">
        <v>356.78246413831403</v>
      </c>
      <c r="AF2395" s="116">
        <v>-1</v>
      </c>
      <c r="AG2395" s="116">
        <v>-1</v>
      </c>
      <c r="AH2395" s="116">
        <v>-1</v>
      </c>
      <c r="AI2395" s="116">
        <v>-1</v>
      </c>
      <c r="AJ2395" s="116">
        <v>0</v>
      </c>
      <c r="AM2395" s="116" t="s">
        <v>319</v>
      </c>
      <c r="AN2395" s="116">
        <v>-1</v>
      </c>
      <c r="AQ2395" s="116">
        <v>778</v>
      </c>
      <c r="AR2395" s="116" t="s">
        <v>329</v>
      </c>
      <c r="AS2395" s="116" t="s">
        <v>250</v>
      </c>
      <c r="AT2395" s="116" t="s">
        <v>268</v>
      </c>
      <c r="AV2395" s="116">
        <v>80.832681693488595</v>
      </c>
      <c r="AW2395" s="116">
        <v>0.28936128480000001</v>
      </c>
    </row>
    <row r="2396" spans="1:49" x14ac:dyDescent="0.25">
      <c r="A2396" s="127">
        <v>190000</v>
      </c>
      <c r="B2396" s="127">
        <v>770000</v>
      </c>
      <c r="C2396" s="127">
        <v>770000</v>
      </c>
      <c r="D2396" s="116" t="s">
        <v>314</v>
      </c>
      <c r="E2396" s="116" t="s">
        <v>315</v>
      </c>
      <c r="F2396" s="116" t="s">
        <v>316</v>
      </c>
      <c r="G2396" s="116" t="s">
        <v>317</v>
      </c>
      <c r="H2396" s="116">
        <v>0.36</v>
      </c>
      <c r="I2396" s="116">
        <v>0.57999999999999996</v>
      </c>
      <c r="J2396" s="116" t="s">
        <v>268</v>
      </c>
      <c r="K2396" s="116">
        <v>8.0086950600810003E-2</v>
      </c>
      <c r="L2396" s="116">
        <v>3886.5219734348002</v>
      </c>
      <c r="M2396" s="116">
        <v>10.899793235738199</v>
      </c>
      <c r="N2396" s="116">
        <v>1.9375800032003101</v>
      </c>
      <c r="O2396" s="116">
        <v>0.87293120242965005</v>
      </c>
      <c r="P2396" s="116">
        <v>0.15517487400141999</v>
      </c>
      <c r="Q2396" s="116">
        <v>311.25969329545097</v>
      </c>
      <c r="R2396" s="116">
        <v>1310</v>
      </c>
      <c r="S2396" s="116" t="s">
        <v>318</v>
      </c>
      <c r="T2396" s="116">
        <v>1310</v>
      </c>
      <c r="U2396" s="116" t="s">
        <v>268</v>
      </c>
      <c r="V2396" s="116" t="s">
        <v>268</v>
      </c>
      <c r="Z2396" s="116">
        <v>0</v>
      </c>
      <c r="AA2396" s="116">
        <v>1</v>
      </c>
      <c r="AB2396" s="116">
        <v>0.87293120242965005</v>
      </c>
      <c r="AC2396" s="116">
        <v>0.15517487400141999</v>
      </c>
      <c r="AD2396" s="116">
        <v>311.25969329545001</v>
      </c>
      <c r="AF2396" s="116">
        <v>-1</v>
      </c>
      <c r="AG2396" s="116">
        <v>-1</v>
      </c>
      <c r="AH2396" s="116">
        <v>-1</v>
      </c>
      <c r="AI2396" s="116">
        <v>-1</v>
      </c>
      <c r="AJ2396" s="116">
        <v>0</v>
      </c>
      <c r="AM2396" s="116" t="s">
        <v>319</v>
      </c>
      <c r="AN2396" s="116">
        <v>-1</v>
      </c>
      <c r="AQ2396" s="116">
        <v>778</v>
      </c>
      <c r="AR2396" s="116" t="s">
        <v>329</v>
      </c>
      <c r="AS2396" s="116" t="s">
        <v>250</v>
      </c>
      <c r="AT2396" s="116" t="s">
        <v>268</v>
      </c>
      <c r="AV2396" s="116">
        <v>74.774564033788394</v>
      </c>
      <c r="AW2396" s="116">
        <v>0.25244095160000002</v>
      </c>
    </row>
    <row r="2397" spans="1:49" x14ac:dyDescent="0.25">
      <c r="A2397" s="127">
        <v>190000</v>
      </c>
      <c r="B2397" s="127">
        <v>770000</v>
      </c>
      <c r="C2397" s="127">
        <v>770000</v>
      </c>
      <c r="D2397" s="116" t="s">
        <v>314</v>
      </c>
      <c r="E2397" s="116" t="s">
        <v>315</v>
      </c>
      <c r="F2397" s="116" t="s">
        <v>316</v>
      </c>
      <c r="G2397" s="116" t="s">
        <v>317</v>
      </c>
      <c r="H2397" s="116">
        <v>0.36</v>
      </c>
      <c r="I2397" s="116">
        <v>0.57999999999999996</v>
      </c>
      <c r="J2397" s="116" t="s">
        <v>268</v>
      </c>
      <c r="K2397" s="116">
        <v>0.18515524434686001</v>
      </c>
      <c r="L2397" s="116">
        <v>3886.5219734348002</v>
      </c>
      <c r="M2397" s="116">
        <v>10.899793235738199</v>
      </c>
      <c r="N2397" s="116">
        <v>1.9375800032003101</v>
      </c>
      <c r="O2397" s="116">
        <v>2.01815387989339</v>
      </c>
      <c r="P2397" s="116">
        <v>0.35875309893415003</v>
      </c>
      <c r="Q2397" s="116">
        <v>719.60992565077402</v>
      </c>
      <c r="R2397" s="116">
        <v>1310</v>
      </c>
      <c r="S2397" s="116" t="s">
        <v>318</v>
      </c>
      <c r="T2397" s="116">
        <v>1310</v>
      </c>
      <c r="U2397" s="116" t="s">
        <v>268</v>
      </c>
      <c r="V2397" s="116" t="s">
        <v>268</v>
      </c>
      <c r="Z2397" s="116">
        <v>0</v>
      </c>
      <c r="AA2397" s="116">
        <v>1</v>
      </c>
      <c r="AB2397" s="116">
        <v>2.01815387989339</v>
      </c>
      <c r="AC2397" s="116">
        <v>0.35875309893415003</v>
      </c>
      <c r="AD2397" s="116">
        <v>719.60992565077402</v>
      </c>
      <c r="AF2397" s="116">
        <v>-1</v>
      </c>
      <c r="AG2397" s="116">
        <v>-1</v>
      </c>
      <c r="AH2397" s="116">
        <v>-1</v>
      </c>
      <c r="AI2397" s="116">
        <v>-1</v>
      </c>
      <c r="AJ2397" s="116">
        <v>0</v>
      </c>
      <c r="AM2397" s="116" t="s">
        <v>319</v>
      </c>
      <c r="AN2397" s="116">
        <v>-1</v>
      </c>
      <c r="AQ2397" s="116">
        <v>778</v>
      </c>
      <c r="AR2397" s="116" t="s">
        <v>329</v>
      </c>
      <c r="AS2397" s="116" t="s">
        <v>250</v>
      </c>
      <c r="AT2397" s="116" t="s">
        <v>268</v>
      </c>
      <c r="AV2397" s="116">
        <v>120.11643618756599</v>
      </c>
      <c r="AW2397" s="116">
        <v>0.58362524380000003</v>
      </c>
    </row>
    <row r="2398" spans="1:49" x14ac:dyDescent="0.25">
      <c r="A2398" s="127">
        <v>190000</v>
      </c>
      <c r="B2398" s="127">
        <v>770000</v>
      </c>
      <c r="C2398" s="127">
        <v>770000</v>
      </c>
      <c r="D2398" s="116" t="s">
        <v>314</v>
      </c>
      <c r="E2398" s="116" t="s">
        <v>315</v>
      </c>
      <c r="F2398" s="116" t="s">
        <v>316</v>
      </c>
      <c r="G2398" s="116" t="s">
        <v>317</v>
      </c>
      <c r="H2398" s="116">
        <v>0.36</v>
      </c>
      <c r="I2398" s="116">
        <v>0.57999999999999996</v>
      </c>
      <c r="J2398" s="116" t="s">
        <v>268</v>
      </c>
      <c r="K2398" s="116">
        <v>0.43217406474216002</v>
      </c>
      <c r="L2398" s="116">
        <v>3845.8571689979899</v>
      </c>
      <c r="M2398" s="116">
        <v>10.7788903470819</v>
      </c>
      <c r="N2398" s="116">
        <v>1.7842524406935101</v>
      </c>
      <c r="O2398" s="116">
        <v>4.65835685470842</v>
      </c>
      <c r="P2398" s="116">
        <v>0.77110762982062997</v>
      </c>
      <c r="Q2398" s="116">
        <v>1662.07972514364</v>
      </c>
      <c r="R2398" s="116">
        <v>1210</v>
      </c>
      <c r="S2398" s="116" t="s">
        <v>318</v>
      </c>
      <c r="T2398" s="116">
        <v>1210</v>
      </c>
      <c r="U2398" s="116" t="s">
        <v>268</v>
      </c>
      <c r="V2398" s="116" t="s">
        <v>268</v>
      </c>
      <c r="Z2398" s="116">
        <v>0</v>
      </c>
      <c r="AA2398" s="116">
        <v>1</v>
      </c>
      <c r="AB2398" s="116">
        <v>4.65835685470842</v>
      </c>
      <c r="AC2398" s="116">
        <v>0.77110762982062997</v>
      </c>
      <c r="AD2398" s="116">
        <v>1662.07972514364</v>
      </c>
      <c r="AF2398" s="116">
        <v>-1</v>
      </c>
      <c r="AG2398" s="116">
        <v>-1</v>
      </c>
      <c r="AH2398" s="116">
        <v>-1</v>
      </c>
      <c r="AI2398" s="116">
        <v>-1</v>
      </c>
      <c r="AJ2398" s="116">
        <v>0</v>
      </c>
      <c r="AM2398" s="116" t="s">
        <v>319</v>
      </c>
      <c r="AN2398" s="116">
        <v>-1</v>
      </c>
      <c r="AQ2398" s="116">
        <v>778</v>
      </c>
      <c r="AR2398" s="116" t="s">
        <v>329</v>
      </c>
      <c r="AS2398" s="116" t="s">
        <v>250</v>
      </c>
      <c r="AT2398" s="116" t="s">
        <v>268</v>
      </c>
      <c r="AV2398" s="116">
        <v>188.45191166327601</v>
      </c>
      <c r="AW2398" s="116">
        <v>1.3479965330000001</v>
      </c>
    </row>
    <row r="2399" spans="1:49" x14ac:dyDescent="0.25">
      <c r="A2399" s="127">
        <v>190000</v>
      </c>
      <c r="B2399" s="127">
        <v>770000</v>
      </c>
      <c r="C2399" s="127">
        <v>770000</v>
      </c>
      <c r="D2399" s="116" t="s">
        <v>314</v>
      </c>
      <c r="E2399" s="116" t="s">
        <v>315</v>
      </c>
      <c r="F2399" s="116" t="s">
        <v>316</v>
      </c>
      <c r="G2399" s="116" t="s">
        <v>317</v>
      </c>
      <c r="H2399" s="116">
        <v>0.36</v>
      </c>
      <c r="I2399" s="116">
        <v>0.57999999999999996</v>
      </c>
      <c r="J2399" s="116" t="s">
        <v>268</v>
      </c>
      <c r="K2399" s="116">
        <v>0.13553003875951999</v>
      </c>
      <c r="L2399" s="116">
        <v>3845.8571689979899</v>
      </c>
      <c r="M2399" s="116">
        <v>10.7788903470819</v>
      </c>
      <c r="N2399" s="116">
        <v>1.7842524406935101</v>
      </c>
      <c r="O2399" s="116">
        <v>1.46086342652469</v>
      </c>
      <c r="P2399" s="116">
        <v>0.24181980244397</v>
      </c>
      <c r="Q2399" s="116">
        <v>521.22917117789905</v>
      </c>
      <c r="R2399" s="116">
        <v>1310</v>
      </c>
      <c r="S2399" s="116" t="s">
        <v>318</v>
      </c>
      <c r="T2399" s="116">
        <v>1310</v>
      </c>
      <c r="U2399" s="116" t="s">
        <v>268</v>
      </c>
      <c r="V2399" s="116" t="s">
        <v>268</v>
      </c>
      <c r="Z2399" s="116">
        <v>0</v>
      </c>
      <c r="AA2399" s="116">
        <v>1</v>
      </c>
      <c r="AB2399" s="116">
        <v>1.46086342652469</v>
      </c>
      <c r="AC2399" s="116">
        <v>0.24181980244397</v>
      </c>
      <c r="AD2399" s="116">
        <v>521.22917117789905</v>
      </c>
      <c r="AF2399" s="116">
        <v>-1</v>
      </c>
      <c r="AG2399" s="116">
        <v>-1</v>
      </c>
      <c r="AH2399" s="116">
        <v>-1</v>
      </c>
      <c r="AI2399" s="116">
        <v>-1</v>
      </c>
      <c r="AJ2399" s="116">
        <v>0</v>
      </c>
      <c r="AM2399" s="116" t="s">
        <v>319</v>
      </c>
      <c r="AN2399" s="116">
        <v>-1</v>
      </c>
      <c r="AQ2399" s="116">
        <v>778</v>
      </c>
      <c r="AR2399" s="116" t="s">
        <v>329</v>
      </c>
      <c r="AS2399" s="116" t="s">
        <v>250</v>
      </c>
      <c r="AT2399" s="116" t="s">
        <v>268</v>
      </c>
      <c r="AV2399" s="116">
        <v>93.885775506584096</v>
      </c>
      <c r="AW2399" s="116">
        <v>0.42273249889999998</v>
      </c>
    </row>
    <row r="2400" spans="1:49" x14ac:dyDescent="0.25">
      <c r="A2400" s="127">
        <v>190000</v>
      </c>
      <c r="B2400" s="127">
        <v>770000</v>
      </c>
      <c r="C2400" s="127">
        <v>770000</v>
      </c>
      <c r="D2400" s="116" t="s">
        <v>314</v>
      </c>
      <c r="E2400" s="116" t="s">
        <v>315</v>
      </c>
      <c r="F2400" s="116" t="s">
        <v>316</v>
      </c>
      <c r="G2400" s="116" t="s">
        <v>317</v>
      </c>
      <c r="H2400" s="116">
        <v>0.36</v>
      </c>
      <c r="I2400" s="116">
        <v>0.57999999999999996</v>
      </c>
      <c r="J2400" s="116" t="s">
        <v>268</v>
      </c>
      <c r="K2400" s="116">
        <v>4.0067595796609998E-2</v>
      </c>
      <c r="L2400" s="116">
        <v>3845.8571689979899</v>
      </c>
      <c r="M2400" s="116">
        <v>10.7788903470819</v>
      </c>
      <c r="N2400" s="116">
        <v>1.7842524406935101</v>
      </c>
      <c r="O2400" s="116">
        <v>0.43188422156293998</v>
      </c>
      <c r="P2400" s="116">
        <v>7.1490705592829995E-2</v>
      </c>
      <c r="Q2400" s="116">
        <v>154.09425053893699</v>
      </c>
      <c r="R2400" s="116">
        <v>1310</v>
      </c>
      <c r="S2400" s="116" t="s">
        <v>318</v>
      </c>
      <c r="T2400" s="116">
        <v>1310</v>
      </c>
      <c r="U2400" s="116" t="s">
        <v>268</v>
      </c>
      <c r="V2400" s="116" t="s">
        <v>268</v>
      </c>
      <c r="Z2400" s="116">
        <v>0</v>
      </c>
      <c r="AA2400" s="116">
        <v>1</v>
      </c>
      <c r="AB2400" s="116">
        <v>0.43188422156293998</v>
      </c>
      <c r="AC2400" s="116">
        <v>7.1490705592829995E-2</v>
      </c>
      <c r="AD2400" s="116">
        <v>154.094250538936</v>
      </c>
      <c r="AF2400" s="116">
        <v>-1</v>
      </c>
      <c r="AG2400" s="116">
        <v>-1</v>
      </c>
      <c r="AH2400" s="116">
        <v>-1</v>
      </c>
      <c r="AI2400" s="116">
        <v>-1</v>
      </c>
      <c r="AJ2400" s="116">
        <v>0</v>
      </c>
      <c r="AM2400" s="116" t="s">
        <v>319</v>
      </c>
      <c r="AN2400" s="116">
        <v>-1</v>
      </c>
      <c r="AQ2400" s="116">
        <v>778</v>
      </c>
      <c r="AR2400" s="116" t="s">
        <v>329</v>
      </c>
      <c r="AS2400" s="116" t="s">
        <v>250</v>
      </c>
      <c r="AT2400" s="116" t="s">
        <v>268</v>
      </c>
      <c r="AV2400" s="116">
        <v>67.490183000690294</v>
      </c>
      <c r="AW2400" s="116">
        <v>0.1249750613</v>
      </c>
    </row>
    <row r="2401" spans="1:49" x14ac:dyDescent="0.25">
      <c r="A2401" s="127">
        <v>190000</v>
      </c>
      <c r="B2401" s="127">
        <v>770000</v>
      </c>
      <c r="C2401" s="127">
        <v>770000</v>
      </c>
      <c r="D2401" s="116" t="s">
        <v>314</v>
      </c>
      <c r="E2401" s="116" t="s">
        <v>315</v>
      </c>
      <c r="F2401" s="116" t="s">
        <v>316</v>
      </c>
      <c r="G2401" s="116" t="s">
        <v>317</v>
      </c>
      <c r="H2401" s="116">
        <v>0.36</v>
      </c>
      <c r="I2401" s="116">
        <v>0.57999999999999996</v>
      </c>
      <c r="J2401" s="116" t="s">
        <v>268</v>
      </c>
      <c r="K2401" s="116">
        <v>9.9917543696000002E-3</v>
      </c>
      <c r="L2401" s="116">
        <v>3845.8571689979899</v>
      </c>
      <c r="M2401" s="116">
        <v>10.7788903470819</v>
      </c>
      <c r="N2401" s="116">
        <v>1.7842524406935101</v>
      </c>
      <c r="O2401" s="116">
        <v>0.10770002472499</v>
      </c>
      <c r="P2401" s="116">
        <v>1.7827812120779999E-2</v>
      </c>
      <c r="Q2401" s="116">
        <v>38.426860173227801</v>
      </c>
      <c r="R2401" s="116">
        <v>1310</v>
      </c>
      <c r="S2401" s="116" t="s">
        <v>318</v>
      </c>
      <c r="T2401" s="116">
        <v>1310</v>
      </c>
      <c r="U2401" s="116" t="s">
        <v>268</v>
      </c>
      <c r="V2401" s="116" t="s">
        <v>268</v>
      </c>
      <c r="Z2401" s="116">
        <v>0</v>
      </c>
      <c r="AA2401" s="116">
        <v>1</v>
      </c>
      <c r="AB2401" s="116">
        <v>0.10770002472499</v>
      </c>
      <c r="AC2401" s="116">
        <v>1.7827812120779999E-2</v>
      </c>
      <c r="AD2401" s="116">
        <v>38.4268601732295</v>
      </c>
      <c r="AF2401" s="116">
        <v>-1</v>
      </c>
      <c r="AG2401" s="116">
        <v>-1</v>
      </c>
      <c r="AH2401" s="116">
        <v>-1</v>
      </c>
      <c r="AI2401" s="116">
        <v>-1</v>
      </c>
      <c r="AJ2401" s="116">
        <v>0</v>
      </c>
      <c r="AM2401" s="116" t="s">
        <v>319</v>
      </c>
      <c r="AN2401" s="116">
        <v>-1</v>
      </c>
      <c r="AQ2401" s="116">
        <v>778</v>
      </c>
      <c r="AR2401" s="116" t="s">
        <v>329</v>
      </c>
      <c r="AS2401" s="116" t="s">
        <v>250</v>
      </c>
      <c r="AT2401" s="116" t="s">
        <v>268</v>
      </c>
      <c r="AV2401" s="116">
        <v>29.235759777990999</v>
      </c>
      <c r="AW2401" s="116">
        <v>3.1165336700000001E-2</v>
      </c>
    </row>
    <row r="2402" spans="1:49" x14ac:dyDescent="0.25">
      <c r="A2402" s="127">
        <v>190000</v>
      </c>
      <c r="B2402" s="127">
        <v>770000</v>
      </c>
      <c r="C2402" s="127">
        <v>770000</v>
      </c>
      <c r="D2402" s="116" t="s">
        <v>314</v>
      </c>
      <c r="E2402" s="116" t="s">
        <v>315</v>
      </c>
      <c r="F2402" s="116" t="s">
        <v>316</v>
      </c>
      <c r="G2402" s="116" t="s">
        <v>317</v>
      </c>
      <c r="H2402" s="116">
        <v>0.36</v>
      </c>
      <c r="I2402" s="116">
        <v>0.57999999999999996</v>
      </c>
      <c r="J2402" s="116" t="s">
        <v>268</v>
      </c>
      <c r="K2402" s="116">
        <v>0.18932414180495999</v>
      </c>
      <c r="L2402" s="116">
        <v>3893.5714540396302</v>
      </c>
      <c r="M2402" s="116">
        <v>10.254660543626301</v>
      </c>
      <c r="N2402" s="116">
        <v>1.7055719489935499</v>
      </c>
      <c r="O2402" s="116">
        <v>1.94145480692329</v>
      </c>
      <c r="P2402" s="116">
        <v>0.32290594552981999</v>
      </c>
      <c r="Q2402" s="116">
        <v>737.14707409236405</v>
      </c>
      <c r="R2402" s="116">
        <v>1210</v>
      </c>
      <c r="S2402" s="116" t="s">
        <v>318</v>
      </c>
      <c r="T2402" s="116">
        <v>1210</v>
      </c>
      <c r="U2402" s="116" t="s">
        <v>268</v>
      </c>
      <c r="V2402" s="116" t="s">
        <v>268</v>
      </c>
      <c r="Z2402" s="116">
        <v>0</v>
      </c>
      <c r="AA2402" s="116">
        <v>1</v>
      </c>
      <c r="AB2402" s="116">
        <v>1.94145480692329</v>
      </c>
      <c r="AC2402" s="116">
        <v>0.32290594552981999</v>
      </c>
      <c r="AD2402" s="116">
        <v>1273.82712219267</v>
      </c>
      <c r="AF2402" s="116">
        <v>-1</v>
      </c>
      <c r="AG2402" s="116">
        <v>-1</v>
      </c>
      <c r="AH2402" s="116">
        <v>-1</v>
      </c>
      <c r="AI2402" s="116">
        <v>-1</v>
      </c>
      <c r="AJ2402" s="116">
        <v>0</v>
      </c>
      <c r="AM2402" s="116" t="s">
        <v>319</v>
      </c>
      <c r="AN2402" s="116">
        <v>-1</v>
      </c>
      <c r="AQ2402" s="116">
        <v>778</v>
      </c>
      <c r="AR2402" s="116" t="s">
        <v>329</v>
      </c>
      <c r="AS2402" s="116" t="s">
        <v>250</v>
      </c>
      <c r="AT2402" s="116" t="s">
        <v>268</v>
      </c>
      <c r="AV2402" s="116">
        <v>154.269318356978</v>
      </c>
      <c r="AW2402" s="116">
        <v>1.0331120212</v>
      </c>
    </row>
    <row r="2403" spans="1:49" x14ac:dyDescent="0.25">
      <c r="A2403" s="127">
        <v>190000</v>
      </c>
      <c r="B2403" s="127">
        <v>770000</v>
      </c>
      <c r="C2403" s="127">
        <v>770000</v>
      </c>
      <c r="D2403" s="116" t="s">
        <v>314</v>
      </c>
      <c r="E2403" s="116" t="s">
        <v>315</v>
      </c>
      <c r="F2403" s="116" t="s">
        <v>316</v>
      </c>
      <c r="G2403" s="116" t="s">
        <v>317</v>
      </c>
      <c r="H2403" s="116">
        <v>0.36</v>
      </c>
      <c r="I2403" s="116">
        <v>0.57999999999999996</v>
      </c>
      <c r="J2403" s="116" t="s">
        <v>268</v>
      </c>
      <c r="K2403" s="116">
        <v>0.14771898733791999</v>
      </c>
      <c r="L2403" s="116">
        <v>3893.5714540396302</v>
      </c>
      <c r="M2403" s="116">
        <v>10.254660543626301</v>
      </c>
      <c r="N2403" s="116">
        <v>1.7055719489935499</v>
      </c>
      <c r="O2403" s="116">
        <v>1.51480807099861</v>
      </c>
      <c r="P2403" s="116">
        <v>0.25194536113728999</v>
      </c>
      <c r="Q2403" s="116">
        <v>575.15443231856705</v>
      </c>
      <c r="R2403" s="116">
        <v>1310</v>
      </c>
      <c r="S2403" s="116" t="s">
        <v>318</v>
      </c>
      <c r="T2403" s="116">
        <v>1310</v>
      </c>
      <c r="U2403" s="116" t="s">
        <v>268</v>
      </c>
      <c r="V2403" s="116" t="s">
        <v>268</v>
      </c>
      <c r="Z2403" s="116">
        <v>0</v>
      </c>
      <c r="AA2403" s="116">
        <v>1</v>
      </c>
      <c r="AB2403" s="116">
        <v>1.51480807099861</v>
      </c>
      <c r="AC2403" s="116">
        <v>0.25194536113728999</v>
      </c>
      <c r="AD2403" s="116">
        <v>575.15443231856705</v>
      </c>
      <c r="AF2403" s="116">
        <v>-1</v>
      </c>
      <c r="AG2403" s="116">
        <v>-1</v>
      </c>
      <c r="AH2403" s="116">
        <v>-1</v>
      </c>
      <c r="AI2403" s="116">
        <v>-1</v>
      </c>
      <c r="AJ2403" s="116">
        <v>0</v>
      </c>
      <c r="AM2403" s="116" t="s">
        <v>319</v>
      </c>
      <c r="AN2403" s="116">
        <v>-1</v>
      </c>
      <c r="AQ2403" s="116">
        <v>778</v>
      </c>
      <c r="AR2403" s="116" t="s">
        <v>329</v>
      </c>
      <c r="AS2403" s="116" t="s">
        <v>250</v>
      </c>
      <c r="AT2403" s="116" t="s">
        <v>268</v>
      </c>
      <c r="AV2403" s="116">
        <v>107.534171334001</v>
      </c>
      <c r="AW2403" s="116">
        <v>0.46646750390000002</v>
      </c>
    </row>
    <row r="2404" spans="1:49" x14ac:dyDescent="0.25">
      <c r="A2404" s="127">
        <v>190000</v>
      </c>
      <c r="B2404" s="127">
        <v>770000</v>
      </c>
      <c r="C2404" s="127">
        <v>770000</v>
      </c>
      <c r="D2404" s="116" t="s">
        <v>314</v>
      </c>
      <c r="E2404" s="116" t="s">
        <v>315</v>
      </c>
      <c r="F2404" s="116" t="s">
        <v>316</v>
      </c>
      <c r="G2404" s="116" t="s">
        <v>317</v>
      </c>
      <c r="H2404" s="116">
        <v>0.36</v>
      </c>
      <c r="I2404" s="116">
        <v>0.57999999999999996</v>
      </c>
      <c r="J2404" s="116" t="s">
        <v>268</v>
      </c>
      <c r="K2404" s="116">
        <v>0.49359848891349001</v>
      </c>
      <c r="L2404" s="116">
        <v>3867.5021420016001</v>
      </c>
      <c r="M2404" s="116">
        <v>9.9253578143747792</v>
      </c>
      <c r="N2404" s="116">
        <v>1.5631940803580699</v>
      </c>
      <c r="O2404" s="116">
        <v>4.8991416191011501</v>
      </c>
      <c r="P2404" s="116">
        <v>0.77159023594327003</v>
      </c>
      <c r="Q2404" s="116">
        <v>1908.9932131616899</v>
      </c>
      <c r="R2404" s="116">
        <v>1210</v>
      </c>
      <c r="S2404" s="116" t="s">
        <v>318</v>
      </c>
      <c r="T2404" s="116">
        <v>1210</v>
      </c>
      <c r="U2404" s="116" t="s">
        <v>268</v>
      </c>
      <c r="V2404" s="116" t="s">
        <v>268</v>
      </c>
      <c r="Z2404" s="116">
        <v>0</v>
      </c>
      <c r="AA2404" s="116">
        <v>1</v>
      </c>
      <c r="AB2404" s="116">
        <v>4.8991416191011501</v>
      </c>
      <c r="AC2404" s="116">
        <v>0.77159023594327003</v>
      </c>
      <c r="AD2404" s="116">
        <v>1908.9932131616899</v>
      </c>
      <c r="AF2404" s="116">
        <v>-1</v>
      </c>
      <c r="AG2404" s="116">
        <v>-1</v>
      </c>
      <c r="AH2404" s="116">
        <v>-1</v>
      </c>
      <c r="AI2404" s="116">
        <v>-1</v>
      </c>
      <c r="AJ2404" s="116">
        <v>0</v>
      </c>
      <c r="AM2404" s="116" t="s">
        <v>319</v>
      </c>
      <c r="AN2404" s="116">
        <v>-1</v>
      </c>
      <c r="AQ2404" s="116">
        <v>778</v>
      </c>
      <c r="AR2404" s="116" t="s">
        <v>329</v>
      </c>
      <c r="AS2404" s="116" t="s">
        <v>250</v>
      </c>
      <c r="AT2404" s="116" t="s">
        <v>268</v>
      </c>
      <c r="AV2404" s="116">
        <v>200.23140985987001</v>
      </c>
      <c r="AW2404" s="116">
        <v>1.5482507811999999</v>
      </c>
    </row>
    <row r="2405" spans="1:49" x14ac:dyDescent="0.25">
      <c r="A2405" s="127">
        <v>190000</v>
      </c>
      <c r="B2405" s="127">
        <v>770000</v>
      </c>
      <c r="C2405" s="127">
        <v>770000</v>
      </c>
      <c r="D2405" s="116" t="s">
        <v>314</v>
      </c>
      <c r="E2405" s="116" t="s">
        <v>315</v>
      </c>
      <c r="F2405" s="116" t="s">
        <v>316</v>
      </c>
      <c r="G2405" s="116" t="s">
        <v>317</v>
      </c>
      <c r="H2405" s="116">
        <v>0.36</v>
      </c>
      <c r="I2405" s="116">
        <v>0.57999999999999996</v>
      </c>
      <c r="J2405" s="116" t="s">
        <v>268</v>
      </c>
      <c r="K2405" s="116">
        <v>4.618346806833E-2</v>
      </c>
      <c r="L2405" s="116">
        <v>3867.5021420016001</v>
      </c>
      <c r="M2405" s="116">
        <v>9.9253578143747792</v>
      </c>
      <c r="N2405" s="116">
        <v>1.5631940803580699</v>
      </c>
      <c r="O2405" s="116">
        <v>0.45838744568697998</v>
      </c>
      <c r="P2405" s="116">
        <v>7.2193723894819997E-2</v>
      </c>
      <c r="Q2405" s="116">
        <v>178.614661679352</v>
      </c>
      <c r="R2405" s="116">
        <v>1310</v>
      </c>
      <c r="S2405" s="116" t="s">
        <v>318</v>
      </c>
      <c r="T2405" s="116">
        <v>1310</v>
      </c>
      <c r="U2405" s="116" t="s">
        <v>268</v>
      </c>
      <c r="V2405" s="116" t="s">
        <v>268</v>
      </c>
      <c r="Z2405" s="116">
        <v>0</v>
      </c>
      <c r="AA2405" s="116">
        <v>1</v>
      </c>
      <c r="AB2405" s="116">
        <v>0.45838744568697998</v>
      </c>
      <c r="AC2405" s="116">
        <v>7.2193723894819997E-2</v>
      </c>
      <c r="AD2405" s="116">
        <v>178.61466167935001</v>
      </c>
      <c r="AF2405" s="116">
        <v>-1</v>
      </c>
      <c r="AG2405" s="116">
        <v>-1</v>
      </c>
      <c r="AH2405" s="116">
        <v>-1</v>
      </c>
      <c r="AI2405" s="116">
        <v>-1</v>
      </c>
      <c r="AJ2405" s="116">
        <v>0</v>
      </c>
      <c r="AM2405" s="116" t="s">
        <v>319</v>
      </c>
      <c r="AN2405" s="116">
        <v>-1</v>
      </c>
      <c r="AQ2405" s="116">
        <v>778</v>
      </c>
      <c r="AR2405" s="116" t="s">
        <v>329</v>
      </c>
      <c r="AS2405" s="116" t="s">
        <v>250</v>
      </c>
      <c r="AT2405" s="116" t="s">
        <v>268</v>
      </c>
      <c r="AV2405" s="116">
        <v>85.762428575281405</v>
      </c>
      <c r="AW2405" s="116">
        <v>0.1448618505</v>
      </c>
    </row>
    <row r="2406" spans="1:49" x14ac:dyDescent="0.25">
      <c r="A2406" s="127">
        <v>190000</v>
      </c>
      <c r="B2406" s="127">
        <v>770000</v>
      </c>
      <c r="C2406" s="127">
        <v>770000</v>
      </c>
      <c r="D2406" s="116" t="s">
        <v>314</v>
      </c>
      <c r="E2406" s="116" t="s">
        <v>315</v>
      </c>
      <c r="F2406" s="116" t="s">
        <v>316</v>
      </c>
      <c r="G2406" s="116" t="s">
        <v>317</v>
      </c>
      <c r="H2406" s="116">
        <v>0.36</v>
      </c>
      <c r="I2406" s="116">
        <v>0.57999999999999996</v>
      </c>
      <c r="J2406" s="116" t="s">
        <v>268</v>
      </c>
      <c r="K2406" s="116">
        <v>7.7981496847169998E-2</v>
      </c>
      <c r="L2406" s="116">
        <v>3867.5021420016001</v>
      </c>
      <c r="M2406" s="116">
        <v>9.9253578143747792</v>
      </c>
      <c r="N2406" s="116">
        <v>1.5631940803580699</v>
      </c>
      <c r="O2406" s="116">
        <v>0.77399425910875996</v>
      </c>
      <c r="P2406" s="116">
        <v>0.12190021424896</v>
      </c>
      <c r="Q2406" s="116">
        <v>301.59360609294401</v>
      </c>
      <c r="R2406" s="116">
        <v>1310</v>
      </c>
      <c r="S2406" s="116" t="s">
        <v>318</v>
      </c>
      <c r="T2406" s="116">
        <v>1310</v>
      </c>
      <c r="U2406" s="116" t="s">
        <v>268</v>
      </c>
      <c r="V2406" s="116" t="s">
        <v>268</v>
      </c>
      <c r="Z2406" s="116">
        <v>0</v>
      </c>
      <c r="AA2406" s="116">
        <v>1</v>
      </c>
      <c r="AB2406" s="116">
        <v>0.77399425910875996</v>
      </c>
      <c r="AC2406" s="116">
        <v>0.12190021424896</v>
      </c>
      <c r="AD2406" s="116">
        <v>301.59360609294401</v>
      </c>
      <c r="AF2406" s="116">
        <v>-1</v>
      </c>
      <c r="AG2406" s="116">
        <v>-1</v>
      </c>
      <c r="AH2406" s="116">
        <v>-1</v>
      </c>
      <c r="AI2406" s="116">
        <v>-1</v>
      </c>
      <c r="AJ2406" s="116">
        <v>0</v>
      </c>
      <c r="AM2406" s="116" t="s">
        <v>319</v>
      </c>
      <c r="AN2406" s="116">
        <v>-1</v>
      </c>
      <c r="AQ2406" s="116">
        <v>778</v>
      </c>
      <c r="AR2406" s="116" t="s">
        <v>329</v>
      </c>
      <c r="AS2406" s="116" t="s">
        <v>250</v>
      </c>
      <c r="AT2406" s="116" t="s">
        <v>268</v>
      </c>
      <c r="AV2406" s="116">
        <v>73.796402923703397</v>
      </c>
      <c r="AW2406" s="116">
        <v>0.2446014648</v>
      </c>
    </row>
    <row r="2407" spans="1:49" x14ac:dyDescent="0.25">
      <c r="A2407" s="127">
        <v>190000</v>
      </c>
      <c r="B2407" s="127">
        <v>770000</v>
      </c>
      <c r="C2407" s="127">
        <v>770000</v>
      </c>
      <c r="D2407" s="116" t="s">
        <v>314</v>
      </c>
      <c r="E2407" s="116" t="s">
        <v>315</v>
      </c>
      <c r="F2407" s="116" t="s">
        <v>316</v>
      </c>
      <c r="G2407" s="116" t="s">
        <v>317</v>
      </c>
      <c r="H2407" s="116">
        <v>0.36</v>
      </c>
      <c r="I2407" s="116">
        <v>0.57999999999999996</v>
      </c>
      <c r="J2407" s="116" t="s">
        <v>268</v>
      </c>
      <c r="K2407" s="116">
        <v>1.0654213918399999E-2</v>
      </c>
      <c r="L2407" s="116">
        <v>3851.5166023441102</v>
      </c>
      <c r="M2407" s="116">
        <v>12.095207820230801</v>
      </c>
      <c r="N2407" s="116">
        <v>2.44205475073792</v>
      </c>
      <c r="O2407" s="116">
        <v>0.12886493150434</v>
      </c>
      <c r="P2407" s="116">
        <v>2.601817371482E-2</v>
      </c>
      <c r="Q2407" s="116">
        <v>41.034881791674103</v>
      </c>
      <c r="R2407" s="116">
        <v>1210</v>
      </c>
      <c r="S2407" s="116" t="s">
        <v>318</v>
      </c>
      <c r="T2407" s="116">
        <v>1210</v>
      </c>
      <c r="U2407" s="116" t="s">
        <v>268</v>
      </c>
      <c r="V2407" s="116" t="s">
        <v>268</v>
      </c>
      <c r="Z2407" s="116">
        <v>0</v>
      </c>
      <c r="AA2407" s="116">
        <v>1</v>
      </c>
      <c r="AB2407" s="116">
        <v>0.12886493150434</v>
      </c>
      <c r="AC2407" s="116">
        <v>2.601817371482E-2</v>
      </c>
      <c r="AD2407" s="116">
        <v>41.034881791672497</v>
      </c>
      <c r="AF2407" s="116">
        <v>-1</v>
      </c>
      <c r="AG2407" s="116">
        <v>-1</v>
      </c>
      <c r="AH2407" s="116">
        <v>-1</v>
      </c>
      <c r="AI2407" s="116">
        <v>-1</v>
      </c>
      <c r="AJ2407" s="116">
        <v>0</v>
      </c>
      <c r="AM2407" s="116" t="s">
        <v>319</v>
      </c>
      <c r="AN2407" s="116">
        <v>-1</v>
      </c>
      <c r="AQ2407" s="116">
        <v>778</v>
      </c>
      <c r="AR2407" s="116" t="s">
        <v>329</v>
      </c>
      <c r="AS2407" s="116" t="s">
        <v>250</v>
      </c>
      <c r="AT2407" s="116" t="s">
        <v>268</v>
      </c>
      <c r="AV2407" s="116">
        <v>101.73011777149701</v>
      </c>
      <c r="AW2407" s="116">
        <v>3.3280520500000001E-2</v>
      </c>
    </row>
    <row r="2408" spans="1:49" x14ac:dyDescent="0.25">
      <c r="A2408" s="127">
        <v>190000</v>
      </c>
      <c r="B2408" s="127">
        <v>770000</v>
      </c>
      <c r="C2408" s="127">
        <v>770000</v>
      </c>
      <c r="D2408" s="116" t="s">
        <v>314</v>
      </c>
      <c r="E2408" s="116" t="s">
        <v>315</v>
      </c>
      <c r="F2408" s="116" t="s">
        <v>316</v>
      </c>
      <c r="G2408" s="116" t="s">
        <v>317</v>
      </c>
      <c r="H2408" s="116">
        <v>0.36</v>
      </c>
      <c r="I2408" s="116">
        <v>0.57999999999999996</v>
      </c>
      <c r="J2408" s="116" t="s">
        <v>268</v>
      </c>
      <c r="K2408" s="116">
        <v>0.60710923986456999</v>
      </c>
      <c r="L2408" s="116">
        <v>3851.5166023441102</v>
      </c>
      <c r="M2408" s="116">
        <v>12.095207820230801</v>
      </c>
      <c r="N2408" s="116">
        <v>2.44205475073792</v>
      </c>
      <c r="O2408" s="116">
        <v>7.3431124257443603</v>
      </c>
      <c r="P2408" s="116">
        <v>1.4825940034281699</v>
      </c>
      <c r="Q2408" s="116">
        <v>2338.2913167749098</v>
      </c>
      <c r="R2408" s="116">
        <v>1310</v>
      </c>
      <c r="S2408" s="116" t="s">
        <v>318</v>
      </c>
      <c r="T2408" s="116">
        <v>1310</v>
      </c>
      <c r="U2408" s="116" t="s">
        <v>268</v>
      </c>
      <c r="V2408" s="116" t="s">
        <v>268</v>
      </c>
      <c r="Z2408" s="116">
        <v>0</v>
      </c>
      <c r="AA2408" s="116">
        <v>1</v>
      </c>
      <c r="AB2408" s="116">
        <v>7.3431124257443603</v>
      </c>
      <c r="AC2408" s="116">
        <v>1.4825940034281699</v>
      </c>
      <c r="AD2408" s="116">
        <v>2338.2913167749098</v>
      </c>
      <c r="AF2408" s="116">
        <v>-1</v>
      </c>
      <c r="AG2408" s="116">
        <v>-1</v>
      </c>
      <c r="AH2408" s="116">
        <v>-1</v>
      </c>
      <c r="AI2408" s="116">
        <v>-1</v>
      </c>
      <c r="AJ2408" s="116">
        <v>0</v>
      </c>
      <c r="AM2408" s="116" t="s">
        <v>319</v>
      </c>
      <c r="AN2408" s="116">
        <v>-1</v>
      </c>
      <c r="AQ2408" s="116">
        <v>778</v>
      </c>
      <c r="AR2408" s="116" t="s">
        <v>329</v>
      </c>
      <c r="AS2408" s="116" t="s">
        <v>250</v>
      </c>
      <c r="AT2408" s="116" t="s">
        <v>268</v>
      </c>
      <c r="AV2408" s="116">
        <v>198.28066802369599</v>
      </c>
      <c r="AW2408" s="116">
        <v>1.8964244256</v>
      </c>
    </row>
    <row r="2409" spans="1:49" x14ac:dyDescent="0.25">
      <c r="A2409" s="127">
        <v>190000</v>
      </c>
      <c r="B2409" s="127">
        <v>770000</v>
      </c>
      <c r="C2409" s="127">
        <v>770000</v>
      </c>
      <c r="D2409" s="116" t="s">
        <v>314</v>
      </c>
      <c r="E2409" s="116" t="s">
        <v>315</v>
      </c>
      <c r="F2409" s="116" t="s">
        <v>316</v>
      </c>
      <c r="G2409" s="116" t="s">
        <v>317</v>
      </c>
      <c r="H2409" s="116">
        <v>0.36</v>
      </c>
      <c r="I2409" s="116">
        <v>0.57999999999999996</v>
      </c>
      <c r="J2409" s="116" t="s">
        <v>268</v>
      </c>
      <c r="K2409" s="116">
        <v>0.39179313348068001</v>
      </c>
      <c r="L2409" s="116">
        <v>3845.5286272253702</v>
      </c>
      <c r="M2409" s="116">
        <v>10.0433630550109</v>
      </c>
      <c r="N2409" s="116">
        <v>1.63651040059223</v>
      </c>
      <c r="O2409" s="116">
        <v>3.9349206820068598</v>
      </c>
      <c r="P2409" s="116">
        <v>0.64117353782175002</v>
      </c>
      <c r="Q2409" s="116">
        <v>1506.65171075029</v>
      </c>
      <c r="R2409" s="116">
        <v>1210</v>
      </c>
      <c r="S2409" s="116" t="s">
        <v>318</v>
      </c>
      <c r="T2409" s="116">
        <v>1210</v>
      </c>
      <c r="U2409" s="116" t="s">
        <v>268</v>
      </c>
      <c r="V2409" s="116" t="s">
        <v>268</v>
      </c>
      <c r="Z2409" s="116">
        <v>0</v>
      </c>
      <c r="AA2409" s="116">
        <v>1</v>
      </c>
      <c r="AB2409" s="116">
        <v>3.9349206820068598</v>
      </c>
      <c r="AC2409" s="116">
        <v>0.64117353782175002</v>
      </c>
      <c r="AD2409" s="116">
        <v>1506.65171075029</v>
      </c>
      <c r="AF2409" s="116">
        <v>-1</v>
      </c>
      <c r="AG2409" s="116">
        <v>-1</v>
      </c>
      <c r="AH2409" s="116">
        <v>-1</v>
      </c>
      <c r="AI2409" s="116">
        <v>-1</v>
      </c>
      <c r="AJ2409" s="116">
        <v>0</v>
      </c>
      <c r="AM2409" s="116" t="s">
        <v>319</v>
      </c>
      <c r="AN2409" s="116">
        <v>-1</v>
      </c>
      <c r="AQ2409" s="116">
        <v>778</v>
      </c>
      <c r="AR2409" s="116" t="s">
        <v>329</v>
      </c>
      <c r="AS2409" s="116" t="s">
        <v>250</v>
      </c>
      <c r="AT2409" s="116" t="s">
        <v>268</v>
      </c>
      <c r="AV2409" s="116">
        <v>172.65851144789801</v>
      </c>
      <c r="AW2409" s="116">
        <v>1.2219397491999999</v>
      </c>
    </row>
    <row r="2410" spans="1:49" x14ac:dyDescent="0.25">
      <c r="A2410" s="127">
        <v>190000</v>
      </c>
      <c r="B2410" s="127">
        <v>770000</v>
      </c>
      <c r="C2410" s="127">
        <v>770000</v>
      </c>
      <c r="D2410" s="116" t="s">
        <v>314</v>
      </c>
      <c r="E2410" s="116" t="s">
        <v>315</v>
      </c>
      <c r="F2410" s="116" t="s">
        <v>316</v>
      </c>
      <c r="G2410" s="116" t="s">
        <v>317</v>
      </c>
      <c r="H2410" s="116">
        <v>0.36</v>
      </c>
      <c r="I2410" s="116">
        <v>0.57999999999999996</v>
      </c>
      <c r="J2410" s="116" t="s">
        <v>332</v>
      </c>
      <c r="K2410" s="116">
        <v>3.4474496064370003E-2</v>
      </c>
      <c r="L2410" s="116">
        <v>3845.5286272253702</v>
      </c>
      <c r="M2410" s="116">
        <v>10.0433630550109</v>
      </c>
      <c r="N2410" s="116">
        <v>1.63651040059223</v>
      </c>
      <c r="O2410" s="116">
        <v>0.34623988011302997</v>
      </c>
      <c r="P2410" s="116">
        <v>5.6417871364519999E-2</v>
      </c>
      <c r="Q2410" s="116">
        <v>132.57266152471101</v>
      </c>
      <c r="R2410" s="116">
        <v>1210</v>
      </c>
      <c r="S2410" s="116" t="s">
        <v>318</v>
      </c>
      <c r="T2410" s="116">
        <v>1210</v>
      </c>
      <c r="U2410" s="116" t="s">
        <v>333</v>
      </c>
      <c r="V2410" s="116" t="s">
        <v>332</v>
      </c>
      <c r="Z2410" s="116">
        <v>0</v>
      </c>
      <c r="AA2410" s="116">
        <v>1</v>
      </c>
      <c r="AB2410" s="116">
        <v>0.34623988011302997</v>
      </c>
      <c r="AC2410" s="116">
        <v>5.6417871364519999E-2</v>
      </c>
      <c r="AD2410" s="116">
        <v>132.57266152471101</v>
      </c>
      <c r="AF2410" s="116">
        <v>-1</v>
      </c>
      <c r="AG2410" s="116">
        <v>-1</v>
      </c>
      <c r="AH2410" s="116">
        <v>-1</v>
      </c>
      <c r="AI2410" s="116">
        <v>-1</v>
      </c>
      <c r="AJ2410" s="116">
        <v>0</v>
      </c>
      <c r="AM2410" s="116" t="s">
        <v>319</v>
      </c>
      <c r="AN2410" s="116">
        <v>-1</v>
      </c>
      <c r="AQ2410" s="116">
        <v>778</v>
      </c>
      <c r="AR2410" s="116" t="s">
        <v>329</v>
      </c>
      <c r="AS2410" s="116" t="s">
        <v>250</v>
      </c>
      <c r="AT2410" s="116" t="s">
        <v>268</v>
      </c>
      <c r="AV2410" s="116">
        <v>77.860671819444406</v>
      </c>
      <c r="AW2410" s="116">
        <v>0.1075204068</v>
      </c>
    </row>
    <row r="2411" spans="1:49" x14ac:dyDescent="0.25">
      <c r="A2411" s="127">
        <v>190000</v>
      </c>
      <c r="B2411" s="127">
        <v>770000</v>
      </c>
      <c r="C2411" s="127">
        <v>770000</v>
      </c>
      <c r="D2411" s="116" t="s">
        <v>314</v>
      </c>
      <c r="E2411" s="116" t="s">
        <v>315</v>
      </c>
      <c r="F2411" s="116" t="s">
        <v>316</v>
      </c>
      <c r="G2411" s="116" t="s">
        <v>317</v>
      </c>
      <c r="H2411" s="116">
        <v>0.36</v>
      </c>
      <c r="I2411" s="116">
        <v>0.57999999999999996</v>
      </c>
      <c r="J2411" s="116" t="s">
        <v>268</v>
      </c>
      <c r="K2411" s="116">
        <v>5.6031984307120003E-2</v>
      </c>
      <c r="L2411" s="116">
        <v>3845.5286272253702</v>
      </c>
      <c r="M2411" s="116">
        <v>10.0433630550109</v>
      </c>
      <c r="N2411" s="116">
        <v>1.63651040059223</v>
      </c>
      <c r="O2411" s="116">
        <v>0.56274956108915997</v>
      </c>
      <c r="P2411" s="116">
        <v>9.1696925084430003E-2</v>
      </c>
      <c r="Q2411" s="116">
        <v>215.47259969330301</v>
      </c>
      <c r="R2411" s="116">
        <v>1310</v>
      </c>
      <c r="S2411" s="116" t="s">
        <v>318</v>
      </c>
      <c r="T2411" s="116">
        <v>1310</v>
      </c>
      <c r="U2411" s="116" t="s">
        <v>268</v>
      </c>
      <c r="V2411" s="116" t="s">
        <v>268</v>
      </c>
      <c r="Z2411" s="116">
        <v>0</v>
      </c>
      <c r="AA2411" s="116">
        <v>1</v>
      </c>
      <c r="AB2411" s="116">
        <v>0.56274956108915997</v>
      </c>
      <c r="AC2411" s="116">
        <v>9.1696925084430003E-2</v>
      </c>
      <c r="AD2411" s="116">
        <v>215.47259969330401</v>
      </c>
      <c r="AF2411" s="116">
        <v>-1</v>
      </c>
      <c r="AG2411" s="116">
        <v>-1</v>
      </c>
      <c r="AH2411" s="116">
        <v>-1</v>
      </c>
      <c r="AI2411" s="116">
        <v>-1</v>
      </c>
      <c r="AJ2411" s="116">
        <v>0</v>
      </c>
      <c r="AM2411" s="116" t="s">
        <v>319</v>
      </c>
      <c r="AN2411" s="116">
        <v>-1</v>
      </c>
      <c r="AQ2411" s="116">
        <v>778</v>
      </c>
      <c r="AR2411" s="116" t="s">
        <v>329</v>
      </c>
      <c r="AS2411" s="116" t="s">
        <v>250</v>
      </c>
      <c r="AT2411" s="116" t="s">
        <v>268</v>
      </c>
      <c r="AV2411" s="116">
        <v>60.238529877694397</v>
      </c>
      <c r="AW2411" s="116">
        <v>0.17475474429999999</v>
      </c>
    </row>
    <row r="2412" spans="1:49" x14ac:dyDescent="0.25">
      <c r="A2412" s="127">
        <v>190000</v>
      </c>
      <c r="B2412" s="127">
        <v>770000</v>
      </c>
      <c r="C2412" s="127">
        <v>770000</v>
      </c>
      <c r="D2412" s="116" t="s">
        <v>314</v>
      </c>
      <c r="E2412" s="116" t="s">
        <v>315</v>
      </c>
      <c r="F2412" s="116" t="s">
        <v>316</v>
      </c>
      <c r="G2412" s="116" t="s">
        <v>317</v>
      </c>
      <c r="H2412" s="116">
        <v>0.36</v>
      </c>
      <c r="I2412" s="116">
        <v>0.57999999999999996</v>
      </c>
      <c r="J2412" s="116" t="s">
        <v>332</v>
      </c>
      <c r="K2412" s="116">
        <v>1.6368433036940001E-2</v>
      </c>
      <c r="L2412" s="116">
        <v>3845.5286272253702</v>
      </c>
      <c r="M2412" s="116">
        <v>10.0433630550109</v>
      </c>
      <c r="N2412" s="116">
        <v>1.63651040059223</v>
      </c>
      <c r="O2412" s="116">
        <v>0.16439411563164</v>
      </c>
      <c r="P2412" s="116">
        <v>2.6787110906350001E-2</v>
      </c>
      <c r="Q2412" s="116">
        <v>62.945277826381997</v>
      </c>
      <c r="R2412" s="116">
        <v>1310</v>
      </c>
      <c r="S2412" s="116" t="s">
        <v>318</v>
      </c>
      <c r="T2412" s="116">
        <v>1310</v>
      </c>
      <c r="U2412" s="116" t="s">
        <v>333</v>
      </c>
      <c r="V2412" s="116" t="s">
        <v>332</v>
      </c>
      <c r="Z2412" s="116">
        <v>0</v>
      </c>
      <c r="AA2412" s="116">
        <v>1</v>
      </c>
      <c r="AB2412" s="116">
        <v>0.16439411563164</v>
      </c>
      <c r="AC2412" s="116">
        <v>2.6787110906350001E-2</v>
      </c>
      <c r="AD2412" s="116">
        <v>62.945277826381997</v>
      </c>
      <c r="AF2412" s="116">
        <v>-1</v>
      </c>
      <c r="AG2412" s="116">
        <v>-1</v>
      </c>
      <c r="AH2412" s="116">
        <v>-1</v>
      </c>
      <c r="AI2412" s="116">
        <v>-1</v>
      </c>
      <c r="AJ2412" s="116">
        <v>0</v>
      </c>
      <c r="AM2412" s="116" t="s">
        <v>319</v>
      </c>
      <c r="AN2412" s="116">
        <v>-1</v>
      </c>
      <c r="AQ2412" s="116">
        <v>778</v>
      </c>
      <c r="AR2412" s="116" t="s">
        <v>329</v>
      </c>
      <c r="AS2412" s="116" t="s">
        <v>250</v>
      </c>
      <c r="AT2412" s="116" t="s">
        <v>268</v>
      </c>
      <c r="AV2412" s="116">
        <v>38.926538477431201</v>
      </c>
      <c r="AW2412" s="116">
        <v>5.1050509199999997E-2</v>
      </c>
    </row>
    <row r="2413" spans="1:49" x14ac:dyDescent="0.25">
      <c r="A2413" s="127">
        <v>190000</v>
      </c>
      <c r="B2413" s="127">
        <v>770000</v>
      </c>
      <c r="C2413" s="127">
        <v>770000</v>
      </c>
      <c r="D2413" s="116" t="s">
        <v>314</v>
      </c>
      <c r="E2413" s="116" t="s">
        <v>315</v>
      </c>
      <c r="F2413" s="116" t="s">
        <v>316</v>
      </c>
      <c r="G2413" s="116" t="s">
        <v>317</v>
      </c>
      <c r="H2413" s="116">
        <v>0.36</v>
      </c>
      <c r="I2413" s="116">
        <v>0.57999999999999996</v>
      </c>
      <c r="J2413" s="116" t="s">
        <v>268</v>
      </c>
      <c r="K2413" s="116">
        <v>0.11909540684782</v>
      </c>
      <c r="L2413" s="116">
        <v>3845.5286272253702</v>
      </c>
      <c r="M2413" s="116">
        <v>10.0433630550109</v>
      </c>
      <c r="N2413" s="116">
        <v>1.63651040059223</v>
      </c>
      <c r="O2413" s="116">
        <v>1.1961184091569701</v>
      </c>
      <c r="P2413" s="116">
        <v>0.19490087196923001</v>
      </c>
      <c r="Q2413" s="116">
        <v>457.984796404375</v>
      </c>
      <c r="R2413" s="116">
        <v>1310</v>
      </c>
      <c r="S2413" s="116" t="s">
        <v>318</v>
      </c>
      <c r="T2413" s="116">
        <v>1310</v>
      </c>
      <c r="U2413" s="116" t="s">
        <v>268</v>
      </c>
      <c r="V2413" s="116" t="s">
        <v>268</v>
      </c>
      <c r="Z2413" s="116">
        <v>0</v>
      </c>
      <c r="AA2413" s="116">
        <v>1</v>
      </c>
      <c r="AB2413" s="116">
        <v>1.1961184091569701</v>
      </c>
      <c r="AC2413" s="116">
        <v>0.19490087196923001</v>
      </c>
      <c r="AD2413" s="116">
        <v>457.984796404375</v>
      </c>
      <c r="AF2413" s="116">
        <v>-1</v>
      </c>
      <c r="AG2413" s="116">
        <v>-1</v>
      </c>
      <c r="AH2413" s="116">
        <v>-1</v>
      </c>
      <c r="AI2413" s="116">
        <v>-1</v>
      </c>
      <c r="AJ2413" s="116">
        <v>0</v>
      </c>
      <c r="AM2413" s="116" t="s">
        <v>319</v>
      </c>
      <c r="AN2413" s="116">
        <v>-1</v>
      </c>
      <c r="AQ2413" s="116">
        <v>778</v>
      </c>
      <c r="AR2413" s="116" t="s">
        <v>329</v>
      </c>
      <c r="AS2413" s="116" t="s">
        <v>250</v>
      </c>
      <c r="AT2413" s="116" t="s">
        <v>268</v>
      </c>
      <c r="AV2413" s="116">
        <v>119.288117236201</v>
      </c>
      <c r="AW2413" s="116">
        <v>0.3714394131</v>
      </c>
    </row>
    <row r="2414" spans="1:49" x14ac:dyDescent="0.25">
      <c r="A2414" s="127">
        <v>190000</v>
      </c>
      <c r="B2414" s="127">
        <v>770000</v>
      </c>
      <c r="C2414" s="127">
        <v>770000</v>
      </c>
      <c r="D2414" s="116" t="s">
        <v>314</v>
      </c>
      <c r="E2414" s="116" t="s">
        <v>315</v>
      </c>
      <c r="F2414" s="116" t="s">
        <v>316</v>
      </c>
      <c r="G2414" s="116" t="s">
        <v>317</v>
      </c>
      <c r="H2414" s="116">
        <v>0.36</v>
      </c>
      <c r="I2414" s="116">
        <v>0.57999999999999996</v>
      </c>
      <c r="J2414" s="116" t="s">
        <v>268</v>
      </c>
      <c r="K2414" s="116">
        <v>0.30316155782400001</v>
      </c>
      <c r="L2414" s="116">
        <v>3875.5012620492298</v>
      </c>
      <c r="M2414" s="116">
        <v>10.430284180318299</v>
      </c>
      <c r="N2414" s="116">
        <v>1.79747839543274</v>
      </c>
      <c r="O2414" s="116">
        <v>3.1620612006523499</v>
      </c>
      <c r="P2414" s="116">
        <v>0.54492635051437999</v>
      </c>
      <c r="Q2414" s="116">
        <v>1174.90299995173</v>
      </c>
      <c r="R2414" s="116">
        <v>1210</v>
      </c>
      <c r="S2414" s="116" t="s">
        <v>318</v>
      </c>
      <c r="T2414" s="116">
        <v>1210</v>
      </c>
      <c r="U2414" s="116" t="s">
        <v>268</v>
      </c>
      <c r="V2414" s="116" t="s">
        <v>268</v>
      </c>
      <c r="Z2414" s="116">
        <v>0</v>
      </c>
      <c r="AA2414" s="116">
        <v>1</v>
      </c>
      <c r="AB2414" s="116">
        <v>3.1620612006523499</v>
      </c>
      <c r="AC2414" s="116">
        <v>0.54492635051437999</v>
      </c>
      <c r="AD2414" s="116">
        <v>1174.90299995173</v>
      </c>
      <c r="AF2414" s="116">
        <v>-1</v>
      </c>
      <c r="AG2414" s="116">
        <v>-1</v>
      </c>
      <c r="AH2414" s="116">
        <v>-1</v>
      </c>
      <c r="AI2414" s="116">
        <v>-1</v>
      </c>
      <c r="AJ2414" s="116">
        <v>0</v>
      </c>
      <c r="AM2414" s="116" t="s">
        <v>319</v>
      </c>
      <c r="AN2414" s="116">
        <v>-1</v>
      </c>
      <c r="AQ2414" s="116">
        <v>778</v>
      </c>
      <c r="AR2414" s="116" t="s">
        <v>329</v>
      </c>
      <c r="AS2414" s="116" t="s">
        <v>250</v>
      </c>
      <c r="AT2414" s="116" t="s">
        <v>268</v>
      </c>
      <c r="AV2414" s="116">
        <v>157.77011200055</v>
      </c>
      <c r="AW2414" s="116">
        <v>0.95288158960000002</v>
      </c>
    </row>
    <row r="2415" spans="1:49" x14ac:dyDescent="0.25">
      <c r="A2415" s="127">
        <v>190000</v>
      </c>
      <c r="B2415" s="127">
        <v>770000</v>
      </c>
      <c r="C2415" s="127">
        <v>770000</v>
      </c>
      <c r="D2415" s="116" t="s">
        <v>314</v>
      </c>
      <c r="E2415" s="116" t="s">
        <v>315</v>
      </c>
      <c r="F2415" s="116" t="s">
        <v>316</v>
      </c>
      <c r="G2415" s="116" t="s">
        <v>317</v>
      </c>
      <c r="H2415" s="116">
        <v>0.36</v>
      </c>
      <c r="I2415" s="116">
        <v>0.57999999999999996</v>
      </c>
      <c r="J2415" s="116" t="s">
        <v>268</v>
      </c>
      <c r="K2415" s="116">
        <v>4.003614379026E-2</v>
      </c>
      <c r="L2415" s="116">
        <v>3875.5012620492298</v>
      </c>
      <c r="M2415" s="116">
        <v>10.430284180318299</v>
      </c>
      <c r="N2415" s="116">
        <v>1.79747839543274</v>
      </c>
      <c r="O2415" s="116">
        <v>0.41758835721658999</v>
      </c>
      <c r="P2415" s="116">
        <v>7.1964103499440005E-2</v>
      </c>
      <c r="Q2415" s="116">
        <v>155.160125786772</v>
      </c>
      <c r="R2415" s="116">
        <v>1310</v>
      </c>
      <c r="S2415" s="116" t="s">
        <v>318</v>
      </c>
      <c r="T2415" s="116">
        <v>1310</v>
      </c>
      <c r="U2415" s="116" t="s">
        <v>268</v>
      </c>
      <c r="V2415" s="116" t="s">
        <v>268</v>
      </c>
      <c r="Z2415" s="116">
        <v>0</v>
      </c>
      <c r="AA2415" s="116">
        <v>1</v>
      </c>
      <c r="AB2415" s="116">
        <v>0.41758835721658999</v>
      </c>
      <c r="AC2415" s="116">
        <v>7.1964103499440005E-2</v>
      </c>
      <c r="AD2415" s="116">
        <v>155.160125786771</v>
      </c>
      <c r="AF2415" s="116">
        <v>-1</v>
      </c>
      <c r="AG2415" s="116">
        <v>-1</v>
      </c>
      <c r="AH2415" s="116">
        <v>-1</v>
      </c>
      <c r="AI2415" s="116">
        <v>-1</v>
      </c>
      <c r="AJ2415" s="116">
        <v>0</v>
      </c>
      <c r="AM2415" s="116" t="s">
        <v>319</v>
      </c>
      <c r="AN2415" s="116">
        <v>-1</v>
      </c>
      <c r="AQ2415" s="116">
        <v>778</v>
      </c>
      <c r="AR2415" s="116" t="s">
        <v>329</v>
      </c>
      <c r="AS2415" s="116" t="s">
        <v>250</v>
      </c>
      <c r="AT2415" s="116" t="s">
        <v>268</v>
      </c>
      <c r="AV2415" s="116">
        <v>59.037982237039103</v>
      </c>
      <c r="AW2415" s="116">
        <v>0.12583951809999999</v>
      </c>
    </row>
    <row r="2416" spans="1:49" x14ac:dyDescent="0.25">
      <c r="A2416" s="127">
        <v>190000</v>
      </c>
      <c r="B2416" s="127">
        <v>770000</v>
      </c>
      <c r="C2416" s="127">
        <v>770000</v>
      </c>
      <c r="D2416" s="116" t="s">
        <v>314</v>
      </c>
      <c r="E2416" s="116" t="s">
        <v>315</v>
      </c>
      <c r="F2416" s="116" t="s">
        <v>316</v>
      </c>
      <c r="G2416" s="116" t="s">
        <v>317</v>
      </c>
      <c r="H2416" s="116">
        <v>0.36</v>
      </c>
      <c r="I2416" s="116">
        <v>0.57999999999999996</v>
      </c>
      <c r="J2416" s="116" t="s">
        <v>268</v>
      </c>
      <c r="K2416" s="116">
        <v>8.0922789508720006E-2</v>
      </c>
      <c r="L2416" s="116">
        <v>3875.5012620492298</v>
      </c>
      <c r="M2416" s="116">
        <v>10.430284180318299</v>
      </c>
      <c r="N2416" s="116">
        <v>1.79747839543274</v>
      </c>
      <c r="O2416" s="116">
        <v>0.84404769124011003</v>
      </c>
      <c r="P2416" s="116">
        <v>0.14545696584008999</v>
      </c>
      <c r="Q2416" s="116">
        <v>313.61637286962002</v>
      </c>
      <c r="R2416" s="116">
        <v>1310</v>
      </c>
      <c r="S2416" s="116" t="s">
        <v>318</v>
      </c>
      <c r="T2416" s="116">
        <v>1310</v>
      </c>
      <c r="U2416" s="116" t="s">
        <v>268</v>
      </c>
      <c r="V2416" s="116" t="s">
        <v>268</v>
      </c>
      <c r="Z2416" s="116">
        <v>0</v>
      </c>
      <c r="AA2416" s="116">
        <v>1</v>
      </c>
      <c r="AB2416" s="116">
        <v>0.84404769124011003</v>
      </c>
      <c r="AC2416" s="116">
        <v>0.14545696584008999</v>
      </c>
      <c r="AD2416" s="116">
        <v>313.61637286962201</v>
      </c>
      <c r="AF2416" s="116">
        <v>-1</v>
      </c>
      <c r="AG2416" s="116">
        <v>-1</v>
      </c>
      <c r="AH2416" s="116">
        <v>-1</v>
      </c>
      <c r="AI2416" s="116">
        <v>-1</v>
      </c>
      <c r="AJ2416" s="116">
        <v>0</v>
      </c>
      <c r="AM2416" s="116" t="s">
        <v>319</v>
      </c>
      <c r="AN2416" s="116">
        <v>-1</v>
      </c>
      <c r="AQ2416" s="116">
        <v>778</v>
      </c>
      <c r="AR2416" s="116" t="s">
        <v>329</v>
      </c>
      <c r="AS2416" s="116" t="s">
        <v>250</v>
      </c>
      <c r="AT2416" s="116" t="s">
        <v>268</v>
      </c>
      <c r="AV2416" s="116">
        <v>73.444541091868402</v>
      </c>
      <c r="AW2416" s="116">
        <v>0.25435228939999999</v>
      </c>
    </row>
    <row r="2417" spans="1:49" x14ac:dyDescent="0.25">
      <c r="A2417" s="127">
        <v>190000</v>
      </c>
      <c r="B2417" s="127">
        <v>770000</v>
      </c>
      <c r="C2417" s="127">
        <v>770000</v>
      </c>
      <c r="D2417" s="116" t="s">
        <v>314</v>
      </c>
      <c r="E2417" s="116" t="s">
        <v>315</v>
      </c>
      <c r="F2417" s="116" t="s">
        <v>316</v>
      </c>
      <c r="G2417" s="116" t="s">
        <v>317</v>
      </c>
      <c r="H2417" s="116">
        <v>0.36</v>
      </c>
      <c r="I2417" s="116">
        <v>0.57999999999999996</v>
      </c>
      <c r="J2417" s="116" t="s">
        <v>268</v>
      </c>
      <c r="K2417" s="116">
        <v>0.18137297064176</v>
      </c>
      <c r="L2417" s="116">
        <v>3875.5012620492298</v>
      </c>
      <c r="M2417" s="116">
        <v>10.430284180318299</v>
      </c>
      <c r="N2417" s="116">
        <v>1.79747839543274</v>
      </c>
      <c r="O2417" s="116">
        <v>1.89177162642215</v>
      </c>
      <c r="P2417" s="116">
        <v>0.32601399624402999</v>
      </c>
      <c r="Q2417" s="116">
        <v>702.91117662378304</v>
      </c>
      <c r="R2417" s="116">
        <v>1310</v>
      </c>
      <c r="S2417" s="116" t="s">
        <v>318</v>
      </c>
      <c r="T2417" s="116">
        <v>1310</v>
      </c>
      <c r="U2417" s="116" t="s">
        <v>268</v>
      </c>
      <c r="V2417" s="116" t="s">
        <v>268</v>
      </c>
      <c r="Z2417" s="116">
        <v>0</v>
      </c>
      <c r="AA2417" s="116">
        <v>1</v>
      </c>
      <c r="AB2417" s="116">
        <v>1.89177162642215</v>
      </c>
      <c r="AC2417" s="116">
        <v>0.32601399624402999</v>
      </c>
      <c r="AD2417" s="116">
        <v>702.91117662378304</v>
      </c>
      <c r="AF2417" s="116">
        <v>-1</v>
      </c>
      <c r="AG2417" s="116">
        <v>-1</v>
      </c>
      <c r="AH2417" s="116">
        <v>-1</v>
      </c>
      <c r="AI2417" s="116">
        <v>-1</v>
      </c>
      <c r="AJ2417" s="116">
        <v>0</v>
      </c>
      <c r="AM2417" s="116" t="s">
        <v>319</v>
      </c>
      <c r="AN2417" s="116">
        <v>-1</v>
      </c>
      <c r="AQ2417" s="116">
        <v>778</v>
      </c>
      <c r="AR2417" s="116" t="s">
        <v>329</v>
      </c>
      <c r="AS2417" s="116" t="s">
        <v>250</v>
      </c>
      <c r="AT2417" s="116" t="s">
        <v>268</v>
      </c>
      <c r="AV2417" s="116">
        <v>111.74200687786301</v>
      </c>
      <c r="AW2417" s="116">
        <v>0.57008205729999994</v>
      </c>
    </row>
    <row r="2418" spans="1:49" x14ac:dyDescent="0.25">
      <c r="A2418" s="127">
        <v>190000</v>
      </c>
      <c r="B2418" s="127">
        <v>770000</v>
      </c>
      <c r="C2418" s="127">
        <v>770000</v>
      </c>
      <c r="D2418" s="116" t="s">
        <v>314</v>
      </c>
      <c r="E2418" s="116" t="s">
        <v>315</v>
      </c>
      <c r="F2418" s="116" t="s">
        <v>316</v>
      </c>
      <c r="G2418" s="116" t="s">
        <v>317</v>
      </c>
      <c r="H2418" s="116">
        <v>0.36</v>
      </c>
      <c r="I2418" s="116">
        <v>0.57999999999999996</v>
      </c>
      <c r="J2418" s="116" t="s">
        <v>268</v>
      </c>
      <c r="K2418" s="116">
        <v>1.22699918341E-2</v>
      </c>
      <c r="L2418" s="116">
        <v>3875.5012620492298</v>
      </c>
      <c r="M2418" s="116">
        <v>10.430284180318299</v>
      </c>
      <c r="N2418" s="116">
        <v>1.79747839543274</v>
      </c>
      <c r="O2418" s="116">
        <v>0.12797950171992001</v>
      </c>
      <c r="P2418" s="116">
        <v>2.2055045233940002E-2</v>
      </c>
      <c r="Q2418" s="116">
        <v>47.552368838415497</v>
      </c>
      <c r="R2418" s="116">
        <v>1310</v>
      </c>
      <c r="S2418" s="116" t="s">
        <v>318</v>
      </c>
      <c r="T2418" s="116">
        <v>1310</v>
      </c>
      <c r="U2418" s="116" t="s">
        <v>268</v>
      </c>
      <c r="V2418" s="116" t="s">
        <v>268</v>
      </c>
      <c r="Z2418" s="116">
        <v>0</v>
      </c>
      <c r="AA2418" s="116">
        <v>1</v>
      </c>
      <c r="AB2418" s="116">
        <v>0.12797950171992001</v>
      </c>
      <c r="AC2418" s="116">
        <v>2.2055045233940002E-2</v>
      </c>
      <c r="AD2418" s="116">
        <v>47.552368838413898</v>
      </c>
      <c r="AF2418" s="116">
        <v>-1</v>
      </c>
      <c r="AG2418" s="116">
        <v>-1</v>
      </c>
      <c r="AH2418" s="116">
        <v>-1</v>
      </c>
      <c r="AI2418" s="116">
        <v>-1</v>
      </c>
      <c r="AJ2418" s="116">
        <v>0</v>
      </c>
      <c r="AM2418" s="116" t="s">
        <v>319</v>
      </c>
      <c r="AN2418" s="116">
        <v>-1</v>
      </c>
      <c r="AQ2418" s="116">
        <v>778</v>
      </c>
      <c r="AR2418" s="116" t="s">
        <v>329</v>
      </c>
      <c r="AS2418" s="116" t="s">
        <v>250</v>
      </c>
      <c r="AT2418" s="116" t="s">
        <v>268</v>
      </c>
      <c r="AV2418" s="116">
        <v>28.323436036059899</v>
      </c>
      <c r="AW2418" s="116">
        <v>3.8566398100000003E-2</v>
      </c>
    </row>
    <row r="2419" spans="1:49" x14ac:dyDescent="0.25">
      <c r="A2419" s="127">
        <v>190000</v>
      </c>
      <c r="B2419" s="127">
        <v>770000</v>
      </c>
      <c r="C2419" s="127">
        <v>770000</v>
      </c>
      <c r="D2419" s="116" t="s">
        <v>314</v>
      </c>
      <c r="E2419" s="116" t="s">
        <v>315</v>
      </c>
      <c r="F2419" s="116" t="s">
        <v>316</v>
      </c>
      <c r="G2419" s="116" t="s">
        <v>317</v>
      </c>
      <c r="H2419" s="116">
        <v>0.36</v>
      </c>
      <c r="I2419" s="116">
        <v>0.57999999999999996</v>
      </c>
      <c r="J2419" s="116" t="s">
        <v>268</v>
      </c>
      <c r="K2419" s="116">
        <v>0.21867510168658999</v>
      </c>
      <c r="L2419" s="116">
        <v>3879.16599277251</v>
      </c>
      <c r="M2419" s="116">
        <v>11.6089778342223</v>
      </c>
      <c r="N2419" s="116">
        <v>2.1566119435330999</v>
      </c>
      <c r="O2419" s="116">
        <v>2.5385944083760199</v>
      </c>
      <c r="P2419" s="116">
        <v>0.47159733605062998</v>
      </c>
      <c r="Q2419" s="116">
        <v>848.27701792872199</v>
      </c>
      <c r="R2419" s="116">
        <v>1210</v>
      </c>
      <c r="S2419" s="116" t="s">
        <v>318</v>
      </c>
      <c r="T2419" s="116">
        <v>1210</v>
      </c>
      <c r="U2419" s="116" t="s">
        <v>268</v>
      </c>
      <c r="V2419" s="116" t="s">
        <v>268</v>
      </c>
      <c r="Z2419" s="116">
        <v>0</v>
      </c>
      <c r="AA2419" s="116">
        <v>1</v>
      </c>
      <c r="AB2419" s="116">
        <v>2.5385944083760199</v>
      </c>
      <c r="AC2419" s="116">
        <v>0.47159733605062998</v>
      </c>
      <c r="AD2419" s="116">
        <v>848.27701792872199</v>
      </c>
      <c r="AF2419" s="116">
        <v>-1</v>
      </c>
      <c r="AG2419" s="116">
        <v>-1</v>
      </c>
      <c r="AH2419" s="116">
        <v>-1</v>
      </c>
      <c r="AI2419" s="116">
        <v>-1</v>
      </c>
      <c r="AJ2419" s="116">
        <v>0</v>
      </c>
      <c r="AM2419" s="116" t="s">
        <v>319</v>
      </c>
      <c r="AN2419" s="116">
        <v>-1</v>
      </c>
      <c r="AQ2419" s="116">
        <v>778</v>
      </c>
      <c r="AR2419" s="116" t="s">
        <v>329</v>
      </c>
      <c r="AS2419" s="116" t="s">
        <v>250</v>
      </c>
      <c r="AT2419" s="116" t="s">
        <v>268</v>
      </c>
      <c r="AV2419" s="116">
        <v>135.41917647828299</v>
      </c>
      <c r="AW2419" s="116">
        <v>0.68797811669999998</v>
      </c>
    </row>
    <row r="2420" spans="1:49" x14ac:dyDescent="0.25">
      <c r="A2420" s="127">
        <v>190000</v>
      </c>
      <c r="B2420" s="127">
        <v>770000</v>
      </c>
      <c r="C2420" s="127">
        <v>770000</v>
      </c>
      <c r="D2420" s="116" t="s">
        <v>314</v>
      </c>
      <c r="E2420" s="116" t="s">
        <v>315</v>
      </c>
      <c r="F2420" s="116" t="s">
        <v>316</v>
      </c>
      <c r="G2420" s="116" t="s">
        <v>317</v>
      </c>
      <c r="H2420" s="116">
        <v>0.36</v>
      </c>
      <c r="I2420" s="116">
        <v>0.57999999999999996</v>
      </c>
      <c r="J2420" s="116" t="s">
        <v>268</v>
      </c>
      <c r="K2420" s="116">
        <v>8.1763044497170007E-2</v>
      </c>
      <c r="L2420" s="116">
        <v>3879.16599277251</v>
      </c>
      <c r="M2420" s="116">
        <v>11.6089778342223</v>
      </c>
      <c r="N2420" s="116">
        <v>2.1566119435330999</v>
      </c>
      <c r="O2420" s="116">
        <v>0.94918537122626001</v>
      </c>
      <c r="P2420" s="116">
        <v>0.17633115830224</v>
      </c>
      <c r="Q2420" s="116">
        <v>317.172421678994</v>
      </c>
      <c r="R2420" s="116">
        <v>1310</v>
      </c>
      <c r="S2420" s="116" t="s">
        <v>318</v>
      </c>
      <c r="T2420" s="116">
        <v>1310</v>
      </c>
      <c r="U2420" s="116" t="s">
        <v>268</v>
      </c>
      <c r="V2420" s="116" t="s">
        <v>268</v>
      </c>
      <c r="Z2420" s="116">
        <v>0</v>
      </c>
      <c r="AA2420" s="116">
        <v>1</v>
      </c>
      <c r="AB2420" s="116">
        <v>0.94918537122626001</v>
      </c>
      <c r="AC2420" s="116">
        <v>0.17633115830224</v>
      </c>
      <c r="AD2420" s="116">
        <v>317.17242167899201</v>
      </c>
      <c r="AF2420" s="116">
        <v>-1</v>
      </c>
      <c r="AG2420" s="116">
        <v>-1</v>
      </c>
      <c r="AH2420" s="116">
        <v>-1</v>
      </c>
      <c r="AI2420" s="116">
        <v>-1</v>
      </c>
      <c r="AJ2420" s="116">
        <v>0</v>
      </c>
      <c r="AM2420" s="116" t="s">
        <v>319</v>
      </c>
      <c r="AN2420" s="116">
        <v>-1</v>
      </c>
      <c r="AQ2420" s="116">
        <v>778</v>
      </c>
      <c r="AR2420" s="116" t="s">
        <v>329</v>
      </c>
      <c r="AS2420" s="116" t="s">
        <v>250</v>
      </c>
      <c r="AT2420" s="116" t="s">
        <v>268</v>
      </c>
      <c r="AV2420" s="116">
        <v>113.24949455954901</v>
      </c>
      <c r="AW2420" s="116">
        <v>0.25723635169999998</v>
      </c>
    </row>
    <row r="2421" spans="1:49" x14ac:dyDescent="0.25">
      <c r="A2421" s="127">
        <v>190000</v>
      </c>
      <c r="B2421" s="127">
        <v>770000</v>
      </c>
      <c r="C2421" s="127">
        <v>770000</v>
      </c>
      <c r="D2421" s="116" t="s">
        <v>314</v>
      </c>
      <c r="E2421" s="116" t="s">
        <v>315</v>
      </c>
      <c r="F2421" s="116" t="s">
        <v>316</v>
      </c>
      <c r="G2421" s="116" t="s">
        <v>317</v>
      </c>
      <c r="H2421" s="116">
        <v>0.36</v>
      </c>
      <c r="I2421" s="116">
        <v>0.57999999999999996</v>
      </c>
      <c r="J2421" s="116" t="s">
        <v>268</v>
      </c>
      <c r="K2421" s="116">
        <v>0.31732530741509002</v>
      </c>
      <c r="L2421" s="116">
        <v>3879.16599277251</v>
      </c>
      <c r="M2421" s="116">
        <v>11.6089778342223</v>
      </c>
      <c r="N2421" s="116">
        <v>2.1566119435330999</v>
      </c>
      <c r="O2421" s="116">
        <v>3.6838224600196501</v>
      </c>
      <c r="P2421" s="116">
        <v>0.68434754795671005</v>
      </c>
      <c r="Q2421" s="116">
        <v>1230.9575411707301</v>
      </c>
      <c r="R2421" s="116">
        <v>1310</v>
      </c>
      <c r="S2421" s="116" t="s">
        <v>318</v>
      </c>
      <c r="T2421" s="116">
        <v>1310</v>
      </c>
      <c r="U2421" s="116" t="s">
        <v>268</v>
      </c>
      <c r="V2421" s="116" t="s">
        <v>268</v>
      </c>
      <c r="Z2421" s="116">
        <v>0</v>
      </c>
      <c r="AA2421" s="116">
        <v>1</v>
      </c>
      <c r="AB2421" s="116">
        <v>3.6838224600196501</v>
      </c>
      <c r="AC2421" s="116">
        <v>0.68434754795671005</v>
      </c>
      <c r="AD2421" s="116">
        <v>1230.9575411707301</v>
      </c>
      <c r="AF2421" s="116">
        <v>-1</v>
      </c>
      <c r="AG2421" s="116">
        <v>-1</v>
      </c>
      <c r="AH2421" s="116">
        <v>-1</v>
      </c>
      <c r="AI2421" s="116">
        <v>-1</v>
      </c>
      <c r="AJ2421" s="116">
        <v>0</v>
      </c>
      <c r="AM2421" s="116" t="s">
        <v>319</v>
      </c>
      <c r="AN2421" s="116">
        <v>-1</v>
      </c>
      <c r="AQ2421" s="116">
        <v>778</v>
      </c>
      <c r="AR2421" s="116" t="s">
        <v>329</v>
      </c>
      <c r="AS2421" s="116" t="s">
        <v>250</v>
      </c>
      <c r="AT2421" s="116" t="s">
        <v>268</v>
      </c>
      <c r="AV2421" s="116">
        <v>151.37394274111901</v>
      </c>
      <c r="AW2421" s="116">
        <v>0.99834350459999999</v>
      </c>
    </row>
    <row r="2422" spans="1:49" x14ac:dyDescent="0.25">
      <c r="A2422" s="127">
        <v>190000</v>
      </c>
      <c r="B2422" s="127">
        <v>770000</v>
      </c>
      <c r="C2422" s="127">
        <v>770000</v>
      </c>
      <c r="D2422" s="116" t="s">
        <v>314</v>
      </c>
      <c r="E2422" s="116" t="s">
        <v>315</v>
      </c>
      <c r="F2422" s="116" t="s">
        <v>316</v>
      </c>
      <c r="G2422" s="116" t="s">
        <v>317</v>
      </c>
      <c r="H2422" s="116">
        <v>0.36</v>
      </c>
      <c r="I2422" s="116">
        <v>0.57999999999999996</v>
      </c>
      <c r="J2422" s="116" t="s">
        <v>268</v>
      </c>
      <c r="K2422" s="116">
        <v>0.12533740400401999</v>
      </c>
      <c r="L2422" s="116">
        <v>3878.3971683054201</v>
      </c>
      <c r="M2422" s="116">
        <v>11.8610228572404</v>
      </c>
      <c r="N2422" s="116">
        <v>2.2913364518419299</v>
      </c>
      <c r="O2422" s="116">
        <v>1.48662981375887</v>
      </c>
      <c r="P2422" s="116">
        <v>0.28719016257364999</v>
      </c>
      <c r="Q2422" s="116">
        <v>486.10823277194697</v>
      </c>
      <c r="R2422" s="116">
        <v>1210</v>
      </c>
      <c r="S2422" s="116" t="s">
        <v>318</v>
      </c>
      <c r="T2422" s="116">
        <v>1210</v>
      </c>
      <c r="U2422" s="116" t="s">
        <v>268</v>
      </c>
      <c r="V2422" s="116" t="s">
        <v>268</v>
      </c>
      <c r="Z2422" s="116">
        <v>0</v>
      </c>
      <c r="AA2422" s="116">
        <v>1</v>
      </c>
      <c r="AB2422" s="116">
        <v>1.48662981375887</v>
      </c>
      <c r="AC2422" s="116">
        <v>0.28719016257364999</v>
      </c>
      <c r="AD2422" s="116">
        <v>486.10823277194697</v>
      </c>
      <c r="AF2422" s="116">
        <v>-1</v>
      </c>
      <c r="AG2422" s="116">
        <v>-1</v>
      </c>
      <c r="AH2422" s="116">
        <v>-1</v>
      </c>
      <c r="AI2422" s="116">
        <v>-1</v>
      </c>
      <c r="AJ2422" s="116">
        <v>0</v>
      </c>
      <c r="AM2422" s="116" t="s">
        <v>319</v>
      </c>
      <c r="AN2422" s="116">
        <v>-1</v>
      </c>
      <c r="AQ2422" s="116">
        <v>778</v>
      </c>
      <c r="AR2422" s="116" t="s">
        <v>329</v>
      </c>
      <c r="AS2422" s="116" t="s">
        <v>250</v>
      </c>
      <c r="AT2422" s="116" t="s">
        <v>268</v>
      </c>
      <c r="AV2422" s="116">
        <v>188.61924009968999</v>
      </c>
      <c r="AW2422" s="116">
        <v>0.39424836400000002</v>
      </c>
    </row>
    <row r="2423" spans="1:49" x14ac:dyDescent="0.25">
      <c r="A2423" s="127">
        <v>190000</v>
      </c>
      <c r="B2423" s="127">
        <v>770000</v>
      </c>
      <c r="C2423" s="127">
        <v>770000</v>
      </c>
      <c r="D2423" s="116" t="s">
        <v>314</v>
      </c>
      <c r="E2423" s="116" t="s">
        <v>315</v>
      </c>
      <c r="F2423" s="116" t="s">
        <v>316</v>
      </c>
      <c r="G2423" s="116" t="s">
        <v>317</v>
      </c>
      <c r="H2423" s="116">
        <v>0.36</v>
      </c>
      <c r="I2423" s="116">
        <v>0.57999999999999996</v>
      </c>
      <c r="J2423" s="116" t="s">
        <v>268</v>
      </c>
      <c r="K2423" s="116">
        <v>0.12400493714271001</v>
      </c>
      <c r="L2423" s="116">
        <v>3878.3971683054201</v>
      </c>
      <c r="M2423" s="116">
        <v>11.8610228572404</v>
      </c>
      <c r="N2423" s="116">
        <v>2.2913364518419299</v>
      </c>
      <c r="O2423" s="116">
        <v>1.4708253938603599</v>
      </c>
      <c r="P2423" s="116">
        <v>0.28413703268346002</v>
      </c>
      <c r="Q2423" s="116">
        <v>480.94039707018197</v>
      </c>
      <c r="R2423" s="116">
        <v>1310</v>
      </c>
      <c r="S2423" s="116" t="s">
        <v>318</v>
      </c>
      <c r="T2423" s="116">
        <v>1310</v>
      </c>
      <c r="U2423" s="116" t="s">
        <v>268</v>
      </c>
      <c r="V2423" s="116" t="s">
        <v>268</v>
      </c>
      <c r="Z2423" s="116">
        <v>0</v>
      </c>
      <c r="AA2423" s="116">
        <v>1</v>
      </c>
      <c r="AB2423" s="116">
        <v>1.4708253938603599</v>
      </c>
      <c r="AC2423" s="116">
        <v>0.28413703268346002</v>
      </c>
      <c r="AD2423" s="116">
        <v>480.94039707018197</v>
      </c>
      <c r="AF2423" s="116">
        <v>-1</v>
      </c>
      <c r="AG2423" s="116">
        <v>-1</v>
      </c>
      <c r="AH2423" s="116">
        <v>-1</v>
      </c>
      <c r="AI2423" s="116">
        <v>-1</v>
      </c>
      <c r="AJ2423" s="116">
        <v>0</v>
      </c>
      <c r="AM2423" s="116" t="s">
        <v>319</v>
      </c>
      <c r="AN2423" s="116">
        <v>-1</v>
      </c>
      <c r="AQ2423" s="116">
        <v>778</v>
      </c>
      <c r="AR2423" s="116" t="s">
        <v>329</v>
      </c>
      <c r="AS2423" s="116" t="s">
        <v>250</v>
      </c>
      <c r="AT2423" s="116" t="s">
        <v>268</v>
      </c>
      <c r="AV2423" s="116">
        <v>91.489031593469605</v>
      </c>
      <c r="AW2423" s="116">
        <v>0.3900570941</v>
      </c>
    </row>
    <row r="2424" spans="1:49" x14ac:dyDescent="0.25">
      <c r="A2424" s="127">
        <v>190000</v>
      </c>
      <c r="B2424" s="127">
        <v>770000</v>
      </c>
      <c r="C2424" s="127">
        <v>770000</v>
      </c>
      <c r="D2424" s="116" t="s">
        <v>314</v>
      </c>
      <c r="E2424" s="116" t="s">
        <v>315</v>
      </c>
      <c r="F2424" s="116" t="s">
        <v>316</v>
      </c>
      <c r="G2424" s="116" t="s">
        <v>317</v>
      </c>
      <c r="H2424" s="116">
        <v>0.36</v>
      </c>
      <c r="I2424" s="116">
        <v>0.57999999999999996</v>
      </c>
      <c r="J2424" s="116" t="s">
        <v>268</v>
      </c>
      <c r="K2424" s="116">
        <v>9.8735801871549997E-2</v>
      </c>
      <c r="L2424" s="116">
        <v>3878.3971683054201</v>
      </c>
      <c r="M2424" s="116">
        <v>11.8610228572404</v>
      </c>
      <c r="N2424" s="116">
        <v>2.2913364518419299</v>
      </c>
      <c r="O2424" s="116">
        <v>1.17110760282644</v>
      </c>
      <c r="P2424" s="116">
        <v>0.22623694193013</v>
      </c>
      <c r="Q2424" s="116">
        <v>382.936654388992</v>
      </c>
      <c r="R2424" s="116">
        <v>1310</v>
      </c>
      <c r="S2424" s="116" t="s">
        <v>318</v>
      </c>
      <c r="T2424" s="116">
        <v>1310</v>
      </c>
      <c r="U2424" s="116" t="s">
        <v>268</v>
      </c>
      <c r="V2424" s="116" t="s">
        <v>268</v>
      </c>
      <c r="Z2424" s="116">
        <v>0</v>
      </c>
      <c r="AA2424" s="116">
        <v>1</v>
      </c>
      <c r="AB2424" s="116">
        <v>1.17110760282644</v>
      </c>
      <c r="AC2424" s="116">
        <v>0.22623694193013</v>
      </c>
      <c r="AD2424" s="116">
        <v>382.93665438899001</v>
      </c>
      <c r="AF2424" s="116">
        <v>-1</v>
      </c>
      <c r="AG2424" s="116">
        <v>-1</v>
      </c>
      <c r="AH2424" s="116">
        <v>-1</v>
      </c>
      <c r="AI2424" s="116">
        <v>-1</v>
      </c>
      <c r="AJ2424" s="116">
        <v>0</v>
      </c>
      <c r="AM2424" s="116" t="s">
        <v>319</v>
      </c>
      <c r="AN2424" s="116">
        <v>-1</v>
      </c>
      <c r="AQ2424" s="116">
        <v>778</v>
      </c>
      <c r="AR2424" s="116" t="s">
        <v>329</v>
      </c>
      <c r="AS2424" s="116" t="s">
        <v>250</v>
      </c>
      <c r="AT2424" s="116" t="s">
        <v>268</v>
      </c>
      <c r="AV2424" s="116">
        <v>83.853850251227797</v>
      </c>
      <c r="AW2424" s="116">
        <v>0.31057311789999997</v>
      </c>
    </row>
    <row r="2425" spans="1:49" x14ac:dyDescent="0.25">
      <c r="A2425" s="127">
        <v>190000</v>
      </c>
      <c r="B2425" s="127">
        <v>770000</v>
      </c>
      <c r="C2425" s="127">
        <v>770000</v>
      </c>
      <c r="D2425" s="116" t="s">
        <v>314</v>
      </c>
      <c r="E2425" s="116" t="s">
        <v>315</v>
      </c>
      <c r="F2425" s="116" t="s">
        <v>316</v>
      </c>
      <c r="G2425" s="116" t="s">
        <v>317</v>
      </c>
      <c r="H2425" s="116">
        <v>0.36</v>
      </c>
      <c r="I2425" s="116">
        <v>0.57999999999999996</v>
      </c>
      <c r="J2425" s="116" t="s">
        <v>268</v>
      </c>
      <c r="K2425" s="116">
        <v>0.18392802236792999</v>
      </c>
      <c r="L2425" s="116">
        <v>3878.3971683054201</v>
      </c>
      <c r="M2425" s="116">
        <v>11.8610228572404</v>
      </c>
      <c r="N2425" s="116">
        <v>2.2913364518419299</v>
      </c>
      <c r="O2425" s="116">
        <v>2.1815744773931298</v>
      </c>
      <c r="P2425" s="116">
        <v>0.42144098216685</v>
      </c>
      <c r="Q2425" s="116">
        <v>713.34592112382302</v>
      </c>
      <c r="R2425" s="116">
        <v>1310</v>
      </c>
      <c r="S2425" s="116" t="s">
        <v>318</v>
      </c>
      <c r="T2425" s="116">
        <v>1310</v>
      </c>
      <c r="U2425" s="116" t="s">
        <v>268</v>
      </c>
      <c r="V2425" s="116" t="s">
        <v>268</v>
      </c>
      <c r="Z2425" s="116">
        <v>0</v>
      </c>
      <c r="AA2425" s="116">
        <v>1</v>
      </c>
      <c r="AB2425" s="116">
        <v>2.1815744773931298</v>
      </c>
      <c r="AC2425" s="116">
        <v>0.42144098216685</v>
      </c>
      <c r="AD2425" s="116">
        <v>713.34592112382302</v>
      </c>
      <c r="AF2425" s="116">
        <v>-1</v>
      </c>
      <c r="AG2425" s="116">
        <v>-1</v>
      </c>
      <c r="AH2425" s="116">
        <v>-1</v>
      </c>
      <c r="AI2425" s="116">
        <v>-1</v>
      </c>
      <c r="AJ2425" s="116">
        <v>0</v>
      </c>
      <c r="AM2425" s="116" t="s">
        <v>319</v>
      </c>
      <c r="AN2425" s="116">
        <v>-1</v>
      </c>
      <c r="AQ2425" s="116">
        <v>778</v>
      </c>
      <c r="AR2425" s="116" t="s">
        <v>329</v>
      </c>
      <c r="AS2425" s="116" t="s">
        <v>250</v>
      </c>
      <c r="AT2425" s="116" t="s">
        <v>268</v>
      </c>
      <c r="AV2425" s="116">
        <v>111.063760682817</v>
      </c>
      <c r="AW2425" s="116">
        <v>0.57854494820000002</v>
      </c>
    </row>
    <row r="2426" spans="1:49" x14ac:dyDescent="0.25">
      <c r="A2426" s="127">
        <v>190000</v>
      </c>
      <c r="B2426" s="127">
        <v>770000</v>
      </c>
      <c r="C2426" s="127">
        <v>770000</v>
      </c>
      <c r="D2426" s="116" t="s">
        <v>314</v>
      </c>
      <c r="E2426" s="116" t="s">
        <v>315</v>
      </c>
      <c r="F2426" s="116" t="s">
        <v>316</v>
      </c>
      <c r="G2426" s="116" t="s">
        <v>317</v>
      </c>
      <c r="H2426" s="116">
        <v>0.36</v>
      </c>
      <c r="I2426" s="116">
        <v>0.57999999999999996</v>
      </c>
      <c r="J2426" s="116" t="s">
        <v>268</v>
      </c>
      <c r="K2426" s="116">
        <v>8.5757288396760001E-2</v>
      </c>
      <c r="L2426" s="116">
        <v>3878.3971683054201</v>
      </c>
      <c r="M2426" s="116">
        <v>11.8610228572404</v>
      </c>
      <c r="N2426" s="116">
        <v>2.2913364518419299</v>
      </c>
      <c r="O2426" s="116">
        <v>1.0171691578489299</v>
      </c>
      <c r="P2426" s="116">
        <v>0.19649880091461</v>
      </c>
      <c r="Q2426" s="116">
        <v>332.600824479545</v>
      </c>
      <c r="R2426" s="116">
        <v>1310</v>
      </c>
      <c r="S2426" s="116" t="s">
        <v>318</v>
      </c>
      <c r="T2426" s="116">
        <v>1310</v>
      </c>
      <c r="U2426" s="116" t="s">
        <v>268</v>
      </c>
      <c r="V2426" s="116" t="s">
        <v>268</v>
      </c>
      <c r="Z2426" s="116">
        <v>0</v>
      </c>
      <c r="AA2426" s="116">
        <v>1</v>
      </c>
      <c r="AB2426" s="116">
        <v>1.0171691578489299</v>
      </c>
      <c r="AC2426" s="116">
        <v>0.19649880091461</v>
      </c>
      <c r="AD2426" s="116">
        <v>332.600824479545</v>
      </c>
      <c r="AF2426" s="116">
        <v>-1</v>
      </c>
      <c r="AG2426" s="116">
        <v>-1</v>
      </c>
      <c r="AH2426" s="116">
        <v>-1</v>
      </c>
      <c r="AI2426" s="116">
        <v>-1</v>
      </c>
      <c r="AJ2426" s="116">
        <v>0</v>
      </c>
      <c r="AM2426" s="116" t="s">
        <v>319</v>
      </c>
      <c r="AN2426" s="116">
        <v>-1</v>
      </c>
      <c r="AQ2426" s="116">
        <v>778</v>
      </c>
      <c r="AR2426" s="116" t="s">
        <v>329</v>
      </c>
      <c r="AS2426" s="116" t="s">
        <v>250</v>
      </c>
      <c r="AT2426" s="116" t="s">
        <v>268</v>
      </c>
      <c r="AV2426" s="116">
        <v>76.119883265134604</v>
      </c>
      <c r="AW2426" s="116">
        <v>0.2697492494</v>
      </c>
    </row>
    <row r="2427" spans="1:49" x14ac:dyDescent="0.25">
      <c r="A2427" s="127">
        <v>190000</v>
      </c>
      <c r="B2427" s="127">
        <v>770000</v>
      </c>
      <c r="C2427" s="127">
        <v>770000</v>
      </c>
      <c r="D2427" s="116" t="s">
        <v>314</v>
      </c>
      <c r="E2427" s="116" t="s">
        <v>315</v>
      </c>
      <c r="F2427" s="116" t="s">
        <v>316</v>
      </c>
      <c r="G2427" s="116" t="s">
        <v>317</v>
      </c>
      <c r="H2427" s="116">
        <v>0.36</v>
      </c>
      <c r="I2427" s="116">
        <v>0.57999999999999996</v>
      </c>
      <c r="J2427" s="116" t="s">
        <v>268</v>
      </c>
      <c r="K2427" s="116">
        <v>0.10650081010327</v>
      </c>
      <c r="L2427" s="116">
        <v>3895.2183780748801</v>
      </c>
      <c r="M2427" s="116">
        <v>10.9804939244676</v>
      </c>
      <c r="N2427" s="116">
        <v>2.0441952529633598</v>
      </c>
      <c r="O2427" s="116">
        <v>1.1694314982898599</v>
      </c>
      <c r="P2427" s="116">
        <v>0.21770845044986001</v>
      </c>
      <c r="Q2427" s="116">
        <v>414.84391279412802</v>
      </c>
      <c r="R2427" s="116">
        <v>1210</v>
      </c>
      <c r="S2427" s="116" t="s">
        <v>318</v>
      </c>
      <c r="T2427" s="116">
        <v>1210</v>
      </c>
      <c r="U2427" s="116" t="s">
        <v>268</v>
      </c>
      <c r="V2427" s="116" t="s">
        <v>268</v>
      </c>
      <c r="Z2427" s="116">
        <v>0</v>
      </c>
      <c r="AA2427" s="116">
        <v>1</v>
      </c>
      <c r="AB2427" s="116">
        <v>1.1694314982898599</v>
      </c>
      <c r="AC2427" s="116">
        <v>0.21770845044986001</v>
      </c>
      <c r="AD2427" s="116">
        <v>414.84391279412802</v>
      </c>
      <c r="AF2427" s="116">
        <v>-1</v>
      </c>
      <c r="AG2427" s="116">
        <v>-1</v>
      </c>
      <c r="AH2427" s="116">
        <v>-1</v>
      </c>
      <c r="AI2427" s="116">
        <v>-1</v>
      </c>
      <c r="AJ2427" s="116">
        <v>0</v>
      </c>
      <c r="AM2427" s="116" t="s">
        <v>319</v>
      </c>
      <c r="AN2427" s="116">
        <v>-1</v>
      </c>
      <c r="AQ2427" s="116">
        <v>778</v>
      </c>
      <c r="AR2427" s="116" t="s">
        <v>329</v>
      </c>
      <c r="AS2427" s="116" t="s">
        <v>250</v>
      </c>
      <c r="AT2427" s="116" t="s">
        <v>268</v>
      </c>
      <c r="AV2427" s="116">
        <v>103.927933371539</v>
      </c>
      <c r="AW2427" s="116">
        <v>0.33645086200000002</v>
      </c>
    </row>
    <row r="2428" spans="1:49" x14ac:dyDescent="0.25">
      <c r="A2428" s="127">
        <v>190000</v>
      </c>
      <c r="B2428" s="127">
        <v>770000</v>
      </c>
      <c r="C2428" s="127">
        <v>770000</v>
      </c>
      <c r="D2428" s="116" t="s">
        <v>314</v>
      </c>
      <c r="E2428" s="116" t="s">
        <v>315</v>
      </c>
      <c r="F2428" s="116" t="s">
        <v>316</v>
      </c>
      <c r="G2428" s="116" t="s">
        <v>317</v>
      </c>
      <c r="H2428" s="116">
        <v>0.36</v>
      </c>
      <c r="I2428" s="116">
        <v>0.57999999999999996</v>
      </c>
      <c r="J2428" s="116" t="s">
        <v>268</v>
      </c>
      <c r="K2428" s="116">
        <v>0.16219185033844999</v>
      </c>
      <c r="L2428" s="116">
        <v>3895.2183780748801</v>
      </c>
      <c r="M2428" s="116">
        <v>10.9804939244676</v>
      </c>
      <c r="N2428" s="116">
        <v>2.0441952529633598</v>
      </c>
      <c r="O2428" s="116">
        <v>1.78094662723958</v>
      </c>
      <c r="P2428" s="116">
        <v>0.33155181053121002</v>
      </c>
      <c r="Q2428" s="116">
        <v>631.77267621232397</v>
      </c>
      <c r="R2428" s="116">
        <v>1310</v>
      </c>
      <c r="S2428" s="116" t="s">
        <v>318</v>
      </c>
      <c r="T2428" s="116">
        <v>1310</v>
      </c>
      <c r="U2428" s="116" t="s">
        <v>268</v>
      </c>
      <c r="V2428" s="116" t="s">
        <v>268</v>
      </c>
      <c r="Z2428" s="116">
        <v>0</v>
      </c>
      <c r="AA2428" s="116">
        <v>1</v>
      </c>
      <c r="AB2428" s="116">
        <v>1.78094662723958</v>
      </c>
      <c r="AC2428" s="116">
        <v>0.33155181053121002</v>
      </c>
      <c r="AD2428" s="116">
        <v>631.77267621232397</v>
      </c>
      <c r="AF2428" s="116">
        <v>-1</v>
      </c>
      <c r="AG2428" s="116">
        <v>-1</v>
      </c>
      <c r="AH2428" s="116">
        <v>-1</v>
      </c>
      <c r="AI2428" s="116">
        <v>-1</v>
      </c>
      <c r="AJ2428" s="116">
        <v>0</v>
      </c>
      <c r="AM2428" s="116" t="s">
        <v>319</v>
      </c>
      <c r="AN2428" s="116">
        <v>-1</v>
      </c>
      <c r="AQ2428" s="116">
        <v>778</v>
      </c>
      <c r="AR2428" s="116" t="s">
        <v>329</v>
      </c>
      <c r="AS2428" s="116" t="s">
        <v>250</v>
      </c>
      <c r="AT2428" s="116" t="s">
        <v>268</v>
      </c>
      <c r="AV2428" s="116">
        <v>112.517045942081</v>
      </c>
      <c r="AW2428" s="116">
        <v>0.51238659870000003</v>
      </c>
    </row>
    <row r="2429" spans="1:49" x14ac:dyDescent="0.25">
      <c r="A2429" s="127">
        <v>190000</v>
      </c>
      <c r="B2429" s="127">
        <v>770000</v>
      </c>
      <c r="C2429" s="127">
        <v>770000</v>
      </c>
      <c r="D2429" s="116" t="s">
        <v>314</v>
      </c>
      <c r="E2429" s="116" t="s">
        <v>315</v>
      </c>
      <c r="F2429" s="116" t="s">
        <v>316</v>
      </c>
      <c r="G2429" s="116" t="s">
        <v>317</v>
      </c>
      <c r="H2429" s="116">
        <v>0.36</v>
      </c>
      <c r="I2429" s="116">
        <v>0.57999999999999996</v>
      </c>
      <c r="J2429" s="116" t="s">
        <v>268</v>
      </c>
      <c r="K2429" s="116">
        <v>0.25241484994129998</v>
      </c>
      <c r="L2429" s="116">
        <v>3895.2183780748801</v>
      </c>
      <c r="M2429" s="116">
        <v>10.9804939244676</v>
      </c>
      <c r="N2429" s="116">
        <v>2.0441952529633598</v>
      </c>
      <c r="O2429" s="116">
        <v>2.77163972622595</v>
      </c>
      <c r="P2429" s="116">
        <v>0.51598523802747998</v>
      </c>
      <c r="Q2429" s="116">
        <v>983.21096239039605</v>
      </c>
      <c r="R2429" s="116">
        <v>1310</v>
      </c>
      <c r="S2429" s="116" t="s">
        <v>318</v>
      </c>
      <c r="T2429" s="116">
        <v>1310</v>
      </c>
      <c r="U2429" s="116" t="s">
        <v>268</v>
      </c>
      <c r="V2429" s="116" t="s">
        <v>268</v>
      </c>
      <c r="Z2429" s="116">
        <v>0</v>
      </c>
      <c r="AA2429" s="116">
        <v>1</v>
      </c>
      <c r="AB2429" s="116">
        <v>2.77163972622595</v>
      </c>
      <c r="AC2429" s="116">
        <v>0.51598523802747998</v>
      </c>
      <c r="AD2429" s="116">
        <v>983.21096239039605</v>
      </c>
      <c r="AF2429" s="116">
        <v>-1</v>
      </c>
      <c r="AG2429" s="116">
        <v>-1</v>
      </c>
      <c r="AH2429" s="116">
        <v>-1</v>
      </c>
      <c r="AI2429" s="116">
        <v>-1</v>
      </c>
      <c r="AJ2429" s="116">
        <v>0</v>
      </c>
      <c r="AM2429" s="116" t="s">
        <v>319</v>
      </c>
      <c r="AN2429" s="116">
        <v>-1</v>
      </c>
      <c r="AQ2429" s="116">
        <v>778</v>
      </c>
      <c r="AR2429" s="116" t="s">
        <v>329</v>
      </c>
      <c r="AS2429" s="116" t="s">
        <v>250</v>
      </c>
      <c r="AT2429" s="116" t="s">
        <v>268</v>
      </c>
      <c r="AV2429" s="116">
        <v>130.592258814513</v>
      </c>
      <c r="AW2429" s="116">
        <v>0.79741359479999996</v>
      </c>
    </row>
    <row r="2430" spans="1:49" x14ac:dyDescent="0.25">
      <c r="A2430" s="127">
        <v>190000</v>
      </c>
      <c r="B2430" s="127">
        <v>770000</v>
      </c>
      <c r="C2430" s="127">
        <v>770000</v>
      </c>
      <c r="D2430" s="116" t="s">
        <v>314</v>
      </c>
      <c r="E2430" s="116" t="s">
        <v>315</v>
      </c>
      <c r="F2430" s="116" t="s">
        <v>316</v>
      </c>
      <c r="G2430" s="116" t="s">
        <v>317</v>
      </c>
      <c r="H2430" s="116">
        <v>0.36</v>
      </c>
      <c r="I2430" s="116">
        <v>0.57999999999999996</v>
      </c>
      <c r="J2430" s="116" t="s">
        <v>268</v>
      </c>
      <c r="K2430" s="116">
        <v>2.257684117419E-2</v>
      </c>
      <c r="L2430" s="116">
        <v>3895.2183780748801</v>
      </c>
      <c r="M2430" s="116">
        <v>10.9804939244676</v>
      </c>
      <c r="N2430" s="116">
        <v>2.0441952529633598</v>
      </c>
      <c r="O2430" s="116">
        <v>0.24790486734694001</v>
      </c>
      <c r="P2430" s="116">
        <v>4.6151471555199997E-2</v>
      </c>
      <c r="Q2430" s="116">
        <v>87.941726660609802</v>
      </c>
      <c r="R2430" s="116">
        <v>1310</v>
      </c>
      <c r="S2430" s="116" t="s">
        <v>318</v>
      </c>
      <c r="T2430" s="116">
        <v>1310</v>
      </c>
      <c r="U2430" s="116" t="s">
        <v>268</v>
      </c>
      <c r="V2430" s="116" t="s">
        <v>268</v>
      </c>
      <c r="Z2430" s="116">
        <v>0</v>
      </c>
      <c r="AA2430" s="116">
        <v>1</v>
      </c>
      <c r="AB2430" s="116">
        <v>0.24790486734694001</v>
      </c>
      <c r="AC2430" s="116">
        <v>4.6151471555199997E-2</v>
      </c>
      <c r="AD2430" s="116">
        <v>87.941726660610598</v>
      </c>
      <c r="AF2430" s="116">
        <v>-1</v>
      </c>
      <c r="AG2430" s="116">
        <v>-1</v>
      </c>
      <c r="AH2430" s="116">
        <v>-1</v>
      </c>
      <c r="AI2430" s="116">
        <v>-1</v>
      </c>
      <c r="AJ2430" s="116">
        <v>0</v>
      </c>
      <c r="AM2430" s="116" t="s">
        <v>319</v>
      </c>
      <c r="AN2430" s="116">
        <v>-1</v>
      </c>
      <c r="AQ2430" s="116">
        <v>778</v>
      </c>
      <c r="AR2430" s="116" t="s">
        <v>329</v>
      </c>
      <c r="AS2430" s="116" t="s">
        <v>250</v>
      </c>
      <c r="AT2430" s="116" t="s">
        <v>268</v>
      </c>
      <c r="AV2430" s="116">
        <v>38.554266185401197</v>
      </c>
      <c r="AW2430" s="116">
        <v>7.1323379300000003E-2</v>
      </c>
    </row>
    <row r="2431" spans="1:49" x14ac:dyDescent="0.25">
      <c r="A2431" s="127">
        <v>190000</v>
      </c>
      <c r="B2431" s="127">
        <v>770000</v>
      </c>
      <c r="C2431" s="127">
        <v>770000</v>
      </c>
      <c r="D2431" s="116" t="s">
        <v>314</v>
      </c>
      <c r="E2431" s="116" t="s">
        <v>315</v>
      </c>
      <c r="F2431" s="116" t="s">
        <v>316</v>
      </c>
      <c r="G2431" s="116" t="s">
        <v>317</v>
      </c>
      <c r="H2431" s="116">
        <v>0.36</v>
      </c>
      <c r="I2431" s="116">
        <v>0.57999999999999996</v>
      </c>
      <c r="J2431" s="116" t="s">
        <v>268</v>
      </c>
      <c r="K2431" s="116">
        <v>7.4079101949580006E-2</v>
      </c>
      <c r="L2431" s="116">
        <v>3895.2183780748801</v>
      </c>
      <c r="M2431" s="116">
        <v>10.9804939244676</v>
      </c>
      <c r="N2431" s="116">
        <v>2.0441952529633598</v>
      </c>
      <c r="O2431" s="116">
        <v>0.81342512888744001</v>
      </c>
      <c r="P2431" s="116">
        <v>0.15143214854913001</v>
      </c>
      <c r="Q2431" s="116">
        <v>288.55427934530599</v>
      </c>
      <c r="R2431" s="116">
        <v>1310</v>
      </c>
      <c r="S2431" s="116" t="s">
        <v>318</v>
      </c>
      <c r="T2431" s="116">
        <v>1310</v>
      </c>
      <c r="U2431" s="116" t="s">
        <v>268</v>
      </c>
      <c r="V2431" s="116" t="s">
        <v>268</v>
      </c>
      <c r="Z2431" s="116">
        <v>0</v>
      </c>
      <c r="AA2431" s="116">
        <v>1</v>
      </c>
      <c r="AB2431" s="116">
        <v>0.81342512888744001</v>
      </c>
      <c r="AC2431" s="116">
        <v>0.15143214854913001</v>
      </c>
      <c r="AD2431" s="116">
        <v>288.55427934530599</v>
      </c>
      <c r="AF2431" s="116">
        <v>-1</v>
      </c>
      <c r="AG2431" s="116">
        <v>-1</v>
      </c>
      <c r="AH2431" s="116">
        <v>-1</v>
      </c>
      <c r="AI2431" s="116">
        <v>-1</v>
      </c>
      <c r="AJ2431" s="116">
        <v>0</v>
      </c>
      <c r="AM2431" s="116" t="s">
        <v>319</v>
      </c>
      <c r="AN2431" s="116">
        <v>-1</v>
      </c>
      <c r="AQ2431" s="116">
        <v>778</v>
      </c>
      <c r="AR2431" s="116" t="s">
        <v>329</v>
      </c>
      <c r="AS2431" s="116" t="s">
        <v>250</v>
      </c>
      <c r="AT2431" s="116" t="s">
        <v>268</v>
      </c>
      <c r="AV2431" s="116">
        <v>94.973327092426601</v>
      </c>
      <c r="AW2431" s="116">
        <v>0.23402617949999999</v>
      </c>
    </row>
    <row r="2432" spans="1:49" x14ac:dyDescent="0.25">
      <c r="A2432" s="127">
        <v>190000</v>
      </c>
      <c r="B2432" s="127">
        <v>770000</v>
      </c>
      <c r="C2432" s="127">
        <v>770000</v>
      </c>
      <c r="D2432" s="116" t="s">
        <v>314</v>
      </c>
      <c r="E2432" s="116" t="s">
        <v>315</v>
      </c>
      <c r="F2432" s="116" t="s">
        <v>316</v>
      </c>
      <c r="G2432" s="116" t="s">
        <v>317</v>
      </c>
      <c r="H2432" s="116">
        <v>0.36</v>
      </c>
      <c r="I2432" s="116">
        <v>0.57999999999999996</v>
      </c>
      <c r="J2432" s="116" t="s">
        <v>268</v>
      </c>
      <c r="K2432" s="116">
        <v>3.5634887213540002E-2</v>
      </c>
      <c r="L2432" s="116">
        <v>3866.3459168243799</v>
      </c>
      <c r="M2432" s="116">
        <v>12.069887694068701</v>
      </c>
      <c r="N2432" s="116">
        <v>2.41420370392099</v>
      </c>
      <c r="O2432" s="116">
        <v>0.43010908665823</v>
      </c>
      <c r="P2432" s="116">
        <v>8.6029876699730001E-2</v>
      </c>
      <c r="Q2432" s="116">
        <v>137.776800674567</v>
      </c>
      <c r="R2432" s="116">
        <v>1210</v>
      </c>
      <c r="S2432" s="116" t="s">
        <v>318</v>
      </c>
      <c r="T2432" s="116">
        <v>1210</v>
      </c>
      <c r="U2432" s="116" t="s">
        <v>268</v>
      </c>
      <c r="V2432" s="116" t="s">
        <v>268</v>
      </c>
      <c r="Z2432" s="116">
        <v>0</v>
      </c>
      <c r="AA2432" s="116">
        <v>1</v>
      </c>
      <c r="AB2432" s="116">
        <v>0.43010908665823</v>
      </c>
      <c r="AC2432" s="116">
        <v>8.6029876699730001E-2</v>
      </c>
      <c r="AD2432" s="116">
        <v>137.77680067456799</v>
      </c>
      <c r="AF2432" s="116">
        <v>-1</v>
      </c>
      <c r="AG2432" s="116">
        <v>-1</v>
      </c>
      <c r="AH2432" s="116">
        <v>-1</v>
      </c>
      <c r="AI2432" s="116">
        <v>-1</v>
      </c>
      <c r="AJ2432" s="116">
        <v>0</v>
      </c>
      <c r="AM2432" s="116" t="s">
        <v>319</v>
      </c>
      <c r="AN2432" s="116">
        <v>-1</v>
      </c>
      <c r="AQ2432" s="116">
        <v>778</v>
      </c>
      <c r="AR2432" s="116" t="s">
        <v>329</v>
      </c>
      <c r="AS2432" s="116" t="s">
        <v>250</v>
      </c>
      <c r="AT2432" s="116" t="s">
        <v>268</v>
      </c>
      <c r="AV2432" s="116">
        <v>105.778167968899</v>
      </c>
      <c r="AW2432" s="116">
        <v>0.1117411198</v>
      </c>
    </row>
    <row r="2433" spans="1:49" x14ac:dyDescent="0.25">
      <c r="A2433" s="127">
        <v>190000</v>
      </c>
      <c r="B2433" s="127">
        <v>770000</v>
      </c>
      <c r="C2433" s="127">
        <v>770000</v>
      </c>
      <c r="D2433" s="116" t="s">
        <v>314</v>
      </c>
      <c r="E2433" s="116" t="s">
        <v>315</v>
      </c>
      <c r="F2433" s="116" t="s">
        <v>316</v>
      </c>
      <c r="G2433" s="116" t="s">
        <v>317</v>
      </c>
      <c r="H2433" s="116">
        <v>0.36</v>
      </c>
      <c r="I2433" s="116">
        <v>0.57999999999999996</v>
      </c>
      <c r="J2433" s="116" t="s">
        <v>268</v>
      </c>
      <c r="K2433" s="116">
        <v>0.58212856652341005</v>
      </c>
      <c r="L2433" s="116">
        <v>3866.3459168243799</v>
      </c>
      <c r="M2433" s="116">
        <v>12.069887694068701</v>
      </c>
      <c r="N2433" s="116">
        <v>2.41420370392099</v>
      </c>
      <c r="O2433" s="116">
        <v>7.0262264214468004</v>
      </c>
      <c r="P2433" s="116">
        <v>1.40537694145904</v>
      </c>
      <c r="Q2433" s="116">
        <v>2250.7104062446201</v>
      </c>
      <c r="R2433" s="116">
        <v>1310</v>
      </c>
      <c r="S2433" s="116" t="s">
        <v>318</v>
      </c>
      <c r="T2433" s="116">
        <v>1310</v>
      </c>
      <c r="U2433" s="116" t="s">
        <v>268</v>
      </c>
      <c r="V2433" s="116" t="s">
        <v>268</v>
      </c>
      <c r="Z2433" s="116">
        <v>0</v>
      </c>
      <c r="AA2433" s="116">
        <v>1</v>
      </c>
      <c r="AB2433" s="116">
        <v>7.0262264214468004</v>
      </c>
      <c r="AC2433" s="116">
        <v>1.40537694145904</v>
      </c>
      <c r="AD2433" s="116">
        <v>2250.7104062446201</v>
      </c>
      <c r="AF2433" s="116">
        <v>-1</v>
      </c>
      <c r="AG2433" s="116">
        <v>-1</v>
      </c>
      <c r="AH2433" s="116">
        <v>-1</v>
      </c>
      <c r="AI2433" s="116">
        <v>-1</v>
      </c>
      <c r="AJ2433" s="116">
        <v>0</v>
      </c>
      <c r="AM2433" s="116" t="s">
        <v>319</v>
      </c>
      <c r="AN2433" s="116">
        <v>-1</v>
      </c>
      <c r="AQ2433" s="116">
        <v>778</v>
      </c>
      <c r="AR2433" s="116" t="s">
        <v>329</v>
      </c>
      <c r="AS2433" s="116" t="s">
        <v>250</v>
      </c>
      <c r="AT2433" s="116" t="s">
        <v>268</v>
      </c>
      <c r="AV2433" s="116">
        <v>194.24142620554599</v>
      </c>
      <c r="AW2433" s="116">
        <v>1.825393679</v>
      </c>
    </row>
    <row r="2434" spans="1:49" x14ac:dyDescent="0.25">
      <c r="A2434" s="127">
        <v>190000</v>
      </c>
      <c r="B2434" s="127">
        <v>770000</v>
      </c>
      <c r="C2434" s="127">
        <v>770000</v>
      </c>
      <c r="D2434" s="116" t="s">
        <v>314</v>
      </c>
      <c r="E2434" s="116" t="s">
        <v>315</v>
      </c>
      <c r="F2434" s="116" t="s">
        <v>316</v>
      </c>
      <c r="G2434" s="116" t="s">
        <v>317</v>
      </c>
      <c r="H2434" s="116">
        <v>0.36</v>
      </c>
      <c r="I2434" s="116">
        <v>0.57999999999999996</v>
      </c>
      <c r="J2434" s="116" t="s">
        <v>268</v>
      </c>
      <c r="K2434" s="116">
        <v>0.39150321450066999</v>
      </c>
      <c r="L2434" s="116">
        <v>3843.3042483100398</v>
      </c>
      <c r="M2434" s="116">
        <v>11.0426808572205</v>
      </c>
      <c r="N2434" s="116">
        <v>1.8901070615428299</v>
      </c>
      <c r="O2434" s="116">
        <v>4.3232450523069001</v>
      </c>
      <c r="P2434" s="116">
        <v>0.73998299034444004</v>
      </c>
      <c r="Q2434" s="116">
        <v>1504.6659675174701</v>
      </c>
      <c r="R2434" s="116">
        <v>1210</v>
      </c>
      <c r="S2434" s="116" t="s">
        <v>318</v>
      </c>
      <c r="T2434" s="116">
        <v>1210</v>
      </c>
      <c r="U2434" s="116" t="s">
        <v>268</v>
      </c>
      <c r="V2434" s="116" t="s">
        <v>268</v>
      </c>
      <c r="Z2434" s="116">
        <v>0</v>
      </c>
      <c r="AA2434" s="116">
        <v>1</v>
      </c>
      <c r="AB2434" s="116">
        <v>4.3232450523069001</v>
      </c>
      <c r="AC2434" s="116">
        <v>0.73998299034444004</v>
      </c>
      <c r="AD2434" s="116">
        <v>1504.6659675174701</v>
      </c>
      <c r="AF2434" s="116">
        <v>-1</v>
      </c>
      <c r="AG2434" s="116">
        <v>-1</v>
      </c>
      <c r="AH2434" s="116">
        <v>-1</v>
      </c>
      <c r="AI2434" s="116">
        <v>-1</v>
      </c>
      <c r="AJ2434" s="116">
        <v>0</v>
      </c>
      <c r="AM2434" s="116" t="s">
        <v>319</v>
      </c>
      <c r="AN2434" s="116">
        <v>-1</v>
      </c>
      <c r="AQ2434" s="116">
        <v>778</v>
      </c>
      <c r="AR2434" s="116" t="s">
        <v>329</v>
      </c>
      <c r="AS2434" s="116" t="s">
        <v>250</v>
      </c>
      <c r="AT2434" s="116" t="s">
        <v>268</v>
      </c>
      <c r="AV2434" s="116">
        <v>199.63369862785601</v>
      </c>
      <c r="AW2434" s="116">
        <v>1.2203292518</v>
      </c>
    </row>
    <row r="2435" spans="1:49" x14ac:dyDescent="0.25">
      <c r="A2435" s="127">
        <v>190000</v>
      </c>
      <c r="B2435" s="127">
        <v>770000</v>
      </c>
      <c r="C2435" s="127">
        <v>770000</v>
      </c>
      <c r="D2435" s="116" t="s">
        <v>314</v>
      </c>
      <c r="E2435" s="116" t="s">
        <v>315</v>
      </c>
      <c r="F2435" s="116" t="s">
        <v>316</v>
      </c>
      <c r="G2435" s="116" t="s">
        <v>317</v>
      </c>
      <c r="H2435" s="116">
        <v>0.36</v>
      </c>
      <c r="I2435" s="116">
        <v>0.57999999999999996</v>
      </c>
      <c r="J2435" s="116" t="s">
        <v>268</v>
      </c>
      <c r="K2435" s="116">
        <v>0.18369733466161001</v>
      </c>
      <c r="L2435" s="116">
        <v>3843.3042483100398</v>
      </c>
      <c r="M2435" s="116">
        <v>11.0426808572205</v>
      </c>
      <c r="N2435" s="116">
        <v>1.8901070615428299</v>
      </c>
      <c r="O2435" s="116">
        <v>2.0285110409902898</v>
      </c>
      <c r="P2435" s="116">
        <v>0.34720762943052003</v>
      </c>
      <c r="Q2435" s="116">
        <v>706.00474670822803</v>
      </c>
      <c r="R2435" s="116">
        <v>1310</v>
      </c>
      <c r="S2435" s="116" t="s">
        <v>318</v>
      </c>
      <c r="T2435" s="116">
        <v>1310</v>
      </c>
      <c r="U2435" s="116" t="s">
        <v>268</v>
      </c>
      <c r="V2435" s="116" t="s">
        <v>268</v>
      </c>
      <c r="Z2435" s="116">
        <v>0</v>
      </c>
      <c r="AA2435" s="116">
        <v>1</v>
      </c>
      <c r="AB2435" s="116">
        <v>2.0285110409902898</v>
      </c>
      <c r="AC2435" s="116">
        <v>0.34720762943052003</v>
      </c>
      <c r="AD2435" s="116">
        <v>706.00474670822803</v>
      </c>
      <c r="AF2435" s="116">
        <v>-1</v>
      </c>
      <c r="AG2435" s="116">
        <v>-1</v>
      </c>
      <c r="AH2435" s="116">
        <v>-1</v>
      </c>
      <c r="AI2435" s="116">
        <v>-1</v>
      </c>
      <c r="AJ2435" s="116">
        <v>0</v>
      </c>
      <c r="AM2435" s="116" t="s">
        <v>319</v>
      </c>
      <c r="AN2435" s="116">
        <v>-1</v>
      </c>
      <c r="AQ2435" s="116">
        <v>778</v>
      </c>
      <c r="AR2435" s="116" t="s">
        <v>329</v>
      </c>
      <c r="AS2435" s="116" t="s">
        <v>250</v>
      </c>
      <c r="AT2435" s="116" t="s">
        <v>268</v>
      </c>
      <c r="AV2435" s="116">
        <v>109.43382368809399</v>
      </c>
      <c r="AW2435" s="116">
        <v>0.5725910354</v>
      </c>
    </row>
    <row r="2436" spans="1:49" x14ac:dyDescent="0.25">
      <c r="A2436" s="127">
        <v>190000</v>
      </c>
      <c r="B2436" s="127">
        <v>770000</v>
      </c>
      <c r="C2436" s="127">
        <v>770000</v>
      </c>
      <c r="D2436" s="116" t="s">
        <v>314</v>
      </c>
      <c r="E2436" s="116" t="s">
        <v>315</v>
      </c>
      <c r="F2436" s="116" t="s">
        <v>316</v>
      </c>
      <c r="G2436" s="116" t="s">
        <v>317</v>
      </c>
      <c r="H2436" s="116">
        <v>0.36</v>
      </c>
      <c r="I2436" s="116">
        <v>0.57999999999999996</v>
      </c>
      <c r="J2436" s="116" t="s">
        <v>268</v>
      </c>
      <c r="K2436" s="116">
        <v>4.2562904551640003E-2</v>
      </c>
      <c r="L2436" s="116">
        <v>3843.3042483100398</v>
      </c>
      <c r="M2436" s="116">
        <v>11.0426808572205</v>
      </c>
      <c r="N2436" s="116">
        <v>1.8901070615428299</v>
      </c>
      <c r="O2436" s="116">
        <v>0.47000857132020002</v>
      </c>
      <c r="P2436" s="116">
        <v>8.0448446452839995E-2</v>
      </c>
      <c r="Q2436" s="116">
        <v>163.582191883767</v>
      </c>
      <c r="R2436" s="116">
        <v>1310</v>
      </c>
      <c r="S2436" s="116" t="s">
        <v>318</v>
      </c>
      <c r="T2436" s="116">
        <v>1310</v>
      </c>
      <c r="U2436" s="116" t="s">
        <v>268</v>
      </c>
      <c r="V2436" s="116" t="s">
        <v>268</v>
      </c>
      <c r="Z2436" s="116">
        <v>0</v>
      </c>
      <c r="AA2436" s="116">
        <v>1</v>
      </c>
      <c r="AB2436" s="116">
        <v>0.47000857132020002</v>
      </c>
      <c r="AC2436" s="116">
        <v>8.0448446452839995E-2</v>
      </c>
      <c r="AD2436" s="116">
        <v>163.58219188376799</v>
      </c>
      <c r="AF2436" s="116">
        <v>-1</v>
      </c>
      <c r="AG2436" s="116">
        <v>-1</v>
      </c>
      <c r="AH2436" s="116">
        <v>-1</v>
      </c>
      <c r="AI2436" s="116">
        <v>-1</v>
      </c>
      <c r="AJ2436" s="116">
        <v>0</v>
      </c>
      <c r="AM2436" s="116" t="s">
        <v>319</v>
      </c>
      <c r="AN2436" s="116">
        <v>-1</v>
      </c>
      <c r="AQ2436" s="116">
        <v>778</v>
      </c>
      <c r="AR2436" s="116" t="s">
        <v>329</v>
      </c>
      <c r="AS2436" s="116" t="s">
        <v>250</v>
      </c>
      <c r="AT2436" s="116" t="s">
        <v>268</v>
      </c>
      <c r="AV2436" s="116">
        <v>69.727381574355206</v>
      </c>
      <c r="AW2436" s="116">
        <v>0.13267006640000001</v>
      </c>
    </row>
    <row r="2437" spans="1:49" x14ac:dyDescent="0.25">
      <c r="A2437" s="127">
        <v>190000</v>
      </c>
      <c r="B2437" s="127">
        <v>770000</v>
      </c>
      <c r="C2437" s="127">
        <v>770000</v>
      </c>
      <c r="D2437" s="116" t="s">
        <v>314</v>
      </c>
      <c r="E2437" s="116" t="s">
        <v>315</v>
      </c>
      <c r="F2437" s="116" t="s">
        <v>316</v>
      </c>
      <c r="G2437" s="116" t="s">
        <v>317</v>
      </c>
      <c r="H2437" s="116">
        <v>0.36</v>
      </c>
      <c r="I2437" s="116">
        <v>0.57999999999999996</v>
      </c>
      <c r="J2437" s="116" t="s">
        <v>268</v>
      </c>
      <c r="K2437" s="116">
        <v>0.37209504196950999</v>
      </c>
      <c r="L2437" s="116">
        <v>3844.39614245968</v>
      </c>
      <c r="M2437" s="116">
        <v>11.098739065733399</v>
      </c>
      <c r="N2437" s="116">
        <v>1.9187338261565501</v>
      </c>
      <c r="O2437" s="116">
        <v>4.1297857784727601</v>
      </c>
      <c r="P2437" s="116">
        <v>0.71395134357205003</v>
      </c>
      <c r="Q2437" s="116">
        <v>1430.48074397597</v>
      </c>
      <c r="R2437" s="116">
        <v>1210</v>
      </c>
      <c r="S2437" s="116" t="s">
        <v>318</v>
      </c>
      <c r="T2437" s="116">
        <v>1210</v>
      </c>
      <c r="U2437" s="116" t="s">
        <v>268</v>
      </c>
      <c r="V2437" s="116" t="s">
        <v>268</v>
      </c>
      <c r="Z2437" s="116">
        <v>0</v>
      </c>
      <c r="AA2437" s="116">
        <v>1</v>
      </c>
      <c r="AB2437" s="116">
        <v>4.1297857784727601</v>
      </c>
      <c r="AC2437" s="116">
        <v>0.71395134357205003</v>
      </c>
      <c r="AD2437" s="116">
        <v>1430.48074397597</v>
      </c>
      <c r="AF2437" s="116">
        <v>-1</v>
      </c>
      <c r="AG2437" s="116">
        <v>-1</v>
      </c>
      <c r="AH2437" s="116">
        <v>-1</v>
      </c>
      <c r="AI2437" s="116">
        <v>-1</v>
      </c>
      <c r="AJ2437" s="116">
        <v>0</v>
      </c>
      <c r="AM2437" s="116" t="s">
        <v>319</v>
      </c>
      <c r="AN2437" s="116">
        <v>-1</v>
      </c>
      <c r="AQ2437" s="116">
        <v>778</v>
      </c>
      <c r="AR2437" s="116" t="s">
        <v>329</v>
      </c>
      <c r="AS2437" s="116" t="s">
        <v>250</v>
      </c>
      <c r="AT2437" s="116" t="s">
        <v>268</v>
      </c>
      <c r="AV2437" s="116">
        <v>200.15785732760901</v>
      </c>
      <c r="AW2437" s="116">
        <v>1.1601628094000001</v>
      </c>
    </row>
    <row r="2438" spans="1:49" x14ac:dyDescent="0.25">
      <c r="A2438" s="127">
        <v>190000</v>
      </c>
      <c r="B2438" s="127">
        <v>770000</v>
      </c>
      <c r="C2438" s="127">
        <v>770000</v>
      </c>
      <c r="D2438" s="116" t="s">
        <v>314</v>
      </c>
      <c r="E2438" s="116" t="s">
        <v>315</v>
      </c>
      <c r="F2438" s="116" t="s">
        <v>316</v>
      </c>
      <c r="G2438" s="116" t="s">
        <v>317</v>
      </c>
      <c r="H2438" s="116">
        <v>0.36</v>
      </c>
      <c r="I2438" s="116">
        <v>0.57999999999999996</v>
      </c>
      <c r="J2438" s="116" t="s">
        <v>268</v>
      </c>
      <c r="K2438" s="116">
        <v>8.3147111930199996E-2</v>
      </c>
      <c r="L2438" s="116">
        <v>3844.39614245968</v>
      </c>
      <c r="M2438" s="116">
        <v>11.098739065733399</v>
      </c>
      <c r="N2438" s="116">
        <v>1.9187338261565501</v>
      </c>
      <c r="O2438" s="116">
        <v>0.92282809938270005</v>
      </c>
      <c r="P2438" s="116">
        <v>0.15953717620770999</v>
      </c>
      <c r="Q2438" s="116">
        <v>319.65043636115502</v>
      </c>
      <c r="R2438" s="116">
        <v>1310</v>
      </c>
      <c r="S2438" s="116" t="s">
        <v>318</v>
      </c>
      <c r="T2438" s="116">
        <v>1310</v>
      </c>
      <c r="U2438" s="116" t="s">
        <v>268</v>
      </c>
      <c r="V2438" s="116" t="s">
        <v>268</v>
      </c>
      <c r="Z2438" s="116">
        <v>0</v>
      </c>
      <c r="AA2438" s="116">
        <v>1</v>
      </c>
      <c r="AB2438" s="116">
        <v>0.92282809938270005</v>
      </c>
      <c r="AC2438" s="116">
        <v>0.15953717620770999</v>
      </c>
      <c r="AD2438" s="116">
        <v>319.65043636115399</v>
      </c>
      <c r="AF2438" s="116">
        <v>-1</v>
      </c>
      <c r="AG2438" s="116">
        <v>-1</v>
      </c>
      <c r="AH2438" s="116">
        <v>-1</v>
      </c>
      <c r="AI2438" s="116">
        <v>-1</v>
      </c>
      <c r="AJ2438" s="116">
        <v>0</v>
      </c>
      <c r="AM2438" s="116" t="s">
        <v>319</v>
      </c>
      <c r="AN2438" s="116">
        <v>-1</v>
      </c>
      <c r="AQ2438" s="116">
        <v>778</v>
      </c>
      <c r="AR2438" s="116" t="s">
        <v>329</v>
      </c>
      <c r="AS2438" s="116" t="s">
        <v>250</v>
      </c>
      <c r="AT2438" s="116" t="s">
        <v>268</v>
      </c>
      <c r="AV2438" s="116">
        <v>76.834392842875403</v>
      </c>
      <c r="AW2438" s="116">
        <v>0.25924609599999998</v>
      </c>
    </row>
    <row r="2439" spans="1:49" x14ac:dyDescent="0.25">
      <c r="A2439" s="127">
        <v>190000</v>
      </c>
      <c r="B2439" s="127">
        <v>770000</v>
      </c>
      <c r="C2439" s="127">
        <v>770000</v>
      </c>
      <c r="D2439" s="116" t="s">
        <v>314</v>
      </c>
      <c r="E2439" s="116" t="s">
        <v>315</v>
      </c>
      <c r="F2439" s="116" t="s">
        <v>316</v>
      </c>
      <c r="G2439" s="116" t="s">
        <v>317</v>
      </c>
      <c r="H2439" s="116">
        <v>0.36</v>
      </c>
      <c r="I2439" s="116">
        <v>0.57999999999999996</v>
      </c>
      <c r="J2439" s="116" t="s">
        <v>268</v>
      </c>
      <c r="K2439" s="116">
        <v>3.4854491092129999E-2</v>
      </c>
      <c r="L2439" s="116">
        <v>3844.39614245968</v>
      </c>
      <c r="M2439" s="116">
        <v>11.098739065733399</v>
      </c>
      <c r="N2439" s="116">
        <v>1.9187338261565501</v>
      </c>
      <c r="O2439" s="116">
        <v>0.38684090190050002</v>
      </c>
      <c r="P2439" s="116">
        <v>6.6876491051940004E-2</v>
      </c>
      <c r="Q2439" s="116">
        <v>133.99447110198699</v>
      </c>
      <c r="R2439" s="116">
        <v>1310</v>
      </c>
      <c r="S2439" s="116" t="s">
        <v>318</v>
      </c>
      <c r="T2439" s="116">
        <v>1310</v>
      </c>
      <c r="U2439" s="116" t="s">
        <v>268</v>
      </c>
      <c r="V2439" s="116" t="s">
        <v>268</v>
      </c>
      <c r="Z2439" s="116">
        <v>0</v>
      </c>
      <c r="AA2439" s="116">
        <v>1</v>
      </c>
      <c r="AB2439" s="116">
        <v>0.38684090190050002</v>
      </c>
      <c r="AC2439" s="116">
        <v>6.6876491051940004E-2</v>
      </c>
      <c r="AD2439" s="116">
        <v>133.99447110198599</v>
      </c>
      <c r="AF2439" s="116">
        <v>-1</v>
      </c>
      <c r="AG2439" s="116">
        <v>-1</v>
      </c>
      <c r="AH2439" s="116">
        <v>-1</v>
      </c>
      <c r="AI2439" s="116">
        <v>-1</v>
      </c>
      <c r="AJ2439" s="116">
        <v>0</v>
      </c>
      <c r="AM2439" s="116" t="s">
        <v>319</v>
      </c>
      <c r="AN2439" s="116">
        <v>-1</v>
      </c>
      <c r="AQ2439" s="116">
        <v>778</v>
      </c>
      <c r="AR2439" s="116" t="s">
        <v>329</v>
      </c>
      <c r="AS2439" s="116" t="s">
        <v>250</v>
      </c>
      <c r="AT2439" s="116" t="s">
        <v>268</v>
      </c>
      <c r="AV2439" s="116">
        <v>48.304749314963601</v>
      </c>
      <c r="AW2439" s="116">
        <v>0.108673537</v>
      </c>
    </row>
    <row r="2440" spans="1:49" x14ac:dyDescent="0.25">
      <c r="A2440" s="127">
        <v>190000</v>
      </c>
      <c r="B2440" s="127">
        <v>770000</v>
      </c>
      <c r="C2440" s="127">
        <v>770000</v>
      </c>
      <c r="D2440" s="116" t="s">
        <v>314</v>
      </c>
      <c r="E2440" s="116" t="s">
        <v>315</v>
      </c>
      <c r="F2440" s="116" t="s">
        <v>316</v>
      </c>
      <c r="G2440" s="116" t="s">
        <v>317</v>
      </c>
      <c r="H2440" s="116">
        <v>0.36</v>
      </c>
      <c r="I2440" s="116">
        <v>0.57999999999999996</v>
      </c>
      <c r="J2440" s="116" t="s">
        <v>268</v>
      </c>
      <c r="K2440" s="116">
        <v>0.12766680879112</v>
      </c>
      <c r="L2440" s="116">
        <v>3844.39614245968</v>
      </c>
      <c r="M2440" s="116">
        <v>11.098739065733399</v>
      </c>
      <c r="N2440" s="116">
        <v>1.9187338261565501</v>
      </c>
      <c r="O2440" s="116">
        <v>1.41694059812758</v>
      </c>
      <c r="P2440" s="116">
        <v>0.24495862450499001</v>
      </c>
      <c r="Q2440" s="116">
        <v>490.801787236743</v>
      </c>
      <c r="R2440" s="116">
        <v>1310</v>
      </c>
      <c r="S2440" s="116" t="s">
        <v>318</v>
      </c>
      <c r="T2440" s="116">
        <v>1310</v>
      </c>
      <c r="U2440" s="116" t="s">
        <v>268</v>
      </c>
      <c r="V2440" s="116" t="s">
        <v>268</v>
      </c>
      <c r="Z2440" s="116">
        <v>0</v>
      </c>
      <c r="AA2440" s="116">
        <v>1</v>
      </c>
      <c r="AB2440" s="116">
        <v>1.41694059812758</v>
      </c>
      <c r="AC2440" s="116">
        <v>0.24495862450499001</v>
      </c>
      <c r="AD2440" s="116">
        <v>490.801787236743</v>
      </c>
      <c r="AF2440" s="116">
        <v>-1</v>
      </c>
      <c r="AG2440" s="116">
        <v>-1</v>
      </c>
      <c r="AH2440" s="116">
        <v>-1</v>
      </c>
      <c r="AI2440" s="116">
        <v>-1</v>
      </c>
      <c r="AJ2440" s="116">
        <v>0</v>
      </c>
      <c r="AM2440" s="116" t="s">
        <v>319</v>
      </c>
      <c r="AN2440" s="116">
        <v>-1</v>
      </c>
      <c r="AQ2440" s="116">
        <v>778</v>
      </c>
      <c r="AR2440" s="116" t="s">
        <v>329</v>
      </c>
      <c r="AS2440" s="116" t="s">
        <v>250</v>
      </c>
      <c r="AT2440" s="116" t="s">
        <v>268</v>
      </c>
      <c r="AV2440" s="116">
        <v>91.1407268760031</v>
      </c>
      <c r="AW2440" s="116">
        <v>0.39805497750000002</v>
      </c>
    </row>
    <row r="2441" spans="1:49" x14ac:dyDescent="0.25">
      <c r="A2441" s="127">
        <v>190000</v>
      </c>
      <c r="B2441" s="127">
        <v>770000</v>
      </c>
      <c r="C2441" s="127">
        <v>770000</v>
      </c>
      <c r="D2441" s="116" t="s">
        <v>314</v>
      </c>
      <c r="E2441" s="116" t="s">
        <v>315</v>
      </c>
      <c r="F2441" s="116" t="s">
        <v>316</v>
      </c>
      <c r="G2441" s="116" t="s">
        <v>317</v>
      </c>
      <c r="H2441" s="116">
        <v>0.36</v>
      </c>
      <c r="I2441" s="116">
        <v>0.57999999999999996</v>
      </c>
      <c r="J2441" s="116" t="s">
        <v>268</v>
      </c>
      <c r="K2441" s="116">
        <v>0.18792389410127999</v>
      </c>
      <c r="L2441" s="116">
        <v>3883.4194285517701</v>
      </c>
      <c r="M2441" s="116">
        <v>11.7047339724271</v>
      </c>
      <c r="N2441" s="116">
        <v>2.2033290332483801</v>
      </c>
      <c r="O2441" s="116">
        <v>2.19959918751813</v>
      </c>
      <c r="P2441" s="116">
        <v>0.41405817191445998</v>
      </c>
      <c r="Q2441" s="116">
        <v>729.78730144204405</v>
      </c>
      <c r="R2441" s="116">
        <v>1210</v>
      </c>
      <c r="S2441" s="116" t="s">
        <v>318</v>
      </c>
      <c r="T2441" s="116">
        <v>1210</v>
      </c>
      <c r="U2441" s="116" t="s">
        <v>268</v>
      </c>
      <c r="V2441" s="116" t="s">
        <v>268</v>
      </c>
      <c r="Z2441" s="116">
        <v>0</v>
      </c>
      <c r="AA2441" s="116">
        <v>1</v>
      </c>
      <c r="AB2441" s="116">
        <v>2.19959918751813</v>
      </c>
      <c r="AC2441" s="116">
        <v>0.41405817191445998</v>
      </c>
      <c r="AD2441" s="116">
        <v>729.78730144204405</v>
      </c>
      <c r="AF2441" s="116">
        <v>-1</v>
      </c>
      <c r="AG2441" s="116">
        <v>-1</v>
      </c>
      <c r="AH2441" s="116">
        <v>-1</v>
      </c>
      <c r="AI2441" s="116">
        <v>-1</v>
      </c>
      <c r="AJ2441" s="116">
        <v>0</v>
      </c>
      <c r="AM2441" s="116" t="s">
        <v>319</v>
      </c>
      <c r="AN2441" s="116">
        <v>-1</v>
      </c>
      <c r="AQ2441" s="116">
        <v>778</v>
      </c>
      <c r="AR2441" s="116" t="s">
        <v>329</v>
      </c>
      <c r="AS2441" s="116" t="s">
        <v>250</v>
      </c>
      <c r="AT2441" s="116" t="s">
        <v>268</v>
      </c>
      <c r="AV2441" s="116">
        <v>130.432682162238</v>
      </c>
      <c r="AW2441" s="116">
        <v>0.59187940100000003</v>
      </c>
    </row>
    <row r="2442" spans="1:49" x14ac:dyDescent="0.25">
      <c r="A2442" s="127">
        <v>190000</v>
      </c>
      <c r="B2442" s="127">
        <v>770000</v>
      </c>
      <c r="C2442" s="127">
        <v>770000</v>
      </c>
      <c r="D2442" s="116" t="s">
        <v>314</v>
      </c>
      <c r="E2442" s="116" t="s">
        <v>315</v>
      </c>
      <c r="F2442" s="116" t="s">
        <v>316</v>
      </c>
      <c r="G2442" s="116" t="s">
        <v>317</v>
      </c>
      <c r="H2442" s="116">
        <v>0.36</v>
      </c>
      <c r="I2442" s="116">
        <v>0.57999999999999996</v>
      </c>
      <c r="J2442" s="116" t="s">
        <v>268</v>
      </c>
      <c r="K2442" s="116">
        <v>8.1377093787000004E-2</v>
      </c>
      <c r="L2442" s="116">
        <v>3883.4194285517701</v>
      </c>
      <c r="M2442" s="116">
        <v>11.7047339724271</v>
      </c>
      <c r="N2442" s="116">
        <v>2.2033290332483801</v>
      </c>
      <c r="O2442" s="116">
        <v>0.95249723422613997</v>
      </c>
      <c r="P2442" s="116">
        <v>0.17930051338228001</v>
      </c>
      <c r="Q2442" s="116">
        <v>316.02138705153499</v>
      </c>
      <c r="R2442" s="116">
        <v>1310</v>
      </c>
      <c r="S2442" s="116" t="s">
        <v>318</v>
      </c>
      <c r="T2442" s="116">
        <v>1310</v>
      </c>
      <c r="U2442" s="116" t="s">
        <v>268</v>
      </c>
      <c r="V2442" s="116" t="s">
        <v>268</v>
      </c>
      <c r="Z2442" s="116">
        <v>0</v>
      </c>
      <c r="AA2442" s="116">
        <v>1</v>
      </c>
      <c r="AB2442" s="116">
        <v>0.95249723422613997</v>
      </c>
      <c r="AC2442" s="116">
        <v>0.17930051338228001</v>
      </c>
      <c r="AD2442" s="116">
        <v>316.02138705153499</v>
      </c>
      <c r="AF2442" s="116">
        <v>-1</v>
      </c>
      <c r="AG2442" s="116">
        <v>-1</v>
      </c>
      <c r="AH2442" s="116">
        <v>-1</v>
      </c>
      <c r="AI2442" s="116">
        <v>-1</v>
      </c>
      <c r="AJ2442" s="116">
        <v>0</v>
      </c>
      <c r="AM2442" s="116" t="s">
        <v>319</v>
      </c>
      <c r="AN2442" s="116">
        <v>-1</v>
      </c>
      <c r="AQ2442" s="116">
        <v>778</v>
      </c>
      <c r="AR2442" s="116" t="s">
        <v>329</v>
      </c>
      <c r="AS2442" s="116" t="s">
        <v>250</v>
      </c>
      <c r="AT2442" s="116" t="s">
        <v>268</v>
      </c>
      <c r="AV2442" s="116">
        <v>74.426789870566907</v>
      </c>
      <c r="AW2442" s="116">
        <v>0.25630282809999999</v>
      </c>
    </row>
    <row r="2443" spans="1:49" x14ac:dyDescent="0.25">
      <c r="A2443" s="127">
        <v>190000</v>
      </c>
      <c r="B2443" s="127">
        <v>770000</v>
      </c>
      <c r="C2443" s="127">
        <v>770000</v>
      </c>
      <c r="D2443" s="116" t="s">
        <v>314</v>
      </c>
      <c r="E2443" s="116" t="s">
        <v>315</v>
      </c>
      <c r="F2443" s="116" t="s">
        <v>316</v>
      </c>
      <c r="G2443" s="116" t="s">
        <v>317</v>
      </c>
      <c r="H2443" s="116">
        <v>0.36</v>
      </c>
      <c r="I2443" s="116">
        <v>0.57999999999999996</v>
      </c>
      <c r="J2443" s="116" t="s">
        <v>268</v>
      </c>
      <c r="K2443" s="116">
        <v>0.10041318759901</v>
      </c>
      <c r="L2443" s="116">
        <v>3883.4194285517701</v>
      </c>
      <c r="M2443" s="116">
        <v>11.7047339724271</v>
      </c>
      <c r="N2443" s="116">
        <v>2.2033290332483801</v>
      </c>
      <c r="O2443" s="116">
        <v>1.1753096481698899</v>
      </c>
      <c r="P2443" s="116">
        <v>0.22124329155792</v>
      </c>
      <c r="Q2443" s="116">
        <v>389.946523604829</v>
      </c>
      <c r="R2443" s="116">
        <v>1310</v>
      </c>
      <c r="S2443" s="116" t="s">
        <v>318</v>
      </c>
      <c r="T2443" s="116">
        <v>1310</v>
      </c>
      <c r="U2443" s="116" t="s">
        <v>268</v>
      </c>
      <c r="V2443" s="116" t="s">
        <v>268</v>
      </c>
      <c r="Z2443" s="116">
        <v>0</v>
      </c>
      <c r="AA2443" s="116">
        <v>1</v>
      </c>
      <c r="AB2443" s="116">
        <v>1.1753096481698899</v>
      </c>
      <c r="AC2443" s="116">
        <v>0.22124329155792</v>
      </c>
      <c r="AD2443" s="116">
        <v>389.946523604829</v>
      </c>
      <c r="AF2443" s="116">
        <v>-1</v>
      </c>
      <c r="AG2443" s="116">
        <v>-1</v>
      </c>
      <c r="AH2443" s="116">
        <v>-1</v>
      </c>
      <c r="AI2443" s="116">
        <v>-1</v>
      </c>
      <c r="AJ2443" s="116">
        <v>0</v>
      </c>
      <c r="AM2443" s="116" t="s">
        <v>319</v>
      </c>
      <c r="AN2443" s="116">
        <v>-1</v>
      </c>
      <c r="AQ2443" s="116">
        <v>778</v>
      </c>
      <c r="AR2443" s="116" t="s">
        <v>329</v>
      </c>
      <c r="AS2443" s="116" t="s">
        <v>250</v>
      </c>
      <c r="AT2443" s="116" t="s">
        <v>268</v>
      </c>
      <c r="AV2443" s="116">
        <v>84.364256366999498</v>
      </c>
      <c r="AW2443" s="116">
        <v>0.31625833219999999</v>
      </c>
    </row>
    <row r="2444" spans="1:49" x14ac:dyDescent="0.25">
      <c r="A2444" s="127">
        <v>190000</v>
      </c>
      <c r="B2444" s="127">
        <v>770000</v>
      </c>
      <c r="C2444" s="127">
        <v>770000</v>
      </c>
      <c r="D2444" s="116" t="s">
        <v>314</v>
      </c>
      <c r="E2444" s="116" t="s">
        <v>315</v>
      </c>
      <c r="F2444" s="116" t="s">
        <v>316</v>
      </c>
      <c r="G2444" s="116" t="s">
        <v>317</v>
      </c>
      <c r="H2444" s="116">
        <v>0.36</v>
      </c>
      <c r="I2444" s="116">
        <v>0.57999999999999996</v>
      </c>
      <c r="J2444" s="116" t="s">
        <v>268</v>
      </c>
      <c r="K2444" s="116">
        <v>2.321738150594E-2</v>
      </c>
      <c r="L2444" s="116">
        <v>3883.4194285517701</v>
      </c>
      <c r="M2444" s="116">
        <v>11.7047339724271</v>
      </c>
      <c r="N2444" s="116">
        <v>2.2033290332483801</v>
      </c>
      <c r="O2444" s="116">
        <v>0.27175327406337002</v>
      </c>
      <c r="P2444" s="116">
        <v>5.1155530748040003E-2</v>
      </c>
      <c r="Q2444" s="116">
        <v>90.162830420266104</v>
      </c>
      <c r="R2444" s="116">
        <v>1310</v>
      </c>
      <c r="S2444" s="116" t="s">
        <v>318</v>
      </c>
      <c r="T2444" s="116">
        <v>1310</v>
      </c>
      <c r="U2444" s="116" t="s">
        <v>268</v>
      </c>
      <c r="V2444" s="116" t="s">
        <v>268</v>
      </c>
      <c r="Z2444" s="116">
        <v>0</v>
      </c>
      <c r="AA2444" s="116">
        <v>1</v>
      </c>
      <c r="AB2444" s="116">
        <v>0.27175327406337002</v>
      </c>
      <c r="AC2444" s="116">
        <v>5.1155530748040003E-2</v>
      </c>
      <c r="AD2444" s="116">
        <v>90.162830420264498</v>
      </c>
      <c r="AF2444" s="116">
        <v>-1</v>
      </c>
      <c r="AG2444" s="116">
        <v>-1</v>
      </c>
      <c r="AH2444" s="116">
        <v>-1</v>
      </c>
      <c r="AI2444" s="116">
        <v>-1</v>
      </c>
      <c r="AJ2444" s="116">
        <v>0</v>
      </c>
      <c r="AM2444" s="116" t="s">
        <v>319</v>
      </c>
      <c r="AN2444" s="116">
        <v>-1</v>
      </c>
      <c r="AQ2444" s="116">
        <v>778</v>
      </c>
      <c r="AR2444" s="116" t="s">
        <v>329</v>
      </c>
      <c r="AS2444" s="116" t="s">
        <v>250</v>
      </c>
      <c r="AT2444" s="116" t="s">
        <v>268</v>
      </c>
      <c r="AV2444" s="116">
        <v>50.061081359787003</v>
      </c>
      <c r="AW2444" s="116">
        <v>7.3124761100000005E-2</v>
      </c>
    </row>
    <row r="2445" spans="1:49" x14ac:dyDescent="0.25">
      <c r="A2445" s="127">
        <v>190000</v>
      </c>
      <c r="B2445" s="127">
        <v>770000</v>
      </c>
      <c r="C2445" s="127">
        <v>770000</v>
      </c>
      <c r="D2445" s="116" t="s">
        <v>314</v>
      </c>
      <c r="E2445" s="116" t="s">
        <v>315</v>
      </c>
      <c r="F2445" s="116" t="s">
        <v>316</v>
      </c>
      <c r="G2445" s="116" t="s">
        <v>317</v>
      </c>
      <c r="H2445" s="116">
        <v>0.36</v>
      </c>
      <c r="I2445" s="116">
        <v>0.57999999999999996</v>
      </c>
      <c r="J2445" s="116" t="s">
        <v>268</v>
      </c>
      <c r="K2445" s="116">
        <v>0.22483189678973001</v>
      </c>
      <c r="L2445" s="116">
        <v>3883.4194285517701</v>
      </c>
      <c r="M2445" s="116">
        <v>11.7047339724271</v>
      </c>
      <c r="N2445" s="116">
        <v>2.2033290332483801</v>
      </c>
      <c r="O2445" s="116">
        <v>2.6315975404400298</v>
      </c>
      <c r="P2445" s="116">
        <v>0.49537864579711999</v>
      </c>
      <c r="Q2445" s="116">
        <v>873.11655615140103</v>
      </c>
      <c r="R2445" s="116">
        <v>1310</v>
      </c>
      <c r="S2445" s="116" t="s">
        <v>318</v>
      </c>
      <c r="T2445" s="116">
        <v>1310</v>
      </c>
      <c r="U2445" s="116" t="s">
        <v>268</v>
      </c>
      <c r="V2445" s="116" t="s">
        <v>268</v>
      </c>
      <c r="Z2445" s="116">
        <v>0</v>
      </c>
      <c r="AA2445" s="116">
        <v>1</v>
      </c>
      <c r="AB2445" s="116">
        <v>2.6315975404400298</v>
      </c>
      <c r="AC2445" s="116">
        <v>0.49537864579711999</v>
      </c>
      <c r="AD2445" s="116">
        <v>873.11655615140103</v>
      </c>
      <c r="AF2445" s="116">
        <v>-1</v>
      </c>
      <c r="AG2445" s="116">
        <v>-1</v>
      </c>
      <c r="AH2445" s="116">
        <v>-1</v>
      </c>
      <c r="AI2445" s="116">
        <v>-1</v>
      </c>
      <c r="AJ2445" s="116">
        <v>0</v>
      </c>
      <c r="AM2445" s="116" t="s">
        <v>319</v>
      </c>
      <c r="AN2445" s="116">
        <v>-1</v>
      </c>
      <c r="AQ2445" s="116">
        <v>778</v>
      </c>
      <c r="AR2445" s="116" t="s">
        <v>329</v>
      </c>
      <c r="AS2445" s="116" t="s">
        <v>250</v>
      </c>
      <c r="AT2445" s="116" t="s">
        <v>268</v>
      </c>
      <c r="AV2445" s="116">
        <v>130.89023889485199</v>
      </c>
      <c r="AW2445" s="116">
        <v>0.70812372759999997</v>
      </c>
    </row>
    <row r="2446" spans="1:49" x14ac:dyDescent="0.25">
      <c r="A2446" s="127">
        <v>190000</v>
      </c>
      <c r="B2446" s="127">
        <v>770000</v>
      </c>
      <c r="C2446" s="127">
        <v>770000</v>
      </c>
      <c r="D2446" s="116" t="s">
        <v>314</v>
      </c>
      <c r="E2446" s="116" t="s">
        <v>315</v>
      </c>
      <c r="F2446" s="116" t="s">
        <v>316</v>
      </c>
      <c r="G2446" s="116" t="s">
        <v>317</v>
      </c>
      <c r="H2446" s="116">
        <v>0.36</v>
      </c>
      <c r="I2446" s="116">
        <v>0.57999999999999996</v>
      </c>
      <c r="J2446" s="116" t="s">
        <v>268</v>
      </c>
      <c r="K2446" s="116">
        <v>0.23437464464999999</v>
      </c>
      <c r="L2446" s="116">
        <v>3845.9962727959701</v>
      </c>
      <c r="M2446" s="116">
        <v>11.475969145347801</v>
      </c>
      <c r="N2446" s="116">
        <v>2.1179758428005901</v>
      </c>
      <c r="O2446" s="116">
        <v>2.6896761904553501</v>
      </c>
      <c r="P2446" s="116">
        <v>0.49639983553368</v>
      </c>
      <c r="Q2446" s="116">
        <v>901.40400976180695</v>
      </c>
      <c r="R2446" s="116">
        <v>1210</v>
      </c>
      <c r="S2446" s="116" t="s">
        <v>318</v>
      </c>
      <c r="T2446" s="116">
        <v>1210</v>
      </c>
      <c r="U2446" s="116" t="s">
        <v>268</v>
      </c>
      <c r="V2446" s="116" t="s">
        <v>268</v>
      </c>
      <c r="Z2446" s="116">
        <v>0</v>
      </c>
      <c r="AA2446" s="116">
        <v>1</v>
      </c>
      <c r="AB2446" s="116">
        <v>2.6896761904553501</v>
      </c>
      <c r="AC2446" s="116">
        <v>0.49639983553368</v>
      </c>
      <c r="AD2446" s="116">
        <v>901.40400976180695</v>
      </c>
      <c r="AF2446" s="116">
        <v>-1</v>
      </c>
      <c r="AG2446" s="116">
        <v>-1</v>
      </c>
      <c r="AH2446" s="116">
        <v>-1</v>
      </c>
      <c r="AI2446" s="116">
        <v>-1</v>
      </c>
      <c r="AJ2446" s="116">
        <v>0</v>
      </c>
      <c r="AM2446" s="116" t="s">
        <v>319</v>
      </c>
      <c r="AN2446" s="116">
        <v>-1</v>
      </c>
      <c r="AQ2446" s="116">
        <v>778</v>
      </c>
      <c r="AR2446" s="116" t="s">
        <v>329</v>
      </c>
      <c r="AS2446" s="116" t="s">
        <v>250</v>
      </c>
      <c r="AT2446" s="116" t="s">
        <v>268</v>
      </c>
      <c r="AV2446" s="116">
        <v>137.946449119639</v>
      </c>
      <c r="AW2446" s="116">
        <v>0.73106570130000004</v>
      </c>
    </row>
    <row r="2447" spans="1:49" x14ac:dyDescent="0.25">
      <c r="A2447" s="127">
        <v>190000</v>
      </c>
      <c r="B2447" s="127">
        <v>770000</v>
      </c>
      <c r="C2447" s="127">
        <v>770000</v>
      </c>
      <c r="D2447" s="116" t="s">
        <v>314</v>
      </c>
      <c r="E2447" s="116" t="s">
        <v>315</v>
      </c>
      <c r="F2447" s="116" t="s">
        <v>316</v>
      </c>
      <c r="G2447" s="116" t="s">
        <v>317</v>
      </c>
      <c r="H2447" s="116">
        <v>0.36</v>
      </c>
      <c r="I2447" s="116">
        <v>0.57999999999999996</v>
      </c>
      <c r="J2447" s="116" t="s">
        <v>268</v>
      </c>
      <c r="K2447" s="116">
        <v>8.1569698683209999E-2</v>
      </c>
      <c r="L2447" s="116">
        <v>3845.9962727959701</v>
      </c>
      <c r="M2447" s="116">
        <v>11.475969145347801</v>
      </c>
      <c r="N2447" s="116">
        <v>2.1179758428005901</v>
      </c>
      <c r="O2447" s="116">
        <v>0.93609134528393001</v>
      </c>
      <c r="P2447" s="116">
        <v>0.17276265131557</v>
      </c>
      <c r="Q2447" s="116">
        <v>313.716757108747</v>
      </c>
      <c r="R2447" s="116">
        <v>1310</v>
      </c>
      <c r="S2447" s="116" t="s">
        <v>318</v>
      </c>
      <c r="T2447" s="116">
        <v>1310</v>
      </c>
      <c r="U2447" s="116" t="s">
        <v>268</v>
      </c>
      <c r="V2447" s="116" t="s">
        <v>268</v>
      </c>
      <c r="Z2447" s="116">
        <v>0</v>
      </c>
      <c r="AA2447" s="116">
        <v>1</v>
      </c>
      <c r="AB2447" s="116">
        <v>0.93609134528393001</v>
      </c>
      <c r="AC2447" s="116">
        <v>0.17276265131557</v>
      </c>
      <c r="AD2447" s="116">
        <v>313.71675710874598</v>
      </c>
      <c r="AF2447" s="116">
        <v>-1</v>
      </c>
      <c r="AG2447" s="116">
        <v>-1</v>
      </c>
      <c r="AH2447" s="116">
        <v>-1</v>
      </c>
      <c r="AI2447" s="116">
        <v>-1</v>
      </c>
      <c r="AJ2447" s="116">
        <v>0</v>
      </c>
      <c r="AM2447" s="116" t="s">
        <v>319</v>
      </c>
      <c r="AN2447" s="116">
        <v>-1</v>
      </c>
      <c r="AQ2447" s="116">
        <v>778</v>
      </c>
      <c r="AR2447" s="116" t="s">
        <v>329</v>
      </c>
      <c r="AS2447" s="116" t="s">
        <v>250</v>
      </c>
      <c r="AT2447" s="116" t="s">
        <v>268</v>
      </c>
      <c r="AV2447" s="116">
        <v>75.718940281501602</v>
      </c>
      <c r="AW2447" s="116">
        <v>0.25443370409999999</v>
      </c>
    </row>
    <row r="2448" spans="1:49" x14ac:dyDescent="0.25">
      <c r="A2448" s="127">
        <v>190000</v>
      </c>
      <c r="B2448" s="127">
        <v>770000</v>
      </c>
      <c r="C2448" s="127">
        <v>770000</v>
      </c>
      <c r="D2448" s="116" t="s">
        <v>314</v>
      </c>
      <c r="E2448" s="116" t="s">
        <v>315</v>
      </c>
      <c r="F2448" s="116" t="s">
        <v>316</v>
      </c>
      <c r="G2448" s="116" t="s">
        <v>317</v>
      </c>
      <c r="H2448" s="116">
        <v>0.36</v>
      </c>
      <c r="I2448" s="116">
        <v>0.57999999999999996</v>
      </c>
      <c r="J2448" s="116" t="s">
        <v>268</v>
      </c>
      <c r="K2448" s="116">
        <v>8.6633149804480003E-2</v>
      </c>
      <c r="L2448" s="116">
        <v>3845.9962727959701</v>
      </c>
      <c r="M2448" s="116">
        <v>11.475969145347801</v>
      </c>
      <c r="N2448" s="116">
        <v>2.1179758428005901</v>
      </c>
      <c r="O2448" s="116">
        <v>0.99419935412056004</v>
      </c>
      <c r="P2448" s="116">
        <v>0.18348691847161999</v>
      </c>
      <c r="Q2448" s="116">
        <v>333.190771248624</v>
      </c>
      <c r="R2448" s="116">
        <v>1310</v>
      </c>
      <c r="S2448" s="116" t="s">
        <v>318</v>
      </c>
      <c r="T2448" s="116">
        <v>1310</v>
      </c>
      <c r="U2448" s="116" t="s">
        <v>268</v>
      </c>
      <c r="V2448" s="116" t="s">
        <v>268</v>
      </c>
      <c r="Z2448" s="116">
        <v>0</v>
      </c>
      <c r="AA2448" s="116">
        <v>1</v>
      </c>
      <c r="AB2448" s="116">
        <v>0.99419935412056004</v>
      </c>
      <c r="AC2448" s="116">
        <v>0.18348691847161999</v>
      </c>
      <c r="AD2448" s="116">
        <v>333.19077124862298</v>
      </c>
      <c r="AF2448" s="116">
        <v>-1</v>
      </c>
      <c r="AG2448" s="116">
        <v>-1</v>
      </c>
      <c r="AH2448" s="116">
        <v>-1</v>
      </c>
      <c r="AI2448" s="116">
        <v>-1</v>
      </c>
      <c r="AJ2448" s="116">
        <v>0</v>
      </c>
      <c r="AM2448" s="116" t="s">
        <v>319</v>
      </c>
      <c r="AN2448" s="116">
        <v>-1</v>
      </c>
      <c r="AQ2448" s="116">
        <v>778</v>
      </c>
      <c r="AR2448" s="116" t="s">
        <v>329</v>
      </c>
      <c r="AS2448" s="116" t="s">
        <v>250</v>
      </c>
      <c r="AT2448" s="116" t="s">
        <v>268</v>
      </c>
      <c r="AV2448" s="116">
        <v>114.027138359492</v>
      </c>
      <c r="AW2448" s="116">
        <v>0.2702277139</v>
      </c>
    </row>
    <row r="2449" spans="1:49" x14ac:dyDescent="0.25">
      <c r="A2449" s="127">
        <v>190000</v>
      </c>
      <c r="B2449" s="127">
        <v>770000</v>
      </c>
      <c r="C2449" s="127">
        <v>770000</v>
      </c>
      <c r="D2449" s="116" t="s">
        <v>314</v>
      </c>
      <c r="E2449" s="116" t="s">
        <v>315</v>
      </c>
      <c r="F2449" s="116" t="s">
        <v>316</v>
      </c>
      <c r="G2449" s="116" t="s">
        <v>317</v>
      </c>
      <c r="H2449" s="116">
        <v>0.36</v>
      </c>
      <c r="I2449" s="116">
        <v>0.57999999999999996</v>
      </c>
      <c r="J2449" s="116" t="s">
        <v>268</v>
      </c>
      <c r="K2449" s="116">
        <v>0.21518596069129001</v>
      </c>
      <c r="L2449" s="116">
        <v>3845.9962727959701</v>
      </c>
      <c r="M2449" s="116">
        <v>11.475969145347801</v>
      </c>
      <c r="N2449" s="116">
        <v>2.1179758428005901</v>
      </c>
      <c r="O2449" s="116">
        <v>2.4694674454053702</v>
      </c>
      <c r="P2449" s="116">
        <v>0.45575866645399998</v>
      </c>
      <c r="Q2449" s="116">
        <v>827.60440277675298</v>
      </c>
      <c r="R2449" s="116">
        <v>1310</v>
      </c>
      <c r="S2449" s="116" t="s">
        <v>318</v>
      </c>
      <c r="T2449" s="116">
        <v>1310</v>
      </c>
      <c r="U2449" s="116" t="s">
        <v>268</v>
      </c>
      <c r="V2449" s="116" t="s">
        <v>268</v>
      </c>
      <c r="Z2449" s="116">
        <v>0</v>
      </c>
      <c r="AA2449" s="116">
        <v>1</v>
      </c>
      <c r="AB2449" s="116">
        <v>2.4694674454053702</v>
      </c>
      <c r="AC2449" s="116">
        <v>0.45575866645399998</v>
      </c>
      <c r="AD2449" s="116">
        <v>827.60440277675298</v>
      </c>
      <c r="AF2449" s="116">
        <v>-1</v>
      </c>
      <c r="AG2449" s="116">
        <v>-1</v>
      </c>
      <c r="AH2449" s="116">
        <v>-1</v>
      </c>
      <c r="AI2449" s="116">
        <v>-1</v>
      </c>
      <c r="AJ2449" s="116">
        <v>0</v>
      </c>
      <c r="AM2449" s="116" t="s">
        <v>319</v>
      </c>
      <c r="AN2449" s="116">
        <v>-1</v>
      </c>
      <c r="AQ2449" s="116">
        <v>778</v>
      </c>
      <c r="AR2449" s="116" t="s">
        <v>329</v>
      </c>
      <c r="AS2449" s="116" t="s">
        <v>250</v>
      </c>
      <c r="AT2449" s="116" t="s">
        <v>268</v>
      </c>
      <c r="AV2449" s="116">
        <v>120.639750485958</v>
      </c>
      <c r="AW2449" s="116">
        <v>0.67121200550000004</v>
      </c>
    </row>
    <row r="2450" spans="1:49" x14ac:dyDescent="0.25">
      <c r="A2450" s="127">
        <v>190000</v>
      </c>
      <c r="B2450" s="127">
        <v>770000</v>
      </c>
      <c r="C2450" s="127">
        <v>780000</v>
      </c>
      <c r="D2450" s="116" t="s">
        <v>314</v>
      </c>
      <c r="E2450" s="116" t="s">
        <v>315</v>
      </c>
      <c r="F2450" s="116" t="s">
        <v>316</v>
      </c>
      <c r="G2450" s="116" t="s">
        <v>317</v>
      </c>
      <c r="H2450" s="116">
        <v>0.36</v>
      </c>
      <c r="I2450" s="116">
        <v>0.57999999999999996</v>
      </c>
      <c r="J2450" s="116" t="s">
        <v>268</v>
      </c>
      <c r="K2450" s="116">
        <v>0.26951999762403001</v>
      </c>
      <c r="L2450" s="116">
        <v>3857.09736911039</v>
      </c>
      <c r="M2450" s="116">
        <v>10.469141826197999</v>
      </c>
      <c r="N2450" s="116">
        <v>1.83036738803744</v>
      </c>
      <c r="O2450" s="116">
        <v>2.8216430801225401</v>
      </c>
      <c r="P2450" s="116">
        <v>0.49332061407494998</v>
      </c>
      <c r="Q2450" s="116">
        <v>1039.5648737582801</v>
      </c>
      <c r="R2450" s="116">
        <v>1210</v>
      </c>
      <c r="S2450" s="116" t="s">
        <v>318</v>
      </c>
      <c r="T2450" s="116">
        <v>1210</v>
      </c>
      <c r="U2450" s="116" t="s">
        <v>268</v>
      </c>
      <c r="V2450" s="116" t="s">
        <v>268</v>
      </c>
      <c r="Z2450" s="116">
        <v>0</v>
      </c>
      <c r="AA2450" s="116">
        <v>1</v>
      </c>
      <c r="AB2450" s="116">
        <v>2.8216430801225401</v>
      </c>
      <c r="AC2450" s="116">
        <v>0.49332061407494998</v>
      </c>
      <c r="AD2450" s="116">
        <v>1039.5648737582801</v>
      </c>
      <c r="AF2450" s="116">
        <v>-1</v>
      </c>
      <c r="AG2450" s="116">
        <v>-1</v>
      </c>
      <c r="AH2450" s="116">
        <v>-1</v>
      </c>
      <c r="AI2450" s="116">
        <v>-1</v>
      </c>
      <c r="AJ2450" s="116">
        <v>0</v>
      </c>
      <c r="AM2450" s="116" t="s">
        <v>319</v>
      </c>
      <c r="AN2450" s="116">
        <v>-1</v>
      </c>
      <c r="AQ2450" s="116">
        <v>778</v>
      </c>
      <c r="AR2450" s="116" t="s">
        <v>329</v>
      </c>
      <c r="AS2450" s="116" t="s">
        <v>250</v>
      </c>
      <c r="AT2450" s="116" t="s">
        <v>268</v>
      </c>
      <c r="AV2450" s="116">
        <v>143.63287521754199</v>
      </c>
      <c r="AW2450" s="116">
        <v>0.84311830799999998</v>
      </c>
    </row>
    <row r="2451" spans="1:49" x14ac:dyDescent="0.25">
      <c r="A2451" s="127">
        <v>190000</v>
      </c>
      <c r="B2451" s="127">
        <v>770000</v>
      </c>
      <c r="C2451" s="127">
        <v>780000</v>
      </c>
      <c r="D2451" s="116" t="s">
        <v>314</v>
      </c>
      <c r="E2451" s="116" t="s">
        <v>315</v>
      </c>
      <c r="F2451" s="116" t="s">
        <v>316</v>
      </c>
      <c r="G2451" s="116" t="s">
        <v>317</v>
      </c>
      <c r="H2451" s="116">
        <v>0.36</v>
      </c>
      <c r="I2451" s="116">
        <v>0.57999999999999996</v>
      </c>
      <c r="J2451" s="116" t="s">
        <v>268</v>
      </c>
      <c r="K2451" s="116">
        <v>0.34824345611292001</v>
      </c>
      <c r="L2451" s="116">
        <v>3857.09736911039</v>
      </c>
      <c r="M2451" s="116">
        <v>10.469141826197999</v>
      </c>
      <c r="N2451" s="116">
        <v>1.83036738803744</v>
      </c>
      <c r="O2451" s="116">
        <v>3.6458101320915901</v>
      </c>
      <c r="P2451" s="116">
        <v>0.63741346516653996</v>
      </c>
      <c r="Q2451" s="116">
        <v>1343.2089183830701</v>
      </c>
      <c r="R2451" s="116">
        <v>1310</v>
      </c>
      <c r="S2451" s="116" t="s">
        <v>318</v>
      </c>
      <c r="T2451" s="116">
        <v>1310</v>
      </c>
      <c r="U2451" s="116" t="s">
        <v>268</v>
      </c>
      <c r="V2451" s="116" t="s">
        <v>268</v>
      </c>
      <c r="Z2451" s="116">
        <v>0</v>
      </c>
      <c r="AA2451" s="116">
        <v>1</v>
      </c>
      <c r="AB2451" s="116">
        <v>3.6458101320915901</v>
      </c>
      <c r="AC2451" s="116">
        <v>0.63741346516653996</v>
      </c>
      <c r="AD2451" s="116">
        <v>1343.2089183830701</v>
      </c>
      <c r="AF2451" s="116">
        <v>-1</v>
      </c>
      <c r="AG2451" s="116">
        <v>-1</v>
      </c>
      <c r="AH2451" s="116">
        <v>-1</v>
      </c>
      <c r="AI2451" s="116">
        <v>-1</v>
      </c>
      <c r="AJ2451" s="116">
        <v>0</v>
      </c>
      <c r="AM2451" s="116" t="s">
        <v>319</v>
      </c>
      <c r="AN2451" s="116">
        <v>-1</v>
      </c>
      <c r="AQ2451" s="116">
        <v>778</v>
      </c>
      <c r="AR2451" s="116" t="s">
        <v>329</v>
      </c>
      <c r="AS2451" s="116" t="s">
        <v>250</v>
      </c>
      <c r="AT2451" s="116" t="s">
        <v>268</v>
      </c>
      <c r="AV2451" s="116">
        <v>156.37617656071501</v>
      </c>
      <c r="AW2451" s="116">
        <v>1.08938274</v>
      </c>
    </row>
    <row r="2452" spans="1:49" x14ac:dyDescent="0.25">
      <c r="A2452" s="127">
        <v>190000</v>
      </c>
      <c r="B2452" s="127">
        <v>780000</v>
      </c>
      <c r="C2452" s="127">
        <v>780000</v>
      </c>
      <c r="D2452" s="116" t="s">
        <v>314</v>
      </c>
      <c r="E2452" s="116" t="s">
        <v>315</v>
      </c>
      <c r="F2452" s="116" t="s">
        <v>316</v>
      </c>
      <c r="G2452" s="116" t="s">
        <v>317</v>
      </c>
      <c r="H2452" s="116">
        <v>0.36</v>
      </c>
      <c r="I2452" s="116">
        <v>0.57999999999999996</v>
      </c>
      <c r="J2452" s="116" t="s">
        <v>332</v>
      </c>
      <c r="K2452" s="116">
        <v>1.7219951364560001E-2</v>
      </c>
      <c r="L2452" s="116">
        <v>3810.2438063715599</v>
      </c>
      <c r="M2452" s="116">
        <v>9.8687994121224492</v>
      </c>
      <c r="N2452" s="116">
        <v>1.58655228235113</v>
      </c>
      <c r="O2452" s="116">
        <v>0.16994024590342</v>
      </c>
      <c r="P2452" s="116">
        <v>2.7320353139430001E-2</v>
      </c>
      <c r="Q2452" s="116">
        <v>65.612213032864702</v>
      </c>
      <c r="R2452" s="116">
        <v>1210</v>
      </c>
      <c r="S2452" s="116" t="s">
        <v>318</v>
      </c>
      <c r="T2452" s="116">
        <v>1210</v>
      </c>
      <c r="U2452" s="116" t="s">
        <v>333</v>
      </c>
      <c r="V2452" s="116" t="s">
        <v>332</v>
      </c>
      <c r="Z2452" s="116">
        <v>0</v>
      </c>
      <c r="AA2452" s="116">
        <v>1</v>
      </c>
      <c r="AB2452" s="116">
        <v>0.16994024590342</v>
      </c>
      <c r="AC2452" s="116">
        <v>2.7320353139430001E-2</v>
      </c>
      <c r="AD2452" s="116">
        <v>885.259842511785</v>
      </c>
      <c r="AF2452" s="116">
        <v>-1</v>
      </c>
      <c r="AG2452" s="116">
        <v>-1</v>
      </c>
      <c r="AH2452" s="116">
        <v>-1</v>
      </c>
      <c r="AI2452" s="116">
        <v>-1</v>
      </c>
      <c r="AJ2452" s="116">
        <v>0</v>
      </c>
      <c r="AM2452" s="116" t="s">
        <v>319</v>
      </c>
      <c r="AN2452" s="116">
        <v>-1</v>
      </c>
      <c r="AQ2452" s="116">
        <v>778</v>
      </c>
      <c r="AR2452" s="116" t="s">
        <v>329</v>
      </c>
      <c r="AS2452" s="116" t="s">
        <v>250</v>
      </c>
      <c r="AT2452" s="116" t="s">
        <v>268</v>
      </c>
      <c r="AV2452" s="116">
        <v>43.031620358936102</v>
      </c>
      <c r="AW2452" s="116">
        <v>0.71797229730000001</v>
      </c>
    </row>
    <row r="2453" spans="1:49" x14ac:dyDescent="0.25">
      <c r="A2453" s="127">
        <v>190000</v>
      </c>
      <c r="B2453" s="127">
        <v>780000</v>
      </c>
      <c r="C2453" s="127">
        <v>780000</v>
      </c>
      <c r="D2453" s="116" t="s">
        <v>314</v>
      </c>
      <c r="E2453" s="116" t="s">
        <v>315</v>
      </c>
      <c r="F2453" s="116" t="s">
        <v>316</v>
      </c>
      <c r="G2453" s="116" t="s">
        <v>317</v>
      </c>
      <c r="H2453" s="116">
        <v>0.36</v>
      </c>
      <c r="I2453" s="116">
        <v>0.57999999999999996</v>
      </c>
      <c r="J2453" s="116" t="s">
        <v>332</v>
      </c>
      <c r="K2453" s="116">
        <v>3.5956099939409999E-2</v>
      </c>
      <c r="L2453" s="116">
        <v>3810.2438063715599</v>
      </c>
      <c r="M2453" s="116">
        <v>9.8687994121224492</v>
      </c>
      <c r="N2453" s="116">
        <v>1.58655228235113</v>
      </c>
      <c r="O2453" s="116">
        <v>0.35484353794430001</v>
      </c>
      <c r="P2453" s="116">
        <v>5.7046232423319999E-2</v>
      </c>
      <c r="Q2453" s="116">
        <v>137.00150709542899</v>
      </c>
      <c r="R2453" s="116">
        <v>1310</v>
      </c>
      <c r="S2453" s="116" t="s">
        <v>318</v>
      </c>
      <c r="T2453" s="116">
        <v>1310</v>
      </c>
      <c r="U2453" s="116" t="s">
        <v>333</v>
      </c>
      <c r="V2453" s="116" t="s">
        <v>332</v>
      </c>
      <c r="Z2453" s="116">
        <v>0</v>
      </c>
      <c r="AA2453" s="116">
        <v>1</v>
      </c>
      <c r="AB2453" s="116">
        <v>0.35484353794430001</v>
      </c>
      <c r="AC2453" s="116">
        <v>5.7046232423319999E-2</v>
      </c>
      <c r="AD2453" s="116">
        <v>589.28774070631198</v>
      </c>
      <c r="AF2453" s="116">
        <v>-1</v>
      </c>
      <c r="AG2453" s="116">
        <v>-1</v>
      </c>
      <c r="AH2453" s="116">
        <v>-1</v>
      </c>
      <c r="AI2453" s="116">
        <v>-1</v>
      </c>
      <c r="AJ2453" s="116">
        <v>0</v>
      </c>
      <c r="AM2453" s="116" t="s">
        <v>319</v>
      </c>
      <c r="AN2453" s="116">
        <v>-1</v>
      </c>
      <c r="AQ2453" s="116">
        <v>778</v>
      </c>
      <c r="AR2453" s="116" t="s">
        <v>329</v>
      </c>
      <c r="AS2453" s="116" t="s">
        <v>250</v>
      </c>
      <c r="AT2453" s="116" t="s">
        <v>268</v>
      </c>
      <c r="AV2453" s="116">
        <v>73.889695808724994</v>
      </c>
      <c r="AW2453" s="116">
        <v>0.47793004109999998</v>
      </c>
    </row>
    <row r="2454" spans="1:49" x14ac:dyDescent="0.25">
      <c r="A2454" s="127">
        <v>190000</v>
      </c>
      <c r="B2454" s="127">
        <v>780000</v>
      </c>
      <c r="C2454" s="127">
        <v>780000</v>
      </c>
      <c r="D2454" s="116" t="s">
        <v>314</v>
      </c>
      <c r="E2454" s="116" t="s">
        <v>315</v>
      </c>
      <c r="F2454" s="116" t="s">
        <v>316</v>
      </c>
      <c r="G2454" s="116" t="s">
        <v>317</v>
      </c>
      <c r="H2454" s="116">
        <v>0.36</v>
      </c>
      <c r="I2454" s="116">
        <v>0.57999999999999996</v>
      </c>
      <c r="J2454" s="116" t="s">
        <v>268</v>
      </c>
      <c r="K2454" s="116">
        <v>0.53372413109503003</v>
      </c>
      <c r="L2454" s="116">
        <v>3850.1842958182501</v>
      </c>
      <c r="M2454" s="116">
        <v>10.6732595856122</v>
      </c>
      <c r="N2454" s="116">
        <v>1.68692309926378</v>
      </c>
      <c r="O2454" s="116">
        <v>5.6965761982826697</v>
      </c>
      <c r="P2454" s="116">
        <v>0.90035156537870997</v>
      </c>
      <c r="Q2454" s="116">
        <v>2054.9362678413499</v>
      </c>
      <c r="R2454" s="116">
        <v>1210</v>
      </c>
      <c r="S2454" s="116" t="s">
        <v>318</v>
      </c>
      <c r="T2454" s="116">
        <v>1210</v>
      </c>
      <c r="U2454" s="116" t="s">
        <v>268</v>
      </c>
      <c r="V2454" s="116" t="s">
        <v>268</v>
      </c>
      <c r="Z2454" s="116">
        <v>0</v>
      </c>
      <c r="AA2454" s="116">
        <v>1</v>
      </c>
      <c r="AB2454" s="116">
        <v>5.6965761982826697</v>
      </c>
      <c r="AC2454" s="116">
        <v>0.90035156537870997</v>
      </c>
      <c r="AD2454" s="116">
        <v>2054.9362678413499</v>
      </c>
      <c r="AF2454" s="116">
        <v>-1</v>
      </c>
      <c r="AG2454" s="116">
        <v>-1</v>
      </c>
      <c r="AH2454" s="116">
        <v>-1</v>
      </c>
      <c r="AI2454" s="116">
        <v>-1</v>
      </c>
      <c r="AJ2454" s="116">
        <v>0</v>
      </c>
      <c r="AM2454" s="116" t="s">
        <v>319</v>
      </c>
      <c r="AN2454" s="116">
        <v>-1</v>
      </c>
      <c r="AQ2454" s="116">
        <v>778</v>
      </c>
      <c r="AR2454" s="116" t="s">
        <v>329</v>
      </c>
      <c r="AS2454" s="116" t="s">
        <v>250</v>
      </c>
      <c r="AT2454" s="116" t="s">
        <v>268</v>
      </c>
      <c r="AV2454" s="116">
        <v>200.43120133990899</v>
      </c>
      <c r="AW2454" s="116">
        <v>1.6666149779999999</v>
      </c>
    </row>
    <row r="2455" spans="1:49" x14ac:dyDescent="0.25">
      <c r="A2455" s="127">
        <v>190000</v>
      </c>
      <c r="B2455" s="127">
        <v>780000</v>
      </c>
      <c r="C2455" s="127">
        <v>780000</v>
      </c>
      <c r="D2455" s="116" t="s">
        <v>314</v>
      </c>
      <c r="E2455" s="116" t="s">
        <v>315</v>
      </c>
      <c r="F2455" s="116" t="s">
        <v>316</v>
      </c>
      <c r="G2455" s="116" t="s">
        <v>317</v>
      </c>
      <c r="H2455" s="116">
        <v>0.36</v>
      </c>
      <c r="I2455" s="116">
        <v>0.57999999999999996</v>
      </c>
      <c r="J2455" s="116" t="s">
        <v>268</v>
      </c>
      <c r="K2455" s="116">
        <v>2.3044982993680001E-2</v>
      </c>
      <c r="L2455" s="116">
        <v>3850.1842958182501</v>
      </c>
      <c r="M2455" s="116">
        <v>10.6732595856122</v>
      </c>
      <c r="N2455" s="116">
        <v>1.68692309926378</v>
      </c>
      <c r="O2455" s="116">
        <v>0.24596508563760999</v>
      </c>
      <c r="P2455" s="116">
        <v>3.8875114134180003E-2</v>
      </c>
      <c r="Q2455" s="116">
        <v>88.727431619684594</v>
      </c>
      <c r="R2455" s="116">
        <v>1310</v>
      </c>
      <c r="S2455" s="116" t="s">
        <v>318</v>
      </c>
      <c r="T2455" s="116">
        <v>1310</v>
      </c>
      <c r="U2455" s="116" t="s">
        <v>268</v>
      </c>
      <c r="V2455" s="116" t="s">
        <v>268</v>
      </c>
      <c r="Z2455" s="116">
        <v>0</v>
      </c>
      <c r="AA2455" s="116">
        <v>1</v>
      </c>
      <c r="AB2455" s="116">
        <v>0.24596508563760999</v>
      </c>
      <c r="AC2455" s="116">
        <v>3.8875114134180003E-2</v>
      </c>
      <c r="AD2455" s="116">
        <v>88.727431619683799</v>
      </c>
      <c r="AF2455" s="116">
        <v>-1</v>
      </c>
      <c r="AG2455" s="116">
        <v>-1</v>
      </c>
      <c r="AH2455" s="116">
        <v>-1</v>
      </c>
      <c r="AI2455" s="116">
        <v>-1</v>
      </c>
      <c r="AJ2455" s="116">
        <v>0</v>
      </c>
      <c r="AM2455" s="116" t="s">
        <v>319</v>
      </c>
      <c r="AN2455" s="116">
        <v>-1</v>
      </c>
      <c r="AQ2455" s="116">
        <v>778</v>
      </c>
      <c r="AR2455" s="116" t="s">
        <v>329</v>
      </c>
      <c r="AS2455" s="116" t="s">
        <v>250</v>
      </c>
      <c r="AT2455" s="116" t="s">
        <v>268</v>
      </c>
      <c r="AV2455" s="116">
        <v>52.349698241034297</v>
      </c>
      <c r="AW2455" s="116">
        <v>7.1960609600000003E-2</v>
      </c>
    </row>
    <row r="2456" spans="1:49" x14ac:dyDescent="0.25">
      <c r="A2456" s="127">
        <v>190000</v>
      </c>
      <c r="B2456" s="127">
        <v>780000</v>
      </c>
      <c r="C2456" s="127">
        <v>780000</v>
      </c>
      <c r="D2456" s="116" t="s">
        <v>314</v>
      </c>
      <c r="E2456" s="116" t="s">
        <v>315</v>
      </c>
      <c r="F2456" s="116" t="s">
        <v>316</v>
      </c>
      <c r="G2456" s="116" t="s">
        <v>317</v>
      </c>
      <c r="H2456" s="116">
        <v>0.36</v>
      </c>
      <c r="I2456" s="116">
        <v>0.57999999999999996</v>
      </c>
      <c r="J2456" s="116" t="s">
        <v>268</v>
      </c>
      <c r="K2456" s="116">
        <v>2.2191653302269999E-2</v>
      </c>
      <c r="L2456" s="116">
        <v>3850.1842958182501</v>
      </c>
      <c r="M2456" s="116">
        <v>10.6732595856122</v>
      </c>
      <c r="N2456" s="116">
        <v>1.68692309926378</v>
      </c>
      <c r="O2456" s="116">
        <v>0.23685727632906001</v>
      </c>
      <c r="P2456" s="116">
        <v>3.7435612566449998E-2</v>
      </c>
      <c r="Q2456" s="116">
        <v>85.441955042654698</v>
      </c>
      <c r="R2456" s="116">
        <v>1310</v>
      </c>
      <c r="S2456" s="116" t="s">
        <v>318</v>
      </c>
      <c r="T2456" s="116">
        <v>1310</v>
      </c>
      <c r="U2456" s="116" t="s">
        <v>268</v>
      </c>
      <c r="V2456" s="116" t="s">
        <v>268</v>
      </c>
      <c r="Z2456" s="116">
        <v>0</v>
      </c>
      <c r="AA2456" s="116">
        <v>1</v>
      </c>
      <c r="AB2456" s="116">
        <v>0.23685727632906001</v>
      </c>
      <c r="AC2456" s="116">
        <v>3.7435612566449998E-2</v>
      </c>
      <c r="AD2456" s="116">
        <v>85.441955042653504</v>
      </c>
      <c r="AF2456" s="116">
        <v>-1</v>
      </c>
      <c r="AG2456" s="116">
        <v>-1</v>
      </c>
      <c r="AH2456" s="116">
        <v>-1</v>
      </c>
      <c r="AI2456" s="116">
        <v>-1</v>
      </c>
      <c r="AJ2456" s="116">
        <v>0</v>
      </c>
      <c r="AM2456" s="116" t="s">
        <v>319</v>
      </c>
      <c r="AN2456" s="116">
        <v>-1</v>
      </c>
      <c r="AQ2456" s="116">
        <v>778</v>
      </c>
      <c r="AR2456" s="116" t="s">
        <v>329</v>
      </c>
      <c r="AS2456" s="116" t="s">
        <v>250</v>
      </c>
      <c r="AT2456" s="116" t="s">
        <v>268</v>
      </c>
      <c r="AV2456" s="116">
        <v>37.958326494935001</v>
      </c>
      <c r="AW2456" s="116">
        <v>6.9295989500000002E-2</v>
      </c>
    </row>
    <row r="2457" spans="1:49" x14ac:dyDescent="0.25">
      <c r="A2457" s="127">
        <v>190000</v>
      </c>
      <c r="B2457" s="127">
        <v>780000</v>
      </c>
      <c r="C2457" s="127">
        <v>780000</v>
      </c>
      <c r="D2457" s="116" t="s">
        <v>314</v>
      </c>
      <c r="E2457" s="116" t="s">
        <v>315</v>
      </c>
      <c r="F2457" s="116" t="s">
        <v>316</v>
      </c>
      <c r="G2457" s="116" t="s">
        <v>317</v>
      </c>
      <c r="H2457" s="116">
        <v>0.36</v>
      </c>
      <c r="I2457" s="116">
        <v>0.57999999999999996</v>
      </c>
      <c r="J2457" s="116" t="s">
        <v>268</v>
      </c>
      <c r="K2457" s="116">
        <v>3.8802686230889998E-2</v>
      </c>
      <c r="L2457" s="116">
        <v>3850.1842958182501</v>
      </c>
      <c r="M2457" s="116">
        <v>10.6732595856122</v>
      </c>
      <c r="N2457" s="116">
        <v>1.68692309926378</v>
      </c>
      <c r="O2457" s="116">
        <v>0.41415114276136</v>
      </c>
      <c r="P2457" s="116">
        <v>6.5457147716369998E-2</v>
      </c>
      <c r="Q2457" s="116">
        <v>149.39749316173899</v>
      </c>
      <c r="R2457" s="116">
        <v>1310</v>
      </c>
      <c r="S2457" s="116" t="s">
        <v>318</v>
      </c>
      <c r="T2457" s="116">
        <v>1310</v>
      </c>
      <c r="U2457" s="116" t="s">
        <v>268</v>
      </c>
      <c r="V2457" s="116" t="s">
        <v>268</v>
      </c>
      <c r="Z2457" s="116">
        <v>0</v>
      </c>
      <c r="AA2457" s="116">
        <v>1</v>
      </c>
      <c r="AB2457" s="116">
        <v>0.41415114276136</v>
      </c>
      <c r="AC2457" s="116">
        <v>6.5457147716369998E-2</v>
      </c>
      <c r="AD2457" s="116">
        <v>149.39749316173899</v>
      </c>
      <c r="AF2457" s="116">
        <v>-1</v>
      </c>
      <c r="AG2457" s="116">
        <v>-1</v>
      </c>
      <c r="AH2457" s="116">
        <v>-1</v>
      </c>
      <c r="AI2457" s="116">
        <v>-1</v>
      </c>
      <c r="AJ2457" s="116">
        <v>0</v>
      </c>
      <c r="AM2457" s="116" t="s">
        <v>319</v>
      </c>
      <c r="AN2457" s="116">
        <v>-1</v>
      </c>
      <c r="AQ2457" s="116">
        <v>778</v>
      </c>
      <c r="AR2457" s="116" t="s">
        <v>329</v>
      </c>
      <c r="AS2457" s="116" t="s">
        <v>250</v>
      </c>
      <c r="AT2457" s="116" t="s">
        <v>268</v>
      </c>
      <c r="AV2457" s="116">
        <v>54.132492966380497</v>
      </c>
      <c r="AW2457" s="116">
        <v>0.1211658501</v>
      </c>
    </row>
    <row r="2458" spans="1:49" x14ac:dyDescent="0.25">
      <c r="A2458" s="127">
        <v>190000</v>
      </c>
      <c r="B2458" s="127">
        <v>780000</v>
      </c>
      <c r="C2458" s="127">
        <v>780000</v>
      </c>
      <c r="D2458" s="116" t="s">
        <v>314</v>
      </c>
      <c r="E2458" s="116" t="s">
        <v>315</v>
      </c>
      <c r="F2458" s="116" t="s">
        <v>316</v>
      </c>
      <c r="G2458" s="116" t="s">
        <v>317</v>
      </c>
      <c r="H2458" s="116">
        <v>0.36</v>
      </c>
      <c r="I2458" s="116">
        <v>0.57999999999999996</v>
      </c>
      <c r="J2458" s="116" t="s">
        <v>268</v>
      </c>
      <c r="K2458" s="116">
        <v>0.22133899705195001</v>
      </c>
      <c r="L2458" s="116">
        <v>3853.5259841104798</v>
      </c>
      <c r="M2458" s="116">
        <v>11.531688373929599</v>
      </c>
      <c r="N2458" s="116">
        <v>2.1403490401876399</v>
      </c>
      <c r="O2458" s="116">
        <v>2.5524123390012399</v>
      </c>
      <c r="P2458" s="116">
        <v>0.47374270989624001</v>
      </c>
      <c r="Q2458" s="116">
        <v>852.93557643665395</v>
      </c>
      <c r="R2458" s="116">
        <v>1210</v>
      </c>
      <c r="S2458" s="116" t="s">
        <v>318</v>
      </c>
      <c r="T2458" s="116">
        <v>1210</v>
      </c>
      <c r="U2458" s="116" t="s">
        <v>268</v>
      </c>
      <c r="V2458" s="116" t="s">
        <v>268</v>
      </c>
      <c r="Z2458" s="116">
        <v>0</v>
      </c>
      <c r="AA2458" s="116">
        <v>1</v>
      </c>
      <c r="AB2458" s="116">
        <v>2.5524123390012399</v>
      </c>
      <c r="AC2458" s="116">
        <v>0.47374270989624001</v>
      </c>
      <c r="AD2458" s="116">
        <v>852.93557643665395</v>
      </c>
      <c r="AF2458" s="116">
        <v>-1</v>
      </c>
      <c r="AG2458" s="116">
        <v>-1</v>
      </c>
      <c r="AH2458" s="116">
        <v>-1</v>
      </c>
      <c r="AI2458" s="116">
        <v>-1</v>
      </c>
      <c r="AJ2458" s="116">
        <v>0</v>
      </c>
      <c r="AM2458" s="116" t="s">
        <v>319</v>
      </c>
      <c r="AN2458" s="116">
        <v>-1</v>
      </c>
      <c r="AQ2458" s="116">
        <v>778</v>
      </c>
      <c r="AR2458" s="116" t="s">
        <v>329</v>
      </c>
      <c r="AS2458" s="116" t="s">
        <v>250</v>
      </c>
      <c r="AT2458" s="116" t="s">
        <v>268</v>
      </c>
      <c r="AV2458" s="116">
        <v>153.22590791941201</v>
      </c>
      <c r="AW2458" s="116">
        <v>0.69175634750000004</v>
      </c>
    </row>
    <row r="2459" spans="1:49" x14ac:dyDescent="0.25">
      <c r="A2459" s="127">
        <v>190000</v>
      </c>
      <c r="B2459" s="127">
        <v>780000</v>
      </c>
      <c r="C2459" s="127">
        <v>780000</v>
      </c>
      <c r="D2459" s="116" t="s">
        <v>314</v>
      </c>
      <c r="E2459" s="116" t="s">
        <v>315</v>
      </c>
      <c r="F2459" s="116" t="s">
        <v>316</v>
      </c>
      <c r="G2459" s="116" t="s">
        <v>317</v>
      </c>
      <c r="H2459" s="116">
        <v>0.36</v>
      </c>
      <c r="I2459" s="116">
        <v>0.57999999999999996</v>
      </c>
      <c r="J2459" s="116" t="s">
        <v>268</v>
      </c>
      <c r="K2459" s="116">
        <v>7.7445911085860006E-2</v>
      </c>
      <c r="L2459" s="116">
        <v>3853.5259841104798</v>
      </c>
      <c r="M2459" s="116">
        <v>11.531688373929599</v>
      </c>
      <c r="N2459" s="116">
        <v>2.1403490401876399</v>
      </c>
      <c r="O2459" s="116">
        <v>0.89308211247722002</v>
      </c>
      <c r="P2459" s="116">
        <v>0.16576128145908001</v>
      </c>
      <c r="Q2459" s="116">
        <v>298.43983073247898</v>
      </c>
      <c r="R2459" s="116">
        <v>1310</v>
      </c>
      <c r="S2459" s="116" t="s">
        <v>318</v>
      </c>
      <c r="T2459" s="116">
        <v>1310</v>
      </c>
      <c r="U2459" s="116" t="s">
        <v>268</v>
      </c>
      <c r="V2459" s="116" t="s">
        <v>268</v>
      </c>
      <c r="Z2459" s="116">
        <v>0</v>
      </c>
      <c r="AA2459" s="116">
        <v>1</v>
      </c>
      <c r="AB2459" s="116">
        <v>0.89308211247722002</v>
      </c>
      <c r="AC2459" s="116">
        <v>0.16576128145908001</v>
      </c>
      <c r="AD2459" s="116">
        <v>298.43983073247898</v>
      </c>
      <c r="AF2459" s="116">
        <v>-1</v>
      </c>
      <c r="AG2459" s="116">
        <v>-1</v>
      </c>
      <c r="AH2459" s="116">
        <v>-1</v>
      </c>
      <c r="AI2459" s="116">
        <v>-1</v>
      </c>
      <c r="AJ2459" s="116">
        <v>0</v>
      </c>
      <c r="AM2459" s="116" t="s">
        <v>319</v>
      </c>
      <c r="AN2459" s="116">
        <v>-1</v>
      </c>
      <c r="AQ2459" s="116">
        <v>778</v>
      </c>
      <c r="AR2459" s="116" t="s">
        <v>329</v>
      </c>
      <c r="AS2459" s="116" t="s">
        <v>250</v>
      </c>
      <c r="AT2459" s="116" t="s">
        <v>268</v>
      </c>
      <c r="AV2459" s="116">
        <v>84.836138767480904</v>
      </c>
      <c r="AW2459" s="116">
        <v>0.24204365829999999</v>
      </c>
    </row>
    <row r="2460" spans="1:49" x14ac:dyDescent="0.25">
      <c r="A2460" s="127">
        <v>190000</v>
      </c>
      <c r="B2460" s="127">
        <v>780000</v>
      </c>
      <c r="C2460" s="127">
        <v>780000</v>
      </c>
      <c r="D2460" s="116" t="s">
        <v>314</v>
      </c>
      <c r="E2460" s="116" t="s">
        <v>315</v>
      </c>
      <c r="F2460" s="116" t="s">
        <v>316</v>
      </c>
      <c r="G2460" s="116" t="s">
        <v>317</v>
      </c>
      <c r="H2460" s="116">
        <v>0.36</v>
      </c>
      <c r="I2460" s="116">
        <v>0.57999999999999996</v>
      </c>
      <c r="J2460" s="116" t="s">
        <v>268</v>
      </c>
      <c r="K2460" s="116">
        <v>0.14578996060812999</v>
      </c>
      <c r="L2460" s="116">
        <v>3853.5259841104798</v>
      </c>
      <c r="M2460" s="116">
        <v>11.531688373929599</v>
      </c>
      <c r="N2460" s="116">
        <v>2.1403490401876399</v>
      </c>
      <c r="O2460" s="116">
        <v>1.68120439378042</v>
      </c>
      <c r="P2460" s="116">
        <v>0.31204140225659999</v>
      </c>
      <c r="Q2460" s="116">
        <v>561.80540142587199</v>
      </c>
      <c r="R2460" s="116">
        <v>1310</v>
      </c>
      <c r="S2460" s="116" t="s">
        <v>318</v>
      </c>
      <c r="T2460" s="116">
        <v>1310</v>
      </c>
      <c r="U2460" s="116" t="s">
        <v>268</v>
      </c>
      <c r="V2460" s="116" t="s">
        <v>268</v>
      </c>
      <c r="Z2460" s="116">
        <v>0</v>
      </c>
      <c r="AA2460" s="116">
        <v>1</v>
      </c>
      <c r="AB2460" s="116">
        <v>1.68120439378042</v>
      </c>
      <c r="AC2460" s="116">
        <v>0.31204140225659999</v>
      </c>
      <c r="AD2460" s="116">
        <v>561.80540142587199</v>
      </c>
      <c r="AF2460" s="116">
        <v>-1</v>
      </c>
      <c r="AG2460" s="116">
        <v>-1</v>
      </c>
      <c r="AH2460" s="116">
        <v>-1</v>
      </c>
      <c r="AI2460" s="116">
        <v>-1</v>
      </c>
      <c r="AJ2460" s="116">
        <v>0</v>
      </c>
      <c r="AM2460" s="116" t="s">
        <v>319</v>
      </c>
      <c r="AN2460" s="116">
        <v>-1</v>
      </c>
      <c r="AQ2460" s="116">
        <v>778</v>
      </c>
      <c r="AR2460" s="116" t="s">
        <v>329</v>
      </c>
      <c r="AS2460" s="116" t="s">
        <v>250</v>
      </c>
      <c r="AT2460" s="116" t="s">
        <v>268</v>
      </c>
      <c r="AV2460" s="116">
        <v>101.409656289799</v>
      </c>
      <c r="AW2460" s="116">
        <v>0.45564103929999999</v>
      </c>
    </row>
    <row r="2461" spans="1:49" x14ac:dyDescent="0.25">
      <c r="A2461" s="127">
        <v>190000</v>
      </c>
      <c r="B2461" s="127">
        <v>780000</v>
      </c>
      <c r="C2461" s="127">
        <v>780000</v>
      </c>
      <c r="D2461" s="116" t="s">
        <v>314</v>
      </c>
      <c r="E2461" s="116" t="s">
        <v>315</v>
      </c>
      <c r="F2461" s="116" t="s">
        <v>316</v>
      </c>
      <c r="G2461" s="116" t="s">
        <v>317</v>
      </c>
      <c r="H2461" s="116">
        <v>0.36</v>
      </c>
      <c r="I2461" s="116">
        <v>0.57999999999999996</v>
      </c>
      <c r="J2461" s="116" t="s">
        <v>268</v>
      </c>
      <c r="K2461" s="116">
        <v>0.14931292813283001</v>
      </c>
      <c r="L2461" s="116">
        <v>3853.5259841104798</v>
      </c>
      <c r="M2461" s="116">
        <v>11.531688373929599</v>
      </c>
      <c r="N2461" s="116">
        <v>2.1403490401876399</v>
      </c>
      <c r="O2461" s="116">
        <v>1.72183015742676</v>
      </c>
      <c r="P2461" s="116">
        <v>0.31958178241670998</v>
      </c>
      <c r="Q2461" s="116">
        <v>575.38124832348899</v>
      </c>
      <c r="R2461" s="116">
        <v>1310</v>
      </c>
      <c r="S2461" s="116" t="s">
        <v>318</v>
      </c>
      <c r="T2461" s="116">
        <v>1310</v>
      </c>
      <c r="U2461" s="116" t="s">
        <v>268</v>
      </c>
      <c r="V2461" s="116" t="s">
        <v>268</v>
      </c>
      <c r="Z2461" s="116">
        <v>0</v>
      </c>
      <c r="AA2461" s="116">
        <v>1</v>
      </c>
      <c r="AB2461" s="116">
        <v>1.72183015742676</v>
      </c>
      <c r="AC2461" s="116">
        <v>0.31958178241670998</v>
      </c>
      <c r="AD2461" s="116">
        <v>575.38124832348899</v>
      </c>
      <c r="AF2461" s="116">
        <v>-1</v>
      </c>
      <c r="AG2461" s="116">
        <v>-1</v>
      </c>
      <c r="AH2461" s="116">
        <v>-1</v>
      </c>
      <c r="AI2461" s="116">
        <v>-1</v>
      </c>
      <c r="AJ2461" s="116">
        <v>0</v>
      </c>
      <c r="AM2461" s="116" t="s">
        <v>319</v>
      </c>
      <c r="AN2461" s="116">
        <v>-1</v>
      </c>
      <c r="AQ2461" s="116">
        <v>778</v>
      </c>
      <c r="AR2461" s="116" t="s">
        <v>329</v>
      </c>
      <c r="AS2461" s="116" t="s">
        <v>250</v>
      </c>
      <c r="AT2461" s="116" t="s">
        <v>268</v>
      </c>
      <c r="AV2461" s="116">
        <v>101.973751810043</v>
      </c>
      <c r="AW2461" s="116">
        <v>0.4666514585</v>
      </c>
    </row>
    <row r="2462" spans="1:49" x14ac:dyDescent="0.25">
      <c r="A2462" s="127">
        <v>190000</v>
      </c>
      <c r="B2462" s="127">
        <v>780000</v>
      </c>
      <c r="C2462" s="127">
        <v>780000</v>
      </c>
      <c r="D2462" s="116" t="s">
        <v>314</v>
      </c>
      <c r="E2462" s="116" t="s">
        <v>315</v>
      </c>
      <c r="F2462" s="116" t="s">
        <v>316</v>
      </c>
      <c r="G2462" s="116" t="s">
        <v>317</v>
      </c>
      <c r="H2462" s="116">
        <v>0.36</v>
      </c>
      <c r="I2462" s="116">
        <v>0.57999999999999996</v>
      </c>
      <c r="J2462" s="116" t="s">
        <v>268</v>
      </c>
      <c r="K2462" s="116">
        <v>2.3875656605020001E-2</v>
      </c>
      <c r="L2462" s="116">
        <v>3853.5259841104798</v>
      </c>
      <c r="M2462" s="116">
        <v>11.531688373929599</v>
      </c>
      <c r="N2462" s="116">
        <v>2.1403490401876399</v>
      </c>
      <c r="O2462" s="116">
        <v>0.27532663169214</v>
      </c>
      <c r="P2462" s="116">
        <v>5.1102238698419997E-2</v>
      </c>
      <c r="Q2462" s="116">
        <v>92.005463115178301</v>
      </c>
      <c r="R2462" s="116">
        <v>1310</v>
      </c>
      <c r="S2462" s="116" t="s">
        <v>318</v>
      </c>
      <c r="T2462" s="116">
        <v>1310</v>
      </c>
      <c r="U2462" s="116" t="s">
        <v>268</v>
      </c>
      <c r="V2462" s="116" t="s">
        <v>268</v>
      </c>
      <c r="Z2462" s="116">
        <v>0</v>
      </c>
      <c r="AA2462" s="116">
        <v>1</v>
      </c>
      <c r="AB2462" s="116">
        <v>0.27532663169214</v>
      </c>
      <c r="AC2462" s="116">
        <v>5.1102238698419997E-2</v>
      </c>
      <c r="AD2462" s="116">
        <v>92.005463115180206</v>
      </c>
      <c r="AF2462" s="116">
        <v>-1</v>
      </c>
      <c r="AG2462" s="116">
        <v>-1</v>
      </c>
      <c r="AH2462" s="116">
        <v>-1</v>
      </c>
      <c r="AI2462" s="116">
        <v>-1</v>
      </c>
      <c r="AJ2462" s="116">
        <v>0</v>
      </c>
      <c r="AM2462" s="116" t="s">
        <v>319</v>
      </c>
      <c r="AN2462" s="116">
        <v>-1</v>
      </c>
      <c r="AQ2462" s="116">
        <v>778</v>
      </c>
      <c r="AR2462" s="116" t="s">
        <v>329</v>
      </c>
      <c r="AS2462" s="116" t="s">
        <v>250</v>
      </c>
      <c r="AT2462" s="116" t="s">
        <v>268</v>
      </c>
      <c r="AV2462" s="116">
        <v>60.687826230576299</v>
      </c>
      <c r="AW2462" s="116">
        <v>7.4619191500000001E-2</v>
      </c>
    </row>
    <row r="2463" spans="1:49" x14ac:dyDescent="0.25">
      <c r="A2463" s="127">
        <v>190000</v>
      </c>
      <c r="B2463" s="127">
        <v>780000</v>
      </c>
      <c r="C2463" s="127">
        <v>780000</v>
      </c>
      <c r="D2463" s="116" t="s">
        <v>314</v>
      </c>
      <c r="E2463" s="116" t="s">
        <v>315</v>
      </c>
      <c r="F2463" s="116" t="s">
        <v>316</v>
      </c>
      <c r="G2463" s="116" t="s">
        <v>317</v>
      </c>
      <c r="H2463" s="116">
        <v>0.36</v>
      </c>
      <c r="I2463" s="116">
        <v>0.57999999999999996</v>
      </c>
      <c r="J2463" s="116" t="s">
        <v>268</v>
      </c>
      <c r="K2463" s="116">
        <v>0.18341640133114001</v>
      </c>
      <c r="L2463" s="116">
        <v>3883.7235158588101</v>
      </c>
      <c r="M2463" s="116">
        <v>11.717854463778099</v>
      </c>
      <c r="N2463" s="116">
        <v>2.21001121150901</v>
      </c>
      <c r="O2463" s="116">
        <v>2.14924669706825</v>
      </c>
      <c r="P2463" s="116">
        <v>0.40535230331645999</v>
      </c>
      <c r="Q2463" s="116">
        <v>712.33859104395697</v>
      </c>
      <c r="R2463" s="116">
        <v>1210</v>
      </c>
      <c r="S2463" s="116" t="s">
        <v>318</v>
      </c>
      <c r="T2463" s="116">
        <v>1210</v>
      </c>
      <c r="U2463" s="116" t="s">
        <v>268</v>
      </c>
      <c r="V2463" s="116" t="s">
        <v>268</v>
      </c>
      <c r="Z2463" s="116">
        <v>0</v>
      </c>
      <c r="AA2463" s="116">
        <v>1</v>
      </c>
      <c r="AB2463" s="116">
        <v>2.14924669706825</v>
      </c>
      <c r="AC2463" s="116">
        <v>0.40535230331645999</v>
      </c>
      <c r="AD2463" s="116">
        <v>712.33859104395697</v>
      </c>
      <c r="AF2463" s="116">
        <v>-1</v>
      </c>
      <c r="AG2463" s="116">
        <v>-1</v>
      </c>
      <c r="AH2463" s="116">
        <v>-1</v>
      </c>
      <c r="AI2463" s="116">
        <v>-1</v>
      </c>
      <c r="AJ2463" s="116">
        <v>0</v>
      </c>
      <c r="AM2463" s="116" t="s">
        <v>319</v>
      </c>
      <c r="AN2463" s="116">
        <v>-1</v>
      </c>
      <c r="AQ2463" s="116">
        <v>778</v>
      </c>
      <c r="AR2463" s="116" t="s">
        <v>329</v>
      </c>
      <c r="AS2463" s="116" t="s">
        <v>250</v>
      </c>
      <c r="AT2463" s="116" t="s">
        <v>268</v>
      </c>
      <c r="AV2463" s="116">
        <v>110.61089391809899</v>
      </c>
      <c r="AW2463" s="116">
        <v>0.57772797330000003</v>
      </c>
    </row>
    <row r="2464" spans="1:49" x14ac:dyDescent="0.25">
      <c r="A2464" s="127">
        <v>190000</v>
      </c>
      <c r="B2464" s="127">
        <v>780000</v>
      </c>
      <c r="C2464" s="127">
        <v>780000</v>
      </c>
      <c r="D2464" s="116" t="s">
        <v>314</v>
      </c>
      <c r="E2464" s="116" t="s">
        <v>315</v>
      </c>
      <c r="F2464" s="116" t="s">
        <v>316</v>
      </c>
      <c r="G2464" s="116" t="s">
        <v>317</v>
      </c>
      <c r="H2464" s="116">
        <v>0.36</v>
      </c>
      <c r="I2464" s="116">
        <v>0.57999999999999996</v>
      </c>
      <c r="J2464" s="116" t="s">
        <v>268</v>
      </c>
      <c r="K2464" s="116">
        <v>0.15549610344875001</v>
      </c>
      <c r="L2464" s="116">
        <v>3883.7235158588101</v>
      </c>
      <c r="M2464" s="116">
        <v>11.717854463778099</v>
      </c>
      <c r="N2464" s="116">
        <v>2.21001121150901</v>
      </c>
      <c r="O2464" s="116">
        <v>1.8220807098970899</v>
      </c>
      <c r="P2464" s="116">
        <v>0.34364813196770999</v>
      </c>
      <c r="Q2464" s="116">
        <v>603.90387358834005</v>
      </c>
      <c r="R2464" s="116">
        <v>1310</v>
      </c>
      <c r="S2464" s="116" t="s">
        <v>318</v>
      </c>
      <c r="T2464" s="116">
        <v>1310</v>
      </c>
      <c r="U2464" s="116" t="s">
        <v>268</v>
      </c>
      <c r="V2464" s="116" t="s">
        <v>268</v>
      </c>
      <c r="Z2464" s="116">
        <v>0</v>
      </c>
      <c r="AA2464" s="116">
        <v>1</v>
      </c>
      <c r="AB2464" s="116">
        <v>1.8220807098970899</v>
      </c>
      <c r="AC2464" s="116">
        <v>0.34364813196770999</v>
      </c>
      <c r="AD2464" s="116">
        <v>603.90387358834005</v>
      </c>
      <c r="AF2464" s="116">
        <v>-1</v>
      </c>
      <c r="AG2464" s="116">
        <v>-1</v>
      </c>
      <c r="AH2464" s="116">
        <v>-1</v>
      </c>
      <c r="AI2464" s="116">
        <v>-1</v>
      </c>
      <c r="AJ2464" s="116">
        <v>0</v>
      </c>
      <c r="AM2464" s="116" t="s">
        <v>319</v>
      </c>
      <c r="AN2464" s="116">
        <v>-1</v>
      </c>
      <c r="AQ2464" s="116">
        <v>778</v>
      </c>
      <c r="AR2464" s="116" t="s">
        <v>329</v>
      </c>
      <c r="AS2464" s="116" t="s">
        <v>250</v>
      </c>
      <c r="AT2464" s="116" t="s">
        <v>268</v>
      </c>
      <c r="AV2464" s="116">
        <v>100.662847679145</v>
      </c>
      <c r="AW2464" s="116">
        <v>0.48978416349999998</v>
      </c>
    </row>
    <row r="2465" spans="1:49" x14ac:dyDescent="0.25">
      <c r="A2465" s="127">
        <v>190000</v>
      </c>
      <c r="B2465" s="127">
        <v>780000</v>
      </c>
      <c r="C2465" s="127">
        <v>780000</v>
      </c>
      <c r="D2465" s="116" t="s">
        <v>314</v>
      </c>
      <c r="E2465" s="116" t="s">
        <v>315</v>
      </c>
      <c r="F2465" s="116" t="s">
        <v>316</v>
      </c>
      <c r="G2465" s="116" t="s">
        <v>317</v>
      </c>
      <c r="H2465" s="116">
        <v>0.36</v>
      </c>
      <c r="I2465" s="116">
        <v>0.57999999999999996</v>
      </c>
      <c r="J2465" s="116" t="s">
        <v>268</v>
      </c>
      <c r="K2465" s="116">
        <v>0.17698072085458</v>
      </c>
      <c r="L2465" s="116">
        <v>3883.7235158588101</v>
      </c>
      <c r="M2465" s="116">
        <v>11.717854463778099</v>
      </c>
      <c r="N2465" s="116">
        <v>2.21001121150901</v>
      </c>
      <c r="O2465" s="116">
        <v>2.07383432986857</v>
      </c>
      <c r="P2465" s="116">
        <v>0.39112937730957997</v>
      </c>
      <c r="Q2465" s="116">
        <v>687.34418743659603</v>
      </c>
      <c r="R2465" s="116">
        <v>1310</v>
      </c>
      <c r="S2465" s="116" t="s">
        <v>318</v>
      </c>
      <c r="T2465" s="116">
        <v>1310</v>
      </c>
      <c r="U2465" s="116" t="s">
        <v>268</v>
      </c>
      <c r="V2465" s="116" t="s">
        <v>268</v>
      </c>
      <c r="Z2465" s="116">
        <v>0</v>
      </c>
      <c r="AA2465" s="116">
        <v>1</v>
      </c>
      <c r="AB2465" s="116">
        <v>2.07383432986857</v>
      </c>
      <c r="AC2465" s="116">
        <v>0.39112937730957997</v>
      </c>
      <c r="AD2465" s="116">
        <v>687.34418743659603</v>
      </c>
      <c r="AF2465" s="116">
        <v>-1</v>
      </c>
      <c r="AG2465" s="116">
        <v>-1</v>
      </c>
      <c r="AH2465" s="116">
        <v>-1</v>
      </c>
      <c r="AI2465" s="116">
        <v>-1</v>
      </c>
      <c r="AJ2465" s="116">
        <v>0</v>
      </c>
      <c r="AM2465" s="116" t="s">
        <v>319</v>
      </c>
      <c r="AN2465" s="116">
        <v>-1</v>
      </c>
      <c r="AQ2465" s="116">
        <v>778</v>
      </c>
      <c r="AR2465" s="116" t="s">
        <v>329</v>
      </c>
      <c r="AS2465" s="116" t="s">
        <v>250</v>
      </c>
      <c r="AT2465" s="116" t="s">
        <v>268</v>
      </c>
      <c r="AV2465" s="116">
        <v>107.05490536869399</v>
      </c>
      <c r="AW2465" s="116">
        <v>0.55745676190000004</v>
      </c>
    </row>
    <row r="2466" spans="1:49" x14ac:dyDescent="0.25">
      <c r="A2466" s="127">
        <v>190000</v>
      </c>
      <c r="B2466" s="127">
        <v>780000</v>
      </c>
      <c r="C2466" s="127">
        <v>780000</v>
      </c>
      <c r="D2466" s="116" t="s">
        <v>314</v>
      </c>
      <c r="E2466" s="116" t="s">
        <v>315</v>
      </c>
      <c r="F2466" s="116" t="s">
        <v>316</v>
      </c>
      <c r="G2466" s="116" t="s">
        <v>317</v>
      </c>
      <c r="H2466" s="116">
        <v>0.36</v>
      </c>
      <c r="I2466" s="116">
        <v>0.57999999999999996</v>
      </c>
      <c r="J2466" s="116" t="s">
        <v>268</v>
      </c>
      <c r="K2466" s="116">
        <v>9.7915120409320003E-2</v>
      </c>
      <c r="L2466" s="116">
        <v>3883.7235158588101</v>
      </c>
      <c r="M2466" s="116">
        <v>11.717854463778099</v>
      </c>
      <c r="N2466" s="116">
        <v>2.21001121150901</v>
      </c>
      <c r="O2466" s="116">
        <v>1.14735513075977</v>
      </c>
      <c r="P2466" s="116">
        <v>0.21639351388086001</v>
      </c>
      <c r="Q2466" s="116">
        <v>380.27525569183803</v>
      </c>
      <c r="R2466" s="116">
        <v>1310</v>
      </c>
      <c r="S2466" s="116" t="s">
        <v>318</v>
      </c>
      <c r="T2466" s="116">
        <v>1310</v>
      </c>
      <c r="U2466" s="116" t="s">
        <v>268</v>
      </c>
      <c r="V2466" s="116" t="s">
        <v>268</v>
      </c>
      <c r="Z2466" s="116">
        <v>0</v>
      </c>
      <c r="AA2466" s="116">
        <v>1</v>
      </c>
      <c r="AB2466" s="116">
        <v>1.14735513075977</v>
      </c>
      <c r="AC2466" s="116">
        <v>0.21639351388086001</v>
      </c>
      <c r="AD2466" s="116">
        <v>380.27525569183899</v>
      </c>
      <c r="AF2466" s="116">
        <v>-1</v>
      </c>
      <c r="AG2466" s="116">
        <v>-1</v>
      </c>
      <c r="AH2466" s="116">
        <v>-1</v>
      </c>
      <c r="AI2466" s="116">
        <v>-1</v>
      </c>
      <c r="AJ2466" s="116">
        <v>0</v>
      </c>
      <c r="AM2466" s="116" t="s">
        <v>319</v>
      </c>
      <c r="AN2466" s="116">
        <v>-1</v>
      </c>
      <c r="AQ2466" s="116">
        <v>778</v>
      </c>
      <c r="AR2466" s="116" t="s">
        <v>329</v>
      </c>
      <c r="AS2466" s="116" t="s">
        <v>250</v>
      </c>
      <c r="AT2466" s="116" t="s">
        <v>268</v>
      </c>
      <c r="AV2466" s="116">
        <v>80.662220162259302</v>
      </c>
      <c r="AW2466" s="116">
        <v>0.30841464369999999</v>
      </c>
    </row>
    <row r="2467" spans="1:49" x14ac:dyDescent="0.25">
      <c r="A2467" s="127">
        <v>190000</v>
      </c>
      <c r="B2467" s="127">
        <v>780000</v>
      </c>
      <c r="C2467" s="127">
        <v>780000</v>
      </c>
      <c r="D2467" s="116" t="s">
        <v>314</v>
      </c>
      <c r="E2467" s="116" t="s">
        <v>315</v>
      </c>
      <c r="F2467" s="116" t="s">
        <v>316</v>
      </c>
      <c r="G2467" s="116" t="s">
        <v>317</v>
      </c>
      <c r="H2467" s="116">
        <v>0.36</v>
      </c>
      <c r="I2467" s="116">
        <v>0.57999999999999996</v>
      </c>
      <c r="J2467" s="116" t="s">
        <v>268</v>
      </c>
      <c r="K2467" s="116">
        <v>3.9551077851999999E-3</v>
      </c>
      <c r="L2467" s="116">
        <v>3883.7235158588101</v>
      </c>
      <c r="M2467" s="116">
        <v>11.717854463778099</v>
      </c>
      <c r="N2467" s="116">
        <v>2.21001121150901</v>
      </c>
      <c r="O2467" s="116">
        <v>4.6345377415549997E-2</v>
      </c>
      <c r="P2467" s="116">
        <v>8.7408325480199996E-3</v>
      </c>
      <c r="Q2467" s="116">
        <v>15.3605451131452</v>
      </c>
      <c r="R2467" s="116">
        <v>1310</v>
      </c>
      <c r="S2467" s="116" t="s">
        <v>318</v>
      </c>
      <c r="T2467" s="116">
        <v>1310</v>
      </c>
      <c r="U2467" s="116" t="s">
        <v>268</v>
      </c>
      <c r="V2467" s="116" t="s">
        <v>268</v>
      </c>
      <c r="Z2467" s="116">
        <v>0</v>
      </c>
      <c r="AA2467" s="116">
        <v>1</v>
      </c>
      <c r="AB2467" s="116">
        <v>4.6345377415549997E-2</v>
      </c>
      <c r="AC2467" s="116">
        <v>8.7408325480199996E-3</v>
      </c>
      <c r="AD2467" s="116">
        <v>15.360545113145699</v>
      </c>
      <c r="AF2467" s="116">
        <v>-1</v>
      </c>
      <c r="AG2467" s="116">
        <v>-1</v>
      </c>
      <c r="AH2467" s="116">
        <v>-1</v>
      </c>
      <c r="AI2467" s="116">
        <v>-1</v>
      </c>
      <c r="AJ2467" s="116">
        <v>0</v>
      </c>
      <c r="AM2467" s="116" t="s">
        <v>319</v>
      </c>
      <c r="AN2467" s="116">
        <v>-1</v>
      </c>
      <c r="AQ2467" s="116">
        <v>778</v>
      </c>
      <c r="AR2467" s="116" t="s">
        <v>329</v>
      </c>
      <c r="AS2467" s="116" t="s">
        <v>250</v>
      </c>
      <c r="AT2467" s="116" t="s">
        <v>268</v>
      </c>
      <c r="AV2467" s="116">
        <v>48.455436114527302</v>
      </c>
      <c r="AW2467" s="116">
        <v>1.2457863E-2</v>
      </c>
    </row>
    <row r="2468" spans="1:49" x14ac:dyDescent="0.25">
      <c r="A2468" s="127">
        <v>190000</v>
      </c>
      <c r="B2468" s="127">
        <v>780000</v>
      </c>
      <c r="C2468" s="127">
        <v>780000</v>
      </c>
      <c r="D2468" s="116" t="s">
        <v>314</v>
      </c>
      <c r="E2468" s="116" t="s">
        <v>315</v>
      </c>
      <c r="F2468" s="116" t="s">
        <v>316</v>
      </c>
      <c r="G2468" s="116" t="s">
        <v>317</v>
      </c>
      <c r="H2468" s="116">
        <v>0.36</v>
      </c>
      <c r="I2468" s="116">
        <v>0.57999999999999996</v>
      </c>
      <c r="J2468" s="116" t="s">
        <v>268</v>
      </c>
      <c r="K2468" s="116">
        <v>0.51694126153216002</v>
      </c>
      <c r="L2468" s="116">
        <v>3834.9086841713902</v>
      </c>
      <c r="M2468" s="116">
        <v>9.7876432669401492</v>
      </c>
      <c r="N2468" s="116">
        <v>1.5229389311701</v>
      </c>
      <c r="O2468" s="116">
        <v>5.0596366578388103</v>
      </c>
      <c r="P2468" s="116">
        <v>0.78726997231550999</v>
      </c>
      <c r="Q2468" s="116">
        <v>1982.4225330562001</v>
      </c>
      <c r="R2468" s="116">
        <v>1210</v>
      </c>
      <c r="S2468" s="116" t="s">
        <v>318</v>
      </c>
      <c r="T2468" s="116">
        <v>1210</v>
      </c>
      <c r="U2468" s="116" t="s">
        <v>268</v>
      </c>
      <c r="V2468" s="116" t="s">
        <v>268</v>
      </c>
      <c r="Z2468" s="116">
        <v>0</v>
      </c>
      <c r="AA2468" s="116">
        <v>1</v>
      </c>
      <c r="AB2468" s="116">
        <v>5.0596366578388103</v>
      </c>
      <c r="AC2468" s="116">
        <v>0.78726997231550999</v>
      </c>
      <c r="AD2468" s="116">
        <v>1982.4225330562001</v>
      </c>
      <c r="AF2468" s="116">
        <v>-1</v>
      </c>
      <c r="AG2468" s="116">
        <v>-1</v>
      </c>
      <c r="AH2468" s="116">
        <v>-1</v>
      </c>
      <c r="AI2468" s="116">
        <v>-1</v>
      </c>
      <c r="AJ2468" s="116">
        <v>0</v>
      </c>
      <c r="AM2468" s="116" t="s">
        <v>319</v>
      </c>
      <c r="AN2468" s="116">
        <v>-1</v>
      </c>
      <c r="AQ2468" s="116">
        <v>778</v>
      </c>
      <c r="AR2468" s="116" t="s">
        <v>329</v>
      </c>
      <c r="AS2468" s="116" t="s">
        <v>250</v>
      </c>
      <c r="AT2468" s="116" t="s">
        <v>268</v>
      </c>
      <c r="AV2468" s="116">
        <v>243.35527583482201</v>
      </c>
      <c r="AW2468" s="116">
        <v>1.6078041631</v>
      </c>
    </row>
    <row r="2469" spans="1:49" x14ac:dyDescent="0.25">
      <c r="A2469" s="127">
        <v>190000</v>
      </c>
      <c r="B2469" s="127">
        <v>780000</v>
      </c>
      <c r="C2469" s="127">
        <v>780000</v>
      </c>
      <c r="D2469" s="116" t="s">
        <v>314</v>
      </c>
      <c r="E2469" s="116" t="s">
        <v>315</v>
      </c>
      <c r="F2469" s="116" t="s">
        <v>316</v>
      </c>
      <c r="G2469" s="116" t="s">
        <v>317</v>
      </c>
      <c r="H2469" s="116">
        <v>0.36</v>
      </c>
      <c r="I2469" s="116">
        <v>0.57999999999999996</v>
      </c>
      <c r="J2469" s="116" t="s">
        <v>268</v>
      </c>
      <c r="K2469" s="116">
        <v>0.1008221918826</v>
      </c>
      <c r="L2469" s="116">
        <v>3834.9086841713902</v>
      </c>
      <c r="M2469" s="116">
        <v>9.7876432669401492</v>
      </c>
      <c r="N2469" s="116">
        <v>1.5229389311701</v>
      </c>
      <c r="O2469" s="116">
        <v>0.98681164753789996</v>
      </c>
      <c r="P2469" s="116">
        <v>0.15354604114390999</v>
      </c>
      <c r="Q2469" s="116">
        <v>386.64389920778899</v>
      </c>
      <c r="R2469" s="116">
        <v>1310</v>
      </c>
      <c r="S2469" s="116" t="s">
        <v>318</v>
      </c>
      <c r="T2469" s="116">
        <v>1310</v>
      </c>
      <c r="U2469" s="116" t="s">
        <v>268</v>
      </c>
      <c r="V2469" s="116" t="s">
        <v>268</v>
      </c>
      <c r="Z2469" s="116">
        <v>0</v>
      </c>
      <c r="AA2469" s="116">
        <v>1</v>
      </c>
      <c r="AB2469" s="116">
        <v>0.98681164753789996</v>
      </c>
      <c r="AC2469" s="116">
        <v>0.15354604114390999</v>
      </c>
      <c r="AD2469" s="116">
        <v>386.64389920778899</v>
      </c>
      <c r="AF2469" s="116">
        <v>-1</v>
      </c>
      <c r="AG2469" s="116">
        <v>-1</v>
      </c>
      <c r="AH2469" s="116">
        <v>-1</v>
      </c>
      <c r="AI2469" s="116">
        <v>-1</v>
      </c>
      <c r="AJ2469" s="116">
        <v>0</v>
      </c>
      <c r="AM2469" s="116" t="s">
        <v>319</v>
      </c>
      <c r="AN2469" s="116">
        <v>-1</v>
      </c>
      <c r="AQ2469" s="116">
        <v>778</v>
      </c>
      <c r="AR2469" s="116" t="s">
        <v>329</v>
      </c>
      <c r="AS2469" s="116" t="s">
        <v>250</v>
      </c>
      <c r="AT2469" s="116" t="s">
        <v>268</v>
      </c>
      <c r="AV2469" s="116">
        <v>81.004884934895799</v>
      </c>
      <c r="AW2469" s="116">
        <v>0.31357980470000002</v>
      </c>
    </row>
    <row r="2470" spans="1:49" x14ac:dyDescent="0.25">
      <c r="A2470" s="127">
        <v>190000</v>
      </c>
      <c r="B2470" s="127">
        <v>780000</v>
      </c>
      <c r="C2470" s="127">
        <v>780000</v>
      </c>
      <c r="D2470" s="116" t="s">
        <v>314</v>
      </c>
      <c r="E2470" s="116" t="s">
        <v>315</v>
      </c>
      <c r="F2470" s="116" t="s">
        <v>316</v>
      </c>
      <c r="G2470" s="116" t="s">
        <v>317</v>
      </c>
      <c r="H2470" s="116">
        <v>0.36</v>
      </c>
      <c r="I2470" s="116">
        <v>0.57999999999999996</v>
      </c>
      <c r="J2470" s="116" t="s">
        <v>268</v>
      </c>
      <c r="K2470" s="116">
        <v>1.02251889046E-3</v>
      </c>
      <c r="L2470" s="116">
        <v>3896.9315848138099</v>
      </c>
      <c r="M2470" s="116">
        <v>11.252556054631899</v>
      </c>
      <c r="N2470" s="116">
        <v>2.1724426964895001</v>
      </c>
      <c r="O2470" s="116">
        <v>1.150595113192E-2</v>
      </c>
      <c r="P2470" s="116">
        <v>2.22136369562E-3</v>
      </c>
      <c r="Q2470" s="116">
        <v>3.9846861603374202</v>
      </c>
      <c r="R2470" s="116">
        <v>1210</v>
      </c>
      <c r="S2470" s="116" t="s">
        <v>318</v>
      </c>
      <c r="T2470" s="116">
        <v>1210</v>
      </c>
      <c r="U2470" s="116" t="s">
        <v>268</v>
      </c>
      <c r="V2470" s="116" t="s">
        <v>268</v>
      </c>
      <c r="Z2470" s="116">
        <v>0</v>
      </c>
      <c r="AA2470" s="116">
        <v>1</v>
      </c>
      <c r="AB2470" s="116">
        <v>1.150595113192E-2</v>
      </c>
      <c r="AC2470" s="116">
        <v>2.22136369562E-3</v>
      </c>
      <c r="AD2470" s="116">
        <v>3.9846861603373802</v>
      </c>
      <c r="AF2470" s="116">
        <v>-1</v>
      </c>
      <c r="AG2470" s="116">
        <v>-1</v>
      </c>
      <c r="AH2470" s="116">
        <v>-1</v>
      </c>
      <c r="AI2470" s="116">
        <v>-1</v>
      </c>
      <c r="AJ2470" s="116">
        <v>0</v>
      </c>
      <c r="AM2470" s="116" t="s">
        <v>319</v>
      </c>
      <c r="AN2470" s="116">
        <v>-1</v>
      </c>
      <c r="AQ2470" s="116">
        <v>778</v>
      </c>
      <c r="AR2470" s="116" t="s">
        <v>329</v>
      </c>
      <c r="AS2470" s="116" t="s">
        <v>250</v>
      </c>
      <c r="AT2470" s="116" t="s">
        <v>268</v>
      </c>
      <c r="AV2470" s="116">
        <v>47.457774194722603</v>
      </c>
      <c r="AW2470" s="116">
        <v>3.2317000000000001E-3</v>
      </c>
    </row>
    <row r="2471" spans="1:49" x14ac:dyDescent="0.25">
      <c r="A2471" s="127">
        <v>190000</v>
      </c>
      <c r="B2471" s="127">
        <v>780000</v>
      </c>
      <c r="C2471" s="127">
        <v>780000</v>
      </c>
      <c r="D2471" s="116" t="s">
        <v>314</v>
      </c>
      <c r="E2471" s="116" t="s">
        <v>315</v>
      </c>
      <c r="F2471" s="116" t="s">
        <v>316</v>
      </c>
      <c r="G2471" s="116" t="s">
        <v>317</v>
      </c>
      <c r="H2471" s="116">
        <v>0.36</v>
      </c>
      <c r="I2471" s="116">
        <v>0.57999999999999996</v>
      </c>
      <c r="J2471" s="116" t="s">
        <v>268</v>
      </c>
      <c r="K2471" s="116">
        <v>0.45028735778708001</v>
      </c>
      <c r="L2471" s="116">
        <v>3896.9315848138099</v>
      </c>
      <c r="M2471" s="116">
        <v>11.252556054631899</v>
      </c>
      <c r="N2471" s="116">
        <v>2.1724426964895001</v>
      </c>
      <c r="O2471" s="116">
        <v>5.0668837341912898</v>
      </c>
      <c r="P2471" s="116">
        <v>0.97822348174609997</v>
      </c>
      <c r="Q2471" s="116">
        <v>1754.73902680284</v>
      </c>
      <c r="R2471" s="116">
        <v>1310</v>
      </c>
      <c r="S2471" s="116" t="s">
        <v>318</v>
      </c>
      <c r="T2471" s="116">
        <v>1310</v>
      </c>
      <c r="U2471" s="116" t="s">
        <v>268</v>
      </c>
      <c r="V2471" s="116" t="s">
        <v>268</v>
      </c>
      <c r="Z2471" s="116">
        <v>0</v>
      </c>
      <c r="AA2471" s="116">
        <v>1</v>
      </c>
      <c r="AB2471" s="116">
        <v>5.0668837341912898</v>
      </c>
      <c r="AC2471" s="116">
        <v>0.97822348174609997</v>
      </c>
      <c r="AD2471" s="116">
        <v>1754.73902680284</v>
      </c>
      <c r="AF2471" s="116">
        <v>-1</v>
      </c>
      <c r="AG2471" s="116">
        <v>-1</v>
      </c>
      <c r="AH2471" s="116">
        <v>-1</v>
      </c>
      <c r="AI2471" s="116">
        <v>-1</v>
      </c>
      <c r="AJ2471" s="116">
        <v>0</v>
      </c>
      <c r="AM2471" s="116" t="s">
        <v>319</v>
      </c>
      <c r="AN2471" s="116">
        <v>-1</v>
      </c>
      <c r="AQ2471" s="116">
        <v>778</v>
      </c>
      <c r="AR2471" s="116" t="s">
        <v>329</v>
      </c>
      <c r="AS2471" s="116" t="s">
        <v>250</v>
      </c>
      <c r="AT2471" s="116" t="s">
        <v>268</v>
      </c>
      <c r="AV2471" s="116">
        <v>172.71661308672901</v>
      </c>
      <c r="AW2471" s="116">
        <v>1.4231460070999999</v>
      </c>
    </row>
    <row r="2472" spans="1:49" x14ac:dyDescent="0.25">
      <c r="A2472" s="127">
        <v>190000</v>
      </c>
      <c r="B2472" s="127">
        <v>780000</v>
      </c>
      <c r="C2472" s="127">
        <v>780000</v>
      </c>
      <c r="D2472" s="116" t="s">
        <v>314</v>
      </c>
      <c r="E2472" s="116" t="s">
        <v>315</v>
      </c>
      <c r="F2472" s="116" t="s">
        <v>316</v>
      </c>
      <c r="G2472" s="116" t="s">
        <v>317</v>
      </c>
      <c r="H2472" s="116">
        <v>0.36</v>
      </c>
      <c r="I2472" s="116">
        <v>0.57999999999999996</v>
      </c>
      <c r="J2472" s="116" t="s">
        <v>268</v>
      </c>
      <c r="K2472" s="116">
        <v>0.16645357710542</v>
      </c>
      <c r="L2472" s="116">
        <v>3896.9315848138099</v>
      </c>
      <c r="M2472" s="116">
        <v>11.252556054631899</v>
      </c>
      <c r="N2472" s="116">
        <v>2.1724426964895001</v>
      </c>
      <c r="O2472" s="116">
        <v>1.8730282068728299</v>
      </c>
      <c r="P2472" s="116">
        <v>0.36161085788724001</v>
      </c>
      <c r="Q2472" s="116">
        <v>648.65820202738405</v>
      </c>
      <c r="R2472" s="116">
        <v>1310</v>
      </c>
      <c r="S2472" s="116" t="s">
        <v>318</v>
      </c>
      <c r="T2472" s="116">
        <v>1310</v>
      </c>
      <c r="U2472" s="116" t="s">
        <v>268</v>
      </c>
      <c r="V2472" s="116" t="s">
        <v>268</v>
      </c>
      <c r="Z2472" s="116">
        <v>0</v>
      </c>
      <c r="AA2472" s="116">
        <v>1</v>
      </c>
      <c r="AB2472" s="116">
        <v>1.8730282068728299</v>
      </c>
      <c r="AC2472" s="116">
        <v>0.36161085788724001</v>
      </c>
      <c r="AD2472" s="116">
        <v>648.65820202738405</v>
      </c>
      <c r="AF2472" s="116">
        <v>-1</v>
      </c>
      <c r="AG2472" s="116">
        <v>-1</v>
      </c>
      <c r="AH2472" s="116">
        <v>-1</v>
      </c>
      <c r="AI2472" s="116">
        <v>-1</v>
      </c>
      <c r="AJ2472" s="116">
        <v>0</v>
      </c>
      <c r="AM2472" s="116" t="s">
        <v>319</v>
      </c>
      <c r="AN2472" s="116">
        <v>-1</v>
      </c>
      <c r="AQ2472" s="116">
        <v>778</v>
      </c>
      <c r="AR2472" s="116" t="s">
        <v>329</v>
      </c>
      <c r="AS2472" s="116" t="s">
        <v>250</v>
      </c>
      <c r="AT2472" s="116" t="s">
        <v>268</v>
      </c>
      <c r="AV2472" s="116">
        <v>126.954483397329</v>
      </c>
      <c r="AW2472" s="116">
        <v>0.52608126690000001</v>
      </c>
    </row>
    <row r="2473" spans="1:49" x14ac:dyDescent="0.25">
      <c r="A2473" s="127">
        <v>190000</v>
      </c>
      <c r="B2473" s="127">
        <v>780000</v>
      </c>
      <c r="C2473" s="127">
        <v>780000</v>
      </c>
      <c r="D2473" s="116" t="s">
        <v>314</v>
      </c>
      <c r="E2473" s="116" t="s">
        <v>315</v>
      </c>
      <c r="F2473" s="116" t="s">
        <v>316</v>
      </c>
      <c r="G2473" s="116" t="s">
        <v>317</v>
      </c>
      <c r="H2473" s="116">
        <v>0.36</v>
      </c>
      <c r="I2473" s="116">
        <v>0.57999999999999996</v>
      </c>
      <c r="J2473" s="116" t="s">
        <v>330</v>
      </c>
      <c r="K2473" s="116">
        <v>5.8586395894700001E-2</v>
      </c>
      <c r="L2473" s="116">
        <v>3724.11532887159</v>
      </c>
      <c r="M2473" s="116">
        <v>10.1480840237717</v>
      </c>
      <c r="N2473" s="116">
        <v>1.6496080343917801</v>
      </c>
      <c r="O2473" s="116">
        <v>0.59453966818943005</v>
      </c>
      <c r="P2473" s="116">
        <v>9.6644589373960005E-2</v>
      </c>
      <c r="Q2473" s="116">
        <v>218.18249501481401</v>
      </c>
      <c r="R2473" s="116">
        <v>4110</v>
      </c>
      <c r="S2473" s="116" t="s">
        <v>331</v>
      </c>
      <c r="T2473" s="116">
        <v>4110</v>
      </c>
      <c r="U2473" s="116" t="s">
        <v>268</v>
      </c>
      <c r="V2473" s="116" t="s">
        <v>268</v>
      </c>
      <c r="Y2473" s="116" t="s">
        <v>330</v>
      </c>
      <c r="Z2473" s="116">
        <v>0</v>
      </c>
      <c r="AA2473" s="116">
        <v>1</v>
      </c>
      <c r="AB2473" s="116">
        <v>0.59453966818943005</v>
      </c>
      <c r="AC2473" s="116">
        <v>9.6644589373960005E-2</v>
      </c>
      <c r="AD2473" s="116">
        <v>299.78068563287201</v>
      </c>
      <c r="AF2473" s="116">
        <v>-1</v>
      </c>
      <c r="AG2473" s="116">
        <v>-1</v>
      </c>
      <c r="AH2473" s="116">
        <v>-1</v>
      </c>
      <c r="AI2473" s="116">
        <v>-1</v>
      </c>
      <c r="AJ2473" s="116">
        <v>0</v>
      </c>
      <c r="AM2473" s="116" t="s">
        <v>319</v>
      </c>
      <c r="AN2473" s="116">
        <v>-1</v>
      </c>
      <c r="AQ2473" s="116">
        <v>778</v>
      </c>
      <c r="AR2473" s="116" t="s">
        <v>329</v>
      </c>
      <c r="AS2473" s="116" t="s">
        <v>250</v>
      </c>
      <c r="AT2473" s="116" t="s">
        <v>268</v>
      </c>
      <c r="AV2473" s="116">
        <v>109.505683258361</v>
      </c>
      <c r="AW2473" s="116">
        <v>0.24313113189999999</v>
      </c>
    </row>
    <row r="2474" spans="1:49" x14ac:dyDescent="0.25">
      <c r="A2474" s="127">
        <v>190000</v>
      </c>
      <c r="B2474" s="127">
        <v>780000</v>
      </c>
      <c r="C2474" s="127">
        <v>780000</v>
      </c>
      <c r="D2474" s="116" t="s">
        <v>314</v>
      </c>
      <c r="E2474" s="116" t="s">
        <v>315</v>
      </c>
      <c r="F2474" s="116" t="s">
        <v>316</v>
      </c>
      <c r="G2474" s="116" t="s">
        <v>317</v>
      </c>
      <c r="H2474" s="116">
        <v>0.36</v>
      </c>
      <c r="I2474" s="116">
        <v>0.57999999999999996</v>
      </c>
      <c r="J2474" s="116" t="s">
        <v>268</v>
      </c>
      <c r="K2474" s="116">
        <v>0.19331370850603</v>
      </c>
      <c r="L2474" s="116">
        <v>3724.11532887159</v>
      </c>
      <c r="M2474" s="116">
        <v>10.1480840237717</v>
      </c>
      <c r="N2474" s="116">
        <v>1.6496080343917801</v>
      </c>
      <c r="O2474" s="116">
        <v>1.9617637568661199</v>
      </c>
      <c r="P2474" s="116">
        <v>0.31889184670962001</v>
      </c>
      <c r="Q2474" s="116">
        <v>719.92254512832505</v>
      </c>
      <c r="R2474" s="116">
        <v>1210</v>
      </c>
      <c r="S2474" s="116" t="s">
        <v>318</v>
      </c>
      <c r="T2474" s="116">
        <v>1210</v>
      </c>
      <c r="U2474" s="116" t="s">
        <v>268</v>
      </c>
      <c r="V2474" s="116" t="s">
        <v>268</v>
      </c>
      <c r="Z2474" s="116">
        <v>0</v>
      </c>
      <c r="AA2474" s="116">
        <v>1</v>
      </c>
      <c r="AB2474" s="116">
        <v>1.9617637568661199</v>
      </c>
      <c r="AC2474" s="116">
        <v>0.31889184670962001</v>
      </c>
      <c r="AD2474" s="116">
        <v>719.92254512832505</v>
      </c>
      <c r="AF2474" s="116">
        <v>-1</v>
      </c>
      <c r="AG2474" s="116">
        <v>-1</v>
      </c>
      <c r="AH2474" s="116">
        <v>-1</v>
      </c>
      <c r="AI2474" s="116">
        <v>-1</v>
      </c>
      <c r="AJ2474" s="116">
        <v>0</v>
      </c>
      <c r="AM2474" s="116" t="s">
        <v>319</v>
      </c>
      <c r="AN2474" s="116">
        <v>-1</v>
      </c>
      <c r="AQ2474" s="116">
        <v>778</v>
      </c>
      <c r="AR2474" s="116" t="s">
        <v>329</v>
      </c>
      <c r="AS2474" s="116" t="s">
        <v>250</v>
      </c>
      <c r="AT2474" s="116" t="s">
        <v>268</v>
      </c>
      <c r="AV2474" s="116">
        <v>165.957596466334</v>
      </c>
      <c r="AW2474" s="116">
        <v>0.5838787876</v>
      </c>
    </row>
    <row r="2475" spans="1:49" x14ac:dyDescent="0.25">
      <c r="A2475" s="127">
        <v>190000</v>
      </c>
      <c r="B2475" s="127">
        <v>780000</v>
      </c>
      <c r="C2475" s="127">
        <v>780000</v>
      </c>
      <c r="D2475" s="116" t="s">
        <v>314</v>
      </c>
      <c r="E2475" s="116" t="s">
        <v>315</v>
      </c>
      <c r="F2475" s="116" t="s">
        <v>316</v>
      </c>
      <c r="G2475" s="116" t="s">
        <v>317</v>
      </c>
      <c r="H2475" s="116">
        <v>0.36</v>
      </c>
      <c r="I2475" s="116">
        <v>0.57999999999999996</v>
      </c>
      <c r="J2475" s="116" t="s">
        <v>268</v>
      </c>
      <c r="K2475" s="116">
        <v>2.1279517066589999E-2</v>
      </c>
      <c r="L2475" s="116">
        <v>3724.11532887159</v>
      </c>
      <c r="M2475" s="116">
        <v>10.1480840237717</v>
      </c>
      <c r="N2475" s="116">
        <v>1.6496080343917801</v>
      </c>
      <c r="O2475" s="116">
        <v>0.21594632717710999</v>
      </c>
      <c r="P2475" s="116">
        <v>3.510286232103E-2</v>
      </c>
      <c r="Q2475" s="116">
        <v>79.247375698698605</v>
      </c>
      <c r="R2475" s="116">
        <v>1310</v>
      </c>
      <c r="S2475" s="116" t="s">
        <v>318</v>
      </c>
      <c r="T2475" s="116">
        <v>1310</v>
      </c>
      <c r="U2475" s="116" t="s">
        <v>268</v>
      </c>
      <c r="V2475" s="116" t="s">
        <v>268</v>
      </c>
      <c r="Z2475" s="116">
        <v>0</v>
      </c>
      <c r="AA2475" s="116">
        <v>1</v>
      </c>
      <c r="AB2475" s="116">
        <v>0.21594632717710999</v>
      </c>
      <c r="AC2475" s="116">
        <v>3.510286232103E-2</v>
      </c>
      <c r="AD2475" s="116">
        <v>79.247375698697894</v>
      </c>
      <c r="AF2475" s="116">
        <v>-1</v>
      </c>
      <c r="AG2475" s="116">
        <v>-1</v>
      </c>
      <c r="AH2475" s="116">
        <v>-1</v>
      </c>
      <c r="AI2475" s="116">
        <v>-1</v>
      </c>
      <c r="AJ2475" s="116">
        <v>0</v>
      </c>
      <c r="AM2475" s="116" t="s">
        <v>319</v>
      </c>
      <c r="AN2475" s="116">
        <v>-1</v>
      </c>
      <c r="AQ2475" s="116">
        <v>778</v>
      </c>
      <c r="AR2475" s="116" t="s">
        <v>329</v>
      </c>
      <c r="AS2475" s="116" t="s">
        <v>250</v>
      </c>
      <c r="AT2475" s="116" t="s">
        <v>268</v>
      </c>
      <c r="AV2475" s="116">
        <v>49.655418437256401</v>
      </c>
      <c r="AW2475" s="116">
        <v>6.4271999799999993E-2</v>
      </c>
    </row>
    <row r="2476" spans="1:49" x14ac:dyDescent="0.25">
      <c r="A2476" s="127">
        <v>190000</v>
      </c>
      <c r="B2476" s="127">
        <v>780000</v>
      </c>
      <c r="C2476" s="127">
        <v>780000</v>
      </c>
      <c r="D2476" s="116" t="s">
        <v>314</v>
      </c>
      <c r="E2476" s="116" t="s">
        <v>315</v>
      </c>
      <c r="F2476" s="116" t="s">
        <v>316</v>
      </c>
      <c r="G2476" s="116" t="s">
        <v>317</v>
      </c>
      <c r="H2476" s="116">
        <v>0.36</v>
      </c>
      <c r="I2476" s="116">
        <v>0.57999999999999996</v>
      </c>
      <c r="J2476" s="116" t="s">
        <v>268</v>
      </c>
      <c r="K2476" s="116">
        <v>0.19057774395748001</v>
      </c>
      <c r="L2476" s="116">
        <v>3724.11532887159</v>
      </c>
      <c r="M2476" s="116">
        <v>10.1480840237717</v>
      </c>
      <c r="N2476" s="116">
        <v>1.6496080343917801</v>
      </c>
      <c r="O2476" s="116">
        <v>1.9339989587414399</v>
      </c>
      <c r="P2476" s="116">
        <v>0.31437857760853</v>
      </c>
      <c r="Q2476" s="116">
        <v>709.73349761384395</v>
      </c>
      <c r="R2476" s="116">
        <v>1310</v>
      </c>
      <c r="S2476" s="116" t="s">
        <v>318</v>
      </c>
      <c r="T2476" s="116">
        <v>1310</v>
      </c>
      <c r="U2476" s="116" t="s">
        <v>268</v>
      </c>
      <c r="V2476" s="116" t="s">
        <v>268</v>
      </c>
      <c r="Z2476" s="116">
        <v>0</v>
      </c>
      <c r="AA2476" s="116">
        <v>1</v>
      </c>
      <c r="AB2476" s="116">
        <v>1.9339989587414399</v>
      </c>
      <c r="AC2476" s="116">
        <v>0.31437857760853</v>
      </c>
      <c r="AD2476" s="116">
        <v>709.73349761384395</v>
      </c>
      <c r="AF2476" s="116">
        <v>-1</v>
      </c>
      <c r="AG2476" s="116">
        <v>-1</v>
      </c>
      <c r="AH2476" s="116">
        <v>-1</v>
      </c>
      <c r="AI2476" s="116">
        <v>-1</v>
      </c>
      <c r="AJ2476" s="116">
        <v>0</v>
      </c>
      <c r="AM2476" s="116" t="s">
        <v>319</v>
      </c>
      <c r="AN2476" s="116">
        <v>-1</v>
      </c>
      <c r="AQ2476" s="116">
        <v>778</v>
      </c>
      <c r="AR2476" s="116" t="s">
        <v>329</v>
      </c>
      <c r="AS2476" s="116" t="s">
        <v>250</v>
      </c>
      <c r="AT2476" s="116" t="s">
        <v>268</v>
      </c>
      <c r="AV2476" s="116">
        <v>115.493650512812</v>
      </c>
      <c r="AW2476" s="116">
        <v>0.57561516430000004</v>
      </c>
    </row>
    <row r="2477" spans="1:49" x14ac:dyDescent="0.25">
      <c r="A2477" s="127">
        <v>190000</v>
      </c>
      <c r="B2477" s="127">
        <v>780000</v>
      </c>
      <c r="C2477" s="127">
        <v>780000</v>
      </c>
      <c r="D2477" s="116" t="s">
        <v>314</v>
      </c>
      <c r="E2477" s="116" t="s">
        <v>315</v>
      </c>
      <c r="F2477" s="116" t="s">
        <v>316</v>
      </c>
      <c r="G2477" s="116" t="s">
        <v>317</v>
      </c>
      <c r="H2477" s="116">
        <v>0.36</v>
      </c>
      <c r="I2477" s="116">
        <v>0.57999999999999996</v>
      </c>
      <c r="J2477" s="116" t="s">
        <v>268</v>
      </c>
      <c r="K2477" s="116">
        <v>0.36784201690314</v>
      </c>
      <c r="L2477" s="116">
        <v>3840.6550347058101</v>
      </c>
      <c r="M2477" s="116">
        <v>11.100352824572401</v>
      </c>
      <c r="N2477" s="116">
        <v>1.92322034456747</v>
      </c>
      <c r="O2477" s="116">
        <v>4.0831761713272803</v>
      </c>
      <c r="P2477" s="116">
        <v>0.70744125049485995</v>
      </c>
      <c r="Q2477" s="116">
        <v>1412.75429419541</v>
      </c>
      <c r="R2477" s="116">
        <v>1210</v>
      </c>
      <c r="S2477" s="116" t="s">
        <v>318</v>
      </c>
      <c r="T2477" s="116">
        <v>1210</v>
      </c>
      <c r="U2477" s="116" t="s">
        <v>268</v>
      </c>
      <c r="V2477" s="116" t="s">
        <v>268</v>
      </c>
      <c r="Z2477" s="116">
        <v>0</v>
      </c>
      <c r="AA2477" s="116">
        <v>1</v>
      </c>
      <c r="AB2477" s="116">
        <v>4.0831761713272803</v>
      </c>
      <c r="AC2477" s="116">
        <v>0.70744125049485995</v>
      </c>
      <c r="AD2477" s="116">
        <v>1412.75429419541</v>
      </c>
      <c r="AF2477" s="116">
        <v>-1</v>
      </c>
      <c r="AG2477" s="116">
        <v>-1</v>
      </c>
      <c r="AH2477" s="116">
        <v>-1</v>
      </c>
      <c r="AI2477" s="116">
        <v>-1</v>
      </c>
      <c r="AJ2477" s="116">
        <v>0</v>
      </c>
      <c r="AM2477" s="116" t="s">
        <v>319</v>
      </c>
      <c r="AN2477" s="116">
        <v>-1</v>
      </c>
      <c r="AQ2477" s="116">
        <v>778</v>
      </c>
      <c r="AR2477" s="116" t="s">
        <v>329</v>
      </c>
      <c r="AS2477" s="116" t="s">
        <v>250</v>
      </c>
      <c r="AT2477" s="116" t="s">
        <v>268</v>
      </c>
      <c r="AV2477" s="116">
        <v>200.01020496029199</v>
      </c>
      <c r="AW2477" s="116">
        <v>1.1457861267</v>
      </c>
    </row>
    <row r="2478" spans="1:49" x14ac:dyDescent="0.25">
      <c r="A2478" s="127">
        <v>190000</v>
      </c>
      <c r="B2478" s="127">
        <v>780000</v>
      </c>
      <c r="C2478" s="127">
        <v>780000</v>
      </c>
      <c r="D2478" s="116" t="s">
        <v>314</v>
      </c>
      <c r="E2478" s="116" t="s">
        <v>315</v>
      </c>
      <c r="F2478" s="116" t="s">
        <v>316</v>
      </c>
      <c r="G2478" s="116" t="s">
        <v>317</v>
      </c>
      <c r="H2478" s="116">
        <v>0.36</v>
      </c>
      <c r="I2478" s="116">
        <v>0.57999999999999996</v>
      </c>
      <c r="J2478" s="116" t="s">
        <v>268</v>
      </c>
      <c r="K2478" s="116">
        <v>8.4835162716480006E-2</v>
      </c>
      <c r="L2478" s="116">
        <v>3840.6550347058101</v>
      </c>
      <c r="M2478" s="116">
        <v>11.100352824572401</v>
      </c>
      <c r="N2478" s="116">
        <v>1.92322034456747</v>
      </c>
      <c r="O2478" s="116">
        <v>0.94170023808296</v>
      </c>
      <c r="P2478" s="116">
        <v>0.16315671087103001</v>
      </c>
      <c r="Q2478" s="116">
        <v>325.82259480714299</v>
      </c>
      <c r="R2478" s="116">
        <v>1310</v>
      </c>
      <c r="S2478" s="116" t="s">
        <v>318</v>
      </c>
      <c r="T2478" s="116">
        <v>1310</v>
      </c>
      <c r="U2478" s="116" t="s">
        <v>268</v>
      </c>
      <c r="V2478" s="116" t="s">
        <v>268</v>
      </c>
      <c r="Z2478" s="116">
        <v>0</v>
      </c>
      <c r="AA2478" s="116">
        <v>1</v>
      </c>
      <c r="AB2478" s="116">
        <v>0.94170023808296</v>
      </c>
      <c r="AC2478" s="116">
        <v>0.16315671087103001</v>
      </c>
      <c r="AD2478" s="116">
        <v>325.82259480714401</v>
      </c>
      <c r="AF2478" s="116">
        <v>-1</v>
      </c>
      <c r="AG2478" s="116">
        <v>-1</v>
      </c>
      <c r="AH2478" s="116">
        <v>-1</v>
      </c>
      <c r="AI2478" s="116">
        <v>-1</v>
      </c>
      <c r="AJ2478" s="116">
        <v>0</v>
      </c>
      <c r="AM2478" s="116" t="s">
        <v>319</v>
      </c>
      <c r="AN2478" s="116">
        <v>-1</v>
      </c>
      <c r="AQ2478" s="116">
        <v>778</v>
      </c>
      <c r="AR2478" s="116" t="s">
        <v>329</v>
      </c>
      <c r="AS2478" s="116" t="s">
        <v>250</v>
      </c>
      <c r="AT2478" s="116" t="s">
        <v>268</v>
      </c>
      <c r="AV2478" s="116">
        <v>76.369394723170203</v>
      </c>
      <c r="AW2478" s="116">
        <v>0.26425190170000001</v>
      </c>
    </row>
    <row r="2479" spans="1:49" x14ac:dyDescent="0.25">
      <c r="A2479" s="127">
        <v>190000</v>
      </c>
      <c r="B2479" s="127">
        <v>780000</v>
      </c>
      <c r="C2479" s="127">
        <v>780000</v>
      </c>
      <c r="D2479" s="116" t="s">
        <v>314</v>
      </c>
      <c r="E2479" s="116" t="s">
        <v>315</v>
      </c>
      <c r="F2479" s="116" t="s">
        <v>316</v>
      </c>
      <c r="G2479" s="116" t="s">
        <v>317</v>
      </c>
      <c r="H2479" s="116">
        <v>0.36</v>
      </c>
      <c r="I2479" s="116">
        <v>0.57999999999999996</v>
      </c>
      <c r="J2479" s="116" t="s">
        <v>268</v>
      </c>
      <c r="K2479" s="116">
        <v>1.9361103521960001E-2</v>
      </c>
      <c r="L2479" s="116">
        <v>3840.6550347058101</v>
      </c>
      <c r="M2479" s="116">
        <v>11.100352824572401</v>
      </c>
      <c r="N2479" s="116">
        <v>1.92322034456747</v>
      </c>
      <c r="O2479" s="116">
        <v>0.21491508016691999</v>
      </c>
      <c r="P2479" s="116">
        <v>3.723566818672E-2</v>
      </c>
      <c r="Q2479" s="116">
        <v>74.359319719110601</v>
      </c>
      <c r="R2479" s="116">
        <v>1310</v>
      </c>
      <c r="S2479" s="116" t="s">
        <v>318</v>
      </c>
      <c r="T2479" s="116">
        <v>1310</v>
      </c>
      <c r="U2479" s="116" t="s">
        <v>268</v>
      </c>
      <c r="V2479" s="116" t="s">
        <v>268</v>
      </c>
      <c r="Z2479" s="116">
        <v>0</v>
      </c>
      <c r="AA2479" s="116">
        <v>1</v>
      </c>
      <c r="AB2479" s="116">
        <v>0.21491508016691999</v>
      </c>
      <c r="AC2479" s="116">
        <v>3.723566818672E-2</v>
      </c>
      <c r="AD2479" s="116">
        <v>74.359319719110601</v>
      </c>
      <c r="AF2479" s="116">
        <v>-1</v>
      </c>
      <c r="AG2479" s="116">
        <v>-1</v>
      </c>
      <c r="AH2479" s="116">
        <v>-1</v>
      </c>
      <c r="AI2479" s="116">
        <v>-1</v>
      </c>
      <c r="AJ2479" s="116">
        <v>0</v>
      </c>
      <c r="AM2479" s="116" t="s">
        <v>319</v>
      </c>
      <c r="AN2479" s="116">
        <v>-1</v>
      </c>
      <c r="AQ2479" s="116">
        <v>778</v>
      </c>
      <c r="AR2479" s="116" t="s">
        <v>329</v>
      </c>
      <c r="AS2479" s="116" t="s">
        <v>250</v>
      </c>
      <c r="AT2479" s="116" t="s">
        <v>268</v>
      </c>
      <c r="AV2479" s="116">
        <v>37.014005617530898</v>
      </c>
      <c r="AW2479" s="116">
        <v>6.0307639699999999E-2</v>
      </c>
    </row>
    <row r="2480" spans="1:49" x14ac:dyDescent="0.25">
      <c r="A2480" s="127">
        <v>190000</v>
      </c>
      <c r="B2480" s="127">
        <v>780000</v>
      </c>
      <c r="C2480" s="127">
        <v>780000</v>
      </c>
      <c r="D2480" s="116" t="s">
        <v>314</v>
      </c>
      <c r="E2480" s="116" t="s">
        <v>315</v>
      </c>
      <c r="F2480" s="116" t="s">
        <v>316</v>
      </c>
      <c r="G2480" s="116" t="s">
        <v>317</v>
      </c>
      <c r="H2480" s="116">
        <v>0.36</v>
      </c>
      <c r="I2480" s="116">
        <v>0.57999999999999996</v>
      </c>
      <c r="J2480" s="116" t="s">
        <v>268</v>
      </c>
      <c r="K2480" s="116">
        <v>2.4628033955699999E-2</v>
      </c>
      <c r="L2480" s="116">
        <v>3840.6550347058101</v>
      </c>
      <c r="M2480" s="116">
        <v>11.100352824572401</v>
      </c>
      <c r="N2480" s="116">
        <v>1.92322034456747</v>
      </c>
      <c r="O2480" s="116">
        <v>0.27337986628389999</v>
      </c>
      <c r="P2480" s="116">
        <v>4.736513595031E-2</v>
      </c>
      <c r="Q2480" s="116">
        <v>94.587782606895601</v>
      </c>
      <c r="R2480" s="116">
        <v>1310</v>
      </c>
      <c r="S2480" s="116" t="s">
        <v>318</v>
      </c>
      <c r="T2480" s="116">
        <v>1310</v>
      </c>
      <c r="U2480" s="116" t="s">
        <v>268</v>
      </c>
      <c r="V2480" s="116" t="s">
        <v>268</v>
      </c>
      <c r="Z2480" s="116">
        <v>0</v>
      </c>
      <c r="AA2480" s="116">
        <v>1</v>
      </c>
      <c r="AB2480" s="116">
        <v>0.27337986628389999</v>
      </c>
      <c r="AC2480" s="116">
        <v>4.736513595031E-2</v>
      </c>
      <c r="AD2480" s="116">
        <v>94.587782606897093</v>
      </c>
      <c r="AF2480" s="116">
        <v>-1</v>
      </c>
      <c r="AG2480" s="116">
        <v>-1</v>
      </c>
      <c r="AH2480" s="116">
        <v>-1</v>
      </c>
      <c r="AI2480" s="116">
        <v>-1</v>
      </c>
      <c r="AJ2480" s="116">
        <v>0</v>
      </c>
      <c r="AM2480" s="116" t="s">
        <v>319</v>
      </c>
      <c r="AN2480" s="116">
        <v>-1</v>
      </c>
      <c r="AQ2480" s="116">
        <v>778</v>
      </c>
      <c r="AR2480" s="116" t="s">
        <v>329</v>
      </c>
      <c r="AS2480" s="116" t="s">
        <v>250</v>
      </c>
      <c r="AT2480" s="116" t="s">
        <v>268</v>
      </c>
      <c r="AV2480" s="116">
        <v>45.298445254773902</v>
      </c>
      <c r="AW2480" s="116">
        <v>7.6713530099999996E-2</v>
      </c>
    </row>
    <row r="2481" spans="1:49" x14ac:dyDescent="0.25">
      <c r="A2481" s="127">
        <v>190000</v>
      </c>
      <c r="B2481" s="127">
        <v>780000</v>
      </c>
      <c r="C2481" s="127">
        <v>780000</v>
      </c>
      <c r="D2481" s="116" t="s">
        <v>314</v>
      </c>
      <c r="E2481" s="116" t="s">
        <v>315</v>
      </c>
      <c r="F2481" s="116" t="s">
        <v>316</v>
      </c>
      <c r="G2481" s="116" t="s">
        <v>317</v>
      </c>
      <c r="H2481" s="116">
        <v>0.36</v>
      </c>
      <c r="I2481" s="116">
        <v>0.57999999999999996</v>
      </c>
      <c r="J2481" s="116" t="s">
        <v>268</v>
      </c>
      <c r="K2481" s="116">
        <v>0.12109713645553</v>
      </c>
      <c r="L2481" s="116">
        <v>3840.6550347058101</v>
      </c>
      <c r="M2481" s="116">
        <v>11.100352824572401</v>
      </c>
      <c r="N2481" s="116">
        <v>1.92322034456747</v>
      </c>
      <c r="O2481" s="116">
        <v>1.3442209407018599</v>
      </c>
      <c r="P2481" s="116">
        <v>0.23289647650015</v>
      </c>
      <c r="Q2481" s="116">
        <v>465.09232681641799</v>
      </c>
      <c r="R2481" s="116">
        <v>1310</v>
      </c>
      <c r="S2481" s="116" t="s">
        <v>318</v>
      </c>
      <c r="T2481" s="116">
        <v>1310</v>
      </c>
      <c r="U2481" s="116" t="s">
        <v>268</v>
      </c>
      <c r="V2481" s="116" t="s">
        <v>268</v>
      </c>
      <c r="Z2481" s="116">
        <v>0</v>
      </c>
      <c r="AA2481" s="116">
        <v>1</v>
      </c>
      <c r="AB2481" s="116">
        <v>1.3442209407018599</v>
      </c>
      <c r="AC2481" s="116">
        <v>0.23289647650015</v>
      </c>
      <c r="AD2481" s="116">
        <v>465.09232681641799</v>
      </c>
      <c r="AF2481" s="116">
        <v>-1</v>
      </c>
      <c r="AG2481" s="116">
        <v>-1</v>
      </c>
      <c r="AH2481" s="116">
        <v>-1</v>
      </c>
      <c r="AI2481" s="116">
        <v>-1</v>
      </c>
      <c r="AJ2481" s="116">
        <v>0</v>
      </c>
      <c r="AM2481" s="116" t="s">
        <v>319</v>
      </c>
      <c r="AN2481" s="116">
        <v>-1</v>
      </c>
      <c r="AQ2481" s="116">
        <v>778</v>
      </c>
      <c r="AR2481" s="116" t="s">
        <v>329</v>
      </c>
      <c r="AS2481" s="116" t="s">
        <v>250</v>
      </c>
      <c r="AT2481" s="116" t="s">
        <v>268</v>
      </c>
      <c r="AV2481" s="116">
        <v>88.9127549001077</v>
      </c>
      <c r="AW2481" s="116">
        <v>0.37720383359999998</v>
      </c>
    </row>
    <row r="2482" spans="1:49" x14ac:dyDescent="0.25">
      <c r="A2482" s="127">
        <v>190000</v>
      </c>
      <c r="B2482" s="127">
        <v>780000</v>
      </c>
      <c r="C2482" s="127">
        <v>780000</v>
      </c>
      <c r="D2482" s="116" t="s">
        <v>314</v>
      </c>
      <c r="E2482" s="116" t="s">
        <v>315</v>
      </c>
      <c r="F2482" s="116" t="s">
        <v>316</v>
      </c>
      <c r="G2482" s="116" t="s">
        <v>317</v>
      </c>
      <c r="H2482" s="116">
        <v>0.36</v>
      </c>
      <c r="I2482" s="116">
        <v>0.57999999999999996</v>
      </c>
      <c r="J2482" s="116" t="s">
        <v>268</v>
      </c>
      <c r="K2482" s="116">
        <v>0.16986809439485001</v>
      </c>
      <c r="L2482" s="116">
        <v>3868.4979917117598</v>
      </c>
      <c r="M2482" s="116">
        <v>9.2734060386229302</v>
      </c>
      <c r="N2482" s="116">
        <v>1.3908933111350199</v>
      </c>
      <c r="O2482" s="116">
        <v>1.57525581233061</v>
      </c>
      <c r="P2482" s="116">
        <v>0.23626839626905</v>
      </c>
      <c r="Q2482" s="116">
        <v>657.13438202240002</v>
      </c>
      <c r="R2482" s="116">
        <v>1210</v>
      </c>
      <c r="S2482" s="116" t="s">
        <v>318</v>
      </c>
      <c r="T2482" s="116">
        <v>1210</v>
      </c>
      <c r="U2482" s="116" t="s">
        <v>268</v>
      </c>
      <c r="V2482" s="116" t="s">
        <v>268</v>
      </c>
      <c r="Z2482" s="116">
        <v>0</v>
      </c>
      <c r="AA2482" s="116">
        <v>1</v>
      </c>
      <c r="AB2482" s="116">
        <v>1.57525581233061</v>
      </c>
      <c r="AC2482" s="116">
        <v>0.23626839626905</v>
      </c>
      <c r="AD2482" s="116">
        <v>657.13438202240002</v>
      </c>
      <c r="AF2482" s="116">
        <v>-1</v>
      </c>
      <c r="AG2482" s="116">
        <v>-1</v>
      </c>
      <c r="AH2482" s="116">
        <v>-1</v>
      </c>
      <c r="AI2482" s="116">
        <v>-1</v>
      </c>
      <c r="AJ2482" s="116">
        <v>0</v>
      </c>
      <c r="AM2482" s="116" t="s">
        <v>319</v>
      </c>
      <c r="AN2482" s="116">
        <v>-1</v>
      </c>
      <c r="AQ2482" s="116">
        <v>778</v>
      </c>
      <c r="AR2482" s="116" t="s">
        <v>329</v>
      </c>
      <c r="AS2482" s="116" t="s">
        <v>250</v>
      </c>
      <c r="AT2482" s="116" t="s">
        <v>268</v>
      </c>
      <c r="AV2482" s="116">
        <v>165.457111362848</v>
      </c>
      <c r="AW2482" s="116">
        <v>0.53295570319999996</v>
      </c>
    </row>
    <row r="2483" spans="1:49" x14ac:dyDescent="0.25">
      <c r="A2483" s="127">
        <v>190000</v>
      </c>
      <c r="B2483" s="127">
        <v>780000</v>
      </c>
      <c r="C2483" s="127">
        <v>780000</v>
      </c>
      <c r="D2483" s="116" t="s">
        <v>314</v>
      </c>
      <c r="E2483" s="116" t="s">
        <v>315</v>
      </c>
      <c r="F2483" s="116" t="s">
        <v>316</v>
      </c>
      <c r="G2483" s="116" t="s">
        <v>317</v>
      </c>
      <c r="H2483" s="116">
        <v>0.36</v>
      </c>
      <c r="I2483" s="116">
        <v>0.57999999999999996</v>
      </c>
      <c r="J2483" s="116" t="s">
        <v>268</v>
      </c>
      <c r="K2483" s="116">
        <v>7.8540585177230005E-2</v>
      </c>
      <c r="L2483" s="116">
        <v>3868.4979917117598</v>
      </c>
      <c r="M2483" s="116">
        <v>9.2734060386229302</v>
      </c>
      <c r="N2483" s="116">
        <v>1.3908933111350199</v>
      </c>
      <c r="O2483" s="116">
        <v>0.72833873685952999</v>
      </c>
      <c r="P2483" s="116">
        <v>0.10924157457564</v>
      </c>
      <c r="Q2483" s="116">
        <v>303.83409602599198</v>
      </c>
      <c r="R2483" s="116">
        <v>1750</v>
      </c>
      <c r="S2483" s="116" t="s">
        <v>321</v>
      </c>
      <c r="T2483" s="116">
        <v>1750</v>
      </c>
      <c r="U2483" s="116" t="s">
        <v>268</v>
      </c>
      <c r="V2483" s="116" t="s">
        <v>268</v>
      </c>
      <c r="Z2483" s="116">
        <v>0</v>
      </c>
      <c r="AA2483" s="116">
        <v>1</v>
      </c>
      <c r="AB2483" s="116">
        <v>0.72833873685952999</v>
      </c>
      <c r="AC2483" s="116">
        <v>0.10924157457564</v>
      </c>
      <c r="AD2483" s="116">
        <v>303.83409602599102</v>
      </c>
      <c r="AF2483" s="116">
        <v>-1</v>
      </c>
      <c r="AG2483" s="116">
        <v>-1</v>
      </c>
      <c r="AH2483" s="116">
        <v>-1</v>
      </c>
      <c r="AI2483" s="116">
        <v>-1</v>
      </c>
      <c r="AJ2483" s="116">
        <v>0</v>
      </c>
      <c r="AM2483" s="116" t="s">
        <v>319</v>
      </c>
      <c r="AN2483" s="116">
        <v>-1</v>
      </c>
      <c r="AQ2483" s="116">
        <v>778</v>
      </c>
      <c r="AR2483" s="116" t="s">
        <v>329</v>
      </c>
      <c r="AS2483" s="116" t="s">
        <v>250</v>
      </c>
      <c r="AT2483" s="116" t="s">
        <v>268</v>
      </c>
      <c r="AV2483" s="116">
        <v>79.333728260696603</v>
      </c>
      <c r="AW2483" s="116">
        <v>0.24641856940000001</v>
      </c>
    </row>
    <row r="2484" spans="1:49" x14ac:dyDescent="0.25">
      <c r="A2484" s="127">
        <v>190000</v>
      </c>
      <c r="B2484" s="127">
        <v>780000</v>
      </c>
      <c r="C2484" s="127">
        <v>780000</v>
      </c>
      <c r="D2484" s="116" t="s">
        <v>314</v>
      </c>
      <c r="E2484" s="116" t="s">
        <v>315</v>
      </c>
      <c r="F2484" s="116" t="s">
        <v>316</v>
      </c>
      <c r="G2484" s="116" t="s">
        <v>317</v>
      </c>
      <c r="H2484" s="116">
        <v>0.36</v>
      </c>
      <c r="I2484" s="116">
        <v>0.57999999999999996</v>
      </c>
      <c r="J2484" s="116" t="s">
        <v>268</v>
      </c>
      <c r="K2484" s="116">
        <v>0.11253253429575</v>
      </c>
      <c r="L2484" s="116">
        <v>3868.4979917117598</v>
      </c>
      <c r="M2484" s="116">
        <v>9.2734060386229302</v>
      </c>
      <c r="N2484" s="116">
        <v>1.3908933111350199</v>
      </c>
      <c r="O2484" s="116">
        <v>1.0435598830797499</v>
      </c>
      <c r="P2484" s="116">
        <v>0.15652074923702999</v>
      </c>
      <c r="Q2484" s="116">
        <v>435.33188292534402</v>
      </c>
      <c r="R2484" s="116">
        <v>1750</v>
      </c>
      <c r="S2484" s="116" t="s">
        <v>321</v>
      </c>
      <c r="T2484" s="116">
        <v>1750</v>
      </c>
      <c r="U2484" s="116" t="s">
        <v>268</v>
      </c>
      <c r="V2484" s="116" t="s">
        <v>268</v>
      </c>
      <c r="Z2484" s="116">
        <v>0</v>
      </c>
      <c r="AA2484" s="116">
        <v>1</v>
      </c>
      <c r="AB2484" s="116">
        <v>1.0435598830797499</v>
      </c>
      <c r="AC2484" s="116">
        <v>0.15652074923702999</v>
      </c>
      <c r="AD2484" s="116">
        <v>435.33188292534402</v>
      </c>
      <c r="AF2484" s="116">
        <v>-1</v>
      </c>
      <c r="AG2484" s="116">
        <v>-1</v>
      </c>
      <c r="AH2484" s="116">
        <v>-1</v>
      </c>
      <c r="AI2484" s="116">
        <v>-1</v>
      </c>
      <c r="AJ2484" s="116">
        <v>0</v>
      </c>
      <c r="AM2484" s="116" t="s">
        <v>319</v>
      </c>
      <c r="AN2484" s="116">
        <v>-1</v>
      </c>
      <c r="AQ2484" s="116">
        <v>778</v>
      </c>
      <c r="AR2484" s="116" t="s">
        <v>329</v>
      </c>
      <c r="AS2484" s="116" t="s">
        <v>250</v>
      </c>
      <c r="AT2484" s="116" t="s">
        <v>268</v>
      </c>
      <c r="AV2484" s="116">
        <v>88.915750877336393</v>
      </c>
      <c r="AW2484" s="116">
        <v>0.3530672205</v>
      </c>
    </row>
    <row r="2485" spans="1:49" x14ac:dyDescent="0.25">
      <c r="A2485" s="127">
        <v>190000</v>
      </c>
      <c r="B2485" s="127">
        <v>780000</v>
      </c>
      <c r="C2485" s="127">
        <v>780000</v>
      </c>
      <c r="D2485" s="116" t="s">
        <v>314</v>
      </c>
      <c r="E2485" s="116" t="s">
        <v>315</v>
      </c>
      <c r="F2485" s="116" t="s">
        <v>316</v>
      </c>
      <c r="G2485" s="116" t="s">
        <v>317</v>
      </c>
      <c r="H2485" s="116">
        <v>0.36</v>
      </c>
      <c r="I2485" s="116">
        <v>0.57999999999999996</v>
      </c>
      <c r="J2485" s="116" t="s">
        <v>268</v>
      </c>
      <c r="K2485" s="116">
        <v>3.9739464947219999E-2</v>
      </c>
      <c r="L2485" s="116">
        <v>3868.4979917117598</v>
      </c>
      <c r="M2485" s="116">
        <v>9.2734060386229302</v>
      </c>
      <c r="N2485" s="116">
        <v>1.3908933111350199</v>
      </c>
      <c r="O2485" s="116">
        <v>0.36852019421325</v>
      </c>
      <c r="P2485" s="116">
        <v>5.5273355983179999E-2</v>
      </c>
      <c r="Q2485" s="116">
        <v>153.732040340043</v>
      </c>
      <c r="R2485" s="116">
        <v>1310</v>
      </c>
      <c r="S2485" s="116" t="s">
        <v>318</v>
      </c>
      <c r="T2485" s="116">
        <v>1310</v>
      </c>
      <c r="U2485" s="116" t="s">
        <v>268</v>
      </c>
      <c r="V2485" s="116" t="s">
        <v>268</v>
      </c>
      <c r="Z2485" s="116">
        <v>0</v>
      </c>
      <c r="AA2485" s="116">
        <v>1</v>
      </c>
      <c r="AB2485" s="116">
        <v>0.36852019421325</v>
      </c>
      <c r="AC2485" s="116">
        <v>5.5273355983179999E-2</v>
      </c>
      <c r="AD2485" s="116">
        <v>153.732040340042</v>
      </c>
      <c r="AF2485" s="116">
        <v>-1</v>
      </c>
      <c r="AG2485" s="116">
        <v>-1</v>
      </c>
      <c r="AH2485" s="116">
        <v>-1</v>
      </c>
      <c r="AI2485" s="116">
        <v>-1</v>
      </c>
      <c r="AJ2485" s="116">
        <v>0</v>
      </c>
      <c r="AM2485" s="116" t="s">
        <v>319</v>
      </c>
      <c r="AN2485" s="116">
        <v>-1</v>
      </c>
      <c r="AQ2485" s="116">
        <v>778</v>
      </c>
      <c r="AR2485" s="116" t="s">
        <v>329</v>
      </c>
      <c r="AS2485" s="116" t="s">
        <v>250</v>
      </c>
      <c r="AT2485" s="116" t="s">
        <v>268</v>
      </c>
      <c r="AV2485" s="116">
        <v>51.980787524399602</v>
      </c>
      <c r="AW2485" s="116">
        <v>0.1246812979</v>
      </c>
    </row>
    <row r="2486" spans="1:49" x14ac:dyDescent="0.25">
      <c r="A2486" s="127">
        <v>190000</v>
      </c>
      <c r="B2486" s="127">
        <v>780000</v>
      </c>
      <c r="C2486" s="127">
        <v>780000</v>
      </c>
      <c r="D2486" s="116" t="s">
        <v>314</v>
      </c>
      <c r="E2486" s="116" t="s">
        <v>315</v>
      </c>
      <c r="F2486" s="116" t="s">
        <v>316</v>
      </c>
      <c r="G2486" s="116" t="s">
        <v>317</v>
      </c>
      <c r="H2486" s="116">
        <v>0.36</v>
      </c>
      <c r="I2486" s="116">
        <v>0.57999999999999996</v>
      </c>
      <c r="J2486" s="116" t="s">
        <v>268</v>
      </c>
      <c r="K2486" s="116">
        <v>5.696837357034E-2</v>
      </c>
      <c r="L2486" s="116">
        <v>3868.4979917117598</v>
      </c>
      <c r="M2486" s="116">
        <v>9.2734060386229302</v>
      </c>
      <c r="N2486" s="116">
        <v>1.3908933111350199</v>
      </c>
      <c r="O2486" s="116">
        <v>0.52829085947779997</v>
      </c>
      <c r="P2486" s="116">
        <v>7.9236929745240006E-2</v>
      </c>
      <c r="Q2486" s="116">
        <v>220.38203874798</v>
      </c>
      <c r="R2486" s="116">
        <v>1310</v>
      </c>
      <c r="S2486" s="116" t="s">
        <v>318</v>
      </c>
      <c r="T2486" s="116">
        <v>1310</v>
      </c>
      <c r="U2486" s="116" t="s">
        <v>268</v>
      </c>
      <c r="V2486" s="116" t="s">
        <v>268</v>
      </c>
      <c r="Z2486" s="116">
        <v>0</v>
      </c>
      <c r="AA2486" s="116">
        <v>1</v>
      </c>
      <c r="AB2486" s="116">
        <v>0.52829085947779997</v>
      </c>
      <c r="AC2486" s="116">
        <v>7.9236929745240006E-2</v>
      </c>
      <c r="AD2486" s="116">
        <v>220.38203874797901</v>
      </c>
      <c r="AF2486" s="116">
        <v>-1</v>
      </c>
      <c r="AG2486" s="116">
        <v>-1</v>
      </c>
      <c r="AH2486" s="116">
        <v>-1</v>
      </c>
      <c r="AI2486" s="116">
        <v>-1</v>
      </c>
      <c r="AJ2486" s="116">
        <v>0</v>
      </c>
      <c r="AM2486" s="116" t="s">
        <v>319</v>
      </c>
      <c r="AN2486" s="116">
        <v>-1</v>
      </c>
      <c r="AQ2486" s="116">
        <v>778</v>
      </c>
      <c r="AR2486" s="116" t="s">
        <v>329</v>
      </c>
      <c r="AS2486" s="116" t="s">
        <v>250</v>
      </c>
      <c r="AT2486" s="116" t="s">
        <v>268</v>
      </c>
      <c r="AV2486" s="116">
        <v>66.364563990962196</v>
      </c>
      <c r="AW2486" s="116">
        <v>0.1787364467</v>
      </c>
    </row>
    <row r="2487" spans="1:49" x14ac:dyDescent="0.25">
      <c r="A2487" s="127">
        <v>190000</v>
      </c>
      <c r="B2487" s="127">
        <v>780000</v>
      </c>
      <c r="C2487" s="127">
        <v>780000</v>
      </c>
      <c r="D2487" s="116" t="s">
        <v>314</v>
      </c>
      <c r="E2487" s="116" t="s">
        <v>315</v>
      </c>
      <c r="F2487" s="116" t="s">
        <v>316</v>
      </c>
      <c r="G2487" s="116" t="s">
        <v>317</v>
      </c>
      <c r="H2487" s="116">
        <v>0.36</v>
      </c>
      <c r="I2487" s="116">
        <v>0.57999999999999996</v>
      </c>
      <c r="J2487" s="116" t="s">
        <v>268</v>
      </c>
      <c r="K2487" s="116">
        <v>0.11875037480007</v>
      </c>
      <c r="L2487" s="116">
        <v>3868.4979917117598</v>
      </c>
      <c r="M2487" s="116">
        <v>9.2734060386229302</v>
      </c>
      <c r="N2487" s="116">
        <v>1.3908933111350199</v>
      </c>
      <c r="O2487" s="116">
        <v>1.10122044275977</v>
      </c>
      <c r="P2487" s="116">
        <v>0.16516910200420001</v>
      </c>
      <c r="Q2487" s="116">
        <v>459.38558642911698</v>
      </c>
      <c r="R2487" s="116">
        <v>1750</v>
      </c>
      <c r="S2487" s="116" t="s">
        <v>321</v>
      </c>
      <c r="T2487" s="116">
        <v>1750</v>
      </c>
      <c r="U2487" s="116" t="s">
        <v>268</v>
      </c>
      <c r="V2487" s="116" t="s">
        <v>268</v>
      </c>
      <c r="Z2487" s="116">
        <v>0</v>
      </c>
      <c r="AA2487" s="116">
        <v>1</v>
      </c>
      <c r="AB2487" s="116">
        <v>1.10122044275977</v>
      </c>
      <c r="AC2487" s="116">
        <v>0.16516910200420001</v>
      </c>
      <c r="AD2487" s="116">
        <v>459.38558642911698</v>
      </c>
      <c r="AF2487" s="116">
        <v>-1</v>
      </c>
      <c r="AG2487" s="116">
        <v>-1</v>
      </c>
      <c r="AH2487" s="116">
        <v>-1</v>
      </c>
      <c r="AI2487" s="116">
        <v>-1</v>
      </c>
      <c r="AJ2487" s="116">
        <v>0</v>
      </c>
      <c r="AM2487" s="116" t="s">
        <v>319</v>
      </c>
      <c r="AN2487" s="116">
        <v>-1</v>
      </c>
      <c r="AQ2487" s="116">
        <v>778</v>
      </c>
      <c r="AR2487" s="116" t="s">
        <v>329</v>
      </c>
      <c r="AS2487" s="116" t="s">
        <v>250</v>
      </c>
      <c r="AT2487" s="116" t="s">
        <v>268</v>
      </c>
      <c r="AV2487" s="116">
        <v>90.616103629675806</v>
      </c>
      <c r="AW2487" s="116">
        <v>0.3725754959</v>
      </c>
    </row>
    <row r="2488" spans="1:49" x14ac:dyDescent="0.25">
      <c r="A2488" s="127">
        <v>190000</v>
      </c>
      <c r="B2488" s="127">
        <v>780000</v>
      </c>
      <c r="C2488" s="127">
        <v>780000</v>
      </c>
      <c r="D2488" s="116" t="s">
        <v>314</v>
      </c>
      <c r="E2488" s="116" t="s">
        <v>315</v>
      </c>
      <c r="F2488" s="116" t="s">
        <v>316</v>
      </c>
      <c r="G2488" s="116" t="s">
        <v>317</v>
      </c>
      <c r="H2488" s="116">
        <v>0.36</v>
      </c>
      <c r="I2488" s="116">
        <v>0.57999999999999996</v>
      </c>
      <c r="J2488" s="116" t="s">
        <v>268</v>
      </c>
      <c r="K2488" s="116">
        <v>4.136409060046E-2</v>
      </c>
      <c r="L2488" s="116">
        <v>3868.4979917117598</v>
      </c>
      <c r="M2488" s="116">
        <v>9.2734060386229302</v>
      </c>
      <c r="N2488" s="116">
        <v>1.3908933111350199</v>
      </c>
      <c r="O2488" s="116">
        <v>0.38358600755647998</v>
      </c>
      <c r="P2488" s="116">
        <v>5.7533036937359998E-2</v>
      </c>
      <c r="Q2488" s="116">
        <v>160.016901416878</v>
      </c>
      <c r="R2488" s="116">
        <v>1750</v>
      </c>
      <c r="S2488" s="116" t="s">
        <v>321</v>
      </c>
      <c r="T2488" s="116">
        <v>1750</v>
      </c>
      <c r="U2488" s="116" t="s">
        <v>268</v>
      </c>
      <c r="V2488" s="116" t="s">
        <v>268</v>
      </c>
      <c r="Z2488" s="116">
        <v>0</v>
      </c>
      <c r="AA2488" s="116">
        <v>1</v>
      </c>
      <c r="AB2488" s="116">
        <v>0.38358600755647998</v>
      </c>
      <c r="AC2488" s="116">
        <v>5.7533036937359998E-2</v>
      </c>
      <c r="AD2488" s="116">
        <v>160.01690141687899</v>
      </c>
      <c r="AF2488" s="116">
        <v>-1</v>
      </c>
      <c r="AG2488" s="116">
        <v>-1</v>
      </c>
      <c r="AH2488" s="116">
        <v>-1</v>
      </c>
      <c r="AI2488" s="116">
        <v>-1</v>
      </c>
      <c r="AJ2488" s="116">
        <v>0</v>
      </c>
      <c r="AM2488" s="116" t="s">
        <v>319</v>
      </c>
      <c r="AN2488" s="116">
        <v>-1</v>
      </c>
      <c r="AQ2488" s="116">
        <v>778</v>
      </c>
      <c r="AR2488" s="116" t="s">
        <v>329</v>
      </c>
      <c r="AS2488" s="116" t="s">
        <v>250</v>
      </c>
      <c r="AT2488" s="116" t="s">
        <v>268</v>
      </c>
      <c r="AV2488" s="116">
        <v>68.445151958048399</v>
      </c>
      <c r="AW2488" s="116">
        <v>0.12977850890000001</v>
      </c>
    </row>
    <row r="2489" spans="1:49" x14ac:dyDescent="0.25">
      <c r="A2489" s="127">
        <v>190000</v>
      </c>
      <c r="B2489" s="127">
        <v>780000</v>
      </c>
      <c r="C2489" s="127">
        <v>780000</v>
      </c>
      <c r="D2489" s="116" t="s">
        <v>314</v>
      </c>
      <c r="E2489" s="116" t="s">
        <v>315</v>
      </c>
      <c r="F2489" s="116" t="s">
        <v>316</v>
      </c>
      <c r="G2489" s="116" t="s">
        <v>317</v>
      </c>
      <c r="H2489" s="116">
        <v>0.36</v>
      </c>
      <c r="I2489" s="116">
        <v>0.57999999999999996</v>
      </c>
      <c r="J2489" s="116" t="s">
        <v>330</v>
      </c>
      <c r="K2489" s="116">
        <v>1.3295398965190001E-2</v>
      </c>
      <c r="L2489" s="116">
        <v>3751.4526593543701</v>
      </c>
      <c r="M2489" s="116">
        <v>10.060882067567199</v>
      </c>
      <c r="N2489" s="116">
        <v>1.5950634093271601</v>
      </c>
      <c r="O2489" s="116">
        <v>0.13376344103008</v>
      </c>
      <c r="P2489" s="116">
        <v>2.120700440178E-2</v>
      </c>
      <c r="Q2489" s="116">
        <v>49.877059805158098</v>
      </c>
      <c r="R2489" s="116">
        <v>4110</v>
      </c>
      <c r="S2489" s="116" t="s">
        <v>331</v>
      </c>
      <c r="T2489" s="116">
        <v>4110</v>
      </c>
      <c r="U2489" s="116" t="s">
        <v>268</v>
      </c>
      <c r="V2489" s="116" t="s">
        <v>268</v>
      </c>
      <c r="Y2489" s="116" t="s">
        <v>330</v>
      </c>
      <c r="Z2489" s="116">
        <v>0</v>
      </c>
      <c r="AA2489" s="116">
        <v>1</v>
      </c>
      <c r="AB2489" s="116">
        <v>0.13376344103008</v>
      </c>
      <c r="AC2489" s="116">
        <v>2.120700440178E-2</v>
      </c>
      <c r="AD2489" s="116">
        <v>229.388146942801</v>
      </c>
      <c r="AF2489" s="116">
        <v>-1</v>
      </c>
      <c r="AG2489" s="116">
        <v>-1</v>
      </c>
      <c r="AH2489" s="116">
        <v>-1</v>
      </c>
      <c r="AI2489" s="116">
        <v>-1</v>
      </c>
      <c r="AJ2489" s="116">
        <v>0</v>
      </c>
      <c r="AM2489" s="116" t="s">
        <v>319</v>
      </c>
      <c r="AN2489" s="116">
        <v>-1</v>
      </c>
      <c r="AQ2489" s="116">
        <v>778</v>
      </c>
      <c r="AR2489" s="116" t="s">
        <v>329</v>
      </c>
      <c r="AS2489" s="116" t="s">
        <v>250</v>
      </c>
      <c r="AT2489" s="116" t="s">
        <v>268</v>
      </c>
      <c r="AV2489" s="116">
        <v>102.174239579119</v>
      </c>
      <c r="AW2489" s="116">
        <v>0.18604067069999999</v>
      </c>
    </row>
    <row r="2490" spans="1:49" x14ac:dyDescent="0.25">
      <c r="A2490" s="127">
        <v>190000</v>
      </c>
      <c r="B2490" s="127">
        <v>780000</v>
      </c>
      <c r="C2490" s="127">
        <v>780000</v>
      </c>
      <c r="D2490" s="116" t="s">
        <v>314</v>
      </c>
      <c r="E2490" s="116" t="s">
        <v>315</v>
      </c>
      <c r="F2490" s="116" t="s">
        <v>316</v>
      </c>
      <c r="G2490" s="116" t="s">
        <v>317</v>
      </c>
      <c r="H2490" s="116">
        <v>0.36</v>
      </c>
      <c r="I2490" s="116">
        <v>0.57999999999999996</v>
      </c>
      <c r="J2490" s="116" t="s">
        <v>268</v>
      </c>
      <c r="K2490" s="116">
        <v>0.22976257333767999</v>
      </c>
      <c r="L2490" s="116">
        <v>3751.4526593543701</v>
      </c>
      <c r="M2490" s="116">
        <v>10.060882067567199</v>
      </c>
      <c r="N2490" s="116">
        <v>1.5950634093271601</v>
      </c>
      <c r="O2490" s="116">
        <v>2.31161415389123</v>
      </c>
      <c r="P2490" s="116">
        <v>0.36648587356378998</v>
      </c>
      <c r="Q2490" s="116">
        <v>861.94341676776605</v>
      </c>
      <c r="R2490" s="116">
        <v>1210</v>
      </c>
      <c r="S2490" s="116" t="s">
        <v>318</v>
      </c>
      <c r="T2490" s="116">
        <v>1210</v>
      </c>
      <c r="U2490" s="116" t="s">
        <v>268</v>
      </c>
      <c r="V2490" s="116" t="s">
        <v>268</v>
      </c>
      <c r="Z2490" s="116">
        <v>0</v>
      </c>
      <c r="AA2490" s="116">
        <v>1</v>
      </c>
      <c r="AB2490" s="116">
        <v>2.31161415389123</v>
      </c>
      <c r="AC2490" s="116">
        <v>0.36648587356378998</v>
      </c>
      <c r="AD2490" s="116">
        <v>861.94341676776605</v>
      </c>
      <c r="AF2490" s="116">
        <v>-1</v>
      </c>
      <c r="AG2490" s="116">
        <v>-1</v>
      </c>
      <c r="AH2490" s="116">
        <v>-1</v>
      </c>
      <c r="AI2490" s="116">
        <v>-1</v>
      </c>
      <c r="AJ2490" s="116">
        <v>0</v>
      </c>
      <c r="AM2490" s="116" t="s">
        <v>319</v>
      </c>
      <c r="AN2490" s="116">
        <v>-1</v>
      </c>
      <c r="AQ2490" s="116">
        <v>778</v>
      </c>
      <c r="AR2490" s="116" t="s">
        <v>329</v>
      </c>
      <c r="AS2490" s="116" t="s">
        <v>250</v>
      </c>
      <c r="AT2490" s="116" t="s">
        <v>268</v>
      </c>
      <c r="AV2490" s="116">
        <v>163.75804915805901</v>
      </c>
      <c r="AW2490" s="116">
        <v>0.6990619763</v>
      </c>
    </row>
    <row r="2491" spans="1:49" x14ac:dyDescent="0.25">
      <c r="A2491" s="127">
        <v>190000</v>
      </c>
      <c r="B2491" s="127">
        <v>780000</v>
      </c>
      <c r="C2491" s="127">
        <v>780000</v>
      </c>
      <c r="D2491" s="116" t="s">
        <v>314</v>
      </c>
      <c r="E2491" s="116" t="s">
        <v>315</v>
      </c>
      <c r="F2491" s="116" t="s">
        <v>316</v>
      </c>
      <c r="G2491" s="116" t="s">
        <v>317</v>
      </c>
      <c r="H2491" s="116">
        <v>0.36</v>
      </c>
      <c r="I2491" s="116">
        <v>0.57999999999999996</v>
      </c>
      <c r="J2491" s="116" t="s">
        <v>268</v>
      </c>
      <c r="K2491" s="116">
        <v>0.16639329168207001</v>
      </c>
      <c r="L2491" s="116">
        <v>3751.4526593543701</v>
      </c>
      <c r="M2491" s="116">
        <v>10.060882067567199</v>
      </c>
      <c r="N2491" s="116">
        <v>1.5950634093271601</v>
      </c>
      <c r="O2491" s="116">
        <v>1.6740632844476599</v>
      </c>
      <c r="P2491" s="116">
        <v>0.26540785111956999</v>
      </c>
      <c r="Q2491" s="116">
        <v>624.21655657943995</v>
      </c>
      <c r="R2491" s="116">
        <v>1310</v>
      </c>
      <c r="S2491" s="116" t="s">
        <v>318</v>
      </c>
      <c r="T2491" s="116">
        <v>1310</v>
      </c>
      <c r="U2491" s="116" t="s">
        <v>268</v>
      </c>
      <c r="V2491" s="116" t="s">
        <v>268</v>
      </c>
      <c r="Z2491" s="116">
        <v>0</v>
      </c>
      <c r="AA2491" s="116">
        <v>1</v>
      </c>
      <c r="AB2491" s="116">
        <v>1.6740632844476599</v>
      </c>
      <c r="AC2491" s="116">
        <v>0.26540785111956999</v>
      </c>
      <c r="AD2491" s="116">
        <v>624.21655657943995</v>
      </c>
      <c r="AF2491" s="116">
        <v>-1</v>
      </c>
      <c r="AG2491" s="116">
        <v>-1</v>
      </c>
      <c r="AH2491" s="116">
        <v>-1</v>
      </c>
      <c r="AI2491" s="116">
        <v>-1</v>
      </c>
      <c r="AJ2491" s="116">
        <v>0</v>
      </c>
      <c r="AM2491" s="116" t="s">
        <v>319</v>
      </c>
      <c r="AN2491" s="116">
        <v>-1</v>
      </c>
      <c r="AQ2491" s="116">
        <v>778</v>
      </c>
      <c r="AR2491" s="116" t="s">
        <v>329</v>
      </c>
      <c r="AS2491" s="116" t="s">
        <v>250</v>
      </c>
      <c r="AT2491" s="116" t="s">
        <v>268</v>
      </c>
      <c r="AV2491" s="116">
        <v>109.222397309569</v>
      </c>
      <c r="AW2491" s="116">
        <v>0.50625835890000004</v>
      </c>
    </row>
    <row r="2492" spans="1:49" x14ac:dyDescent="0.25">
      <c r="A2492" s="127">
        <v>190000</v>
      </c>
      <c r="B2492" s="127">
        <v>780000</v>
      </c>
      <c r="C2492" s="127">
        <v>780000</v>
      </c>
      <c r="D2492" s="116" t="s">
        <v>314</v>
      </c>
      <c r="E2492" s="116" t="s">
        <v>315</v>
      </c>
      <c r="F2492" s="116" t="s">
        <v>316</v>
      </c>
      <c r="G2492" s="116" t="s">
        <v>317</v>
      </c>
      <c r="H2492" s="116">
        <v>0.36</v>
      </c>
      <c r="I2492" s="116">
        <v>0.57999999999999996</v>
      </c>
      <c r="J2492" s="116" t="s">
        <v>268</v>
      </c>
      <c r="K2492" s="116">
        <v>0.56501842229520005</v>
      </c>
      <c r="L2492" s="116">
        <v>3863.6662296592299</v>
      </c>
      <c r="M2492" s="116">
        <v>10.121834316018701</v>
      </c>
      <c r="N2492" s="116">
        <v>1.5499675384234599</v>
      </c>
      <c r="O2492" s="116">
        <v>5.7190228559703504</v>
      </c>
      <c r="P2492" s="116">
        <v>0.87576021316880004</v>
      </c>
      <c r="Q2492" s="116">
        <v>2183.0425973573101</v>
      </c>
      <c r="R2492" s="116">
        <v>1210</v>
      </c>
      <c r="S2492" s="116" t="s">
        <v>318</v>
      </c>
      <c r="T2492" s="116">
        <v>1210</v>
      </c>
      <c r="U2492" s="116" t="s">
        <v>268</v>
      </c>
      <c r="V2492" s="116" t="s">
        <v>268</v>
      </c>
      <c r="Z2492" s="116">
        <v>0</v>
      </c>
      <c r="AA2492" s="116">
        <v>1</v>
      </c>
      <c r="AB2492" s="116">
        <v>5.7190228559703504</v>
      </c>
      <c r="AC2492" s="116">
        <v>0.87576021316880004</v>
      </c>
      <c r="AD2492" s="116">
        <v>2183.0425973573101</v>
      </c>
      <c r="AF2492" s="116">
        <v>-1</v>
      </c>
      <c r="AG2492" s="116">
        <v>-1</v>
      </c>
      <c r="AH2492" s="116">
        <v>-1</v>
      </c>
      <c r="AI2492" s="116">
        <v>-1</v>
      </c>
      <c r="AJ2492" s="116">
        <v>0</v>
      </c>
      <c r="AM2492" s="116" t="s">
        <v>319</v>
      </c>
      <c r="AN2492" s="116">
        <v>-1</v>
      </c>
      <c r="AQ2492" s="116">
        <v>778</v>
      </c>
      <c r="AR2492" s="116" t="s">
        <v>329</v>
      </c>
      <c r="AS2492" s="116" t="s">
        <v>250</v>
      </c>
      <c r="AT2492" s="116" t="s">
        <v>268</v>
      </c>
      <c r="AV2492" s="116">
        <v>199.56715064558799</v>
      </c>
      <c r="AW2492" s="116">
        <v>1.7705130553999999</v>
      </c>
    </row>
    <row r="2493" spans="1:49" x14ac:dyDescent="0.25">
      <c r="A2493" s="127">
        <v>190000</v>
      </c>
      <c r="B2493" s="127">
        <v>780000</v>
      </c>
      <c r="C2493" s="127">
        <v>780000</v>
      </c>
      <c r="D2493" s="116" t="s">
        <v>314</v>
      </c>
      <c r="E2493" s="116" t="s">
        <v>315</v>
      </c>
      <c r="F2493" s="116" t="s">
        <v>316</v>
      </c>
      <c r="G2493" s="116" t="s">
        <v>317</v>
      </c>
      <c r="H2493" s="116">
        <v>0.36</v>
      </c>
      <c r="I2493" s="116">
        <v>0.57999999999999996</v>
      </c>
      <c r="J2493" s="116" t="s">
        <v>268</v>
      </c>
      <c r="K2493" s="116">
        <v>3.7031813470279999E-2</v>
      </c>
      <c r="L2493" s="116">
        <v>3863.6662296592299</v>
      </c>
      <c r="M2493" s="116">
        <v>10.121834316018701</v>
      </c>
      <c r="N2493" s="116">
        <v>1.5499675384234599</v>
      </c>
      <c r="O2493" s="116">
        <v>0.37482988036795001</v>
      </c>
      <c r="P2493" s="116">
        <v>5.7398108767889998E-2</v>
      </c>
      <c r="Q2493" s="116">
        <v>143.07856712818699</v>
      </c>
      <c r="R2493" s="116">
        <v>1310</v>
      </c>
      <c r="S2493" s="116" t="s">
        <v>318</v>
      </c>
      <c r="T2493" s="116">
        <v>1310</v>
      </c>
      <c r="U2493" s="116" t="s">
        <v>268</v>
      </c>
      <c r="V2493" s="116" t="s">
        <v>268</v>
      </c>
      <c r="Z2493" s="116">
        <v>0</v>
      </c>
      <c r="AA2493" s="116">
        <v>1</v>
      </c>
      <c r="AB2493" s="116">
        <v>0.37482988036795001</v>
      </c>
      <c r="AC2493" s="116">
        <v>5.7398108767889998E-2</v>
      </c>
      <c r="AD2493" s="116">
        <v>143.07856712818699</v>
      </c>
      <c r="AF2493" s="116">
        <v>-1</v>
      </c>
      <c r="AG2493" s="116">
        <v>-1</v>
      </c>
      <c r="AH2493" s="116">
        <v>-1</v>
      </c>
      <c r="AI2493" s="116">
        <v>-1</v>
      </c>
      <c r="AJ2493" s="116">
        <v>0</v>
      </c>
      <c r="AM2493" s="116" t="s">
        <v>319</v>
      </c>
      <c r="AN2493" s="116">
        <v>-1</v>
      </c>
      <c r="AQ2493" s="116">
        <v>778</v>
      </c>
      <c r="AR2493" s="116" t="s">
        <v>329</v>
      </c>
      <c r="AS2493" s="116" t="s">
        <v>250</v>
      </c>
      <c r="AT2493" s="116" t="s">
        <v>268</v>
      </c>
      <c r="AV2493" s="116">
        <v>68.466047904635204</v>
      </c>
      <c r="AW2493" s="116">
        <v>0.1160410115</v>
      </c>
    </row>
    <row r="2494" spans="1:49" x14ac:dyDescent="0.25">
      <c r="A2494" s="127">
        <v>190000</v>
      </c>
      <c r="B2494" s="127">
        <v>780000</v>
      </c>
      <c r="C2494" s="127">
        <v>780000</v>
      </c>
      <c r="D2494" s="116" t="s">
        <v>314</v>
      </c>
      <c r="E2494" s="116" t="s">
        <v>315</v>
      </c>
      <c r="F2494" s="116" t="s">
        <v>316</v>
      </c>
      <c r="G2494" s="116" t="s">
        <v>317</v>
      </c>
      <c r="H2494" s="116">
        <v>0.36</v>
      </c>
      <c r="I2494" s="116">
        <v>0.57999999999999996</v>
      </c>
      <c r="J2494" s="116" t="s">
        <v>268</v>
      </c>
      <c r="K2494" s="116">
        <v>1.571321806351E-2</v>
      </c>
      <c r="L2494" s="116">
        <v>3863.6662296592299</v>
      </c>
      <c r="M2494" s="116">
        <v>10.121834316018701</v>
      </c>
      <c r="N2494" s="116">
        <v>1.5499675384234599</v>
      </c>
      <c r="O2494" s="116">
        <v>0.15904658981038999</v>
      </c>
      <c r="P2494" s="116">
        <v>2.4354977922620001E-2</v>
      </c>
      <c r="Q2494" s="116">
        <v>60.710629991281998</v>
      </c>
      <c r="R2494" s="116">
        <v>1310</v>
      </c>
      <c r="S2494" s="116" t="s">
        <v>318</v>
      </c>
      <c r="T2494" s="116">
        <v>1310</v>
      </c>
      <c r="U2494" s="116" t="s">
        <v>268</v>
      </c>
      <c r="V2494" s="116" t="s">
        <v>268</v>
      </c>
      <c r="Z2494" s="116">
        <v>0</v>
      </c>
      <c r="AA2494" s="116">
        <v>1</v>
      </c>
      <c r="AB2494" s="116">
        <v>0.15904658981038999</v>
      </c>
      <c r="AC2494" s="116">
        <v>2.4354977922620001E-2</v>
      </c>
      <c r="AD2494" s="116">
        <v>60.710629991281301</v>
      </c>
      <c r="AF2494" s="116">
        <v>-1</v>
      </c>
      <c r="AG2494" s="116">
        <v>-1</v>
      </c>
      <c r="AH2494" s="116">
        <v>-1</v>
      </c>
      <c r="AI2494" s="116">
        <v>-1</v>
      </c>
      <c r="AJ2494" s="116">
        <v>0</v>
      </c>
      <c r="AM2494" s="116" t="s">
        <v>319</v>
      </c>
      <c r="AN2494" s="116">
        <v>-1</v>
      </c>
      <c r="AQ2494" s="116">
        <v>778</v>
      </c>
      <c r="AR2494" s="116" t="s">
        <v>329</v>
      </c>
      <c r="AS2494" s="116" t="s">
        <v>250</v>
      </c>
      <c r="AT2494" s="116" t="s">
        <v>268</v>
      </c>
      <c r="AV2494" s="116">
        <v>34.3123125113692</v>
      </c>
      <c r="AW2494" s="116">
        <v>4.9238142700000001E-2</v>
      </c>
    </row>
    <row r="2495" spans="1:49" x14ac:dyDescent="0.25">
      <c r="A2495" s="127">
        <v>190000</v>
      </c>
      <c r="B2495" s="127">
        <v>780000</v>
      </c>
      <c r="C2495" s="127">
        <v>780000</v>
      </c>
      <c r="D2495" s="116" t="s">
        <v>314</v>
      </c>
      <c r="E2495" s="116" t="s">
        <v>315</v>
      </c>
      <c r="F2495" s="116" t="s">
        <v>316</v>
      </c>
      <c r="G2495" s="116" t="s">
        <v>317</v>
      </c>
      <c r="H2495" s="116">
        <v>0.36</v>
      </c>
      <c r="I2495" s="116">
        <v>0.57999999999999996</v>
      </c>
      <c r="J2495" s="116" t="s">
        <v>268</v>
      </c>
      <c r="K2495" s="116">
        <v>0.52638187961365002</v>
      </c>
      <c r="L2495" s="116">
        <v>3866.8323325912802</v>
      </c>
      <c r="M2495" s="116">
        <v>10.232261016157</v>
      </c>
      <c r="N2495" s="116">
        <v>1.5085525353507501</v>
      </c>
      <c r="O2495" s="116">
        <v>5.3860767863822598</v>
      </c>
      <c r="P2495" s="116">
        <v>0.79407471905386995</v>
      </c>
      <c r="Q2495" s="116">
        <v>2035.4304713802501</v>
      </c>
      <c r="R2495" s="116">
        <v>1210</v>
      </c>
      <c r="S2495" s="116" t="s">
        <v>318</v>
      </c>
      <c r="T2495" s="116">
        <v>1210</v>
      </c>
      <c r="U2495" s="116" t="s">
        <v>268</v>
      </c>
      <c r="V2495" s="116" t="s">
        <v>268</v>
      </c>
      <c r="Z2495" s="116">
        <v>0</v>
      </c>
      <c r="AA2495" s="116">
        <v>1</v>
      </c>
      <c r="AB2495" s="116">
        <v>5.3860767863822598</v>
      </c>
      <c r="AC2495" s="116">
        <v>0.79407471905386995</v>
      </c>
      <c r="AD2495" s="116">
        <v>2035.4304713802501</v>
      </c>
      <c r="AF2495" s="116">
        <v>-1</v>
      </c>
      <c r="AG2495" s="116">
        <v>-1</v>
      </c>
      <c r="AH2495" s="116">
        <v>-1</v>
      </c>
      <c r="AI2495" s="116">
        <v>-1</v>
      </c>
      <c r="AJ2495" s="116">
        <v>0</v>
      </c>
      <c r="AM2495" s="116" t="s">
        <v>319</v>
      </c>
      <c r="AN2495" s="116">
        <v>-1</v>
      </c>
      <c r="AQ2495" s="116">
        <v>778</v>
      </c>
      <c r="AR2495" s="116" t="s">
        <v>329</v>
      </c>
      <c r="AS2495" s="116" t="s">
        <v>250</v>
      </c>
      <c r="AT2495" s="116" t="s">
        <v>268</v>
      </c>
      <c r="AV2495" s="116">
        <v>199.78898782329699</v>
      </c>
      <c r="AW2495" s="116">
        <v>1.6507951917000001</v>
      </c>
    </row>
    <row r="2496" spans="1:49" x14ac:dyDescent="0.25">
      <c r="A2496" s="127">
        <v>190000</v>
      </c>
      <c r="B2496" s="127">
        <v>780000</v>
      </c>
      <c r="C2496" s="127">
        <v>780000</v>
      </c>
      <c r="D2496" s="116" t="s">
        <v>314</v>
      </c>
      <c r="E2496" s="116" t="s">
        <v>315</v>
      </c>
      <c r="F2496" s="116" t="s">
        <v>316</v>
      </c>
      <c r="G2496" s="116" t="s">
        <v>317</v>
      </c>
      <c r="H2496" s="116">
        <v>0.36</v>
      </c>
      <c r="I2496" s="116">
        <v>0.57999999999999996</v>
      </c>
      <c r="J2496" s="116" t="s">
        <v>268</v>
      </c>
      <c r="K2496" s="116">
        <v>2.5924575001320001E-2</v>
      </c>
      <c r="L2496" s="116">
        <v>3866.8323325912802</v>
      </c>
      <c r="M2496" s="116">
        <v>10.232261016157</v>
      </c>
      <c r="N2496" s="116">
        <v>1.5085525353507501</v>
      </c>
      <c r="O2496" s="116">
        <v>0.2652670181465</v>
      </c>
      <c r="P2496" s="116">
        <v>3.9108583346140001E-2</v>
      </c>
      <c r="Q2496" s="116">
        <v>100.24598482381499</v>
      </c>
      <c r="R2496" s="116">
        <v>1750</v>
      </c>
      <c r="S2496" s="116" t="s">
        <v>321</v>
      </c>
      <c r="T2496" s="116">
        <v>1750</v>
      </c>
      <c r="U2496" s="116" t="s">
        <v>268</v>
      </c>
      <c r="V2496" s="116" t="s">
        <v>268</v>
      </c>
      <c r="Z2496" s="116">
        <v>0</v>
      </c>
      <c r="AA2496" s="116">
        <v>1</v>
      </c>
      <c r="AB2496" s="116">
        <v>0.2652670181465</v>
      </c>
      <c r="AC2496" s="116">
        <v>3.9108583346140001E-2</v>
      </c>
      <c r="AD2496" s="116">
        <v>100.24598482381499</v>
      </c>
      <c r="AF2496" s="116">
        <v>-1</v>
      </c>
      <c r="AG2496" s="116">
        <v>-1</v>
      </c>
      <c r="AH2496" s="116">
        <v>-1</v>
      </c>
      <c r="AI2496" s="116">
        <v>-1</v>
      </c>
      <c r="AJ2496" s="116">
        <v>0</v>
      </c>
      <c r="AM2496" s="116" t="s">
        <v>319</v>
      </c>
      <c r="AN2496" s="116">
        <v>-1</v>
      </c>
      <c r="AQ2496" s="116">
        <v>778</v>
      </c>
      <c r="AR2496" s="116" t="s">
        <v>329</v>
      </c>
      <c r="AS2496" s="116" t="s">
        <v>250</v>
      </c>
      <c r="AT2496" s="116" t="s">
        <v>268</v>
      </c>
      <c r="AV2496" s="116">
        <v>43.827099300098403</v>
      </c>
      <c r="AW2496" s="116">
        <v>8.1302501900000004E-2</v>
      </c>
    </row>
    <row r="2497" spans="1:49" x14ac:dyDescent="0.25">
      <c r="A2497" s="127">
        <v>190000</v>
      </c>
      <c r="B2497" s="127">
        <v>780000</v>
      </c>
      <c r="C2497" s="127">
        <v>780000</v>
      </c>
      <c r="D2497" s="116" t="s">
        <v>314</v>
      </c>
      <c r="E2497" s="116" t="s">
        <v>315</v>
      </c>
      <c r="F2497" s="116" t="s">
        <v>316</v>
      </c>
      <c r="G2497" s="116" t="s">
        <v>317</v>
      </c>
      <c r="H2497" s="116">
        <v>0.36</v>
      </c>
      <c r="I2497" s="116">
        <v>0.57999999999999996</v>
      </c>
      <c r="J2497" s="116" t="s">
        <v>268</v>
      </c>
      <c r="K2497" s="116">
        <v>6.5456901849009999E-2</v>
      </c>
      <c r="L2497" s="116">
        <v>3866.8323325912802</v>
      </c>
      <c r="M2497" s="116">
        <v>10.232261016157</v>
      </c>
      <c r="N2497" s="116">
        <v>1.5085525353507501</v>
      </c>
      <c r="O2497" s="116">
        <v>0.66977210502811002</v>
      </c>
      <c r="P2497" s="116">
        <v>9.8745175240539995E-2</v>
      </c>
      <c r="Q2497" s="116">
        <v>253.110864461033</v>
      </c>
      <c r="R2497" s="116">
        <v>1750</v>
      </c>
      <c r="S2497" s="116" t="s">
        <v>321</v>
      </c>
      <c r="T2497" s="116">
        <v>1750</v>
      </c>
      <c r="U2497" s="116" t="s">
        <v>268</v>
      </c>
      <c r="V2497" s="116" t="s">
        <v>268</v>
      </c>
      <c r="Z2497" s="116">
        <v>0</v>
      </c>
      <c r="AA2497" s="116">
        <v>1</v>
      </c>
      <c r="AB2497" s="116">
        <v>0.66977210502811002</v>
      </c>
      <c r="AC2497" s="116">
        <v>9.8745175240539995E-2</v>
      </c>
      <c r="AD2497" s="116">
        <v>253.110864461034</v>
      </c>
      <c r="AF2497" s="116">
        <v>-1</v>
      </c>
      <c r="AG2497" s="116">
        <v>-1</v>
      </c>
      <c r="AH2497" s="116">
        <v>-1</v>
      </c>
      <c r="AI2497" s="116">
        <v>-1</v>
      </c>
      <c r="AJ2497" s="116">
        <v>0</v>
      </c>
      <c r="AM2497" s="116" t="s">
        <v>319</v>
      </c>
      <c r="AN2497" s="116">
        <v>-1</v>
      </c>
      <c r="AQ2497" s="116">
        <v>778</v>
      </c>
      <c r="AR2497" s="116" t="s">
        <v>329</v>
      </c>
      <c r="AS2497" s="116" t="s">
        <v>250</v>
      </c>
      <c r="AT2497" s="116" t="s">
        <v>268</v>
      </c>
      <c r="AV2497" s="116">
        <v>65.454291757738403</v>
      </c>
      <c r="AW2497" s="116">
        <v>0.20528050649999999</v>
      </c>
    </row>
    <row r="2498" spans="1:49" x14ac:dyDescent="0.25">
      <c r="A2498" s="127">
        <v>190000</v>
      </c>
      <c r="B2498" s="127">
        <v>780000</v>
      </c>
      <c r="C2498" s="127">
        <v>780000</v>
      </c>
      <c r="D2498" s="116" t="s">
        <v>314</v>
      </c>
      <c r="E2498" s="116" t="s">
        <v>315</v>
      </c>
      <c r="F2498" s="116" t="s">
        <v>316</v>
      </c>
      <c r="G2498" s="116" t="s">
        <v>317</v>
      </c>
      <c r="H2498" s="116">
        <v>0.36</v>
      </c>
      <c r="I2498" s="116">
        <v>0.57999999999999996</v>
      </c>
      <c r="J2498" s="116" t="s">
        <v>268</v>
      </c>
      <c r="K2498" s="116">
        <v>7.3501716382000002E-4</v>
      </c>
      <c r="L2498" s="116">
        <v>3879.4030084893898</v>
      </c>
      <c r="M2498" s="116">
        <v>11.219487766468401</v>
      </c>
      <c r="N2498" s="116">
        <v>2.16821365201859</v>
      </c>
      <c r="O2498" s="116">
        <v>8.2465160777199994E-3</v>
      </c>
      <c r="P2498" s="116">
        <v>1.5936742490799999E-3</v>
      </c>
      <c r="Q2498" s="116">
        <v>2.8514277966495598</v>
      </c>
      <c r="R2498" s="116">
        <v>1210</v>
      </c>
      <c r="S2498" s="116" t="s">
        <v>318</v>
      </c>
      <c r="T2498" s="116">
        <v>1210</v>
      </c>
      <c r="U2498" s="116" t="s">
        <v>268</v>
      </c>
      <c r="V2498" s="116" t="s">
        <v>268</v>
      </c>
      <c r="Z2498" s="116">
        <v>0</v>
      </c>
      <c r="AA2498" s="116">
        <v>1</v>
      </c>
      <c r="AB2498" s="116">
        <v>8.2465160777199994E-3</v>
      </c>
      <c r="AC2498" s="116">
        <v>1.5936742490799999E-3</v>
      </c>
      <c r="AD2498" s="116">
        <v>2.85142779665038</v>
      </c>
      <c r="AF2498" s="116">
        <v>-1</v>
      </c>
      <c r="AG2498" s="116">
        <v>-1</v>
      </c>
      <c r="AH2498" s="116">
        <v>-1</v>
      </c>
      <c r="AI2498" s="116">
        <v>-1</v>
      </c>
      <c r="AJ2498" s="116">
        <v>0</v>
      </c>
      <c r="AM2498" s="116" t="s">
        <v>319</v>
      </c>
      <c r="AN2498" s="116">
        <v>-1</v>
      </c>
      <c r="AQ2498" s="116">
        <v>778</v>
      </c>
      <c r="AR2498" s="116" t="s">
        <v>329</v>
      </c>
      <c r="AS2498" s="116" t="s">
        <v>250</v>
      </c>
      <c r="AT2498" s="116" t="s">
        <v>268</v>
      </c>
      <c r="AV2498" s="116">
        <v>7.8040164792059397</v>
      </c>
      <c r="AW2498" s="116">
        <v>2.3125935000000001E-3</v>
      </c>
    </row>
    <row r="2499" spans="1:49" x14ac:dyDescent="0.25">
      <c r="A2499" s="127">
        <v>190000</v>
      </c>
      <c r="B2499" s="127">
        <v>780000</v>
      </c>
      <c r="C2499" s="127">
        <v>780000</v>
      </c>
      <c r="D2499" s="116" t="s">
        <v>314</v>
      </c>
      <c r="E2499" s="116" t="s">
        <v>315</v>
      </c>
      <c r="F2499" s="116" t="s">
        <v>316</v>
      </c>
      <c r="G2499" s="116" t="s">
        <v>317</v>
      </c>
      <c r="H2499" s="116">
        <v>0.36</v>
      </c>
      <c r="I2499" s="116">
        <v>0.57999999999999996</v>
      </c>
      <c r="J2499" s="116" t="s">
        <v>268</v>
      </c>
      <c r="K2499" s="116">
        <v>3.0222208061209999E-2</v>
      </c>
      <c r="L2499" s="116">
        <v>3879.4030084893898</v>
      </c>
      <c r="M2499" s="116">
        <v>11.219487766468401</v>
      </c>
      <c r="N2499" s="116">
        <v>2.16821365201859</v>
      </c>
      <c r="O2499" s="116">
        <v>0.33907769361842</v>
      </c>
      <c r="P2499" s="116">
        <v>6.5528204112460006E-2</v>
      </c>
      <c r="Q2499" s="116">
        <v>117.244124875854</v>
      </c>
      <c r="R2499" s="116">
        <v>1310</v>
      </c>
      <c r="S2499" s="116" t="s">
        <v>318</v>
      </c>
      <c r="T2499" s="116">
        <v>1310</v>
      </c>
      <c r="U2499" s="116" t="s">
        <v>268</v>
      </c>
      <c r="V2499" s="116" t="s">
        <v>268</v>
      </c>
      <c r="Z2499" s="116">
        <v>0</v>
      </c>
      <c r="AA2499" s="116">
        <v>1</v>
      </c>
      <c r="AB2499" s="116">
        <v>0.33907769361842</v>
      </c>
      <c r="AC2499" s="116">
        <v>6.5528204112460006E-2</v>
      </c>
      <c r="AD2499" s="116">
        <v>117.244124875853</v>
      </c>
      <c r="AF2499" s="116">
        <v>-1</v>
      </c>
      <c r="AG2499" s="116">
        <v>-1</v>
      </c>
      <c r="AH2499" s="116">
        <v>-1</v>
      </c>
      <c r="AI2499" s="116">
        <v>-1</v>
      </c>
      <c r="AJ2499" s="116">
        <v>0</v>
      </c>
      <c r="AM2499" s="116" t="s">
        <v>319</v>
      </c>
      <c r="AN2499" s="116">
        <v>-1</v>
      </c>
      <c r="AQ2499" s="116">
        <v>778</v>
      </c>
      <c r="AR2499" s="116" t="s">
        <v>329</v>
      </c>
      <c r="AS2499" s="116" t="s">
        <v>250</v>
      </c>
      <c r="AT2499" s="116" t="s">
        <v>268</v>
      </c>
      <c r="AV2499" s="116">
        <v>102.923209588069</v>
      </c>
      <c r="AW2499" s="116">
        <v>9.5088503500000005E-2</v>
      </c>
    </row>
    <row r="2500" spans="1:49" x14ac:dyDescent="0.25">
      <c r="A2500" s="127">
        <v>190000</v>
      </c>
      <c r="B2500" s="127">
        <v>780000</v>
      </c>
      <c r="C2500" s="127">
        <v>780000</v>
      </c>
      <c r="D2500" s="116" t="s">
        <v>314</v>
      </c>
      <c r="E2500" s="116" t="s">
        <v>315</v>
      </c>
      <c r="F2500" s="116" t="s">
        <v>316</v>
      </c>
      <c r="G2500" s="116" t="s">
        <v>317</v>
      </c>
      <c r="H2500" s="116">
        <v>0.36</v>
      </c>
      <c r="I2500" s="116">
        <v>0.57999999999999996</v>
      </c>
      <c r="J2500" s="116" t="s">
        <v>268</v>
      </c>
      <c r="K2500" s="116">
        <v>0.35472597046840998</v>
      </c>
      <c r="L2500" s="116">
        <v>3879.4030084893898</v>
      </c>
      <c r="M2500" s="116">
        <v>11.219487766468401</v>
      </c>
      <c r="N2500" s="116">
        <v>2.16821365201859</v>
      </c>
      <c r="O2500" s="116">
        <v>3.97984368611906</v>
      </c>
      <c r="P2500" s="116">
        <v>0.76912169189516999</v>
      </c>
      <c r="Q2500" s="116">
        <v>1376.1249970245001</v>
      </c>
      <c r="R2500" s="116">
        <v>1310</v>
      </c>
      <c r="S2500" s="116" t="s">
        <v>318</v>
      </c>
      <c r="T2500" s="116">
        <v>1310</v>
      </c>
      <c r="U2500" s="116" t="s">
        <v>268</v>
      </c>
      <c r="V2500" s="116" t="s">
        <v>268</v>
      </c>
      <c r="Z2500" s="116">
        <v>0</v>
      </c>
      <c r="AA2500" s="116">
        <v>1</v>
      </c>
      <c r="AB2500" s="116">
        <v>3.97984368611906</v>
      </c>
      <c r="AC2500" s="116">
        <v>0.76912169189516999</v>
      </c>
      <c r="AD2500" s="116">
        <v>1376.1249970245001</v>
      </c>
      <c r="AF2500" s="116">
        <v>-1</v>
      </c>
      <c r="AG2500" s="116">
        <v>-1</v>
      </c>
      <c r="AH2500" s="116">
        <v>-1</v>
      </c>
      <c r="AI2500" s="116">
        <v>-1</v>
      </c>
      <c r="AJ2500" s="116">
        <v>0</v>
      </c>
      <c r="AM2500" s="116" t="s">
        <v>319</v>
      </c>
      <c r="AN2500" s="116">
        <v>-1</v>
      </c>
      <c r="AQ2500" s="116">
        <v>778</v>
      </c>
      <c r="AR2500" s="116" t="s">
        <v>329</v>
      </c>
      <c r="AS2500" s="116" t="s">
        <v>250</v>
      </c>
      <c r="AT2500" s="116" t="s">
        <v>268</v>
      </c>
      <c r="AV2500" s="116">
        <v>155.54986899054001</v>
      </c>
      <c r="AW2500" s="116">
        <v>1.1160786675000001</v>
      </c>
    </row>
    <row r="2501" spans="1:49" x14ac:dyDescent="0.25">
      <c r="A2501" s="127">
        <v>190000</v>
      </c>
      <c r="B2501" s="127">
        <v>780000</v>
      </c>
      <c r="C2501" s="127">
        <v>780000</v>
      </c>
      <c r="D2501" s="116" t="s">
        <v>314</v>
      </c>
      <c r="E2501" s="116" t="s">
        <v>315</v>
      </c>
      <c r="F2501" s="116" t="s">
        <v>316</v>
      </c>
      <c r="G2501" s="116" t="s">
        <v>317</v>
      </c>
      <c r="H2501" s="116">
        <v>0.36</v>
      </c>
      <c r="I2501" s="116">
        <v>0.57999999999999996</v>
      </c>
      <c r="J2501" s="116" t="s">
        <v>268</v>
      </c>
      <c r="K2501" s="116">
        <v>0.23208025779034</v>
      </c>
      <c r="L2501" s="116">
        <v>3879.4030084893898</v>
      </c>
      <c r="M2501" s="116">
        <v>11.219487766468401</v>
      </c>
      <c r="N2501" s="116">
        <v>2.16821365201859</v>
      </c>
      <c r="O2501" s="116">
        <v>2.6038216131176202</v>
      </c>
      <c r="P2501" s="116">
        <v>0.50319958330502002</v>
      </c>
      <c r="Q2501" s="116">
        <v>900.33285028286105</v>
      </c>
      <c r="R2501" s="116">
        <v>1310</v>
      </c>
      <c r="S2501" s="116" t="s">
        <v>318</v>
      </c>
      <c r="T2501" s="116">
        <v>1310</v>
      </c>
      <c r="U2501" s="116" t="s">
        <v>268</v>
      </c>
      <c r="V2501" s="116" t="s">
        <v>268</v>
      </c>
      <c r="Z2501" s="116">
        <v>0</v>
      </c>
      <c r="AA2501" s="116">
        <v>1</v>
      </c>
      <c r="AB2501" s="116">
        <v>2.6038216131176202</v>
      </c>
      <c r="AC2501" s="116">
        <v>0.50319958330502002</v>
      </c>
      <c r="AD2501" s="116">
        <v>900.33285028286105</v>
      </c>
      <c r="AF2501" s="116">
        <v>-1</v>
      </c>
      <c r="AG2501" s="116">
        <v>-1</v>
      </c>
      <c r="AH2501" s="116">
        <v>-1</v>
      </c>
      <c r="AI2501" s="116">
        <v>-1</v>
      </c>
      <c r="AJ2501" s="116">
        <v>0</v>
      </c>
      <c r="AM2501" s="116" t="s">
        <v>319</v>
      </c>
      <c r="AN2501" s="116">
        <v>-1</v>
      </c>
      <c r="AQ2501" s="116">
        <v>778</v>
      </c>
      <c r="AR2501" s="116" t="s">
        <v>329</v>
      </c>
      <c r="AS2501" s="116" t="s">
        <v>250</v>
      </c>
      <c r="AT2501" s="116" t="s">
        <v>268</v>
      </c>
      <c r="AV2501" s="116">
        <v>134.286280145311</v>
      </c>
      <c r="AW2501" s="116">
        <v>0.73019695890000003</v>
      </c>
    </row>
    <row r="2502" spans="1:49" x14ac:dyDescent="0.25">
      <c r="A2502" s="127">
        <v>190000</v>
      </c>
      <c r="B2502" s="127">
        <v>780000</v>
      </c>
      <c r="C2502" s="127">
        <v>780000</v>
      </c>
      <c r="D2502" s="116" t="s">
        <v>314</v>
      </c>
      <c r="E2502" s="116" t="s">
        <v>315</v>
      </c>
      <c r="F2502" s="116" t="s">
        <v>316</v>
      </c>
      <c r="G2502" s="116" t="s">
        <v>317</v>
      </c>
      <c r="H2502" s="116">
        <v>0.36</v>
      </c>
      <c r="I2502" s="116">
        <v>0.57999999999999996</v>
      </c>
      <c r="J2502" s="116" t="s">
        <v>268</v>
      </c>
      <c r="K2502" s="116">
        <v>0.44024555540348997</v>
      </c>
      <c r="L2502" s="116">
        <v>3817.16072609617</v>
      </c>
      <c r="M2502" s="116">
        <v>10.842440563310401</v>
      </c>
      <c r="N2502" s="116">
        <v>1.8087337729625701</v>
      </c>
      <c r="O2502" s="116">
        <v>4.7733362677239404</v>
      </c>
      <c r="P2502" s="116">
        <v>0.79628700445496003</v>
      </c>
      <c r="Q2502" s="116">
        <v>1680.4880439246001</v>
      </c>
      <c r="R2502" s="116">
        <v>1210</v>
      </c>
      <c r="S2502" s="116" t="s">
        <v>318</v>
      </c>
      <c r="T2502" s="116">
        <v>1210</v>
      </c>
      <c r="U2502" s="116" t="s">
        <v>268</v>
      </c>
      <c r="V2502" s="116" t="s">
        <v>268</v>
      </c>
      <c r="Z2502" s="116">
        <v>0</v>
      </c>
      <c r="AA2502" s="116">
        <v>1</v>
      </c>
      <c r="AB2502" s="116">
        <v>4.7733362677239404</v>
      </c>
      <c r="AC2502" s="116">
        <v>0.79628700445496003</v>
      </c>
      <c r="AD2502" s="116">
        <v>1680.4880439246001</v>
      </c>
      <c r="AF2502" s="116">
        <v>-1</v>
      </c>
      <c r="AG2502" s="116">
        <v>-1</v>
      </c>
      <c r="AH2502" s="116">
        <v>-1</v>
      </c>
      <c r="AI2502" s="116">
        <v>-1</v>
      </c>
      <c r="AJ2502" s="116">
        <v>0</v>
      </c>
      <c r="AM2502" s="116" t="s">
        <v>319</v>
      </c>
      <c r="AN2502" s="116">
        <v>-1</v>
      </c>
      <c r="AQ2502" s="116">
        <v>778</v>
      </c>
      <c r="AR2502" s="116" t="s">
        <v>329</v>
      </c>
      <c r="AS2502" s="116" t="s">
        <v>250</v>
      </c>
      <c r="AT2502" s="116" t="s">
        <v>268</v>
      </c>
      <c r="AV2502" s="116">
        <v>263.38582580255701</v>
      </c>
      <c r="AW2502" s="116">
        <v>1.3629262319</v>
      </c>
    </row>
    <row r="2503" spans="1:49" x14ac:dyDescent="0.25">
      <c r="A2503" s="127">
        <v>190000</v>
      </c>
      <c r="B2503" s="127">
        <v>780000</v>
      </c>
      <c r="C2503" s="127">
        <v>780000</v>
      </c>
      <c r="D2503" s="116" t="s">
        <v>314</v>
      </c>
      <c r="E2503" s="116" t="s">
        <v>315</v>
      </c>
      <c r="F2503" s="116" t="s">
        <v>316</v>
      </c>
      <c r="G2503" s="116" t="s">
        <v>317</v>
      </c>
      <c r="H2503" s="116">
        <v>0.36</v>
      </c>
      <c r="I2503" s="116">
        <v>0.57999999999999996</v>
      </c>
      <c r="J2503" s="116" t="s">
        <v>268</v>
      </c>
      <c r="K2503" s="116">
        <v>3.1391131650079999E-2</v>
      </c>
      <c r="L2503" s="116">
        <v>3817.16072609617</v>
      </c>
      <c r="M2503" s="116">
        <v>10.842440563310401</v>
      </c>
      <c r="N2503" s="116">
        <v>1.8087337729625701</v>
      </c>
      <c r="O2503" s="116">
        <v>0.34035647913106998</v>
      </c>
      <c r="P2503" s="116">
        <v>5.6778199987020002E-2</v>
      </c>
      <c r="Q2503" s="116">
        <v>119.824994882411</v>
      </c>
      <c r="R2503" s="116">
        <v>1310</v>
      </c>
      <c r="S2503" s="116" t="s">
        <v>318</v>
      </c>
      <c r="T2503" s="116">
        <v>1310</v>
      </c>
      <c r="U2503" s="116" t="s">
        <v>268</v>
      </c>
      <c r="V2503" s="116" t="s">
        <v>268</v>
      </c>
      <c r="Z2503" s="116">
        <v>0</v>
      </c>
      <c r="AA2503" s="116">
        <v>1</v>
      </c>
      <c r="AB2503" s="116">
        <v>0.34035647913106998</v>
      </c>
      <c r="AC2503" s="116">
        <v>5.6778199987020002E-2</v>
      </c>
      <c r="AD2503" s="116">
        <v>119.824994882411</v>
      </c>
      <c r="AF2503" s="116">
        <v>-1</v>
      </c>
      <c r="AG2503" s="116">
        <v>-1</v>
      </c>
      <c r="AH2503" s="116">
        <v>-1</v>
      </c>
      <c r="AI2503" s="116">
        <v>-1</v>
      </c>
      <c r="AJ2503" s="116">
        <v>0</v>
      </c>
      <c r="AM2503" s="116" t="s">
        <v>319</v>
      </c>
      <c r="AN2503" s="116">
        <v>-1</v>
      </c>
      <c r="AQ2503" s="116">
        <v>778</v>
      </c>
      <c r="AR2503" s="116" t="s">
        <v>329</v>
      </c>
      <c r="AS2503" s="116" t="s">
        <v>250</v>
      </c>
      <c r="AT2503" s="116" t="s">
        <v>268</v>
      </c>
      <c r="AV2503" s="116">
        <v>72.462310648741493</v>
      </c>
      <c r="AW2503" s="116">
        <v>9.7181666599999994E-2</v>
      </c>
    </row>
    <row r="2504" spans="1:49" x14ac:dyDescent="0.25">
      <c r="A2504" s="127">
        <v>190000</v>
      </c>
      <c r="B2504" s="127">
        <v>780000</v>
      </c>
      <c r="C2504" s="127">
        <v>780000</v>
      </c>
      <c r="D2504" s="116" t="s">
        <v>314</v>
      </c>
      <c r="E2504" s="116" t="s">
        <v>315</v>
      </c>
      <c r="F2504" s="116" t="s">
        <v>316</v>
      </c>
      <c r="G2504" s="116" t="s">
        <v>317</v>
      </c>
      <c r="H2504" s="116">
        <v>0.36</v>
      </c>
      <c r="I2504" s="116">
        <v>0.57999999999999996</v>
      </c>
      <c r="J2504" s="116" t="s">
        <v>268</v>
      </c>
      <c r="K2504" s="116">
        <v>0.14612676661432999</v>
      </c>
      <c r="L2504" s="116">
        <v>3817.16072609617</v>
      </c>
      <c r="M2504" s="116">
        <v>10.842440563310401</v>
      </c>
      <c r="N2504" s="116">
        <v>1.8087337729625701</v>
      </c>
      <c r="O2504" s="116">
        <v>1.5843707817246999</v>
      </c>
      <c r="P2504" s="116">
        <v>0.26430441790916998</v>
      </c>
      <c r="Q2504" s="116">
        <v>557.78935455167596</v>
      </c>
      <c r="R2504" s="116">
        <v>1310</v>
      </c>
      <c r="S2504" s="116" t="s">
        <v>318</v>
      </c>
      <c r="T2504" s="116">
        <v>1310</v>
      </c>
      <c r="U2504" s="116" t="s">
        <v>268</v>
      </c>
      <c r="V2504" s="116" t="s">
        <v>268</v>
      </c>
      <c r="Z2504" s="116">
        <v>0</v>
      </c>
      <c r="AA2504" s="116">
        <v>1</v>
      </c>
      <c r="AB2504" s="116">
        <v>1.5843707817246999</v>
      </c>
      <c r="AC2504" s="116">
        <v>0.26430441790916998</v>
      </c>
      <c r="AD2504" s="116">
        <v>557.78935455167596</v>
      </c>
      <c r="AF2504" s="116">
        <v>-1</v>
      </c>
      <c r="AG2504" s="116">
        <v>-1</v>
      </c>
      <c r="AH2504" s="116">
        <v>-1</v>
      </c>
      <c r="AI2504" s="116">
        <v>-1</v>
      </c>
      <c r="AJ2504" s="116">
        <v>0</v>
      </c>
      <c r="AM2504" s="116" t="s">
        <v>319</v>
      </c>
      <c r="AN2504" s="116">
        <v>-1</v>
      </c>
      <c r="AQ2504" s="116">
        <v>778</v>
      </c>
      <c r="AR2504" s="116" t="s">
        <v>329</v>
      </c>
      <c r="AS2504" s="116" t="s">
        <v>250</v>
      </c>
      <c r="AT2504" s="116" t="s">
        <v>268</v>
      </c>
      <c r="AV2504" s="116">
        <v>100.83485664962799</v>
      </c>
      <c r="AW2504" s="116">
        <v>0.45238390470000001</v>
      </c>
    </row>
    <row r="2505" spans="1:49" x14ac:dyDescent="0.25">
      <c r="A2505" s="127">
        <v>190000</v>
      </c>
      <c r="B2505" s="127">
        <v>780000</v>
      </c>
      <c r="C2505" s="127">
        <v>780000</v>
      </c>
      <c r="D2505" s="116" t="s">
        <v>314</v>
      </c>
      <c r="E2505" s="116" t="s">
        <v>315</v>
      </c>
      <c r="F2505" s="116" t="s">
        <v>316</v>
      </c>
      <c r="G2505" s="116" t="s">
        <v>317</v>
      </c>
      <c r="H2505" s="116">
        <v>0.36</v>
      </c>
      <c r="I2505" s="116">
        <v>0.57999999999999996</v>
      </c>
      <c r="J2505" s="116" t="s">
        <v>268</v>
      </c>
      <c r="K2505" s="116">
        <v>0.45740435317659001</v>
      </c>
      <c r="L2505" s="116">
        <v>3843.2099181542098</v>
      </c>
      <c r="M2505" s="116">
        <v>9.9587444804943903</v>
      </c>
      <c r="N2505" s="116">
        <v>1.59799639513447</v>
      </c>
      <c r="O2505" s="116">
        <v>4.5551730775514701</v>
      </c>
      <c r="P2505" s="116">
        <v>0.73093050749499999</v>
      </c>
      <c r="Q2505" s="116">
        <v>1757.90094673518</v>
      </c>
      <c r="R2505" s="116">
        <v>1210</v>
      </c>
      <c r="S2505" s="116" t="s">
        <v>318</v>
      </c>
      <c r="T2505" s="116">
        <v>1210</v>
      </c>
      <c r="U2505" s="116" t="s">
        <v>268</v>
      </c>
      <c r="V2505" s="116" t="s">
        <v>268</v>
      </c>
      <c r="Z2505" s="116">
        <v>0</v>
      </c>
      <c r="AA2505" s="116">
        <v>1</v>
      </c>
      <c r="AB2505" s="116">
        <v>4.5551730775514701</v>
      </c>
      <c r="AC2505" s="116">
        <v>0.73093050749499999</v>
      </c>
      <c r="AD2505" s="116">
        <v>1757.90094673518</v>
      </c>
      <c r="AF2505" s="116">
        <v>-1</v>
      </c>
      <c r="AG2505" s="116">
        <v>-1</v>
      </c>
      <c r="AH2505" s="116">
        <v>-1</v>
      </c>
      <c r="AI2505" s="116">
        <v>-1</v>
      </c>
      <c r="AJ2505" s="116">
        <v>0</v>
      </c>
      <c r="AM2505" s="116" t="s">
        <v>319</v>
      </c>
      <c r="AN2505" s="116">
        <v>-1</v>
      </c>
      <c r="AQ2505" s="116">
        <v>778</v>
      </c>
      <c r="AR2505" s="116" t="s">
        <v>329</v>
      </c>
      <c r="AS2505" s="116" t="s">
        <v>250</v>
      </c>
      <c r="AT2505" s="116" t="s">
        <v>268</v>
      </c>
      <c r="AV2505" s="116">
        <v>200.533487213386</v>
      </c>
      <c r="AW2505" s="116">
        <v>1.4257104191000001</v>
      </c>
    </row>
    <row r="2506" spans="1:49" x14ac:dyDescent="0.25">
      <c r="A2506" s="127">
        <v>190000</v>
      </c>
      <c r="B2506" s="127">
        <v>780000</v>
      </c>
      <c r="C2506" s="127">
        <v>780000</v>
      </c>
      <c r="D2506" s="116" t="s">
        <v>314</v>
      </c>
      <c r="E2506" s="116" t="s">
        <v>315</v>
      </c>
      <c r="F2506" s="116" t="s">
        <v>316</v>
      </c>
      <c r="G2506" s="116" t="s">
        <v>317</v>
      </c>
      <c r="H2506" s="116">
        <v>0.36</v>
      </c>
      <c r="I2506" s="116">
        <v>0.57999999999999996</v>
      </c>
      <c r="J2506" s="116" t="s">
        <v>268</v>
      </c>
      <c r="K2506" s="116">
        <v>4.709331367781E-2</v>
      </c>
      <c r="L2506" s="116">
        <v>3843.2099181542098</v>
      </c>
      <c r="M2506" s="116">
        <v>9.9587444804943903</v>
      </c>
      <c r="N2506" s="116">
        <v>1.59799639513447</v>
      </c>
      <c r="O2506" s="116">
        <v>0.46899027765717</v>
      </c>
      <c r="P2506" s="116">
        <v>7.5254945492089997E-2</v>
      </c>
      <c r="Q2506" s="116">
        <v>180.98949020534101</v>
      </c>
      <c r="R2506" s="116">
        <v>1310</v>
      </c>
      <c r="S2506" s="116" t="s">
        <v>318</v>
      </c>
      <c r="T2506" s="116">
        <v>1310</v>
      </c>
      <c r="U2506" s="116" t="s">
        <v>268</v>
      </c>
      <c r="V2506" s="116" t="s">
        <v>268</v>
      </c>
      <c r="Z2506" s="116">
        <v>0</v>
      </c>
      <c r="AA2506" s="116">
        <v>1</v>
      </c>
      <c r="AB2506" s="116">
        <v>0.46899027765717</v>
      </c>
      <c r="AC2506" s="116">
        <v>7.5254945492089997E-2</v>
      </c>
      <c r="AD2506" s="116">
        <v>180.98949020534201</v>
      </c>
      <c r="AF2506" s="116">
        <v>-1</v>
      </c>
      <c r="AG2506" s="116">
        <v>-1</v>
      </c>
      <c r="AH2506" s="116">
        <v>-1</v>
      </c>
      <c r="AI2506" s="116">
        <v>-1</v>
      </c>
      <c r="AJ2506" s="116">
        <v>0</v>
      </c>
      <c r="AM2506" s="116" t="s">
        <v>319</v>
      </c>
      <c r="AN2506" s="116">
        <v>-1</v>
      </c>
      <c r="AQ2506" s="116">
        <v>778</v>
      </c>
      <c r="AR2506" s="116" t="s">
        <v>329</v>
      </c>
      <c r="AS2506" s="116" t="s">
        <v>250</v>
      </c>
      <c r="AT2506" s="116" t="s">
        <v>268</v>
      </c>
      <c r="AV2506" s="116">
        <v>57.359405919133103</v>
      </c>
      <c r="AW2506" s="116">
        <v>0.1467879077</v>
      </c>
    </row>
    <row r="2507" spans="1:49" x14ac:dyDescent="0.25">
      <c r="A2507" s="127">
        <v>190000</v>
      </c>
      <c r="B2507" s="127">
        <v>780000</v>
      </c>
      <c r="C2507" s="127">
        <v>780000</v>
      </c>
      <c r="D2507" s="116" t="s">
        <v>314</v>
      </c>
      <c r="E2507" s="116" t="s">
        <v>315</v>
      </c>
      <c r="F2507" s="116" t="s">
        <v>316</v>
      </c>
      <c r="G2507" s="116" t="s">
        <v>317</v>
      </c>
      <c r="H2507" s="116">
        <v>0.36</v>
      </c>
      <c r="I2507" s="116">
        <v>0.57999999999999996</v>
      </c>
      <c r="J2507" s="116" t="s">
        <v>268</v>
      </c>
      <c r="K2507" s="116">
        <v>4.0877673479010002E-2</v>
      </c>
      <c r="L2507" s="116">
        <v>3843.2099181542098</v>
      </c>
      <c r="M2507" s="116">
        <v>9.9587444804943903</v>
      </c>
      <c r="N2507" s="116">
        <v>1.59799639513447</v>
      </c>
      <c r="O2507" s="116">
        <v>0.40709030513458999</v>
      </c>
      <c r="P2507" s="116">
        <v>6.5322374860949994E-2</v>
      </c>
      <c r="Q2507" s="116">
        <v>157.10148014561901</v>
      </c>
      <c r="R2507" s="116">
        <v>1310</v>
      </c>
      <c r="S2507" s="116" t="s">
        <v>318</v>
      </c>
      <c r="T2507" s="116">
        <v>1310</v>
      </c>
      <c r="U2507" s="116" t="s">
        <v>268</v>
      </c>
      <c r="V2507" s="116" t="s">
        <v>268</v>
      </c>
      <c r="Z2507" s="116">
        <v>0</v>
      </c>
      <c r="AA2507" s="116">
        <v>1</v>
      </c>
      <c r="AB2507" s="116">
        <v>0.40709030513458999</v>
      </c>
      <c r="AC2507" s="116">
        <v>6.5322374860949994E-2</v>
      </c>
      <c r="AD2507" s="116">
        <v>157.10148014561901</v>
      </c>
      <c r="AF2507" s="116">
        <v>-1</v>
      </c>
      <c r="AG2507" s="116">
        <v>-1</v>
      </c>
      <c r="AH2507" s="116">
        <v>-1</v>
      </c>
      <c r="AI2507" s="116">
        <v>-1</v>
      </c>
      <c r="AJ2507" s="116">
        <v>0</v>
      </c>
      <c r="AM2507" s="116" t="s">
        <v>319</v>
      </c>
      <c r="AN2507" s="116">
        <v>-1</v>
      </c>
      <c r="AQ2507" s="116">
        <v>778</v>
      </c>
      <c r="AR2507" s="116" t="s">
        <v>329</v>
      </c>
      <c r="AS2507" s="116" t="s">
        <v>250</v>
      </c>
      <c r="AT2507" s="116" t="s">
        <v>268</v>
      </c>
      <c r="AV2507" s="116">
        <v>52.920471987444003</v>
      </c>
      <c r="AW2507" s="116">
        <v>0.12741401469999999</v>
      </c>
    </row>
    <row r="2508" spans="1:49" x14ac:dyDescent="0.25">
      <c r="A2508" s="127">
        <v>190000</v>
      </c>
      <c r="B2508" s="127">
        <v>780000</v>
      </c>
      <c r="C2508" s="127">
        <v>780000</v>
      </c>
      <c r="D2508" s="116" t="s">
        <v>314</v>
      </c>
      <c r="E2508" s="116" t="s">
        <v>315</v>
      </c>
      <c r="F2508" s="116" t="s">
        <v>316</v>
      </c>
      <c r="G2508" s="116" t="s">
        <v>317</v>
      </c>
      <c r="H2508" s="116">
        <v>0.36</v>
      </c>
      <c r="I2508" s="116">
        <v>0.57999999999999996</v>
      </c>
      <c r="J2508" s="116" t="s">
        <v>268</v>
      </c>
      <c r="K2508" s="116">
        <v>7.2388113265439993E-2</v>
      </c>
      <c r="L2508" s="116">
        <v>3843.2099181542098</v>
      </c>
      <c r="M2508" s="116">
        <v>9.9587444804943903</v>
      </c>
      <c r="N2508" s="116">
        <v>1.59799639513447</v>
      </c>
      <c r="O2508" s="116">
        <v>0.72089472343569005</v>
      </c>
      <c r="P2508" s="116">
        <v>0.11567594404877</v>
      </c>
      <c r="Q2508" s="116">
        <v>278.20271485824401</v>
      </c>
      <c r="R2508" s="116">
        <v>1310</v>
      </c>
      <c r="S2508" s="116" t="s">
        <v>318</v>
      </c>
      <c r="T2508" s="116">
        <v>1310</v>
      </c>
      <c r="U2508" s="116" t="s">
        <v>268</v>
      </c>
      <c r="V2508" s="116" t="s">
        <v>268</v>
      </c>
      <c r="Z2508" s="116">
        <v>0</v>
      </c>
      <c r="AA2508" s="116">
        <v>1</v>
      </c>
      <c r="AB2508" s="116">
        <v>0.72089472343569005</v>
      </c>
      <c r="AC2508" s="116">
        <v>0.11567594404877</v>
      </c>
      <c r="AD2508" s="116">
        <v>278.20271485824298</v>
      </c>
      <c r="AF2508" s="116">
        <v>-1</v>
      </c>
      <c r="AG2508" s="116">
        <v>-1</v>
      </c>
      <c r="AH2508" s="116">
        <v>-1</v>
      </c>
      <c r="AI2508" s="116">
        <v>-1</v>
      </c>
      <c r="AJ2508" s="116">
        <v>0</v>
      </c>
      <c r="AM2508" s="116" t="s">
        <v>319</v>
      </c>
      <c r="AN2508" s="116">
        <v>-1</v>
      </c>
      <c r="AQ2508" s="116">
        <v>778</v>
      </c>
      <c r="AR2508" s="116" t="s">
        <v>329</v>
      </c>
      <c r="AS2508" s="116" t="s">
        <v>250</v>
      </c>
      <c r="AT2508" s="116" t="s">
        <v>268</v>
      </c>
      <c r="AV2508" s="116">
        <v>68.523485053449406</v>
      </c>
      <c r="AW2508" s="116">
        <v>0.2256307501</v>
      </c>
    </row>
    <row r="2509" spans="1:49" x14ac:dyDescent="0.25">
      <c r="A2509" s="127">
        <v>190000</v>
      </c>
      <c r="B2509" s="127">
        <v>780000</v>
      </c>
      <c r="C2509" s="127">
        <v>780000</v>
      </c>
      <c r="D2509" s="116" t="s">
        <v>314</v>
      </c>
      <c r="E2509" s="116" t="s">
        <v>315</v>
      </c>
      <c r="F2509" s="116" t="s">
        <v>316</v>
      </c>
      <c r="G2509" s="116" t="s">
        <v>317</v>
      </c>
      <c r="H2509" s="116">
        <v>0.36</v>
      </c>
      <c r="I2509" s="116">
        <v>0.57999999999999996</v>
      </c>
      <c r="J2509" s="116" t="s">
        <v>268</v>
      </c>
      <c r="K2509" s="116">
        <v>0.28615211675725</v>
      </c>
      <c r="L2509" s="116">
        <v>3827.34905403522</v>
      </c>
      <c r="M2509" s="116">
        <v>11.251149985807601</v>
      </c>
      <c r="N2509" s="116">
        <v>2.01637553553042</v>
      </c>
      <c r="O2509" s="116">
        <v>3.2195403843921802</v>
      </c>
      <c r="P2509" s="116">
        <v>0.57699012766956004</v>
      </c>
      <c r="Q2509" s="116">
        <v>1095.2040333810401</v>
      </c>
      <c r="R2509" s="116">
        <v>1210</v>
      </c>
      <c r="S2509" s="116" t="s">
        <v>318</v>
      </c>
      <c r="T2509" s="116">
        <v>1210</v>
      </c>
      <c r="U2509" s="116" t="s">
        <v>268</v>
      </c>
      <c r="V2509" s="116" t="s">
        <v>268</v>
      </c>
      <c r="Z2509" s="116">
        <v>0</v>
      </c>
      <c r="AA2509" s="116">
        <v>1</v>
      </c>
      <c r="AB2509" s="116">
        <v>3.2195403843921802</v>
      </c>
      <c r="AC2509" s="116">
        <v>0.57699012766956004</v>
      </c>
      <c r="AD2509" s="116">
        <v>1095.2040333810401</v>
      </c>
      <c r="AF2509" s="116">
        <v>-1</v>
      </c>
      <c r="AG2509" s="116">
        <v>-1</v>
      </c>
      <c r="AH2509" s="116">
        <v>-1</v>
      </c>
      <c r="AI2509" s="116">
        <v>-1</v>
      </c>
      <c r="AJ2509" s="116">
        <v>0</v>
      </c>
      <c r="AM2509" s="116" t="s">
        <v>319</v>
      </c>
      <c r="AN2509" s="116">
        <v>-1</v>
      </c>
      <c r="AQ2509" s="116">
        <v>778</v>
      </c>
      <c r="AR2509" s="116" t="s">
        <v>329</v>
      </c>
      <c r="AS2509" s="116" t="s">
        <v>250</v>
      </c>
      <c r="AT2509" s="116" t="s">
        <v>268</v>
      </c>
      <c r="AV2509" s="116">
        <v>179.83215458955601</v>
      </c>
      <c r="AW2509" s="116">
        <v>0.88824333609999995</v>
      </c>
    </row>
    <row r="2510" spans="1:49" x14ac:dyDescent="0.25">
      <c r="A2510" s="127">
        <v>190000</v>
      </c>
      <c r="B2510" s="127">
        <v>780000</v>
      </c>
      <c r="C2510" s="127">
        <v>780000</v>
      </c>
      <c r="D2510" s="116" t="s">
        <v>314</v>
      </c>
      <c r="E2510" s="116" t="s">
        <v>315</v>
      </c>
      <c r="F2510" s="116" t="s">
        <v>316</v>
      </c>
      <c r="G2510" s="116" t="s">
        <v>317</v>
      </c>
      <c r="H2510" s="116">
        <v>0.36</v>
      </c>
      <c r="I2510" s="116">
        <v>0.57999999999999996</v>
      </c>
      <c r="J2510" s="116" t="s">
        <v>332</v>
      </c>
      <c r="K2510" s="116">
        <v>1.2806139236649999E-2</v>
      </c>
      <c r="L2510" s="116">
        <v>3827.34905403522</v>
      </c>
      <c r="M2510" s="116">
        <v>11.251149985807601</v>
      </c>
      <c r="N2510" s="116">
        <v>2.01637553553042</v>
      </c>
      <c r="O2510" s="116">
        <v>0.14408379329078</v>
      </c>
      <c r="P2510" s="116">
        <v>2.582198586139E-2</v>
      </c>
      <c r="Q2510" s="116">
        <v>49.0135648932702</v>
      </c>
      <c r="R2510" s="116">
        <v>1210</v>
      </c>
      <c r="S2510" s="116" t="s">
        <v>318</v>
      </c>
      <c r="T2510" s="116">
        <v>1210</v>
      </c>
      <c r="U2510" s="116" t="s">
        <v>333</v>
      </c>
      <c r="V2510" s="116" t="s">
        <v>332</v>
      </c>
      <c r="Z2510" s="116">
        <v>0</v>
      </c>
      <c r="AA2510" s="116">
        <v>1</v>
      </c>
      <c r="AB2510" s="116">
        <v>0.14408379329078</v>
      </c>
      <c r="AC2510" s="116">
        <v>2.582198586139E-2</v>
      </c>
      <c r="AD2510" s="116">
        <v>49.013564893272097</v>
      </c>
      <c r="AF2510" s="116">
        <v>-1</v>
      </c>
      <c r="AG2510" s="116">
        <v>-1</v>
      </c>
      <c r="AH2510" s="116">
        <v>-1</v>
      </c>
      <c r="AI2510" s="116">
        <v>-1</v>
      </c>
      <c r="AJ2510" s="116">
        <v>0</v>
      </c>
      <c r="AM2510" s="116" t="s">
        <v>319</v>
      </c>
      <c r="AN2510" s="116">
        <v>-1</v>
      </c>
      <c r="AQ2510" s="116">
        <v>778</v>
      </c>
      <c r="AR2510" s="116" t="s">
        <v>329</v>
      </c>
      <c r="AS2510" s="116" t="s">
        <v>250</v>
      </c>
      <c r="AT2510" s="116" t="s">
        <v>268</v>
      </c>
      <c r="AV2510" s="116">
        <v>30.5677213339692</v>
      </c>
      <c r="AW2510" s="116">
        <v>3.9751471900000002E-2</v>
      </c>
    </row>
    <row r="2511" spans="1:49" x14ac:dyDescent="0.25">
      <c r="A2511" s="127">
        <v>190000</v>
      </c>
      <c r="B2511" s="127">
        <v>780000</v>
      </c>
      <c r="C2511" s="127">
        <v>780000</v>
      </c>
      <c r="D2511" s="116" t="s">
        <v>314</v>
      </c>
      <c r="E2511" s="116" t="s">
        <v>315</v>
      </c>
      <c r="F2511" s="116" t="s">
        <v>316</v>
      </c>
      <c r="G2511" s="116" t="s">
        <v>317</v>
      </c>
      <c r="H2511" s="116">
        <v>0.36</v>
      </c>
      <c r="I2511" s="116">
        <v>0.57999999999999996</v>
      </c>
      <c r="J2511" s="116" t="s">
        <v>268</v>
      </c>
      <c r="K2511" s="116">
        <v>3.718035898489E-2</v>
      </c>
      <c r="L2511" s="116">
        <v>3827.34905403522</v>
      </c>
      <c r="M2511" s="116">
        <v>11.251149985807601</v>
      </c>
      <c r="N2511" s="116">
        <v>2.01637553553042</v>
      </c>
      <c r="O2511" s="116">
        <v>0.41832179546517001</v>
      </c>
      <c r="P2511" s="116">
        <v>7.4969566259369999E-2</v>
      </c>
      <c r="Q2511" s="116">
        <v>142.302211789512</v>
      </c>
      <c r="R2511" s="116">
        <v>1310</v>
      </c>
      <c r="S2511" s="116" t="s">
        <v>318</v>
      </c>
      <c r="T2511" s="116">
        <v>1310</v>
      </c>
      <c r="U2511" s="116" t="s">
        <v>268</v>
      </c>
      <c r="V2511" s="116" t="s">
        <v>268</v>
      </c>
      <c r="Z2511" s="116">
        <v>0</v>
      </c>
      <c r="AA2511" s="116">
        <v>1</v>
      </c>
      <c r="AB2511" s="116">
        <v>0.41832179546517001</v>
      </c>
      <c r="AC2511" s="116">
        <v>7.4969566259369999E-2</v>
      </c>
      <c r="AD2511" s="116">
        <v>142.30221178951101</v>
      </c>
      <c r="AF2511" s="116">
        <v>-1</v>
      </c>
      <c r="AG2511" s="116">
        <v>-1</v>
      </c>
      <c r="AH2511" s="116">
        <v>-1</v>
      </c>
      <c r="AI2511" s="116">
        <v>-1</v>
      </c>
      <c r="AJ2511" s="116">
        <v>0</v>
      </c>
      <c r="AM2511" s="116" t="s">
        <v>319</v>
      </c>
      <c r="AN2511" s="116">
        <v>-1</v>
      </c>
      <c r="AQ2511" s="116">
        <v>778</v>
      </c>
      <c r="AR2511" s="116" t="s">
        <v>329</v>
      </c>
      <c r="AS2511" s="116" t="s">
        <v>250</v>
      </c>
      <c r="AT2511" s="116" t="s">
        <v>268</v>
      </c>
      <c r="AV2511" s="116">
        <v>51.088483212991299</v>
      </c>
      <c r="AW2511" s="116">
        <v>0.115411364</v>
      </c>
    </row>
    <row r="2512" spans="1:49" x14ac:dyDescent="0.25">
      <c r="A2512" s="127">
        <v>190000</v>
      </c>
      <c r="B2512" s="127">
        <v>780000</v>
      </c>
      <c r="C2512" s="127">
        <v>780000</v>
      </c>
      <c r="D2512" s="116" t="s">
        <v>314</v>
      </c>
      <c r="E2512" s="116" t="s">
        <v>315</v>
      </c>
      <c r="F2512" s="116" t="s">
        <v>316</v>
      </c>
      <c r="G2512" s="116" t="s">
        <v>317</v>
      </c>
      <c r="H2512" s="116">
        <v>0.36</v>
      </c>
      <c r="I2512" s="116">
        <v>0.57999999999999996</v>
      </c>
      <c r="J2512" s="116" t="s">
        <v>332</v>
      </c>
      <c r="K2512" s="116">
        <v>2.3886410498359999E-2</v>
      </c>
      <c r="L2512" s="116">
        <v>3827.34905403522</v>
      </c>
      <c r="M2512" s="116">
        <v>11.251149985807601</v>
      </c>
      <c r="N2512" s="116">
        <v>2.01637553553042</v>
      </c>
      <c r="O2512" s="116">
        <v>0.26874958713961</v>
      </c>
      <c r="P2512" s="116">
        <v>4.8163973760529999E-2</v>
      </c>
      <c r="Q2512" s="116">
        <v>91.421630625195206</v>
      </c>
      <c r="R2512" s="116">
        <v>1310</v>
      </c>
      <c r="S2512" s="116" t="s">
        <v>318</v>
      </c>
      <c r="T2512" s="116">
        <v>1310</v>
      </c>
      <c r="U2512" s="116" t="s">
        <v>333</v>
      </c>
      <c r="V2512" s="116" t="s">
        <v>332</v>
      </c>
      <c r="Z2512" s="116">
        <v>0</v>
      </c>
      <c r="AA2512" s="116">
        <v>1</v>
      </c>
      <c r="AB2512" s="116">
        <v>0.26874958713961</v>
      </c>
      <c r="AC2512" s="116">
        <v>4.8163973760529999E-2</v>
      </c>
      <c r="AD2512" s="116">
        <v>91.421630625193302</v>
      </c>
      <c r="AF2512" s="116">
        <v>-1</v>
      </c>
      <c r="AG2512" s="116">
        <v>-1</v>
      </c>
      <c r="AH2512" s="116">
        <v>-1</v>
      </c>
      <c r="AI2512" s="116">
        <v>-1</v>
      </c>
      <c r="AJ2512" s="116">
        <v>0</v>
      </c>
      <c r="AM2512" s="116" t="s">
        <v>319</v>
      </c>
      <c r="AN2512" s="116">
        <v>-1</v>
      </c>
      <c r="AQ2512" s="116">
        <v>778</v>
      </c>
      <c r="AR2512" s="116" t="s">
        <v>329</v>
      </c>
      <c r="AS2512" s="116" t="s">
        <v>250</v>
      </c>
      <c r="AT2512" s="116" t="s">
        <v>268</v>
      </c>
      <c r="AV2512" s="116">
        <v>39.538916380437499</v>
      </c>
      <c r="AW2512" s="116">
        <v>7.41456858E-2</v>
      </c>
    </row>
    <row r="2513" spans="1:49" x14ac:dyDescent="0.25">
      <c r="A2513" s="127">
        <v>190000</v>
      </c>
      <c r="B2513" s="127">
        <v>780000</v>
      </c>
      <c r="C2513" s="127">
        <v>780000</v>
      </c>
      <c r="D2513" s="116" t="s">
        <v>314</v>
      </c>
      <c r="E2513" s="116" t="s">
        <v>315</v>
      </c>
      <c r="F2513" s="116" t="s">
        <v>316</v>
      </c>
      <c r="G2513" s="116" t="s">
        <v>317</v>
      </c>
      <c r="H2513" s="116">
        <v>0.36</v>
      </c>
      <c r="I2513" s="116">
        <v>0.57999999999999996</v>
      </c>
      <c r="J2513" s="116" t="s">
        <v>268</v>
      </c>
      <c r="K2513" s="116">
        <v>0.14420540055326</v>
      </c>
      <c r="L2513" s="116">
        <v>3827.34905403522</v>
      </c>
      <c r="M2513" s="116">
        <v>11.251149985807601</v>
      </c>
      <c r="N2513" s="116">
        <v>2.01637553553042</v>
      </c>
      <c r="O2513" s="116">
        <v>1.6224765903882301</v>
      </c>
      <c r="P2513" s="116">
        <v>0.29077224176695998</v>
      </c>
      <c r="Q2513" s="116">
        <v>551.92440339430198</v>
      </c>
      <c r="R2513" s="116">
        <v>1310</v>
      </c>
      <c r="S2513" s="116" t="s">
        <v>318</v>
      </c>
      <c r="T2513" s="116">
        <v>1310</v>
      </c>
      <c r="U2513" s="116" t="s">
        <v>268</v>
      </c>
      <c r="V2513" s="116" t="s">
        <v>268</v>
      </c>
      <c r="Z2513" s="116">
        <v>0</v>
      </c>
      <c r="AA2513" s="116">
        <v>1</v>
      </c>
      <c r="AB2513" s="116">
        <v>1.6224765903882301</v>
      </c>
      <c r="AC2513" s="116">
        <v>0.29077224176695998</v>
      </c>
      <c r="AD2513" s="116">
        <v>551.92440339430198</v>
      </c>
      <c r="AF2513" s="116">
        <v>-1</v>
      </c>
      <c r="AG2513" s="116">
        <v>-1</v>
      </c>
      <c r="AH2513" s="116">
        <v>-1</v>
      </c>
      <c r="AI2513" s="116">
        <v>-1</v>
      </c>
      <c r="AJ2513" s="116">
        <v>0</v>
      </c>
      <c r="AM2513" s="116" t="s">
        <v>319</v>
      </c>
      <c r="AN2513" s="116">
        <v>-1</v>
      </c>
      <c r="AQ2513" s="116">
        <v>778</v>
      </c>
      <c r="AR2513" s="116" t="s">
        <v>329</v>
      </c>
      <c r="AS2513" s="116" t="s">
        <v>250</v>
      </c>
      <c r="AT2513" s="116" t="s">
        <v>268</v>
      </c>
      <c r="AV2513" s="116">
        <v>104.329888552591</v>
      </c>
      <c r="AW2513" s="116">
        <v>0.44762725339999998</v>
      </c>
    </row>
    <row r="2514" spans="1:49" x14ac:dyDescent="0.25">
      <c r="A2514" s="127">
        <v>190000</v>
      </c>
      <c r="B2514" s="127">
        <v>780000</v>
      </c>
      <c r="C2514" s="127">
        <v>780000</v>
      </c>
      <c r="D2514" s="116" t="s">
        <v>314</v>
      </c>
      <c r="E2514" s="116" t="s">
        <v>315</v>
      </c>
      <c r="F2514" s="116" t="s">
        <v>316</v>
      </c>
      <c r="G2514" s="116" t="s">
        <v>317</v>
      </c>
      <c r="H2514" s="116">
        <v>0.36</v>
      </c>
      <c r="I2514" s="116">
        <v>0.57999999999999996</v>
      </c>
      <c r="J2514" s="116" t="s">
        <v>332</v>
      </c>
      <c r="K2514" s="116">
        <v>9.3874766012659996E-2</v>
      </c>
      <c r="L2514" s="116">
        <v>3827.34905403522</v>
      </c>
      <c r="M2514" s="116">
        <v>11.251149985807601</v>
      </c>
      <c r="N2514" s="116">
        <v>2.01637553553042</v>
      </c>
      <c r="O2514" s="116">
        <v>1.0561990722911201</v>
      </c>
      <c r="P2514" s="116">
        <v>0.18928678159157999</v>
      </c>
      <c r="Q2514" s="116">
        <v>359.29149689636301</v>
      </c>
      <c r="R2514" s="116">
        <v>1310</v>
      </c>
      <c r="S2514" s="116" t="s">
        <v>318</v>
      </c>
      <c r="T2514" s="116">
        <v>1310</v>
      </c>
      <c r="U2514" s="116" t="s">
        <v>333</v>
      </c>
      <c r="V2514" s="116" t="s">
        <v>332</v>
      </c>
      <c r="Z2514" s="116">
        <v>0</v>
      </c>
      <c r="AA2514" s="116">
        <v>1</v>
      </c>
      <c r="AB2514" s="116">
        <v>1.0561990722911201</v>
      </c>
      <c r="AC2514" s="116">
        <v>0.18928678159157999</v>
      </c>
      <c r="AD2514" s="116">
        <v>359.29149689636199</v>
      </c>
      <c r="AF2514" s="116">
        <v>-1</v>
      </c>
      <c r="AG2514" s="116">
        <v>-1</v>
      </c>
      <c r="AH2514" s="116">
        <v>-1</v>
      </c>
      <c r="AI2514" s="116">
        <v>-1</v>
      </c>
      <c r="AJ2514" s="116">
        <v>0</v>
      </c>
      <c r="AM2514" s="116" t="s">
        <v>319</v>
      </c>
      <c r="AN2514" s="116">
        <v>-1</v>
      </c>
      <c r="AQ2514" s="116">
        <v>778</v>
      </c>
      <c r="AR2514" s="116" t="s">
        <v>329</v>
      </c>
      <c r="AS2514" s="116" t="s">
        <v>250</v>
      </c>
      <c r="AT2514" s="116" t="s">
        <v>268</v>
      </c>
      <c r="AV2514" s="116">
        <v>93.1864788134028</v>
      </c>
      <c r="AW2514" s="116">
        <v>0.29139618560000002</v>
      </c>
    </row>
    <row r="2515" spans="1:49" x14ac:dyDescent="0.25">
      <c r="A2515" s="127">
        <v>190000</v>
      </c>
      <c r="B2515" s="127">
        <v>780000</v>
      </c>
      <c r="C2515" s="127">
        <v>780000</v>
      </c>
      <c r="D2515" s="116" t="s">
        <v>314</v>
      </c>
      <c r="E2515" s="116" t="s">
        <v>315</v>
      </c>
      <c r="F2515" s="116" t="s">
        <v>316</v>
      </c>
      <c r="G2515" s="116" t="s">
        <v>317</v>
      </c>
      <c r="H2515" s="116">
        <v>0.36</v>
      </c>
      <c r="I2515" s="116">
        <v>0.57999999999999996</v>
      </c>
      <c r="J2515" s="116" t="s">
        <v>268</v>
      </c>
      <c r="K2515" s="116">
        <v>1.965826169386E-2</v>
      </c>
      <c r="L2515" s="116">
        <v>3827.34905403522</v>
      </c>
      <c r="M2515" s="116">
        <v>11.251149985807601</v>
      </c>
      <c r="N2515" s="116">
        <v>2.01637553553042</v>
      </c>
      <c r="O2515" s="116">
        <v>0.22117805077788</v>
      </c>
      <c r="P2515" s="116">
        <v>3.9638437950549998E-2</v>
      </c>
      <c r="Q2515" s="116">
        <v>75.239029297975804</v>
      </c>
      <c r="R2515" s="116">
        <v>1310</v>
      </c>
      <c r="S2515" s="116" t="s">
        <v>318</v>
      </c>
      <c r="T2515" s="116">
        <v>1310</v>
      </c>
      <c r="U2515" s="116" t="s">
        <v>268</v>
      </c>
      <c r="V2515" s="116" t="s">
        <v>268</v>
      </c>
      <c r="Z2515" s="116">
        <v>0</v>
      </c>
      <c r="AA2515" s="116">
        <v>1</v>
      </c>
      <c r="AB2515" s="116">
        <v>0.22117805077788</v>
      </c>
      <c r="AC2515" s="116">
        <v>3.9638437950549998E-2</v>
      </c>
      <c r="AD2515" s="116">
        <v>75.239029297974696</v>
      </c>
      <c r="AF2515" s="116">
        <v>-1</v>
      </c>
      <c r="AG2515" s="116">
        <v>-1</v>
      </c>
      <c r="AH2515" s="116">
        <v>-1</v>
      </c>
      <c r="AI2515" s="116">
        <v>-1</v>
      </c>
      <c r="AJ2515" s="116">
        <v>0</v>
      </c>
      <c r="AM2515" s="116" t="s">
        <v>319</v>
      </c>
      <c r="AN2515" s="116">
        <v>-1</v>
      </c>
      <c r="AQ2515" s="116">
        <v>778</v>
      </c>
      <c r="AR2515" s="116" t="s">
        <v>329</v>
      </c>
      <c r="AS2515" s="116" t="s">
        <v>250</v>
      </c>
      <c r="AT2515" s="116" t="s">
        <v>268</v>
      </c>
      <c r="AV2515" s="116">
        <v>94.686517833703903</v>
      </c>
      <c r="AW2515" s="116">
        <v>6.1021110500000003E-2</v>
      </c>
    </row>
    <row r="2516" spans="1:49" x14ac:dyDescent="0.25">
      <c r="A2516" s="127">
        <v>190000</v>
      </c>
      <c r="B2516" s="127">
        <v>780000</v>
      </c>
      <c r="C2516" s="127">
        <v>780000</v>
      </c>
      <c r="D2516" s="116" t="s">
        <v>314</v>
      </c>
      <c r="E2516" s="116" t="s">
        <v>315</v>
      </c>
      <c r="F2516" s="116" t="s">
        <v>316</v>
      </c>
      <c r="G2516" s="116" t="s">
        <v>317</v>
      </c>
      <c r="H2516" s="116">
        <v>0.36</v>
      </c>
      <c r="I2516" s="116">
        <v>0.57999999999999996</v>
      </c>
      <c r="J2516" s="116" t="s">
        <v>268</v>
      </c>
      <c r="K2516" s="116">
        <v>1.118284726917E-2</v>
      </c>
      <c r="L2516" s="116">
        <v>3878.6040902105401</v>
      </c>
      <c r="M2516" s="116">
        <v>12.2016024115041</v>
      </c>
      <c r="N2516" s="116">
        <v>2.47226213200496</v>
      </c>
      <c r="O2516" s="116">
        <v>0.13644865620706001</v>
      </c>
      <c r="P2516" s="116">
        <v>2.7646929831570001E-2</v>
      </c>
      <c r="Q2516" s="116">
        <v>43.3738371584258</v>
      </c>
      <c r="R2516" s="116">
        <v>1310</v>
      </c>
      <c r="S2516" s="116" t="s">
        <v>318</v>
      </c>
      <c r="T2516" s="116">
        <v>1310</v>
      </c>
      <c r="U2516" s="116" t="s">
        <v>268</v>
      </c>
      <c r="V2516" s="116" t="s">
        <v>268</v>
      </c>
      <c r="Z2516" s="116">
        <v>0</v>
      </c>
      <c r="AA2516" s="116">
        <v>1</v>
      </c>
      <c r="AB2516" s="116">
        <v>0.13644865620706001</v>
      </c>
      <c r="AC2516" s="116">
        <v>2.7646929831570001E-2</v>
      </c>
      <c r="AD2516" s="116">
        <v>43.373837158423797</v>
      </c>
      <c r="AF2516" s="116">
        <v>-1</v>
      </c>
      <c r="AG2516" s="116">
        <v>-1</v>
      </c>
      <c r="AH2516" s="116">
        <v>-1</v>
      </c>
      <c r="AI2516" s="116">
        <v>-1</v>
      </c>
      <c r="AJ2516" s="116">
        <v>0</v>
      </c>
      <c r="AM2516" s="116" t="s">
        <v>319</v>
      </c>
      <c r="AN2516" s="116">
        <v>-1</v>
      </c>
      <c r="AQ2516" s="116">
        <v>778</v>
      </c>
      <c r="AR2516" s="116" t="s">
        <v>329</v>
      </c>
      <c r="AS2516" s="116" t="s">
        <v>250</v>
      </c>
      <c r="AT2516" s="116" t="s">
        <v>268</v>
      </c>
      <c r="AV2516" s="116">
        <v>63.882055611346502</v>
      </c>
      <c r="AW2516" s="116">
        <v>3.5177483500000002E-2</v>
      </c>
    </row>
    <row r="2517" spans="1:49" x14ac:dyDescent="0.25">
      <c r="A2517" s="127">
        <v>190000</v>
      </c>
      <c r="B2517" s="127">
        <v>780000</v>
      </c>
      <c r="C2517" s="127">
        <v>780000</v>
      </c>
      <c r="D2517" s="116" t="s">
        <v>314</v>
      </c>
      <c r="E2517" s="116" t="s">
        <v>315</v>
      </c>
      <c r="F2517" s="116" t="s">
        <v>316</v>
      </c>
      <c r="G2517" s="116" t="s">
        <v>317</v>
      </c>
      <c r="H2517" s="116">
        <v>0.36</v>
      </c>
      <c r="I2517" s="116">
        <v>0.57999999999999996</v>
      </c>
      <c r="J2517" s="116" t="s">
        <v>268</v>
      </c>
      <c r="K2517" s="116">
        <v>8.964492411319E-2</v>
      </c>
      <c r="L2517" s="116">
        <v>3878.6040902105401</v>
      </c>
      <c r="M2517" s="116">
        <v>12.2016024115041</v>
      </c>
      <c r="N2517" s="116">
        <v>2.47226213200496</v>
      </c>
      <c r="O2517" s="116">
        <v>1.0938117222385999</v>
      </c>
      <c r="P2517" s="116">
        <v>0.22162575121149</v>
      </c>
      <c r="Q2517" s="116">
        <v>347.69716933203199</v>
      </c>
      <c r="R2517" s="116">
        <v>1310</v>
      </c>
      <c r="S2517" s="116" t="s">
        <v>318</v>
      </c>
      <c r="T2517" s="116">
        <v>1310</v>
      </c>
      <c r="U2517" s="116" t="s">
        <v>268</v>
      </c>
      <c r="V2517" s="116" t="s">
        <v>268</v>
      </c>
      <c r="Z2517" s="116">
        <v>0</v>
      </c>
      <c r="AA2517" s="116">
        <v>1</v>
      </c>
      <c r="AB2517" s="116">
        <v>1.0938117222385999</v>
      </c>
      <c r="AC2517" s="116">
        <v>0.22162575121149</v>
      </c>
      <c r="AD2517" s="116">
        <v>347.69716933203301</v>
      </c>
      <c r="AF2517" s="116">
        <v>-1</v>
      </c>
      <c r="AG2517" s="116">
        <v>-1</v>
      </c>
      <c r="AH2517" s="116">
        <v>-1</v>
      </c>
      <c r="AI2517" s="116">
        <v>-1</v>
      </c>
      <c r="AJ2517" s="116">
        <v>0</v>
      </c>
      <c r="AM2517" s="116" t="s">
        <v>319</v>
      </c>
      <c r="AN2517" s="116">
        <v>-1</v>
      </c>
      <c r="AQ2517" s="116">
        <v>778</v>
      </c>
      <c r="AR2517" s="116" t="s">
        <v>329</v>
      </c>
      <c r="AS2517" s="116" t="s">
        <v>250</v>
      </c>
      <c r="AT2517" s="116" t="s">
        <v>268</v>
      </c>
      <c r="AV2517" s="116">
        <v>76.237579319212998</v>
      </c>
      <c r="AW2517" s="116">
        <v>0.28199283809999998</v>
      </c>
    </row>
    <row r="2518" spans="1:49" x14ac:dyDescent="0.25">
      <c r="A2518" s="127">
        <v>190000</v>
      </c>
      <c r="B2518" s="127">
        <v>780000</v>
      </c>
      <c r="C2518" s="127">
        <v>780000</v>
      </c>
      <c r="D2518" s="116" t="s">
        <v>314</v>
      </c>
      <c r="E2518" s="116" t="s">
        <v>315</v>
      </c>
      <c r="F2518" s="116" t="s">
        <v>316</v>
      </c>
      <c r="G2518" s="116" t="s">
        <v>317</v>
      </c>
      <c r="H2518" s="116">
        <v>0.36</v>
      </c>
      <c r="I2518" s="116">
        <v>0.57999999999999996</v>
      </c>
      <c r="J2518" s="116" t="s">
        <v>268</v>
      </c>
      <c r="K2518" s="116">
        <v>0.12180766701358001</v>
      </c>
      <c r="L2518" s="116">
        <v>3878.6040902105401</v>
      </c>
      <c r="M2518" s="116">
        <v>12.2016024115041</v>
      </c>
      <c r="N2518" s="116">
        <v>2.47226213200496</v>
      </c>
      <c r="O2518" s="116">
        <v>1.48624872357267</v>
      </c>
      <c r="P2518" s="116">
        <v>0.30114048254555997</v>
      </c>
      <c r="Q2518" s="116">
        <v>472.44371549790202</v>
      </c>
      <c r="R2518" s="116">
        <v>1310</v>
      </c>
      <c r="S2518" s="116" t="s">
        <v>318</v>
      </c>
      <c r="T2518" s="116">
        <v>1310</v>
      </c>
      <c r="U2518" s="116" t="s">
        <v>268</v>
      </c>
      <c r="V2518" s="116" t="s">
        <v>268</v>
      </c>
      <c r="Z2518" s="116">
        <v>0</v>
      </c>
      <c r="AA2518" s="116">
        <v>1</v>
      </c>
      <c r="AB2518" s="116">
        <v>1.48624872357267</v>
      </c>
      <c r="AC2518" s="116">
        <v>0.30114048254555997</v>
      </c>
      <c r="AD2518" s="116">
        <v>472.44371549790202</v>
      </c>
      <c r="AF2518" s="116">
        <v>-1</v>
      </c>
      <c r="AG2518" s="116">
        <v>-1</v>
      </c>
      <c r="AH2518" s="116">
        <v>-1</v>
      </c>
      <c r="AI2518" s="116">
        <v>-1</v>
      </c>
      <c r="AJ2518" s="116">
        <v>0</v>
      </c>
      <c r="AM2518" s="116" t="s">
        <v>319</v>
      </c>
      <c r="AN2518" s="116">
        <v>-1</v>
      </c>
      <c r="AQ2518" s="116">
        <v>778</v>
      </c>
      <c r="AR2518" s="116" t="s">
        <v>329</v>
      </c>
      <c r="AS2518" s="116" t="s">
        <v>250</v>
      </c>
      <c r="AT2518" s="116" t="s">
        <v>268</v>
      </c>
      <c r="AV2518" s="116">
        <v>93.123986524590194</v>
      </c>
      <c r="AW2518" s="116">
        <v>0.38316603040000002</v>
      </c>
    </row>
    <row r="2519" spans="1:49" x14ac:dyDescent="0.25">
      <c r="A2519" s="127">
        <v>190000</v>
      </c>
      <c r="B2519" s="127">
        <v>780000</v>
      </c>
      <c r="C2519" s="127">
        <v>780000</v>
      </c>
      <c r="D2519" s="116" t="s">
        <v>314</v>
      </c>
      <c r="E2519" s="116" t="s">
        <v>315</v>
      </c>
      <c r="F2519" s="116" t="s">
        <v>316</v>
      </c>
      <c r="G2519" s="116" t="s">
        <v>317</v>
      </c>
      <c r="H2519" s="116">
        <v>0.36</v>
      </c>
      <c r="I2519" s="116">
        <v>0.57999999999999996</v>
      </c>
      <c r="J2519" s="116" t="s">
        <v>268</v>
      </c>
      <c r="K2519" s="116">
        <v>0.13276571273359999</v>
      </c>
      <c r="L2519" s="116">
        <v>3878.6040902105401</v>
      </c>
      <c r="M2519" s="116">
        <v>12.2016024115041</v>
      </c>
      <c r="N2519" s="116">
        <v>2.47226213200496</v>
      </c>
      <c r="O2519" s="116">
        <v>1.61995444065542</v>
      </c>
      <c r="P2519" s="116">
        <v>0.32823164401993998</v>
      </c>
      <c r="Q2519" s="116">
        <v>514.94563644827804</v>
      </c>
      <c r="R2519" s="116">
        <v>1310</v>
      </c>
      <c r="S2519" s="116" t="s">
        <v>318</v>
      </c>
      <c r="T2519" s="116">
        <v>1310</v>
      </c>
      <c r="U2519" s="116" t="s">
        <v>268</v>
      </c>
      <c r="V2519" s="116" t="s">
        <v>268</v>
      </c>
      <c r="Z2519" s="116">
        <v>0</v>
      </c>
      <c r="AA2519" s="116">
        <v>1</v>
      </c>
      <c r="AB2519" s="116">
        <v>1.61995444065542</v>
      </c>
      <c r="AC2519" s="116">
        <v>0.32823164401993998</v>
      </c>
      <c r="AD2519" s="116">
        <v>514.94563644827804</v>
      </c>
      <c r="AF2519" s="116">
        <v>-1</v>
      </c>
      <c r="AG2519" s="116">
        <v>-1</v>
      </c>
      <c r="AH2519" s="116">
        <v>-1</v>
      </c>
      <c r="AI2519" s="116">
        <v>-1</v>
      </c>
      <c r="AJ2519" s="116">
        <v>0</v>
      </c>
      <c r="AM2519" s="116" t="s">
        <v>319</v>
      </c>
      <c r="AN2519" s="116">
        <v>-1</v>
      </c>
      <c r="AQ2519" s="116">
        <v>778</v>
      </c>
      <c r="AR2519" s="116" t="s">
        <v>329</v>
      </c>
      <c r="AS2519" s="116" t="s">
        <v>250</v>
      </c>
      <c r="AT2519" s="116" t="s">
        <v>268</v>
      </c>
      <c r="AV2519" s="116">
        <v>95.775721930108404</v>
      </c>
      <c r="AW2519" s="116">
        <v>0.41763636370000001</v>
      </c>
    </row>
    <row r="2520" spans="1:49" x14ac:dyDescent="0.25">
      <c r="A2520" s="127">
        <v>190000</v>
      </c>
      <c r="B2520" s="127">
        <v>780000</v>
      </c>
      <c r="C2520" s="127">
        <v>780000</v>
      </c>
      <c r="D2520" s="116" t="s">
        <v>314</v>
      </c>
      <c r="E2520" s="116" t="s">
        <v>315</v>
      </c>
      <c r="F2520" s="116" t="s">
        <v>316</v>
      </c>
      <c r="G2520" s="116" t="s">
        <v>317</v>
      </c>
      <c r="H2520" s="116">
        <v>0.36</v>
      </c>
      <c r="I2520" s="116">
        <v>0.57999999999999996</v>
      </c>
      <c r="J2520" s="116" t="s">
        <v>268</v>
      </c>
      <c r="K2520" s="116">
        <v>0.13126894662524999</v>
      </c>
      <c r="L2520" s="116">
        <v>3878.6040902105401</v>
      </c>
      <c r="M2520" s="116">
        <v>12.2016024115041</v>
      </c>
      <c r="N2520" s="116">
        <v>2.47226213200496</v>
      </c>
      <c r="O2520" s="116">
        <v>1.60169149569827</v>
      </c>
      <c r="P2520" s="116">
        <v>0.32453124584977999</v>
      </c>
      <c r="Q2520" s="116">
        <v>509.14027329832697</v>
      </c>
      <c r="R2520" s="116">
        <v>1310</v>
      </c>
      <c r="S2520" s="116" t="s">
        <v>318</v>
      </c>
      <c r="T2520" s="116">
        <v>1310</v>
      </c>
      <c r="U2520" s="116" t="s">
        <v>268</v>
      </c>
      <c r="V2520" s="116" t="s">
        <v>268</v>
      </c>
      <c r="Z2520" s="116">
        <v>0</v>
      </c>
      <c r="AA2520" s="116">
        <v>1</v>
      </c>
      <c r="AB2520" s="116">
        <v>1.60169149569827</v>
      </c>
      <c r="AC2520" s="116">
        <v>0.32453124584977999</v>
      </c>
      <c r="AD2520" s="116">
        <v>509.14027329832697</v>
      </c>
      <c r="AF2520" s="116">
        <v>-1</v>
      </c>
      <c r="AG2520" s="116">
        <v>-1</v>
      </c>
      <c r="AH2520" s="116">
        <v>-1</v>
      </c>
      <c r="AI2520" s="116">
        <v>-1</v>
      </c>
      <c r="AJ2520" s="116">
        <v>0</v>
      </c>
      <c r="AM2520" s="116" t="s">
        <v>319</v>
      </c>
      <c r="AN2520" s="116">
        <v>-1</v>
      </c>
      <c r="AQ2520" s="116">
        <v>778</v>
      </c>
      <c r="AR2520" s="116" t="s">
        <v>329</v>
      </c>
      <c r="AS2520" s="116" t="s">
        <v>250</v>
      </c>
      <c r="AT2520" s="116" t="s">
        <v>268</v>
      </c>
      <c r="AV2520" s="116">
        <v>93.025698841487497</v>
      </c>
      <c r="AW2520" s="116">
        <v>0.41292804</v>
      </c>
    </row>
    <row r="2521" spans="1:49" x14ac:dyDescent="0.25">
      <c r="A2521" s="127">
        <v>190000</v>
      </c>
      <c r="B2521" s="127">
        <v>780000</v>
      </c>
      <c r="C2521" s="127">
        <v>780000</v>
      </c>
      <c r="D2521" s="116" t="s">
        <v>314</v>
      </c>
      <c r="E2521" s="116" t="s">
        <v>315</v>
      </c>
      <c r="F2521" s="116" t="s">
        <v>316</v>
      </c>
      <c r="G2521" s="116" t="s">
        <v>317</v>
      </c>
      <c r="H2521" s="116">
        <v>0.36</v>
      </c>
      <c r="I2521" s="116">
        <v>0.57999999999999996</v>
      </c>
      <c r="J2521" s="116" t="s">
        <v>268</v>
      </c>
      <c r="K2521" s="116">
        <v>0.10452135370232001</v>
      </c>
      <c r="L2521" s="116">
        <v>3878.6040902105401</v>
      </c>
      <c r="M2521" s="116">
        <v>12.2016024115041</v>
      </c>
      <c r="N2521" s="116">
        <v>2.47226213200496</v>
      </c>
      <c r="O2521" s="116">
        <v>1.27532800138796</v>
      </c>
      <c r="P2521" s="116">
        <v>0.25840418474415</v>
      </c>
      <c r="Q2521" s="116">
        <v>405.39694998418003</v>
      </c>
      <c r="R2521" s="116">
        <v>1310</v>
      </c>
      <c r="S2521" s="116" t="s">
        <v>318</v>
      </c>
      <c r="T2521" s="116">
        <v>1310</v>
      </c>
      <c r="U2521" s="116" t="s">
        <v>268</v>
      </c>
      <c r="V2521" s="116" t="s">
        <v>268</v>
      </c>
      <c r="Z2521" s="116">
        <v>0</v>
      </c>
      <c r="AA2521" s="116">
        <v>1</v>
      </c>
      <c r="AB2521" s="116">
        <v>1.27532800138796</v>
      </c>
      <c r="AC2521" s="116">
        <v>0.25840418474415</v>
      </c>
      <c r="AD2521" s="116">
        <v>405.39694998418003</v>
      </c>
      <c r="AF2521" s="116">
        <v>-1</v>
      </c>
      <c r="AG2521" s="116">
        <v>-1</v>
      </c>
      <c r="AH2521" s="116">
        <v>-1</v>
      </c>
      <c r="AI2521" s="116">
        <v>-1</v>
      </c>
      <c r="AJ2521" s="116">
        <v>0</v>
      </c>
      <c r="AM2521" s="116" t="s">
        <v>319</v>
      </c>
      <c r="AN2521" s="116">
        <v>-1</v>
      </c>
      <c r="AQ2521" s="116">
        <v>778</v>
      </c>
      <c r="AR2521" s="116" t="s">
        <v>329</v>
      </c>
      <c r="AS2521" s="116" t="s">
        <v>250</v>
      </c>
      <c r="AT2521" s="116" t="s">
        <v>268</v>
      </c>
      <c r="AV2521" s="116">
        <v>87.800305616215198</v>
      </c>
      <c r="AW2521" s="116">
        <v>0.32878909160000003</v>
      </c>
    </row>
    <row r="2522" spans="1:49" x14ac:dyDescent="0.25">
      <c r="A2522" s="127">
        <v>190000</v>
      </c>
      <c r="B2522" s="127">
        <v>780000</v>
      </c>
      <c r="C2522" s="127">
        <v>780000</v>
      </c>
      <c r="D2522" s="116" t="s">
        <v>314</v>
      </c>
      <c r="E2522" s="116" t="s">
        <v>315</v>
      </c>
      <c r="F2522" s="116" t="s">
        <v>316</v>
      </c>
      <c r="G2522" s="116" t="s">
        <v>317</v>
      </c>
      <c r="H2522" s="116">
        <v>0.36</v>
      </c>
      <c r="I2522" s="116">
        <v>0.57999999999999996</v>
      </c>
      <c r="J2522" s="116" t="s">
        <v>268</v>
      </c>
      <c r="K2522" s="116">
        <v>2.6572002325840002E-2</v>
      </c>
      <c r="L2522" s="116">
        <v>3878.6040902105401</v>
      </c>
      <c r="M2522" s="116">
        <v>12.2016024115041</v>
      </c>
      <c r="N2522" s="116">
        <v>2.47226213200496</v>
      </c>
      <c r="O2522" s="116">
        <v>0.32422100765756001</v>
      </c>
      <c r="P2522" s="116">
        <v>6.5692955121740004E-2</v>
      </c>
      <c r="Q2522" s="116">
        <v>103.062276906118</v>
      </c>
      <c r="R2522" s="116">
        <v>1310</v>
      </c>
      <c r="S2522" s="116" t="s">
        <v>318</v>
      </c>
      <c r="T2522" s="116">
        <v>1310</v>
      </c>
      <c r="U2522" s="116" t="s">
        <v>268</v>
      </c>
      <c r="V2522" s="116" t="s">
        <v>268</v>
      </c>
      <c r="Z2522" s="116">
        <v>0</v>
      </c>
      <c r="AA2522" s="116">
        <v>1</v>
      </c>
      <c r="AB2522" s="116">
        <v>0.32422100765756001</v>
      </c>
      <c r="AC2522" s="116">
        <v>6.5692955121740004E-2</v>
      </c>
      <c r="AD2522" s="116">
        <v>103.062276906116</v>
      </c>
      <c r="AF2522" s="116">
        <v>-1</v>
      </c>
      <c r="AG2522" s="116">
        <v>-1</v>
      </c>
      <c r="AH2522" s="116">
        <v>-1</v>
      </c>
      <c r="AI2522" s="116">
        <v>-1</v>
      </c>
      <c r="AJ2522" s="116">
        <v>0</v>
      </c>
      <c r="AM2522" s="116" t="s">
        <v>319</v>
      </c>
      <c r="AN2522" s="116">
        <v>-1</v>
      </c>
      <c r="AQ2522" s="116">
        <v>778</v>
      </c>
      <c r="AR2522" s="116" t="s">
        <v>329</v>
      </c>
      <c r="AS2522" s="116" t="s">
        <v>250</v>
      </c>
      <c r="AT2522" s="116" t="s">
        <v>268</v>
      </c>
      <c r="AV2522" s="116">
        <v>51.457001067285901</v>
      </c>
      <c r="AW2522" s="116">
        <v>8.3586599299999995E-2</v>
      </c>
    </row>
    <row r="2523" spans="1:49" x14ac:dyDescent="0.25">
      <c r="A2523" s="127">
        <v>190000</v>
      </c>
      <c r="B2523" s="127">
        <v>780000</v>
      </c>
      <c r="C2523" s="127">
        <v>780000</v>
      </c>
      <c r="D2523" s="116" t="s">
        <v>314</v>
      </c>
      <c r="E2523" s="116" t="s">
        <v>315</v>
      </c>
      <c r="F2523" s="116" t="s">
        <v>316</v>
      </c>
      <c r="G2523" s="116" t="s">
        <v>317</v>
      </c>
      <c r="H2523" s="116">
        <v>0.36</v>
      </c>
      <c r="I2523" s="116">
        <v>0.57999999999999996</v>
      </c>
      <c r="J2523" s="116" t="s">
        <v>268</v>
      </c>
      <c r="K2523" s="116">
        <v>8.3878549587889997E-2</v>
      </c>
      <c r="L2523" s="116">
        <v>3877.8505072900498</v>
      </c>
      <c r="M2523" s="116">
        <v>11.8990840113131</v>
      </c>
      <c r="N2523" s="116">
        <v>2.3283857421855001</v>
      </c>
      <c r="O2523" s="116">
        <v>0.99807790829347998</v>
      </c>
      <c r="P2523" s="116">
        <v>0.19530161893565001</v>
      </c>
      <c r="Q2523" s="116">
        <v>325.26847607017999</v>
      </c>
      <c r="R2523" s="116">
        <v>1210</v>
      </c>
      <c r="S2523" s="116" t="s">
        <v>318</v>
      </c>
      <c r="T2523" s="116">
        <v>1210</v>
      </c>
      <c r="U2523" s="116" t="s">
        <v>268</v>
      </c>
      <c r="V2523" s="116" t="s">
        <v>268</v>
      </c>
      <c r="Z2523" s="116">
        <v>0</v>
      </c>
      <c r="AA2523" s="116">
        <v>1</v>
      </c>
      <c r="AB2523" s="116">
        <v>0.99807790829347998</v>
      </c>
      <c r="AC2523" s="116">
        <v>0.19530161893565001</v>
      </c>
      <c r="AD2523" s="116">
        <v>325.268476070178</v>
      </c>
      <c r="AF2523" s="116">
        <v>-1</v>
      </c>
      <c r="AG2523" s="116">
        <v>-1</v>
      </c>
      <c r="AH2523" s="116">
        <v>-1</v>
      </c>
      <c r="AI2523" s="116">
        <v>-1</v>
      </c>
      <c r="AJ2523" s="116">
        <v>0</v>
      </c>
      <c r="AM2523" s="116" t="s">
        <v>319</v>
      </c>
      <c r="AN2523" s="116">
        <v>-1</v>
      </c>
      <c r="AQ2523" s="116">
        <v>778</v>
      </c>
      <c r="AR2523" s="116" t="s">
        <v>329</v>
      </c>
      <c r="AS2523" s="116" t="s">
        <v>250</v>
      </c>
      <c r="AT2523" s="116" t="s">
        <v>268</v>
      </c>
      <c r="AV2523" s="116">
        <v>73.726944672980395</v>
      </c>
      <c r="AW2523" s="116">
        <v>0.26380249480000001</v>
      </c>
    </row>
    <row r="2524" spans="1:49" x14ac:dyDescent="0.25">
      <c r="A2524" s="127">
        <v>190000</v>
      </c>
      <c r="B2524" s="127">
        <v>780000</v>
      </c>
      <c r="C2524" s="127">
        <v>780000</v>
      </c>
      <c r="D2524" s="116" t="s">
        <v>314</v>
      </c>
      <c r="E2524" s="116" t="s">
        <v>315</v>
      </c>
      <c r="F2524" s="116" t="s">
        <v>316</v>
      </c>
      <c r="G2524" s="116" t="s">
        <v>317</v>
      </c>
      <c r="H2524" s="116">
        <v>0.36</v>
      </c>
      <c r="I2524" s="116">
        <v>0.57999999999999996</v>
      </c>
      <c r="J2524" s="116" t="s">
        <v>268</v>
      </c>
      <c r="K2524" s="116">
        <v>0.17929367931924001</v>
      </c>
      <c r="L2524" s="116">
        <v>3877.8505072900498</v>
      </c>
      <c r="M2524" s="116">
        <v>11.8990840113131</v>
      </c>
      <c r="N2524" s="116">
        <v>2.3283857421855001</v>
      </c>
      <c r="O2524" s="116">
        <v>2.1334305529171602</v>
      </c>
      <c r="P2524" s="116">
        <v>0.41746484659090999</v>
      </c>
      <c r="Q2524" s="116">
        <v>695.27408530204605</v>
      </c>
      <c r="R2524" s="116">
        <v>1310</v>
      </c>
      <c r="S2524" s="116" t="s">
        <v>318</v>
      </c>
      <c r="T2524" s="116">
        <v>1310</v>
      </c>
      <c r="U2524" s="116" t="s">
        <v>268</v>
      </c>
      <c r="V2524" s="116" t="s">
        <v>268</v>
      </c>
      <c r="Z2524" s="116">
        <v>0</v>
      </c>
      <c r="AA2524" s="116">
        <v>1</v>
      </c>
      <c r="AB2524" s="116">
        <v>2.1334305529171602</v>
      </c>
      <c r="AC2524" s="116">
        <v>0.41746484659090999</v>
      </c>
      <c r="AD2524" s="116">
        <v>695.27408530204605</v>
      </c>
      <c r="AF2524" s="116">
        <v>-1</v>
      </c>
      <c r="AG2524" s="116">
        <v>-1</v>
      </c>
      <c r="AH2524" s="116">
        <v>-1</v>
      </c>
      <c r="AI2524" s="116">
        <v>-1</v>
      </c>
      <c r="AJ2524" s="116">
        <v>0</v>
      </c>
      <c r="AM2524" s="116" t="s">
        <v>319</v>
      </c>
      <c r="AN2524" s="116">
        <v>-1</v>
      </c>
      <c r="AQ2524" s="116">
        <v>778</v>
      </c>
      <c r="AR2524" s="116" t="s">
        <v>329</v>
      </c>
      <c r="AS2524" s="116" t="s">
        <v>250</v>
      </c>
      <c r="AT2524" s="116" t="s">
        <v>268</v>
      </c>
      <c r="AV2524" s="116">
        <v>108.87801385305499</v>
      </c>
      <c r="AW2524" s="116">
        <v>0.56388814700000001</v>
      </c>
    </row>
    <row r="2525" spans="1:49" x14ac:dyDescent="0.25">
      <c r="A2525" s="127">
        <v>190000</v>
      </c>
      <c r="B2525" s="127">
        <v>780000</v>
      </c>
      <c r="C2525" s="127">
        <v>780000</v>
      </c>
      <c r="D2525" s="116" t="s">
        <v>314</v>
      </c>
      <c r="E2525" s="116" t="s">
        <v>315</v>
      </c>
      <c r="F2525" s="116" t="s">
        <v>316</v>
      </c>
      <c r="G2525" s="116" t="s">
        <v>317</v>
      </c>
      <c r="H2525" s="116">
        <v>0.36</v>
      </c>
      <c r="I2525" s="116">
        <v>0.57999999999999996</v>
      </c>
      <c r="J2525" s="116" t="s">
        <v>268</v>
      </c>
      <c r="K2525" s="116">
        <v>2.6822422489140001E-2</v>
      </c>
      <c r="L2525" s="116">
        <v>3877.8505072900498</v>
      </c>
      <c r="M2525" s="116">
        <v>11.8990840113131</v>
      </c>
      <c r="N2525" s="116">
        <v>2.3283857421855001</v>
      </c>
      <c r="O2525" s="116">
        <v>0.31916225858531</v>
      </c>
      <c r="P2525" s="116">
        <v>6.2452946094610003E-2</v>
      </c>
      <c r="Q2525" s="116">
        <v>104.013344656294</v>
      </c>
      <c r="R2525" s="116">
        <v>1310</v>
      </c>
      <c r="S2525" s="116" t="s">
        <v>318</v>
      </c>
      <c r="T2525" s="116">
        <v>1310</v>
      </c>
      <c r="U2525" s="116" t="s">
        <v>268</v>
      </c>
      <c r="V2525" s="116" t="s">
        <v>268</v>
      </c>
      <c r="Z2525" s="116">
        <v>0</v>
      </c>
      <c r="AA2525" s="116">
        <v>1</v>
      </c>
      <c r="AB2525" s="116">
        <v>0.31916225858531</v>
      </c>
      <c r="AC2525" s="116">
        <v>6.2452946094610003E-2</v>
      </c>
      <c r="AD2525" s="116">
        <v>104.013344656296</v>
      </c>
      <c r="AF2525" s="116">
        <v>-1</v>
      </c>
      <c r="AG2525" s="116">
        <v>-1</v>
      </c>
      <c r="AH2525" s="116">
        <v>-1</v>
      </c>
      <c r="AI2525" s="116">
        <v>-1</v>
      </c>
      <c r="AJ2525" s="116">
        <v>0</v>
      </c>
      <c r="AM2525" s="116" t="s">
        <v>319</v>
      </c>
      <c r="AN2525" s="116">
        <v>-1</v>
      </c>
      <c r="AQ2525" s="116">
        <v>778</v>
      </c>
      <c r="AR2525" s="116" t="s">
        <v>329</v>
      </c>
      <c r="AS2525" s="116" t="s">
        <v>250</v>
      </c>
      <c r="AT2525" s="116" t="s">
        <v>268</v>
      </c>
      <c r="AV2525" s="116">
        <v>49.035489183749299</v>
      </c>
      <c r="AW2525" s="116">
        <v>8.4357943800000001E-2</v>
      </c>
    </row>
    <row r="2526" spans="1:49" x14ac:dyDescent="0.25">
      <c r="A2526" s="127">
        <v>190000</v>
      </c>
      <c r="B2526" s="127">
        <v>780000</v>
      </c>
      <c r="C2526" s="127">
        <v>780000</v>
      </c>
      <c r="D2526" s="116" t="s">
        <v>314</v>
      </c>
      <c r="E2526" s="116" t="s">
        <v>315</v>
      </c>
      <c r="F2526" s="116" t="s">
        <v>316</v>
      </c>
      <c r="G2526" s="116" t="s">
        <v>317</v>
      </c>
      <c r="H2526" s="116">
        <v>0.36</v>
      </c>
      <c r="I2526" s="116">
        <v>0.57999999999999996</v>
      </c>
      <c r="J2526" s="116" t="s">
        <v>268</v>
      </c>
      <c r="K2526" s="116">
        <v>0.32776880201846997</v>
      </c>
      <c r="L2526" s="116">
        <v>3877.8505072900498</v>
      </c>
      <c r="M2526" s="116">
        <v>11.8990840113131</v>
      </c>
      <c r="N2526" s="116">
        <v>2.3283857421855001</v>
      </c>
      <c r="O2526" s="116">
        <v>3.9001485115052499</v>
      </c>
      <c r="P2526" s="116">
        <v>0.76317220535302999</v>
      </c>
      <c r="Q2526" s="116">
        <v>1271.03841518118</v>
      </c>
      <c r="R2526" s="116">
        <v>1310</v>
      </c>
      <c r="S2526" s="116" t="s">
        <v>318</v>
      </c>
      <c r="T2526" s="116">
        <v>1310</v>
      </c>
      <c r="U2526" s="116" t="s">
        <v>268</v>
      </c>
      <c r="V2526" s="116" t="s">
        <v>268</v>
      </c>
      <c r="Z2526" s="116">
        <v>0</v>
      </c>
      <c r="AA2526" s="116">
        <v>1</v>
      </c>
      <c r="AB2526" s="116">
        <v>3.9001485115052499</v>
      </c>
      <c r="AC2526" s="116">
        <v>0.76317220535302999</v>
      </c>
      <c r="AD2526" s="116">
        <v>1271.03841518118</v>
      </c>
      <c r="AF2526" s="116">
        <v>-1</v>
      </c>
      <c r="AG2526" s="116">
        <v>-1</v>
      </c>
      <c r="AH2526" s="116">
        <v>-1</v>
      </c>
      <c r="AI2526" s="116">
        <v>-1</v>
      </c>
      <c r="AJ2526" s="116">
        <v>0</v>
      </c>
      <c r="AM2526" s="116" t="s">
        <v>319</v>
      </c>
      <c r="AN2526" s="116">
        <v>-1</v>
      </c>
      <c r="AQ2526" s="116">
        <v>778</v>
      </c>
      <c r="AR2526" s="116" t="s">
        <v>329</v>
      </c>
      <c r="AS2526" s="116" t="s">
        <v>250</v>
      </c>
      <c r="AT2526" s="116" t="s">
        <v>268</v>
      </c>
      <c r="AV2526" s="116">
        <v>153.06446346048099</v>
      </c>
      <c r="AW2526" s="116">
        <v>1.0308502961999999</v>
      </c>
    </row>
    <row r="2527" spans="1:49" x14ac:dyDescent="0.25">
      <c r="A2527" s="127">
        <v>190000</v>
      </c>
      <c r="B2527" s="127">
        <v>780000</v>
      </c>
      <c r="C2527" s="127">
        <v>780000</v>
      </c>
      <c r="D2527" s="116" t="s">
        <v>314</v>
      </c>
      <c r="E2527" s="116" t="s">
        <v>315</v>
      </c>
      <c r="F2527" s="116" t="s">
        <v>316</v>
      </c>
      <c r="G2527" s="116" t="s">
        <v>317</v>
      </c>
      <c r="H2527" s="116">
        <v>0.36</v>
      </c>
      <c r="I2527" s="116">
        <v>0.57999999999999996</v>
      </c>
      <c r="J2527" s="116" t="s">
        <v>268</v>
      </c>
      <c r="K2527" s="116">
        <v>0.30033353911744998</v>
      </c>
      <c r="L2527" s="116">
        <v>3848.35948631255</v>
      </c>
      <c r="M2527" s="116">
        <v>10.3791909999875</v>
      </c>
      <c r="N2527" s="116">
        <v>1.7926506373089499</v>
      </c>
      <c r="O2527" s="116">
        <v>3.1172191662022599</v>
      </c>
      <c r="P2527" s="116">
        <v>0.53839311030415005</v>
      </c>
      <c r="Q2527" s="116">
        <v>1155.79142432047</v>
      </c>
      <c r="R2527" s="116">
        <v>1210</v>
      </c>
      <c r="S2527" s="116" t="s">
        <v>318</v>
      </c>
      <c r="T2527" s="116">
        <v>1210</v>
      </c>
      <c r="U2527" s="116" t="s">
        <v>268</v>
      </c>
      <c r="V2527" s="116" t="s">
        <v>268</v>
      </c>
      <c r="Z2527" s="116">
        <v>0</v>
      </c>
      <c r="AA2527" s="116">
        <v>1</v>
      </c>
      <c r="AB2527" s="116">
        <v>3.1172191662022599</v>
      </c>
      <c r="AC2527" s="116">
        <v>0.53839311030415005</v>
      </c>
      <c r="AD2527" s="116">
        <v>1155.79142432047</v>
      </c>
      <c r="AF2527" s="116">
        <v>-1</v>
      </c>
      <c r="AG2527" s="116">
        <v>-1</v>
      </c>
      <c r="AH2527" s="116">
        <v>-1</v>
      </c>
      <c r="AI2527" s="116">
        <v>-1</v>
      </c>
      <c r="AJ2527" s="116">
        <v>0</v>
      </c>
      <c r="AM2527" s="116" t="s">
        <v>319</v>
      </c>
      <c r="AN2527" s="116">
        <v>-1</v>
      </c>
      <c r="AQ2527" s="116">
        <v>778</v>
      </c>
      <c r="AR2527" s="116" t="s">
        <v>329</v>
      </c>
      <c r="AS2527" s="116" t="s">
        <v>250</v>
      </c>
      <c r="AT2527" s="116" t="s">
        <v>268</v>
      </c>
      <c r="AV2527" s="116">
        <v>158.51187482275401</v>
      </c>
      <c r="AW2527" s="116">
        <v>0.93738152819999998</v>
      </c>
    </row>
    <row r="2528" spans="1:49" x14ac:dyDescent="0.25">
      <c r="A2528" s="127">
        <v>190000</v>
      </c>
      <c r="B2528" s="127">
        <v>780000</v>
      </c>
      <c r="C2528" s="127">
        <v>780000</v>
      </c>
      <c r="D2528" s="116" t="s">
        <v>314</v>
      </c>
      <c r="E2528" s="116" t="s">
        <v>315</v>
      </c>
      <c r="F2528" s="116" t="s">
        <v>316</v>
      </c>
      <c r="G2528" s="116" t="s">
        <v>317</v>
      </c>
      <c r="H2528" s="116">
        <v>0.36</v>
      </c>
      <c r="I2528" s="116">
        <v>0.57999999999999996</v>
      </c>
      <c r="J2528" s="116" t="s">
        <v>268</v>
      </c>
      <c r="K2528" s="116">
        <v>2.2882959586710001E-2</v>
      </c>
      <c r="L2528" s="116">
        <v>3848.35948631255</v>
      </c>
      <c r="M2528" s="116">
        <v>10.3791909999875</v>
      </c>
      <c r="N2528" s="116">
        <v>1.7926506373089499</v>
      </c>
      <c r="O2528" s="116">
        <v>0.23750660819548999</v>
      </c>
      <c r="P2528" s="116">
        <v>4.102115208663E-2</v>
      </c>
      <c r="Q2528" s="116">
        <v>88.061854600433804</v>
      </c>
      <c r="R2528" s="116">
        <v>1310</v>
      </c>
      <c r="S2528" s="116" t="s">
        <v>318</v>
      </c>
      <c r="T2528" s="116">
        <v>1310</v>
      </c>
      <c r="U2528" s="116" t="s">
        <v>268</v>
      </c>
      <c r="V2528" s="116" t="s">
        <v>268</v>
      </c>
      <c r="Z2528" s="116">
        <v>0</v>
      </c>
      <c r="AA2528" s="116">
        <v>1</v>
      </c>
      <c r="AB2528" s="116">
        <v>0.23750660819548999</v>
      </c>
      <c r="AC2528" s="116">
        <v>4.102115208663E-2</v>
      </c>
      <c r="AD2528" s="116">
        <v>88.061854600432298</v>
      </c>
      <c r="AF2528" s="116">
        <v>-1</v>
      </c>
      <c r="AG2528" s="116">
        <v>-1</v>
      </c>
      <c r="AH2528" s="116">
        <v>-1</v>
      </c>
      <c r="AI2528" s="116">
        <v>-1</v>
      </c>
      <c r="AJ2528" s="116">
        <v>0</v>
      </c>
      <c r="AM2528" s="116" t="s">
        <v>319</v>
      </c>
      <c r="AN2528" s="116">
        <v>-1</v>
      </c>
      <c r="AQ2528" s="116">
        <v>778</v>
      </c>
      <c r="AR2528" s="116" t="s">
        <v>329</v>
      </c>
      <c r="AS2528" s="116" t="s">
        <v>250</v>
      </c>
      <c r="AT2528" s="116" t="s">
        <v>268</v>
      </c>
      <c r="AV2528" s="116">
        <v>42.688164696078701</v>
      </c>
      <c r="AW2528" s="116">
        <v>7.1420806700000006E-2</v>
      </c>
    </row>
    <row r="2529" spans="1:49" x14ac:dyDescent="0.25">
      <c r="A2529" s="127">
        <v>190000</v>
      </c>
      <c r="B2529" s="127">
        <v>780000</v>
      </c>
      <c r="C2529" s="127">
        <v>780000</v>
      </c>
      <c r="D2529" s="116" t="s">
        <v>314</v>
      </c>
      <c r="E2529" s="116" t="s">
        <v>315</v>
      </c>
      <c r="F2529" s="116" t="s">
        <v>316</v>
      </c>
      <c r="G2529" s="116" t="s">
        <v>317</v>
      </c>
      <c r="H2529" s="116">
        <v>0.36</v>
      </c>
      <c r="I2529" s="116">
        <v>0.57999999999999996</v>
      </c>
      <c r="J2529" s="116" t="s">
        <v>332</v>
      </c>
      <c r="K2529" s="116">
        <v>8.8466718095000004E-3</v>
      </c>
      <c r="L2529" s="116">
        <v>3848.35948631255</v>
      </c>
      <c r="M2529" s="116">
        <v>10.3791909999875</v>
      </c>
      <c r="N2529" s="116">
        <v>1.7926506373089499</v>
      </c>
      <c r="O2529" s="116">
        <v>9.1821296425029994E-2</v>
      </c>
      <c r="P2529" s="116">
        <v>1.5858991857359998E-2</v>
      </c>
      <c r="Q2529" s="116">
        <v>34.045173380394701</v>
      </c>
      <c r="R2529" s="116">
        <v>1310</v>
      </c>
      <c r="S2529" s="116" t="s">
        <v>318</v>
      </c>
      <c r="T2529" s="116">
        <v>1310</v>
      </c>
      <c r="U2529" s="116" t="s">
        <v>333</v>
      </c>
      <c r="V2529" s="116" t="s">
        <v>332</v>
      </c>
      <c r="Z2529" s="116">
        <v>0</v>
      </c>
      <c r="AA2529" s="116">
        <v>1</v>
      </c>
      <c r="AB2529" s="116">
        <v>9.1821296425029994E-2</v>
      </c>
      <c r="AC2529" s="116">
        <v>1.5858991857359998E-2</v>
      </c>
      <c r="AD2529" s="116">
        <v>34.045173380395703</v>
      </c>
      <c r="AF2529" s="116">
        <v>-1</v>
      </c>
      <c r="AG2529" s="116">
        <v>-1</v>
      </c>
      <c r="AH2529" s="116">
        <v>-1</v>
      </c>
      <c r="AI2529" s="116">
        <v>-1</v>
      </c>
      <c r="AJ2529" s="116">
        <v>0</v>
      </c>
      <c r="AM2529" s="116" t="s">
        <v>319</v>
      </c>
      <c r="AN2529" s="116">
        <v>-1</v>
      </c>
      <c r="AQ2529" s="116">
        <v>778</v>
      </c>
      <c r="AR2529" s="116" t="s">
        <v>329</v>
      </c>
      <c r="AS2529" s="116" t="s">
        <v>250</v>
      </c>
      <c r="AT2529" s="116" t="s">
        <v>268</v>
      </c>
      <c r="AV2529" s="116">
        <v>23.9377495081497</v>
      </c>
      <c r="AW2529" s="116">
        <v>2.76116572E-2</v>
      </c>
    </row>
    <row r="2530" spans="1:49" x14ac:dyDescent="0.25">
      <c r="A2530" s="127">
        <v>190000</v>
      </c>
      <c r="B2530" s="127">
        <v>780000</v>
      </c>
      <c r="C2530" s="127">
        <v>780000</v>
      </c>
      <c r="D2530" s="116" t="s">
        <v>314</v>
      </c>
      <c r="E2530" s="116" t="s">
        <v>315</v>
      </c>
      <c r="F2530" s="116" t="s">
        <v>316</v>
      </c>
      <c r="G2530" s="116" t="s">
        <v>317</v>
      </c>
      <c r="H2530" s="116">
        <v>0.36</v>
      </c>
      <c r="I2530" s="116">
        <v>0.57999999999999996</v>
      </c>
      <c r="J2530" s="116" t="s">
        <v>268</v>
      </c>
      <c r="K2530" s="116">
        <v>0.11272953180155</v>
      </c>
      <c r="L2530" s="116">
        <v>3848.35948631255</v>
      </c>
      <c r="M2530" s="116">
        <v>10.3791909999875</v>
      </c>
      <c r="N2530" s="116">
        <v>1.7926506373089499</v>
      </c>
      <c r="O2530" s="116">
        <v>1.17004134190749</v>
      </c>
      <c r="P2530" s="116">
        <v>0.20208466702759001</v>
      </c>
      <c r="Q2530" s="116">
        <v>433.82376309608298</v>
      </c>
      <c r="R2530" s="116">
        <v>1310</v>
      </c>
      <c r="S2530" s="116" t="s">
        <v>318</v>
      </c>
      <c r="T2530" s="116">
        <v>1310</v>
      </c>
      <c r="U2530" s="116" t="s">
        <v>268</v>
      </c>
      <c r="V2530" s="116" t="s">
        <v>268</v>
      </c>
      <c r="Z2530" s="116">
        <v>0</v>
      </c>
      <c r="AA2530" s="116">
        <v>1</v>
      </c>
      <c r="AB2530" s="116">
        <v>1.17004134190749</v>
      </c>
      <c r="AC2530" s="116">
        <v>0.20208466702759001</v>
      </c>
      <c r="AD2530" s="116">
        <v>433.82376309608298</v>
      </c>
      <c r="AF2530" s="116">
        <v>-1</v>
      </c>
      <c r="AG2530" s="116">
        <v>-1</v>
      </c>
      <c r="AH2530" s="116">
        <v>-1</v>
      </c>
      <c r="AI2530" s="116">
        <v>-1</v>
      </c>
      <c r="AJ2530" s="116">
        <v>0</v>
      </c>
      <c r="AM2530" s="116" t="s">
        <v>319</v>
      </c>
      <c r="AN2530" s="116">
        <v>-1</v>
      </c>
      <c r="AQ2530" s="116">
        <v>778</v>
      </c>
      <c r="AR2530" s="116" t="s">
        <v>329</v>
      </c>
      <c r="AS2530" s="116" t="s">
        <v>250</v>
      </c>
      <c r="AT2530" s="116" t="s">
        <v>268</v>
      </c>
      <c r="AV2530" s="116">
        <v>90.385932451440098</v>
      </c>
      <c r="AW2530" s="116">
        <v>0.35184409010000001</v>
      </c>
    </row>
    <row r="2531" spans="1:49" x14ac:dyDescent="0.25">
      <c r="A2531" s="127">
        <v>190000</v>
      </c>
      <c r="B2531" s="127">
        <v>780000</v>
      </c>
      <c r="C2531" s="127">
        <v>780000</v>
      </c>
      <c r="D2531" s="116" t="s">
        <v>314</v>
      </c>
      <c r="E2531" s="116" t="s">
        <v>315</v>
      </c>
      <c r="F2531" s="116" t="s">
        <v>316</v>
      </c>
      <c r="G2531" s="116" t="s">
        <v>317</v>
      </c>
      <c r="H2531" s="116">
        <v>0.36</v>
      </c>
      <c r="I2531" s="116">
        <v>0.57999999999999996</v>
      </c>
      <c r="J2531" s="116" t="s">
        <v>332</v>
      </c>
      <c r="K2531" s="116">
        <v>4.2878865855649997E-2</v>
      </c>
      <c r="L2531" s="116">
        <v>3848.35948631255</v>
      </c>
      <c r="M2531" s="116">
        <v>10.3791909999875</v>
      </c>
      <c r="N2531" s="116">
        <v>1.7926506373089499</v>
      </c>
      <c r="O2531" s="116">
        <v>0.44504793857869002</v>
      </c>
      <c r="P2531" s="116">
        <v>7.6866826203219996E-2</v>
      </c>
      <c r="Q2531" s="116">
        <v>165.01329017793699</v>
      </c>
      <c r="R2531" s="116">
        <v>1310</v>
      </c>
      <c r="S2531" s="116" t="s">
        <v>318</v>
      </c>
      <c r="T2531" s="116">
        <v>1310</v>
      </c>
      <c r="U2531" s="116" t="s">
        <v>333</v>
      </c>
      <c r="V2531" s="116" t="s">
        <v>332</v>
      </c>
      <c r="Z2531" s="116">
        <v>0</v>
      </c>
      <c r="AA2531" s="116">
        <v>1</v>
      </c>
      <c r="AB2531" s="116">
        <v>0.44504793857869002</v>
      </c>
      <c r="AC2531" s="116">
        <v>7.6866826203219996E-2</v>
      </c>
      <c r="AD2531" s="116">
        <v>165.01329017793699</v>
      </c>
      <c r="AF2531" s="116">
        <v>-1</v>
      </c>
      <c r="AG2531" s="116">
        <v>-1</v>
      </c>
      <c r="AH2531" s="116">
        <v>-1</v>
      </c>
      <c r="AI2531" s="116">
        <v>-1</v>
      </c>
      <c r="AJ2531" s="116">
        <v>0</v>
      </c>
      <c r="AM2531" s="116" t="s">
        <v>319</v>
      </c>
      <c r="AN2531" s="116">
        <v>-1</v>
      </c>
      <c r="AQ2531" s="116">
        <v>778</v>
      </c>
      <c r="AR2531" s="116" t="s">
        <v>329</v>
      </c>
      <c r="AS2531" s="116" t="s">
        <v>250</v>
      </c>
      <c r="AT2531" s="116" t="s">
        <v>268</v>
      </c>
      <c r="AV2531" s="116">
        <v>71.480970853933599</v>
      </c>
      <c r="AW2531" s="116">
        <v>0.13383073009999999</v>
      </c>
    </row>
    <row r="2532" spans="1:49" x14ac:dyDescent="0.25">
      <c r="A2532" s="127">
        <v>190000</v>
      </c>
      <c r="B2532" s="127">
        <v>780000</v>
      </c>
      <c r="C2532" s="127">
        <v>780000</v>
      </c>
      <c r="D2532" s="116" t="s">
        <v>314</v>
      </c>
      <c r="E2532" s="116" t="s">
        <v>315</v>
      </c>
      <c r="F2532" s="116" t="s">
        <v>316</v>
      </c>
      <c r="G2532" s="116" t="s">
        <v>317</v>
      </c>
      <c r="H2532" s="116">
        <v>0.36</v>
      </c>
      <c r="I2532" s="116">
        <v>0.57999999999999996</v>
      </c>
      <c r="J2532" s="116" t="s">
        <v>268</v>
      </c>
      <c r="K2532" s="116">
        <v>5.2304001991120001E-2</v>
      </c>
      <c r="L2532" s="116">
        <v>3848.35948631255</v>
      </c>
      <c r="M2532" s="116">
        <v>10.3791909999875</v>
      </c>
      <c r="N2532" s="116">
        <v>1.7926506373089499</v>
      </c>
      <c r="O2532" s="116">
        <v>0.54287322672963001</v>
      </c>
      <c r="P2532" s="116">
        <v>9.3762802503200002E-2</v>
      </c>
      <c r="Q2532" s="116">
        <v>201.28460223466399</v>
      </c>
      <c r="R2532" s="116">
        <v>1310</v>
      </c>
      <c r="S2532" s="116" t="s">
        <v>318</v>
      </c>
      <c r="T2532" s="116">
        <v>1310</v>
      </c>
      <c r="U2532" s="116" t="s">
        <v>268</v>
      </c>
      <c r="V2532" s="116" t="s">
        <v>268</v>
      </c>
      <c r="Z2532" s="116">
        <v>0</v>
      </c>
      <c r="AA2532" s="116">
        <v>1</v>
      </c>
      <c r="AB2532" s="116">
        <v>0.54287322672963001</v>
      </c>
      <c r="AC2532" s="116">
        <v>9.3762802503200002E-2</v>
      </c>
      <c r="AD2532" s="116">
        <v>201.28460223466499</v>
      </c>
      <c r="AF2532" s="116">
        <v>-1</v>
      </c>
      <c r="AG2532" s="116">
        <v>-1</v>
      </c>
      <c r="AH2532" s="116">
        <v>-1</v>
      </c>
      <c r="AI2532" s="116">
        <v>-1</v>
      </c>
      <c r="AJ2532" s="116">
        <v>0</v>
      </c>
      <c r="AM2532" s="116" t="s">
        <v>319</v>
      </c>
      <c r="AN2532" s="116">
        <v>-1</v>
      </c>
      <c r="AQ2532" s="116">
        <v>778</v>
      </c>
      <c r="AR2532" s="116" t="s">
        <v>329</v>
      </c>
      <c r="AS2532" s="116" t="s">
        <v>250</v>
      </c>
      <c r="AT2532" s="116" t="s">
        <v>268</v>
      </c>
      <c r="AV2532" s="116">
        <v>58.2443335360148</v>
      </c>
      <c r="AW2532" s="116">
        <v>0.16324785259999999</v>
      </c>
    </row>
    <row r="2533" spans="1:49" x14ac:dyDescent="0.25">
      <c r="A2533" s="127">
        <v>190000</v>
      </c>
      <c r="B2533" s="127">
        <v>780000</v>
      </c>
      <c r="C2533" s="127">
        <v>780000</v>
      </c>
      <c r="D2533" s="116" t="s">
        <v>314</v>
      </c>
      <c r="E2533" s="116" t="s">
        <v>315</v>
      </c>
      <c r="F2533" s="116" t="s">
        <v>316</v>
      </c>
      <c r="G2533" s="116" t="s">
        <v>317</v>
      </c>
      <c r="H2533" s="116">
        <v>0.36</v>
      </c>
      <c r="I2533" s="116">
        <v>0.57999999999999996</v>
      </c>
      <c r="J2533" s="116" t="s">
        <v>332</v>
      </c>
      <c r="K2533" s="116">
        <v>1.9048488107319999E-2</v>
      </c>
      <c r="L2533" s="116">
        <v>3848.35948631255</v>
      </c>
      <c r="M2533" s="116">
        <v>10.3791909999875</v>
      </c>
      <c r="N2533" s="116">
        <v>1.7926506373089499</v>
      </c>
      <c r="O2533" s="116">
        <v>0.19770789632693</v>
      </c>
      <c r="P2533" s="116">
        <v>3.4147284345370003E-2</v>
      </c>
      <c r="Q2533" s="116">
        <v>73.3054299077438</v>
      </c>
      <c r="R2533" s="116">
        <v>1310</v>
      </c>
      <c r="S2533" s="116" t="s">
        <v>318</v>
      </c>
      <c r="T2533" s="116">
        <v>1310</v>
      </c>
      <c r="U2533" s="116" t="s">
        <v>333</v>
      </c>
      <c r="V2533" s="116" t="s">
        <v>332</v>
      </c>
      <c r="Z2533" s="116">
        <v>0</v>
      </c>
      <c r="AA2533" s="116">
        <v>1</v>
      </c>
      <c r="AB2533" s="116">
        <v>0.19770789632693</v>
      </c>
      <c r="AC2533" s="116">
        <v>3.4147284345370003E-2</v>
      </c>
      <c r="AD2533" s="116">
        <v>73.3054299077438</v>
      </c>
      <c r="AF2533" s="116">
        <v>-1</v>
      </c>
      <c r="AG2533" s="116">
        <v>-1</v>
      </c>
      <c r="AH2533" s="116">
        <v>-1</v>
      </c>
      <c r="AI2533" s="116">
        <v>-1</v>
      </c>
      <c r="AJ2533" s="116">
        <v>0</v>
      </c>
      <c r="AM2533" s="116" t="s">
        <v>319</v>
      </c>
      <c r="AN2533" s="116">
        <v>-1</v>
      </c>
      <c r="AQ2533" s="116">
        <v>778</v>
      </c>
      <c r="AR2533" s="116" t="s">
        <v>329</v>
      </c>
      <c r="AS2533" s="116" t="s">
        <v>250</v>
      </c>
      <c r="AT2533" s="116" t="s">
        <v>268</v>
      </c>
      <c r="AV2533" s="116">
        <v>39.224981043664599</v>
      </c>
      <c r="AW2533" s="116">
        <v>5.94529034E-2</v>
      </c>
    </row>
    <row r="2534" spans="1:49" x14ac:dyDescent="0.25">
      <c r="A2534" s="127">
        <v>190000</v>
      </c>
      <c r="B2534" s="127">
        <v>780000</v>
      </c>
      <c r="C2534" s="127">
        <v>780000</v>
      </c>
      <c r="D2534" s="116" t="s">
        <v>314</v>
      </c>
      <c r="E2534" s="116" t="s">
        <v>315</v>
      </c>
      <c r="F2534" s="116" t="s">
        <v>316</v>
      </c>
      <c r="G2534" s="116" t="s">
        <v>317</v>
      </c>
      <c r="H2534" s="116">
        <v>0.36</v>
      </c>
      <c r="I2534" s="116">
        <v>0.57999999999999996</v>
      </c>
      <c r="J2534" s="116" t="s">
        <v>268</v>
      </c>
      <c r="K2534" s="116">
        <v>1.459241318798E-2</v>
      </c>
      <c r="L2534" s="116">
        <v>3848.35948631255</v>
      </c>
      <c r="M2534" s="116">
        <v>10.3791909999875</v>
      </c>
      <c r="N2534" s="116">
        <v>1.7926506373089499</v>
      </c>
      <c r="O2534" s="116">
        <v>0.15145744362881</v>
      </c>
      <c r="P2534" s="116">
        <v>2.615909880131E-2</v>
      </c>
      <c r="Q2534" s="116">
        <v>56.156851720166799</v>
      </c>
      <c r="R2534" s="116">
        <v>1310</v>
      </c>
      <c r="S2534" s="116" t="s">
        <v>318</v>
      </c>
      <c r="T2534" s="116">
        <v>1310</v>
      </c>
      <c r="U2534" s="116" t="s">
        <v>268</v>
      </c>
      <c r="V2534" s="116" t="s">
        <v>268</v>
      </c>
      <c r="Z2534" s="116">
        <v>0</v>
      </c>
      <c r="AA2534" s="116">
        <v>1</v>
      </c>
      <c r="AB2534" s="116">
        <v>0.15145744362881</v>
      </c>
      <c r="AC2534" s="116">
        <v>2.615909880131E-2</v>
      </c>
      <c r="AD2534" s="116">
        <v>56.156851720167602</v>
      </c>
      <c r="AF2534" s="116">
        <v>-1</v>
      </c>
      <c r="AG2534" s="116">
        <v>-1</v>
      </c>
      <c r="AH2534" s="116">
        <v>-1</v>
      </c>
      <c r="AI2534" s="116">
        <v>-1</v>
      </c>
      <c r="AJ2534" s="116">
        <v>0</v>
      </c>
      <c r="AM2534" s="116" t="s">
        <v>319</v>
      </c>
      <c r="AN2534" s="116">
        <v>-1</v>
      </c>
      <c r="AQ2534" s="116">
        <v>778</v>
      </c>
      <c r="AR2534" s="116" t="s">
        <v>329</v>
      </c>
      <c r="AS2534" s="116" t="s">
        <v>250</v>
      </c>
      <c r="AT2534" s="116" t="s">
        <v>268</v>
      </c>
      <c r="AV2534" s="116">
        <v>30.781452786609101</v>
      </c>
      <c r="AW2534" s="116">
        <v>4.5544891900000002E-2</v>
      </c>
    </row>
    <row r="2535" spans="1:49" x14ac:dyDescent="0.25">
      <c r="A2535" s="127">
        <v>190000</v>
      </c>
      <c r="B2535" s="127">
        <v>780000</v>
      </c>
      <c r="C2535" s="127">
        <v>780000</v>
      </c>
      <c r="D2535" s="116" t="s">
        <v>314</v>
      </c>
      <c r="E2535" s="116" t="s">
        <v>315</v>
      </c>
      <c r="F2535" s="116" t="s">
        <v>316</v>
      </c>
      <c r="G2535" s="116" t="s">
        <v>317</v>
      </c>
      <c r="H2535" s="116">
        <v>0.36</v>
      </c>
      <c r="I2535" s="116">
        <v>0.57999999999999996</v>
      </c>
      <c r="J2535" s="116" t="s">
        <v>268</v>
      </c>
      <c r="K2535" s="116">
        <v>4.414698232566E-2</v>
      </c>
      <c r="L2535" s="116">
        <v>3848.35948631255</v>
      </c>
      <c r="M2535" s="116">
        <v>10.3791909999875</v>
      </c>
      <c r="N2535" s="116">
        <v>1.7926506373089499</v>
      </c>
      <c r="O2535" s="116">
        <v>0.45820996163113997</v>
      </c>
      <c r="P2535" s="116">
        <v>7.9140116001360006E-2</v>
      </c>
      <c r="Q2535" s="116">
        <v>169.893458225041</v>
      </c>
      <c r="R2535" s="116">
        <v>1310</v>
      </c>
      <c r="S2535" s="116" t="s">
        <v>318</v>
      </c>
      <c r="T2535" s="116">
        <v>1310</v>
      </c>
      <c r="U2535" s="116" t="s">
        <v>268</v>
      </c>
      <c r="V2535" s="116" t="s">
        <v>268</v>
      </c>
      <c r="Z2535" s="116">
        <v>0</v>
      </c>
      <c r="AA2535" s="116">
        <v>1</v>
      </c>
      <c r="AB2535" s="116">
        <v>0.45820996163113997</v>
      </c>
      <c r="AC2535" s="116">
        <v>7.9140116001360006E-2</v>
      </c>
      <c r="AD2535" s="116">
        <v>169.89345822504299</v>
      </c>
      <c r="AF2535" s="116">
        <v>-1</v>
      </c>
      <c r="AG2535" s="116">
        <v>-1</v>
      </c>
      <c r="AH2535" s="116">
        <v>-1</v>
      </c>
      <c r="AI2535" s="116">
        <v>-1</v>
      </c>
      <c r="AJ2535" s="116">
        <v>0</v>
      </c>
      <c r="AM2535" s="116" t="s">
        <v>319</v>
      </c>
      <c r="AN2535" s="116">
        <v>-1</v>
      </c>
      <c r="AQ2535" s="116">
        <v>778</v>
      </c>
      <c r="AR2535" s="116" t="s">
        <v>329</v>
      </c>
      <c r="AS2535" s="116" t="s">
        <v>250</v>
      </c>
      <c r="AT2535" s="116" t="s">
        <v>268</v>
      </c>
      <c r="AV2535" s="116">
        <v>62.990735828540402</v>
      </c>
      <c r="AW2535" s="116">
        <v>0.1377886928</v>
      </c>
    </row>
    <row r="2536" spans="1:49" x14ac:dyDescent="0.25">
      <c r="A2536" s="127">
        <v>190000</v>
      </c>
      <c r="B2536" s="127">
        <v>780000</v>
      </c>
      <c r="C2536" s="127">
        <v>790000</v>
      </c>
      <c r="D2536" s="116" t="s">
        <v>314</v>
      </c>
      <c r="E2536" s="116" t="s">
        <v>315</v>
      </c>
      <c r="F2536" s="116" t="s">
        <v>316</v>
      </c>
      <c r="G2536" s="116" t="s">
        <v>317</v>
      </c>
      <c r="H2536" s="116">
        <v>0.36</v>
      </c>
      <c r="I2536" s="116">
        <v>0.57999999999999996</v>
      </c>
      <c r="J2536" s="116" t="s">
        <v>268</v>
      </c>
      <c r="K2536" s="116">
        <v>0.37855948166849002</v>
      </c>
      <c r="L2536" s="116">
        <v>3849.0681201760799</v>
      </c>
      <c r="M2536" s="116">
        <v>10.172987986122401</v>
      </c>
      <c r="N2536" s="116">
        <v>1.69551714976849</v>
      </c>
      <c r="O2536" s="116">
        <v>3.85108105904638</v>
      </c>
      <c r="P2536" s="116">
        <v>0.64185409337640997</v>
      </c>
      <c r="Q2536" s="116">
        <v>1457.1012324805999</v>
      </c>
      <c r="R2536" s="116">
        <v>1210</v>
      </c>
      <c r="S2536" s="116" t="s">
        <v>318</v>
      </c>
      <c r="T2536" s="116">
        <v>1210</v>
      </c>
      <c r="U2536" s="116" t="s">
        <v>268</v>
      </c>
      <c r="V2536" s="116" t="s">
        <v>268</v>
      </c>
      <c r="Z2536" s="116">
        <v>0</v>
      </c>
      <c r="AA2536" s="116">
        <v>1</v>
      </c>
      <c r="AB2536" s="116">
        <v>3.85108105904638</v>
      </c>
      <c r="AC2536" s="116">
        <v>0.64185409337640997</v>
      </c>
      <c r="AD2536" s="116">
        <v>1457.1012324805999</v>
      </c>
      <c r="AF2536" s="116">
        <v>-1</v>
      </c>
      <c r="AG2536" s="116">
        <v>-1</v>
      </c>
      <c r="AH2536" s="116">
        <v>-1</v>
      </c>
      <c r="AI2536" s="116">
        <v>-1</v>
      </c>
      <c r="AJ2536" s="116">
        <v>0</v>
      </c>
      <c r="AM2536" s="116" t="s">
        <v>319</v>
      </c>
      <c r="AN2536" s="116">
        <v>-1</v>
      </c>
      <c r="AQ2536" s="116">
        <v>778</v>
      </c>
      <c r="AR2536" s="116" t="s">
        <v>329</v>
      </c>
      <c r="AS2536" s="116" t="s">
        <v>250</v>
      </c>
      <c r="AT2536" s="116" t="s">
        <v>268</v>
      </c>
      <c r="AV2536" s="116">
        <v>192.71258807098801</v>
      </c>
      <c r="AW2536" s="116">
        <v>1.1817528244</v>
      </c>
    </row>
    <row r="2537" spans="1:49" x14ac:dyDescent="0.25">
      <c r="A2537" s="127">
        <v>190000</v>
      </c>
      <c r="B2537" s="127">
        <v>780000</v>
      </c>
      <c r="C2537" s="127">
        <v>790000</v>
      </c>
      <c r="D2537" s="116" t="s">
        <v>314</v>
      </c>
      <c r="E2537" s="116" t="s">
        <v>315</v>
      </c>
      <c r="F2537" s="116" t="s">
        <v>316</v>
      </c>
      <c r="G2537" s="116" t="s">
        <v>317</v>
      </c>
      <c r="H2537" s="116">
        <v>0.36</v>
      </c>
      <c r="I2537" s="116">
        <v>0.57999999999999996</v>
      </c>
      <c r="J2537" s="116" t="s">
        <v>268</v>
      </c>
      <c r="K2537" s="116">
        <v>2.0648053491160001E-2</v>
      </c>
      <c r="L2537" s="116">
        <v>3849.0681201760799</v>
      </c>
      <c r="M2537" s="116">
        <v>10.172987986122401</v>
      </c>
      <c r="N2537" s="116">
        <v>1.69551714976849</v>
      </c>
      <c r="O2537" s="116">
        <v>0.21005240010243001</v>
      </c>
      <c r="P2537" s="116">
        <v>3.50091288036E-2</v>
      </c>
      <c r="Q2537" s="116">
        <v>79.475764436533794</v>
      </c>
      <c r="R2537" s="116">
        <v>1310</v>
      </c>
      <c r="S2537" s="116" t="s">
        <v>318</v>
      </c>
      <c r="T2537" s="116">
        <v>1310</v>
      </c>
      <c r="U2537" s="116" t="s">
        <v>268</v>
      </c>
      <c r="V2537" s="116" t="s">
        <v>268</v>
      </c>
      <c r="Z2537" s="116">
        <v>0</v>
      </c>
      <c r="AA2537" s="116">
        <v>1</v>
      </c>
      <c r="AB2537" s="116">
        <v>0.21005240010243001</v>
      </c>
      <c r="AC2537" s="116">
        <v>3.50091288036E-2</v>
      </c>
      <c r="AD2537" s="116">
        <v>79.4757644365326</v>
      </c>
      <c r="AF2537" s="116">
        <v>-1</v>
      </c>
      <c r="AG2537" s="116">
        <v>-1</v>
      </c>
      <c r="AH2537" s="116">
        <v>-1</v>
      </c>
      <c r="AI2537" s="116">
        <v>-1</v>
      </c>
      <c r="AJ2537" s="116">
        <v>0</v>
      </c>
      <c r="AM2537" s="116" t="s">
        <v>319</v>
      </c>
      <c r="AN2537" s="116">
        <v>-1</v>
      </c>
      <c r="AQ2537" s="116">
        <v>778</v>
      </c>
      <c r="AR2537" s="116" t="s">
        <v>329</v>
      </c>
      <c r="AS2537" s="116" t="s">
        <v>250</v>
      </c>
      <c r="AT2537" s="116" t="s">
        <v>268</v>
      </c>
      <c r="AV2537" s="116">
        <v>51.940067188530499</v>
      </c>
      <c r="AW2537" s="116">
        <v>6.4457229899999996E-2</v>
      </c>
    </row>
    <row r="2538" spans="1:49" x14ac:dyDescent="0.25">
      <c r="A2538" s="127">
        <v>190000</v>
      </c>
      <c r="B2538" s="127">
        <v>780000</v>
      </c>
      <c r="C2538" s="127">
        <v>790000</v>
      </c>
      <c r="D2538" s="116" t="s">
        <v>314</v>
      </c>
      <c r="E2538" s="116" t="s">
        <v>315</v>
      </c>
      <c r="F2538" s="116" t="s">
        <v>316</v>
      </c>
      <c r="G2538" s="116" t="s">
        <v>317</v>
      </c>
      <c r="H2538" s="116">
        <v>0.36</v>
      </c>
      <c r="I2538" s="116">
        <v>0.57999999999999996</v>
      </c>
      <c r="J2538" s="116" t="s">
        <v>268</v>
      </c>
      <c r="K2538" s="116">
        <v>9.2629059687629994E-2</v>
      </c>
      <c r="L2538" s="116">
        <v>3849.0681201760799</v>
      </c>
      <c r="M2538" s="116">
        <v>10.172987986122401</v>
      </c>
      <c r="N2538" s="116">
        <v>1.69551714976849</v>
      </c>
      <c r="O2538" s="116">
        <v>0.94231431136808996</v>
      </c>
      <c r="P2538" s="116">
        <v>0.15705415926729999</v>
      </c>
      <c r="Q2538" s="116">
        <v>356.535560645548</v>
      </c>
      <c r="R2538" s="116">
        <v>1310</v>
      </c>
      <c r="S2538" s="116" t="s">
        <v>318</v>
      </c>
      <c r="T2538" s="116">
        <v>1310</v>
      </c>
      <c r="U2538" s="116" t="s">
        <v>268</v>
      </c>
      <c r="V2538" s="116" t="s">
        <v>268</v>
      </c>
      <c r="Z2538" s="116">
        <v>0</v>
      </c>
      <c r="AA2538" s="116">
        <v>1</v>
      </c>
      <c r="AB2538" s="116">
        <v>0.94231431136808996</v>
      </c>
      <c r="AC2538" s="116">
        <v>0.15705415926729999</v>
      </c>
      <c r="AD2538" s="116">
        <v>356.53556064554698</v>
      </c>
      <c r="AF2538" s="116">
        <v>-1</v>
      </c>
      <c r="AG2538" s="116">
        <v>-1</v>
      </c>
      <c r="AH2538" s="116">
        <v>-1</v>
      </c>
      <c r="AI2538" s="116">
        <v>-1</v>
      </c>
      <c r="AJ2538" s="116">
        <v>0</v>
      </c>
      <c r="AM2538" s="116" t="s">
        <v>319</v>
      </c>
      <c r="AN2538" s="116">
        <v>-1</v>
      </c>
      <c r="AQ2538" s="116">
        <v>778</v>
      </c>
      <c r="AR2538" s="116" t="s">
        <v>329</v>
      </c>
      <c r="AS2538" s="116" t="s">
        <v>250</v>
      </c>
      <c r="AT2538" s="116" t="s">
        <v>268</v>
      </c>
      <c r="AV2538" s="116">
        <v>82.6340251926771</v>
      </c>
      <c r="AW2538" s="116">
        <v>0.28916103859999998</v>
      </c>
    </row>
    <row r="2539" spans="1:49" x14ac:dyDescent="0.25">
      <c r="A2539" s="127">
        <v>190000</v>
      </c>
      <c r="B2539" s="127">
        <v>780000</v>
      </c>
      <c r="C2539" s="127">
        <v>790000</v>
      </c>
      <c r="D2539" s="116" t="s">
        <v>314</v>
      </c>
      <c r="E2539" s="116" t="s">
        <v>315</v>
      </c>
      <c r="F2539" s="116" t="s">
        <v>316</v>
      </c>
      <c r="G2539" s="116" t="s">
        <v>317</v>
      </c>
      <c r="H2539" s="116">
        <v>0.36</v>
      </c>
      <c r="I2539" s="116">
        <v>0.57999999999999996</v>
      </c>
      <c r="J2539" s="116" t="s">
        <v>268</v>
      </c>
      <c r="K2539" s="116">
        <v>0.12592685886664001</v>
      </c>
      <c r="L2539" s="116">
        <v>3849.0681201760799</v>
      </c>
      <c r="M2539" s="116">
        <v>10.172987986122401</v>
      </c>
      <c r="N2539" s="116">
        <v>1.69551714976849</v>
      </c>
      <c r="O2539" s="116">
        <v>1.28105242238052</v>
      </c>
      <c r="P2539" s="116">
        <v>0.21351114882486999</v>
      </c>
      <c r="Q2539" s="116">
        <v>484.70105793751998</v>
      </c>
      <c r="R2539" s="116">
        <v>1310</v>
      </c>
      <c r="S2539" s="116" t="s">
        <v>318</v>
      </c>
      <c r="T2539" s="116">
        <v>1310</v>
      </c>
      <c r="U2539" s="116" t="s">
        <v>268</v>
      </c>
      <c r="V2539" s="116" t="s">
        <v>268</v>
      </c>
      <c r="Z2539" s="116">
        <v>0</v>
      </c>
      <c r="AA2539" s="116">
        <v>1</v>
      </c>
      <c r="AB2539" s="116">
        <v>1.28105242238052</v>
      </c>
      <c r="AC2539" s="116">
        <v>0.21351114882486999</v>
      </c>
      <c r="AD2539" s="116">
        <v>484.70105793751998</v>
      </c>
      <c r="AF2539" s="116">
        <v>-1</v>
      </c>
      <c r="AG2539" s="116">
        <v>-1</v>
      </c>
      <c r="AH2539" s="116">
        <v>-1</v>
      </c>
      <c r="AI2539" s="116">
        <v>-1</v>
      </c>
      <c r="AJ2539" s="116">
        <v>0</v>
      </c>
      <c r="AM2539" s="116" t="s">
        <v>319</v>
      </c>
      <c r="AN2539" s="116">
        <v>-1</v>
      </c>
      <c r="AQ2539" s="116">
        <v>778</v>
      </c>
      <c r="AR2539" s="116" t="s">
        <v>329</v>
      </c>
      <c r="AS2539" s="116" t="s">
        <v>250</v>
      </c>
      <c r="AT2539" s="116" t="s">
        <v>268</v>
      </c>
      <c r="AV2539" s="116">
        <v>92.662714423443802</v>
      </c>
      <c r="AW2539" s="116">
        <v>0.39310710300000001</v>
      </c>
    </row>
    <row r="2540" spans="1:49" x14ac:dyDescent="0.25">
      <c r="A2540" s="127">
        <v>190000</v>
      </c>
      <c r="B2540" s="127">
        <v>780000</v>
      </c>
      <c r="C2540" s="127">
        <v>790000</v>
      </c>
      <c r="D2540" s="116" t="s">
        <v>314</v>
      </c>
      <c r="E2540" s="116" t="s">
        <v>315</v>
      </c>
      <c r="F2540" s="116" t="s">
        <v>316</v>
      </c>
      <c r="G2540" s="116" t="s">
        <v>317</v>
      </c>
      <c r="H2540" s="116">
        <v>0.36</v>
      </c>
      <c r="I2540" s="116">
        <v>0.57999999999999996</v>
      </c>
      <c r="J2540" s="116" t="s">
        <v>268</v>
      </c>
      <c r="K2540" s="116">
        <v>0.15805277512505</v>
      </c>
      <c r="L2540" s="116">
        <v>3872.8250939560799</v>
      </c>
      <c r="M2540" s="116">
        <v>9.6206190437498709</v>
      </c>
      <c r="N2540" s="116">
        <v>1.41380722359313</v>
      </c>
      <c r="O2540" s="116">
        <v>1.52056553828561</v>
      </c>
      <c r="P2540" s="116">
        <v>0.22345615518074</v>
      </c>
      <c r="Q2540" s="116">
        <v>612.11075367370699</v>
      </c>
      <c r="R2540" s="116">
        <v>1210</v>
      </c>
      <c r="S2540" s="116" t="s">
        <v>318</v>
      </c>
      <c r="T2540" s="116">
        <v>1210</v>
      </c>
      <c r="U2540" s="116" t="s">
        <v>268</v>
      </c>
      <c r="V2540" s="116" t="s">
        <v>268</v>
      </c>
      <c r="Z2540" s="116">
        <v>0</v>
      </c>
      <c r="AA2540" s="116">
        <v>1</v>
      </c>
      <c r="AB2540" s="116">
        <v>1.52056553828561</v>
      </c>
      <c r="AC2540" s="116">
        <v>0.22345615518074</v>
      </c>
      <c r="AD2540" s="116">
        <v>612.11075367370699</v>
      </c>
      <c r="AF2540" s="116">
        <v>-1</v>
      </c>
      <c r="AG2540" s="116">
        <v>-1</v>
      </c>
      <c r="AH2540" s="116">
        <v>-1</v>
      </c>
      <c r="AI2540" s="116">
        <v>-1</v>
      </c>
      <c r="AJ2540" s="116">
        <v>0</v>
      </c>
      <c r="AM2540" s="116" t="s">
        <v>319</v>
      </c>
      <c r="AN2540" s="116">
        <v>-1</v>
      </c>
      <c r="AQ2540" s="116">
        <v>778</v>
      </c>
      <c r="AR2540" s="116" t="s">
        <v>329</v>
      </c>
      <c r="AS2540" s="116" t="s">
        <v>250</v>
      </c>
      <c r="AT2540" s="116" t="s">
        <v>268</v>
      </c>
      <c r="AV2540" s="116">
        <v>125.59533881567801</v>
      </c>
      <c r="AW2540" s="116">
        <v>0.49644018950000002</v>
      </c>
    </row>
    <row r="2541" spans="1:49" x14ac:dyDescent="0.25">
      <c r="A2541" s="127">
        <v>190000</v>
      </c>
      <c r="B2541" s="127">
        <v>780000</v>
      </c>
      <c r="C2541" s="127">
        <v>790000</v>
      </c>
      <c r="D2541" s="116" t="s">
        <v>314</v>
      </c>
      <c r="E2541" s="116" t="s">
        <v>315</v>
      </c>
      <c r="F2541" s="116" t="s">
        <v>316</v>
      </c>
      <c r="G2541" s="116" t="s">
        <v>317</v>
      </c>
      <c r="H2541" s="116">
        <v>0.36</v>
      </c>
      <c r="I2541" s="116">
        <v>0.57999999999999996</v>
      </c>
      <c r="J2541" s="116" t="s">
        <v>332</v>
      </c>
      <c r="K2541" s="116">
        <v>0.12701983405125</v>
      </c>
      <c r="L2541" s="116">
        <v>3826.9629544233999</v>
      </c>
      <c r="M2541" s="116">
        <v>9.5009964399164808</v>
      </c>
      <c r="N2541" s="116">
        <v>1.4585485659490101</v>
      </c>
      <c r="O2541" s="116">
        <v>1.2068149911197601</v>
      </c>
      <c r="P2541" s="116">
        <v>0.18526459680254001</v>
      </c>
      <c r="Q2541" s="116">
        <v>486.10019939116501</v>
      </c>
      <c r="R2541" s="116">
        <v>1210</v>
      </c>
      <c r="S2541" s="116" t="s">
        <v>318</v>
      </c>
      <c r="T2541" s="116">
        <v>1210</v>
      </c>
      <c r="U2541" s="116" t="s">
        <v>333</v>
      </c>
      <c r="V2541" s="116" t="s">
        <v>332</v>
      </c>
      <c r="Z2541" s="116">
        <v>0</v>
      </c>
      <c r="AA2541" s="116">
        <v>1</v>
      </c>
      <c r="AB2541" s="116">
        <v>1.2068149911197601</v>
      </c>
      <c r="AC2541" s="116">
        <v>0.18526459680254001</v>
      </c>
      <c r="AD2541" s="116">
        <v>1503.3773554561101</v>
      </c>
      <c r="AF2541" s="116">
        <v>-1</v>
      </c>
      <c r="AG2541" s="116">
        <v>-1</v>
      </c>
      <c r="AH2541" s="116">
        <v>-1</v>
      </c>
      <c r="AI2541" s="116">
        <v>-1</v>
      </c>
      <c r="AJ2541" s="116">
        <v>0</v>
      </c>
      <c r="AM2541" s="116" t="s">
        <v>319</v>
      </c>
      <c r="AN2541" s="116">
        <v>-1</v>
      </c>
      <c r="AQ2541" s="116">
        <v>778</v>
      </c>
      <c r="AR2541" s="116" t="s">
        <v>329</v>
      </c>
      <c r="AS2541" s="116" t="s">
        <v>250</v>
      </c>
      <c r="AT2541" s="116" t="s">
        <v>268</v>
      </c>
      <c r="AV2541" s="116">
        <v>99.452480662130199</v>
      </c>
      <c r="AW2541" s="116">
        <v>1.2192841487999999</v>
      </c>
    </row>
    <row r="2542" spans="1:49" x14ac:dyDescent="0.25">
      <c r="A2542" s="127">
        <v>190000</v>
      </c>
      <c r="B2542" s="127">
        <v>780000</v>
      </c>
      <c r="C2542" s="127">
        <v>790000</v>
      </c>
      <c r="D2542" s="116" t="s">
        <v>314</v>
      </c>
      <c r="E2542" s="116" t="s">
        <v>315</v>
      </c>
      <c r="F2542" s="116" t="s">
        <v>316</v>
      </c>
      <c r="G2542" s="116" t="s">
        <v>317</v>
      </c>
      <c r="H2542" s="116">
        <v>0.36</v>
      </c>
      <c r="I2542" s="116">
        <v>0.57999999999999996</v>
      </c>
      <c r="J2542" s="116" t="s">
        <v>332</v>
      </c>
      <c r="K2542" s="116">
        <v>5.2230459692960002E-2</v>
      </c>
      <c r="L2542" s="116">
        <v>3826.9629544233999</v>
      </c>
      <c r="M2542" s="116">
        <v>9.5009964399164808</v>
      </c>
      <c r="N2542" s="116">
        <v>1.4585485659490101</v>
      </c>
      <c r="O2542" s="116">
        <v>0.49624141159801</v>
      </c>
      <c r="P2542" s="116">
        <v>7.6180662084019996E-2</v>
      </c>
      <c r="Q2542" s="116">
        <v>199.884034337462</v>
      </c>
      <c r="R2542" s="116">
        <v>1310</v>
      </c>
      <c r="S2542" s="116" t="s">
        <v>318</v>
      </c>
      <c r="T2542" s="116">
        <v>1310</v>
      </c>
      <c r="U2542" s="116" t="s">
        <v>333</v>
      </c>
      <c r="V2542" s="116" t="s">
        <v>332</v>
      </c>
      <c r="Z2542" s="116">
        <v>0</v>
      </c>
      <c r="AA2542" s="116">
        <v>1</v>
      </c>
      <c r="AB2542" s="116">
        <v>0.49624141159801</v>
      </c>
      <c r="AC2542" s="116">
        <v>7.6180662084019996E-2</v>
      </c>
      <c r="AD2542" s="116">
        <v>384.94036400795</v>
      </c>
      <c r="AF2542" s="116">
        <v>-1</v>
      </c>
      <c r="AG2542" s="116">
        <v>-1</v>
      </c>
      <c r="AH2542" s="116">
        <v>-1</v>
      </c>
      <c r="AI2542" s="116">
        <v>-1</v>
      </c>
      <c r="AJ2542" s="116">
        <v>0</v>
      </c>
      <c r="AM2542" s="116" t="s">
        <v>319</v>
      </c>
      <c r="AN2542" s="116">
        <v>-1</v>
      </c>
      <c r="AQ2542" s="116">
        <v>778</v>
      </c>
      <c r="AR2542" s="116" t="s">
        <v>329</v>
      </c>
      <c r="AS2542" s="116" t="s">
        <v>250</v>
      </c>
      <c r="AT2542" s="116" t="s">
        <v>268</v>
      </c>
      <c r="AV2542" s="116">
        <v>58.177926852048202</v>
      </c>
      <c r="AW2542" s="116">
        <v>0.31219818649999997</v>
      </c>
    </row>
    <row r="2543" spans="1:49" x14ac:dyDescent="0.25">
      <c r="A2543" s="127">
        <v>190000</v>
      </c>
      <c r="B2543" s="127">
        <v>790000</v>
      </c>
      <c r="C2543" s="127">
        <v>790000</v>
      </c>
      <c r="D2543" s="116" t="s">
        <v>314</v>
      </c>
      <c r="E2543" s="116" t="s">
        <v>315</v>
      </c>
      <c r="F2543" s="116" t="s">
        <v>316</v>
      </c>
      <c r="G2543" s="116" t="s">
        <v>317</v>
      </c>
      <c r="H2543" s="116">
        <v>0.36</v>
      </c>
      <c r="I2543" s="116">
        <v>0.57999999999999996</v>
      </c>
      <c r="J2543" s="116" t="s">
        <v>268</v>
      </c>
      <c r="K2543" s="116">
        <v>0.28489910285769998</v>
      </c>
      <c r="L2543" s="116">
        <v>3831.4705508423699</v>
      </c>
      <c r="M2543" s="116">
        <v>11.272144698383499</v>
      </c>
      <c r="N2543" s="116">
        <v>2.0235489629516499</v>
      </c>
      <c r="O2543" s="116">
        <v>3.2114239118516399</v>
      </c>
      <c r="P2543" s="116">
        <v>0.57650728413355001</v>
      </c>
      <c r="Q2543" s="116">
        <v>1091.58252256069</v>
      </c>
      <c r="R2543" s="116">
        <v>1210</v>
      </c>
      <c r="S2543" s="116" t="s">
        <v>318</v>
      </c>
      <c r="T2543" s="116">
        <v>1210</v>
      </c>
      <c r="U2543" s="116" t="s">
        <v>268</v>
      </c>
      <c r="V2543" s="116" t="s">
        <v>268</v>
      </c>
      <c r="Z2543" s="116">
        <v>0</v>
      </c>
      <c r="AA2543" s="116">
        <v>1</v>
      </c>
      <c r="AB2543" s="116">
        <v>3.2114239118516399</v>
      </c>
      <c r="AC2543" s="116">
        <v>0.57650728413355001</v>
      </c>
      <c r="AD2543" s="116">
        <v>1091.58252256069</v>
      </c>
      <c r="AF2543" s="116">
        <v>-1</v>
      </c>
      <c r="AG2543" s="116">
        <v>-1</v>
      </c>
      <c r="AH2543" s="116">
        <v>-1</v>
      </c>
      <c r="AI2543" s="116">
        <v>-1</v>
      </c>
      <c r="AJ2543" s="116">
        <v>0</v>
      </c>
      <c r="AM2543" s="116" t="s">
        <v>319</v>
      </c>
      <c r="AN2543" s="116">
        <v>-1</v>
      </c>
      <c r="AQ2543" s="116">
        <v>778</v>
      </c>
      <c r="AR2543" s="116" t="s">
        <v>329</v>
      </c>
      <c r="AS2543" s="116" t="s">
        <v>250</v>
      </c>
      <c r="AT2543" s="116" t="s">
        <v>268</v>
      </c>
      <c r="AV2543" s="116">
        <v>174.17906063262501</v>
      </c>
      <c r="AW2543" s="116">
        <v>0.88530618210000001</v>
      </c>
    </row>
    <row r="2544" spans="1:49" x14ac:dyDescent="0.25">
      <c r="A2544" s="127">
        <v>190000</v>
      </c>
      <c r="B2544" s="127">
        <v>790000</v>
      </c>
      <c r="C2544" s="127">
        <v>790000</v>
      </c>
      <c r="D2544" s="116" t="s">
        <v>314</v>
      </c>
      <c r="E2544" s="116" t="s">
        <v>315</v>
      </c>
      <c r="F2544" s="116" t="s">
        <v>316</v>
      </c>
      <c r="G2544" s="116" t="s">
        <v>317</v>
      </c>
      <c r="H2544" s="116">
        <v>0.36</v>
      </c>
      <c r="I2544" s="116">
        <v>0.57999999999999996</v>
      </c>
      <c r="J2544" s="116" t="s">
        <v>332</v>
      </c>
      <c r="K2544" s="116">
        <v>1.039497505882E-2</v>
      </c>
      <c r="L2544" s="116">
        <v>3831.4705508423699</v>
      </c>
      <c r="M2544" s="116">
        <v>11.272144698383499</v>
      </c>
      <c r="N2544" s="116">
        <v>2.0235489629516499</v>
      </c>
      <c r="O2544" s="116">
        <v>0.11717366299919001</v>
      </c>
      <c r="P2544" s="116">
        <v>2.1034741000199999E-2</v>
      </c>
      <c r="Q2544" s="116">
        <v>39.828040814640403</v>
      </c>
      <c r="R2544" s="116">
        <v>1210</v>
      </c>
      <c r="S2544" s="116" t="s">
        <v>318</v>
      </c>
      <c r="T2544" s="116">
        <v>1210</v>
      </c>
      <c r="U2544" s="116" t="s">
        <v>333</v>
      </c>
      <c r="V2544" s="116" t="s">
        <v>332</v>
      </c>
      <c r="Z2544" s="116">
        <v>0</v>
      </c>
      <c r="AA2544" s="116">
        <v>1</v>
      </c>
      <c r="AB2544" s="116">
        <v>0.11717366299919001</v>
      </c>
      <c r="AC2544" s="116">
        <v>2.1034741000199999E-2</v>
      </c>
      <c r="AD2544" s="116">
        <v>39.828040814639699</v>
      </c>
      <c r="AF2544" s="116">
        <v>-1</v>
      </c>
      <c r="AG2544" s="116">
        <v>-1</v>
      </c>
      <c r="AH2544" s="116">
        <v>-1</v>
      </c>
      <c r="AI2544" s="116">
        <v>-1</v>
      </c>
      <c r="AJ2544" s="116">
        <v>0</v>
      </c>
      <c r="AM2544" s="116" t="s">
        <v>319</v>
      </c>
      <c r="AN2544" s="116">
        <v>-1</v>
      </c>
      <c r="AQ2544" s="116">
        <v>778</v>
      </c>
      <c r="AR2544" s="116" t="s">
        <v>329</v>
      </c>
      <c r="AS2544" s="116" t="s">
        <v>250</v>
      </c>
      <c r="AT2544" s="116" t="s">
        <v>268</v>
      </c>
      <c r="AV2544" s="116">
        <v>26.3796723020488</v>
      </c>
      <c r="AW2544" s="116">
        <v>3.2301736300000002E-2</v>
      </c>
    </row>
    <row r="2545" spans="1:49" x14ac:dyDescent="0.25">
      <c r="A2545" s="127">
        <v>190000</v>
      </c>
      <c r="B2545" s="127">
        <v>790000</v>
      </c>
      <c r="C2545" s="127">
        <v>790000</v>
      </c>
      <c r="D2545" s="116" t="s">
        <v>314</v>
      </c>
      <c r="E2545" s="116" t="s">
        <v>315</v>
      </c>
      <c r="F2545" s="116" t="s">
        <v>316</v>
      </c>
      <c r="G2545" s="116" t="s">
        <v>317</v>
      </c>
      <c r="H2545" s="116">
        <v>0.36</v>
      </c>
      <c r="I2545" s="116">
        <v>0.57999999999999996</v>
      </c>
      <c r="J2545" s="116" t="s">
        <v>268</v>
      </c>
      <c r="K2545" s="116">
        <v>5.1617295499840003E-2</v>
      </c>
      <c r="L2545" s="116">
        <v>3831.4705508423699</v>
      </c>
      <c r="M2545" s="116">
        <v>11.272144698383499</v>
      </c>
      <c r="N2545" s="116">
        <v>2.0235489629516499</v>
      </c>
      <c r="O2545" s="116">
        <v>0.58183762381349002</v>
      </c>
      <c r="P2545" s="116">
        <v>0.10445012477908</v>
      </c>
      <c r="Q2545" s="116">
        <v>197.77014762179201</v>
      </c>
      <c r="R2545" s="116">
        <v>1310</v>
      </c>
      <c r="S2545" s="116" t="s">
        <v>318</v>
      </c>
      <c r="T2545" s="116">
        <v>1310</v>
      </c>
      <c r="U2545" s="116" t="s">
        <v>268</v>
      </c>
      <c r="V2545" s="116" t="s">
        <v>268</v>
      </c>
      <c r="Z2545" s="116">
        <v>0</v>
      </c>
      <c r="AA2545" s="116">
        <v>1</v>
      </c>
      <c r="AB2545" s="116">
        <v>0.58183762381349002</v>
      </c>
      <c r="AC2545" s="116">
        <v>0.10445012477908</v>
      </c>
      <c r="AD2545" s="116">
        <v>197.770147621793</v>
      </c>
      <c r="AF2545" s="116">
        <v>-1</v>
      </c>
      <c r="AG2545" s="116">
        <v>-1</v>
      </c>
      <c r="AH2545" s="116">
        <v>-1</v>
      </c>
      <c r="AI2545" s="116">
        <v>-1</v>
      </c>
      <c r="AJ2545" s="116">
        <v>0</v>
      </c>
      <c r="AM2545" s="116" t="s">
        <v>319</v>
      </c>
      <c r="AN2545" s="116">
        <v>-1</v>
      </c>
      <c r="AQ2545" s="116">
        <v>778</v>
      </c>
      <c r="AR2545" s="116" t="s">
        <v>329</v>
      </c>
      <c r="AS2545" s="116" t="s">
        <v>250</v>
      </c>
      <c r="AT2545" s="116" t="s">
        <v>268</v>
      </c>
      <c r="AV2545" s="116">
        <v>98.643016189994299</v>
      </c>
      <c r="AW2545" s="116">
        <v>0.16039752439999999</v>
      </c>
    </row>
    <row r="2546" spans="1:49" x14ac:dyDescent="0.25">
      <c r="A2546" s="127">
        <v>190000</v>
      </c>
      <c r="B2546" s="127">
        <v>790000</v>
      </c>
      <c r="C2546" s="127">
        <v>790000</v>
      </c>
      <c r="D2546" s="116" t="s">
        <v>314</v>
      </c>
      <c r="E2546" s="116" t="s">
        <v>315</v>
      </c>
      <c r="F2546" s="116" t="s">
        <v>316</v>
      </c>
      <c r="G2546" s="116" t="s">
        <v>317</v>
      </c>
      <c r="H2546" s="116">
        <v>0.36</v>
      </c>
      <c r="I2546" s="116">
        <v>0.57999999999999996</v>
      </c>
      <c r="J2546" s="116" t="s">
        <v>268</v>
      </c>
      <c r="K2546" s="116">
        <v>0.17372594753088</v>
      </c>
      <c r="L2546" s="116">
        <v>3831.4705508423699</v>
      </c>
      <c r="M2546" s="116">
        <v>11.272144698383499</v>
      </c>
      <c r="N2546" s="116">
        <v>2.0235489629516499</v>
      </c>
      <c r="O2546" s="116">
        <v>1.95826401843191</v>
      </c>
      <c r="P2546" s="116">
        <v>0.35154296096391002</v>
      </c>
      <c r="Q2546" s="116">
        <v>665.62585188177297</v>
      </c>
      <c r="R2546" s="116">
        <v>1310</v>
      </c>
      <c r="S2546" s="116" t="s">
        <v>318</v>
      </c>
      <c r="T2546" s="116">
        <v>1310</v>
      </c>
      <c r="U2546" s="116" t="s">
        <v>268</v>
      </c>
      <c r="V2546" s="116" t="s">
        <v>268</v>
      </c>
      <c r="Z2546" s="116">
        <v>0</v>
      </c>
      <c r="AA2546" s="116">
        <v>1</v>
      </c>
      <c r="AB2546" s="116">
        <v>1.95826401843191</v>
      </c>
      <c r="AC2546" s="116">
        <v>0.35154296096391002</v>
      </c>
      <c r="AD2546" s="116">
        <v>665.62585188177297</v>
      </c>
      <c r="AF2546" s="116">
        <v>-1</v>
      </c>
      <c r="AG2546" s="116">
        <v>-1</v>
      </c>
      <c r="AH2546" s="116">
        <v>-1</v>
      </c>
      <c r="AI2546" s="116">
        <v>-1</v>
      </c>
      <c r="AJ2546" s="116">
        <v>0</v>
      </c>
      <c r="AM2546" s="116" t="s">
        <v>319</v>
      </c>
      <c r="AN2546" s="116">
        <v>-1</v>
      </c>
      <c r="AQ2546" s="116">
        <v>778</v>
      </c>
      <c r="AR2546" s="116" t="s">
        <v>329</v>
      </c>
      <c r="AS2546" s="116" t="s">
        <v>250</v>
      </c>
      <c r="AT2546" s="116" t="s">
        <v>268</v>
      </c>
      <c r="AV2546" s="116">
        <v>120.813660950035</v>
      </c>
      <c r="AW2546" s="116">
        <v>0.53984254009999999</v>
      </c>
    </row>
    <row r="2547" spans="1:49" x14ac:dyDescent="0.25">
      <c r="A2547" s="127">
        <v>190000</v>
      </c>
      <c r="B2547" s="127">
        <v>790000</v>
      </c>
      <c r="C2547" s="127">
        <v>790000</v>
      </c>
      <c r="D2547" s="116" t="s">
        <v>314</v>
      </c>
      <c r="E2547" s="116" t="s">
        <v>315</v>
      </c>
      <c r="F2547" s="116" t="s">
        <v>316</v>
      </c>
      <c r="G2547" s="116" t="s">
        <v>317</v>
      </c>
      <c r="H2547" s="116">
        <v>0.36</v>
      </c>
      <c r="I2547" s="116">
        <v>0.57999999999999996</v>
      </c>
      <c r="J2547" s="116" t="s">
        <v>332</v>
      </c>
      <c r="K2547" s="116">
        <v>9.0275695686930002E-2</v>
      </c>
      <c r="L2547" s="116">
        <v>3831.4705508423699</v>
      </c>
      <c r="M2547" s="116">
        <v>11.272144698383499</v>
      </c>
      <c r="N2547" s="116">
        <v>2.0235489629516499</v>
      </c>
      <c r="O2547" s="116">
        <v>1.0176007045303499</v>
      </c>
      <c r="P2547" s="116">
        <v>0.18267729038703001</v>
      </c>
      <c r="Q2547" s="116">
        <v>345.88866948129498</v>
      </c>
      <c r="R2547" s="116">
        <v>1310</v>
      </c>
      <c r="S2547" s="116" t="s">
        <v>318</v>
      </c>
      <c r="T2547" s="116">
        <v>1310</v>
      </c>
      <c r="U2547" s="116" t="s">
        <v>333</v>
      </c>
      <c r="V2547" s="116" t="s">
        <v>332</v>
      </c>
      <c r="Z2547" s="116">
        <v>0</v>
      </c>
      <c r="AA2547" s="116">
        <v>1</v>
      </c>
      <c r="AB2547" s="116">
        <v>1.0176007045303499</v>
      </c>
      <c r="AC2547" s="116">
        <v>0.18267729038703001</v>
      </c>
      <c r="AD2547" s="116">
        <v>345.88866948129299</v>
      </c>
      <c r="AF2547" s="116">
        <v>-1</v>
      </c>
      <c r="AG2547" s="116">
        <v>-1</v>
      </c>
      <c r="AH2547" s="116">
        <v>-1</v>
      </c>
      <c r="AI2547" s="116">
        <v>-1</v>
      </c>
      <c r="AJ2547" s="116">
        <v>0</v>
      </c>
      <c r="AM2547" s="116" t="s">
        <v>319</v>
      </c>
      <c r="AN2547" s="116">
        <v>-1</v>
      </c>
      <c r="AQ2547" s="116">
        <v>778</v>
      </c>
      <c r="AR2547" s="116" t="s">
        <v>329</v>
      </c>
      <c r="AS2547" s="116" t="s">
        <v>250</v>
      </c>
      <c r="AT2547" s="116" t="s">
        <v>268</v>
      </c>
      <c r="AV2547" s="116">
        <v>105.58606075976201</v>
      </c>
      <c r="AW2547" s="116">
        <v>0.28052609039999998</v>
      </c>
    </row>
    <row r="2548" spans="1:49" x14ac:dyDescent="0.25">
      <c r="A2548" s="127">
        <v>190000</v>
      </c>
      <c r="B2548" s="127">
        <v>790000</v>
      </c>
      <c r="C2548" s="127">
        <v>790000</v>
      </c>
      <c r="D2548" s="116" t="s">
        <v>314</v>
      </c>
      <c r="E2548" s="116" t="s">
        <v>315</v>
      </c>
      <c r="F2548" s="116" t="s">
        <v>316</v>
      </c>
      <c r="G2548" s="116" t="s">
        <v>317</v>
      </c>
      <c r="H2548" s="116">
        <v>0.36</v>
      </c>
      <c r="I2548" s="116">
        <v>0.57999999999999996</v>
      </c>
      <c r="J2548" s="116" t="s">
        <v>268</v>
      </c>
      <c r="K2548" s="116">
        <v>6.8504368726200002E-3</v>
      </c>
      <c r="L2548" s="116">
        <v>3831.4705508423699</v>
      </c>
      <c r="M2548" s="116">
        <v>11.272144698383499</v>
      </c>
      <c r="N2548" s="116">
        <v>2.0235489629516499</v>
      </c>
      <c r="O2548" s="116">
        <v>7.7219115675370001E-2</v>
      </c>
      <c r="P2548" s="116">
        <v>1.386219442936E-2</v>
      </c>
      <c r="Q2548" s="116">
        <v>26.247247137867401</v>
      </c>
      <c r="R2548" s="116">
        <v>1310</v>
      </c>
      <c r="S2548" s="116" t="s">
        <v>318</v>
      </c>
      <c r="T2548" s="116">
        <v>1310</v>
      </c>
      <c r="U2548" s="116" t="s">
        <v>268</v>
      </c>
      <c r="V2548" s="116" t="s">
        <v>268</v>
      </c>
      <c r="Z2548" s="116">
        <v>0</v>
      </c>
      <c r="AA2548" s="116">
        <v>1</v>
      </c>
      <c r="AB2548" s="116">
        <v>7.7219115675370001E-2</v>
      </c>
      <c r="AC2548" s="116">
        <v>1.386219442936E-2</v>
      </c>
      <c r="AD2548" s="116">
        <v>26.247247137866498</v>
      </c>
      <c r="AF2548" s="116">
        <v>-1</v>
      </c>
      <c r="AG2548" s="116">
        <v>-1</v>
      </c>
      <c r="AH2548" s="116">
        <v>-1</v>
      </c>
      <c r="AI2548" s="116">
        <v>-1</v>
      </c>
      <c r="AJ2548" s="116">
        <v>0</v>
      </c>
      <c r="AM2548" s="116" t="s">
        <v>319</v>
      </c>
      <c r="AN2548" s="116">
        <v>-1</v>
      </c>
      <c r="AQ2548" s="116">
        <v>778</v>
      </c>
      <c r="AR2548" s="116" t="s">
        <v>329</v>
      </c>
      <c r="AS2548" s="116" t="s">
        <v>250</v>
      </c>
      <c r="AT2548" s="116" t="s">
        <v>268</v>
      </c>
      <c r="AV2548" s="116">
        <v>21.065449662935301</v>
      </c>
      <c r="AW2548" s="116">
        <v>2.1287305100000001E-2</v>
      </c>
    </row>
    <row r="2549" spans="1:49" x14ac:dyDescent="0.25">
      <c r="A2549" s="127">
        <v>190000</v>
      </c>
      <c r="B2549" s="127">
        <v>790000</v>
      </c>
      <c r="C2549" s="127">
        <v>790000</v>
      </c>
      <c r="D2549" s="116" t="s">
        <v>314</v>
      </c>
      <c r="E2549" s="116" t="s">
        <v>315</v>
      </c>
      <c r="F2549" s="116" t="s">
        <v>316</v>
      </c>
      <c r="G2549" s="116" t="s">
        <v>317</v>
      </c>
      <c r="H2549" s="116">
        <v>0.36</v>
      </c>
      <c r="I2549" s="116">
        <v>0.57999999999999996</v>
      </c>
      <c r="J2549" s="116" t="s">
        <v>268</v>
      </c>
      <c r="K2549" s="116">
        <v>0.13411079130725001</v>
      </c>
      <c r="L2549" s="116">
        <v>3861.2721006737302</v>
      </c>
      <c r="M2549" s="116">
        <v>11.7892725510102</v>
      </c>
      <c r="N2549" s="116">
        <v>2.26985739880273</v>
      </c>
      <c r="O2549" s="116">
        <v>1.5810686707528601</v>
      </c>
      <c r="P2549" s="116">
        <v>0.30441237190804998</v>
      </c>
      <c r="Q2549" s="116">
        <v>517.83825687397302</v>
      </c>
      <c r="R2549" s="116">
        <v>1210</v>
      </c>
      <c r="S2549" s="116" t="s">
        <v>318</v>
      </c>
      <c r="T2549" s="116">
        <v>1210</v>
      </c>
      <c r="U2549" s="116" t="s">
        <v>268</v>
      </c>
      <c r="V2549" s="116" t="s">
        <v>268</v>
      </c>
      <c r="Z2549" s="116">
        <v>0</v>
      </c>
      <c r="AA2549" s="116">
        <v>1</v>
      </c>
      <c r="AB2549" s="116">
        <v>1.5810686707528601</v>
      </c>
      <c r="AC2549" s="116">
        <v>0.30441237190804998</v>
      </c>
      <c r="AD2549" s="116">
        <v>517.83825687397302</v>
      </c>
      <c r="AF2549" s="116">
        <v>-1</v>
      </c>
      <c r="AG2549" s="116">
        <v>-1</v>
      </c>
      <c r="AH2549" s="116">
        <v>-1</v>
      </c>
      <c r="AI2549" s="116">
        <v>-1</v>
      </c>
      <c r="AJ2549" s="116">
        <v>0</v>
      </c>
      <c r="AM2549" s="116" t="s">
        <v>319</v>
      </c>
      <c r="AN2549" s="116">
        <v>-1</v>
      </c>
      <c r="AQ2549" s="116">
        <v>778</v>
      </c>
      <c r="AR2549" s="116" t="s">
        <v>329</v>
      </c>
      <c r="AS2549" s="116" t="s">
        <v>250</v>
      </c>
      <c r="AT2549" s="116" t="s">
        <v>268</v>
      </c>
      <c r="AV2549" s="116">
        <v>200.38520876741799</v>
      </c>
      <c r="AW2549" s="116">
        <v>0.41998236570000003</v>
      </c>
    </row>
    <row r="2550" spans="1:49" x14ac:dyDescent="0.25">
      <c r="A2550" s="127">
        <v>190000</v>
      </c>
      <c r="B2550" s="127">
        <v>790000</v>
      </c>
      <c r="C2550" s="127">
        <v>790000</v>
      </c>
      <c r="D2550" s="116" t="s">
        <v>314</v>
      </c>
      <c r="E2550" s="116" t="s">
        <v>315</v>
      </c>
      <c r="F2550" s="116" t="s">
        <v>316</v>
      </c>
      <c r="G2550" s="116" t="s">
        <v>317</v>
      </c>
      <c r="H2550" s="116">
        <v>0.36</v>
      </c>
      <c r="I2550" s="116">
        <v>0.57999999999999996</v>
      </c>
      <c r="J2550" s="116" t="s">
        <v>268</v>
      </c>
      <c r="K2550" s="116">
        <v>0.16492205484601999</v>
      </c>
      <c r="L2550" s="116">
        <v>3861.2721006737302</v>
      </c>
      <c r="M2550" s="116">
        <v>11.7892725510102</v>
      </c>
      <c r="N2550" s="116">
        <v>2.26985739880273</v>
      </c>
      <c r="O2550" s="116">
        <v>1.94431105425244</v>
      </c>
      <c r="P2550" s="116">
        <v>0.374349546418</v>
      </c>
      <c r="Q2550" s="116">
        <v>636.80892916273899</v>
      </c>
      <c r="R2550" s="116">
        <v>1310</v>
      </c>
      <c r="S2550" s="116" t="s">
        <v>318</v>
      </c>
      <c r="T2550" s="116">
        <v>1310</v>
      </c>
      <c r="U2550" s="116" t="s">
        <v>268</v>
      </c>
      <c r="V2550" s="116" t="s">
        <v>268</v>
      </c>
      <c r="Z2550" s="116">
        <v>0</v>
      </c>
      <c r="AA2550" s="116">
        <v>1</v>
      </c>
      <c r="AB2550" s="116">
        <v>1.94431105425244</v>
      </c>
      <c r="AC2550" s="116">
        <v>0.374349546418</v>
      </c>
      <c r="AD2550" s="116">
        <v>636.80892916273899</v>
      </c>
      <c r="AF2550" s="116">
        <v>-1</v>
      </c>
      <c r="AG2550" s="116">
        <v>-1</v>
      </c>
      <c r="AH2550" s="116">
        <v>-1</v>
      </c>
      <c r="AI2550" s="116">
        <v>-1</v>
      </c>
      <c r="AJ2550" s="116">
        <v>0</v>
      </c>
      <c r="AM2550" s="116" t="s">
        <v>319</v>
      </c>
      <c r="AN2550" s="116">
        <v>-1</v>
      </c>
      <c r="AQ2550" s="116">
        <v>778</v>
      </c>
      <c r="AR2550" s="116" t="s">
        <v>329</v>
      </c>
      <c r="AS2550" s="116" t="s">
        <v>250</v>
      </c>
      <c r="AT2550" s="116" t="s">
        <v>268</v>
      </c>
      <c r="AV2550" s="116">
        <v>112.393504999142</v>
      </c>
      <c r="AW2550" s="116">
        <v>0.51647115099999996</v>
      </c>
    </row>
    <row r="2551" spans="1:49" x14ac:dyDescent="0.25">
      <c r="A2551" s="127">
        <v>190000</v>
      </c>
      <c r="B2551" s="127">
        <v>790000</v>
      </c>
      <c r="C2551" s="127">
        <v>790000</v>
      </c>
      <c r="D2551" s="116" t="s">
        <v>314</v>
      </c>
      <c r="E2551" s="116" t="s">
        <v>315</v>
      </c>
      <c r="F2551" s="116" t="s">
        <v>316</v>
      </c>
      <c r="G2551" s="116" t="s">
        <v>317</v>
      </c>
      <c r="H2551" s="116">
        <v>0.36</v>
      </c>
      <c r="I2551" s="116">
        <v>0.57999999999999996</v>
      </c>
      <c r="J2551" s="116" t="s">
        <v>268</v>
      </c>
      <c r="K2551" s="116">
        <v>9.8844426449140002E-2</v>
      </c>
      <c r="L2551" s="116">
        <v>3861.2721006737302</v>
      </c>
      <c r="M2551" s="116">
        <v>11.7892725510102</v>
      </c>
      <c r="N2551" s="116">
        <v>2.26985739880273</v>
      </c>
      <c r="O2551" s="116">
        <v>1.16530388355726</v>
      </c>
      <c r="P2551" s="116">
        <v>0.22436275270600001</v>
      </c>
      <c r="Q2551" s="116">
        <v>381.66522615518397</v>
      </c>
      <c r="R2551" s="116">
        <v>1310</v>
      </c>
      <c r="S2551" s="116" t="s">
        <v>318</v>
      </c>
      <c r="T2551" s="116">
        <v>1310</v>
      </c>
      <c r="U2551" s="116" t="s">
        <v>268</v>
      </c>
      <c r="V2551" s="116" t="s">
        <v>268</v>
      </c>
      <c r="Z2551" s="116">
        <v>0</v>
      </c>
      <c r="AA2551" s="116">
        <v>1</v>
      </c>
      <c r="AB2551" s="116">
        <v>1.16530388355726</v>
      </c>
      <c r="AC2551" s="116">
        <v>0.22436275270600001</v>
      </c>
      <c r="AD2551" s="116">
        <v>381.66522615518397</v>
      </c>
      <c r="AF2551" s="116">
        <v>-1</v>
      </c>
      <c r="AG2551" s="116">
        <v>-1</v>
      </c>
      <c r="AH2551" s="116">
        <v>-1</v>
      </c>
      <c r="AI2551" s="116">
        <v>-1</v>
      </c>
      <c r="AJ2551" s="116">
        <v>0</v>
      </c>
      <c r="AM2551" s="116" t="s">
        <v>319</v>
      </c>
      <c r="AN2551" s="116">
        <v>-1</v>
      </c>
      <c r="AQ2551" s="116">
        <v>778</v>
      </c>
      <c r="AR2551" s="116" t="s">
        <v>329</v>
      </c>
      <c r="AS2551" s="116" t="s">
        <v>250</v>
      </c>
      <c r="AT2551" s="116" t="s">
        <v>268</v>
      </c>
      <c r="AV2551" s="116">
        <v>99.981449781529804</v>
      </c>
      <c r="AW2551" s="116">
        <v>0.30954195150000002</v>
      </c>
    </row>
    <row r="2552" spans="1:49" x14ac:dyDescent="0.25">
      <c r="A2552" s="127">
        <v>190000</v>
      </c>
      <c r="B2552" s="127">
        <v>790000</v>
      </c>
      <c r="C2552" s="127">
        <v>790000</v>
      </c>
      <c r="D2552" s="116" t="s">
        <v>314</v>
      </c>
      <c r="E2552" s="116" t="s">
        <v>315</v>
      </c>
      <c r="F2552" s="116" t="s">
        <v>316</v>
      </c>
      <c r="G2552" s="116" t="s">
        <v>317</v>
      </c>
      <c r="H2552" s="116">
        <v>0.36</v>
      </c>
      <c r="I2552" s="116">
        <v>0.57999999999999996</v>
      </c>
      <c r="J2552" s="116" t="s">
        <v>268</v>
      </c>
      <c r="K2552" s="116">
        <v>5.877050380117E-2</v>
      </c>
      <c r="L2552" s="116">
        <v>3861.2721006737302</v>
      </c>
      <c r="M2552" s="116">
        <v>11.7892725510102</v>
      </c>
      <c r="N2552" s="116">
        <v>2.26985739880273</v>
      </c>
      <c r="O2552" s="116">
        <v>0.69286148727219998</v>
      </c>
      <c r="P2552" s="116">
        <v>0.13340066288444999</v>
      </c>
      <c r="Q2552" s="116">
        <v>226.92890667000401</v>
      </c>
      <c r="R2552" s="116">
        <v>1310</v>
      </c>
      <c r="S2552" s="116" t="s">
        <v>318</v>
      </c>
      <c r="T2552" s="116">
        <v>1310</v>
      </c>
      <c r="U2552" s="116" t="s">
        <v>268</v>
      </c>
      <c r="V2552" s="116" t="s">
        <v>268</v>
      </c>
      <c r="Z2552" s="116">
        <v>0</v>
      </c>
      <c r="AA2552" s="116">
        <v>1</v>
      </c>
      <c r="AB2552" s="116">
        <v>0.69286148727219998</v>
      </c>
      <c r="AC2552" s="116">
        <v>0.13340066288444999</v>
      </c>
      <c r="AD2552" s="116">
        <v>226.928906670006</v>
      </c>
      <c r="AF2552" s="116">
        <v>-1</v>
      </c>
      <c r="AG2552" s="116">
        <v>-1</v>
      </c>
      <c r="AH2552" s="116">
        <v>-1</v>
      </c>
      <c r="AI2552" s="116">
        <v>-1</v>
      </c>
      <c r="AJ2552" s="116">
        <v>0</v>
      </c>
      <c r="AM2552" s="116" t="s">
        <v>319</v>
      </c>
      <c r="AN2552" s="116">
        <v>-1</v>
      </c>
      <c r="AQ2552" s="116">
        <v>778</v>
      </c>
      <c r="AR2552" s="116" t="s">
        <v>329</v>
      </c>
      <c r="AS2552" s="116" t="s">
        <v>250</v>
      </c>
      <c r="AT2552" s="116" t="s">
        <v>268</v>
      </c>
      <c r="AV2552" s="116">
        <v>90.473904617373705</v>
      </c>
      <c r="AW2552" s="116">
        <v>0.18404615299999999</v>
      </c>
    </row>
    <row r="2553" spans="1:49" x14ac:dyDescent="0.25">
      <c r="A2553" s="127">
        <v>190000</v>
      </c>
      <c r="B2553" s="127">
        <v>790000</v>
      </c>
      <c r="C2553" s="127">
        <v>790000</v>
      </c>
      <c r="D2553" s="116" t="s">
        <v>314</v>
      </c>
      <c r="E2553" s="116" t="s">
        <v>315</v>
      </c>
      <c r="F2553" s="116" t="s">
        <v>316</v>
      </c>
      <c r="G2553" s="116" t="s">
        <v>317</v>
      </c>
      <c r="H2553" s="116">
        <v>0.36</v>
      </c>
      <c r="I2553" s="116">
        <v>0.57999999999999996</v>
      </c>
      <c r="J2553" s="116" t="s">
        <v>268</v>
      </c>
      <c r="K2553" s="116">
        <v>0.16111567742541</v>
      </c>
      <c r="L2553" s="116">
        <v>3861.2721006737302</v>
      </c>
      <c r="M2553" s="116">
        <v>11.7892725510102</v>
      </c>
      <c r="N2553" s="116">
        <v>2.26985739880273</v>
      </c>
      <c r="O2553" s="116">
        <v>1.89943663340882</v>
      </c>
      <c r="P2553" s="116">
        <v>0.36570961246717998</v>
      </c>
      <c r="Q2553" s="116">
        <v>622.11147022389105</v>
      </c>
      <c r="R2553" s="116">
        <v>1310</v>
      </c>
      <c r="S2553" s="116" t="s">
        <v>318</v>
      </c>
      <c r="T2553" s="116">
        <v>1310</v>
      </c>
      <c r="U2553" s="116" t="s">
        <v>268</v>
      </c>
      <c r="V2553" s="116" t="s">
        <v>268</v>
      </c>
      <c r="Z2553" s="116">
        <v>0</v>
      </c>
      <c r="AA2553" s="116">
        <v>1</v>
      </c>
      <c r="AB2553" s="116">
        <v>1.89943663340882</v>
      </c>
      <c r="AC2553" s="116">
        <v>0.36570961246717998</v>
      </c>
      <c r="AD2553" s="116">
        <v>622.11147022389105</v>
      </c>
      <c r="AF2553" s="116">
        <v>-1</v>
      </c>
      <c r="AG2553" s="116">
        <v>-1</v>
      </c>
      <c r="AH2553" s="116">
        <v>-1</v>
      </c>
      <c r="AI2553" s="116">
        <v>-1</v>
      </c>
      <c r="AJ2553" s="116">
        <v>0</v>
      </c>
      <c r="AM2553" s="116" t="s">
        <v>319</v>
      </c>
      <c r="AN2553" s="116">
        <v>-1</v>
      </c>
      <c r="AQ2553" s="116">
        <v>778</v>
      </c>
      <c r="AR2553" s="116" t="s">
        <v>329</v>
      </c>
      <c r="AS2553" s="116" t="s">
        <v>250</v>
      </c>
      <c r="AT2553" s="116" t="s">
        <v>268</v>
      </c>
      <c r="AV2553" s="116">
        <v>111.615782047604</v>
      </c>
      <c r="AW2553" s="116">
        <v>0.50455107070000005</v>
      </c>
    </row>
    <row r="2554" spans="1:49" x14ac:dyDescent="0.25">
      <c r="A2554" s="127">
        <v>190000</v>
      </c>
      <c r="B2554" s="127">
        <v>790000</v>
      </c>
      <c r="C2554" s="127">
        <v>790000</v>
      </c>
      <c r="D2554" s="116" t="s">
        <v>314</v>
      </c>
      <c r="E2554" s="116" t="s">
        <v>315</v>
      </c>
      <c r="F2554" s="116" t="s">
        <v>316</v>
      </c>
      <c r="G2554" s="116" t="s">
        <v>317</v>
      </c>
      <c r="H2554" s="116">
        <v>0.36</v>
      </c>
      <c r="I2554" s="116">
        <v>0.57999999999999996</v>
      </c>
      <c r="J2554" s="116" t="s">
        <v>268</v>
      </c>
      <c r="K2554" s="116">
        <v>0.22648213482793</v>
      </c>
      <c r="L2554" s="116">
        <v>3894.2956110267201</v>
      </c>
      <c r="M2554" s="116">
        <v>10.6940250084587</v>
      </c>
      <c r="N2554" s="116">
        <v>1.90471681290874</v>
      </c>
      <c r="O2554" s="116">
        <v>2.42200561381906</v>
      </c>
      <c r="P2554" s="116">
        <v>0.43138433003023002</v>
      </c>
      <c r="Q2554" s="116">
        <v>881.98838363639402</v>
      </c>
      <c r="R2554" s="116">
        <v>1210</v>
      </c>
      <c r="S2554" s="116" t="s">
        <v>318</v>
      </c>
      <c r="T2554" s="116">
        <v>1210</v>
      </c>
      <c r="U2554" s="116" t="s">
        <v>268</v>
      </c>
      <c r="V2554" s="116" t="s">
        <v>268</v>
      </c>
      <c r="Z2554" s="116">
        <v>0</v>
      </c>
      <c r="AA2554" s="116">
        <v>1</v>
      </c>
      <c r="AB2554" s="116">
        <v>2.42200561381906</v>
      </c>
      <c r="AC2554" s="116">
        <v>0.43138433003023002</v>
      </c>
      <c r="AD2554" s="116">
        <v>881.98838363639402</v>
      </c>
      <c r="AF2554" s="116">
        <v>-1</v>
      </c>
      <c r="AG2554" s="116">
        <v>-1</v>
      </c>
      <c r="AH2554" s="116">
        <v>-1</v>
      </c>
      <c r="AI2554" s="116">
        <v>-1</v>
      </c>
      <c r="AJ2554" s="116">
        <v>0</v>
      </c>
      <c r="AM2554" s="116" t="s">
        <v>319</v>
      </c>
      <c r="AN2554" s="116">
        <v>-1</v>
      </c>
      <c r="AQ2554" s="116">
        <v>778</v>
      </c>
      <c r="AR2554" s="116" t="s">
        <v>329</v>
      </c>
      <c r="AS2554" s="116" t="s">
        <v>250</v>
      </c>
      <c r="AT2554" s="116" t="s">
        <v>268</v>
      </c>
      <c r="AV2554" s="116">
        <v>136.67977852118099</v>
      </c>
      <c r="AW2554" s="116">
        <v>0.71531904589999995</v>
      </c>
    </row>
    <row r="2555" spans="1:49" x14ac:dyDescent="0.25">
      <c r="A2555" s="127">
        <v>190000</v>
      </c>
      <c r="B2555" s="127">
        <v>790000</v>
      </c>
      <c r="C2555" s="127">
        <v>790000</v>
      </c>
      <c r="D2555" s="116" t="s">
        <v>314</v>
      </c>
      <c r="E2555" s="116" t="s">
        <v>315</v>
      </c>
      <c r="F2555" s="116" t="s">
        <v>316</v>
      </c>
      <c r="G2555" s="116" t="s">
        <v>317</v>
      </c>
      <c r="H2555" s="116">
        <v>0.36</v>
      </c>
      <c r="I2555" s="116">
        <v>0.57999999999999996</v>
      </c>
      <c r="J2555" s="116" t="s">
        <v>268</v>
      </c>
      <c r="K2555" s="116">
        <v>9.7211728861289995E-2</v>
      </c>
      <c r="L2555" s="116">
        <v>3894.2956110267201</v>
      </c>
      <c r="M2555" s="116">
        <v>10.6940250084587</v>
      </c>
      <c r="N2555" s="116">
        <v>1.90471681290874</v>
      </c>
      <c r="O2555" s="116">
        <v>1.0395846595581499</v>
      </c>
      <c r="P2555" s="116">
        <v>0.18516081437401999</v>
      </c>
      <c r="Q2555" s="116">
        <v>378.57120904484498</v>
      </c>
      <c r="R2555" s="116">
        <v>1310</v>
      </c>
      <c r="S2555" s="116" t="s">
        <v>318</v>
      </c>
      <c r="T2555" s="116">
        <v>1310</v>
      </c>
      <c r="U2555" s="116" t="s">
        <v>268</v>
      </c>
      <c r="V2555" s="116" t="s">
        <v>268</v>
      </c>
      <c r="Z2555" s="116">
        <v>0</v>
      </c>
      <c r="AA2555" s="116">
        <v>1</v>
      </c>
      <c r="AB2555" s="116">
        <v>1.0395846595581499</v>
      </c>
      <c r="AC2555" s="116">
        <v>0.18516081437401999</v>
      </c>
      <c r="AD2555" s="116">
        <v>378.57120904484401</v>
      </c>
      <c r="AF2555" s="116">
        <v>-1</v>
      </c>
      <c r="AG2555" s="116">
        <v>-1</v>
      </c>
      <c r="AH2555" s="116">
        <v>-1</v>
      </c>
      <c r="AI2555" s="116">
        <v>-1</v>
      </c>
      <c r="AJ2555" s="116">
        <v>0</v>
      </c>
      <c r="AM2555" s="116" t="s">
        <v>319</v>
      </c>
      <c r="AN2555" s="116">
        <v>-1</v>
      </c>
      <c r="AQ2555" s="116">
        <v>778</v>
      </c>
      <c r="AR2555" s="116" t="s">
        <v>329</v>
      </c>
      <c r="AS2555" s="116" t="s">
        <v>250</v>
      </c>
      <c r="AT2555" s="116" t="s">
        <v>268</v>
      </c>
      <c r="AV2555" s="116">
        <v>82.317273980780797</v>
      </c>
      <c r="AW2555" s="116">
        <v>0.30703261069999999</v>
      </c>
    </row>
    <row r="2556" spans="1:49" x14ac:dyDescent="0.25">
      <c r="A2556" s="127">
        <v>190000</v>
      </c>
      <c r="B2556" s="127">
        <v>790000</v>
      </c>
      <c r="C2556" s="127">
        <v>790000</v>
      </c>
      <c r="D2556" s="116" t="s">
        <v>314</v>
      </c>
      <c r="E2556" s="116" t="s">
        <v>315</v>
      </c>
      <c r="F2556" s="116" t="s">
        <v>316</v>
      </c>
      <c r="G2556" s="116" t="s">
        <v>317</v>
      </c>
      <c r="H2556" s="116">
        <v>0.36</v>
      </c>
      <c r="I2556" s="116">
        <v>0.57999999999999996</v>
      </c>
      <c r="J2556" s="116" t="s">
        <v>268</v>
      </c>
      <c r="K2556" s="116">
        <v>8.6470922125570004E-2</v>
      </c>
      <c r="L2556" s="116">
        <v>3894.2956110267201</v>
      </c>
      <c r="M2556" s="116">
        <v>10.6940250084587</v>
      </c>
      <c r="N2556" s="116">
        <v>1.90471681290874</v>
      </c>
      <c r="O2556" s="116">
        <v>0.92472220371533997</v>
      </c>
      <c r="P2556" s="116">
        <v>0.16470261920029</v>
      </c>
      <c r="Q2556" s="116">
        <v>336.74333251504498</v>
      </c>
      <c r="R2556" s="116">
        <v>1310</v>
      </c>
      <c r="S2556" s="116" t="s">
        <v>318</v>
      </c>
      <c r="T2556" s="116">
        <v>1310</v>
      </c>
      <c r="U2556" s="116" t="s">
        <v>268</v>
      </c>
      <c r="V2556" s="116" t="s">
        <v>268</v>
      </c>
      <c r="Z2556" s="116">
        <v>0</v>
      </c>
      <c r="AA2556" s="116">
        <v>1</v>
      </c>
      <c r="AB2556" s="116">
        <v>0.92472220371533997</v>
      </c>
      <c r="AC2556" s="116">
        <v>0.16470261920029</v>
      </c>
      <c r="AD2556" s="116">
        <v>336.74333251504498</v>
      </c>
      <c r="AF2556" s="116">
        <v>-1</v>
      </c>
      <c r="AG2556" s="116">
        <v>-1</v>
      </c>
      <c r="AH2556" s="116">
        <v>-1</v>
      </c>
      <c r="AI2556" s="116">
        <v>-1</v>
      </c>
      <c r="AJ2556" s="116">
        <v>0</v>
      </c>
      <c r="AM2556" s="116" t="s">
        <v>319</v>
      </c>
      <c r="AN2556" s="116">
        <v>-1</v>
      </c>
      <c r="AQ2556" s="116">
        <v>778</v>
      </c>
      <c r="AR2556" s="116" t="s">
        <v>329</v>
      </c>
      <c r="AS2556" s="116" t="s">
        <v>250</v>
      </c>
      <c r="AT2556" s="116" t="s">
        <v>268</v>
      </c>
      <c r="AV2556" s="116">
        <v>77.117246892726996</v>
      </c>
      <c r="AW2556" s="116">
        <v>0.27310894769999999</v>
      </c>
    </row>
    <row r="2557" spans="1:49" x14ac:dyDescent="0.25">
      <c r="A2557" s="127">
        <v>190000</v>
      </c>
      <c r="B2557" s="127">
        <v>790000</v>
      </c>
      <c r="C2557" s="127">
        <v>790000</v>
      </c>
      <c r="D2557" s="116" t="s">
        <v>314</v>
      </c>
      <c r="E2557" s="116" t="s">
        <v>315</v>
      </c>
      <c r="F2557" s="116" t="s">
        <v>316</v>
      </c>
      <c r="G2557" s="116" t="s">
        <v>317</v>
      </c>
      <c r="H2557" s="116">
        <v>0.36</v>
      </c>
      <c r="I2557" s="116">
        <v>0.57999999999999996</v>
      </c>
      <c r="J2557" s="116" t="s">
        <v>268</v>
      </c>
      <c r="K2557" s="116">
        <v>0.20759866750791001</v>
      </c>
      <c r="L2557" s="116">
        <v>3894.2956110267201</v>
      </c>
      <c r="M2557" s="116">
        <v>10.6940250084587</v>
      </c>
      <c r="N2557" s="116">
        <v>1.90471681290874</v>
      </c>
      <c r="O2557" s="116">
        <v>2.2200653420523202</v>
      </c>
      <c r="P2557" s="116">
        <v>0.39541667233977001</v>
      </c>
      <c r="Q2557" s="116">
        <v>808.45057973106202</v>
      </c>
      <c r="R2557" s="116">
        <v>1310</v>
      </c>
      <c r="S2557" s="116" t="s">
        <v>318</v>
      </c>
      <c r="T2557" s="116">
        <v>1310</v>
      </c>
      <c r="U2557" s="116" t="s">
        <v>268</v>
      </c>
      <c r="V2557" s="116" t="s">
        <v>268</v>
      </c>
      <c r="Z2557" s="116">
        <v>0</v>
      </c>
      <c r="AA2557" s="116">
        <v>1</v>
      </c>
      <c r="AB2557" s="116">
        <v>2.2200653420523202</v>
      </c>
      <c r="AC2557" s="116">
        <v>0.39541667233977001</v>
      </c>
      <c r="AD2557" s="116">
        <v>808.45057973106202</v>
      </c>
      <c r="AF2557" s="116">
        <v>-1</v>
      </c>
      <c r="AG2557" s="116">
        <v>-1</v>
      </c>
      <c r="AH2557" s="116">
        <v>-1</v>
      </c>
      <c r="AI2557" s="116">
        <v>-1</v>
      </c>
      <c r="AJ2557" s="116">
        <v>0</v>
      </c>
      <c r="AM2557" s="116" t="s">
        <v>319</v>
      </c>
      <c r="AN2557" s="116">
        <v>-1</v>
      </c>
      <c r="AQ2557" s="116">
        <v>778</v>
      </c>
      <c r="AR2557" s="116" t="s">
        <v>329</v>
      </c>
      <c r="AS2557" s="116" t="s">
        <v>250</v>
      </c>
      <c r="AT2557" s="116" t="s">
        <v>268</v>
      </c>
      <c r="AV2557" s="116">
        <v>133.61399755747601</v>
      </c>
      <c r="AW2557" s="116">
        <v>0.65567768019999995</v>
      </c>
    </row>
    <row r="2558" spans="1:49" x14ac:dyDescent="0.25">
      <c r="A2558" s="127">
        <v>190000</v>
      </c>
      <c r="B2558" s="127">
        <v>790000</v>
      </c>
      <c r="C2558" s="127">
        <v>790000</v>
      </c>
      <c r="D2558" s="116" t="s">
        <v>314</v>
      </c>
      <c r="E2558" s="116" t="s">
        <v>315</v>
      </c>
      <c r="F2558" s="116" t="s">
        <v>316</v>
      </c>
      <c r="G2558" s="116" t="s">
        <v>317</v>
      </c>
      <c r="H2558" s="116">
        <v>0.36</v>
      </c>
      <c r="I2558" s="116">
        <v>0.57999999999999996</v>
      </c>
      <c r="J2558" s="116" t="s">
        <v>268</v>
      </c>
      <c r="K2558" s="116">
        <v>0.24429830939989</v>
      </c>
      <c r="L2558" s="116">
        <v>3870.2946707582701</v>
      </c>
      <c r="M2558" s="116">
        <v>11.5152591334004</v>
      </c>
      <c r="N2558" s="116">
        <v>2.11530479921502</v>
      </c>
      <c r="O2558" s="116">
        <v>2.8131583385913901</v>
      </c>
      <c r="P2558" s="116">
        <v>0.51676538631371005</v>
      </c>
      <c r="Q2558" s="116">
        <v>945.50644494565802</v>
      </c>
      <c r="R2558" s="116">
        <v>1210</v>
      </c>
      <c r="S2558" s="116" t="s">
        <v>318</v>
      </c>
      <c r="T2558" s="116">
        <v>1210</v>
      </c>
      <c r="U2558" s="116" t="s">
        <v>268</v>
      </c>
      <c r="V2558" s="116" t="s">
        <v>268</v>
      </c>
      <c r="Z2558" s="116">
        <v>0</v>
      </c>
      <c r="AA2558" s="116">
        <v>1</v>
      </c>
      <c r="AB2558" s="116">
        <v>2.8131583385913901</v>
      </c>
      <c r="AC2558" s="116">
        <v>0.51676538631371005</v>
      </c>
      <c r="AD2558" s="116">
        <v>945.50644494565802</v>
      </c>
      <c r="AF2558" s="116">
        <v>-1</v>
      </c>
      <c r="AG2558" s="116">
        <v>-1</v>
      </c>
      <c r="AH2558" s="116">
        <v>-1</v>
      </c>
      <c r="AI2558" s="116">
        <v>-1</v>
      </c>
      <c r="AJ2558" s="116">
        <v>0</v>
      </c>
      <c r="AM2558" s="116" t="s">
        <v>319</v>
      </c>
      <c r="AN2558" s="116">
        <v>-1</v>
      </c>
      <c r="AQ2558" s="116">
        <v>778</v>
      </c>
      <c r="AR2558" s="116" t="s">
        <v>329</v>
      </c>
      <c r="AS2558" s="116" t="s">
        <v>250</v>
      </c>
      <c r="AT2558" s="116" t="s">
        <v>268</v>
      </c>
      <c r="AV2558" s="116">
        <v>139.55854990992401</v>
      </c>
      <c r="AW2558" s="116">
        <v>0.76683409970000005</v>
      </c>
    </row>
    <row r="2559" spans="1:49" x14ac:dyDescent="0.25">
      <c r="A2559" s="127">
        <v>190000</v>
      </c>
      <c r="B2559" s="127">
        <v>790000</v>
      </c>
      <c r="C2559" s="127">
        <v>790000</v>
      </c>
      <c r="D2559" s="116" t="s">
        <v>314</v>
      </c>
      <c r="E2559" s="116" t="s">
        <v>315</v>
      </c>
      <c r="F2559" s="116" t="s">
        <v>316</v>
      </c>
      <c r="G2559" s="116" t="s">
        <v>317</v>
      </c>
      <c r="H2559" s="116">
        <v>0.36</v>
      </c>
      <c r="I2559" s="116">
        <v>0.57999999999999996</v>
      </c>
      <c r="J2559" s="116" t="s">
        <v>268</v>
      </c>
      <c r="K2559" s="116">
        <v>8.0386438813560002E-2</v>
      </c>
      <c r="L2559" s="116">
        <v>3870.2946707582701</v>
      </c>
      <c r="M2559" s="116">
        <v>11.5152591334004</v>
      </c>
      <c r="N2559" s="116">
        <v>2.11530479921502</v>
      </c>
      <c r="O2559" s="116">
        <v>0.92567067374941003</v>
      </c>
      <c r="P2559" s="116">
        <v>0.17004181981413</v>
      </c>
      <c r="Q2559" s="116">
        <v>311.119205741369</v>
      </c>
      <c r="R2559" s="116">
        <v>1310</v>
      </c>
      <c r="S2559" s="116" t="s">
        <v>318</v>
      </c>
      <c r="T2559" s="116">
        <v>1310</v>
      </c>
      <c r="U2559" s="116" t="s">
        <v>268</v>
      </c>
      <c r="V2559" s="116" t="s">
        <v>268</v>
      </c>
      <c r="Z2559" s="116">
        <v>0</v>
      </c>
      <c r="AA2559" s="116">
        <v>1</v>
      </c>
      <c r="AB2559" s="116">
        <v>0.92567067374941003</v>
      </c>
      <c r="AC2559" s="116">
        <v>0.17004181981413</v>
      </c>
      <c r="AD2559" s="116">
        <v>311.119205741369</v>
      </c>
      <c r="AF2559" s="116">
        <v>-1</v>
      </c>
      <c r="AG2559" s="116">
        <v>-1</v>
      </c>
      <c r="AH2559" s="116">
        <v>-1</v>
      </c>
      <c r="AI2559" s="116">
        <v>-1</v>
      </c>
      <c r="AJ2559" s="116">
        <v>0</v>
      </c>
      <c r="AM2559" s="116" t="s">
        <v>319</v>
      </c>
      <c r="AN2559" s="116">
        <v>-1</v>
      </c>
      <c r="AQ2559" s="116">
        <v>778</v>
      </c>
      <c r="AR2559" s="116" t="s">
        <v>329</v>
      </c>
      <c r="AS2559" s="116" t="s">
        <v>250</v>
      </c>
      <c r="AT2559" s="116" t="s">
        <v>268</v>
      </c>
      <c r="AV2559" s="116">
        <v>72.590927913229393</v>
      </c>
      <c r="AW2559" s="116">
        <v>0.25232701200000002</v>
      </c>
    </row>
    <row r="2560" spans="1:49" x14ac:dyDescent="0.25">
      <c r="A2560" s="127">
        <v>190000</v>
      </c>
      <c r="B2560" s="127">
        <v>790000</v>
      </c>
      <c r="C2560" s="127">
        <v>790000</v>
      </c>
      <c r="D2560" s="116" t="s">
        <v>314</v>
      </c>
      <c r="E2560" s="116" t="s">
        <v>315</v>
      </c>
      <c r="F2560" s="116" t="s">
        <v>316</v>
      </c>
      <c r="G2560" s="116" t="s">
        <v>317</v>
      </c>
      <c r="H2560" s="116">
        <v>0.36</v>
      </c>
      <c r="I2560" s="116">
        <v>0.57999999999999996</v>
      </c>
      <c r="J2560" s="116" t="s">
        <v>268</v>
      </c>
      <c r="K2560" s="116">
        <v>0.14936615798630001</v>
      </c>
      <c r="L2560" s="116">
        <v>3870.2946707582701</v>
      </c>
      <c r="M2560" s="116">
        <v>11.5152591334004</v>
      </c>
      <c r="N2560" s="116">
        <v>2.11530479921502</v>
      </c>
      <c r="O2560" s="116">
        <v>1.7199900149727201</v>
      </c>
      <c r="P2560" s="116">
        <v>0.31595495082872999</v>
      </c>
      <c r="Q2560" s="116">
        <v>578.09104524603094</v>
      </c>
      <c r="R2560" s="116">
        <v>1310</v>
      </c>
      <c r="S2560" s="116" t="s">
        <v>318</v>
      </c>
      <c r="T2560" s="116">
        <v>1310</v>
      </c>
      <c r="U2560" s="116" t="s">
        <v>268</v>
      </c>
      <c r="V2560" s="116" t="s">
        <v>268</v>
      </c>
      <c r="Z2560" s="116">
        <v>0</v>
      </c>
      <c r="AA2560" s="116">
        <v>1</v>
      </c>
      <c r="AB2560" s="116">
        <v>1.7199900149727201</v>
      </c>
      <c r="AC2560" s="116">
        <v>0.31595495082872999</v>
      </c>
      <c r="AD2560" s="116">
        <v>578.09104524603094</v>
      </c>
      <c r="AF2560" s="116">
        <v>-1</v>
      </c>
      <c r="AG2560" s="116">
        <v>-1</v>
      </c>
      <c r="AH2560" s="116">
        <v>-1</v>
      </c>
      <c r="AI2560" s="116">
        <v>-1</v>
      </c>
      <c r="AJ2560" s="116">
        <v>0</v>
      </c>
      <c r="AM2560" s="116" t="s">
        <v>319</v>
      </c>
      <c r="AN2560" s="116">
        <v>-1</v>
      </c>
      <c r="AQ2560" s="116">
        <v>778</v>
      </c>
      <c r="AR2560" s="116" t="s">
        <v>329</v>
      </c>
      <c r="AS2560" s="116" t="s">
        <v>250</v>
      </c>
      <c r="AT2560" s="116" t="s">
        <v>268</v>
      </c>
      <c r="AV2560" s="116">
        <v>100.689433628383</v>
      </c>
      <c r="AW2560" s="116">
        <v>0.46884918510000001</v>
      </c>
    </row>
    <row r="2561" spans="1:49" x14ac:dyDescent="0.25">
      <c r="A2561" s="127">
        <v>190000</v>
      </c>
      <c r="B2561" s="127">
        <v>790000</v>
      </c>
      <c r="C2561" s="127">
        <v>790000</v>
      </c>
      <c r="D2561" s="116" t="s">
        <v>314</v>
      </c>
      <c r="E2561" s="116" t="s">
        <v>315</v>
      </c>
      <c r="F2561" s="116" t="s">
        <v>316</v>
      </c>
      <c r="G2561" s="116" t="s">
        <v>317</v>
      </c>
      <c r="H2561" s="116">
        <v>0.36</v>
      </c>
      <c r="I2561" s="116">
        <v>0.57999999999999996</v>
      </c>
      <c r="J2561" s="116" t="s">
        <v>268</v>
      </c>
      <c r="K2561" s="116">
        <v>1.649791610852E-2</v>
      </c>
      <c r="L2561" s="116">
        <v>3870.2946707582701</v>
      </c>
      <c r="M2561" s="116">
        <v>11.5152591334004</v>
      </c>
      <c r="N2561" s="116">
        <v>2.11530479921502</v>
      </c>
      <c r="O2561" s="116">
        <v>0.18997777915080999</v>
      </c>
      <c r="P2561" s="116">
        <v>3.4898121121409997E-2</v>
      </c>
      <c r="Q2561" s="116">
        <v>63.851796793456799</v>
      </c>
      <c r="R2561" s="116">
        <v>1310</v>
      </c>
      <c r="S2561" s="116" t="s">
        <v>318</v>
      </c>
      <c r="T2561" s="116">
        <v>1310</v>
      </c>
      <c r="U2561" s="116" t="s">
        <v>268</v>
      </c>
      <c r="V2561" s="116" t="s">
        <v>268</v>
      </c>
      <c r="Z2561" s="116">
        <v>0</v>
      </c>
      <c r="AA2561" s="116">
        <v>1</v>
      </c>
      <c r="AB2561" s="116">
        <v>0.18997777915080999</v>
      </c>
      <c r="AC2561" s="116">
        <v>3.4898121121409997E-2</v>
      </c>
      <c r="AD2561" s="116">
        <v>63.851796793456799</v>
      </c>
      <c r="AF2561" s="116">
        <v>-1</v>
      </c>
      <c r="AG2561" s="116">
        <v>-1</v>
      </c>
      <c r="AH2561" s="116">
        <v>-1</v>
      </c>
      <c r="AI2561" s="116">
        <v>-1</v>
      </c>
      <c r="AJ2561" s="116">
        <v>0</v>
      </c>
      <c r="AM2561" s="116" t="s">
        <v>319</v>
      </c>
      <c r="AN2561" s="116">
        <v>-1</v>
      </c>
      <c r="AQ2561" s="116">
        <v>778</v>
      </c>
      <c r="AR2561" s="116" t="s">
        <v>329</v>
      </c>
      <c r="AS2561" s="116" t="s">
        <v>250</v>
      </c>
      <c r="AT2561" s="116" t="s">
        <v>268</v>
      </c>
      <c r="AV2561" s="116">
        <v>47.192609298934599</v>
      </c>
      <c r="AW2561" s="116">
        <v>5.1785723300000003E-2</v>
      </c>
    </row>
    <row r="2562" spans="1:49" x14ac:dyDescent="0.25">
      <c r="A2562" s="127">
        <v>190000</v>
      </c>
      <c r="B2562" s="127">
        <v>790000</v>
      </c>
      <c r="C2562" s="127">
        <v>790000</v>
      </c>
      <c r="D2562" s="116" t="s">
        <v>314</v>
      </c>
      <c r="E2562" s="116" t="s">
        <v>315</v>
      </c>
      <c r="F2562" s="116" t="s">
        <v>316</v>
      </c>
      <c r="G2562" s="116" t="s">
        <v>317</v>
      </c>
      <c r="H2562" s="116">
        <v>0.36</v>
      </c>
      <c r="I2562" s="116">
        <v>0.57999999999999996</v>
      </c>
      <c r="J2562" s="116" t="s">
        <v>268</v>
      </c>
      <c r="K2562" s="116">
        <v>0.12721463124455001</v>
      </c>
      <c r="L2562" s="116">
        <v>3870.2946707582701</v>
      </c>
      <c r="M2562" s="116">
        <v>11.5152591334004</v>
      </c>
      <c r="N2562" s="116">
        <v>2.11530479921502</v>
      </c>
      <c r="O2562" s="116">
        <v>1.46490944434107</v>
      </c>
      <c r="P2562" s="116">
        <v>0.26909772000198001</v>
      </c>
      <c r="Q2562" s="116">
        <v>492.35810934829601</v>
      </c>
      <c r="R2562" s="116">
        <v>1310</v>
      </c>
      <c r="S2562" s="116" t="s">
        <v>318</v>
      </c>
      <c r="T2562" s="116">
        <v>1310</v>
      </c>
      <c r="U2562" s="116" t="s">
        <v>268</v>
      </c>
      <c r="V2562" s="116" t="s">
        <v>268</v>
      </c>
      <c r="Z2562" s="116">
        <v>0</v>
      </c>
      <c r="AA2562" s="116">
        <v>1</v>
      </c>
      <c r="AB2562" s="116">
        <v>1.46490944434107</v>
      </c>
      <c r="AC2562" s="116">
        <v>0.26909772000198001</v>
      </c>
      <c r="AD2562" s="116">
        <v>492.35810934829601</v>
      </c>
      <c r="AF2562" s="116">
        <v>-1</v>
      </c>
      <c r="AG2562" s="116">
        <v>-1</v>
      </c>
      <c r="AH2562" s="116">
        <v>-1</v>
      </c>
      <c r="AI2562" s="116">
        <v>-1</v>
      </c>
      <c r="AJ2562" s="116">
        <v>0</v>
      </c>
      <c r="AM2562" s="116" t="s">
        <v>319</v>
      </c>
      <c r="AN2562" s="116">
        <v>-1</v>
      </c>
      <c r="AQ2562" s="116">
        <v>778</v>
      </c>
      <c r="AR2562" s="116" t="s">
        <v>329</v>
      </c>
      <c r="AS2562" s="116" t="s">
        <v>250</v>
      </c>
      <c r="AT2562" s="116" t="s">
        <v>268</v>
      </c>
      <c r="AV2562" s="116">
        <v>120.599245861453</v>
      </c>
      <c r="AW2562" s="116">
        <v>0.39931720139999999</v>
      </c>
    </row>
    <row r="2563" spans="1:49" x14ac:dyDescent="0.25">
      <c r="A2563" s="127">
        <v>190000</v>
      </c>
      <c r="B2563" s="127">
        <v>790000</v>
      </c>
      <c r="C2563" s="127">
        <v>790000</v>
      </c>
      <c r="D2563" s="116" t="s">
        <v>314</v>
      </c>
      <c r="E2563" s="116" t="s">
        <v>315</v>
      </c>
      <c r="F2563" s="116" t="s">
        <v>316</v>
      </c>
      <c r="G2563" s="116" t="s">
        <v>317</v>
      </c>
      <c r="H2563" s="116">
        <v>0.36</v>
      </c>
      <c r="I2563" s="116">
        <v>0.57999999999999996</v>
      </c>
      <c r="J2563" s="116" t="s">
        <v>268</v>
      </c>
      <c r="K2563" s="116">
        <v>0.28895820845149001</v>
      </c>
      <c r="L2563" s="116">
        <v>3879.8455414228702</v>
      </c>
      <c r="M2563" s="116">
        <v>11.391190584725299</v>
      </c>
      <c r="N2563" s="116">
        <v>2.0498974156693301</v>
      </c>
      <c r="O2563" s="116">
        <v>3.2915780234918102</v>
      </c>
      <c r="P2563" s="116">
        <v>0.59233468474116002</v>
      </c>
      <c r="Q2563" s="116">
        <v>1121.1132167180799</v>
      </c>
      <c r="R2563" s="116">
        <v>1210</v>
      </c>
      <c r="S2563" s="116" t="s">
        <v>318</v>
      </c>
      <c r="T2563" s="116">
        <v>1210</v>
      </c>
      <c r="U2563" s="116" t="s">
        <v>268</v>
      </c>
      <c r="V2563" s="116" t="s">
        <v>268</v>
      </c>
      <c r="Z2563" s="116">
        <v>0</v>
      </c>
      <c r="AA2563" s="116">
        <v>1</v>
      </c>
      <c r="AB2563" s="116">
        <v>3.2915780234918102</v>
      </c>
      <c r="AC2563" s="116">
        <v>0.59233468474116002</v>
      </c>
      <c r="AD2563" s="116">
        <v>1121.1132167180799</v>
      </c>
      <c r="AF2563" s="116">
        <v>-1</v>
      </c>
      <c r="AG2563" s="116">
        <v>-1</v>
      </c>
      <c r="AH2563" s="116">
        <v>-1</v>
      </c>
      <c r="AI2563" s="116">
        <v>-1</v>
      </c>
      <c r="AJ2563" s="116">
        <v>0</v>
      </c>
      <c r="AM2563" s="116" t="s">
        <v>319</v>
      </c>
      <c r="AN2563" s="116">
        <v>-1</v>
      </c>
      <c r="AQ2563" s="116">
        <v>778</v>
      </c>
      <c r="AR2563" s="116" t="s">
        <v>329</v>
      </c>
      <c r="AS2563" s="116" t="s">
        <v>250</v>
      </c>
      <c r="AT2563" s="116" t="s">
        <v>268</v>
      </c>
      <c r="AV2563" s="116">
        <v>199.86717516998399</v>
      </c>
      <c r="AW2563" s="116">
        <v>0.90925646120000003</v>
      </c>
    </row>
    <row r="2564" spans="1:49" x14ac:dyDescent="0.25">
      <c r="A2564" s="127">
        <v>190000</v>
      </c>
      <c r="B2564" s="127">
        <v>790000</v>
      </c>
      <c r="C2564" s="127">
        <v>790000</v>
      </c>
      <c r="D2564" s="116" t="s">
        <v>314</v>
      </c>
      <c r="E2564" s="116" t="s">
        <v>315</v>
      </c>
      <c r="F2564" s="116" t="s">
        <v>316</v>
      </c>
      <c r="G2564" s="116" t="s">
        <v>317</v>
      </c>
      <c r="H2564" s="116">
        <v>0.36</v>
      </c>
      <c r="I2564" s="116">
        <v>0.57999999999999996</v>
      </c>
      <c r="J2564" s="116" t="s">
        <v>268</v>
      </c>
      <c r="K2564" s="116">
        <v>0.3288052453775</v>
      </c>
      <c r="L2564" s="116">
        <v>3879.8455414228702</v>
      </c>
      <c r="M2564" s="116">
        <v>11.391190584725299</v>
      </c>
      <c r="N2564" s="116">
        <v>2.0498974156693301</v>
      </c>
      <c r="O2564" s="116">
        <v>3.7454832153525901</v>
      </c>
      <c r="P2564" s="116">
        <v>0.67401702275787001</v>
      </c>
      <c r="Q2564" s="116">
        <v>1275.71356527438</v>
      </c>
      <c r="R2564" s="116">
        <v>1310</v>
      </c>
      <c r="S2564" s="116" t="s">
        <v>318</v>
      </c>
      <c r="T2564" s="116">
        <v>1310</v>
      </c>
      <c r="U2564" s="116" t="s">
        <v>268</v>
      </c>
      <c r="V2564" s="116" t="s">
        <v>268</v>
      </c>
      <c r="Z2564" s="116">
        <v>0</v>
      </c>
      <c r="AA2564" s="116">
        <v>1</v>
      </c>
      <c r="AB2564" s="116">
        <v>3.7454832153525901</v>
      </c>
      <c r="AC2564" s="116">
        <v>0.67401702275787001</v>
      </c>
      <c r="AD2564" s="116">
        <v>1275.71356527438</v>
      </c>
      <c r="AF2564" s="116">
        <v>-1</v>
      </c>
      <c r="AG2564" s="116">
        <v>-1</v>
      </c>
      <c r="AH2564" s="116">
        <v>-1</v>
      </c>
      <c r="AI2564" s="116">
        <v>-1</v>
      </c>
      <c r="AJ2564" s="116">
        <v>0</v>
      </c>
      <c r="AM2564" s="116" t="s">
        <v>319</v>
      </c>
      <c r="AN2564" s="116">
        <v>-1</v>
      </c>
      <c r="AQ2564" s="116">
        <v>778</v>
      </c>
      <c r="AR2564" s="116" t="s">
        <v>329</v>
      </c>
      <c r="AS2564" s="116" t="s">
        <v>250</v>
      </c>
      <c r="AT2564" s="116" t="s">
        <v>268</v>
      </c>
      <c r="AV2564" s="116">
        <v>145.92213974962601</v>
      </c>
      <c r="AW2564" s="116">
        <v>1.0346419832</v>
      </c>
    </row>
    <row r="2565" spans="1:49" x14ac:dyDescent="0.25">
      <c r="A2565" s="127">
        <v>200000</v>
      </c>
      <c r="B2565" s="127">
        <v>790000</v>
      </c>
      <c r="C2565" s="127">
        <v>790000</v>
      </c>
      <c r="D2565" s="116" t="s">
        <v>314</v>
      </c>
      <c r="E2565" s="116" t="s">
        <v>315</v>
      </c>
      <c r="F2565" s="116" t="s">
        <v>316</v>
      </c>
      <c r="G2565" s="116" t="s">
        <v>317</v>
      </c>
      <c r="H2565" s="116">
        <v>0.36</v>
      </c>
      <c r="I2565" s="116">
        <v>0.57999999999999996</v>
      </c>
      <c r="J2565" s="116" t="s">
        <v>268</v>
      </c>
      <c r="K2565" s="116">
        <v>0.33204287086526002</v>
      </c>
      <c r="L2565" s="116">
        <v>3843.1865829704002</v>
      </c>
      <c r="M2565" s="116">
        <v>11.204170932071801</v>
      </c>
      <c r="N2565" s="116">
        <v>1.97600506996669</v>
      </c>
      <c r="O2565" s="116">
        <v>3.72026508195031</v>
      </c>
      <c r="P2565" s="116">
        <v>0.65611839627605995</v>
      </c>
      <c r="Q2565" s="116">
        <v>1276.1027062803701</v>
      </c>
      <c r="R2565" s="116">
        <v>1210</v>
      </c>
      <c r="S2565" s="116" t="s">
        <v>318</v>
      </c>
      <c r="T2565" s="116">
        <v>1210</v>
      </c>
      <c r="U2565" s="116" t="s">
        <v>268</v>
      </c>
      <c r="V2565" s="116" t="s">
        <v>268</v>
      </c>
      <c r="Z2565" s="116">
        <v>0</v>
      </c>
      <c r="AA2565" s="116">
        <v>1</v>
      </c>
      <c r="AB2565" s="116">
        <v>3.72026508195031</v>
      </c>
      <c r="AC2565" s="116">
        <v>0.65611839627605995</v>
      </c>
      <c r="AD2565" s="116">
        <v>1276.1027062803701</v>
      </c>
      <c r="AF2565" s="116">
        <v>-1</v>
      </c>
      <c r="AG2565" s="116">
        <v>-1</v>
      </c>
      <c r="AH2565" s="116">
        <v>-1</v>
      </c>
      <c r="AI2565" s="116">
        <v>-1</v>
      </c>
      <c r="AJ2565" s="116">
        <v>0</v>
      </c>
      <c r="AM2565" s="116" t="s">
        <v>319</v>
      </c>
      <c r="AN2565" s="116">
        <v>-1</v>
      </c>
      <c r="AQ2565" s="116">
        <v>778</v>
      </c>
      <c r="AR2565" s="116" t="s">
        <v>329</v>
      </c>
      <c r="AS2565" s="116" t="s">
        <v>250</v>
      </c>
      <c r="AT2565" s="116" t="s">
        <v>268</v>
      </c>
      <c r="AV2565" s="116">
        <v>190.50241349768601</v>
      </c>
      <c r="AW2565" s="116">
        <v>1.0349575881999999</v>
      </c>
    </row>
    <row r="2566" spans="1:49" x14ac:dyDescent="0.25">
      <c r="A2566" s="127">
        <v>200000</v>
      </c>
      <c r="B2566" s="127">
        <v>790000</v>
      </c>
      <c r="C2566" s="127">
        <v>790000</v>
      </c>
      <c r="D2566" s="116" t="s">
        <v>314</v>
      </c>
      <c r="E2566" s="116" t="s">
        <v>315</v>
      </c>
      <c r="F2566" s="116" t="s">
        <v>316</v>
      </c>
      <c r="G2566" s="116" t="s">
        <v>317</v>
      </c>
      <c r="H2566" s="116">
        <v>0.36</v>
      </c>
      <c r="I2566" s="116">
        <v>0.57999999999999996</v>
      </c>
      <c r="J2566" s="116" t="s">
        <v>268</v>
      </c>
      <c r="K2566" s="116">
        <v>5.7206626555079999E-2</v>
      </c>
      <c r="L2566" s="116">
        <v>3843.1865829704002</v>
      </c>
      <c r="M2566" s="116">
        <v>11.204170932071801</v>
      </c>
      <c r="N2566" s="116">
        <v>1.97600506996669</v>
      </c>
      <c r="O2566" s="116">
        <v>0.64095282237033002</v>
      </c>
      <c r="P2566" s="116">
        <v>0.11304058410853</v>
      </c>
      <c r="Q2566" s="116">
        <v>219.85573963348901</v>
      </c>
      <c r="R2566" s="116">
        <v>1310</v>
      </c>
      <c r="S2566" s="116" t="s">
        <v>318</v>
      </c>
      <c r="T2566" s="116">
        <v>1310</v>
      </c>
      <c r="U2566" s="116" t="s">
        <v>268</v>
      </c>
      <c r="V2566" s="116" t="s">
        <v>268</v>
      </c>
      <c r="Z2566" s="116">
        <v>0</v>
      </c>
      <c r="AA2566" s="116">
        <v>1</v>
      </c>
      <c r="AB2566" s="116">
        <v>0.64095282237033002</v>
      </c>
      <c r="AC2566" s="116">
        <v>0.11304058410853</v>
      </c>
      <c r="AD2566" s="116">
        <v>219.855739633491</v>
      </c>
      <c r="AF2566" s="116">
        <v>-1</v>
      </c>
      <c r="AG2566" s="116">
        <v>-1</v>
      </c>
      <c r="AH2566" s="116">
        <v>-1</v>
      </c>
      <c r="AI2566" s="116">
        <v>-1</v>
      </c>
      <c r="AJ2566" s="116">
        <v>0</v>
      </c>
      <c r="AM2566" s="116" t="s">
        <v>319</v>
      </c>
      <c r="AN2566" s="116">
        <v>-1</v>
      </c>
      <c r="AQ2566" s="116">
        <v>778</v>
      </c>
      <c r="AR2566" s="116" t="s">
        <v>329</v>
      </c>
      <c r="AS2566" s="116" t="s">
        <v>250</v>
      </c>
      <c r="AT2566" s="116" t="s">
        <v>268</v>
      </c>
      <c r="AV2566" s="116">
        <v>109.266835222304</v>
      </c>
      <c r="AW2566" s="116">
        <v>0.17830960230000001</v>
      </c>
    </row>
    <row r="2567" spans="1:49" x14ac:dyDescent="0.25">
      <c r="A2567" s="127">
        <v>200000</v>
      </c>
      <c r="B2567" s="127">
        <v>790000</v>
      </c>
      <c r="C2567" s="127">
        <v>790000</v>
      </c>
      <c r="D2567" s="116" t="s">
        <v>314</v>
      </c>
      <c r="E2567" s="116" t="s">
        <v>315</v>
      </c>
      <c r="F2567" s="116" t="s">
        <v>316</v>
      </c>
      <c r="G2567" s="116" t="s">
        <v>317</v>
      </c>
      <c r="H2567" s="116">
        <v>0.36</v>
      </c>
      <c r="I2567" s="116">
        <v>0.57999999999999996</v>
      </c>
      <c r="J2567" s="116" t="s">
        <v>268</v>
      </c>
      <c r="K2567" s="116">
        <v>0.22851395631659999</v>
      </c>
      <c r="L2567" s="116">
        <v>3843.1865829704002</v>
      </c>
      <c r="M2567" s="116">
        <v>11.204170932071801</v>
      </c>
      <c r="N2567" s="116">
        <v>1.97600506996669</v>
      </c>
      <c r="O2567" s="116">
        <v>2.5603094269352198</v>
      </c>
      <c r="P2567" s="116">
        <v>0.45154473623975</v>
      </c>
      <c r="Q2567" s="116">
        <v>878.22177093745802</v>
      </c>
      <c r="R2567" s="116">
        <v>1310</v>
      </c>
      <c r="S2567" s="116" t="s">
        <v>318</v>
      </c>
      <c r="T2567" s="116">
        <v>1310</v>
      </c>
      <c r="U2567" s="116" t="s">
        <v>268</v>
      </c>
      <c r="V2567" s="116" t="s">
        <v>268</v>
      </c>
      <c r="Z2567" s="116">
        <v>0</v>
      </c>
      <c r="AA2567" s="116">
        <v>1</v>
      </c>
      <c r="AB2567" s="116">
        <v>2.5603094269352198</v>
      </c>
      <c r="AC2567" s="116">
        <v>0.45154473623975</v>
      </c>
      <c r="AD2567" s="116">
        <v>878.22177093745802</v>
      </c>
      <c r="AF2567" s="116">
        <v>-1</v>
      </c>
      <c r="AG2567" s="116">
        <v>-1</v>
      </c>
      <c r="AH2567" s="116">
        <v>-1</v>
      </c>
      <c r="AI2567" s="116">
        <v>-1</v>
      </c>
      <c r="AJ2567" s="116">
        <v>0</v>
      </c>
      <c r="AM2567" s="116" t="s">
        <v>319</v>
      </c>
      <c r="AN2567" s="116">
        <v>-1</v>
      </c>
      <c r="AQ2567" s="116">
        <v>778</v>
      </c>
      <c r="AR2567" s="116" t="s">
        <v>329</v>
      </c>
      <c r="AS2567" s="116" t="s">
        <v>250</v>
      </c>
      <c r="AT2567" s="116" t="s">
        <v>268</v>
      </c>
      <c r="AV2567" s="116">
        <v>123.362349181531</v>
      </c>
      <c r="AW2567" s="116">
        <v>0.71226420999999995</v>
      </c>
    </row>
    <row r="2568" spans="1:49" x14ac:dyDescent="0.25">
      <c r="A2568" s="127">
        <v>200000</v>
      </c>
      <c r="B2568" s="127">
        <v>790000</v>
      </c>
      <c r="C2568" s="127">
        <v>790000</v>
      </c>
      <c r="D2568" s="116" t="s">
        <v>314</v>
      </c>
      <c r="E2568" s="116" t="s">
        <v>315</v>
      </c>
      <c r="F2568" s="116" t="s">
        <v>316</v>
      </c>
      <c r="G2568" s="116" t="s">
        <v>317</v>
      </c>
      <c r="H2568" s="116">
        <v>0.36</v>
      </c>
      <c r="I2568" s="116">
        <v>0.57999999999999996</v>
      </c>
      <c r="J2568" s="116" t="s">
        <v>268</v>
      </c>
      <c r="K2568" s="116">
        <v>0.44301409441973999</v>
      </c>
      <c r="L2568" s="116">
        <v>3844.2823430906101</v>
      </c>
      <c r="M2568" s="116">
        <v>9.9978523262384602</v>
      </c>
      <c r="N2568" s="116">
        <v>1.6157957454349701</v>
      </c>
      <c r="O2568" s="116">
        <v>4.4291894944508199</v>
      </c>
      <c r="P2568" s="116">
        <v>0.71582028893114003</v>
      </c>
      <c r="Q2568" s="116">
        <v>1703.07126091808</v>
      </c>
      <c r="R2568" s="116">
        <v>1210</v>
      </c>
      <c r="S2568" s="116" t="s">
        <v>318</v>
      </c>
      <c r="T2568" s="116">
        <v>1210</v>
      </c>
      <c r="U2568" s="116" t="s">
        <v>268</v>
      </c>
      <c r="V2568" s="116" t="s">
        <v>268</v>
      </c>
      <c r="Z2568" s="116">
        <v>0</v>
      </c>
      <c r="AA2568" s="116">
        <v>1</v>
      </c>
      <c r="AB2568" s="116">
        <v>4.4291894944508199</v>
      </c>
      <c r="AC2568" s="116">
        <v>0.71582028893114003</v>
      </c>
      <c r="AD2568" s="116">
        <v>1703.07126091808</v>
      </c>
      <c r="AF2568" s="116">
        <v>-1</v>
      </c>
      <c r="AG2568" s="116">
        <v>-1</v>
      </c>
      <c r="AH2568" s="116">
        <v>-1</v>
      </c>
      <c r="AI2568" s="116">
        <v>-1</v>
      </c>
      <c r="AJ2568" s="116">
        <v>0</v>
      </c>
      <c r="AM2568" s="116" t="s">
        <v>319</v>
      </c>
      <c r="AN2568" s="116">
        <v>-1</v>
      </c>
      <c r="AQ2568" s="116">
        <v>778</v>
      </c>
      <c r="AR2568" s="116" t="s">
        <v>329</v>
      </c>
      <c r="AS2568" s="116" t="s">
        <v>250</v>
      </c>
      <c r="AT2568" s="116" t="s">
        <v>268</v>
      </c>
      <c r="AV2568" s="116">
        <v>171.71890722926099</v>
      </c>
      <c r="AW2568" s="116">
        <v>1.3812418985999999</v>
      </c>
    </row>
    <row r="2569" spans="1:49" x14ac:dyDescent="0.25">
      <c r="A2569" s="127">
        <v>200000</v>
      </c>
      <c r="B2569" s="127">
        <v>790000</v>
      </c>
      <c r="C2569" s="127">
        <v>790000</v>
      </c>
      <c r="D2569" s="116" t="s">
        <v>314</v>
      </c>
      <c r="E2569" s="116" t="s">
        <v>315</v>
      </c>
      <c r="F2569" s="116" t="s">
        <v>316</v>
      </c>
      <c r="G2569" s="116" t="s">
        <v>317</v>
      </c>
      <c r="H2569" s="116">
        <v>0.36</v>
      </c>
      <c r="I2569" s="116">
        <v>0.57999999999999996</v>
      </c>
      <c r="J2569" s="116" t="s">
        <v>268</v>
      </c>
      <c r="K2569" s="116">
        <v>0.17474935936323999</v>
      </c>
      <c r="L2569" s="116">
        <v>3844.2823430906101</v>
      </c>
      <c r="M2569" s="116">
        <v>9.9978523262384602</v>
      </c>
      <c r="N2569" s="116">
        <v>1.6157957454349701</v>
      </c>
      <c r="O2569" s="116">
        <v>1.74711828901846</v>
      </c>
      <c r="P2569" s="116">
        <v>0.28235927137660999</v>
      </c>
      <c r="Q2569" s="116">
        <v>671.78587666650401</v>
      </c>
      <c r="R2569" s="116">
        <v>1310</v>
      </c>
      <c r="S2569" s="116" t="s">
        <v>318</v>
      </c>
      <c r="T2569" s="116">
        <v>1310</v>
      </c>
      <c r="U2569" s="116" t="s">
        <v>268</v>
      </c>
      <c r="V2569" s="116" t="s">
        <v>268</v>
      </c>
      <c r="Z2569" s="116">
        <v>0</v>
      </c>
      <c r="AA2569" s="116">
        <v>1</v>
      </c>
      <c r="AB2569" s="116">
        <v>1.74711828901846</v>
      </c>
      <c r="AC2569" s="116">
        <v>0.28235927137660999</v>
      </c>
      <c r="AD2569" s="116">
        <v>671.78587666650401</v>
      </c>
      <c r="AF2569" s="116">
        <v>-1</v>
      </c>
      <c r="AG2569" s="116">
        <v>-1</v>
      </c>
      <c r="AH2569" s="116">
        <v>-1</v>
      </c>
      <c r="AI2569" s="116">
        <v>-1</v>
      </c>
      <c r="AJ2569" s="116">
        <v>0</v>
      </c>
      <c r="AM2569" s="116" t="s">
        <v>319</v>
      </c>
      <c r="AN2569" s="116">
        <v>-1</v>
      </c>
      <c r="AQ2569" s="116">
        <v>778</v>
      </c>
      <c r="AR2569" s="116" t="s">
        <v>329</v>
      </c>
      <c r="AS2569" s="116" t="s">
        <v>250</v>
      </c>
      <c r="AT2569" s="116" t="s">
        <v>268</v>
      </c>
      <c r="AV2569" s="116">
        <v>128.29375259544099</v>
      </c>
      <c r="AW2569" s="116">
        <v>0.54483850499999997</v>
      </c>
    </row>
    <row r="2570" spans="1:49" x14ac:dyDescent="0.25">
      <c r="A2570" s="127">
        <v>200000</v>
      </c>
      <c r="B2570" s="127">
        <v>790000</v>
      </c>
      <c r="C2570" s="127">
        <v>790000</v>
      </c>
      <c r="D2570" s="116" t="s">
        <v>314</v>
      </c>
      <c r="E2570" s="116" t="s">
        <v>315</v>
      </c>
      <c r="F2570" s="116" t="s">
        <v>316</v>
      </c>
      <c r="G2570" s="116" t="s">
        <v>317</v>
      </c>
      <c r="H2570" s="116">
        <v>0.36</v>
      </c>
      <c r="I2570" s="116">
        <v>0.57999999999999996</v>
      </c>
      <c r="J2570" s="116" t="s">
        <v>268</v>
      </c>
      <c r="K2570" s="116">
        <v>0.17969832045725001</v>
      </c>
      <c r="L2570" s="116">
        <v>3882.7829801122102</v>
      </c>
      <c r="M2570" s="116">
        <v>10.154164109136699</v>
      </c>
      <c r="N2570" s="116">
        <v>1.6891464254158299</v>
      </c>
      <c r="O2570" s="116">
        <v>1.82468623605922</v>
      </c>
      <c r="P2570" s="116">
        <v>0.30353677565359999</v>
      </c>
      <c r="Q2570" s="116">
        <v>697.72958022618297</v>
      </c>
      <c r="R2570" s="116">
        <v>1210</v>
      </c>
      <c r="S2570" s="116" t="s">
        <v>318</v>
      </c>
      <c r="T2570" s="116">
        <v>1210</v>
      </c>
      <c r="U2570" s="116" t="s">
        <v>268</v>
      </c>
      <c r="V2570" s="116" t="s">
        <v>268</v>
      </c>
      <c r="Z2570" s="116">
        <v>0</v>
      </c>
      <c r="AA2570" s="116">
        <v>1</v>
      </c>
      <c r="AB2570" s="116">
        <v>1.82468623605922</v>
      </c>
      <c r="AC2570" s="116">
        <v>0.30353677565359999</v>
      </c>
      <c r="AD2570" s="116">
        <v>959.48185914667602</v>
      </c>
      <c r="AF2570" s="116">
        <v>-1</v>
      </c>
      <c r="AG2570" s="116">
        <v>-1</v>
      </c>
      <c r="AH2570" s="116">
        <v>-1</v>
      </c>
      <c r="AI2570" s="116">
        <v>-1</v>
      </c>
      <c r="AJ2570" s="116">
        <v>0</v>
      </c>
      <c r="AM2570" s="116" t="s">
        <v>319</v>
      </c>
      <c r="AN2570" s="116">
        <v>-1</v>
      </c>
      <c r="AQ2570" s="116">
        <v>778</v>
      </c>
      <c r="AR2570" s="116" t="s">
        <v>329</v>
      </c>
      <c r="AS2570" s="116" t="s">
        <v>250</v>
      </c>
      <c r="AT2570" s="116" t="s">
        <v>268</v>
      </c>
      <c r="AV2570" s="116">
        <v>148.535255213905</v>
      </c>
      <c r="AW2570" s="116">
        <v>0.77816858</v>
      </c>
    </row>
    <row r="2571" spans="1:49" x14ac:dyDescent="0.25">
      <c r="A2571" s="127">
        <v>200000</v>
      </c>
      <c r="B2571" s="127">
        <v>790000</v>
      </c>
      <c r="C2571" s="127">
        <v>790000</v>
      </c>
      <c r="D2571" s="116" t="s">
        <v>314</v>
      </c>
      <c r="E2571" s="116" t="s">
        <v>315</v>
      </c>
      <c r="F2571" s="116" t="s">
        <v>316</v>
      </c>
      <c r="G2571" s="116" t="s">
        <v>317</v>
      </c>
      <c r="H2571" s="116">
        <v>0.36</v>
      </c>
      <c r="I2571" s="116">
        <v>0.57999999999999996</v>
      </c>
      <c r="J2571" s="116" t="s">
        <v>268</v>
      </c>
      <c r="K2571" s="116">
        <v>8.3841477680109994E-2</v>
      </c>
      <c r="L2571" s="116">
        <v>3882.7829801122102</v>
      </c>
      <c r="M2571" s="116">
        <v>10.154164109136699</v>
      </c>
      <c r="N2571" s="116">
        <v>1.6891464254158299</v>
      </c>
      <c r="O2571" s="116">
        <v>0.85134012351637001</v>
      </c>
      <c r="P2571" s="116">
        <v>0.14162053232494001</v>
      </c>
      <c r="Q2571" s="116">
        <v>325.53826256379301</v>
      </c>
      <c r="R2571" s="116">
        <v>1310</v>
      </c>
      <c r="S2571" s="116" t="s">
        <v>318</v>
      </c>
      <c r="T2571" s="116">
        <v>1310</v>
      </c>
      <c r="U2571" s="116" t="s">
        <v>268</v>
      </c>
      <c r="V2571" s="116" t="s">
        <v>268</v>
      </c>
      <c r="Z2571" s="116">
        <v>0</v>
      </c>
      <c r="AA2571" s="116">
        <v>1</v>
      </c>
      <c r="AB2571" s="116">
        <v>0.85134012351637001</v>
      </c>
      <c r="AC2571" s="116">
        <v>0.14162053232494001</v>
      </c>
      <c r="AD2571" s="116">
        <v>325.53826256379398</v>
      </c>
      <c r="AF2571" s="116">
        <v>-1</v>
      </c>
      <c r="AG2571" s="116">
        <v>-1</v>
      </c>
      <c r="AH2571" s="116">
        <v>-1</v>
      </c>
      <c r="AI2571" s="116">
        <v>-1</v>
      </c>
      <c r="AJ2571" s="116">
        <v>0</v>
      </c>
      <c r="AM2571" s="116" t="s">
        <v>319</v>
      </c>
      <c r="AN2571" s="116">
        <v>-1</v>
      </c>
      <c r="AQ2571" s="116">
        <v>778</v>
      </c>
      <c r="AR2571" s="116" t="s">
        <v>329</v>
      </c>
      <c r="AS2571" s="116" t="s">
        <v>250</v>
      </c>
      <c r="AT2571" s="116" t="s">
        <v>268</v>
      </c>
      <c r="AV2571" s="116">
        <v>76.089460655952195</v>
      </c>
      <c r="AW2571" s="116">
        <v>0.26402129969999999</v>
      </c>
    </row>
    <row r="2572" spans="1:49" x14ac:dyDescent="0.25">
      <c r="A2572" s="127">
        <v>200000</v>
      </c>
      <c r="B2572" s="127">
        <v>790000</v>
      </c>
      <c r="C2572" s="127">
        <v>790000</v>
      </c>
      <c r="D2572" s="116" t="s">
        <v>314</v>
      </c>
      <c r="E2572" s="116" t="s">
        <v>315</v>
      </c>
      <c r="F2572" s="116" t="s">
        <v>316</v>
      </c>
      <c r="G2572" s="116" t="s">
        <v>317</v>
      </c>
      <c r="H2572" s="116">
        <v>0.36</v>
      </c>
      <c r="I2572" s="116">
        <v>0.57999999999999996</v>
      </c>
      <c r="J2572" s="116" t="s">
        <v>268</v>
      </c>
      <c r="K2572" s="116">
        <v>3.7299264146850003E-2</v>
      </c>
      <c r="L2572" s="116">
        <v>3882.7829801122102</v>
      </c>
      <c r="M2572" s="116">
        <v>10.154164109136699</v>
      </c>
      <c r="N2572" s="116">
        <v>1.6891464254158299</v>
      </c>
      <c r="O2572" s="116">
        <v>0.37874284929718</v>
      </c>
      <c r="P2572" s="116">
        <v>6.3003918704289993E-2</v>
      </c>
      <c r="Q2572" s="116">
        <v>144.82494800011</v>
      </c>
      <c r="R2572" s="116">
        <v>1310</v>
      </c>
      <c r="S2572" s="116" t="s">
        <v>318</v>
      </c>
      <c r="T2572" s="116">
        <v>1310</v>
      </c>
      <c r="U2572" s="116" t="s">
        <v>268</v>
      </c>
      <c r="V2572" s="116" t="s">
        <v>268</v>
      </c>
      <c r="Z2572" s="116">
        <v>0</v>
      </c>
      <c r="AA2572" s="116">
        <v>1</v>
      </c>
      <c r="AB2572" s="116">
        <v>0.37874284929718</v>
      </c>
      <c r="AC2572" s="116">
        <v>6.3003918704289993E-2</v>
      </c>
      <c r="AD2572" s="116">
        <v>144.82494800011199</v>
      </c>
      <c r="AF2572" s="116">
        <v>-1</v>
      </c>
      <c r="AG2572" s="116">
        <v>-1</v>
      </c>
      <c r="AH2572" s="116">
        <v>-1</v>
      </c>
      <c r="AI2572" s="116">
        <v>-1</v>
      </c>
      <c r="AJ2572" s="116">
        <v>0</v>
      </c>
      <c r="AM2572" s="116" t="s">
        <v>319</v>
      </c>
      <c r="AN2572" s="116">
        <v>-1</v>
      </c>
      <c r="AQ2572" s="116">
        <v>778</v>
      </c>
      <c r="AR2572" s="116" t="s">
        <v>329</v>
      </c>
      <c r="AS2572" s="116" t="s">
        <v>250</v>
      </c>
      <c r="AT2572" s="116" t="s">
        <v>268</v>
      </c>
      <c r="AV2572" s="116">
        <v>49.468099889350597</v>
      </c>
      <c r="AW2572" s="116">
        <v>0.1174573788</v>
      </c>
    </row>
    <row r="2573" spans="1:49" x14ac:dyDescent="0.25">
      <c r="A2573" s="127">
        <v>200000</v>
      </c>
      <c r="B2573" s="127">
        <v>790000</v>
      </c>
      <c r="C2573" s="127">
        <v>790000</v>
      </c>
      <c r="D2573" s="116" t="s">
        <v>314</v>
      </c>
      <c r="E2573" s="116" t="s">
        <v>315</v>
      </c>
      <c r="F2573" s="116" t="s">
        <v>316</v>
      </c>
      <c r="G2573" s="116" t="s">
        <v>317</v>
      </c>
      <c r="H2573" s="116">
        <v>0.36</v>
      </c>
      <c r="I2573" s="116">
        <v>0.57999999999999996</v>
      </c>
      <c r="J2573" s="116" t="s">
        <v>268</v>
      </c>
      <c r="K2573" s="116">
        <v>0.18875510844339999</v>
      </c>
      <c r="L2573" s="116">
        <v>3855.6219997681901</v>
      </c>
      <c r="M2573" s="116">
        <v>11.120425117689599</v>
      </c>
      <c r="N2573" s="116">
        <v>1.9920839420835399</v>
      </c>
      <c r="O2573" s="116">
        <v>2.09903704902626</v>
      </c>
      <c r="P2573" s="116">
        <v>0.37601602051633998</v>
      </c>
      <c r="Q2573" s="116">
        <v>727.76834868302001</v>
      </c>
      <c r="R2573" s="116">
        <v>1210</v>
      </c>
      <c r="S2573" s="116" t="s">
        <v>318</v>
      </c>
      <c r="T2573" s="116">
        <v>1210</v>
      </c>
      <c r="U2573" s="116" t="s">
        <v>268</v>
      </c>
      <c r="V2573" s="116" t="s">
        <v>268</v>
      </c>
      <c r="Z2573" s="116">
        <v>0</v>
      </c>
      <c r="AA2573" s="116">
        <v>1</v>
      </c>
      <c r="AB2573" s="116">
        <v>2.09903704902626</v>
      </c>
      <c r="AC2573" s="116">
        <v>0.37601602051633998</v>
      </c>
      <c r="AD2573" s="116">
        <v>727.76834868302001</v>
      </c>
      <c r="AF2573" s="116">
        <v>-1</v>
      </c>
      <c r="AG2573" s="116">
        <v>-1</v>
      </c>
      <c r="AH2573" s="116">
        <v>-1</v>
      </c>
      <c r="AI2573" s="116">
        <v>-1</v>
      </c>
      <c r="AJ2573" s="116">
        <v>0</v>
      </c>
      <c r="AM2573" s="116" t="s">
        <v>319</v>
      </c>
      <c r="AN2573" s="116">
        <v>-1</v>
      </c>
      <c r="AQ2573" s="116">
        <v>778</v>
      </c>
      <c r="AR2573" s="116" t="s">
        <v>329</v>
      </c>
      <c r="AS2573" s="116" t="s">
        <v>250</v>
      </c>
      <c r="AT2573" s="116" t="s">
        <v>268</v>
      </c>
      <c r="AV2573" s="116">
        <v>130.58656546858799</v>
      </c>
      <c r="AW2573" s="116">
        <v>0.59024196969999998</v>
      </c>
    </row>
    <row r="2574" spans="1:49" x14ac:dyDescent="0.25">
      <c r="A2574" s="127">
        <v>200000</v>
      </c>
      <c r="B2574" s="127">
        <v>790000</v>
      </c>
      <c r="C2574" s="127">
        <v>790000</v>
      </c>
      <c r="D2574" s="116" t="s">
        <v>314</v>
      </c>
      <c r="E2574" s="116" t="s">
        <v>315</v>
      </c>
      <c r="F2574" s="116" t="s">
        <v>316</v>
      </c>
      <c r="G2574" s="116" t="s">
        <v>317</v>
      </c>
      <c r="H2574" s="116">
        <v>0.36</v>
      </c>
      <c r="I2574" s="116">
        <v>0.57999999999999996</v>
      </c>
      <c r="J2574" s="116" t="s">
        <v>268</v>
      </c>
      <c r="K2574" s="116">
        <v>0.16288021807035999</v>
      </c>
      <c r="L2574" s="116">
        <v>3855.6219997681901</v>
      </c>
      <c r="M2574" s="116">
        <v>11.120425117689599</v>
      </c>
      <c r="N2574" s="116">
        <v>1.9920839420835399</v>
      </c>
      <c r="O2574" s="116">
        <v>1.8112972682044499</v>
      </c>
      <c r="P2574" s="116">
        <v>0.32447106690104</v>
      </c>
      <c r="Q2574" s="116">
        <v>628.00455211914095</v>
      </c>
      <c r="R2574" s="116">
        <v>1310</v>
      </c>
      <c r="S2574" s="116" t="s">
        <v>318</v>
      </c>
      <c r="T2574" s="116">
        <v>1310</v>
      </c>
      <c r="U2574" s="116" t="s">
        <v>268</v>
      </c>
      <c r="V2574" s="116" t="s">
        <v>268</v>
      </c>
      <c r="Z2574" s="116">
        <v>0</v>
      </c>
      <c r="AA2574" s="116">
        <v>1</v>
      </c>
      <c r="AB2574" s="116">
        <v>1.8112972682044499</v>
      </c>
      <c r="AC2574" s="116">
        <v>0.32447106690104</v>
      </c>
      <c r="AD2574" s="116">
        <v>628.00455211914095</v>
      </c>
      <c r="AF2574" s="116">
        <v>-1</v>
      </c>
      <c r="AG2574" s="116">
        <v>-1</v>
      </c>
      <c r="AH2574" s="116">
        <v>-1</v>
      </c>
      <c r="AI2574" s="116">
        <v>-1</v>
      </c>
      <c r="AJ2574" s="116">
        <v>0</v>
      </c>
      <c r="AM2574" s="116" t="s">
        <v>319</v>
      </c>
      <c r="AN2574" s="116">
        <v>-1</v>
      </c>
      <c r="AQ2574" s="116">
        <v>778</v>
      </c>
      <c r="AR2574" s="116" t="s">
        <v>329</v>
      </c>
      <c r="AS2574" s="116" t="s">
        <v>250</v>
      </c>
      <c r="AT2574" s="116" t="s">
        <v>268</v>
      </c>
      <c r="AV2574" s="116">
        <v>103.21664496431499</v>
      </c>
      <c r="AW2574" s="116">
        <v>0.50933053699999997</v>
      </c>
    </row>
    <row r="2575" spans="1:49" x14ac:dyDescent="0.25">
      <c r="A2575" s="127">
        <v>200000</v>
      </c>
      <c r="B2575" s="127">
        <v>790000</v>
      </c>
      <c r="C2575" s="127">
        <v>790000</v>
      </c>
      <c r="D2575" s="116" t="s">
        <v>314</v>
      </c>
      <c r="E2575" s="116" t="s">
        <v>315</v>
      </c>
      <c r="F2575" s="116" t="s">
        <v>316</v>
      </c>
      <c r="G2575" s="116" t="s">
        <v>317</v>
      </c>
      <c r="H2575" s="116">
        <v>0.36</v>
      </c>
      <c r="I2575" s="116">
        <v>0.57999999999999996</v>
      </c>
      <c r="J2575" s="116" t="s">
        <v>268</v>
      </c>
      <c r="K2575" s="116">
        <v>9.2732794906809995E-2</v>
      </c>
      <c r="L2575" s="116">
        <v>3855.6219997681901</v>
      </c>
      <c r="M2575" s="116">
        <v>11.120425117689599</v>
      </c>
      <c r="N2575" s="116">
        <v>1.9920839420835399</v>
      </c>
      <c r="O2575" s="116">
        <v>1.03122810171534</v>
      </c>
      <c r="P2575" s="116">
        <v>0.18473151163838999</v>
      </c>
      <c r="Q2575" s="116">
        <v>357.54260414271897</v>
      </c>
      <c r="R2575" s="116">
        <v>1750</v>
      </c>
      <c r="S2575" s="116" t="s">
        <v>321</v>
      </c>
      <c r="T2575" s="116">
        <v>1750</v>
      </c>
      <c r="U2575" s="116" t="s">
        <v>268</v>
      </c>
      <c r="V2575" s="116" t="s">
        <v>268</v>
      </c>
      <c r="Z2575" s="116">
        <v>0</v>
      </c>
      <c r="AA2575" s="116">
        <v>1</v>
      </c>
      <c r="AB2575" s="116">
        <v>1.03122810171534</v>
      </c>
      <c r="AC2575" s="116">
        <v>0.18473151163838999</v>
      </c>
      <c r="AD2575" s="116">
        <v>357.54260414271801</v>
      </c>
      <c r="AF2575" s="116">
        <v>-1</v>
      </c>
      <c r="AG2575" s="116">
        <v>-1</v>
      </c>
      <c r="AH2575" s="116">
        <v>-1</v>
      </c>
      <c r="AI2575" s="116">
        <v>-1</v>
      </c>
      <c r="AJ2575" s="116">
        <v>0</v>
      </c>
      <c r="AM2575" s="116" t="s">
        <v>319</v>
      </c>
      <c r="AN2575" s="116">
        <v>-1</v>
      </c>
      <c r="AQ2575" s="116">
        <v>778</v>
      </c>
      <c r="AR2575" s="116" t="s">
        <v>329</v>
      </c>
      <c r="AS2575" s="116" t="s">
        <v>250</v>
      </c>
      <c r="AT2575" s="116" t="s">
        <v>268</v>
      </c>
      <c r="AV2575" s="116">
        <v>77.945810312203307</v>
      </c>
      <c r="AW2575" s="116">
        <v>0.2899777811</v>
      </c>
    </row>
    <row r="2576" spans="1:49" x14ac:dyDescent="0.25">
      <c r="A2576" s="127">
        <v>200000</v>
      </c>
      <c r="B2576" s="127">
        <v>790000</v>
      </c>
      <c r="C2576" s="127">
        <v>790000</v>
      </c>
      <c r="D2576" s="116" t="s">
        <v>314</v>
      </c>
      <c r="E2576" s="116" t="s">
        <v>315</v>
      </c>
      <c r="F2576" s="116" t="s">
        <v>316</v>
      </c>
      <c r="G2576" s="116" t="s">
        <v>317</v>
      </c>
      <c r="H2576" s="116">
        <v>0.36</v>
      </c>
      <c r="I2576" s="116">
        <v>0.57999999999999996</v>
      </c>
      <c r="J2576" s="116" t="s">
        <v>268</v>
      </c>
      <c r="K2576" s="116">
        <v>2.8070818417489998E-2</v>
      </c>
      <c r="L2576" s="116">
        <v>3855.6219997681901</v>
      </c>
      <c r="M2576" s="116">
        <v>11.120425117689599</v>
      </c>
      <c r="N2576" s="116">
        <v>1.9920839420835399</v>
      </c>
      <c r="O2576" s="116">
        <v>0.31215943420399</v>
      </c>
      <c r="P2576" s="116">
        <v>5.5919426610629999E-2</v>
      </c>
      <c r="Q2576" s="116">
        <v>108.230465041984</v>
      </c>
      <c r="R2576" s="116">
        <v>1310</v>
      </c>
      <c r="S2576" s="116" t="s">
        <v>318</v>
      </c>
      <c r="T2576" s="116">
        <v>1310</v>
      </c>
      <c r="U2576" s="116" t="s">
        <v>268</v>
      </c>
      <c r="V2576" s="116" t="s">
        <v>268</v>
      </c>
      <c r="Z2576" s="116">
        <v>0</v>
      </c>
      <c r="AA2576" s="116">
        <v>1</v>
      </c>
      <c r="AB2576" s="116">
        <v>0.31215943420399</v>
      </c>
      <c r="AC2576" s="116">
        <v>5.5919426610629999E-2</v>
      </c>
      <c r="AD2576" s="116">
        <v>108.230465041984</v>
      </c>
      <c r="AF2576" s="116">
        <v>-1</v>
      </c>
      <c r="AG2576" s="116">
        <v>-1</v>
      </c>
      <c r="AH2576" s="116">
        <v>-1</v>
      </c>
      <c r="AI2576" s="116">
        <v>-1</v>
      </c>
      <c r="AJ2576" s="116">
        <v>0</v>
      </c>
      <c r="AM2576" s="116" t="s">
        <v>319</v>
      </c>
      <c r="AN2576" s="116">
        <v>-1</v>
      </c>
      <c r="AQ2576" s="116">
        <v>778</v>
      </c>
      <c r="AR2576" s="116" t="s">
        <v>329</v>
      </c>
      <c r="AS2576" s="116" t="s">
        <v>250</v>
      </c>
      <c r="AT2576" s="116" t="s">
        <v>268</v>
      </c>
      <c r="AV2576" s="116">
        <v>54.004268086666997</v>
      </c>
      <c r="AW2576" s="116">
        <v>8.7778154900000002E-2</v>
      </c>
    </row>
    <row r="2577" spans="1:49" x14ac:dyDescent="0.25">
      <c r="A2577" s="127">
        <v>200000</v>
      </c>
      <c r="B2577" s="127">
        <v>790000</v>
      </c>
      <c r="C2577" s="127">
        <v>790000</v>
      </c>
      <c r="D2577" s="116" t="s">
        <v>314</v>
      </c>
      <c r="E2577" s="116" t="s">
        <v>315</v>
      </c>
      <c r="F2577" s="116" t="s">
        <v>316</v>
      </c>
      <c r="G2577" s="116" t="s">
        <v>317</v>
      </c>
      <c r="H2577" s="116">
        <v>0.36</v>
      </c>
      <c r="I2577" s="116">
        <v>0.57999999999999996</v>
      </c>
      <c r="J2577" s="116" t="s">
        <v>268</v>
      </c>
      <c r="K2577" s="116">
        <v>8.5056059585340002E-2</v>
      </c>
      <c r="L2577" s="116">
        <v>3855.6219997681901</v>
      </c>
      <c r="M2577" s="116">
        <v>11.120425117689599</v>
      </c>
      <c r="N2577" s="116">
        <v>1.9920839420835399</v>
      </c>
      <c r="O2577" s="116">
        <v>0.94585954142462003</v>
      </c>
      <c r="P2577" s="116">
        <v>0.16943881047687001</v>
      </c>
      <c r="Q2577" s="116">
        <v>327.94401455086597</v>
      </c>
      <c r="R2577" s="116">
        <v>1310</v>
      </c>
      <c r="S2577" s="116" t="s">
        <v>318</v>
      </c>
      <c r="T2577" s="116">
        <v>1310</v>
      </c>
      <c r="U2577" s="116" t="s">
        <v>268</v>
      </c>
      <c r="V2577" s="116" t="s">
        <v>268</v>
      </c>
      <c r="Z2577" s="116">
        <v>0</v>
      </c>
      <c r="AA2577" s="116">
        <v>1</v>
      </c>
      <c r="AB2577" s="116">
        <v>0.94585954142462003</v>
      </c>
      <c r="AC2577" s="116">
        <v>0.16943881047687001</v>
      </c>
      <c r="AD2577" s="116">
        <v>327.94401455086501</v>
      </c>
      <c r="AF2577" s="116">
        <v>-1</v>
      </c>
      <c r="AG2577" s="116">
        <v>-1</v>
      </c>
      <c r="AH2577" s="116">
        <v>-1</v>
      </c>
      <c r="AI2577" s="116">
        <v>-1</v>
      </c>
      <c r="AJ2577" s="116">
        <v>0</v>
      </c>
      <c r="AM2577" s="116" t="s">
        <v>319</v>
      </c>
      <c r="AN2577" s="116">
        <v>-1</v>
      </c>
      <c r="AQ2577" s="116">
        <v>778</v>
      </c>
      <c r="AR2577" s="116" t="s">
        <v>329</v>
      </c>
      <c r="AS2577" s="116" t="s">
        <v>250</v>
      </c>
      <c r="AT2577" s="116" t="s">
        <v>268</v>
      </c>
      <c r="AV2577" s="116">
        <v>82.841320941896001</v>
      </c>
      <c r="AW2577" s="116">
        <v>0.26597243679999999</v>
      </c>
    </row>
    <row r="2578" spans="1:49" x14ac:dyDescent="0.25">
      <c r="A2578" s="127">
        <v>200000</v>
      </c>
      <c r="B2578" s="127">
        <v>790000</v>
      </c>
      <c r="C2578" s="127">
        <v>790000</v>
      </c>
      <c r="D2578" s="116" t="s">
        <v>314</v>
      </c>
      <c r="E2578" s="116" t="s">
        <v>315</v>
      </c>
      <c r="F2578" s="116" t="s">
        <v>316</v>
      </c>
      <c r="G2578" s="116" t="s">
        <v>317</v>
      </c>
      <c r="H2578" s="116">
        <v>0.36</v>
      </c>
      <c r="I2578" s="116">
        <v>0.57999999999999996</v>
      </c>
      <c r="J2578" s="116" t="s">
        <v>268</v>
      </c>
      <c r="K2578" s="116">
        <v>6.0268418952540002E-2</v>
      </c>
      <c r="L2578" s="116">
        <v>3855.6219997681901</v>
      </c>
      <c r="M2578" s="116">
        <v>11.120425117689599</v>
      </c>
      <c r="N2578" s="116">
        <v>1.9920839420835399</v>
      </c>
      <c r="O2578" s="116">
        <v>0.67021043992332996</v>
      </c>
      <c r="P2578" s="116">
        <v>0.12005974961013</v>
      </c>
      <c r="Q2578" s="116">
        <v>232.37224200468299</v>
      </c>
      <c r="R2578" s="116">
        <v>1310</v>
      </c>
      <c r="S2578" s="116" t="s">
        <v>318</v>
      </c>
      <c r="T2578" s="116">
        <v>1310</v>
      </c>
      <c r="U2578" s="116" t="s">
        <v>268</v>
      </c>
      <c r="V2578" s="116" t="s">
        <v>268</v>
      </c>
      <c r="Z2578" s="116">
        <v>0</v>
      </c>
      <c r="AA2578" s="116">
        <v>1</v>
      </c>
      <c r="AB2578" s="116">
        <v>0.67021043992332996</v>
      </c>
      <c r="AC2578" s="116">
        <v>0.12005974961013</v>
      </c>
      <c r="AD2578" s="116">
        <v>232.372242004681</v>
      </c>
      <c r="AF2578" s="116">
        <v>-1</v>
      </c>
      <c r="AG2578" s="116">
        <v>-1</v>
      </c>
      <c r="AH2578" s="116">
        <v>-1</v>
      </c>
      <c r="AI2578" s="116">
        <v>-1</v>
      </c>
      <c r="AJ2578" s="116">
        <v>0</v>
      </c>
      <c r="AM2578" s="116" t="s">
        <v>319</v>
      </c>
      <c r="AN2578" s="116">
        <v>-1</v>
      </c>
      <c r="AQ2578" s="116">
        <v>778</v>
      </c>
      <c r="AR2578" s="116" t="s">
        <v>329</v>
      </c>
      <c r="AS2578" s="116" t="s">
        <v>250</v>
      </c>
      <c r="AT2578" s="116" t="s">
        <v>268</v>
      </c>
      <c r="AV2578" s="116">
        <v>64.469467752398103</v>
      </c>
      <c r="AW2578" s="116">
        <v>0.1884608613</v>
      </c>
    </row>
    <row r="2579" spans="1:49" x14ac:dyDescent="0.25">
      <c r="A2579" s="127">
        <v>200000</v>
      </c>
      <c r="B2579" s="127">
        <v>790000</v>
      </c>
      <c r="C2579" s="127">
        <v>790000</v>
      </c>
      <c r="D2579" s="116" t="s">
        <v>314</v>
      </c>
      <c r="E2579" s="116" t="s">
        <v>315</v>
      </c>
      <c r="F2579" s="116" t="s">
        <v>316</v>
      </c>
      <c r="G2579" s="116" t="s">
        <v>317</v>
      </c>
      <c r="H2579" s="116">
        <v>0.36</v>
      </c>
      <c r="I2579" s="116">
        <v>0.57999999999999996</v>
      </c>
      <c r="J2579" s="116" t="s">
        <v>268</v>
      </c>
      <c r="K2579" s="116">
        <v>0.17837120666389999</v>
      </c>
      <c r="L2579" s="116">
        <v>3872.8708963275499</v>
      </c>
      <c r="M2579" s="116">
        <v>9.61775016694091</v>
      </c>
      <c r="N2579" s="116">
        <v>1.4132839314207799</v>
      </c>
      <c r="O2579" s="116">
        <v>1.71552970266921</v>
      </c>
      <c r="P2579" s="116">
        <v>0.25208916020623001</v>
      </c>
      <c r="Q2579" s="116">
        <v>690.80865503146094</v>
      </c>
      <c r="R2579" s="116">
        <v>1210</v>
      </c>
      <c r="S2579" s="116" t="s">
        <v>318</v>
      </c>
      <c r="T2579" s="116">
        <v>1210</v>
      </c>
      <c r="U2579" s="116" t="s">
        <v>268</v>
      </c>
      <c r="V2579" s="116" t="s">
        <v>268</v>
      </c>
      <c r="Z2579" s="116">
        <v>0</v>
      </c>
      <c r="AA2579" s="116">
        <v>1</v>
      </c>
      <c r="AB2579" s="116">
        <v>1.71552970266921</v>
      </c>
      <c r="AC2579" s="116">
        <v>0.25208916020623001</v>
      </c>
      <c r="AD2579" s="116">
        <v>690.80865503146094</v>
      </c>
      <c r="AF2579" s="116">
        <v>-1</v>
      </c>
      <c r="AG2579" s="116">
        <v>-1</v>
      </c>
      <c r="AH2579" s="116">
        <v>-1</v>
      </c>
      <c r="AI2579" s="116">
        <v>-1</v>
      </c>
      <c r="AJ2579" s="116">
        <v>0</v>
      </c>
      <c r="AM2579" s="116" t="s">
        <v>319</v>
      </c>
      <c r="AN2579" s="116">
        <v>-1</v>
      </c>
      <c r="AQ2579" s="116">
        <v>778</v>
      </c>
      <c r="AR2579" s="116" t="s">
        <v>329</v>
      </c>
      <c r="AS2579" s="116" t="s">
        <v>250</v>
      </c>
      <c r="AT2579" s="116" t="s">
        <v>268</v>
      </c>
      <c r="AV2579" s="116">
        <v>129.724232038704</v>
      </c>
      <c r="AW2579" s="116">
        <v>0.56026654909999996</v>
      </c>
    </row>
    <row r="2580" spans="1:49" x14ac:dyDescent="0.25">
      <c r="A2580" s="127">
        <v>200000</v>
      </c>
      <c r="B2580" s="127">
        <v>790000</v>
      </c>
      <c r="C2580" s="127">
        <v>790000</v>
      </c>
      <c r="D2580" s="116" t="s">
        <v>314</v>
      </c>
      <c r="E2580" s="116" t="s">
        <v>315</v>
      </c>
      <c r="F2580" s="116" t="s">
        <v>316</v>
      </c>
      <c r="G2580" s="116" t="s">
        <v>317</v>
      </c>
      <c r="H2580" s="116">
        <v>0.36</v>
      </c>
      <c r="I2580" s="116">
        <v>0.57999999999999996</v>
      </c>
      <c r="J2580" s="116" t="s">
        <v>268</v>
      </c>
      <c r="K2580" s="116">
        <v>0.10810889179629</v>
      </c>
      <c r="L2580" s="116">
        <v>3879.5626743172402</v>
      </c>
      <c r="M2580" s="116">
        <v>11.9110824892994</v>
      </c>
      <c r="N2580" s="116">
        <v>2.3168280520609899</v>
      </c>
      <c r="O2580" s="116">
        <v>1.28769392801242</v>
      </c>
      <c r="P2580" s="116">
        <v>0.25046971319088002</v>
      </c>
      <c r="Q2580" s="116">
        <v>419.41522137471202</v>
      </c>
      <c r="R2580" s="116">
        <v>1210</v>
      </c>
      <c r="S2580" s="116" t="s">
        <v>318</v>
      </c>
      <c r="T2580" s="116">
        <v>1210</v>
      </c>
      <c r="U2580" s="116" t="s">
        <v>268</v>
      </c>
      <c r="V2580" s="116" t="s">
        <v>268</v>
      </c>
      <c r="Z2580" s="116">
        <v>0</v>
      </c>
      <c r="AA2580" s="116">
        <v>1</v>
      </c>
      <c r="AB2580" s="116">
        <v>1.28769392801242</v>
      </c>
      <c r="AC2580" s="116">
        <v>0.25046971319088002</v>
      </c>
      <c r="AD2580" s="116">
        <v>419.41522137471202</v>
      </c>
      <c r="AF2580" s="116">
        <v>-1</v>
      </c>
      <c r="AG2580" s="116">
        <v>-1</v>
      </c>
      <c r="AH2580" s="116">
        <v>-1</v>
      </c>
      <c r="AI2580" s="116">
        <v>-1</v>
      </c>
      <c r="AJ2580" s="116">
        <v>0</v>
      </c>
      <c r="AM2580" s="116" t="s">
        <v>319</v>
      </c>
      <c r="AN2580" s="116">
        <v>-1</v>
      </c>
      <c r="AQ2580" s="116">
        <v>778</v>
      </c>
      <c r="AR2580" s="116" t="s">
        <v>329</v>
      </c>
      <c r="AS2580" s="116" t="s">
        <v>250</v>
      </c>
      <c r="AT2580" s="116" t="s">
        <v>268</v>
      </c>
      <c r="AV2580" s="116">
        <v>84.178832185371704</v>
      </c>
      <c r="AW2580" s="116">
        <v>0.34015833039999999</v>
      </c>
    </row>
    <row r="2581" spans="1:49" x14ac:dyDescent="0.25">
      <c r="A2581" s="127">
        <v>200000</v>
      </c>
      <c r="B2581" s="127">
        <v>790000</v>
      </c>
      <c r="C2581" s="127">
        <v>790000</v>
      </c>
      <c r="D2581" s="116" t="s">
        <v>314</v>
      </c>
      <c r="E2581" s="116" t="s">
        <v>315</v>
      </c>
      <c r="F2581" s="116" t="s">
        <v>316</v>
      </c>
      <c r="G2581" s="116" t="s">
        <v>317</v>
      </c>
      <c r="H2581" s="116">
        <v>0.36</v>
      </c>
      <c r="I2581" s="116">
        <v>0.57999999999999996</v>
      </c>
      <c r="J2581" s="116" t="s">
        <v>268</v>
      </c>
      <c r="K2581" s="116">
        <v>2.688609731E-5</v>
      </c>
      <c r="L2581" s="116">
        <v>3879.5626743172402</v>
      </c>
      <c r="M2581" s="116">
        <v>11.9110824892994</v>
      </c>
      <c r="N2581" s="116">
        <v>2.3168280520609899</v>
      </c>
      <c r="O2581" s="116">
        <v>3.2024252287E-4</v>
      </c>
      <c r="P2581" s="116">
        <v>6.229046445E-5</v>
      </c>
      <c r="Q2581" s="116">
        <v>0.10430629958193</v>
      </c>
      <c r="R2581" s="116">
        <v>1310</v>
      </c>
      <c r="S2581" s="116" t="s">
        <v>318</v>
      </c>
      <c r="T2581" s="116">
        <v>1310</v>
      </c>
      <c r="U2581" s="116" t="s">
        <v>268</v>
      </c>
      <c r="V2581" s="116" t="s">
        <v>268</v>
      </c>
      <c r="Z2581" s="116">
        <v>0</v>
      </c>
      <c r="AA2581" s="116">
        <v>1</v>
      </c>
      <c r="AB2581" s="116">
        <v>3.2024252287E-4</v>
      </c>
      <c r="AC2581" s="116">
        <v>6.229046445E-5</v>
      </c>
      <c r="AD2581" s="116">
        <v>0.10430629958152</v>
      </c>
      <c r="AF2581" s="116">
        <v>-1</v>
      </c>
      <c r="AG2581" s="116">
        <v>-1</v>
      </c>
      <c r="AH2581" s="116">
        <v>-1</v>
      </c>
      <c r="AI2581" s="116">
        <v>-1</v>
      </c>
      <c r="AJ2581" s="116">
        <v>0</v>
      </c>
      <c r="AM2581" s="116" t="s">
        <v>319</v>
      </c>
      <c r="AN2581" s="116">
        <v>-1</v>
      </c>
      <c r="AQ2581" s="116">
        <v>778</v>
      </c>
      <c r="AR2581" s="116" t="s">
        <v>329</v>
      </c>
      <c r="AS2581" s="116" t="s">
        <v>250</v>
      </c>
      <c r="AT2581" s="116" t="s">
        <v>268</v>
      </c>
      <c r="AV2581" s="116">
        <v>9.23832630266587</v>
      </c>
      <c r="AW2581" s="116">
        <v>8.4595499999999993E-5</v>
      </c>
    </row>
    <row r="2582" spans="1:49" x14ac:dyDescent="0.25">
      <c r="A2582" s="127">
        <v>200000</v>
      </c>
      <c r="B2582" s="127">
        <v>790000</v>
      </c>
      <c r="C2582" s="127">
        <v>790000</v>
      </c>
      <c r="D2582" s="116" t="s">
        <v>314</v>
      </c>
      <c r="E2582" s="116" t="s">
        <v>315</v>
      </c>
      <c r="F2582" s="116" t="s">
        <v>316</v>
      </c>
      <c r="G2582" s="116" t="s">
        <v>317</v>
      </c>
      <c r="H2582" s="116">
        <v>0.36</v>
      </c>
      <c r="I2582" s="116">
        <v>0.57999999999999996</v>
      </c>
      <c r="J2582" s="116" t="s">
        <v>268</v>
      </c>
      <c r="K2582" s="116">
        <v>0.21529879706116001</v>
      </c>
      <c r="L2582" s="116">
        <v>3879.5626743172402</v>
      </c>
      <c r="M2582" s="116">
        <v>11.9110824892994</v>
      </c>
      <c r="N2582" s="116">
        <v>2.3168280520609899</v>
      </c>
      <c r="O2582" s="116">
        <v>2.5644417316425101</v>
      </c>
      <c r="P2582" s="116">
        <v>0.4988102926063</v>
      </c>
      <c r="Q2582" s="116">
        <v>835.26517690391097</v>
      </c>
      <c r="R2582" s="116">
        <v>1310</v>
      </c>
      <c r="S2582" s="116" t="s">
        <v>318</v>
      </c>
      <c r="T2582" s="116">
        <v>1310</v>
      </c>
      <c r="U2582" s="116" t="s">
        <v>268</v>
      </c>
      <c r="V2582" s="116" t="s">
        <v>268</v>
      </c>
      <c r="Z2582" s="116">
        <v>0</v>
      </c>
      <c r="AA2582" s="116">
        <v>1</v>
      </c>
      <c r="AB2582" s="116">
        <v>2.5644417316425101</v>
      </c>
      <c r="AC2582" s="116">
        <v>0.4988102926063</v>
      </c>
      <c r="AD2582" s="116">
        <v>835.26517690391097</v>
      </c>
      <c r="AF2582" s="116">
        <v>-1</v>
      </c>
      <c r="AG2582" s="116">
        <v>-1</v>
      </c>
      <c r="AH2582" s="116">
        <v>-1</v>
      </c>
      <c r="AI2582" s="116">
        <v>-1</v>
      </c>
      <c r="AJ2582" s="116">
        <v>0</v>
      </c>
      <c r="AM2582" s="116" t="s">
        <v>319</v>
      </c>
      <c r="AN2582" s="116">
        <v>-1</v>
      </c>
      <c r="AQ2582" s="116">
        <v>778</v>
      </c>
      <c r="AR2582" s="116" t="s">
        <v>329</v>
      </c>
      <c r="AS2582" s="116" t="s">
        <v>250</v>
      </c>
      <c r="AT2582" s="116" t="s">
        <v>268</v>
      </c>
      <c r="AV2582" s="116">
        <v>118.695662601487</v>
      </c>
      <c r="AW2582" s="116">
        <v>0.67742512320000003</v>
      </c>
    </row>
    <row r="2583" spans="1:49" x14ac:dyDescent="0.25">
      <c r="A2583" s="127">
        <v>200000</v>
      </c>
      <c r="B2583" s="127">
        <v>790000</v>
      </c>
      <c r="C2583" s="127">
        <v>790000</v>
      </c>
      <c r="D2583" s="116" t="s">
        <v>314</v>
      </c>
      <c r="E2583" s="116" t="s">
        <v>315</v>
      </c>
      <c r="F2583" s="116" t="s">
        <v>316</v>
      </c>
      <c r="G2583" s="116" t="s">
        <v>317</v>
      </c>
      <c r="H2583" s="116">
        <v>0.36</v>
      </c>
      <c r="I2583" s="116">
        <v>0.57999999999999996</v>
      </c>
      <c r="J2583" s="116" t="s">
        <v>268</v>
      </c>
      <c r="K2583" s="116">
        <v>0.18290554277213</v>
      </c>
      <c r="L2583" s="116">
        <v>3879.5626743172402</v>
      </c>
      <c r="M2583" s="116">
        <v>11.9110824892994</v>
      </c>
      <c r="N2583" s="116">
        <v>2.3168280520609899</v>
      </c>
      <c r="O2583" s="116">
        <v>2.17860300770898</v>
      </c>
      <c r="P2583" s="116">
        <v>0.42376069237191999</v>
      </c>
      <c r="Q2583" s="116">
        <v>709.59351666451198</v>
      </c>
      <c r="R2583" s="116">
        <v>1310</v>
      </c>
      <c r="S2583" s="116" t="s">
        <v>318</v>
      </c>
      <c r="T2583" s="116">
        <v>1310</v>
      </c>
      <c r="U2583" s="116" t="s">
        <v>268</v>
      </c>
      <c r="V2583" s="116" t="s">
        <v>268</v>
      </c>
      <c r="Z2583" s="116">
        <v>0</v>
      </c>
      <c r="AA2583" s="116">
        <v>1</v>
      </c>
      <c r="AB2583" s="116">
        <v>2.17860300770898</v>
      </c>
      <c r="AC2583" s="116">
        <v>0.42376069237191999</v>
      </c>
      <c r="AD2583" s="116">
        <v>709.59351666451198</v>
      </c>
      <c r="AF2583" s="116">
        <v>-1</v>
      </c>
      <c r="AG2583" s="116">
        <v>-1</v>
      </c>
      <c r="AH2583" s="116">
        <v>-1</v>
      </c>
      <c r="AI2583" s="116">
        <v>-1</v>
      </c>
      <c r="AJ2583" s="116">
        <v>0</v>
      </c>
      <c r="AM2583" s="116" t="s">
        <v>319</v>
      </c>
      <c r="AN2583" s="116">
        <v>-1</v>
      </c>
      <c r="AQ2583" s="116">
        <v>778</v>
      </c>
      <c r="AR2583" s="116" t="s">
        <v>329</v>
      </c>
      <c r="AS2583" s="116" t="s">
        <v>250</v>
      </c>
      <c r="AT2583" s="116" t="s">
        <v>268</v>
      </c>
      <c r="AV2583" s="116">
        <v>109.885079280611</v>
      </c>
      <c r="AW2583" s="116">
        <v>0.57550163560000001</v>
      </c>
    </row>
    <row r="2584" spans="1:49" x14ac:dyDescent="0.25">
      <c r="A2584" s="127">
        <v>200000</v>
      </c>
      <c r="B2584" s="127">
        <v>790000</v>
      </c>
      <c r="C2584" s="127">
        <v>790000</v>
      </c>
      <c r="D2584" s="116" t="s">
        <v>314</v>
      </c>
      <c r="E2584" s="116" t="s">
        <v>315</v>
      </c>
      <c r="F2584" s="116" t="s">
        <v>316</v>
      </c>
      <c r="G2584" s="116" t="s">
        <v>317</v>
      </c>
      <c r="H2584" s="116">
        <v>0.36</v>
      </c>
      <c r="I2584" s="116">
        <v>0.57999999999999996</v>
      </c>
      <c r="J2584" s="116" t="s">
        <v>268</v>
      </c>
      <c r="K2584" s="116">
        <v>0.11142333577991</v>
      </c>
      <c r="L2584" s="116">
        <v>3879.5626743172402</v>
      </c>
      <c r="M2584" s="116">
        <v>11.9110824892994</v>
      </c>
      <c r="N2584" s="116">
        <v>2.3168280520609899</v>
      </c>
      <c r="O2584" s="116">
        <v>1.32717254370741</v>
      </c>
      <c r="P2584" s="116">
        <v>0.2581487099891</v>
      </c>
      <c r="Q2584" s="116">
        <v>432.27381453965597</v>
      </c>
      <c r="R2584" s="116">
        <v>1310</v>
      </c>
      <c r="S2584" s="116" t="s">
        <v>318</v>
      </c>
      <c r="T2584" s="116">
        <v>1310</v>
      </c>
      <c r="U2584" s="116" t="s">
        <v>268</v>
      </c>
      <c r="V2584" s="116" t="s">
        <v>268</v>
      </c>
      <c r="Z2584" s="116">
        <v>0</v>
      </c>
      <c r="AA2584" s="116">
        <v>1</v>
      </c>
      <c r="AB2584" s="116">
        <v>1.32717254370741</v>
      </c>
      <c r="AC2584" s="116">
        <v>0.2581487099891</v>
      </c>
      <c r="AD2584" s="116">
        <v>432.27381453965597</v>
      </c>
      <c r="AF2584" s="116">
        <v>-1</v>
      </c>
      <c r="AG2584" s="116">
        <v>-1</v>
      </c>
      <c r="AH2584" s="116">
        <v>-1</v>
      </c>
      <c r="AI2584" s="116">
        <v>-1</v>
      </c>
      <c r="AJ2584" s="116">
        <v>0</v>
      </c>
      <c r="AM2584" s="116" t="s">
        <v>319</v>
      </c>
      <c r="AN2584" s="116">
        <v>-1</v>
      </c>
      <c r="AQ2584" s="116">
        <v>778</v>
      </c>
      <c r="AR2584" s="116" t="s">
        <v>329</v>
      </c>
      <c r="AS2584" s="116" t="s">
        <v>250</v>
      </c>
      <c r="AT2584" s="116" t="s">
        <v>268</v>
      </c>
      <c r="AV2584" s="116">
        <v>86.853025157423502</v>
      </c>
      <c r="AW2584" s="116">
        <v>0.35058703530000002</v>
      </c>
    </row>
    <row r="2585" spans="1:49" x14ac:dyDescent="0.25">
      <c r="A2585" s="127">
        <v>200000</v>
      </c>
      <c r="B2585" s="127">
        <v>790000</v>
      </c>
      <c r="C2585" s="127">
        <v>790000</v>
      </c>
      <c r="D2585" s="116" t="s">
        <v>314</v>
      </c>
      <c r="E2585" s="116" t="s">
        <v>315</v>
      </c>
      <c r="F2585" s="116" t="s">
        <v>316</v>
      </c>
      <c r="G2585" s="116" t="s">
        <v>317</v>
      </c>
      <c r="H2585" s="116">
        <v>0.36</v>
      </c>
      <c r="I2585" s="116">
        <v>0.57999999999999996</v>
      </c>
      <c r="J2585" s="116" t="s">
        <v>268</v>
      </c>
      <c r="K2585" s="116">
        <v>0.26308696067652998</v>
      </c>
      <c r="L2585" s="116">
        <v>3891.6351130277699</v>
      </c>
      <c r="M2585" s="116">
        <v>10.599524629468901</v>
      </c>
      <c r="N2585" s="116">
        <v>1.8610658816038099</v>
      </c>
      <c r="O2585" s="116">
        <v>2.7885967193830599</v>
      </c>
      <c r="P2585" s="116">
        <v>0.48962216640994</v>
      </c>
      <c r="Q2585" s="116">
        <v>1023.83845394856</v>
      </c>
      <c r="R2585" s="116">
        <v>1210</v>
      </c>
      <c r="S2585" s="116" t="s">
        <v>318</v>
      </c>
      <c r="T2585" s="116">
        <v>1210</v>
      </c>
      <c r="U2585" s="116" t="s">
        <v>268</v>
      </c>
      <c r="V2585" s="116" t="s">
        <v>268</v>
      </c>
      <c r="Z2585" s="116">
        <v>0</v>
      </c>
      <c r="AA2585" s="116">
        <v>1</v>
      </c>
      <c r="AB2585" s="116">
        <v>2.7885967193830599</v>
      </c>
      <c r="AC2585" s="116">
        <v>0.48962216640994</v>
      </c>
      <c r="AD2585" s="116">
        <v>1023.83845394856</v>
      </c>
      <c r="AF2585" s="116">
        <v>-1</v>
      </c>
      <c r="AG2585" s="116">
        <v>-1</v>
      </c>
      <c r="AH2585" s="116">
        <v>-1</v>
      </c>
      <c r="AI2585" s="116">
        <v>-1</v>
      </c>
      <c r="AJ2585" s="116">
        <v>0</v>
      </c>
      <c r="AM2585" s="116" t="s">
        <v>319</v>
      </c>
      <c r="AN2585" s="116">
        <v>-1</v>
      </c>
      <c r="AQ2585" s="116">
        <v>778</v>
      </c>
      <c r="AR2585" s="116" t="s">
        <v>329</v>
      </c>
      <c r="AS2585" s="116" t="s">
        <v>250</v>
      </c>
      <c r="AT2585" s="116" t="s">
        <v>268</v>
      </c>
      <c r="AV2585" s="116">
        <v>142.597723559158</v>
      </c>
      <c r="AW2585" s="116">
        <v>0.83036370960000006</v>
      </c>
    </row>
    <row r="2586" spans="1:49" x14ac:dyDescent="0.25">
      <c r="A2586" s="127">
        <v>200000</v>
      </c>
      <c r="B2586" s="127">
        <v>790000</v>
      </c>
      <c r="C2586" s="127">
        <v>790000</v>
      </c>
      <c r="D2586" s="116" t="s">
        <v>314</v>
      </c>
      <c r="E2586" s="116" t="s">
        <v>315</v>
      </c>
      <c r="F2586" s="116" t="s">
        <v>316</v>
      </c>
      <c r="G2586" s="116" t="s">
        <v>317</v>
      </c>
      <c r="H2586" s="116">
        <v>0.36</v>
      </c>
      <c r="I2586" s="116">
        <v>0.57999999999999996</v>
      </c>
      <c r="J2586" s="116" t="s">
        <v>268</v>
      </c>
      <c r="K2586" s="116">
        <v>0.11794133921416</v>
      </c>
      <c r="L2586" s="116">
        <v>3891.6351130277699</v>
      </c>
      <c r="M2586" s="116">
        <v>10.599524629468901</v>
      </c>
      <c r="N2586" s="116">
        <v>1.8610658816038099</v>
      </c>
      <c r="O2586" s="116">
        <v>1.25012212983307</v>
      </c>
      <c r="P2586" s="116">
        <v>0.21949660244214</v>
      </c>
      <c r="Q2586" s="116">
        <v>458.98465696335501</v>
      </c>
      <c r="R2586" s="116">
        <v>1310</v>
      </c>
      <c r="S2586" s="116" t="s">
        <v>318</v>
      </c>
      <c r="T2586" s="116">
        <v>1310</v>
      </c>
      <c r="U2586" s="116" t="s">
        <v>268</v>
      </c>
      <c r="V2586" s="116" t="s">
        <v>268</v>
      </c>
      <c r="Z2586" s="116">
        <v>0</v>
      </c>
      <c r="AA2586" s="116">
        <v>1</v>
      </c>
      <c r="AB2586" s="116">
        <v>1.25012212983307</v>
      </c>
      <c r="AC2586" s="116">
        <v>0.21949660244214</v>
      </c>
      <c r="AD2586" s="116">
        <v>458.98465696335501</v>
      </c>
      <c r="AF2586" s="116">
        <v>-1</v>
      </c>
      <c r="AG2586" s="116">
        <v>-1</v>
      </c>
      <c r="AH2586" s="116">
        <v>-1</v>
      </c>
      <c r="AI2586" s="116">
        <v>-1</v>
      </c>
      <c r="AJ2586" s="116">
        <v>0</v>
      </c>
      <c r="AM2586" s="116" t="s">
        <v>319</v>
      </c>
      <c r="AN2586" s="116">
        <v>-1</v>
      </c>
      <c r="AQ2586" s="116">
        <v>778</v>
      </c>
      <c r="AR2586" s="116" t="s">
        <v>329</v>
      </c>
      <c r="AS2586" s="116" t="s">
        <v>250</v>
      </c>
      <c r="AT2586" s="116" t="s">
        <v>268</v>
      </c>
      <c r="AV2586" s="116">
        <v>92.281671798211207</v>
      </c>
      <c r="AW2586" s="116">
        <v>0.37225033010000003</v>
      </c>
    </row>
    <row r="2587" spans="1:49" x14ac:dyDescent="0.25">
      <c r="A2587" s="127">
        <v>200000</v>
      </c>
      <c r="B2587" s="127">
        <v>790000</v>
      </c>
      <c r="C2587" s="127">
        <v>790000</v>
      </c>
      <c r="D2587" s="116" t="s">
        <v>314</v>
      </c>
      <c r="E2587" s="116" t="s">
        <v>315</v>
      </c>
      <c r="F2587" s="116" t="s">
        <v>316</v>
      </c>
      <c r="G2587" s="116" t="s">
        <v>317</v>
      </c>
      <c r="H2587" s="116">
        <v>0.36</v>
      </c>
      <c r="I2587" s="116">
        <v>0.57999999999999996</v>
      </c>
      <c r="J2587" s="116" t="s">
        <v>268</v>
      </c>
      <c r="K2587" s="116">
        <v>5.0198116435450003E-2</v>
      </c>
      <c r="L2587" s="116">
        <v>3891.6351130277699</v>
      </c>
      <c r="M2587" s="116">
        <v>10.599524629468901</v>
      </c>
      <c r="N2587" s="116">
        <v>1.8610658816038099</v>
      </c>
      <c r="O2587" s="116">
        <v>0.53207617151052999</v>
      </c>
      <c r="P2587" s="116">
        <v>9.3422001818789999E-2</v>
      </c>
      <c r="Q2587" s="116">
        <v>195.352752528065</v>
      </c>
      <c r="R2587" s="116">
        <v>1310</v>
      </c>
      <c r="S2587" s="116" t="s">
        <v>318</v>
      </c>
      <c r="T2587" s="116">
        <v>1310</v>
      </c>
      <c r="U2587" s="116" t="s">
        <v>268</v>
      </c>
      <c r="V2587" s="116" t="s">
        <v>268</v>
      </c>
      <c r="Z2587" s="116">
        <v>0</v>
      </c>
      <c r="AA2587" s="116">
        <v>1</v>
      </c>
      <c r="AB2587" s="116">
        <v>0.53207617151052999</v>
      </c>
      <c r="AC2587" s="116">
        <v>9.3422001818789999E-2</v>
      </c>
      <c r="AD2587" s="116">
        <v>195.35275252806301</v>
      </c>
      <c r="AF2587" s="116">
        <v>-1</v>
      </c>
      <c r="AG2587" s="116">
        <v>-1</v>
      </c>
      <c r="AH2587" s="116">
        <v>-1</v>
      </c>
      <c r="AI2587" s="116">
        <v>-1</v>
      </c>
      <c r="AJ2587" s="116">
        <v>0</v>
      </c>
      <c r="AM2587" s="116" t="s">
        <v>319</v>
      </c>
      <c r="AN2587" s="116">
        <v>-1</v>
      </c>
      <c r="AQ2587" s="116">
        <v>778</v>
      </c>
      <c r="AR2587" s="116" t="s">
        <v>329</v>
      </c>
      <c r="AS2587" s="116" t="s">
        <v>250</v>
      </c>
      <c r="AT2587" s="116" t="s">
        <v>268</v>
      </c>
      <c r="AV2587" s="116">
        <v>73.973148818393696</v>
      </c>
      <c r="AW2587" s="116">
        <v>0.15843694450000001</v>
      </c>
    </row>
    <row r="2588" spans="1:49" x14ac:dyDescent="0.25">
      <c r="A2588" s="127">
        <v>200000</v>
      </c>
      <c r="B2588" s="127">
        <v>790000</v>
      </c>
      <c r="C2588" s="127">
        <v>790000</v>
      </c>
      <c r="D2588" s="116" t="s">
        <v>314</v>
      </c>
      <c r="E2588" s="116" t="s">
        <v>315</v>
      </c>
      <c r="F2588" s="116" t="s">
        <v>316</v>
      </c>
      <c r="G2588" s="116" t="s">
        <v>317</v>
      </c>
      <c r="H2588" s="116">
        <v>0.36</v>
      </c>
      <c r="I2588" s="116">
        <v>0.57999999999999996</v>
      </c>
      <c r="J2588" s="116" t="s">
        <v>268</v>
      </c>
      <c r="K2588" s="116">
        <v>4.9545378417610003E-2</v>
      </c>
      <c r="L2588" s="116">
        <v>3891.6351130277699</v>
      </c>
      <c r="M2588" s="116">
        <v>10.599524629468901</v>
      </c>
      <c r="N2588" s="116">
        <v>1.8610658816038099</v>
      </c>
      <c r="O2588" s="116">
        <v>0.52515745881384002</v>
      </c>
      <c r="P2588" s="116">
        <v>9.2207213364169996E-2</v>
      </c>
      <c r="Q2588" s="116">
        <v>192.81253433823099</v>
      </c>
      <c r="R2588" s="116">
        <v>1310</v>
      </c>
      <c r="S2588" s="116" t="s">
        <v>318</v>
      </c>
      <c r="T2588" s="116">
        <v>1310</v>
      </c>
      <c r="U2588" s="116" t="s">
        <v>268</v>
      </c>
      <c r="V2588" s="116" t="s">
        <v>268</v>
      </c>
      <c r="Z2588" s="116">
        <v>0</v>
      </c>
      <c r="AA2588" s="116">
        <v>1</v>
      </c>
      <c r="AB2588" s="116">
        <v>0.52515745881384002</v>
      </c>
      <c r="AC2588" s="116">
        <v>9.2207213364169996E-2</v>
      </c>
      <c r="AD2588" s="116">
        <v>192.81253433822999</v>
      </c>
      <c r="AF2588" s="116">
        <v>-1</v>
      </c>
      <c r="AG2588" s="116">
        <v>-1</v>
      </c>
      <c r="AH2588" s="116">
        <v>-1</v>
      </c>
      <c r="AI2588" s="116">
        <v>-1</v>
      </c>
      <c r="AJ2588" s="116">
        <v>0</v>
      </c>
      <c r="AM2588" s="116" t="s">
        <v>319</v>
      </c>
      <c r="AN2588" s="116">
        <v>-1</v>
      </c>
      <c r="AQ2588" s="116">
        <v>778</v>
      </c>
      <c r="AR2588" s="116" t="s">
        <v>329</v>
      </c>
      <c r="AS2588" s="116" t="s">
        <v>250</v>
      </c>
      <c r="AT2588" s="116" t="s">
        <v>268</v>
      </c>
      <c r="AV2588" s="116">
        <v>75.882835003739402</v>
      </c>
      <c r="AW2588" s="116">
        <v>0.15637675130000001</v>
      </c>
    </row>
    <row r="2589" spans="1:49" x14ac:dyDescent="0.25">
      <c r="A2589" s="127">
        <v>200000</v>
      </c>
      <c r="B2589" s="127">
        <v>790000</v>
      </c>
      <c r="C2589" s="127">
        <v>790000</v>
      </c>
      <c r="D2589" s="116" t="s">
        <v>314</v>
      </c>
      <c r="E2589" s="116" t="s">
        <v>315</v>
      </c>
      <c r="F2589" s="116" t="s">
        <v>316</v>
      </c>
      <c r="G2589" s="116" t="s">
        <v>317</v>
      </c>
      <c r="H2589" s="116">
        <v>0.36</v>
      </c>
      <c r="I2589" s="116">
        <v>0.57999999999999996</v>
      </c>
      <c r="J2589" s="116" t="s">
        <v>268</v>
      </c>
      <c r="K2589" s="116">
        <v>0.10645510078675</v>
      </c>
      <c r="L2589" s="116">
        <v>3891.6351130277699</v>
      </c>
      <c r="M2589" s="116">
        <v>10.599524629468901</v>
      </c>
      <c r="N2589" s="116">
        <v>1.8610658816038099</v>
      </c>
      <c r="O2589" s="116">
        <v>1.1283734627217501</v>
      </c>
      <c r="P2589" s="116">
        <v>0.19811995599691001</v>
      </c>
      <c r="Q2589" s="116">
        <v>414.28440818262601</v>
      </c>
      <c r="R2589" s="116">
        <v>1310</v>
      </c>
      <c r="S2589" s="116" t="s">
        <v>318</v>
      </c>
      <c r="T2589" s="116">
        <v>1310</v>
      </c>
      <c r="U2589" s="116" t="s">
        <v>268</v>
      </c>
      <c r="V2589" s="116" t="s">
        <v>268</v>
      </c>
      <c r="Z2589" s="116">
        <v>0</v>
      </c>
      <c r="AA2589" s="116">
        <v>1</v>
      </c>
      <c r="AB2589" s="116">
        <v>1.1283734627217501</v>
      </c>
      <c r="AC2589" s="116">
        <v>0.19811995599691001</v>
      </c>
      <c r="AD2589" s="116">
        <v>414.28440818262601</v>
      </c>
      <c r="AF2589" s="116">
        <v>-1</v>
      </c>
      <c r="AG2589" s="116">
        <v>-1</v>
      </c>
      <c r="AH2589" s="116">
        <v>-1</v>
      </c>
      <c r="AI2589" s="116">
        <v>-1</v>
      </c>
      <c r="AJ2589" s="116">
        <v>0</v>
      </c>
      <c r="AM2589" s="116" t="s">
        <v>319</v>
      </c>
      <c r="AN2589" s="116">
        <v>-1</v>
      </c>
      <c r="AQ2589" s="116">
        <v>778</v>
      </c>
      <c r="AR2589" s="116" t="s">
        <v>329</v>
      </c>
      <c r="AS2589" s="116" t="s">
        <v>250</v>
      </c>
      <c r="AT2589" s="116" t="s">
        <v>268</v>
      </c>
      <c r="AV2589" s="116">
        <v>83.167404245158806</v>
      </c>
      <c r="AW2589" s="116">
        <v>0.33599708690000002</v>
      </c>
    </row>
    <row r="2590" spans="1:49" x14ac:dyDescent="0.25">
      <c r="A2590" s="127">
        <v>200000</v>
      </c>
      <c r="B2590" s="127">
        <v>790000</v>
      </c>
      <c r="C2590" s="127">
        <v>790000</v>
      </c>
      <c r="D2590" s="116" t="s">
        <v>314</v>
      </c>
      <c r="E2590" s="116" t="s">
        <v>315</v>
      </c>
      <c r="F2590" s="116" t="s">
        <v>316</v>
      </c>
      <c r="G2590" s="116" t="s">
        <v>317</v>
      </c>
      <c r="H2590" s="116">
        <v>0.36</v>
      </c>
      <c r="I2590" s="116">
        <v>0.57999999999999996</v>
      </c>
      <c r="J2590" s="116" t="s">
        <v>268</v>
      </c>
      <c r="K2590" s="116">
        <v>3.0536558298489998E-2</v>
      </c>
      <c r="L2590" s="116">
        <v>3891.6351130277699</v>
      </c>
      <c r="M2590" s="116">
        <v>10.599524629468901</v>
      </c>
      <c r="N2590" s="116">
        <v>1.8610658816038099</v>
      </c>
      <c r="O2590" s="116">
        <v>0.32367300178408998</v>
      </c>
      <c r="P2590" s="116">
        <v>5.6830546790929998E-2</v>
      </c>
      <c r="Q2590" s="116">
        <v>118.837142505434</v>
      </c>
      <c r="R2590" s="116">
        <v>1310</v>
      </c>
      <c r="S2590" s="116" t="s">
        <v>318</v>
      </c>
      <c r="T2590" s="116">
        <v>1310</v>
      </c>
      <c r="U2590" s="116" t="s">
        <v>268</v>
      </c>
      <c r="V2590" s="116" t="s">
        <v>268</v>
      </c>
      <c r="Z2590" s="116">
        <v>0</v>
      </c>
      <c r="AA2590" s="116">
        <v>1</v>
      </c>
      <c r="AB2590" s="116">
        <v>0.32367300178408998</v>
      </c>
      <c r="AC2590" s="116">
        <v>5.6830546790929998E-2</v>
      </c>
      <c r="AD2590" s="116">
        <v>118.83714250543601</v>
      </c>
      <c r="AF2590" s="116">
        <v>-1</v>
      </c>
      <c r="AG2590" s="116">
        <v>-1</v>
      </c>
      <c r="AH2590" s="116">
        <v>-1</v>
      </c>
      <c r="AI2590" s="116">
        <v>-1</v>
      </c>
      <c r="AJ2590" s="116">
        <v>0</v>
      </c>
      <c r="AM2590" s="116" t="s">
        <v>319</v>
      </c>
      <c r="AN2590" s="116">
        <v>-1</v>
      </c>
      <c r="AQ2590" s="116">
        <v>778</v>
      </c>
      <c r="AR2590" s="116" t="s">
        <v>329</v>
      </c>
      <c r="AS2590" s="116" t="s">
        <v>250</v>
      </c>
      <c r="AT2590" s="116" t="s">
        <v>268</v>
      </c>
      <c r="AV2590" s="116">
        <v>50.2434157140964</v>
      </c>
      <c r="AW2590" s="116">
        <v>9.6380488599999994E-2</v>
      </c>
    </row>
    <row r="2591" spans="1:49" x14ac:dyDescent="0.25">
      <c r="A2591" s="127">
        <v>200000</v>
      </c>
      <c r="B2591" s="127">
        <v>790000</v>
      </c>
      <c r="C2591" s="127">
        <v>790000</v>
      </c>
      <c r="D2591" s="116" t="s">
        <v>314</v>
      </c>
      <c r="E2591" s="116" t="s">
        <v>315</v>
      </c>
      <c r="F2591" s="116" t="s">
        <v>316</v>
      </c>
      <c r="G2591" s="116" t="s">
        <v>317</v>
      </c>
      <c r="H2591" s="116">
        <v>0.36</v>
      </c>
      <c r="I2591" s="116">
        <v>0.57999999999999996</v>
      </c>
      <c r="J2591" s="116" t="s">
        <v>268</v>
      </c>
      <c r="K2591" s="116">
        <v>0.39596131852740002</v>
      </c>
      <c r="L2591" s="116">
        <v>3875.6858799790298</v>
      </c>
      <c r="M2591" s="116">
        <v>10.5978922538844</v>
      </c>
      <c r="N2591" s="116">
        <v>1.77821449246087</v>
      </c>
      <c r="O2591" s="116">
        <v>4.1963553904594697</v>
      </c>
      <c r="P2591" s="116">
        <v>0.70410415505934998</v>
      </c>
      <c r="Q2591" s="116">
        <v>1534.6216912345501</v>
      </c>
      <c r="R2591" s="116">
        <v>1210</v>
      </c>
      <c r="S2591" s="116" t="s">
        <v>318</v>
      </c>
      <c r="T2591" s="116">
        <v>1210</v>
      </c>
      <c r="U2591" s="116" t="s">
        <v>268</v>
      </c>
      <c r="V2591" s="116" t="s">
        <v>268</v>
      </c>
      <c r="Z2591" s="116">
        <v>0</v>
      </c>
      <c r="AA2591" s="116">
        <v>1</v>
      </c>
      <c r="AB2591" s="116">
        <v>4.1963553904594697</v>
      </c>
      <c r="AC2591" s="116">
        <v>0.70410415505934998</v>
      </c>
      <c r="AD2591" s="116">
        <v>1534.6216912345501</v>
      </c>
      <c r="AF2591" s="116">
        <v>-1</v>
      </c>
      <c r="AG2591" s="116">
        <v>-1</v>
      </c>
      <c r="AH2591" s="116">
        <v>-1</v>
      </c>
      <c r="AI2591" s="116">
        <v>-1</v>
      </c>
      <c r="AJ2591" s="116">
        <v>0</v>
      </c>
      <c r="AM2591" s="116" t="s">
        <v>319</v>
      </c>
      <c r="AN2591" s="116">
        <v>-1</v>
      </c>
      <c r="AQ2591" s="116">
        <v>778</v>
      </c>
      <c r="AR2591" s="116" t="s">
        <v>329</v>
      </c>
      <c r="AS2591" s="116" t="s">
        <v>250</v>
      </c>
      <c r="AT2591" s="116" t="s">
        <v>268</v>
      </c>
      <c r="AV2591" s="116">
        <v>199.730634670993</v>
      </c>
      <c r="AW2591" s="116">
        <v>1.2446242427</v>
      </c>
    </row>
    <row r="2592" spans="1:49" x14ac:dyDescent="0.25">
      <c r="A2592" s="127">
        <v>200000</v>
      </c>
      <c r="B2592" s="127">
        <v>790000</v>
      </c>
      <c r="C2592" s="127">
        <v>790000</v>
      </c>
      <c r="D2592" s="116" t="s">
        <v>314</v>
      </c>
      <c r="E2592" s="116" t="s">
        <v>315</v>
      </c>
      <c r="F2592" s="116" t="s">
        <v>316</v>
      </c>
      <c r="G2592" s="116" t="s">
        <v>317</v>
      </c>
      <c r="H2592" s="116">
        <v>0.36</v>
      </c>
      <c r="I2592" s="116">
        <v>0.57999999999999996</v>
      </c>
      <c r="J2592" s="116" t="s">
        <v>268</v>
      </c>
      <c r="K2592" s="116">
        <v>7.5512465555409997E-2</v>
      </c>
      <c r="L2592" s="116">
        <v>3875.6858799790298</v>
      </c>
      <c r="M2592" s="116">
        <v>10.5978922538844</v>
      </c>
      <c r="N2592" s="116">
        <v>1.77821449246087</v>
      </c>
      <c r="O2592" s="116">
        <v>0.80027297378144002</v>
      </c>
      <c r="P2592" s="116">
        <v>0.13427736061209</v>
      </c>
      <c r="Q2592" s="116">
        <v>292.662596515524</v>
      </c>
      <c r="R2592" s="116">
        <v>1310</v>
      </c>
      <c r="S2592" s="116" t="s">
        <v>318</v>
      </c>
      <c r="T2592" s="116">
        <v>1310</v>
      </c>
      <c r="U2592" s="116" t="s">
        <v>268</v>
      </c>
      <c r="V2592" s="116" t="s">
        <v>268</v>
      </c>
      <c r="Z2592" s="116">
        <v>0</v>
      </c>
      <c r="AA2592" s="116">
        <v>1</v>
      </c>
      <c r="AB2592" s="116">
        <v>0.80027297378144002</v>
      </c>
      <c r="AC2592" s="116">
        <v>0.13427736061209</v>
      </c>
      <c r="AD2592" s="116">
        <v>292.662596515524</v>
      </c>
      <c r="AF2592" s="116">
        <v>-1</v>
      </c>
      <c r="AG2592" s="116">
        <v>-1</v>
      </c>
      <c r="AH2592" s="116">
        <v>-1</v>
      </c>
      <c r="AI2592" s="116">
        <v>-1</v>
      </c>
      <c r="AJ2592" s="116">
        <v>0</v>
      </c>
      <c r="AM2592" s="116" t="s">
        <v>319</v>
      </c>
      <c r="AN2592" s="116">
        <v>-1</v>
      </c>
      <c r="AQ2592" s="116">
        <v>778</v>
      </c>
      <c r="AR2592" s="116" t="s">
        <v>329</v>
      </c>
      <c r="AS2592" s="116" t="s">
        <v>250</v>
      </c>
      <c r="AT2592" s="116" t="s">
        <v>268</v>
      </c>
      <c r="AV2592" s="116">
        <v>78.612801542219799</v>
      </c>
      <c r="AW2592" s="116">
        <v>0.23735814799999999</v>
      </c>
    </row>
    <row r="2593" spans="1:49" x14ac:dyDescent="0.25">
      <c r="A2593" s="127">
        <v>200000</v>
      </c>
      <c r="B2593" s="127">
        <v>790000</v>
      </c>
      <c r="C2593" s="127">
        <v>790000</v>
      </c>
      <c r="D2593" s="116" t="s">
        <v>314</v>
      </c>
      <c r="E2593" s="116" t="s">
        <v>315</v>
      </c>
      <c r="F2593" s="116" t="s">
        <v>316</v>
      </c>
      <c r="G2593" s="116" t="s">
        <v>317</v>
      </c>
      <c r="H2593" s="116">
        <v>0.36</v>
      </c>
      <c r="I2593" s="116">
        <v>0.57999999999999996</v>
      </c>
      <c r="J2593" s="116" t="s">
        <v>268</v>
      </c>
      <c r="K2593" s="116">
        <v>0.14628966970015</v>
      </c>
      <c r="L2593" s="116">
        <v>3875.6858799790298</v>
      </c>
      <c r="M2593" s="116">
        <v>10.5978922538844</v>
      </c>
      <c r="N2593" s="116">
        <v>1.77821449246087</v>
      </c>
      <c r="O2593" s="116">
        <v>1.5503621573386099</v>
      </c>
      <c r="P2593" s="116">
        <v>0.26013441075812999</v>
      </c>
      <c r="Q2593" s="116">
        <v>566.97280724369796</v>
      </c>
      <c r="R2593" s="116">
        <v>1310</v>
      </c>
      <c r="S2593" s="116" t="s">
        <v>318</v>
      </c>
      <c r="T2593" s="116">
        <v>1310</v>
      </c>
      <c r="U2593" s="116" t="s">
        <v>268</v>
      </c>
      <c r="V2593" s="116" t="s">
        <v>268</v>
      </c>
      <c r="Z2593" s="116">
        <v>0</v>
      </c>
      <c r="AA2593" s="116">
        <v>1</v>
      </c>
      <c r="AB2593" s="116">
        <v>1.5503621573386099</v>
      </c>
      <c r="AC2593" s="116">
        <v>0.26013441075812999</v>
      </c>
      <c r="AD2593" s="116">
        <v>566.97280724369796</v>
      </c>
      <c r="AF2593" s="116">
        <v>-1</v>
      </c>
      <c r="AG2593" s="116">
        <v>-1</v>
      </c>
      <c r="AH2593" s="116">
        <v>-1</v>
      </c>
      <c r="AI2593" s="116">
        <v>-1</v>
      </c>
      <c r="AJ2593" s="116">
        <v>0</v>
      </c>
      <c r="AM2593" s="116" t="s">
        <v>319</v>
      </c>
      <c r="AN2593" s="116">
        <v>-1</v>
      </c>
      <c r="AQ2593" s="116">
        <v>778</v>
      </c>
      <c r="AR2593" s="116" t="s">
        <v>329</v>
      </c>
      <c r="AS2593" s="116" t="s">
        <v>250</v>
      </c>
      <c r="AT2593" s="116" t="s">
        <v>268</v>
      </c>
      <c r="AV2593" s="116">
        <v>112.906101647051</v>
      </c>
      <c r="AW2593" s="116">
        <v>0.45983196050000003</v>
      </c>
    </row>
    <row r="2594" spans="1:49" x14ac:dyDescent="0.25">
      <c r="A2594" s="127">
        <v>200000</v>
      </c>
      <c r="B2594" s="127">
        <v>790000</v>
      </c>
      <c r="C2594" s="127">
        <v>790000</v>
      </c>
      <c r="D2594" s="116" t="s">
        <v>314</v>
      </c>
      <c r="E2594" s="116" t="s">
        <v>315</v>
      </c>
      <c r="F2594" s="116" t="s">
        <v>316</v>
      </c>
      <c r="G2594" s="116" t="s">
        <v>317</v>
      </c>
      <c r="H2594" s="116">
        <v>0.36</v>
      </c>
      <c r="I2594" s="116">
        <v>0.57999999999999996</v>
      </c>
      <c r="J2594" s="116" t="s">
        <v>268</v>
      </c>
      <c r="K2594" s="116">
        <v>0.11240088612241</v>
      </c>
      <c r="L2594" s="116">
        <v>3824.2732392759999</v>
      </c>
      <c r="M2594" s="116">
        <v>9.9005866268540803</v>
      </c>
      <c r="N2594" s="116">
        <v>1.4744071028365699</v>
      </c>
      <c r="O2594" s="116">
        <v>1.1128347099900999</v>
      </c>
      <c r="P2594" s="116">
        <v>0.165724664864</v>
      </c>
      <c r="Q2594" s="116">
        <v>429.85170086884898</v>
      </c>
      <c r="R2594" s="116">
        <v>1210</v>
      </c>
      <c r="S2594" s="116" t="s">
        <v>318</v>
      </c>
      <c r="T2594" s="116">
        <v>1210</v>
      </c>
      <c r="U2594" s="116" t="s">
        <v>268</v>
      </c>
      <c r="V2594" s="116" t="s">
        <v>268</v>
      </c>
      <c r="Z2594" s="116">
        <v>0</v>
      </c>
      <c r="AA2594" s="116">
        <v>1</v>
      </c>
      <c r="AB2594" s="116">
        <v>1.1128347099900999</v>
      </c>
      <c r="AC2594" s="116">
        <v>0.165724664864</v>
      </c>
      <c r="AD2594" s="116">
        <v>1330.3974998184101</v>
      </c>
      <c r="AF2594" s="116">
        <v>-1</v>
      </c>
      <c r="AG2594" s="116">
        <v>-1</v>
      </c>
      <c r="AH2594" s="116">
        <v>-1</v>
      </c>
      <c r="AI2594" s="116">
        <v>-1</v>
      </c>
      <c r="AJ2594" s="116">
        <v>0</v>
      </c>
      <c r="AM2594" s="116" t="s">
        <v>319</v>
      </c>
      <c r="AN2594" s="116">
        <v>-1</v>
      </c>
      <c r="AQ2594" s="116">
        <v>778</v>
      </c>
      <c r="AR2594" s="116" t="s">
        <v>329</v>
      </c>
      <c r="AS2594" s="116" t="s">
        <v>250</v>
      </c>
      <c r="AT2594" s="116" t="s">
        <v>268</v>
      </c>
      <c r="AV2594" s="116">
        <v>101.767777596374</v>
      </c>
      <c r="AW2594" s="116">
        <v>1.0789922950999999</v>
      </c>
    </row>
    <row r="2595" spans="1:49" x14ac:dyDescent="0.25">
      <c r="A2595" s="127">
        <v>200000</v>
      </c>
      <c r="B2595" s="127">
        <v>790000</v>
      </c>
      <c r="C2595" s="127">
        <v>790000</v>
      </c>
      <c r="D2595" s="116" t="s">
        <v>314</v>
      </c>
      <c r="E2595" s="116" t="s">
        <v>315</v>
      </c>
      <c r="F2595" s="116" t="s">
        <v>316</v>
      </c>
      <c r="G2595" s="116" t="s">
        <v>317</v>
      </c>
      <c r="H2595" s="116">
        <v>0.36</v>
      </c>
      <c r="I2595" s="116">
        <v>0.57999999999999996</v>
      </c>
      <c r="J2595" s="116" t="s">
        <v>268</v>
      </c>
      <c r="K2595" s="116">
        <v>0.15780840416405001</v>
      </c>
      <c r="L2595" s="116">
        <v>3824.2732392759999</v>
      </c>
      <c r="M2595" s="116">
        <v>9.9005866268540803</v>
      </c>
      <c r="N2595" s="116">
        <v>1.4744071028365699</v>
      </c>
      <c r="O2595" s="116">
        <v>1.5623957758717799</v>
      </c>
      <c r="P2595" s="116">
        <v>0.23267383198677999</v>
      </c>
      <c r="Q2595" s="116">
        <v>603.50245697743105</v>
      </c>
      <c r="R2595" s="116">
        <v>1750</v>
      </c>
      <c r="S2595" s="116" t="s">
        <v>321</v>
      </c>
      <c r="T2595" s="116">
        <v>1750</v>
      </c>
      <c r="U2595" s="116" t="s">
        <v>268</v>
      </c>
      <c r="V2595" s="116" t="s">
        <v>268</v>
      </c>
      <c r="Z2595" s="116">
        <v>0</v>
      </c>
      <c r="AA2595" s="116">
        <v>1</v>
      </c>
      <c r="AB2595" s="116">
        <v>1.5623957758717799</v>
      </c>
      <c r="AC2595" s="116">
        <v>0.23267383198677999</v>
      </c>
      <c r="AD2595" s="116">
        <v>849.59431817285497</v>
      </c>
      <c r="AF2595" s="116">
        <v>-1</v>
      </c>
      <c r="AG2595" s="116">
        <v>-1</v>
      </c>
      <c r="AH2595" s="116">
        <v>-1</v>
      </c>
      <c r="AI2595" s="116">
        <v>-1</v>
      </c>
      <c r="AJ2595" s="116">
        <v>0</v>
      </c>
      <c r="AM2595" s="116" t="s">
        <v>319</v>
      </c>
      <c r="AN2595" s="116">
        <v>-1</v>
      </c>
      <c r="AQ2595" s="116">
        <v>778</v>
      </c>
      <c r="AR2595" s="116" t="s">
        <v>329</v>
      </c>
      <c r="AS2595" s="116" t="s">
        <v>250</v>
      </c>
      <c r="AT2595" s="116" t="s">
        <v>268</v>
      </c>
      <c r="AV2595" s="116">
        <v>101.128509213917</v>
      </c>
      <c r="AW2595" s="116">
        <v>0.68904648680000002</v>
      </c>
    </row>
    <row r="2596" spans="1:49" x14ac:dyDescent="0.25">
      <c r="A2596" s="127">
        <v>200000</v>
      </c>
      <c r="B2596" s="127">
        <v>790000</v>
      </c>
      <c r="C2596" s="127">
        <v>790000</v>
      </c>
      <c r="D2596" s="116" t="s">
        <v>314</v>
      </c>
      <c r="E2596" s="116" t="s">
        <v>315</v>
      </c>
      <c r="F2596" s="116" t="s">
        <v>316</v>
      </c>
      <c r="G2596" s="116" t="s">
        <v>317</v>
      </c>
      <c r="H2596" s="116">
        <v>0.36</v>
      </c>
      <c r="I2596" s="116">
        <v>0.57999999999999996</v>
      </c>
      <c r="J2596" s="116" t="s">
        <v>268</v>
      </c>
      <c r="K2596" s="116">
        <v>4.0909126919030002E-2</v>
      </c>
      <c r="L2596" s="116">
        <v>3824.2732392759999</v>
      </c>
      <c r="M2596" s="116">
        <v>9.9005866268540803</v>
      </c>
      <c r="N2596" s="116">
        <v>1.4744071028365699</v>
      </c>
      <c r="O2596" s="116">
        <v>0.40502435489084998</v>
      </c>
      <c r="P2596" s="116">
        <v>6.0316707300260002E-2</v>
      </c>
      <c r="Q2596" s="116">
        <v>156.44767931860301</v>
      </c>
      <c r="R2596" s="116">
        <v>1310</v>
      </c>
      <c r="S2596" s="116" t="s">
        <v>318</v>
      </c>
      <c r="T2596" s="116">
        <v>1310</v>
      </c>
      <c r="U2596" s="116" t="s">
        <v>268</v>
      </c>
      <c r="V2596" s="116" t="s">
        <v>268</v>
      </c>
      <c r="Z2596" s="116">
        <v>0</v>
      </c>
      <c r="AA2596" s="116">
        <v>1</v>
      </c>
      <c r="AB2596" s="116">
        <v>0.40502435489084998</v>
      </c>
      <c r="AC2596" s="116">
        <v>6.0316707300260002E-2</v>
      </c>
      <c r="AD2596" s="116">
        <v>156.44767931860301</v>
      </c>
      <c r="AF2596" s="116">
        <v>-1</v>
      </c>
      <c r="AG2596" s="116">
        <v>-1</v>
      </c>
      <c r="AH2596" s="116">
        <v>-1</v>
      </c>
      <c r="AI2596" s="116">
        <v>-1</v>
      </c>
      <c r="AJ2596" s="116">
        <v>0</v>
      </c>
      <c r="AM2596" s="116" t="s">
        <v>319</v>
      </c>
      <c r="AN2596" s="116">
        <v>-1</v>
      </c>
      <c r="AQ2596" s="116">
        <v>778</v>
      </c>
      <c r="AR2596" s="116" t="s">
        <v>329</v>
      </c>
      <c r="AS2596" s="116" t="s">
        <v>250</v>
      </c>
      <c r="AT2596" s="116" t="s">
        <v>268</v>
      </c>
      <c r="AV2596" s="116">
        <v>52.801783094370101</v>
      </c>
      <c r="AW2596" s="116">
        <v>0.12688376260000001</v>
      </c>
    </row>
    <row r="2597" spans="1:49" x14ac:dyDescent="0.25">
      <c r="A2597" s="127">
        <v>200000</v>
      </c>
      <c r="B2597" s="127">
        <v>790000</v>
      </c>
      <c r="C2597" s="127">
        <v>790000</v>
      </c>
      <c r="D2597" s="116" t="s">
        <v>314</v>
      </c>
      <c r="E2597" s="116" t="s">
        <v>315</v>
      </c>
      <c r="F2597" s="116" t="s">
        <v>316</v>
      </c>
      <c r="G2597" s="116" t="s">
        <v>317</v>
      </c>
      <c r="H2597" s="116">
        <v>0.36</v>
      </c>
      <c r="I2597" s="116">
        <v>0.57999999999999996</v>
      </c>
      <c r="J2597" s="116" t="s">
        <v>268</v>
      </c>
      <c r="K2597" s="116">
        <v>6.8136470732999997E-3</v>
      </c>
      <c r="L2597" s="116">
        <v>3824.2732392759999</v>
      </c>
      <c r="M2597" s="116">
        <v>9.9005866268540803</v>
      </c>
      <c r="N2597" s="116">
        <v>1.4744071028365699</v>
      </c>
      <c r="O2597" s="116">
        <v>6.7459103094040004E-2</v>
      </c>
      <c r="P2597" s="116">
        <v>1.0046089641100001E-2</v>
      </c>
      <c r="Q2597" s="116">
        <v>26.0572481643039</v>
      </c>
      <c r="R2597" s="116">
        <v>1310</v>
      </c>
      <c r="S2597" s="116" t="s">
        <v>318</v>
      </c>
      <c r="T2597" s="116">
        <v>1310</v>
      </c>
      <c r="U2597" s="116" t="s">
        <v>268</v>
      </c>
      <c r="V2597" s="116" t="s">
        <v>268</v>
      </c>
      <c r="Z2597" s="116">
        <v>0</v>
      </c>
      <c r="AA2597" s="116">
        <v>1</v>
      </c>
      <c r="AB2597" s="116">
        <v>6.7459103094040004E-2</v>
      </c>
      <c r="AC2597" s="116">
        <v>1.0046089641100001E-2</v>
      </c>
      <c r="AD2597" s="116">
        <v>26.057248164305602</v>
      </c>
      <c r="AF2597" s="116">
        <v>-1</v>
      </c>
      <c r="AG2597" s="116">
        <v>-1</v>
      </c>
      <c r="AH2597" s="116">
        <v>-1</v>
      </c>
      <c r="AI2597" s="116">
        <v>-1</v>
      </c>
      <c r="AJ2597" s="116">
        <v>0</v>
      </c>
      <c r="AM2597" s="116" t="s">
        <v>319</v>
      </c>
      <c r="AN2597" s="116">
        <v>-1</v>
      </c>
      <c r="AQ2597" s="116">
        <v>778</v>
      </c>
      <c r="AR2597" s="116" t="s">
        <v>329</v>
      </c>
      <c r="AS2597" s="116" t="s">
        <v>250</v>
      </c>
      <c r="AT2597" s="116" t="s">
        <v>268</v>
      </c>
      <c r="AV2597" s="116">
        <v>26.1030562714203</v>
      </c>
      <c r="AW2597" s="116">
        <v>2.1133210199999999E-2</v>
      </c>
    </row>
    <row r="2598" spans="1:49" x14ac:dyDescent="0.25">
      <c r="A2598" s="127">
        <v>200000</v>
      </c>
      <c r="B2598" s="127">
        <v>790000</v>
      </c>
      <c r="C2598" s="127">
        <v>800000</v>
      </c>
      <c r="D2598" s="116" t="s">
        <v>314</v>
      </c>
      <c r="E2598" s="116" t="s">
        <v>315</v>
      </c>
      <c r="F2598" s="116" t="s">
        <v>316</v>
      </c>
      <c r="G2598" s="116" t="s">
        <v>317</v>
      </c>
      <c r="H2598" s="116">
        <v>0.36</v>
      </c>
      <c r="I2598" s="116">
        <v>0.57999999999999996</v>
      </c>
      <c r="J2598" s="116" t="s">
        <v>268</v>
      </c>
      <c r="K2598" s="116">
        <v>0.27081932487531002</v>
      </c>
      <c r="L2598" s="116">
        <v>3866.0790555130402</v>
      </c>
      <c r="M2598" s="116">
        <v>9.6268717538473592</v>
      </c>
      <c r="N2598" s="116">
        <v>1.41551064897668</v>
      </c>
      <c r="O2598" s="116">
        <v>2.6071429090381701</v>
      </c>
      <c r="P2598" s="116">
        <v>0.38334763830967999</v>
      </c>
      <c r="Q2598" s="116">
        <v>1047.00891972863</v>
      </c>
      <c r="R2598" s="116">
        <v>1210</v>
      </c>
      <c r="S2598" s="116" t="s">
        <v>318</v>
      </c>
      <c r="T2598" s="116">
        <v>1210</v>
      </c>
      <c r="U2598" s="116" t="s">
        <v>268</v>
      </c>
      <c r="V2598" s="116" t="s">
        <v>268</v>
      </c>
      <c r="Z2598" s="116">
        <v>0</v>
      </c>
      <c r="AA2598" s="116">
        <v>1</v>
      </c>
      <c r="AB2598" s="116">
        <v>2.6071429090381701</v>
      </c>
      <c r="AC2598" s="116">
        <v>0.38334763830967999</v>
      </c>
      <c r="AD2598" s="116">
        <v>1047.00891972863</v>
      </c>
      <c r="AF2598" s="116">
        <v>-1</v>
      </c>
      <c r="AG2598" s="116">
        <v>-1</v>
      </c>
      <c r="AH2598" s="116">
        <v>-1</v>
      </c>
      <c r="AI2598" s="116">
        <v>-1</v>
      </c>
      <c r="AJ2598" s="116">
        <v>0</v>
      </c>
      <c r="AM2598" s="116" t="s">
        <v>319</v>
      </c>
      <c r="AN2598" s="116">
        <v>-1</v>
      </c>
      <c r="AQ2598" s="116">
        <v>778</v>
      </c>
      <c r="AR2598" s="116" t="s">
        <v>329</v>
      </c>
      <c r="AS2598" s="116" t="s">
        <v>250</v>
      </c>
      <c r="AT2598" s="116" t="s">
        <v>268</v>
      </c>
      <c r="AV2598" s="116">
        <v>143.870574807835</v>
      </c>
      <c r="AW2598" s="116">
        <v>0.84915565270000004</v>
      </c>
    </row>
    <row r="2599" spans="1:49" x14ac:dyDescent="0.25">
      <c r="A2599" s="127">
        <v>200000</v>
      </c>
      <c r="B2599" s="127">
        <v>790000</v>
      </c>
      <c r="C2599" s="127">
        <v>800000</v>
      </c>
      <c r="D2599" s="116" t="s">
        <v>314</v>
      </c>
      <c r="E2599" s="116" t="s">
        <v>315</v>
      </c>
      <c r="F2599" s="116" t="s">
        <v>316</v>
      </c>
      <c r="G2599" s="116" t="s">
        <v>317</v>
      </c>
      <c r="H2599" s="116">
        <v>0.36</v>
      </c>
      <c r="I2599" s="116">
        <v>0.57999999999999996</v>
      </c>
      <c r="J2599" s="116" t="s">
        <v>268</v>
      </c>
      <c r="K2599" s="116">
        <v>0.11850760103494</v>
      </c>
      <c r="L2599" s="116">
        <v>3873.41485074918</v>
      </c>
      <c r="M2599" s="116">
        <v>10.771234990988701</v>
      </c>
      <c r="N2599" s="116">
        <v>1.7327001373711699</v>
      </c>
      <c r="O2599" s="116">
        <v>1.2764732189657</v>
      </c>
      <c r="P2599" s="116">
        <v>0.20533813659277</v>
      </c>
      <c r="Q2599" s="116">
        <v>459.02910177540298</v>
      </c>
      <c r="R2599" s="116">
        <v>1210</v>
      </c>
      <c r="S2599" s="116" t="s">
        <v>318</v>
      </c>
      <c r="T2599" s="116">
        <v>1210</v>
      </c>
      <c r="U2599" s="116" t="s">
        <v>268</v>
      </c>
      <c r="V2599" s="116" t="s">
        <v>268</v>
      </c>
      <c r="Z2599" s="116">
        <v>0</v>
      </c>
      <c r="AA2599" s="116">
        <v>1</v>
      </c>
      <c r="AB2599" s="116">
        <v>1.2764732189657</v>
      </c>
      <c r="AC2599" s="116">
        <v>0.20533813659277</v>
      </c>
      <c r="AD2599" s="116">
        <v>459.02910177540298</v>
      </c>
      <c r="AF2599" s="116">
        <v>-1</v>
      </c>
      <c r="AG2599" s="116">
        <v>-1</v>
      </c>
      <c r="AH2599" s="116">
        <v>-1</v>
      </c>
      <c r="AI2599" s="116">
        <v>-1</v>
      </c>
      <c r="AJ2599" s="116">
        <v>0</v>
      </c>
      <c r="AM2599" s="116" t="s">
        <v>319</v>
      </c>
      <c r="AN2599" s="116">
        <v>-1</v>
      </c>
      <c r="AQ2599" s="116">
        <v>778</v>
      </c>
      <c r="AR2599" s="116" t="s">
        <v>329</v>
      </c>
      <c r="AS2599" s="116" t="s">
        <v>250</v>
      </c>
      <c r="AT2599" s="116" t="s">
        <v>268</v>
      </c>
      <c r="AV2599" s="116">
        <v>119.19556060443399</v>
      </c>
      <c r="AW2599" s="116">
        <v>0.37228637609999998</v>
      </c>
    </row>
    <row r="2600" spans="1:49" x14ac:dyDescent="0.25">
      <c r="A2600" s="127">
        <v>200000</v>
      </c>
      <c r="B2600" s="127">
        <v>800000</v>
      </c>
      <c r="C2600" s="127">
        <v>800000</v>
      </c>
      <c r="D2600" s="116" t="s">
        <v>314</v>
      </c>
      <c r="E2600" s="116" t="s">
        <v>315</v>
      </c>
      <c r="F2600" s="116" t="s">
        <v>316</v>
      </c>
      <c r="G2600" s="116" t="s">
        <v>317</v>
      </c>
      <c r="H2600" s="116">
        <v>0.36</v>
      </c>
      <c r="I2600" s="116">
        <v>0.57999999999999996</v>
      </c>
      <c r="J2600" s="116" t="s">
        <v>268</v>
      </c>
      <c r="K2600" s="116">
        <v>0.41371971865711998</v>
      </c>
      <c r="L2600" s="116">
        <v>3862.3594981613001</v>
      </c>
      <c r="M2600" s="116">
        <v>11.0324017803351</v>
      </c>
      <c r="N2600" s="116">
        <v>1.86617632537294</v>
      </c>
      <c r="O2600" s="116">
        <v>4.5643221606726199</v>
      </c>
      <c r="P2600" s="116">
        <v>0.77207394429787002</v>
      </c>
      <c r="Q2600" s="116">
        <v>1597.9342849319601</v>
      </c>
      <c r="R2600" s="116">
        <v>1210</v>
      </c>
      <c r="S2600" s="116" t="s">
        <v>318</v>
      </c>
      <c r="T2600" s="116">
        <v>1210</v>
      </c>
      <c r="U2600" s="116" t="s">
        <v>268</v>
      </c>
      <c r="V2600" s="116" t="s">
        <v>268</v>
      </c>
      <c r="Z2600" s="116">
        <v>0</v>
      </c>
      <c r="AA2600" s="116">
        <v>1</v>
      </c>
      <c r="AB2600" s="116">
        <v>4.5643221606726199</v>
      </c>
      <c r="AC2600" s="116">
        <v>0.77207394429787002</v>
      </c>
      <c r="AD2600" s="116">
        <v>1597.9342849319601</v>
      </c>
      <c r="AF2600" s="116">
        <v>-1</v>
      </c>
      <c r="AG2600" s="116">
        <v>-1</v>
      </c>
      <c r="AH2600" s="116">
        <v>-1</v>
      </c>
      <c r="AI2600" s="116">
        <v>-1</v>
      </c>
      <c r="AJ2600" s="116">
        <v>0</v>
      </c>
      <c r="AM2600" s="116" t="s">
        <v>319</v>
      </c>
      <c r="AN2600" s="116">
        <v>-1</v>
      </c>
      <c r="AQ2600" s="116">
        <v>778</v>
      </c>
      <c r="AR2600" s="116" t="s">
        <v>329</v>
      </c>
      <c r="AS2600" s="116" t="s">
        <v>250</v>
      </c>
      <c r="AT2600" s="116" t="s">
        <v>268</v>
      </c>
      <c r="AV2600" s="116">
        <v>199.51099299209599</v>
      </c>
      <c r="AW2600" s="116">
        <v>1.2959726561</v>
      </c>
    </row>
    <row r="2601" spans="1:49" x14ac:dyDescent="0.25">
      <c r="A2601" s="127">
        <v>200000</v>
      </c>
      <c r="B2601" s="127">
        <v>800000</v>
      </c>
      <c r="C2601" s="127">
        <v>800000</v>
      </c>
      <c r="D2601" s="116" t="s">
        <v>314</v>
      </c>
      <c r="E2601" s="116" t="s">
        <v>315</v>
      </c>
      <c r="F2601" s="116" t="s">
        <v>316</v>
      </c>
      <c r="G2601" s="116" t="s">
        <v>317</v>
      </c>
      <c r="H2601" s="116">
        <v>0.36</v>
      </c>
      <c r="I2601" s="116">
        <v>0.57999999999999996</v>
      </c>
      <c r="J2601" s="116" t="s">
        <v>268</v>
      </c>
      <c r="K2601" s="116">
        <v>8.3129975787999993E-2</v>
      </c>
      <c r="L2601" s="116">
        <v>3862.3594981613001</v>
      </c>
      <c r="M2601" s="116">
        <v>11.0324017803351</v>
      </c>
      <c r="N2601" s="116">
        <v>1.86617632537294</v>
      </c>
      <c r="O2601" s="116">
        <v>0.91712329288275996</v>
      </c>
      <c r="P2601" s="116">
        <v>0.15513519274439</v>
      </c>
      <c r="Q2601" s="116">
        <v>321.077851566704</v>
      </c>
      <c r="R2601" s="116">
        <v>1310</v>
      </c>
      <c r="S2601" s="116" t="s">
        <v>318</v>
      </c>
      <c r="T2601" s="116">
        <v>1310</v>
      </c>
      <c r="U2601" s="116" t="s">
        <v>268</v>
      </c>
      <c r="V2601" s="116" t="s">
        <v>268</v>
      </c>
      <c r="Z2601" s="116">
        <v>0</v>
      </c>
      <c r="AA2601" s="116">
        <v>1</v>
      </c>
      <c r="AB2601" s="116">
        <v>0.91712329288275996</v>
      </c>
      <c r="AC2601" s="116">
        <v>0.15513519274439</v>
      </c>
      <c r="AD2601" s="116">
        <v>321.07785156670502</v>
      </c>
      <c r="AF2601" s="116">
        <v>-1</v>
      </c>
      <c r="AG2601" s="116">
        <v>-1</v>
      </c>
      <c r="AH2601" s="116">
        <v>-1</v>
      </c>
      <c r="AI2601" s="116">
        <v>-1</v>
      </c>
      <c r="AJ2601" s="116">
        <v>0</v>
      </c>
      <c r="AM2601" s="116" t="s">
        <v>319</v>
      </c>
      <c r="AN2601" s="116">
        <v>-1</v>
      </c>
      <c r="AQ2601" s="116">
        <v>778</v>
      </c>
      <c r="AR2601" s="116" t="s">
        <v>329</v>
      </c>
      <c r="AS2601" s="116" t="s">
        <v>250</v>
      </c>
      <c r="AT2601" s="116" t="s">
        <v>268</v>
      </c>
      <c r="AV2601" s="116">
        <v>73.678009919265193</v>
      </c>
      <c r="AW2601" s="116">
        <v>0.26040377260000003</v>
      </c>
    </row>
    <row r="2602" spans="1:49" x14ac:dyDescent="0.25">
      <c r="A2602" s="127">
        <v>200000</v>
      </c>
      <c r="B2602" s="127">
        <v>800000</v>
      </c>
      <c r="C2602" s="127">
        <v>800000</v>
      </c>
      <c r="D2602" s="116" t="s">
        <v>314</v>
      </c>
      <c r="E2602" s="116" t="s">
        <v>315</v>
      </c>
      <c r="F2602" s="116" t="s">
        <v>316</v>
      </c>
      <c r="G2602" s="116" t="s">
        <v>317</v>
      </c>
      <c r="H2602" s="116">
        <v>0.36</v>
      </c>
      <c r="I2602" s="116">
        <v>0.57999999999999996</v>
      </c>
      <c r="J2602" s="116" t="s">
        <v>268</v>
      </c>
      <c r="K2602" s="116">
        <v>1.91875185427E-3</v>
      </c>
      <c r="L2602" s="116">
        <v>3862.3594981613001</v>
      </c>
      <c r="M2602" s="116">
        <v>11.0324017803351</v>
      </c>
      <c r="N2602" s="116">
        <v>1.86617632537294</v>
      </c>
      <c r="O2602" s="116">
        <v>2.116844137312E-2</v>
      </c>
      <c r="P2602" s="116">
        <v>3.5807292847099999E-3</v>
      </c>
      <c r="Q2602" s="116">
        <v>7.4109094489736496</v>
      </c>
      <c r="R2602" s="116">
        <v>1310</v>
      </c>
      <c r="S2602" s="116" t="s">
        <v>318</v>
      </c>
      <c r="T2602" s="116">
        <v>1310</v>
      </c>
      <c r="U2602" s="116" t="s">
        <v>268</v>
      </c>
      <c r="V2602" s="116" t="s">
        <v>268</v>
      </c>
      <c r="Z2602" s="116">
        <v>0</v>
      </c>
      <c r="AA2602" s="116">
        <v>1</v>
      </c>
      <c r="AB2602" s="116">
        <v>2.116844137312E-2</v>
      </c>
      <c r="AC2602" s="116">
        <v>3.5807292847099999E-3</v>
      </c>
      <c r="AD2602" s="116">
        <v>7.4109094489741203</v>
      </c>
      <c r="AF2602" s="116">
        <v>-1</v>
      </c>
      <c r="AG2602" s="116">
        <v>-1</v>
      </c>
      <c r="AH2602" s="116">
        <v>-1</v>
      </c>
      <c r="AI2602" s="116">
        <v>-1</v>
      </c>
      <c r="AJ2602" s="116">
        <v>0</v>
      </c>
      <c r="AM2602" s="116" t="s">
        <v>319</v>
      </c>
      <c r="AN2602" s="116">
        <v>-1</v>
      </c>
      <c r="AQ2602" s="116">
        <v>778</v>
      </c>
      <c r="AR2602" s="116" t="s">
        <v>329</v>
      </c>
      <c r="AS2602" s="116" t="s">
        <v>250</v>
      </c>
      <c r="AT2602" s="116" t="s">
        <v>268</v>
      </c>
      <c r="AV2602" s="116">
        <v>40.692003075166802</v>
      </c>
      <c r="AW2602" s="116">
        <v>6.0104700000000004E-3</v>
      </c>
    </row>
    <row r="2603" spans="1:49" x14ac:dyDescent="0.25">
      <c r="A2603" s="127">
        <v>200000</v>
      </c>
      <c r="B2603" s="127">
        <v>800000</v>
      </c>
      <c r="C2603" s="127">
        <v>800000</v>
      </c>
      <c r="D2603" s="116" t="s">
        <v>314</v>
      </c>
      <c r="E2603" s="116" t="s">
        <v>315</v>
      </c>
      <c r="F2603" s="116" t="s">
        <v>316</v>
      </c>
      <c r="G2603" s="116" t="s">
        <v>317</v>
      </c>
      <c r="H2603" s="116">
        <v>0.36</v>
      </c>
      <c r="I2603" s="116">
        <v>0.57999999999999996</v>
      </c>
      <c r="J2603" s="116" t="s">
        <v>268</v>
      </c>
      <c r="K2603" s="116">
        <v>0.11899500748358</v>
      </c>
      <c r="L2603" s="116">
        <v>3862.3594981613001</v>
      </c>
      <c r="M2603" s="116">
        <v>11.0324017803351</v>
      </c>
      <c r="N2603" s="116">
        <v>1.86617632537294</v>
      </c>
      <c r="O2603" s="116">
        <v>1.3128007324128499</v>
      </c>
      <c r="P2603" s="116">
        <v>0.22206566580343001</v>
      </c>
      <c r="Q2603" s="116">
        <v>459.60149738798401</v>
      </c>
      <c r="R2603" s="116">
        <v>1310</v>
      </c>
      <c r="S2603" s="116" t="s">
        <v>318</v>
      </c>
      <c r="T2603" s="116">
        <v>1310</v>
      </c>
      <c r="U2603" s="116" t="s">
        <v>268</v>
      </c>
      <c r="V2603" s="116" t="s">
        <v>268</v>
      </c>
      <c r="Z2603" s="116">
        <v>0</v>
      </c>
      <c r="AA2603" s="116">
        <v>1</v>
      </c>
      <c r="AB2603" s="116">
        <v>1.3128007324128499</v>
      </c>
      <c r="AC2603" s="116">
        <v>0.22206566580343001</v>
      </c>
      <c r="AD2603" s="116">
        <v>459.60149738798401</v>
      </c>
      <c r="AF2603" s="116">
        <v>-1</v>
      </c>
      <c r="AG2603" s="116">
        <v>-1</v>
      </c>
      <c r="AH2603" s="116">
        <v>-1</v>
      </c>
      <c r="AI2603" s="116">
        <v>-1</v>
      </c>
      <c r="AJ2603" s="116">
        <v>0</v>
      </c>
      <c r="AM2603" s="116" t="s">
        <v>319</v>
      </c>
      <c r="AN2603" s="116">
        <v>-1</v>
      </c>
      <c r="AQ2603" s="116">
        <v>778</v>
      </c>
      <c r="AR2603" s="116" t="s">
        <v>329</v>
      </c>
      <c r="AS2603" s="116" t="s">
        <v>250</v>
      </c>
      <c r="AT2603" s="116" t="s">
        <v>268</v>
      </c>
      <c r="AV2603" s="116">
        <v>95.280609220676894</v>
      </c>
      <c r="AW2603" s="116">
        <v>0.3727506062</v>
      </c>
    </row>
    <row r="2604" spans="1:49" x14ac:dyDescent="0.25">
      <c r="A2604" s="127">
        <v>200000</v>
      </c>
      <c r="B2604" s="127">
        <v>800000</v>
      </c>
      <c r="C2604" s="127">
        <v>800000</v>
      </c>
      <c r="D2604" s="116" t="s">
        <v>314</v>
      </c>
      <c r="E2604" s="116" t="s">
        <v>315</v>
      </c>
      <c r="F2604" s="116" t="s">
        <v>316</v>
      </c>
      <c r="G2604" s="116" t="s">
        <v>317</v>
      </c>
      <c r="H2604" s="116">
        <v>0.36</v>
      </c>
      <c r="I2604" s="116">
        <v>0.57999999999999996</v>
      </c>
      <c r="J2604" s="116" t="s">
        <v>332</v>
      </c>
      <c r="K2604" s="116">
        <v>8.7543902938200004E-3</v>
      </c>
      <c r="L2604" s="116">
        <v>3814.9689282160298</v>
      </c>
      <c r="M2604" s="116">
        <v>10.2153717898839</v>
      </c>
      <c r="N2604" s="116">
        <v>1.7232146932388399</v>
      </c>
      <c r="O2604" s="116">
        <v>8.9429351645190003E-2</v>
      </c>
      <c r="P2604" s="116">
        <v>1.5085693984670001E-2</v>
      </c>
      <c r="Q2604" s="116">
        <v>33.397726956425998</v>
      </c>
      <c r="R2604" s="116">
        <v>1210</v>
      </c>
      <c r="S2604" s="116" t="s">
        <v>318</v>
      </c>
      <c r="T2604" s="116">
        <v>1210</v>
      </c>
      <c r="U2604" s="116" t="s">
        <v>333</v>
      </c>
      <c r="V2604" s="116" t="s">
        <v>332</v>
      </c>
      <c r="Z2604" s="116">
        <v>0</v>
      </c>
      <c r="AA2604" s="116">
        <v>1</v>
      </c>
      <c r="AB2604" s="116">
        <v>8.9429351645190003E-2</v>
      </c>
      <c r="AC2604" s="116">
        <v>1.5085693984670001E-2</v>
      </c>
      <c r="AD2604" s="116">
        <v>682.84306965497899</v>
      </c>
      <c r="AF2604" s="116">
        <v>-1</v>
      </c>
      <c r="AG2604" s="116">
        <v>-1</v>
      </c>
      <c r="AH2604" s="116">
        <v>-1</v>
      </c>
      <c r="AI2604" s="116">
        <v>-1</v>
      </c>
      <c r="AJ2604" s="116">
        <v>0</v>
      </c>
      <c r="AM2604" s="116" t="s">
        <v>319</v>
      </c>
      <c r="AN2604" s="116">
        <v>-1</v>
      </c>
      <c r="AQ2604" s="116">
        <v>778</v>
      </c>
      <c r="AR2604" s="116" t="s">
        <v>329</v>
      </c>
      <c r="AS2604" s="116" t="s">
        <v>250</v>
      </c>
      <c r="AT2604" s="116" t="s">
        <v>268</v>
      </c>
      <c r="AV2604" s="116">
        <v>24.0215927158368</v>
      </c>
      <c r="AW2604" s="116">
        <v>0.55380622030000004</v>
      </c>
    </row>
    <row r="2605" spans="1:49" x14ac:dyDescent="0.25">
      <c r="A2605" s="127">
        <v>200000</v>
      </c>
      <c r="B2605" s="127">
        <v>800000</v>
      </c>
      <c r="C2605" s="127">
        <v>800000</v>
      </c>
      <c r="D2605" s="116" t="s">
        <v>314</v>
      </c>
      <c r="E2605" s="116" t="s">
        <v>315</v>
      </c>
      <c r="F2605" s="116" t="s">
        <v>316</v>
      </c>
      <c r="G2605" s="116" t="s">
        <v>317</v>
      </c>
      <c r="H2605" s="116">
        <v>0.36</v>
      </c>
      <c r="I2605" s="116">
        <v>0.57999999999999996</v>
      </c>
      <c r="J2605" s="116" t="s">
        <v>332</v>
      </c>
      <c r="K2605" s="116">
        <v>1.2666327285710001E-2</v>
      </c>
      <c r="L2605" s="116">
        <v>3814.9689282160298</v>
      </c>
      <c r="M2605" s="116">
        <v>10.2153717898839</v>
      </c>
      <c r="N2605" s="116">
        <v>1.7232146932388399</v>
      </c>
      <c r="O2605" s="116">
        <v>0.12939124243594</v>
      </c>
      <c r="P2605" s="116">
        <v>2.1826801288110001E-2</v>
      </c>
      <c r="Q2605" s="116">
        <v>48.321645029621401</v>
      </c>
      <c r="R2605" s="116">
        <v>1310</v>
      </c>
      <c r="S2605" s="116" t="s">
        <v>318</v>
      </c>
      <c r="T2605" s="116">
        <v>1310</v>
      </c>
      <c r="U2605" s="116" t="s">
        <v>333</v>
      </c>
      <c r="V2605" s="116" t="s">
        <v>332</v>
      </c>
      <c r="Z2605" s="116">
        <v>0</v>
      </c>
      <c r="AA2605" s="116">
        <v>1</v>
      </c>
      <c r="AB2605" s="116">
        <v>0.12939124243594</v>
      </c>
      <c r="AC2605" s="116">
        <v>2.1826801288110001E-2</v>
      </c>
      <c r="AD2605" s="116">
        <v>163.88406338022</v>
      </c>
      <c r="AF2605" s="116">
        <v>-1</v>
      </c>
      <c r="AG2605" s="116">
        <v>-1</v>
      </c>
      <c r="AH2605" s="116">
        <v>-1</v>
      </c>
      <c r="AI2605" s="116">
        <v>-1</v>
      </c>
      <c r="AJ2605" s="116">
        <v>0</v>
      </c>
      <c r="AM2605" s="116" t="s">
        <v>319</v>
      </c>
      <c r="AN2605" s="116">
        <v>-1</v>
      </c>
      <c r="AQ2605" s="116">
        <v>778</v>
      </c>
      <c r="AR2605" s="116" t="s">
        <v>329</v>
      </c>
      <c r="AS2605" s="116" t="s">
        <v>250</v>
      </c>
      <c r="AT2605" s="116" t="s">
        <v>268</v>
      </c>
      <c r="AV2605" s="116">
        <v>29.156732887857299</v>
      </c>
      <c r="AW2605" s="116">
        <v>0.1329148933</v>
      </c>
    </row>
    <row r="2606" spans="1:49" x14ac:dyDescent="0.25">
      <c r="A2606" s="127">
        <v>200000</v>
      </c>
      <c r="B2606" s="127">
        <v>800000</v>
      </c>
      <c r="C2606" s="127">
        <v>800000</v>
      </c>
      <c r="D2606" s="116" t="s">
        <v>314</v>
      </c>
      <c r="E2606" s="116" t="s">
        <v>315</v>
      </c>
      <c r="F2606" s="116" t="s">
        <v>316</v>
      </c>
      <c r="G2606" s="116" t="s">
        <v>317</v>
      </c>
      <c r="H2606" s="116">
        <v>0.36</v>
      </c>
      <c r="I2606" s="116">
        <v>0.57999999999999996</v>
      </c>
      <c r="J2606" s="116" t="s">
        <v>332</v>
      </c>
      <c r="K2606" s="116">
        <v>5.6970185473110002E-2</v>
      </c>
      <c r="L2606" s="116">
        <v>3814.9689282160298</v>
      </c>
      <c r="M2606" s="116">
        <v>10.2153717898839</v>
      </c>
      <c r="N2606" s="116">
        <v>1.7232146932388399</v>
      </c>
      <c r="O2606" s="116">
        <v>0.58197162554649995</v>
      </c>
      <c r="P2606" s="116">
        <v>9.8171860683809994E-2</v>
      </c>
      <c r="Q2606" s="116">
        <v>217.33948741463399</v>
      </c>
      <c r="R2606" s="116">
        <v>1310</v>
      </c>
      <c r="S2606" s="116" t="s">
        <v>318</v>
      </c>
      <c r="T2606" s="116">
        <v>1310</v>
      </c>
      <c r="U2606" s="116" t="s">
        <v>333</v>
      </c>
      <c r="V2606" s="116" t="s">
        <v>332</v>
      </c>
      <c r="Z2606" s="116">
        <v>0</v>
      </c>
      <c r="AA2606" s="116">
        <v>1</v>
      </c>
      <c r="AB2606" s="116">
        <v>0.58197162554649995</v>
      </c>
      <c r="AC2606" s="116">
        <v>9.8171860683809994E-2</v>
      </c>
      <c r="AD2606" s="116">
        <v>714.48136851031495</v>
      </c>
      <c r="AF2606" s="116">
        <v>-1</v>
      </c>
      <c r="AG2606" s="116">
        <v>-1</v>
      </c>
      <c r="AH2606" s="116">
        <v>-1</v>
      </c>
      <c r="AI2606" s="116">
        <v>-1</v>
      </c>
      <c r="AJ2606" s="116">
        <v>0</v>
      </c>
      <c r="AM2606" s="116" t="s">
        <v>319</v>
      </c>
      <c r="AN2606" s="116">
        <v>-1</v>
      </c>
      <c r="AQ2606" s="116">
        <v>778</v>
      </c>
      <c r="AR2606" s="116" t="s">
        <v>329</v>
      </c>
      <c r="AS2606" s="116" t="s">
        <v>250</v>
      </c>
      <c r="AT2606" s="116" t="s">
        <v>268</v>
      </c>
      <c r="AV2606" s="116">
        <v>85.041390677434094</v>
      </c>
      <c r="AW2606" s="116">
        <v>0.57946583009999997</v>
      </c>
    </row>
    <row r="2607" spans="1:49" x14ac:dyDescent="0.25">
      <c r="A2607" s="127">
        <v>200000</v>
      </c>
      <c r="B2607" s="127">
        <v>800000</v>
      </c>
      <c r="C2607" s="127">
        <v>800000</v>
      </c>
      <c r="D2607" s="116" t="s">
        <v>314</v>
      </c>
      <c r="E2607" s="116" t="s">
        <v>315</v>
      </c>
      <c r="F2607" s="116" t="s">
        <v>316</v>
      </c>
      <c r="G2607" s="116" t="s">
        <v>317</v>
      </c>
      <c r="H2607" s="116">
        <v>0.36</v>
      </c>
      <c r="I2607" s="116">
        <v>0.57999999999999996</v>
      </c>
      <c r="J2607" s="116" t="s">
        <v>268</v>
      </c>
      <c r="K2607" s="116">
        <v>2.6180670609499998E-3</v>
      </c>
      <c r="L2607" s="116">
        <v>3910.21866138827</v>
      </c>
      <c r="M2607" s="116">
        <v>11.2841010196586</v>
      </c>
      <c r="N2607" s="116">
        <v>2.1770643868716499</v>
      </c>
      <c r="O2607" s="116">
        <v>2.9542533192059999E-2</v>
      </c>
      <c r="P2607" s="116">
        <v>5.6997005608399997E-3</v>
      </c>
      <c r="Q2607" s="116">
        <v>10.237214678516001</v>
      </c>
      <c r="R2607" s="116">
        <v>1210</v>
      </c>
      <c r="S2607" s="116" t="s">
        <v>318</v>
      </c>
      <c r="T2607" s="116">
        <v>1210</v>
      </c>
      <c r="U2607" s="116" t="s">
        <v>268</v>
      </c>
      <c r="V2607" s="116" t="s">
        <v>268</v>
      </c>
      <c r="Z2607" s="116">
        <v>0</v>
      </c>
      <c r="AA2607" s="116">
        <v>1</v>
      </c>
      <c r="AB2607" s="116">
        <v>2.9542533192059999E-2</v>
      </c>
      <c r="AC2607" s="116">
        <v>5.6997005608399997E-3</v>
      </c>
      <c r="AD2607" s="116">
        <v>10.2372146785161</v>
      </c>
      <c r="AF2607" s="116">
        <v>-1</v>
      </c>
      <c r="AG2607" s="116">
        <v>-1</v>
      </c>
      <c r="AH2607" s="116">
        <v>-1</v>
      </c>
      <c r="AI2607" s="116">
        <v>-1</v>
      </c>
      <c r="AJ2607" s="116">
        <v>0</v>
      </c>
      <c r="AM2607" s="116" t="s">
        <v>319</v>
      </c>
      <c r="AN2607" s="116">
        <v>-1</v>
      </c>
      <c r="AQ2607" s="116">
        <v>778</v>
      </c>
      <c r="AR2607" s="116" t="s">
        <v>329</v>
      </c>
      <c r="AS2607" s="116" t="s">
        <v>250</v>
      </c>
      <c r="AT2607" s="116" t="s">
        <v>268</v>
      </c>
      <c r="AV2607" s="116">
        <v>61.668519568193297</v>
      </c>
      <c r="AW2607" s="116">
        <v>8.3026882999999996E-3</v>
      </c>
    </row>
    <row r="2608" spans="1:49" x14ac:dyDescent="0.25">
      <c r="A2608" s="127">
        <v>200000</v>
      </c>
      <c r="B2608" s="127">
        <v>800000</v>
      </c>
      <c r="C2608" s="127">
        <v>800000</v>
      </c>
      <c r="D2608" s="116" t="s">
        <v>314</v>
      </c>
      <c r="E2608" s="116" t="s">
        <v>315</v>
      </c>
      <c r="F2608" s="116" t="s">
        <v>316</v>
      </c>
      <c r="G2608" s="116" t="s">
        <v>317</v>
      </c>
      <c r="H2608" s="116">
        <v>0.36</v>
      </c>
      <c r="I2608" s="116">
        <v>0.57999999999999996</v>
      </c>
      <c r="J2608" s="116" t="s">
        <v>268</v>
      </c>
      <c r="K2608" s="116">
        <v>7.0439580475419997E-2</v>
      </c>
      <c r="L2608" s="116">
        <v>3910.21866138827</v>
      </c>
      <c r="M2608" s="116">
        <v>11.2841010196586</v>
      </c>
      <c r="N2608" s="116">
        <v>2.1770643868716499</v>
      </c>
      <c r="O2608" s="116">
        <v>0.79484734186705996</v>
      </c>
      <c r="P2608" s="116">
        <v>0.15335150207921999</v>
      </c>
      <c r="Q2608" s="116">
        <v>275.43416207536302</v>
      </c>
      <c r="R2608" s="116">
        <v>1310</v>
      </c>
      <c r="S2608" s="116" t="s">
        <v>318</v>
      </c>
      <c r="T2608" s="116">
        <v>1310</v>
      </c>
      <c r="U2608" s="116" t="s">
        <v>268</v>
      </c>
      <c r="V2608" s="116" t="s">
        <v>268</v>
      </c>
      <c r="Z2608" s="116">
        <v>0</v>
      </c>
      <c r="AA2608" s="116">
        <v>1</v>
      </c>
      <c r="AB2608" s="116">
        <v>0.79484734186705996</v>
      </c>
      <c r="AC2608" s="116">
        <v>0.15335150207921999</v>
      </c>
      <c r="AD2608" s="116">
        <v>275.434162075362</v>
      </c>
      <c r="AF2608" s="116">
        <v>-1</v>
      </c>
      <c r="AG2608" s="116">
        <v>-1</v>
      </c>
      <c r="AH2608" s="116">
        <v>-1</v>
      </c>
      <c r="AI2608" s="116">
        <v>-1</v>
      </c>
      <c r="AJ2608" s="116">
        <v>0</v>
      </c>
      <c r="AM2608" s="116" t="s">
        <v>319</v>
      </c>
      <c r="AN2608" s="116">
        <v>-1</v>
      </c>
      <c r="AQ2608" s="116">
        <v>778</v>
      </c>
      <c r="AR2608" s="116" t="s">
        <v>329</v>
      </c>
      <c r="AS2608" s="116" t="s">
        <v>250</v>
      </c>
      <c r="AT2608" s="116" t="s">
        <v>268</v>
      </c>
      <c r="AV2608" s="116">
        <v>81.805985920458397</v>
      </c>
      <c r="AW2608" s="116">
        <v>0.2233853707</v>
      </c>
    </row>
    <row r="2609" spans="1:49" x14ac:dyDescent="0.25">
      <c r="A2609" s="127">
        <v>200000</v>
      </c>
      <c r="B2609" s="127">
        <v>800000</v>
      </c>
      <c r="C2609" s="127">
        <v>800000</v>
      </c>
      <c r="D2609" s="116" t="s">
        <v>314</v>
      </c>
      <c r="E2609" s="116" t="s">
        <v>315</v>
      </c>
      <c r="F2609" s="116" t="s">
        <v>316</v>
      </c>
      <c r="G2609" s="116" t="s">
        <v>317</v>
      </c>
      <c r="H2609" s="116">
        <v>0.36</v>
      </c>
      <c r="I2609" s="116">
        <v>0.57999999999999996</v>
      </c>
      <c r="J2609" s="116" t="s">
        <v>268</v>
      </c>
      <c r="K2609" s="116">
        <v>0.13440689439472001</v>
      </c>
      <c r="L2609" s="116">
        <v>3910.21866138827</v>
      </c>
      <c r="M2609" s="116">
        <v>11.2841010196586</v>
      </c>
      <c r="N2609" s="116">
        <v>2.1770643868716499</v>
      </c>
      <c r="O2609" s="116">
        <v>1.5166609740886301</v>
      </c>
      <c r="P2609" s="116">
        <v>0.29261246313675998</v>
      </c>
      <c r="Q2609" s="116">
        <v>525.56034668148402</v>
      </c>
      <c r="R2609" s="116">
        <v>1310</v>
      </c>
      <c r="S2609" s="116" t="s">
        <v>318</v>
      </c>
      <c r="T2609" s="116">
        <v>1310</v>
      </c>
      <c r="U2609" s="116" t="s">
        <v>268</v>
      </c>
      <c r="V2609" s="116" t="s">
        <v>268</v>
      </c>
      <c r="Z2609" s="116">
        <v>0</v>
      </c>
      <c r="AA2609" s="116">
        <v>1</v>
      </c>
      <c r="AB2609" s="116">
        <v>1.5166609740886301</v>
      </c>
      <c r="AC2609" s="116">
        <v>0.29261246313675998</v>
      </c>
      <c r="AD2609" s="116">
        <v>525.56034668148402</v>
      </c>
      <c r="AF2609" s="116">
        <v>-1</v>
      </c>
      <c r="AG2609" s="116">
        <v>-1</v>
      </c>
      <c r="AH2609" s="116">
        <v>-1</v>
      </c>
      <c r="AI2609" s="116">
        <v>-1</v>
      </c>
      <c r="AJ2609" s="116">
        <v>0</v>
      </c>
      <c r="AM2609" s="116" t="s">
        <v>319</v>
      </c>
      <c r="AN2609" s="116">
        <v>-1</v>
      </c>
      <c r="AQ2609" s="116">
        <v>778</v>
      </c>
      <c r="AR2609" s="116" t="s">
        <v>329</v>
      </c>
      <c r="AS2609" s="116" t="s">
        <v>250</v>
      </c>
      <c r="AT2609" s="116" t="s">
        <v>268</v>
      </c>
      <c r="AV2609" s="116">
        <v>98.015667400860295</v>
      </c>
      <c r="AW2609" s="116">
        <v>0.4262452122</v>
      </c>
    </row>
    <row r="2610" spans="1:49" x14ac:dyDescent="0.25">
      <c r="A2610" s="127">
        <v>200000</v>
      </c>
      <c r="B2610" s="127">
        <v>800000</v>
      </c>
      <c r="C2610" s="127">
        <v>800000</v>
      </c>
      <c r="D2610" s="116" t="s">
        <v>314</v>
      </c>
      <c r="E2610" s="116" t="s">
        <v>315</v>
      </c>
      <c r="F2610" s="116" t="s">
        <v>316</v>
      </c>
      <c r="G2610" s="116" t="s">
        <v>317</v>
      </c>
      <c r="H2610" s="116">
        <v>0.36</v>
      </c>
      <c r="I2610" s="116">
        <v>0.57999999999999996</v>
      </c>
      <c r="J2610" s="116" t="s">
        <v>268</v>
      </c>
      <c r="K2610" s="116">
        <v>0.19000307753518</v>
      </c>
      <c r="L2610" s="116">
        <v>3910.21866138827</v>
      </c>
      <c r="M2610" s="116">
        <v>11.2841010196586</v>
      </c>
      <c r="N2610" s="116">
        <v>2.1770643868716499</v>
      </c>
      <c r="O2610" s="116">
        <v>2.14401392095305</v>
      </c>
      <c r="P2610" s="116">
        <v>0.41364893349786003</v>
      </c>
      <c r="Q2610" s="116">
        <v>742.95357949927802</v>
      </c>
      <c r="R2610" s="116">
        <v>1310</v>
      </c>
      <c r="S2610" s="116" t="s">
        <v>318</v>
      </c>
      <c r="T2610" s="116">
        <v>1310</v>
      </c>
      <c r="U2610" s="116" t="s">
        <v>268</v>
      </c>
      <c r="V2610" s="116" t="s">
        <v>268</v>
      </c>
      <c r="Z2610" s="116">
        <v>0</v>
      </c>
      <c r="AA2610" s="116">
        <v>1</v>
      </c>
      <c r="AB2610" s="116">
        <v>2.14401392095305</v>
      </c>
      <c r="AC2610" s="116">
        <v>0.41364893349786003</v>
      </c>
      <c r="AD2610" s="116">
        <v>742.95357949927802</v>
      </c>
      <c r="AF2610" s="116">
        <v>-1</v>
      </c>
      <c r="AG2610" s="116">
        <v>-1</v>
      </c>
      <c r="AH2610" s="116">
        <v>-1</v>
      </c>
      <c r="AI2610" s="116">
        <v>-1</v>
      </c>
      <c r="AJ2610" s="116">
        <v>0</v>
      </c>
      <c r="AM2610" s="116" t="s">
        <v>319</v>
      </c>
      <c r="AN2610" s="116">
        <v>-1</v>
      </c>
      <c r="AQ2610" s="116">
        <v>778</v>
      </c>
      <c r="AR2610" s="116" t="s">
        <v>329</v>
      </c>
      <c r="AS2610" s="116" t="s">
        <v>250</v>
      </c>
      <c r="AT2610" s="116" t="s">
        <v>268</v>
      </c>
      <c r="AV2610" s="116">
        <v>111.922223780048</v>
      </c>
      <c r="AW2610" s="116">
        <v>0.60255764759999997</v>
      </c>
    </row>
    <row r="2611" spans="1:49" x14ac:dyDescent="0.25">
      <c r="A2611" s="127">
        <v>200000</v>
      </c>
      <c r="B2611" s="127">
        <v>800000</v>
      </c>
      <c r="C2611" s="127">
        <v>800000</v>
      </c>
      <c r="D2611" s="116" t="s">
        <v>314</v>
      </c>
      <c r="E2611" s="116" t="s">
        <v>315</v>
      </c>
      <c r="F2611" s="116" t="s">
        <v>316</v>
      </c>
      <c r="G2611" s="116" t="s">
        <v>317</v>
      </c>
      <c r="H2611" s="116">
        <v>0.36</v>
      </c>
      <c r="I2611" s="116">
        <v>0.57999999999999996</v>
      </c>
      <c r="J2611" s="116" t="s">
        <v>268</v>
      </c>
      <c r="K2611" s="116">
        <v>0.11354178021183001</v>
      </c>
      <c r="L2611" s="116">
        <v>3910.21866138827</v>
      </c>
      <c r="M2611" s="116">
        <v>11.2841010196586</v>
      </c>
      <c r="N2611" s="116">
        <v>2.1770643868716499</v>
      </c>
      <c r="O2611" s="116">
        <v>1.2812169178621799</v>
      </c>
      <c r="P2611" s="116">
        <v>0.24718776612118001</v>
      </c>
      <c r="Q2611" s="116">
        <v>443.97318783154702</v>
      </c>
      <c r="R2611" s="116">
        <v>1310</v>
      </c>
      <c r="S2611" s="116" t="s">
        <v>318</v>
      </c>
      <c r="T2611" s="116">
        <v>1310</v>
      </c>
      <c r="U2611" s="116" t="s">
        <v>268</v>
      </c>
      <c r="V2611" s="116" t="s">
        <v>268</v>
      </c>
      <c r="Z2611" s="116">
        <v>0</v>
      </c>
      <c r="AA2611" s="116">
        <v>1</v>
      </c>
      <c r="AB2611" s="116">
        <v>1.2812169178621799</v>
      </c>
      <c r="AC2611" s="116">
        <v>0.24718776612118001</v>
      </c>
      <c r="AD2611" s="116">
        <v>443.97318783154299</v>
      </c>
      <c r="AF2611" s="116">
        <v>-1</v>
      </c>
      <c r="AG2611" s="116">
        <v>-1</v>
      </c>
      <c r="AH2611" s="116">
        <v>-1</v>
      </c>
      <c r="AI2611" s="116">
        <v>-1</v>
      </c>
      <c r="AJ2611" s="116">
        <v>0</v>
      </c>
      <c r="AM2611" s="116" t="s">
        <v>319</v>
      </c>
      <c r="AN2611" s="116">
        <v>-1</v>
      </c>
      <c r="AQ2611" s="116">
        <v>778</v>
      </c>
      <c r="AR2611" s="116" t="s">
        <v>329</v>
      </c>
      <c r="AS2611" s="116" t="s">
        <v>250</v>
      </c>
      <c r="AT2611" s="116" t="s">
        <v>268</v>
      </c>
      <c r="AV2611" s="116">
        <v>87.431800879929298</v>
      </c>
      <c r="AW2611" s="116">
        <v>0.36007557810000002</v>
      </c>
    </row>
    <row r="2612" spans="1:49" x14ac:dyDescent="0.25">
      <c r="A2612" s="127">
        <v>200000</v>
      </c>
      <c r="B2612" s="127">
        <v>800000</v>
      </c>
      <c r="C2612" s="127">
        <v>800000</v>
      </c>
      <c r="D2612" s="116" t="s">
        <v>314</v>
      </c>
      <c r="E2612" s="116" t="s">
        <v>315</v>
      </c>
      <c r="F2612" s="116" t="s">
        <v>316</v>
      </c>
      <c r="G2612" s="116" t="s">
        <v>317</v>
      </c>
      <c r="H2612" s="116">
        <v>0.36</v>
      </c>
      <c r="I2612" s="116">
        <v>0.57999999999999996</v>
      </c>
      <c r="J2612" s="116" t="s">
        <v>268</v>
      </c>
      <c r="K2612" s="116">
        <v>0.10675405410486</v>
      </c>
      <c r="L2612" s="116">
        <v>3910.21866138827</v>
      </c>
      <c r="M2612" s="116">
        <v>11.2841010196586</v>
      </c>
      <c r="N2612" s="116">
        <v>2.1770643868716499</v>
      </c>
      <c r="O2612" s="116">
        <v>1.2046235307774</v>
      </c>
      <c r="P2612" s="116">
        <v>0.23241044934586999</v>
      </c>
      <c r="Q2612" s="116">
        <v>417.43169453969603</v>
      </c>
      <c r="R2612" s="116">
        <v>1310</v>
      </c>
      <c r="S2612" s="116" t="s">
        <v>318</v>
      </c>
      <c r="T2612" s="116">
        <v>1310</v>
      </c>
      <c r="U2612" s="116" t="s">
        <v>268</v>
      </c>
      <c r="V2612" s="116" t="s">
        <v>268</v>
      </c>
      <c r="Z2612" s="116">
        <v>0</v>
      </c>
      <c r="AA2612" s="116">
        <v>1</v>
      </c>
      <c r="AB2612" s="116">
        <v>1.2046235307774</v>
      </c>
      <c r="AC2612" s="116">
        <v>0.23241044934586999</v>
      </c>
      <c r="AD2612" s="116">
        <v>417.43169453969603</v>
      </c>
      <c r="AF2612" s="116">
        <v>-1</v>
      </c>
      <c r="AG2612" s="116">
        <v>-1</v>
      </c>
      <c r="AH2612" s="116">
        <v>-1</v>
      </c>
      <c r="AI2612" s="116">
        <v>-1</v>
      </c>
      <c r="AJ2612" s="116">
        <v>0</v>
      </c>
      <c r="AM2612" s="116" t="s">
        <v>319</v>
      </c>
      <c r="AN2612" s="116">
        <v>-1</v>
      </c>
      <c r="AQ2612" s="116">
        <v>778</v>
      </c>
      <c r="AR2612" s="116" t="s">
        <v>329</v>
      </c>
      <c r="AS2612" s="116" t="s">
        <v>250</v>
      </c>
      <c r="AT2612" s="116" t="s">
        <v>268</v>
      </c>
      <c r="AV2612" s="116">
        <v>83.9431501931643</v>
      </c>
      <c r="AW2612" s="116">
        <v>0.33854963059999998</v>
      </c>
    </row>
    <row r="2613" spans="1:49" x14ac:dyDescent="0.25">
      <c r="A2613" s="127">
        <v>200000</v>
      </c>
      <c r="B2613" s="127">
        <v>800000</v>
      </c>
      <c r="C2613" s="127">
        <v>800000</v>
      </c>
      <c r="D2613" s="116" t="s">
        <v>314</v>
      </c>
      <c r="E2613" s="116" t="s">
        <v>315</v>
      </c>
      <c r="F2613" s="116" t="s">
        <v>316</v>
      </c>
      <c r="G2613" s="116" t="s">
        <v>317</v>
      </c>
      <c r="H2613" s="116">
        <v>0.36</v>
      </c>
      <c r="I2613" s="116">
        <v>0.57999999999999996</v>
      </c>
      <c r="J2613" s="116" t="s">
        <v>268</v>
      </c>
      <c r="K2613" s="116">
        <v>2.4417344943990001E-2</v>
      </c>
      <c r="L2613" s="116">
        <v>3896.1982446932502</v>
      </c>
      <c r="M2613" s="116">
        <v>11.800041823897599</v>
      </c>
      <c r="N2613" s="116">
        <v>2.3422930365677601</v>
      </c>
      <c r="O2613" s="116">
        <v>0.28812569156767998</v>
      </c>
      <c r="P2613" s="116">
        <v>5.719257703379E-2</v>
      </c>
      <c r="Q2613" s="116">
        <v>95.134816510866898</v>
      </c>
      <c r="R2613" s="116">
        <v>1310</v>
      </c>
      <c r="S2613" s="116" t="s">
        <v>318</v>
      </c>
      <c r="T2613" s="116">
        <v>1310</v>
      </c>
      <c r="U2613" s="116" t="s">
        <v>268</v>
      </c>
      <c r="V2613" s="116" t="s">
        <v>268</v>
      </c>
      <c r="Z2613" s="116">
        <v>0</v>
      </c>
      <c r="AA2613" s="116">
        <v>1</v>
      </c>
      <c r="AB2613" s="116">
        <v>0.28812569156767998</v>
      </c>
      <c r="AC2613" s="116">
        <v>5.719257703379E-2</v>
      </c>
      <c r="AD2613" s="116">
        <v>95.134816510865704</v>
      </c>
      <c r="AF2613" s="116">
        <v>-1</v>
      </c>
      <c r="AG2613" s="116">
        <v>-1</v>
      </c>
      <c r="AH2613" s="116">
        <v>-1</v>
      </c>
      <c r="AI2613" s="116">
        <v>-1</v>
      </c>
      <c r="AJ2613" s="116">
        <v>0</v>
      </c>
      <c r="AM2613" s="116" t="s">
        <v>319</v>
      </c>
      <c r="AN2613" s="116">
        <v>-1</v>
      </c>
      <c r="AQ2613" s="116">
        <v>778</v>
      </c>
      <c r="AR2613" s="116" t="s">
        <v>329</v>
      </c>
      <c r="AS2613" s="116" t="s">
        <v>250</v>
      </c>
      <c r="AT2613" s="116" t="s">
        <v>268</v>
      </c>
      <c r="AV2613" s="116">
        <v>39.991235287493602</v>
      </c>
      <c r="AW2613" s="116">
        <v>7.7157191E-2</v>
      </c>
    </row>
    <row r="2614" spans="1:49" x14ac:dyDescent="0.25">
      <c r="A2614" s="127">
        <v>200000</v>
      </c>
      <c r="B2614" s="127">
        <v>800000</v>
      </c>
      <c r="C2614" s="127">
        <v>800000</v>
      </c>
      <c r="D2614" s="116" t="s">
        <v>314</v>
      </c>
      <c r="E2614" s="116" t="s">
        <v>315</v>
      </c>
      <c r="F2614" s="116" t="s">
        <v>316</v>
      </c>
      <c r="G2614" s="116" t="s">
        <v>317</v>
      </c>
      <c r="H2614" s="116">
        <v>0.36</v>
      </c>
      <c r="I2614" s="116">
        <v>0.57999999999999996</v>
      </c>
      <c r="J2614" s="116" t="s">
        <v>268</v>
      </c>
      <c r="K2614" s="116">
        <v>4.5992113860109998E-2</v>
      </c>
      <c r="L2614" s="116">
        <v>3896.1982446932502</v>
      </c>
      <c r="M2614" s="116">
        <v>11.800041823897599</v>
      </c>
      <c r="N2614" s="116">
        <v>2.3422930365677601</v>
      </c>
      <c r="O2614" s="116">
        <v>0.54270886711884003</v>
      </c>
      <c r="P2614" s="116">
        <v>0.10772700803158</v>
      </c>
      <c r="Q2614" s="116">
        <v>179.19439329151999</v>
      </c>
      <c r="R2614" s="116">
        <v>1310</v>
      </c>
      <c r="S2614" s="116" t="s">
        <v>318</v>
      </c>
      <c r="T2614" s="116">
        <v>1310</v>
      </c>
      <c r="U2614" s="116" t="s">
        <v>268</v>
      </c>
      <c r="V2614" s="116" t="s">
        <v>268</v>
      </c>
      <c r="Z2614" s="116">
        <v>0</v>
      </c>
      <c r="AA2614" s="116">
        <v>1</v>
      </c>
      <c r="AB2614" s="116">
        <v>0.54270886711884003</v>
      </c>
      <c r="AC2614" s="116">
        <v>0.10772700803158</v>
      </c>
      <c r="AD2614" s="116">
        <v>179.19439329151999</v>
      </c>
      <c r="AF2614" s="116">
        <v>-1</v>
      </c>
      <c r="AG2614" s="116">
        <v>-1</v>
      </c>
      <c r="AH2614" s="116">
        <v>-1</v>
      </c>
      <c r="AI2614" s="116">
        <v>-1</v>
      </c>
      <c r="AJ2614" s="116">
        <v>0</v>
      </c>
      <c r="AM2614" s="116" t="s">
        <v>319</v>
      </c>
      <c r="AN2614" s="116">
        <v>-1</v>
      </c>
      <c r="AQ2614" s="116">
        <v>778</v>
      </c>
      <c r="AR2614" s="116" t="s">
        <v>329</v>
      </c>
      <c r="AS2614" s="116" t="s">
        <v>250</v>
      </c>
      <c r="AT2614" s="116" t="s">
        <v>268</v>
      </c>
      <c r="AV2614" s="116">
        <v>56.170079842771003</v>
      </c>
      <c r="AW2614" s="116">
        <v>0.14533203019999999</v>
      </c>
    </row>
    <row r="2615" spans="1:49" x14ac:dyDescent="0.25">
      <c r="A2615" s="127">
        <v>200000</v>
      </c>
      <c r="B2615" s="127">
        <v>800000</v>
      </c>
      <c r="C2615" s="127">
        <v>800000</v>
      </c>
      <c r="D2615" s="116" t="s">
        <v>314</v>
      </c>
      <c r="E2615" s="116" t="s">
        <v>315</v>
      </c>
      <c r="F2615" s="116" t="s">
        <v>316</v>
      </c>
      <c r="G2615" s="116" t="s">
        <v>317</v>
      </c>
      <c r="H2615" s="116">
        <v>0.36</v>
      </c>
      <c r="I2615" s="116">
        <v>0.57999999999999996</v>
      </c>
      <c r="J2615" s="116" t="s">
        <v>268</v>
      </c>
      <c r="K2615" s="116">
        <v>5.9688700072770003E-2</v>
      </c>
      <c r="L2615" s="116">
        <v>3896.1982446932502</v>
      </c>
      <c r="M2615" s="116">
        <v>11.800041823897599</v>
      </c>
      <c r="N2615" s="116">
        <v>2.3422930365677601</v>
      </c>
      <c r="O2615" s="116">
        <v>0.70432915727280998</v>
      </c>
      <c r="P2615" s="116">
        <v>0.13980842654223999</v>
      </c>
      <c r="Q2615" s="116">
        <v>232.55900845156401</v>
      </c>
      <c r="R2615" s="116">
        <v>1310</v>
      </c>
      <c r="S2615" s="116" t="s">
        <v>318</v>
      </c>
      <c r="T2615" s="116">
        <v>1310</v>
      </c>
      <c r="U2615" s="116" t="s">
        <v>268</v>
      </c>
      <c r="V2615" s="116" t="s">
        <v>268</v>
      </c>
      <c r="Z2615" s="116">
        <v>0</v>
      </c>
      <c r="AA2615" s="116">
        <v>1</v>
      </c>
      <c r="AB2615" s="116">
        <v>0.70432915727280998</v>
      </c>
      <c r="AC2615" s="116">
        <v>0.13980842654223999</v>
      </c>
      <c r="AD2615" s="116">
        <v>232.55900845156401</v>
      </c>
      <c r="AF2615" s="116">
        <v>-1</v>
      </c>
      <c r="AG2615" s="116">
        <v>-1</v>
      </c>
      <c r="AH2615" s="116">
        <v>-1</v>
      </c>
      <c r="AI2615" s="116">
        <v>-1</v>
      </c>
      <c r="AJ2615" s="116">
        <v>0</v>
      </c>
      <c r="AM2615" s="116" t="s">
        <v>319</v>
      </c>
      <c r="AN2615" s="116">
        <v>-1</v>
      </c>
      <c r="AQ2615" s="116">
        <v>778</v>
      </c>
      <c r="AR2615" s="116" t="s">
        <v>329</v>
      </c>
      <c r="AS2615" s="116" t="s">
        <v>250</v>
      </c>
      <c r="AT2615" s="116" t="s">
        <v>268</v>
      </c>
      <c r="AV2615" s="116">
        <v>67.8001672380922</v>
      </c>
      <c r="AW2615" s="116">
        <v>0.18861233450000001</v>
      </c>
    </row>
    <row r="2616" spans="1:49" x14ac:dyDescent="0.25">
      <c r="A2616" s="127">
        <v>200000</v>
      </c>
      <c r="B2616" s="127">
        <v>800000</v>
      </c>
      <c r="C2616" s="127">
        <v>800000</v>
      </c>
      <c r="D2616" s="116" t="s">
        <v>314</v>
      </c>
      <c r="E2616" s="116" t="s">
        <v>315</v>
      </c>
      <c r="F2616" s="116" t="s">
        <v>316</v>
      </c>
      <c r="G2616" s="116" t="s">
        <v>317</v>
      </c>
      <c r="H2616" s="116">
        <v>0.36</v>
      </c>
      <c r="I2616" s="116">
        <v>0.57999999999999996</v>
      </c>
      <c r="J2616" s="116" t="s">
        <v>268</v>
      </c>
      <c r="K2616" s="116">
        <v>0.43023206720718998</v>
      </c>
      <c r="L2616" s="116">
        <v>3896.1982446932502</v>
      </c>
      <c r="M2616" s="116">
        <v>11.800041823897599</v>
      </c>
      <c r="N2616" s="116">
        <v>2.3422930365677601</v>
      </c>
      <c r="O2616" s="116">
        <v>5.0767563870267898</v>
      </c>
      <c r="P2616" s="116">
        <v>1.0077295751275599</v>
      </c>
      <c r="Q2616" s="116">
        <v>1676.2694250633999</v>
      </c>
      <c r="R2616" s="116">
        <v>1310</v>
      </c>
      <c r="S2616" s="116" t="s">
        <v>318</v>
      </c>
      <c r="T2616" s="116">
        <v>1310</v>
      </c>
      <c r="U2616" s="116" t="s">
        <v>268</v>
      </c>
      <c r="V2616" s="116" t="s">
        <v>268</v>
      </c>
      <c r="Z2616" s="116">
        <v>0</v>
      </c>
      <c r="AA2616" s="116">
        <v>1</v>
      </c>
      <c r="AB2616" s="116">
        <v>5.0767563870267898</v>
      </c>
      <c r="AC2616" s="116">
        <v>1.0077295751275599</v>
      </c>
      <c r="AD2616" s="116">
        <v>1676.2694250633999</v>
      </c>
      <c r="AF2616" s="116">
        <v>-1</v>
      </c>
      <c r="AG2616" s="116">
        <v>-1</v>
      </c>
      <c r="AH2616" s="116">
        <v>-1</v>
      </c>
      <c r="AI2616" s="116">
        <v>-1</v>
      </c>
      <c r="AJ2616" s="116">
        <v>0</v>
      </c>
      <c r="AM2616" s="116" t="s">
        <v>319</v>
      </c>
      <c r="AN2616" s="116">
        <v>-1</v>
      </c>
      <c r="AQ2616" s="116">
        <v>778</v>
      </c>
      <c r="AR2616" s="116" t="s">
        <v>329</v>
      </c>
      <c r="AS2616" s="116" t="s">
        <v>250</v>
      </c>
      <c r="AT2616" s="116" t="s">
        <v>268</v>
      </c>
      <c r="AV2616" s="116">
        <v>169.673461121462</v>
      </c>
      <c r="AW2616" s="116">
        <v>1.3595048054000001</v>
      </c>
    </row>
    <row r="2617" spans="1:49" x14ac:dyDescent="0.25">
      <c r="A2617" s="127">
        <v>200000</v>
      </c>
      <c r="B2617" s="127">
        <v>800000</v>
      </c>
      <c r="C2617" s="127">
        <v>800000</v>
      </c>
      <c r="D2617" s="116" t="s">
        <v>314</v>
      </c>
      <c r="E2617" s="116" t="s">
        <v>315</v>
      </c>
      <c r="F2617" s="116" t="s">
        <v>316</v>
      </c>
      <c r="G2617" s="116" t="s">
        <v>317</v>
      </c>
      <c r="H2617" s="116">
        <v>0.36</v>
      </c>
      <c r="I2617" s="116">
        <v>0.57999999999999996</v>
      </c>
      <c r="J2617" s="116" t="s">
        <v>268</v>
      </c>
      <c r="K2617" s="116">
        <v>5.7433227514789999E-2</v>
      </c>
      <c r="L2617" s="116">
        <v>3896.1982446932502</v>
      </c>
      <c r="M2617" s="116">
        <v>11.800041823897599</v>
      </c>
      <c r="N2617" s="116">
        <v>2.3422930365677601</v>
      </c>
      <c r="O2617" s="116">
        <v>0.67771448675599</v>
      </c>
      <c r="P2617" s="116">
        <v>0.13452544887550999</v>
      </c>
      <c r="Q2617" s="116">
        <v>223.77124023020801</v>
      </c>
      <c r="R2617" s="116">
        <v>1310</v>
      </c>
      <c r="S2617" s="116" t="s">
        <v>318</v>
      </c>
      <c r="T2617" s="116">
        <v>1310</v>
      </c>
      <c r="U2617" s="116" t="s">
        <v>268</v>
      </c>
      <c r="V2617" s="116" t="s">
        <v>268</v>
      </c>
      <c r="Z2617" s="116">
        <v>0</v>
      </c>
      <c r="AA2617" s="116">
        <v>1</v>
      </c>
      <c r="AB2617" s="116">
        <v>0.67771448675599</v>
      </c>
      <c r="AC2617" s="116">
        <v>0.13452544887550999</v>
      </c>
      <c r="AD2617" s="116">
        <v>223.77124023021</v>
      </c>
      <c r="AF2617" s="116">
        <v>-1</v>
      </c>
      <c r="AG2617" s="116">
        <v>-1</v>
      </c>
      <c r="AH2617" s="116">
        <v>-1</v>
      </c>
      <c r="AI2617" s="116">
        <v>-1</v>
      </c>
      <c r="AJ2617" s="116">
        <v>0</v>
      </c>
      <c r="AM2617" s="116" t="s">
        <v>319</v>
      </c>
      <c r="AN2617" s="116">
        <v>-1</v>
      </c>
      <c r="AQ2617" s="116">
        <v>778</v>
      </c>
      <c r="AR2617" s="116" t="s">
        <v>329</v>
      </c>
      <c r="AS2617" s="116" t="s">
        <v>250</v>
      </c>
      <c r="AT2617" s="116" t="s">
        <v>268</v>
      </c>
      <c r="AV2617" s="116">
        <v>109.310087697393</v>
      </c>
      <c r="AW2617" s="116">
        <v>0.1814851908</v>
      </c>
    </row>
    <row r="2618" spans="1:49" x14ac:dyDescent="0.25">
      <c r="A2618" s="127">
        <v>200000</v>
      </c>
      <c r="B2618" s="127">
        <v>800000</v>
      </c>
      <c r="C2618" s="127">
        <v>800000</v>
      </c>
      <c r="D2618" s="116" t="s">
        <v>314</v>
      </c>
      <c r="E2618" s="116" t="s">
        <v>315</v>
      </c>
      <c r="F2618" s="116" t="s">
        <v>316</v>
      </c>
      <c r="G2618" s="116" t="s">
        <v>317</v>
      </c>
      <c r="H2618" s="116">
        <v>0.36</v>
      </c>
      <c r="I2618" s="116">
        <v>0.57999999999999996</v>
      </c>
      <c r="J2618" s="116" t="s">
        <v>268</v>
      </c>
      <c r="K2618" s="116">
        <v>0.10443554528775</v>
      </c>
      <c r="L2618" s="116">
        <v>3861.6230913138802</v>
      </c>
      <c r="M2618" s="116">
        <v>11.8705447467231</v>
      </c>
      <c r="N2618" s="116">
        <v>2.31275161416302</v>
      </c>
      <c r="O2618" s="116">
        <v>1.23970681348669</v>
      </c>
      <c r="P2618" s="116">
        <v>0.24153347594023999</v>
      </c>
      <c r="Q2618" s="116">
        <v>403.29071323713998</v>
      </c>
      <c r="R2618" s="116">
        <v>1210</v>
      </c>
      <c r="S2618" s="116" t="s">
        <v>318</v>
      </c>
      <c r="T2618" s="116">
        <v>1210</v>
      </c>
      <c r="U2618" s="116" t="s">
        <v>268</v>
      </c>
      <c r="V2618" s="116" t="s">
        <v>268</v>
      </c>
      <c r="Z2618" s="116">
        <v>0</v>
      </c>
      <c r="AA2618" s="116">
        <v>1</v>
      </c>
      <c r="AB2618" s="116">
        <v>1.23970681348669</v>
      </c>
      <c r="AC2618" s="116">
        <v>0.24153347594023999</v>
      </c>
      <c r="AD2618" s="116">
        <v>403.29071323713998</v>
      </c>
      <c r="AF2618" s="116">
        <v>-1</v>
      </c>
      <c r="AG2618" s="116">
        <v>-1</v>
      </c>
      <c r="AH2618" s="116">
        <v>-1</v>
      </c>
      <c r="AI2618" s="116">
        <v>-1</v>
      </c>
      <c r="AJ2618" s="116">
        <v>0</v>
      </c>
      <c r="AM2618" s="116" t="s">
        <v>319</v>
      </c>
      <c r="AN2618" s="116">
        <v>-1</v>
      </c>
      <c r="AQ2618" s="116">
        <v>778</v>
      </c>
      <c r="AR2618" s="116" t="s">
        <v>329</v>
      </c>
      <c r="AS2618" s="116" t="s">
        <v>250</v>
      </c>
      <c r="AT2618" s="116" t="s">
        <v>268</v>
      </c>
      <c r="AV2618" s="116">
        <v>129.35058394129601</v>
      </c>
      <c r="AW2618" s="116">
        <v>0.3270808704</v>
      </c>
    </row>
    <row r="2619" spans="1:49" x14ac:dyDescent="0.25">
      <c r="A2619" s="127">
        <v>200000</v>
      </c>
      <c r="B2619" s="127">
        <v>800000</v>
      </c>
      <c r="C2619" s="127">
        <v>800000</v>
      </c>
      <c r="D2619" s="116" t="s">
        <v>314</v>
      </c>
      <c r="E2619" s="116" t="s">
        <v>315</v>
      </c>
      <c r="F2619" s="116" t="s">
        <v>316</v>
      </c>
      <c r="G2619" s="116" t="s">
        <v>317</v>
      </c>
      <c r="H2619" s="116">
        <v>0.36</v>
      </c>
      <c r="I2619" s="116">
        <v>0.57999999999999996</v>
      </c>
      <c r="J2619" s="116" t="s">
        <v>268</v>
      </c>
      <c r="K2619" s="116">
        <v>0.1178695494416</v>
      </c>
      <c r="L2619" s="116">
        <v>3861.6230913138802</v>
      </c>
      <c r="M2619" s="116">
        <v>11.8705447467231</v>
      </c>
      <c r="N2619" s="116">
        <v>2.31275161416302</v>
      </c>
      <c r="O2619" s="116">
        <v>1.3991757609226201</v>
      </c>
      <c r="P2619" s="116">
        <v>0.27260299073173</v>
      </c>
      <c r="Q2619" s="116">
        <v>455.16777388644999</v>
      </c>
      <c r="R2619" s="116">
        <v>1310</v>
      </c>
      <c r="S2619" s="116" t="s">
        <v>318</v>
      </c>
      <c r="T2619" s="116">
        <v>1310</v>
      </c>
      <c r="U2619" s="116" t="s">
        <v>268</v>
      </c>
      <c r="V2619" s="116" t="s">
        <v>268</v>
      </c>
      <c r="Z2619" s="116">
        <v>0</v>
      </c>
      <c r="AA2619" s="116">
        <v>1</v>
      </c>
      <c r="AB2619" s="116">
        <v>1.3991757609226201</v>
      </c>
      <c r="AC2619" s="116">
        <v>0.27260299073173</v>
      </c>
      <c r="AD2619" s="116">
        <v>455.16777388644999</v>
      </c>
      <c r="AF2619" s="116">
        <v>-1</v>
      </c>
      <c r="AG2619" s="116">
        <v>-1</v>
      </c>
      <c r="AH2619" s="116">
        <v>-1</v>
      </c>
      <c r="AI2619" s="116">
        <v>-1</v>
      </c>
      <c r="AJ2619" s="116">
        <v>0</v>
      </c>
      <c r="AM2619" s="116" t="s">
        <v>319</v>
      </c>
      <c r="AN2619" s="116">
        <v>-1</v>
      </c>
      <c r="AQ2619" s="116">
        <v>778</v>
      </c>
      <c r="AR2619" s="116" t="s">
        <v>329</v>
      </c>
      <c r="AS2619" s="116" t="s">
        <v>250</v>
      </c>
      <c r="AT2619" s="116" t="s">
        <v>268</v>
      </c>
      <c r="AV2619" s="116">
        <v>89.315881780261904</v>
      </c>
      <c r="AW2619" s="116">
        <v>0.36915472329999999</v>
      </c>
    </row>
    <row r="2620" spans="1:49" x14ac:dyDescent="0.25">
      <c r="A2620" s="127">
        <v>200000</v>
      </c>
      <c r="B2620" s="127">
        <v>800000</v>
      </c>
      <c r="C2620" s="127">
        <v>800000</v>
      </c>
      <c r="D2620" s="116" t="s">
        <v>314</v>
      </c>
      <c r="E2620" s="116" t="s">
        <v>315</v>
      </c>
      <c r="F2620" s="116" t="s">
        <v>316</v>
      </c>
      <c r="G2620" s="116" t="s">
        <v>317</v>
      </c>
      <c r="H2620" s="116">
        <v>0.36</v>
      </c>
      <c r="I2620" s="116">
        <v>0.57999999999999996</v>
      </c>
      <c r="J2620" s="116" t="s">
        <v>268</v>
      </c>
      <c r="K2620" s="116">
        <v>7.6880712581E-3</v>
      </c>
      <c r="L2620" s="116">
        <v>3861.6230913138802</v>
      </c>
      <c r="M2620" s="116">
        <v>11.8705447467231</v>
      </c>
      <c r="N2620" s="116">
        <v>2.31275161416302</v>
      </c>
      <c r="O2620" s="116">
        <v>9.1261593885289996E-2</v>
      </c>
      <c r="P2620" s="116">
        <v>1.7780599211970002E-2</v>
      </c>
      <c r="Q2620" s="116">
        <v>29.688433497953302</v>
      </c>
      <c r="R2620" s="116">
        <v>1310</v>
      </c>
      <c r="S2620" s="116" t="s">
        <v>318</v>
      </c>
      <c r="T2620" s="116">
        <v>1310</v>
      </c>
      <c r="U2620" s="116" t="s">
        <v>268</v>
      </c>
      <c r="V2620" s="116" t="s">
        <v>268</v>
      </c>
      <c r="Z2620" s="116">
        <v>0</v>
      </c>
      <c r="AA2620" s="116">
        <v>1</v>
      </c>
      <c r="AB2620" s="116">
        <v>9.1261593885289996E-2</v>
      </c>
      <c r="AC2620" s="116">
        <v>1.7780599211970002E-2</v>
      </c>
      <c r="AD2620" s="116">
        <v>29.6884334979543</v>
      </c>
      <c r="AF2620" s="116">
        <v>-1</v>
      </c>
      <c r="AG2620" s="116">
        <v>-1</v>
      </c>
      <c r="AH2620" s="116">
        <v>-1</v>
      </c>
      <c r="AI2620" s="116">
        <v>-1</v>
      </c>
      <c r="AJ2620" s="116">
        <v>0</v>
      </c>
      <c r="AM2620" s="116" t="s">
        <v>319</v>
      </c>
      <c r="AN2620" s="116">
        <v>-1</v>
      </c>
      <c r="AQ2620" s="116">
        <v>778</v>
      </c>
      <c r="AR2620" s="116" t="s">
        <v>329</v>
      </c>
      <c r="AS2620" s="116" t="s">
        <v>250</v>
      </c>
      <c r="AT2620" s="116" t="s">
        <v>268</v>
      </c>
      <c r="AV2620" s="116">
        <v>23.004240184395101</v>
      </c>
      <c r="AW2620" s="116">
        <v>2.4078210499999999E-2</v>
      </c>
    </row>
    <row r="2621" spans="1:49" x14ac:dyDescent="0.25">
      <c r="A2621" s="127">
        <v>200000</v>
      </c>
      <c r="B2621" s="127">
        <v>800000</v>
      </c>
      <c r="C2621" s="127">
        <v>800000</v>
      </c>
      <c r="D2621" s="116" t="s">
        <v>314</v>
      </c>
      <c r="E2621" s="116" t="s">
        <v>315</v>
      </c>
      <c r="F2621" s="116" t="s">
        <v>316</v>
      </c>
      <c r="G2621" s="116" t="s">
        <v>317</v>
      </c>
      <c r="H2621" s="116">
        <v>0.36</v>
      </c>
      <c r="I2621" s="116">
        <v>0.57999999999999996</v>
      </c>
      <c r="J2621" s="116" t="s">
        <v>268</v>
      </c>
      <c r="K2621" s="116">
        <v>1.8943775624420001E-2</v>
      </c>
      <c r="L2621" s="116">
        <v>3861.6230913138802</v>
      </c>
      <c r="M2621" s="116">
        <v>11.8705447467231</v>
      </c>
      <c r="N2621" s="116">
        <v>2.31275161416302</v>
      </c>
      <c r="O2621" s="116">
        <v>0.22487293622162999</v>
      </c>
      <c r="P2621" s="116">
        <v>4.3812247653729999E-2</v>
      </c>
      <c r="Q2621" s="116">
        <v>73.153721387952601</v>
      </c>
      <c r="R2621" s="116">
        <v>1310</v>
      </c>
      <c r="S2621" s="116" t="s">
        <v>318</v>
      </c>
      <c r="T2621" s="116">
        <v>1310</v>
      </c>
      <c r="U2621" s="116" t="s">
        <v>268</v>
      </c>
      <c r="V2621" s="116" t="s">
        <v>268</v>
      </c>
      <c r="Z2621" s="116">
        <v>0</v>
      </c>
      <c r="AA2621" s="116">
        <v>1</v>
      </c>
      <c r="AB2621" s="116">
        <v>0.22487293622162999</v>
      </c>
      <c r="AC2621" s="116">
        <v>4.3812247653729999E-2</v>
      </c>
      <c r="AD2621" s="116">
        <v>73.153721387950696</v>
      </c>
      <c r="AF2621" s="116">
        <v>-1</v>
      </c>
      <c r="AG2621" s="116">
        <v>-1</v>
      </c>
      <c r="AH2621" s="116">
        <v>-1</v>
      </c>
      <c r="AI2621" s="116">
        <v>-1</v>
      </c>
      <c r="AJ2621" s="116">
        <v>0</v>
      </c>
      <c r="AM2621" s="116" t="s">
        <v>319</v>
      </c>
      <c r="AN2621" s="116">
        <v>-1</v>
      </c>
      <c r="AQ2621" s="116">
        <v>778</v>
      </c>
      <c r="AR2621" s="116" t="s">
        <v>329</v>
      </c>
      <c r="AS2621" s="116" t="s">
        <v>250</v>
      </c>
      <c r="AT2621" s="116" t="s">
        <v>268</v>
      </c>
      <c r="AV2621" s="116">
        <v>44.858389063153098</v>
      </c>
      <c r="AW2621" s="116">
        <v>5.9329863300000001E-2</v>
      </c>
    </row>
    <row r="2622" spans="1:49" x14ac:dyDescent="0.25">
      <c r="A2622" s="127">
        <v>200000</v>
      </c>
      <c r="B2622" s="127">
        <v>800000</v>
      </c>
      <c r="C2622" s="127">
        <v>800000</v>
      </c>
      <c r="D2622" s="116" t="s">
        <v>314</v>
      </c>
      <c r="E2622" s="116" t="s">
        <v>315</v>
      </c>
      <c r="F2622" s="116" t="s">
        <v>316</v>
      </c>
      <c r="G2622" s="116" t="s">
        <v>317</v>
      </c>
      <c r="H2622" s="116">
        <v>0.36</v>
      </c>
      <c r="I2622" s="116">
        <v>0.57999999999999996</v>
      </c>
      <c r="J2622" s="116" t="s">
        <v>268</v>
      </c>
      <c r="K2622" s="116">
        <v>7.2540686191489998E-2</v>
      </c>
      <c r="L2622" s="116">
        <v>3861.6230913138802</v>
      </c>
      <c r="M2622" s="116">
        <v>11.8705447467231</v>
      </c>
      <c r="N2622" s="116">
        <v>2.31275161416302</v>
      </c>
      <c r="O2622" s="116">
        <v>0.86109746139409005</v>
      </c>
      <c r="P2622" s="116">
        <v>0.16776858908185999</v>
      </c>
      <c r="Q2622" s="116">
        <v>280.124788856816</v>
      </c>
      <c r="R2622" s="116">
        <v>1310</v>
      </c>
      <c r="S2622" s="116" t="s">
        <v>318</v>
      </c>
      <c r="T2622" s="116">
        <v>1310</v>
      </c>
      <c r="U2622" s="116" t="s">
        <v>268</v>
      </c>
      <c r="V2622" s="116" t="s">
        <v>268</v>
      </c>
      <c r="Z2622" s="116">
        <v>0</v>
      </c>
      <c r="AA2622" s="116">
        <v>1</v>
      </c>
      <c r="AB2622" s="116">
        <v>0.86109746139409005</v>
      </c>
      <c r="AC2622" s="116">
        <v>0.16776858908185999</v>
      </c>
      <c r="AD2622" s="116">
        <v>280.12478885681702</v>
      </c>
      <c r="AF2622" s="116">
        <v>-1</v>
      </c>
      <c r="AG2622" s="116">
        <v>-1</v>
      </c>
      <c r="AH2622" s="116">
        <v>-1</v>
      </c>
      <c r="AI2622" s="116">
        <v>-1</v>
      </c>
      <c r="AJ2622" s="116">
        <v>0</v>
      </c>
      <c r="AM2622" s="116" t="s">
        <v>319</v>
      </c>
      <c r="AN2622" s="116">
        <v>-1</v>
      </c>
      <c r="AQ2622" s="116">
        <v>778</v>
      </c>
      <c r="AR2622" s="116" t="s">
        <v>329</v>
      </c>
      <c r="AS2622" s="116" t="s">
        <v>250</v>
      </c>
      <c r="AT2622" s="116" t="s">
        <v>268</v>
      </c>
      <c r="AV2622" s="116">
        <v>82.607261914245697</v>
      </c>
      <c r="AW2622" s="116">
        <v>0.2271896098</v>
      </c>
    </row>
    <row r="2623" spans="1:49" x14ac:dyDescent="0.25">
      <c r="A2623" s="127">
        <v>200000</v>
      </c>
      <c r="B2623" s="127">
        <v>800000</v>
      </c>
      <c r="C2623" s="127">
        <v>800000</v>
      </c>
      <c r="D2623" s="116" t="s">
        <v>314</v>
      </c>
      <c r="E2623" s="116" t="s">
        <v>315</v>
      </c>
      <c r="F2623" s="116" t="s">
        <v>316</v>
      </c>
      <c r="G2623" s="116" t="s">
        <v>317</v>
      </c>
      <c r="H2623" s="116">
        <v>0.36</v>
      </c>
      <c r="I2623" s="116">
        <v>0.57999999999999996</v>
      </c>
      <c r="J2623" s="116" t="s">
        <v>268</v>
      </c>
      <c r="K2623" s="116">
        <v>0.14508539087822001</v>
      </c>
      <c r="L2623" s="116">
        <v>3861.6230913138802</v>
      </c>
      <c r="M2623" s="116">
        <v>11.8705447467231</v>
      </c>
      <c r="N2623" s="116">
        <v>2.31275161416302</v>
      </c>
      <c r="O2623" s="116">
        <v>1.72224262451579</v>
      </c>
      <c r="P2623" s="116">
        <v>0.33554647194509002</v>
      </c>
      <c r="Q2623" s="116">
        <v>560.26509562765898</v>
      </c>
      <c r="R2623" s="116">
        <v>1310</v>
      </c>
      <c r="S2623" s="116" t="s">
        <v>318</v>
      </c>
      <c r="T2623" s="116">
        <v>1310</v>
      </c>
      <c r="U2623" s="116" t="s">
        <v>268</v>
      </c>
      <c r="V2623" s="116" t="s">
        <v>268</v>
      </c>
      <c r="Z2623" s="116">
        <v>0</v>
      </c>
      <c r="AA2623" s="116">
        <v>1</v>
      </c>
      <c r="AB2623" s="116">
        <v>1.72224262451579</v>
      </c>
      <c r="AC2623" s="116">
        <v>0.33554647194509002</v>
      </c>
      <c r="AD2623" s="116">
        <v>560.26509562765898</v>
      </c>
      <c r="AF2623" s="116">
        <v>-1</v>
      </c>
      <c r="AG2623" s="116">
        <v>-1</v>
      </c>
      <c r="AH2623" s="116">
        <v>-1</v>
      </c>
      <c r="AI2623" s="116">
        <v>-1</v>
      </c>
      <c r="AJ2623" s="116">
        <v>0</v>
      </c>
      <c r="AM2623" s="116" t="s">
        <v>319</v>
      </c>
      <c r="AN2623" s="116">
        <v>-1</v>
      </c>
      <c r="AQ2623" s="116">
        <v>778</v>
      </c>
      <c r="AR2623" s="116" t="s">
        <v>329</v>
      </c>
      <c r="AS2623" s="116" t="s">
        <v>250</v>
      </c>
      <c r="AT2623" s="116" t="s">
        <v>268</v>
      </c>
      <c r="AV2623" s="116">
        <v>101.029987040215</v>
      </c>
      <c r="AW2623" s="116">
        <v>0.45439180509999999</v>
      </c>
    </row>
    <row r="2624" spans="1:49" x14ac:dyDescent="0.25">
      <c r="A2624" s="127">
        <v>200000</v>
      </c>
      <c r="B2624" s="127">
        <v>800000</v>
      </c>
      <c r="C2624" s="127">
        <v>800000</v>
      </c>
      <c r="D2624" s="116" t="s">
        <v>314</v>
      </c>
      <c r="E2624" s="116" t="s">
        <v>315</v>
      </c>
      <c r="F2624" s="116" t="s">
        <v>316</v>
      </c>
      <c r="G2624" s="116" t="s">
        <v>317</v>
      </c>
      <c r="H2624" s="116">
        <v>0.36</v>
      </c>
      <c r="I2624" s="116">
        <v>0.57999999999999996</v>
      </c>
      <c r="J2624" s="116" t="s">
        <v>268</v>
      </c>
      <c r="K2624" s="116">
        <v>0.15120043491727</v>
      </c>
      <c r="L2624" s="116">
        <v>3861.6230913138802</v>
      </c>
      <c r="M2624" s="116">
        <v>11.8705447467231</v>
      </c>
      <c r="N2624" s="116">
        <v>2.31275161416302</v>
      </c>
      <c r="O2624" s="116">
        <v>1.7948315284095</v>
      </c>
      <c r="P2624" s="116">
        <v>0.34968904991707001</v>
      </c>
      <c r="Q2624" s="116">
        <v>583.87909089324796</v>
      </c>
      <c r="R2624" s="116">
        <v>1310</v>
      </c>
      <c r="S2624" s="116" t="s">
        <v>318</v>
      </c>
      <c r="T2624" s="116">
        <v>1310</v>
      </c>
      <c r="U2624" s="116" t="s">
        <v>268</v>
      </c>
      <c r="V2624" s="116" t="s">
        <v>268</v>
      </c>
      <c r="Z2624" s="116">
        <v>0</v>
      </c>
      <c r="AA2624" s="116">
        <v>1</v>
      </c>
      <c r="AB2624" s="116">
        <v>1.7948315284095</v>
      </c>
      <c r="AC2624" s="116">
        <v>0.34968904991707001</v>
      </c>
      <c r="AD2624" s="116">
        <v>583.87909089324796</v>
      </c>
      <c r="AF2624" s="116">
        <v>-1</v>
      </c>
      <c r="AG2624" s="116">
        <v>-1</v>
      </c>
      <c r="AH2624" s="116">
        <v>-1</v>
      </c>
      <c r="AI2624" s="116">
        <v>-1</v>
      </c>
      <c r="AJ2624" s="116">
        <v>0</v>
      </c>
      <c r="AM2624" s="116" t="s">
        <v>319</v>
      </c>
      <c r="AN2624" s="116">
        <v>-1</v>
      </c>
      <c r="AQ2624" s="116">
        <v>778</v>
      </c>
      <c r="AR2624" s="116" t="s">
        <v>329</v>
      </c>
      <c r="AS2624" s="116" t="s">
        <v>250</v>
      </c>
      <c r="AT2624" s="116" t="s">
        <v>268</v>
      </c>
      <c r="AV2624" s="116">
        <v>102.789401005768</v>
      </c>
      <c r="AW2624" s="116">
        <v>0.47354346380000001</v>
      </c>
    </row>
    <row r="2625" spans="1:49" x14ac:dyDescent="0.25">
      <c r="A2625" s="127">
        <v>200000</v>
      </c>
      <c r="B2625" s="127">
        <v>800000</v>
      </c>
      <c r="C2625" s="127">
        <v>800000</v>
      </c>
      <c r="D2625" s="116" t="s">
        <v>314</v>
      </c>
      <c r="E2625" s="116" t="s">
        <v>315</v>
      </c>
      <c r="F2625" s="116" t="s">
        <v>316</v>
      </c>
      <c r="G2625" s="116" t="s">
        <v>317</v>
      </c>
      <c r="H2625" s="116">
        <v>0.36</v>
      </c>
      <c r="I2625" s="116">
        <v>0.57999999999999996</v>
      </c>
      <c r="J2625" s="116" t="s">
        <v>330</v>
      </c>
      <c r="K2625" s="116">
        <v>0.13275754552544999</v>
      </c>
      <c r="L2625" s="116">
        <v>3561.8413058903202</v>
      </c>
      <c r="M2625" s="116">
        <v>10.109887401127001</v>
      </c>
      <c r="N2625" s="116">
        <v>1.69230818646475</v>
      </c>
      <c r="O2625" s="116">
        <v>1.3421638369123801</v>
      </c>
      <c r="P2625" s="116">
        <v>0.22466668110769999</v>
      </c>
      <c r="Q2625" s="116">
        <v>472.86130932119403</v>
      </c>
      <c r="R2625" s="116">
        <v>4110</v>
      </c>
      <c r="S2625" s="116" t="s">
        <v>331</v>
      </c>
      <c r="T2625" s="116">
        <v>4110</v>
      </c>
      <c r="U2625" s="116" t="s">
        <v>268</v>
      </c>
      <c r="V2625" s="116" t="s">
        <v>268</v>
      </c>
      <c r="Y2625" s="116" t="s">
        <v>330</v>
      </c>
      <c r="Z2625" s="116">
        <v>0</v>
      </c>
      <c r="AA2625" s="116">
        <v>1</v>
      </c>
      <c r="AB2625" s="116">
        <v>1.3421638369123801</v>
      </c>
      <c r="AC2625" s="116">
        <v>0.22466668110769999</v>
      </c>
      <c r="AD2625" s="116">
        <v>472.86130932119403</v>
      </c>
      <c r="AF2625" s="116">
        <v>-1</v>
      </c>
      <c r="AG2625" s="116">
        <v>-1</v>
      </c>
      <c r="AH2625" s="116">
        <v>-1</v>
      </c>
      <c r="AI2625" s="116">
        <v>-1</v>
      </c>
      <c r="AJ2625" s="116">
        <v>0</v>
      </c>
      <c r="AM2625" s="116" t="s">
        <v>319</v>
      </c>
      <c r="AN2625" s="116">
        <v>-1</v>
      </c>
      <c r="AQ2625" s="116">
        <v>778</v>
      </c>
      <c r="AR2625" s="116" t="s">
        <v>329</v>
      </c>
      <c r="AS2625" s="116" t="s">
        <v>250</v>
      </c>
      <c r="AT2625" s="116" t="s">
        <v>268</v>
      </c>
      <c r="AV2625" s="116">
        <v>121.511753692244</v>
      </c>
      <c r="AW2625" s="116">
        <v>0.38350471149999998</v>
      </c>
    </row>
    <row r="2626" spans="1:49" x14ac:dyDescent="0.25">
      <c r="A2626" s="127">
        <v>200000</v>
      </c>
      <c r="B2626" s="127">
        <v>800000</v>
      </c>
      <c r="C2626" s="127">
        <v>800000</v>
      </c>
      <c r="D2626" s="116" t="s">
        <v>314</v>
      </c>
      <c r="E2626" s="116" t="s">
        <v>315</v>
      </c>
      <c r="F2626" s="116" t="s">
        <v>316</v>
      </c>
      <c r="G2626" s="116" t="s">
        <v>317</v>
      </c>
      <c r="H2626" s="116">
        <v>0.36</v>
      </c>
      <c r="I2626" s="116">
        <v>0.57999999999999996</v>
      </c>
      <c r="J2626" s="116" t="s">
        <v>268</v>
      </c>
      <c r="K2626" s="116">
        <v>0.22274809971012999</v>
      </c>
      <c r="L2626" s="116">
        <v>3561.8413058903202</v>
      </c>
      <c r="M2626" s="116">
        <v>10.109887401127001</v>
      </c>
      <c r="N2626" s="116">
        <v>1.69230818646475</v>
      </c>
      <c r="O2626" s="116">
        <v>2.2519582068844701</v>
      </c>
      <c r="P2626" s="116">
        <v>0.37695843265892998</v>
      </c>
      <c r="Q2626" s="116">
        <v>793.393382356134</v>
      </c>
      <c r="R2626" s="116">
        <v>1210</v>
      </c>
      <c r="S2626" s="116" t="s">
        <v>318</v>
      </c>
      <c r="T2626" s="116">
        <v>1210</v>
      </c>
      <c r="U2626" s="116" t="s">
        <v>268</v>
      </c>
      <c r="V2626" s="116" t="s">
        <v>268</v>
      </c>
      <c r="Z2626" s="116">
        <v>0</v>
      </c>
      <c r="AA2626" s="116">
        <v>1</v>
      </c>
      <c r="AB2626" s="116">
        <v>2.2519582068844701</v>
      </c>
      <c r="AC2626" s="116">
        <v>0.37695843265892998</v>
      </c>
      <c r="AD2626" s="116">
        <v>793.393382356134</v>
      </c>
      <c r="AF2626" s="116">
        <v>-1</v>
      </c>
      <c r="AG2626" s="116">
        <v>-1</v>
      </c>
      <c r="AH2626" s="116">
        <v>-1</v>
      </c>
      <c r="AI2626" s="116">
        <v>-1</v>
      </c>
      <c r="AJ2626" s="116">
        <v>0</v>
      </c>
      <c r="AM2626" s="116" t="s">
        <v>319</v>
      </c>
      <c r="AN2626" s="116">
        <v>-1</v>
      </c>
      <c r="AQ2626" s="116">
        <v>778</v>
      </c>
      <c r="AR2626" s="116" t="s">
        <v>329</v>
      </c>
      <c r="AS2626" s="116" t="s">
        <v>250</v>
      </c>
      <c r="AT2626" s="116" t="s">
        <v>268</v>
      </c>
      <c r="AV2626" s="116">
        <v>178.847559013591</v>
      </c>
      <c r="AW2626" s="116">
        <v>0.64346584129999995</v>
      </c>
    </row>
    <row r="2627" spans="1:49" x14ac:dyDescent="0.25">
      <c r="A2627" s="127">
        <v>200000</v>
      </c>
      <c r="B2627" s="127">
        <v>800000</v>
      </c>
      <c r="C2627" s="127">
        <v>800000</v>
      </c>
      <c r="D2627" s="116" t="s">
        <v>314</v>
      </c>
      <c r="E2627" s="116" t="s">
        <v>315</v>
      </c>
      <c r="F2627" s="116" t="s">
        <v>316</v>
      </c>
      <c r="G2627" s="116" t="s">
        <v>317</v>
      </c>
      <c r="H2627" s="116">
        <v>0.36</v>
      </c>
      <c r="I2627" s="116">
        <v>0.57999999999999996</v>
      </c>
      <c r="J2627" s="116" t="s">
        <v>268</v>
      </c>
      <c r="K2627" s="116">
        <v>0.26225780840930002</v>
      </c>
      <c r="L2627" s="116">
        <v>3561.8413058903202</v>
      </c>
      <c r="M2627" s="116">
        <v>10.109887401127001</v>
      </c>
      <c r="N2627" s="116">
        <v>1.69230818646475</v>
      </c>
      <c r="O2627" s="116">
        <v>2.6513969130844099</v>
      </c>
      <c r="P2627" s="116">
        <v>0.44382103613537</v>
      </c>
      <c r="Q2627" s="116">
        <v>934.12069478453202</v>
      </c>
      <c r="R2627" s="116">
        <v>1310</v>
      </c>
      <c r="S2627" s="116" t="s">
        <v>318</v>
      </c>
      <c r="T2627" s="116">
        <v>1310</v>
      </c>
      <c r="U2627" s="116" t="s">
        <v>268</v>
      </c>
      <c r="V2627" s="116" t="s">
        <v>268</v>
      </c>
      <c r="Z2627" s="116">
        <v>0</v>
      </c>
      <c r="AA2627" s="116">
        <v>1</v>
      </c>
      <c r="AB2627" s="116">
        <v>2.6513969130844099</v>
      </c>
      <c r="AC2627" s="116">
        <v>0.44382103613537</v>
      </c>
      <c r="AD2627" s="116">
        <v>934.12069478453202</v>
      </c>
      <c r="AF2627" s="116">
        <v>-1</v>
      </c>
      <c r="AG2627" s="116">
        <v>-1</v>
      </c>
      <c r="AH2627" s="116">
        <v>-1</v>
      </c>
      <c r="AI2627" s="116">
        <v>-1</v>
      </c>
      <c r="AJ2627" s="116">
        <v>0</v>
      </c>
      <c r="AM2627" s="116" t="s">
        <v>319</v>
      </c>
      <c r="AN2627" s="116">
        <v>-1</v>
      </c>
      <c r="AQ2627" s="116">
        <v>778</v>
      </c>
      <c r="AR2627" s="116" t="s">
        <v>329</v>
      </c>
      <c r="AS2627" s="116" t="s">
        <v>250</v>
      </c>
      <c r="AT2627" s="116" t="s">
        <v>268</v>
      </c>
      <c r="AV2627" s="116">
        <v>130.31763129146</v>
      </c>
      <c r="AW2627" s="116">
        <v>0.75759991469999999</v>
      </c>
    </row>
    <row r="2628" spans="1:49" x14ac:dyDescent="0.25">
      <c r="A2628" s="127">
        <v>200000</v>
      </c>
      <c r="B2628" s="127">
        <v>800000</v>
      </c>
      <c r="C2628" s="127">
        <v>800000</v>
      </c>
      <c r="D2628" s="116" t="s">
        <v>314</v>
      </c>
      <c r="E2628" s="116" t="s">
        <v>315</v>
      </c>
      <c r="F2628" s="116" t="s">
        <v>316</v>
      </c>
      <c r="G2628" s="116" t="s">
        <v>317</v>
      </c>
      <c r="H2628" s="116">
        <v>0.36</v>
      </c>
      <c r="I2628" s="116">
        <v>0.57999999999999996</v>
      </c>
      <c r="J2628" s="116" t="s">
        <v>268</v>
      </c>
      <c r="K2628" s="116">
        <v>0.24300259274479999</v>
      </c>
      <c r="L2628" s="116">
        <v>3886.5981557627601</v>
      </c>
      <c r="M2628" s="116">
        <v>9.84451048346933</v>
      </c>
      <c r="N2628" s="116">
        <v>1.45317645019355</v>
      </c>
      <c r="O2628" s="116">
        <v>2.3922415717865002</v>
      </c>
      <c r="P2628" s="116">
        <v>0.35312564511272998</v>
      </c>
      <c r="Q2628" s="116">
        <v>944.45342880754504</v>
      </c>
      <c r="R2628" s="116">
        <v>1210</v>
      </c>
      <c r="S2628" s="116" t="s">
        <v>318</v>
      </c>
      <c r="T2628" s="116">
        <v>1210</v>
      </c>
      <c r="U2628" s="116" t="s">
        <v>268</v>
      </c>
      <c r="V2628" s="116" t="s">
        <v>268</v>
      </c>
      <c r="Z2628" s="116">
        <v>0</v>
      </c>
      <c r="AA2628" s="116">
        <v>1</v>
      </c>
      <c r="AB2628" s="116">
        <v>2.3922415717865002</v>
      </c>
      <c r="AC2628" s="116">
        <v>0.35312564511272998</v>
      </c>
      <c r="AD2628" s="116">
        <v>944.45342880754504</v>
      </c>
      <c r="AF2628" s="116">
        <v>-1</v>
      </c>
      <c r="AG2628" s="116">
        <v>-1</v>
      </c>
      <c r="AH2628" s="116">
        <v>-1</v>
      </c>
      <c r="AI2628" s="116">
        <v>-1</v>
      </c>
      <c r="AJ2628" s="116">
        <v>0</v>
      </c>
      <c r="AM2628" s="116" t="s">
        <v>319</v>
      </c>
      <c r="AN2628" s="116">
        <v>-1</v>
      </c>
      <c r="AQ2628" s="116">
        <v>778</v>
      </c>
      <c r="AR2628" s="116" t="s">
        <v>329</v>
      </c>
      <c r="AS2628" s="116" t="s">
        <v>250</v>
      </c>
      <c r="AT2628" s="116" t="s">
        <v>268</v>
      </c>
      <c r="AV2628" s="116">
        <v>138.50008767989399</v>
      </c>
      <c r="AW2628" s="116">
        <v>0.76598007199999996</v>
      </c>
    </row>
    <row r="2629" spans="1:49" x14ac:dyDescent="0.25">
      <c r="A2629" s="127">
        <v>200000</v>
      </c>
      <c r="B2629" s="127">
        <v>800000</v>
      </c>
      <c r="C2629" s="127">
        <v>800000</v>
      </c>
      <c r="D2629" s="116" t="s">
        <v>314</v>
      </c>
      <c r="E2629" s="116" t="s">
        <v>315</v>
      </c>
      <c r="F2629" s="116" t="s">
        <v>316</v>
      </c>
      <c r="G2629" s="116" t="s">
        <v>317</v>
      </c>
      <c r="H2629" s="116">
        <v>0.36</v>
      </c>
      <c r="I2629" s="116">
        <v>0.57999999999999996</v>
      </c>
      <c r="J2629" s="116" t="s">
        <v>268</v>
      </c>
      <c r="K2629" s="116">
        <v>3.7693529610300001E-3</v>
      </c>
      <c r="L2629" s="116">
        <v>3896.6294001507299</v>
      </c>
      <c r="M2629" s="116">
        <v>11.052996653099299</v>
      </c>
      <c r="N2629" s="116">
        <v>2.07763730500539</v>
      </c>
      <c r="O2629" s="116">
        <v>4.1662645662699997E-2</v>
      </c>
      <c r="P2629" s="116">
        <v>7.8313483275799997E-3</v>
      </c>
      <c r="Q2629" s="116">
        <v>14.6877715675259</v>
      </c>
      <c r="R2629" s="116">
        <v>1210</v>
      </c>
      <c r="S2629" s="116" t="s">
        <v>318</v>
      </c>
      <c r="T2629" s="116">
        <v>1210</v>
      </c>
      <c r="U2629" s="116" t="s">
        <v>268</v>
      </c>
      <c r="V2629" s="116" t="s">
        <v>268</v>
      </c>
      <c r="Z2629" s="116">
        <v>0</v>
      </c>
      <c r="AA2629" s="116">
        <v>1</v>
      </c>
      <c r="AB2629" s="116">
        <v>4.1662645662699997E-2</v>
      </c>
      <c r="AC2629" s="116">
        <v>7.8313483275799997E-3</v>
      </c>
      <c r="AD2629" s="116">
        <v>309.31927341721001</v>
      </c>
      <c r="AF2629" s="116">
        <v>-1</v>
      </c>
      <c r="AG2629" s="116">
        <v>-1</v>
      </c>
      <c r="AH2629" s="116">
        <v>-1</v>
      </c>
      <c r="AI2629" s="116">
        <v>-1</v>
      </c>
      <c r="AJ2629" s="116">
        <v>0</v>
      </c>
      <c r="AM2629" s="116" t="s">
        <v>319</v>
      </c>
      <c r="AN2629" s="116">
        <v>-1</v>
      </c>
      <c r="AQ2629" s="116">
        <v>778</v>
      </c>
      <c r="AR2629" s="116" t="s">
        <v>329</v>
      </c>
      <c r="AS2629" s="116" t="s">
        <v>250</v>
      </c>
      <c r="AT2629" s="116" t="s">
        <v>268</v>
      </c>
      <c r="AV2629" s="116">
        <v>16.9143178191716</v>
      </c>
      <c r="AW2629" s="116">
        <v>0.25086721280000002</v>
      </c>
    </row>
    <row r="2630" spans="1:49" x14ac:dyDescent="0.25">
      <c r="A2630" s="127">
        <v>200000</v>
      </c>
      <c r="B2630" s="127">
        <v>800000</v>
      </c>
      <c r="C2630" s="127">
        <v>800000</v>
      </c>
      <c r="D2630" s="116" t="s">
        <v>314</v>
      </c>
      <c r="E2630" s="116" t="s">
        <v>315</v>
      </c>
      <c r="F2630" s="116" t="s">
        <v>316</v>
      </c>
      <c r="G2630" s="116" t="s">
        <v>317</v>
      </c>
      <c r="H2630" s="116">
        <v>0.36</v>
      </c>
      <c r="I2630" s="116">
        <v>0.57999999999999996</v>
      </c>
      <c r="J2630" s="116" t="s">
        <v>268</v>
      </c>
      <c r="K2630" s="116">
        <v>1.2554332740469999E-2</v>
      </c>
      <c r="L2630" s="116">
        <v>3896.6294001507299</v>
      </c>
      <c r="M2630" s="116">
        <v>11.052996653099299</v>
      </c>
      <c r="N2630" s="116">
        <v>2.07763730500539</v>
      </c>
      <c r="O2630" s="116">
        <v>0.13876299776237999</v>
      </c>
      <c r="P2630" s="116">
        <v>2.6083350041060001E-2</v>
      </c>
      <c r="Q2630" s="116">
        <v>48.9195820558176</v>
      </c>
      <c r="R2630" s="116">
        <v>1310</v>
      </c>
      <c r="S2630" s="116" t="s">
        <v>318</v>
      </c>
      <c r="T2630" s="116">
        <v>1310</v>
      </c>
      <c r="U2630" s="116" t="s">
        <v>268</v>
      </c>
      <c r="V2630" s="116" t="s">
        <v>268</v>
      </c>
      <c r="Z2630" s="116">
        <v>0</v>
      </c>
      <c r="AA2630" s="116">
        <v>1</v>
      </c>
      <c r="AB2630" s="116">
        <v>0.13876299776237999</v>
      </c>
      <c r="AC2630" s="116">
        <v>2.6083350041060001E-2</v>
      </c>
      <c r="AD2630" s="116">
        <v>1123.05897762474</v>
      </c>
      <c r="AF2630" s="116">
        <v>-1</v>
      </c>
      <c r="AG2630" s="116">
        <v>-1</v>
      </c>
      <c r="AH2630" s="116">
        <v>-1</v>
      </c>
      <c r="AI2630" s="116">
        <v>-1</v>
      </c>
      <c r="AJ2630" s="116">
        <v>0</v>
      </c>
      <c r="AM2630" s="116" t="s">
        <v>319</v>
      </c>
      <c r="AN2630" s="116">
        <v>-1</v>
      </c>
      <c r="AQ2630" s="116">
        <v>778</v>
      </c>
      <c r="AR2630" s="116" t="s">
        <v>329</v>
      </c>
      <c r="AS2630" s="116" t="s">
        <v>250</v>
      </c>
      <c r="AT2630" s="116" t="s">
        <v>268</v>
      </c>
      <c r="AV2630" s="116">
        <v>51.090799506622801</v>
      </c>
      <c r="AW2630" s="116">
        <v>0.91083453169999995</v>
      </c>
    </row>
    <row r="2631" spans="1:49" x14ac:dyDescent="0.25">
      <c r="A2631" s="127">
        <v>200000</v>
      </c>
      <c r="B2631" s="127">
        <v>800000</v>
      </c>
      <c r="C2631" s="127">
        <v>800000</v>
      </c>
      <c r="D2631" s="116" t="s">
        <v>314</v>
      </c>
      <c r="E2631" s="116" t="s">
        <v>315</v>
      </c>
      <c r="F2631" s="116" t="s">
        <v>316</v>
      </c>
      <c r="G2631" s="116" t="s">
        <v>317</v>
      </c>
      <c r="H2631" s="116">
        <v>0.36</v>
      </c>
      <c r="I2631" s="116">
        <v>0.57999999999999996</v>
      </c>
      <c r="J2631" s="116" t="s">
        <v>268</v>
      </c>
      <c r="K2631" s="116">
        <v>7.7956177524100001E-3</v>
      </c>
      <c r="L2631" s="116">
        <v>3896.6294001507299</v>
      </c>
      <c r="M2631" s="116">
        <v>11.052996653099299</v>
      </c>
      <c r="N2631" s="116">
        <v>2.07763730500539</v>
      </c>
      <c r="O2631" s="116">
        <v>8.6164936926250005E-2</v>
      </c>
      <c r="P2631" s="116">
        <v>1.6196466257969999E-2</v>
      </c>
      <c r="Q2631" s="116">
        <v>30.376633326385502</v>
      </c>
      <c r="R2631" s="116">
        <v>1310</v>
      </c>
      <c r="S2631" s="116" t="s">
        <v>318</v>
      </c>
      <c r="T2631" s="116">
        <v>1310</v>
      </c>
      <c r="U2631" s="116" t="s">
        <v>268</v>
      </c>
      <c r="V2631" s="116" t="s">
        <v>268</v>
      </c>
      <c r="Z2631" s="116">
        <v>0</v>
      </c>
      <c r="AA2631" s="116">
        <v>1</v>
      </c>
      <c r="AB2631" s="116">
        <v>8.6164936926250005E-2</v>
      </c>
      <c r="AC2631" s="116">
        <v>1.6196466257969999E-2</v>
      </c>
      <c r="AD2631" s="116">
        <v>974.81698530746405</v>
      </c>
      <c r="AF2631" s="116">
        <v>-1</v>
      </c>
      <c r="AG2631" s="116">
        <v>-1</v>
      </c>
      <c r="AH2631" s="116">
        <v>-1</v>
      </c>
      <c r="AI2631" s="116">
        <v>-1</v>
      </c>
      <c r="AJ2631" s="116">
        <v>0</v>
      </c>
      <c r="AM2631" s="116" t="s">
        <v>319</v>
      </c>
      <c r="AN2631" s="116">
        <v>-1</v>
      </c>
      <c r="AQ2631" s="116">
        <v>778</v>
      </c>
      <c r="AR2631" s="116" t="s">
        <v>329</v>
      </c>
      <c r="AS2631" s="116" t="s">
        <v>250</v>
      </c>
      <c r="AT2631" s="116" t="s">
        <v>268</v>
      </c>
      <c r="AV2631" s="116">
        <v>44.617987811879402</v>
      </c>
      <c r="AW2631" s="116">
        <v>0.79060582749999997</v>
      </c>
    </row>
    <row r="2632" spans="1:49" x14ac:dyDescent="0.25">
      <c r="A2632" s="127">
        <v>200000</v>
      </c>
      <c r="B2632" s="127">
        <v>800000</v>
      </c>
      <c r="C2632" s="127">
        <v>800000</v>
      </c>
      <c r="D2632" s="116" t="s">
        <v>314</v>
      </c>
      <c r="E2632" s="116" t="s">
        <v>315</v>
      </c>
      <c r="F2632" s="116" t="s">
        <v>316</v>
      </c>
      <c r="G2632" s="116" t="s">
        <v>317</v>
      </c>
      <c r="H2632" s="116">
        <v>0.36</v>
      </c>
      <c r="I2632" s="116">
        <v>0.57999999999999996</v>
      </c>
      <c r="J2632" s="116" t="s">
        <v>268</v>
      </c>
      <c r="K2632" s="116">
        <v>0.10988055865058</v>
      </c>
      <c r="L2632" s="116">
        <v>3772.6353461195099</v>
      </c>
      <c r="M2632" s="116">
        <v>9.8869602046948906</v>
      </c>
      <c r="N2632" s="116">
        <v>1.6988538978597201</v>
      </c>
      <c r="O2632" s="116">
        <v>1.08638471064797</v>
      </c>
      <c r="P2632" s="116">
        <v>0.18667101536255001</v>
      </c>
      <c r="Q2632" s="116">
        <v>414.53927941655502</v>
      </c>
      <c r="R2632" s="116">
        <v>1210</v>
      </c>
      <c r="S2632" s="116" t="s">
        <v>318</v>
      </c>
      <c r="T2632" s="116">
        <v>1210</v>
      </c>
      <c r="U2632" s="116" t="s">
        <v>268</v>
      </c>
      <c r="V2632" s="116" t="s">
        <v>268</v>
      </c>
      <c r="Z2632" s="116">
        <v>0</v>
      </c>
      <c r="AA2632" s="116">
        <v>1</v>
      </c>
      <c r="AB2632" s="116">
        <v>1.08638471064797</v>
      </c>
      <c r="AC2632" s="116">
        <v>0.18667101536255001</v>
      </c>
      <c r="AD2632" s="116">
        <v>414.53927941655502</v>
      </c>
      <c r="AF2632" s="116">
        <v>-1</v>
      </c>
      <c r="AG2632" s="116">
        <v>-1</v>
      </c>
      <c r="AH2632" s="116">
        <v>-1</v>
      </c>
      <c r="AI2632" s="116">
        <v>-1</v>
      </c>
      <c r="AJ2632" s="116">
        <v>0</v>
      </c>
      <c r="AM2632" s="116" t="s">
        <v>319</v>
      </c>
      <c r="AN2632" s="116">
        <v>-1</v>
      </c>
      <c r="AQ2632" s="116">
        <v>778</v>
      </c>
      <c r="AR2632" s="116" t="s">
        <v>329</v>
      </c>
      <c r="AS2632" s="116" t="s">
        <v>250</v>
      </c>
      <c r="AT2632" s="116" t="s">
        <v>268</v>
      </c>
      <c r="AV2632" s="116">
        <v>117.66356431019</v>
      </c>
      <c r="AW2632" s="116">
        <v>0.33620379509999998</v>
      </c>
    </row>
    <row r="2633" spans="1:49" x14ac:dyDescent="0.25">
      <c r="A2633" s="127">
        <v>200000</v>
      </c>
      <c r="B2633" s="127">
        <v>800000</v>
      </c>
      <c r="C2633" s="127">
        <v>800000</v>
      </c>
      <c r="D2633" s="116" t="s">
        <v>314</v>
      </c>
      <c r="E2633" s="116" t="s">
        <v>315</v>
      </c>
      <c r="F2633" s="116" t="s">
        <v>316</v>
      </c>
      <c r="G2633" s="116" t="s">
        <v>317</v>
      </c>
      <c r="H2633" s="116">
        <v>0.36</v>
      </c>
      <c r="I2633" s="116">
        <v>0.57999999999999996</v>
      </c>
      <c r="J2633" s="116" t="s">
        <v>268</v>
      </c>
      <c r="K2633" s="116">
        <v>0.10363332772262999</v>
      </c>
      <c r="L2633" s="116">
        <v>3772.6353461195099</v>
      </c>
      <c r="M2633" s="116">
        <v>9.8869602046948906</v>
      </c>
      <c r="N2633" s="116">
        <v>1.6988538978597201</v>
      </c>
      <c r="O2633" s="116">
        <v>1.0246185870737601</v>
      </c>
      <c r="P2633" s="116">
        <v>0.17605788274976</v>
      </c>
      <c r="Q2633" s="116">
        <v>390.97075520238798</v>
      </c>
      <c r="R2633" s="116">
        <v>1110</v>
      </c>
      <c r="S2633" s="116" t="s">
        <v>318</v>
      </c>
      <c r="T2633" s="116">
        <v>1110</v>
      </c>
      <c r="U2633" s="116" t="s">
        <v>268</v>
      </c>
      <c r="V2633" s="116" t="s">
        <v>268</v>
      </c>
      <c r="Z2633" s="116">
        <v>0</v>
      </c>
      <c r="AA2633" s="116">
        <v>1</v>
      </c>
      <c r="AB2633" s="116">
        <v>1.0246185870737601</v>
      </c>
      <c r="AC2633" s="116">
        <v>0.17605788274976</v>
      </c>
      <c r="AD2633" s="116">
        <v>390.97075520238798</v>
      </c>
      <c r="AF2633" s="116">
        <v>-1</v>
      </c>
      <c r="AG2633" s="116">
        <v>-1</v>
      </c>
      <c r="AH2633" s="116">
        <v>-1</v>
      </c>
      <c r="AI2633" s="116">
        <v>-1</v>
      </c>
      <c r="AJ2633" s="116">
        <v>0</v>
      </c>
      <c r="AM2633" s="116" t="s">
        <v>319</v>
      </c>
      <c r="AN2633" s="116">
        <v>-1</v>
      </c>
      <c r="AQ2633" s="116">
        <v>778</v>
      </c>
      <c r="AR2633" s="116" t="s">
        <v>329</v>
      </c>
      <c r="AS2633" s="116" t="s">
        <v>250</v>
      </c>
      <c r="AT2633" s="116" t="s">
        <v>268</v>
      </c>
      <c r="AV2633" s="116">
        <v>91.613104678042504</v>
      </c>
      <c r="AW2633" s="116">
        <v>0.31708901480000001</v>
      </c>
    </row>
    <row r="2634" spans="1:49" x14ac:dyDescent="0.25">
      <c r="A2634" s="127">
        <v>200000</v>
      </c>
      <c r="B2634" s="127">
        <v>800000</v>
      </c>
      <c r="C2634" s="127">
        <v>800000</v>
      </c>
      <c r="D2634" s="116" t="s">
        <v>314</v>
      </c>
      <c r="E2634" s="116" t="s">
        <v>315</v>
      </c>
      <c r="F2634" s="116" t="s">
        <v>316</v>
      </c>
      <c r="G2634" s="116" t="s">
        <v>317</v>
      </c>
      <c r="H2634" s="116">
        <v>0.36</v>
      </c>
      <c r="I2634" s="116">
        <v>0.57999999999999996</v>
      </c>
      <c r="J2634" s="116" t="s">
        <v>330</v>
      </c>
      <c r="K2634" s="116">
        <v>5.3136791685350002E-2</v>
      </c>
      <c r="L2634" s="116">
        <v>3772.6353461195099</v>
      </c>
      <c r="M2634" s="116">
        <v>9.8869602046948906</v>
      </c>
      <c r="N2634" s="116">
        <v>1.6988538978597201</v>
      </c>
      <c r="O2634" s="116">
        <v>0.52536134479827001</v>
      </c>
      <c r="P2634" s="116">
        <v>9.0271645674420004E-2</v>
      </c>
      <c r="Q2634" s="116">
        <v>200.465738491563</v>
      </c>
      <c r="R2634" s="116">
        <v>4110</v>
      </c>
      <c r="S2634" s="116" t="s">
        <v>331</v>
      </c>
      <c r="T2634" s="116">
        <v>4110</v>
      </c>
      <c r="U2634" s="116" t="s">
        <v>268</v>
      </c>
      <c r="V2634" s="116" t="s">
        <v>268</v>
      </c>
      <c r="Y2634" s="116" t="s">
        <v>330</v>
      </c>
      <c r="Z2634" s="116">
        <v>0</v>
      </c>
      <c r="AA2634" s="116">
        <v>1</v>
      </c>
      <c r="AB2634" s="116">
        <v>0.52536134479827001</v>
      </c>
      <c r="AC2634" s="116">
        <v>9.0271645674420004E-2</v>
      </c>
      <c r="AD2634" s="116">
        <v>200.465738491563</v>
      </c>
      <c r="AF2634" s="116">
        <v>-1</v>
      </c>
      <c r="AG2634" s="116">
        <v>-1</v>
      </c>
      <c r="AH2634" s="116">
        <v>-1</v>
      </c>
      <c r="AI2634" s="116">
        <v>-1</v>
      </c>
      <c r="AJ2634" s="116">
        <v>0</v>
      </c>
      <c r="AM2634" s="116" t="s">
        <v>319</v>
      </c>
      <c r="AN2634" s="116">
        <v>-1</v>
      </c>
      <c r="AQ2634" s="116">
        <v>778</v>
      </c>
      <c r="AR2634" s="116" t="s">
        <v>329</v>
      </c>
      <c r="AS2634" s="116" t="s">
        <v>250</v>
      </c>
      <c r="AT2634" s="116" t="s">
        <v>268</v>
      </c>
      <c r="AV2634" s="116">
        <v>59.485664633138597</v>
      </c>
      <c r="AW2634" s="116">
        <v>0.1625837295</v>
      </c>
    </row>
    <row r="2635" spans="1:49" x14ac:dyDescent="0.25">
      <c r="A2635" s="127">
        <v>200000</v>
      </c>
      <c r="B2635" s="127">
        <v>800000</v>
      </c>
      <c r="C2635" s="127">
        <v>800000</v>
      </c>
      <c r="D2635" s="116" t="s">
        <v>314</v>
      </c>
      <c r="E2635" s="116" t="s">
        <v>315</v>
      </c>
      <c r="F2635" s="116" t="s">
        <v>316</v>
      </c>
      <c r="G2635" s="116" t="s">
        <v>317</v>
      </c>
      <c r="H2635" s="116">
        <v>0.36</v>
      </c>
      <c r="I2635" s="116">
        <v>0.57999999999999996</v>
      </c>
      <c r="J2635" s="116" t="s">
        <v>268</v>
      </c>
      <c r="K2635" s="116">
        <v>8.8213516543629994E-2</v>
      </c>
      <c r="L2635" s="116">
        <v>3772.6353461195099</v>
      </c>
      <c r="M2635" s="116">
        <v>9.8869602046948906</v>
      </c>
      <c r="N2635" s="116">
        <v>1.6988538978597201</v>
      </c>
      <c r="O2635" s="116">
        <v>0.87216352758309001</v>
      </c>
      <c r="P2635" s="116">
        <v>0.14986187642405999</v>
      </c>
      <c r="Q2635" s="116">
        <v>332.79743051800801</v>
      </c>
      <c r="R2635" s="116">
        <v>1310</v>
      </c>
      <c r="S2635" s="116" t="s">
        <v>318</v>
      </c>
      <c r="T2635" s="116">
        <v>1310</v>
      </c>
      <c r="U2635" s="116" t="s">
        <v>268</v>
      </c>
      <c r="V2635" s="116" t="s">
        <v>268</v>
      </c>
      <c r="Z2635" s="116">
        <v>0</v>
      </c>
      <c r="AA2635" s="116">
        <v>1</v>
      </c>
      <c r="AB2635" s="116">
        <v>0.87216352758309001</v>
      </c>
      <c r="AC2635" s="116">
        <v>0.14986187642405999</v>
      </c>
      <c r="AD2635" s="116">
        <v>332.79743051800898</v>
      </c>
      <c r="AF2635" s="116">
        <v>-1</v>
      </c>
      <c r="AG2635" s="116">
        <v>-1</v>
      </c>
      <c r="AH2635" s="116">
        <v>-1</v>
      </c>
      <c r="AI2635" s="116">
        <v>-1</v>
      </c>
      <c r="AJ2635" s="116">
        <v>0</v>
      </c>
      <c r="AM2635" s="116" t="s">
        <v>319</v>
      </c>
      <c r="AN2635" s="116">
        <v>-1</v>
      </c>
      <c r="AQ2635" s="116">
        <v>778</v>
      </c>
      <c r="AR2635" s="116" t="s">
        <v>329</v>
      </c>
      <c r="AS2635" s="116" t="s">
        <v>250</v>
      </c>
      <c r="AT2635" s="116" t="s">
        <v>268</v>
      </c>
      <c r="AV2635" s="116">
        <v>82.071287531154297</v>
      </c>
      <c r="AW2635" s="116">
        <v>0.26990870280000001</v>
      </c>
    </row>
    <row r="2636" spans="1:49" x14ac:dyDescent="0.25">
      <c r="A2636" s="127">
        <v>200000</v>
      </c>
      <c r="B2636" s="127">
        <v>800000</v>
      </c>
      <c r="C2636" s="127">
        <v>800000</v>
      </c>
      <c r="D2636" s="116" t="s">
        <v>314</v>
      </c>
      <c r="E2636" s="116" t="s">
        <v>315</v>
      </c>
      <c r="F2636" s="116" t="s">
        <v>316</v>
      </c>
      <c r="G2636" s="116" t="s">
        <v>317</v>
      </c>
      <c r="H2636" s="116">
        <v>0.36</v>
      </c>
      <c r="I2636" s="116">
        <v>0.57999999999999996</v>
      </c>
      <c r="J2636" s="116" t="s">
        <v>268</v>
      </c>
      <c r="K2636" s="116">
        <v>0.24941625146393001</v>
      </c>
      <c r="L2636" s="116">
        <v>3772.6353461195099</v>
      </c>
      <c r="M2636" s="116">
        <v>9.8869602046948906</v>
      </c>
      <c r="N2636" s="116">
        <v>1.6988538978597201</v>
      </c>
      <c r="O2636" s="116">
        <v>2.4659685526281199</v>
      </c>
      <c r="P2636" s="116">
        <v>0.42372177098906999</v>
      </c>
      <c r="Q2636" s="116">
        <v>940.95656616948099</v>
      </c>
      <c r="R2636" s="116">
        <v>1310</v>
      </c>
      <c r="S2636" s="116" t="s">
        <v>318</v>
      </c>
      <c r="T2636" s="116">
        <v>1310</v>
      </c>
      <c r="U2636" s="116" t="s">
        <v>268</v>
      </c>
      <c r="V2636" s="116" t="s">
        <v>268</v>
      </c>
      <c r="Z2636" s="116">
        <v>0</v>
      </c>
      <c r="AA2636" s="116">
        <v>1</v>
      </c>
      <c r="AB2636" s="116">
        <v>2.4659685526281199</v>
      </c>
      <c r="AC2636" s="116">
        <v>0.42372177098906999</v>
      </c>
      <c r="AD2636" s="116">
        <v>940.95656616948099</v>
      </c>
      <c r="AF2636" s="116">
        <v>-1</v>
      </c>
      <c r="AG2636" s="116">
        <v>-1</v>
      </c>
      <c r="AH2636" s="116">
        <v>-1</v>
      </c>
      <c r="AI2636" s="116">
        <v>-1</v>
      </c>
      <c r="AJ2636" s="116">
        <v>0</v>
      </c>
      <c r="AM2636" s="116" t="s">
        <v>319</v>
      </c>
      <c r="AN2636" s="116">
        <v>-1</v>
      </c>
      <c r="AQ2636" s="116">
        <v>778</v>
      </c>
      <c r="AR2636" s="116" t="s">
        <v>329</v>
      </c>
      <c r="AS2636" s="116" t="s">
        <v>250</v>
      </c>
      <c r="AT2636" s="116" t="s">
        <v>268</v>
      </c>
      <c r="AV2636" s="116">
        <v>127.964508723797</v>
      </c>
      <c r="AW2636" s="116">
        <v>0.7631440115</v>
      </c>
    </row>
    <row r="2637" spans="1:49" x14ac:dyDescent="0.25">
      <c r="A2637" s="127">
        <v>200000</v>
      </c>
      <c r="B2637" s="127">
        <v>800000</v>
      </c>
      <c r="C2637" s="127">
        <v>800000</v>
      </c>
      <c r="D2637" s="116" t="s">
        <v>314</v>
      </c>
      <c r="E2637" s="116" t="s">
        <v>315</v>
      </c>
      <c r="F2637" s="116" t="s">
        <v>316</v>
      </c>
      <c r="G2637" s="116" t="s">
        <v>317</v>
      </c>
      <c r="H2637" s="116">
        <v>0.36</v>
      </c>
      <c r="I2637" s="116">
        <v>0.57999999999999996</v>
      </c>
      <c r="J2637" s="116" t="s">
        <v>268</v>
      </c>
      <c r="K2637" s="116">
        <v>1.207685087965E-2</v>
      </c>
      <c r="L2637" s="116">
        <v>3772.6353461195099</v>
      </c>
      <c r="M2637" s="116">
        <v>9.8869602046948906</v>
      </c>
      <c r="N2637" s="116">
        <v>1.6988538978597201</v>
      </c>
      <c r="O2637" s="116">
        <v>0.11940334404514</v>
      </c>
      <c r="P2637" s="116">
        <v>2.0516805190760001E-2</v>
      </c>
      <c r="Q2637" s="116">
        <v>45.561554498385803</v>
      </c>
      <c r="R2637" s="116">
        <v>1310</v>
      </c>
      <c r="S2637" s="116" t="s">
        <v>318</v>
      </c>
      <c r="T2637" s="116">
        <v>1310</v>
      </c>
      <c r="U2637" s="116" t="s">
        <v>268</v>
      </c>
      <c r="V2637" s="116" t="s">
        <v>268</v>
      </c>
      <c r="Z2637" s="116">
        <v>0</v>
      </c>
      <c r="AA2637" s="116">
        <v>1</v>
      </c>
      <c r="AB2637" s="116">
        <v>0.11940334404514</v>
      </c>
      <c r="AC2637" s="116">
        <v>2.0516805190760001E-2</v>
      </c>
      <c r="AD2637" s="116">
        <v>45.5615544983851</v>
      </c>
      <c r="AF2637" s="116">
        <v>-1</v>
      </c>
      <c r="AG2637" s="116">
        <v>-1</v>
      </c>
      <c r="AH2637" s="116">
        <v>-1</v>
      </c>
      <c r="AI2637" s="116">
        <v>-1</v>
      </c>
      <c r="AJ2637" s="116">
        <v>0</v>
      </c>
      <c r="AM2637" s="116" t="s">
        <v>319</v>
      </c>
      <c r="AN2637" s="116">
        <v>-1</v>
      </c>
      <c r="AQ2637" s="116">
        <v>778</v>
      </c>
      <c r="AR2637" s="116" t="s">
        <v>329</v>
      </c>
      <c r="AS2637" s="116" t="s">
        <v>250</v>
      </c>
      <c r="AT2637" s="116" t="s">
        <v>268</v>
      </c>
      <c r="AV2637" s="116">
        <v>59.548457395737003</v>
      </c>
      <c r="AW2637" s="116">
        <v>3.6951787899999998E-2</v>
      </c>
    </row>
    <row r="2638" spans="1:49" x14ac:dyDescent="0.25">
      <c r="A2638" s="127">
        <v>200000</v>
      </c>
      <c r="B2638" s="127">
        <v>800000</v>
      </c>
      <c r="C2638" s="127">
        <v>800000</v>
      </c>
      <c r="D2638" s="116" t="s">
        <v>314</v>
      </c>
      <c r="E2638" s="116" t="s">
        <v>315</v>
      </c>
      <c r="F2638" s="116" t="s">
        <v>316</v>
      </c>
      <c r="G2638" s="116" t="s">
        <v>317</v>
      </c>
      <c r="H2638" s="116">
        <v>0.36</v>
      </c>
      <c r="I2638" s="116">
        <v>0.57999999999999996</v>
      </c>
      <c r="J2638" s="116" t="s">
        <v>268</v>
      </c>
      <c r="K2638" s="116">
        <v>3.4605521440000003E-5</v>
      </c>
      <c r="L2638" s="116">
        <v>3772.6353461195099</v>
      </c>
      <c r="M2638" s="116">
        <v>9.8869602046948906</v>
      </c>
      <c r="N2638" s="116">
        <v>1.6988538978597201</v>
      </c>
      <c r="O2638" s="116">
        <v>3.4214341337999998E-4</v>
      </c>
      <c r="P2638" s="116">
        <v>5.8789724990000003E-5</v>
      </c>
      <c r="Q2638" s="116">
        <v>0.1305540133743</v>
      </c>
      <c r="R2638" s="116">
        <v>1310</v>
      </c>
      <c r="S2638" s="116" t="s">
        <v>318</v>
      </c>
      <c r="T2638" s="116">
        <v>1310</v>
      </c>
      <c r="U2638" s="116" t="s">
        <v>268</v>
      </c>
      <c r="V2638" s="116" t="s">
        <v>268</v>
      </c>
      <c r="Z2638" s="116">
        <v>0</v>
      </c>
      <c r="AA2638" s="116">
        <v>1</v>
      </c>
      <c r="AB2638" s="116">
        <v>3.4214341337999998E-4</v>
      </c>
      <c r="AC2638" s="116">
        <v>5.8789724990000003E-5</v>
      </c>
      <c r="AD2638" s="116">
        <v>0.13055401337437</v>
      </c>
      <c r="AF2638" s="116">
        <v>-1</v>
      </c>
      <c r="AG2638" s="116">
        <v>-1</v>
      </c>
      <c r="AH2638" s="116">
        <v>-1</v>
      </c>
      <c r="AI2638" s="116">
        <v>-1</v>
      </c>
      <c r="AJ2638" s="116">
        <v>0</v>
      </c>
      <c r="AM2638" s="116" t="s">
        <v>319</v>
      </c>
      <c r="AN2638" s="116">
        <v>-1</v>
      </c>
      <c r="AQ2638" s="116">
        <v>778</v>
      </c>
      <c r="AR2638" s="116" t="s">
        <v>329</v>
      </c>
      <c r="AS2638" s="116" t="s">
        <v>250</v>
      </c>
      <c r="AT2638" s="116" t="s">
        <v>268</v>
      </c>
      <c r="AV2638" s="116">
        <v>2.46446112705959</v>
      </c>
      <c r="AW2638" s="116">
        <v>1.058832E-4</v>
      </c>
    </row>
    <row r="2639" spans="1:49" x14ac:dyDescent="0.25">
      <c r="A2639" s="127">
        <v>200000</v>
      </c>
      <c r="B2639" s="127">
        <v>800000</v>
      </c>
      <c r="C2639" s="127">
        <v>800000</v>
      </c>
      <c r="D2639" s="116" t="s">
        <v>314</v>
      </c>
      <c r="E2639" s="116" t="s">
        <v>315</v>
      </c>
      <c r="F2639" s="116" t="s">
        <v>316</v>
      </c>
      <c r="G2639" s="116" t="s">
        <v>317</v>
      </c>
      <c r="H2639" s="116">
        <v>0.36</v>
      </c>
      <c r="I2639" s="116">
        <v>0.57999999999999996</v>
      </c>
      <c r="J2639" s="116" t="s">
        <v>268</v>
      </c>
      <c r="K2639" s="116">
        <v>1.3715513617599999E-3</v>
      </c>
      <c r="L2639" s="116">
        <v>3772.6353461195099</v>
      </c>
      <c r="M2639" s="116">
        <v>9.8869602046948906</v>
      </c>
      <c r="N2639" s="116">
        <v>1.6988538978597201</v>
      </c>
      <c r="O2639" s="116">
        <v>1.35604737325E-2</v>
      </c>
      <c r="P2639" s="116">
        <v>2.3300653770499998E-3</v>
      </c>
      <c r="Q2639" s="116">
        <v>5.1743631464280702</v>
      </c>
      <c r="R2639" s="116">
        <v>1310</v>
      </c>
      <c r="S2639" s="116" t="s">
        <v>318</v>
      </c>
      <c r="T2639" s="116">
        <v>1310</v>
      </c>
      <c r="U2639" s="116" t="s">
        <v>268</v>
      </c>
      <c r="V2639" s="116" t="s">
        <v>268</v>
      </c>
      <c r="Z2639" s="116">
        <v>0</v>
      </c>
      <c r="AA2639" s="116">
        <v>1</v>
      </c>
      <c r="AB2639" s="116">
        <v>1.35604737325E-2</v>
      </c>
      <c r="AC2639" s="116">
        <v>2.3300653770499998E-3</v>
      </c>
      <c r="AD2639" s="116">
        <v>5.17436314642657</v>
      </c>
      <c r="AF2639" s="116">
        <v>-1</v>
      </c>
      <c r="AG2639" s="116">
        <v>-1</v>
      </c>
      <c r="AH2639" s="116">
        <v>-1</v>
      </c>
      <c r="AI2639" s="116">
        <v>-1</v>
      </c>
      <c r="AJ2639" s="116">
        <v>0</v>
      </c>
      <c r="AM2639" s="116" t="s">
        <v>319</v>
      </c>
      <c r="AN2639" s="116">
        <v>-1</v>
      </c>
      <c r="AQ2639" s="116">
        <v>778</v>
      </c>
      <c r="AR2639" s="116" t="s">
        <v>329</v>
      </c>
      <c r="AS2639" s="116" t="s">
        <v>250</v>
      </c>
      <c r="AT2639" s="116" t="s">
        <v>268</v>
      </c>
      <c r="AV2639" s="116">
        <v>43.898413167883</v>
      </c>
      <c r="AW2639" s="116">
        <v>4.1965637999999998E-3</v>
      </c>
    </row>
    <row r="2640" spans="1:49" x14ac:dyDescent="0.25">
      <c r="A2640" s="127">
        <v>200000</v>
      </c>
      <c r="B2640" s="127">
        <v>800000</v>
      </c>
      <c r="C2640" s="127">
        <v>800000</v>
      </c>
      <c r="D2640" s="116" t="s">
        <v>314</v>
      </c>
      <c r="E2640" s="116" t="s">
        <v>315</v>
      </c>
      <c r="F2640" s="116" t="s">
        <v>316</v>
      </c>
      <c r="G2640" s="116" t="s">
        <v>317</v>
      </c>
      <c r="H2640" s="116">
        <v>0.36</v>
      </c>
      <c r="I2640" s="116">
        <v>0.57999999999999996</v>
      </c>
      <c r="J2640" s="116" t="s">
        <v>268</v>
      </c>
      <c r="K2640" s="116">
        <v>0.44337759891133999</v>
      </c>
      <c r="L2640" s="116">
        <v>3868.6586090928899</v>
      </c>
      <c r="M2640" s="116">
        <v>10.967391514959999</v>
      </c>
      <c r="N2640" s="116">
        <v>1.8256541563658599</v>
      </c>
      <c r="O2640" s="116">
        <v>4.8626957162236302</v>
      </c>
      <c r="P2640" s="116">
        <v>0.80945415629201001</v>
      </c>
      <c r="Q2640" s="116">
        <v>1715.27656510731</v>
      </c>
      <c r="R2640" s="116">
        <v>1210</v>
      </c>
      <c r="S2640" s="116" t="s">
        <v>318</v>
      </c>
      <c r="T2640" s="116">
        <v>1210</v>
      </c>
      <c r="U2640" s="116" t="s">
        <v>268</v>
      </c>
      <c r="V2640" s="116" t="s">
        <v>268</v>
      </c>
      <c r="Z2640" s="116">
        <v>0</v>
      </c>
      <c r="AA2640" s="116">
        <v>1</v>
      </c>
      <c r="AB2640" s="116">
        <v>4.8626957162236302</v>
      </c>
      <c r="AC2640" s="116">
        <v>0.80945415629201001</v>
      </c>
      <c r="AD2640" s="116">
        <v>1715.27656510731</v>
      </c>
      <c r="AF2640" s="116">
        <v>-1</v>
      </c>
      <c r="AG2640" s="116">
        <v>-1</v>
      </c>
      <c r="AH2640" s="116">
        <v>-1</v>
      </c>
      <c r="AI2640" s="116">
        <v>-1</v>
      </c>
      <c r="AJ2640" s="116">
        <v>0</v>
      </c>
      <c r="AM2640" s="116" t="s">
        <v>319</v>
      </c>
      <c r="AN2640" s="116">
        <v>-1</v>
      </c>
      <c r="AQ2640" s="116">
        <v>778</v>
      </c>
      <c r="AR2640" s="116" t="s">
        <v>329</v>
      </c>
      <c r="AS2640" s="116" t="s">
        <v>250</v>
      </c>
      <c r="AT2640" s="116" t="s">
        <v>268</v>
      </c>
      <c r="AV2640" s="116">
        <v>199.353807648822</v>
      </c>
      <c r="AW2640" s="116">
        <v>1.3911407665</v>
      </c>
    </row>
    <row r="2641" spans="1:49" x14ac:dyDescent="0.25">
      <c r="A2641" s="127">
        <v>200000</v>
      </c>
      <c r="B2641" s="127">
        <v>800000</v>
      </c>
      <c r="C2641" s="127">
        <v>800000</v>
      </c>
      <c r="D2641" s="116" t="s">
        <v>314</v>
      </c>
      <c r="E2641" s="116" t="s">
        <v>315</v>
      </c>
      <c r="F2641" s="116" t="s">
        <v>316</v>
      </c>
      <c r="G2641" s="116" t="s">
        <v>317</v>
      </c>
      <c r="H2641" s="116">
        <v>0.36</v>
      </c>
      <c r="I2641" s="116">
        <v>0.57999999999999996</v>
      </c>
      <c r="J2641" s="116" t="s">
        <v>268</v>
      </c>
      <c r="K2641" s="116">
        <v>1.180466016886E-2</v>
      </c>
      <c r="L2641" s="116">
        <v>3868.6586090928899</v>
      </c>
      <c r="M2641" s="116">
        <v>10.967391514959999</v>
      </c>
      <c r="N2641" s="116">
        <v>1.8256541563658599</v>
      </c>
      <c r="O2641" s="116">
        <v>0.12946632977297001</v>
      </c>
      <c r="P2641" s="116">
        <v>2.1551226901769999E-2</v>
      </c>
      <c r="Q2641" s="116">
        <v>45.668200189687802</v>
      </c>
      <c r="R2641" s="116">
        <v>1310</v>
      </c>
      <c r="S2641" s="116" t="s">
        <v>318</v>
      </c>
      <c r="T2641" s="116">
        <v>1310</v>
      </c>
      <c r="U2641" s="116" t="s">
        <v>268</v>
      </c>
      <c r="V2641" s="116" t="s">
        <v>268</v>
      </c>
      <c r="Z2641" s="116">
        <v>0</v>
      </c>
      <c r="AA2641" s="116">
        <v>1</v>
      </c>
      <c r="AB2641" s="116">
        <v>0.12946632977297001</v>
      </c>
      <c r="AC2641" s="116">
        <v>2.1551226901769999E-2</v>
      </c>
      <c r="AD2641" s="116">
        <v>45.668200189687802</v>
      </c>
      <c r="AF2641" s="116">
        <v>-1</v>
      </c>
      <c r="AG2641" s="116">
        <v>-1</v>
      </c>
      <c r="AH2641" s="116">
        <v>-1</v>
      </c>
      <c r="AI2641" s="116">
        <v>-1</v>
      </c>
      <c r="AJ2641" s="116">
        <v>0</v>
      </c>
      <c r="AM2641" s="116" t="s">
        <v>319</v>
      </c>
      <c r="AN2641" s="116">
        <v>-1</v>
      </c>
      <c r="AQ2641" s="116">
        <v>778</v>
      </c>
      <c r="AR2641" s="116" t="s">
        <v>329</v>
      </c>
      <c r="AS2641" s="116" t="s">
        <v>250</v>
      </c>
      <c r="AT2641" s="116" t="s">
        <v>268</v>
      </c>
      <c r="AV2641" s="116">
        <v>43.7703876236029</v>
      </c>
      <c r="AW2641" s="116">
        <v>3.7038280799999997E-2</v>
      </c>
    </row>
    <row r="2642" spans="1:49" x14ac:dyDescent="0.25">
      <c r="A2642" s="127">
        <v>200000</v>
      </c>
      <c r="B2642" s="127">
        <v>800000</v>
      </c>
      <c r="C2642" s="127">
        <v>800000</v>
      </c>
      <c r="D2642" s="116" t="s">
        <v>314</v>
      </c>
      <c r="E2642" s="116" t="s">
        <v>315</v>
      </c>
      <c r="F2642" s="116" t="s">
        <v>316</v>
      </c>
      <c r="G2642" s="116" t="s">
        <v>317</v>
      </c>
      <c r="H2642" s="116">
        <v>0.36</v>
      </c>
      <c r="I2642" s="116">
        <v>0.57999999999999996</v>
      </c>
      <c r="J2642" s="116" t="s">
        <v>268</v>
      </c>
      <c r="K2642" s="116">
        <v>4.9405137697260001E-2</v>
      </c>
      <c r="L2642" s="116">
        <v>3868.6586090928899</v>
      </c>
      <c r="M2642" s="116">
        <v>10.967391514959999</v>
      </c>
      <c r="N2642" s="116">
        <v>1.8256541563658599</v>
      </c>
      <c r="O2642" s="116">
        <v>0.54184548797642995</v>
      </c>
      <c r="P2642" s="116">
        <v>9.0196694982839998E-2</v>
      </c>
      <c r="Q2642" s="116">
        <v>191.131611285952</v>
      </c>
      <c r="R2642" s="116">
        <v>1310</v>
      </c>
      <c r="S2642" s="116" t="s">
        <v>318</v>
      </c>
      <c r="T2642" s="116">
        <v>1310</v>
      </c>
      <c r="U2642" s="116" t="s">
        <v>268</v>
      </c>
      <c r="V2642" s="116" t="s">
        <v>268</v>
      </c>
      <c r="Z2642" s="116">
        <v>0</v>
      </c>
      <c r="AA2642" s="116">
        <v>1</v>
      </c>
      <c r="AB2642" s="116">
        <v>0.54184548797642995</v>
      </c>
      <c r="AC2642" s="116">
        <v>9.0196694982839998E-2</v>
      </c>
      <c r="AD2642" s="116">
        <v>191.131611285953</v>
      </c>
      <c r="AF2642" s="116">
        <v>-1</v>
      </c>
      <c r="AG2642" s="116">
        <v>-1</v>
      </c>
      <c r="AH2642" s="116">
        <v>-1</v>
      </c>
      <c r="AI2642" s="116">
        <v>-1</v>
      </c>
      <c r="AJ2642" s="116">
        <v>0</v>
      </c>
      <c r="AM2642" s="116" t="s">
        <v>319</v>
      </c>
      <c r="AN2642" s="116">
        <v>-1</v>
      </c>
      <c r="AQ2642" s="116">
        <v>778</v>
      </c>
      <c r="AR2642" s="116" t="s">
        <v>329</v>
      </c>
      <c r="AS2642" s="116" t="s">
        <v>250</v>
      </c>
      <c r="AT2642" s="116" t="s">
        <v>268</v>
      </c>
      <c r="AV2642" s="116">
        <v>58.634791061127103</v>
      </c>
      <c r="AW2642" s="116">
        <v>0.15501347230000001</v>
      </c>
    </row>
    <row r="2643" spans="1:49" x14ac:dyDescent="0.25">
      <c r="A2643" s="127">
        <v>200000</v>
      </c>
      <c r="B2643" s="127">
        <v>800000</v>
      </c>
      <c r="C2643" s="127">
        <v>800000</v>
      </c>
      <c r="D2643" s="116" t="s">
        <v>314</v>
      </c>
      <c r="E2643" s="116" t="s">
        <v>315</v>
      </c>
      <c r="F2643" s="116" t="s">
        <v>316</v>
      </c>
      <c r="G2643" s="116" t="s">
        <v>317</v>
      </c>
      <c r="H2643" s="116">
        <v>0.36</v>
      </c>
      <c r="I2643" s="116">
        <v>0.57999999999999996</v>
      </c>
      <c r="J2643" s="116" t="s">
        <v>268</v>
      </c>
      <c r="K2643" s="116">
        <v>4.302684395208E-2</v>
      </c>
      <c r="L2643" s="116">
        <v>3868.6586090928899</v>
      </c>
      <c r="M2643" s="116">
        <v>10.967391514959999</v>
      </c>
      <c r="N2643" s="116">
        <v>1.8256541563658599</v>
      </c>
      <c r="O2643" s="116">
        <v>0.47189224327559998</v>
      </c>
      <c r="P2643" s="116">
        <v>7.8552136496430003E-2</v>
      </c>
      <c r="Q2643" s="116">
        <v>166.45617027732999</v>
      </c>
      <c r="R2643" s="116">
        <v>1310</v>
      </c>
      <c r="S2643" s="116" t="s">
        <v>318</v>
      </c>
      <c r="T2643" s="116">
        <v>1310</v>
      </c>
      <c r="U2643" s="116" t="s">
        <v>268</v>
      </c>
      <c r="V2643" s="116" t="s">
        <v>268</v>
      </c>
      <c r="Z2643" s="116">
        <v>0</v>
      </c>
      <c r="AA2643" s="116">
        <v>1</v>
      </c>
      <c r="AB2643" s="116">
        <v>0.47189224327559998</v>
      </c>
      <c r="AC2643" s="116">
        <v>7.8552136496430003E-2</v>
      </c>
      <c r="AD2643" s="116">
        <v>166.45617027733101</v>
      </c>
      <c r="AF2643" s="116">
        <v>-1</v>
      </c>
      <c r="AG2643" s="116">
        <v>-1</v>
      </c>
      <c r="AH2643" s="116">
        <v>-1</v>
      </c>
      <c r="AI2643" s="116">
        <v>-1</v>
      </c>
      <c r="AJ2643" s="116">
        <v>0</v>
      </c>
      <c r="AM2643" s="116" t="s">
        <v>319</v>
      </c>
      <c r="AN2643" s="116">
        <v>-1</v>
      </c>
      <c r="AQ2643" s="116">
        <v>778</v>
      </c>
      <c r="AR2643" s="116" t="s">
        <v>329</v>
      </c>
      <c r="AS2643" s="116" t="s">
        <v>250</v>
      </c>
      <c r="AT2643" s="116" t="s">
        <v>268</v>
      </c>
      <c r="AV2643" s="116">
        <v>55.821427579814099</v>
      </c>
      <c r="AW2643" s="116">
        <v>0.13500094909999999</v>
      </c>
    </row>
    <row r="2644" spans="1:49" x14ac:dyDescent="0.25">
      <c r="A2644" s="127">
        <v>200000</v>
      </c>
      <c r="B2644" s="127">
        <v>800000</v>
      </c>
      <c r="C2644" s="127">
        <v>800000</v>
      </c>
      <c r="D2644" s="116" t="s">
        <v>314</v>
      </c>
      <c r="E2644" s="116" t="s">
        <v>315</v>
      </c>
      <c r="F2644" s="116" t="s">
        <v>316</v>
      </c>
      <c r="G2644" s="116" t="s">
        <v>317</v>
      </c>
      <c r="H2644" s="116">
        <v>0.36</v>
      </c>
      <c r="I2644" s="116">
        <v>0.57999999999999996</v>
      </c>
      <c r="J2644" s="116" t="s">
        <v>268</v>
      </c>
      <c r="K2644" s="116">
        <v>7.0149212938349997E-2</v>
      </c>
      <c r="L2644" s="116">
        <v>3868.6586090928899</v>
      </c>
      <c r="M2644" s="116">
        <v>10.967391514959999</v>
      </c>
      <c r="N2644" s="116">
        <v>1.8256541563658599</v>
      </c>
      <c r="O2644" s="116">
        <v>0.76935388276119998</v>
      </c>
      <c r="P2644" s="116">
        <v>0.12806820216668999</v>
      </c>
      <c r="Q2644" s="116">
        <v>271.38335655504602</v>
      </c>
      <c r="R2644" s="116">
        <v>1310</v>
      </c>
      <c r="S2644" s="116" t="s">
        <v>318</v>
      </c>
      <c r="T2644" s="116">
        <v>1310</v>
      </c>
      <c r="U2644" s="116" t="s">
        <v>268</v>
      </c>
      <c r="V2644" s="116" t="s">
        <v>268</v>
      </c>
      <c r="Z2644" s="116">
        <v>0</v>
      </c>
      <c r="AA2644" s="116">
        <v>1</v>
      </c>
      <c r="AB2644" s="116">
        <v>0.76935388276119998</v>
      </c>
      <c r="AC2644" s="116">
        <v>0.12806820216668999</v>
      </c>
      <c r="AD2644" s="116">
        <v>271.38335655504801</v>
      </c>
      <c r="AF2644" s="116">
        <v>-1</v>
      </c>
      <c r="AG2644" s="116">
        <v>-1</v>
      </c>
      <c r="AH2644" s="116">
        <v>-1</v>
      </c>
      <c r="AI2644" s="116">
        <v>-1</v>
      </c>
      <c r="AJ2644" s="116">
        <v>0</v>
      </c>
      <c r="AM2644" s="116" t="s">
        <v>319</v>
      </c>
      <c r="AN2644" s="116">
        <v>-1</v>
      </c>
      <c r="AQ2644" s="116">
        <v>778</v>
      </c>
      <c r="AR2644" s="116" t="s">
        <v>329</v>
      </c>
      <c r="AS2644" s="116" t="s">
        <v>250</v>
      </c>
      <c r="AT2644" s="116" t="s">
        <v>268</v>
      </c>
      <c r="AV2644" s="116">
        <v>77.1318267374822</v>
      </c>
      <c r="AW2644" s="116">
        <v>0.22010004590000001</v>
      </c>
    </row>
    <row r="2645" spans="1:49" x14ac:dyDescent="0.25">
      <c r="A2645" s="127">
        <v>200000</v>
      </c>
      <c r="B2645" s="127">
        <v>800000</v>
      </c>
      <c r="C2645" s="127">
        <v>800000</v>
      </c>
      <c r="D2645" s="116" t="s">
        <v>314</v>
      </c>
      <c r="E2645" s="116" t="s">
        <v>315</v>
      </c>
      <c r="F2645" s="116" t="s">
        <v>316</v>
      </c>
      <c r="G2645" s="116" t="s">
        <v>317</v>
      </c>
      <c r="H2645" s="116">
        <v>0.36</v>
      </c>
      <c r="I2645" s="116">
        <v>0.57999999999999996</v>
      </c>
      <c r="J2645" s="116" t="s">
        <v>268</v>
      </c>
      <c r="K2645" s="116">
        <v>0.20447962094475</v>
      </c>
      <c r="L2645" s="116">
        <v>3874.28457749266</v>
      </c>
      <c r="M2645" s="116">
        <v>10.677685063182301</v>
      </c>
      <c r="N2645" s="116">
        <v>1.91629772619202</v>
      </c>
      <c r="O2645" s="116">
        <v>2.1833689942869601</v>
      </c>
      <c r="P2645" s="116">
        <v>0.39184383266903</v>
      </c>
      <c r="Q2645" s="116">
        <v>792.21224183779498</v>
      </c>
      <c r="R2645" s="116">
        <v>1210</v>
      </c>
      <c r="S2645" s="116" t="s">
        <v>318</v>
      </c>
      <c r="T2645" s="116">
        <v>1210</v>
      </c>
      <c r="U2645" s="116" t="s">
        <v>268</v>
      </c>
      <c r="V2645" s="116" t="s">
        <v>268</v>
      </c>
      <c r="Z2645" s="116">
        <v>0</v>
      </c>
      <c r="AA2645" s="116">
        <v>1</v>
      </c>
      <c r="AB2645" s="116">
        <v>2.1833689942869601</v>
      </c>
      <c r="AC2645" s="116">
        <v>0.39184383266903</v>
      </c>
      <c r="AD2645" s="116">
        <v>792.21224183779498</v>
      </c>
      <c r="AF2645" s="116">
        <v>-1</v>
      </c>
      <c r="AG2645" s="116">
        <v>-1</v>
      </c>
      <c r="AH2645" s="116">
        <v>-1</v>
      </c>
      <c r="AI2645" s="116">
        <v>-1</v>
      </c>
      <c r="AJ2645" s="116">
        <v>0</v>
      </c>
      <c r="AM2645" s="116" t="s">
        <v>319</v>
      </c>
      <c r="AN2645" s="116">
        <v>-1</v>
      </c>
      <c r="AQ2645" s="116">
        <v>778</v>
      </c>
      <c r="AR2645" s="116" t="s">
        <v>329</v>
      </c>
      <c r="AS2645" s="116" t="s">
        <v>250</v>
      </c>
      <c r="AT2645" s="116" t="s">
        <v>268</v>
      </c>
      <c r="AV2645" s="116">
        <v>115.135750934939</v>
      </c>
      <c r="AW2645" s="116">
        <v>0.64250790089999998</v>
      </c>
    </row>
    <row r="2646" spans="1:49" x14ac:dyDescent="0.25">
      <c r="A2646" s="127">
        <v>200000</v>
      </c>
      <c r="B2646" s="127">
        <v>800000</v>
      </c>
      <c r="C2646" s="127">
        <v>800000</v>
      </c>
      <c r="D2646" s="116" t="s">
        <v>314</v>
      </c>
      <c r="E2646" s="116" t="s">
        <v>315</v>
      </c>
      <c r="F2646" s="116" t="s">
        <v>316</v>
      </c>
      <c r="G2646" s="116" t="s">
        <v>317</v>
      </c>
      <c r="H2646" s="116">
        <v>0.36</v>
      </c>
      <c r="I2646" s="116">
        <v>0.57999999999999996</v>
      </c>
      <c r="J2646" s="116" t="s">
        <v>268</v>
      </c>
      <c r="K2646" s="116">
        <v>0.16497261794338999</v>
      </c>
      <c r="L2646" s="116">
        <v>3874.28457749266</v>
      </c>
      <c r="M2646" s="116">
        <v>10.677685063182301</v>
      </c>
      <c r="N2646" s="116">
        <v>1.91629772619202</v>
      </c>
      <c r="O2646" s="116">
        <v>1.7615256584482999</v>
      </c>
      <c r="P2646" s="116">
        <v>0.31613665264886998</v>
      </c>
      <c r="Q2646" s="116">
        <v>639.150869406693</v>
      </c>
      <c r="R2646" s="116">
        <v>1310</v>
      </c>
      <c r="S2646" s="116" t="s">
        <v>318</v>
      </c>
      <c r="T2646" s="116">
        <v>1310</v>
      </c>
      <c r="U2646" s="116" t="s">
        <v>268</v>
      </c>
      <c r="V2646" s="116" t="s">
        <v>268</v>
      </c>
      <c r="Z2646" s="116">
        <v>0</v>
      </c>
      <c r="AA2646" s="116">
        <v>1</v>
      </c>
      <c r="AB2646" s="116">
        <v>1.7615256584482999</v>
      </c>
      <c r="AC2646" s="116">
        <v>0.31613665264886998</v>
      </c>
      <c r="AD2646" s="116">
        <v>639.150869406693</v>
      </c>
      <c r="AF2646" s="116">
        <v>-1</v>
      </c>
      <c r="AG2646" s="116">
        <v>-1</v>
      </c>
      <c r="AH2646" s="116">
        <v>-1</v>
      </c>
      <c r="AI2646" s="116">
        <v>-1</v>
      </c>
      <c r="AJ2646" s="116">
        <v>0</v>
      </c>
      <c r="AM2646" s="116" t="s">
        <v>319</v>
      </c>
      <c r="AN2646" s="116">
        <v>-1</v>
      </c>
      <c r="AQ2646" s="116">
        <v>778</v>
      </c>
      <c r="AR2646" s="116" t="s">
        <v>329</v>
      </c>
      <c r="AS2646" s="116" t="s">
        <v>250</v>
      </c>
      <c r="AT2646" s="116" t="s">
        <v>268</v>
      </c>
      <c r="AV2646" s="116">
        <v>104.55660189137301</v>
      </c>
      <c r="AW2646" s="116">
        <v>0.51837053479999995</v>
      </c>
    </row>
    <row r="2647" spans="1:49" x14ac:dyDescent="0.25">
      <c r="A2647" s="127">
        <v>200000</v>
      </c>
      <c r="B2647" s="127">
        <v>800000</v>
      </c>
      <c r="C2647" s="127">
        <v>800000</v>
      </c>
      <c r="D2647" s="116" t="s">
        <v>314</v>
      </c>
      <c r="E2647" s="116" t="s">
        <v>315</v>
      </c>
      <c r="F2647" s="116" t="s">
        <v>316</v>
      </c>
      <c r="G2647" s="116" t="s">
        <v>317</v>
      </c>
      <c r="H2647" s="116">
        <v>0.36</v>
      </c>
      <c r="I2647" s="116">
        <v>0.57999999999999996</v>
      </c>
      <c r="J2647" s="116" t="s">
        <v>268</v>
      </c>
      <c r="K2647" s="116">
        <v>0.24831121494086</v>
      </c>
      <c r="L2647" s="116">
        <v>3874.28457749266</v>
      </c>
      <c r="M2647" s="116">
        <v>10.677685063182301</v>
      </c>
      <c r="N2647" s="116">
        <v>1.91629772619202</v>
      </c>
      <c r="O2647" s="116">
        <v>2.6513889507946899</v>
      </c>
      <c r="P2647" s="116">
        <v>0.47583821657914999</v>
      </c>
      <c r="Q2647" s="116">
        <v>962.02831046384097</v>
      </c>
      <c r="R2647" s="116">
        <v>1310</v>
      </c>
      <c r="S2647" s="116" t="s">
        <v>318</v>
      </c>
      <c r="T2647" s="116">
        <v>1310</v>
      </c>
      <c r="U2647" s="116" t="s">
        <v>268</v>
      </c>
      <c r="V2647" s="116" t="s">
        <v>268</v>
      </c>
      <c r="Z2647" s="116">
        <v>0</v>
      </c>
      <c r="AA2647" s="116">
        <v>1</v>
      </c>
      <c r="AB2647" s="116">
        <v>2.6513889507946899</v>
      </c>
      <c r="AC2647" s="116">
        <v>0.47583821657914999</v>
      </c>
      <c r="AD2647" s="116">
        <v>962.02831046384097</v>
      </c>
      <c r="AF2647" s="116">
        <v>-1</v>
      </c>
      <c r="AG2647" s="116">
        <v>-1</v>
      </c>
      <c r="AH2647" s="116">
        <v>-1</v>
      </c>
      <c r="AI2647" s="116">
        <v>-1</v>
      </c>
      <c r="AJ2647" s="116">
        <v>0</v>
      </c>
      <c r="AM2647" s="116" t="s">
        <v>319</v>
      </c>
      <c r="AN2647" s="116">
        <v>-1</v>
      </c>
      <c r="AQ2647" s="116">
        <v>778</v>
      </c>
      <c r="AR2647" s="116" t="s">
        <v>329</v>
      </c>
      <c r="AS2647" s="116" t="s">
        <v>250</v>
      </c>
      <c r="AT2647" s="116" t="s">
        <v>268</v>
      </c>
      <c r="AV2647" s="116">
        <v>140.199564625682</v>
      </c>
      <c r="AW2647" s="116">
        <v>0.7802338284</v>
      </c>
    </row>
    <row r="2648" spans="1:49" x14ac:dyDescent="0.25">
      <c r="A2648" s="127">
        <v>200000</v>
      </c>
      <c r="B2648" s="127">
        <v>800000</v>
      </c>
      <c r="C2648" s="127">
        <v>800000</v>
      </c>
      <c r="D2648" s="116" t="s">
        <v>314</v>
      </c>
      <c r="E2648" s="116" t="s">
        <v>315</v>
      </c>
      <c r="F2648" s="116" t="s">
        <v>316</v>
      </c>
      <c r="G2648" s="116" t="s">
        <v>317</v>
      </c>
      <c r="H2648" s="116">
        <v>0.36</v>
      </c>
      <c r="I2648" s="116">
        <v>0.57999999999999996</v>
      </c>
      <c r="J2648" s="116" t="s">
        <v>268</v>
      </c>
      <c r="K2648" s="116">
        <v>0.30849689573330003</v>
      </c>
      <c r="L2648" s="116">
        <v>3826.6653113327102</v>
      </c>
      <c r="M2648" s="116">
        <v>11.223565138072599</v>
      </c>
      <c r="N2648" s="116">
        <v>2.0023582985809298</v>
      </c>
      <c r="O2648" s="116">
        <v>3.4624350041559202</v>
      </c>
      <c r="P2648" s="116">
        <v>0.61772131925802998</v>
      </c>
      <c r="Q2648" s="116">
        <v>1180.51436955645</v>
      </c>
      <c r="R2648" s="116">
        <v>1210</v>
      </c>
      <c r="S2648" s="116" t="s">
        <v>318</v>
      </c>
      <c r="T2648" s="116">
        <v>1210</v>
      </c>
      <c r="U2648" s="116" t="s">
        <v>268</v>
      </c>
      <c r="V2648" s="116" t="s">
        <v>268</v>
      </c>
      <c r="Z2648" s="116">
        <v>0</v>
      </c>
      <c r="AA2648" s="116">
        <v>1</v>
      </c>
      <c r="AB2648" s="116">
        <v>3.4624350041559202</v>
      </c>
      <c r="AC2648" s="116">
        <v>0.61772131925802998</v>
      </c>
      <c r="AD2648" s="116">
        <v>1180.51436955645</v>
      </c>
      <c r="AF2648" s="116">
        <v>-1</v>
      </c>
      <c r="AG2648" s="116">
        <v>-1</v>
      </c>
      <c r="AH2648" s="116">
        <v>-1</v>
      </c>
      <c r="AI2648" s="116">
        <v>-1</v>
      </c>
      <c r="AJ2648" s="116">
        <v>0</v>
      </c>
      <c r="AM2648" s="116" t="s">
        <v>319</v>
      </c>
      <c r="AN2648" s="116">
        <v>-1</v>
      </c>
      <c r="AQ2648" s="116">
        <v>778</v>
      </c>
      <c r="AR2648" s="116" t="s">
        <v>329</v>
      </c>
      <c r="AS2648" s="116" t="s">
        <v>250</v>
      </c>
      <c r="AT2648" s="116" t="s">
        <v>268</v>
      </c>
      <c r="AV2648" s="116">
        <v>141.405385512713</v>
      </c>
      <c r="AW2648" s="116">
        <v>0.95743257869999998</v>
      </c>
    </row>
    <row r="2649" spans="1:49" x14ac:dyDescent="0.25">
      <c r="A2649" s="127">
        <v>200000</v>
      </c>
      <c r="B2649" s="127">
        <v>800000</v>
      </c>
      <c r="C2649" s="127">
        <v>800000</v>
      </c>
      <c r="D2649" s="116" t="s">
        <v>314</v>
      </c>
      <c r="E2649" s="116" t="s">
        <v>315</v>
      </c>
      <c r="F2649" s="116" t="s">
        <v>316</v>
      </c>
      <c r="G2649" s="116" t="s">
        <v>317</v>
      </c>
      <c r="H2649" s="116">
        <v>0.36</v>
      </c>
      <c r="I2649" s="116">
        <v>0.57999999999999996</v>
      </c>
      <c r="J2649" s="116" t="s">
        <v>268</v>
      </c>
      <c r="K2649" s="116">
        <v>1.23925876511E-2</v>
      </c>
      <c r="L2649" s="116">
        <v>3826.6653113327102</v>
      </c>
      <c r="M2649" s="116">
        <v>11.223565138072599</v>
      </c>
      <c r="N2649" s="116">
        <v>2.0023582985809298</v>
      </c>
      <c r="O2649" s="116">
        <v>0.13908901473140001</v>
      </c>
      <c r="P2649" s="116">
        <v>2.4814400724069999E-2</v>
      </c>
      <c r="Q2649" s="116">
        <v>47.422285282118402</v>
      </c>
      <c r="R2649" s="116">
        <v>1310</v>
      </c>
      <c r="S2649" s="116" t="s">
        <v>318</v>
      </c>
      <c r="T2649" s="116">
        <v>1310</v>
      </c>
      <c r="U2649" s="116" t="s">
        <v>268</v>
      </c>
      <c r="V2649" s="116" t="s">
        <v>268</v>
      </c>
      <c r="Z2649" s="116">
        <v>0</v>
      </c>
      <c r="AA2649" s="116">
        <v>1</v>
      </c>
      <c r="AB2649" s="116">
        <v>0.13908901473140001</v>
      </c>
      <c r="AC2649" s="116">
        <v>2.4814400724069999E-2</v>
      </c>
      <c r="AD2649" s="116">
        <v>47.422285282118402</v>
      </c>
      <c r="AF2649" s="116">
        <v>-1</v>
      </c>
      <c r="AG2649" s="116">
        <v>-1</v>
      </c>
      <c r="AH2649" s="116">
        <v>-1</v>
      </c>
      <c r="AI2649" s="116">
        <v>-1</v>
      </c>
      <c r="AJ2649" s="116">
        <v>0</v>
      </c>
      <c r="AM2649" s="116" t="s">
        <v>319</v>
      </c>
      <c r="AN2649" s="116">
        <v>-1</v>
      </c>
      <c r="AQ2649" s="116">
        <v>778</v>
      </c>
      <c r="AR2649" s="116" t="s">
        <v>329</v>
      </c>
      <c r="AS2649" s="116" t="s">
        <v>250</v>
      </c>
      <c r="AT2649" s="116" t="s">
        <v>268</v>
      </c>
      <c r="AV2649" s="116">
        <v>28.593401668209701</v>
      </c>
      <c r="AW2649" s="116">
        <v>3.84608964E-2</v>
      </c>
    </row>
    <row r="2650" spans="1:49" x14ac:dyDescent="0.25">
      <c r="A2650" s="127">
        <v>200000</v>
      </c>
      <c r="B2650" s="127">
        <v>800000</v>
      </c>
      <c r="C2650" s="127">
        <v>800000</v>
      </c>
      <c r="D2650" s="116" t="s">
        <v>314</v>
      </c>
      <c r="E2650" s="116" t="s">
        <v>315</v>
      </c>
      <c r="F2650" s="116" t="s">
        <v>316</v>
      </c>
      <c r="G2650" s="116" t="s">
        <v>317</v>
      </c>
      <c r="H2650" s="116">
        <v>0.36</v>
      </c>
      <c r="I2650" s="116">
        <v>0.57999999999999996</v>
      </c>
      <c r="J2650" s="116" t="s">
        <v>268</v>
      </c>
      <c r="K2650" s="116">
        <v>6.0030192119799999E-2</v>
      </c>
      <c r="L2650" s="116">
        <v>3826.6653113327102</v>
      </c>
      <c r="M2650" s="116">
        <v>11.223565138072599</v>
      </c>
      <c r="N2650" s="116">
        <v>2.0023582985809298</v>
      </c>
      <c r="O2650" s="116">
        <v>0.67375277150759005</v>
      </c>
      <c r="P2650" s="116">
        <v>0.12020195335648</v>
      </c>
      <c r="Q2650" s="116">
        <v>229.715453817477</v>
      </c>
      <c r="R2650" s="116">
        <v>1310</v>
      </c>
      <c r="S2650" s="116" t="s">
        <v>318</v>
      </c>
      <c r="T2650" s="116">
        <v>1310</v>
      </c>
      <c r="U2650" s="116" t="s">
        <v>268</v>
      </c>
      <c r="V2650" s="116" t="s">
        <v>268</v>
      </c>
      <c r="Z2650" s="116">
        <v>0</v>
      </c>
      <c r="AA2650" s="116">
        <v>1</v>
      </c>
      <c r="AB2650" s="116">
        <v>0.67375277150759005</v>
      </c>
      <c r="AC2650" s="116">
        <v>0.12020195335648</v>
      </c>
      <c r="AD2650" s="116">
        <v>229.715453817477</v>
      </c>
      <c r="AF2650" s="116">
        <v>-1</v>
      </c>
      <c r="AG2650" s="116">
        <v>-1</v>
      </c>
      <c r="AH2650" s="116">
        <v>-1</v>
      </c>
      <c r="AI2650" s="116">
        <v>-1</v>
      </c>
      <c r="AJ2650" s="116">
        <v>0</v>
      </c>
      <c r="AM2650" s="116" t="s">
        <v>319</v>
      </c>
      <c r="AN2650" s="116">
        <v>-1</v>
      </c>
      <c r="AQ2650" s="116">
        <v>778</v>
      </c>
      <c r="AR2650" s="116" t="s">
        <v>329</v>
      </c>
      <c r="AS2650" s="116" t="s">
        <v>250</v>
      </c>
      <c r="AT2650" s="116" t="s">
        <v>268</v>
      </c>
      <c r="AV2650" s="116">
        <v>81.764850507850298</v>
      </c>
      <c r="AW2650" s="116">
        <v>0.18630612639999999</v>
      </c>
    </row>
    <row r="2651" spans="1:49" x14ac:dyDescent="0.25">
      <c r="A2651" s="127">
        <v>200000</v>
      </c>
      <c r="B2651" s="127">
        <v>800000</v>
      </c>
      <c r="C2651" s="127">
        <v>800000</v>
      </c>
      <c r="D2651" s="116" t="s">
        <v>314</v>
      </c>
      <c r="E2651" s="116" t="s">
        <v>315</v>
      </c>
      <c r="F2651" s="116" t="s">
        <v>316</v>
      </c>
      <c r="G2651" s="116" t="s">
        <v>317</v>
      </c>
      <c r="H2651" s="116">
        <v>0.36</v>
      </c>
      <c r="I2651" s="116">
        <v>0.57999999999999996</v>
      </c>
      <c r="J2651" s="116" t="s">
        <v>268</v>
      </c>
      <c r="K2651" s="116">
        <v>0.16915766772593999</v>
      </c>
      <c r="L2651" s="116">
        <v>3826.6653113327102</v>
      </c>
      <c r="M2651" s="116">
        <v>11.223565138072599</v>
      </c>
      <c r="N2651" s="116">
        <v>2.0023582985809298</v>
      </c>
      <c r="O2651" s="116">
        <v>1.8985521023266201</v>
      </c>
      <c r="P2651" s="116">
        <v>0.33871425973963998</v>
      </c>
      <c r="Q2651" s="116">
        <v>647.30977923283103</v>
      </c>
      <c r="R2651" s="116">
        <v>1310</v>
      </c>
      <c r="S2651" s="116" t="s">
        <v>318</v>
      </c>
      <c r="T2651" s="116">
        <v>1310</v>
      </c>
      <c r="U2651" s="116" t="s">
        <v>268</v>
      </c>
      <c r="V2651" s="116" t="s">
        <v>268</v>
      </c>
      <c r="Z2651" s="116">
        <v>0</v>
      </c>
      <c r="AA2651" s="116">
        <v>1</v>
      </c>
      <c r="AB2651" s="116">
        <v>1.8985521023266201</v>
      </c>
      <c r="AC2651" s="116">
        <v>0.33871425973963998</v>
      </c>
      <c r="AD2651" s="116">
        <v>647.30977923283103</v>
      </c>
      <c r="AF2651" s="116">
        <v>-1</v>
      </c>
      <c r="AG2651" s="116">
        <v>-1</v>
      </c>
      <c r="AH2651" s="116">
        <v>-1</v>
      </c>
      <c r="AI2651" s="116">
        <v>-1</v>
      </c>
      <c r="AJ2651" s="116">
        <v>0</v>
      </c>
      <c r="AM2651" s="116" t="s">
        <v>319</v>
      </c>
      <c r="AN2651" s="116">
        <v>-1</v>
      </c>
      <c r="AQ2651" s="116">
        <v>778</v>
      </c>
      <c r="AR2651" s="116" t="s">
        <v>329</v>
      </c>
      <c r="AS2651" s="116" t="s">
        <v>250</v>
      </c>
      <c r="AT2651" s="116" t="s">
        <v>268</v>
      </c>
      <c r="AV2651" s="116">
        <v>118.190941738402</v>
      </c>
      <c r="AW2651" s="116">
        <v>0.52498765550000004</v>
      </c>
    </row>
    <row r="2652" spans="1:49" x14ac:dyDescent="0.25">
      <c r="A2652" s="127">
        <v>200000</v>
      </c>
      <c r="B2652" s="127">
        <v>800000</v>
      </c>
      <c r="C2652" s="127">
        <v>800000</v>
      </c>
      <c r="D2652" s="116" t="s">
        <v>314</v>
      </c>
      <c r="E2652" s="116" t="s">
        <v>315</v>
      </c>
      <c r="F2652" s="116" t="s">
        <v>316</v>
      </c>
      <c r="G2652" s="116" t="s">
        <v>317</v>
      </c>
      <c r="H2652" s="116">
        <v>0.36</v>
      </c>
      <c r="I2652" s="116">
        <v>0.57999999999999996</v>
      </c>
      <c r="J2652" s="116" t="s">
        <v>268</v>
      </c>
      <c r="K2652" s="116">
        <v>8.9816253622900001E-3</v>
      </c>
      <c r="L2652" s="116">
        <v>3826.6653113327102</v>
      </c>
      <c r="M2652" s="116">
        <v>11.223565138072599</v>
      </c>
      <c r="N2652" s="116">
        <v>2.0023582985809298</v>
      </c>
      <c r="O2652" s="116">
        <v>0.10080585729951</v>
      </c>
      <c r="P2652" s="116">
        <v>1.7984432078939998E-2</v>
      </c>
      <c r="Q2652" s="116">
        <v>34.369674213291901</v>
      </c>
      <c r="R2652" s="116">
        <v>1310</v>
      </c>
      <c r="S2652" s="116" t="s">
        <v>318</v>
      </c>
      <c r="T2652" s="116">
        <v>1310</v>
      </c>
      <c r="U2652" s="116" t="s">
        <v>268</v>
      </c>
      <c r="V2652" s="116" t="s">
        <v>268</v>
      </c>
      <c r="Z2652" s="116">
        <v>0</v>
      </c>
      <c r="AA2652" s="116">
        <v>1</v>
      </c>
      <c r="AB2652" s="116">
        <v>0.10080585729951</v>
      </c>
      <c r="AC2652" s="116">
        <v>1.7984432078939998E-2</v>
      </c>
      <c r="AD2652" s="116">
        <v>34.369674213292797</v>
      </c>
      <c r="AF2652" s="116">
        <v>-1</v>
      </c>
      <c r="AG2652" s="116">
        <v>-1</v>
      </c>
      <c r="AH2652" s="116">
        <v>-1</v>
      </c>
      <c r="AI2652" s="116">
        <v>-1</v>
      </c>
      <c r="AJ2652" s="116">
        <v>0</v>
      </c>
      <c r="AM2652" s="116" t="s">
        <v>319</v>
      </c>
      <c r="AN2652" s="116">
        <v>-1</v>
      </c>
      <c r="AQ2652" s="116">
        <v>778</v>
      </c>
      <c r="AR2652" s="116" t="s">
        <v>329</v>
      </c>
      <c r="AS2652" s="116" t="s">
        <v>250</v>
      </c>
      <c r="AT2652" s="116" t="s">
        <v>268</v>
      </c>
      <c r="AV2652" s="116">
        <v>24.293687380659499</v>
      </c>
      <c r="AW2652" s="116">
        <v>2.7874837199999999E-2</v>
      </c>
    </row>
    <row r="2653" spans="1:49" x14ac:dyDescent="0.25">
      <c r="A2653" s="127">
        <v>200000</v>
      </c>
      <c r="B2653" s="127">
        <v>800000</v>
      </c>
      <c r="C2653" s="127">
        <v>800000</v>
      </c>
      <c r="D2653" s="116" t="s">
        <v>314</v>
      </c>
      <c r="E2653" s="116" t="s">
        <v>315</v>
      </c>
      <c r="F2653" s="116" t="s">
        <v>316</v>
      </c>
      <c r="G2653" s="116" t="s">
        <v>317</v>
      </c>
      <c r="H2653" s="116">
        <v>0.36</v>
      </c>
      <c r="I2653" s="116">
        <v>0.57999999999999996</v>
      </c>
      <c r="J2653" s="116" t="s">
        <v>268</v>
      </c>
      <c r="K2653" s="116">
        <v>5.8704484891350002E-2</v>
      </c>
      <c r="L2653" s="116">
        <v>3826.6653113327102</v>
      </c>
      <c r="M2653" s="116">
        <v>11.223565138072599</v>
      </c>
      <c r="N2653" s="116">
        <v>2.0023582985809298</v>
      </c>
      <c r="O2653" s="116">
        <v>0.65887361007514</v>
      </c>
      <c r="P2653" s="116">
        <v>0.11754741248612</v>
      </c>
      <c r="Q2653" s="116">
        <v>224.64241595341099</v>
      </c>
      <c r="R2653" s="116">
        <v>1310</v>
      </c>
      <c r="S2653" s="116" t="s">
        <v>318</v>
      </c>
      <c r="T2653" s="116">
        <v>1310</v>
      </c>
      <c r="U2653" s="116" t="s">
        <v>268</v>
      </c>
      <c r="V2653" s="116" t="s">
        <v>268</v>
      </c>
      <c r="Z2653" s="116">
        <v>0</v>
      </c>
      <c r="AA2653" s="116">
        <v>1</v>
      </c>
      <c r="AB2653" s="116">
        <v>0.65887361007514</v>
      </c>
      <c r="AC2653" s="116">
        <v>0.11754741248612</v>
      </c>
      <c r="AD2653" s="116">
        <v>224.64241595340999</v>
      </c>
      <c r="AF2653" s="116">
        <v>-1</v>
      </c>
      <c r="AG2653" s="116">
        <v>-1</v>
      </c>
      <c r="AH2653" s="116">
        <v>-1</v>
      </c>
      <c r="AI2653" s="116">
        <v>-1</v>
      </c>
      <c r="AJ2653" s="116">
        <v>0</v>
      </c>
      <c r="AM2653" s="116" t="s">
        <v>319</v>
      </c>
      <c r="AN2653" s="116">
        <v>-1</v>
      </c>
      <c r="AQ2653" s="116">
        <v>778</v>
      </c>
      <c r="AR2653" s="116" t="s">
        <v>329</v>
      </c>
      <c r="AS2653" s="116" t="s">
        <v>250</v>
      </c>
      <c r="AT2653" s="116" t="s">
        <v>268</v>
      </c>
      <c r="AV2653" s="116">
        <v>86.086081667784498</v>
      </c>
      <c r="AW2653" s="116">
        <v>0.1821917404</v>
      </c>
    </row>
    <row r="2654" spans="1:49" x14ac:dyDescent="0.25">
      <c r="A2654" s="127">
        <v>200000</v>
      </c>
      <c r="B2654" s="127">
        <v>800000</v>
      </c>
      <c r="C2654" s="127">
        <v>800000</v>
      </c>
      <c r="D2654" s="116" t="s">
        <v>314</v>
      </c>
      <c r="E2654" s="116" t="s">
        <v>315</v>
      </c>
      <c r="F2654" s="116" t="s">
        <v>316</v>
      </c>
      <c r="G2654" s="116" t="s">
        <v>317</v>
      </c>
      <c r="H2654" s="116">
        <v>0.36</v>
      </c>
      <c r="I2654" s="116">
        <v>0.57999999999999996</v>
      </c>
      <c r="J2654" s="116" t="s">
        <v>268</v>
      </c>
      <c r="K2654" s="116">
        <v>7.761006954652E-2</v>
      </c>
      <c r="L2654" s="116">
        <v>3551.2943081456101</v>
      </c>
      <c r="M2654" s="116">
        <v>9.5734669606477194</v>
      </c>
      <c r="N2654" s="116">
        <v>1.59855032666843</v>
      </c>
      <c r="O2654" s="116">
        <v>0.74299743661721995</v>
      </c>
      <c r="P2654" s="116">
        <v>0.12406360202635</v>
      </c>
      <c r="Q2654" s="116">
        <v>275.61619823535898</v>
      </c>
      <c r="R2654" s="116">
        <v>1210</v>
      </c>
      <c r="S2654" s="116" t="s">
        <v>318</v>
      </c>
      <c r="T2654" s="116">
        <v>1210</v>
      </c>
      <c r="U2654" s="116" t="s">
        <v>268</v>
      </c>
      <c r="V2654" s="116" t="s">
        <v>268</v>
      </c>
      <c r="Z2654" s="116">
        <v>0</v>
      </c>
      <c r="AA2654" s="116">
        <v>1</v>
      </c>
      <c r="AB2654" s="116">
        <v>0.74299743661721995</v>
      </c>
      <c r="AC2654" s="116">
        <v>0.12406360202635</v>
      </c>
      <c r="AD2654" s="116">
        <v>275.61619823536103</v>
      </c>
      <c r="AF2654" s="116">
        <v>-1</v>
      </c>
      <c r="AG2654" s="116">
        <v>-1</v>
      </c>
      <c r="AH2654" s="116">
        <v>-1</v>
      </c>
      <c r="AI2654" s="116">
        <v>-1</v>
      </c>
      <c r="AJ2654" s="116">
        <v>0</v>
      </c>
      <c r="AM2654" s="116" t="s">
        <v>319</v>
      </c>
      <c r="AN2654" s="116">
        <v>-1</v>
      </c>
      <c r="AQ2654" s="116">
        <v>778</v>
      </c>
      <c r="AR2654" s="116" t="s">
        <v>329</v>
      </c>
      <c r="AS2654" s="116" t="s">
        <v>250</v>
      </c>
      <c r="AT2654" s="116" t="s">
        <v>268</v>
      </c>
      <c r="AV2654" s="116">
        <v>70.9520254872414</v>
      </c>
      <c r="AW2654" s="116">
        <v>0.22353300749999999</v>
      </c>
    </row>
    <row r="2655" spans="1:49" x14ac:dyDescent="0.25">
      <c r="A2655" s="127">
        <v>200000</v>
      </c>
      <c r="B2655" s="127">
        <v>800000</v>
      </c>
      <c r="C2655" s="127">
        <v>800000</v>
      </c>
      <c r="D2655" s="116" t="s">
        <v>314</v>
      </c>
      <c r="E2655" s="116" t="s">
        <v>315</v>
      </c>
      <c r="F2655" s="116" t="s">
        <v>316</v>
      </c>
      <c r="G2655" s="116" t="s">
        <v>317</v>
      </c>
      <c r="H2655" s="116">
        <v>0.36</v>
      </c>
      <c r="I2655" s="116">
        <v>0.57999999999999996</v>
      </c>
      <c r="J2655" s="116" t="s">
        <v>330</v>
      </c>
      <c r="K2655" s="116">
        <v>0.17190831483592001</v>
      </c>
      <c r="L2655" s="116">
        <v>3551.2943081456101</v>
      </c>
      <c r="M2655" s="116">
        <v>9.5734669606477194</v>
      </c>
      <c r="N2655" s="116">
        <v>1.59855032666843</v>
      </c>
      <c r="O2655" s="116">
        <v>1.6457585723423001</v>
      </c>
      <c r="P2655" s="116">
        <v>0.27480409283798002</v>
      </c>
      <c r="Q2655" s="116">
        <v>610.49701999970705</v>
      </c>
      <c r="R2655" s="116">
        <v>4110</v>
      </c>
      <c r="S2655" s="116" t="s">
        <v>331</v>
      </c>
      <c r="T2655" s="116">
        <v>4110</v>
      </c>
      <c r="U2655" s="116" t="s">
        <v>268</v>
      </c>
      <c r="V2655" s="116" t="s">
        <v>268</v>
      </c>
      <c r="Y2655" s="116" t="s">
        <v>330</v>
      </c>
      <c r="Z2655" s="116">
        <v>0</v>
      </c>
      <c r="AA2655" s="116">
        <v>1</v>
      </c>
      <c r="AB2655" s="116">
        <v>1.6457585723423001</v>
      </c>
      <c r="AC2655" s="116">
        <v>0.27480409283798002</v>
      </c>
      <c r="AD2655" s="116">
        <v>610.49701999970705</v>
      </c>
      <c r="AF2655" s="116">
        <v>-1</v>
      </c>
      <c r="AG2655" s="116">
        <v>-1</v>
      </c>
      <c r="AH2655" s="116">
        <v>-1</v>
      </c>
      <c r="AI2655" s="116">
        <v>-1</v>
      </c>
      <c r="AJ2655" s="116">
        <v>0</v>
      </c>
      <c r="AM2655" s="116" t="s">
        <v>319</v>
      </c>
      <c r="AN2655" s="116">
        <v>-1</v>
      </c>
      <c r="AQ2655" s="116">
        <v>778</v>
      </c>
      <c r="AR2655" s="116" t="s">
        <v>329</v>
      </c>
      <c r="AS2655" s="116" t="s">
        <v>250</v>
      </c>
      <c r="AT2655" s="116" t="s">
        <v>268</v>
      </c>
      <c r="AV2655" s="116">
        <v>140.18339525040599</v>
      </c>
      <c r="AW2655" s="116">
        <v>0.49513140309999998</v>
      </c>
    </row>
    <row r="2656" spans="1:49" x14ac:dyDescent="0.25">
      <c r="A2656" s="127">
        <v>200000</v>
      </c>
      <c r="B2656" s="127">
        <v>800000</v>
      </c>
      <c r="C2656" s="127">
        <v>800000</v>
      </c>
      <c r="D2656" s="116" t="s">
        <v>314</v>
      </c>
      <c r="E2656" s="116" t="s">
        <v>315</v>
      </c>
      <c r="F2656" s="116" t="s">
        <v>316</v>
      </c>
      <c r="G2656" s="116" t="s">
        <v>317</v>
      </c>
      <c r="H2656" s="116">
        <v>0.36</v>
      </c>
      <c r="I2656" s="116">
        <v>0.57999999999999996</v>
      </c>
      <c r="J2656" s="116" t="s">
        <v>268</v>
      </c>
      <c r="K2656" s="116">
        <v>7.6367755748829994E-2</v>
      </c>
      <c r="L2656" s="116">
        <v>3551.2943081456101</v>
      </c>
      <c r="M2656" s="116">
        <v>9.5734669606477194</v>
      </c>
      <c r="N2656" s="116">
        <v>1.59855032666843</v>
      </c>
      <c r="O2656" s="116">
        <v>0.73110418652030995</v>
      </c>
      <c r="P2656" s="116">
        <v>0.12207770089924</v>
      </c>
      <c r="Q2656" s="116">
        <v>271.20437631670302</v>
      </c>
      <c r="R2656" s="116">
        <v>1310</v>
      </c>
      <c r="S2656" s="116" t="s">
        <v>318</v>
      </c>
      <c r="T2656" s="116">
        <v>1310</v>
      </c>
      <c r="U2656" s="116" t="s">
        <v>268</v>
      </c>
      <c r="V2656" s="116" t="s">
        <v>268</v>
      </c>
      <c r="Z2656" s="116">
        <v>0</v>
      </c>
      <c r="AA2656" s="116">
        <v>1</v>
      </c>
      <c r="AB2656" s="116">
        <v>0.73110418652030995</v>
      </c>
      <c r="AC2656" s="116">
        <v>0.12207770089924</v>
      </c>
      <c r="AD2656" s="116">
        <v>271.20437631670097</v>
      </c>
      <c r="AF2656" s="116">
        <v>-1</v>
      </c>
      <c r="AG2656" s="116">
        <v>-1</v>
      </c>
      <c r="AH2656" s="116">
        <v>-1</v>
      </c>
      <c r="AI2656" s="116">
        <v>-1</v>
      </c>
      <c r="AJ2656" s="116">
        <v>0</v>
      </c>
      <c r="AM2656" s="116" t="s">
        <v>319</v>
      </c>
      <c r="AN2656" s="116">
        <v>-1</v>
      </c>
      <c r="AQ2656" s="116">
        <v>778</v>
      </c>
      <c r="AR2656" s="116" t="s">
        <v>329</v>
      </c>
      <c r="AS2656" s="116" t="s">
        <v>250</v>
      </c>
      <c r="AT2656" s="116" t="s">
        <v>268</v>
      </c>
      <c r="AV2656" s="116">
        <v>76.693308843469296</v>
      </c>
      <c r="AW2656" s="116">
        <v>0.2199548875</v>
      </c>
    </row>
    <row r="2657" spans="1:49" x14ac:dyDescent="0.25">
      <c r="A2657" s="127">
        <v>200000</v>
      </c>
      <c r="B2657" s="127">
        <v>800000</v>
      </c>
      <c r="C2657" s="127">
        <v>800000</v>
      </c>
      <c r="D2657" s="116" t="s">
        <v>314</v>
      </c>
      <c r="E2657" s="116" t="s">
        <v>315</v>
      </c>
      <c r="F2657" s="116" t="s">
        <v>316</v>
      </c>
      <c r="G2657" s="116" t="s">
        <v>317</v>
      </c>
      <c r="H2657" s="116">
        <v>0.36</v>
      </c>
      <c r="I2657" s="116">
        <v>0.57999999999999996</v>
      </c>
      <c r="J2657" s="116" t="s">
        <v>268</v>
      </c>
      <c r="K2657" s="116">
        <v>0.22775785701973</v>
      </c>
      <c r="L2657" s="116">
        <v>3551.2943081456101</v>
      </c>
      <c r="M2657" s="116">
        <v>9.5734669606477194</v>
      </c>
      <c r="N2657" s="116">
        <v>1.59855032666843</v>
      </c>
      <c r="O2657" s="116">
        <v>2.1804323192064001</v>
      </c>
      <c r="P2657" s="116">
        <v>0.36408239674019999</v>
      </c>
      <c r="Q2657" s="116">
        <v>808.83518126964202</v>
      </c>
      <c r="R2657" s="116">
        <v>1310</v>
      </c>
      <c r="S2657" s="116" t="s">
        <v>318</v>
      </c>
      <c r="T2657" s="116">
        <v>1310</v>
      </c>
      <c r="U2657" s="116" t="s">
        <v>268</v>
      </c>
      <c r="V2657" s="116" t="s">
        <v>268</v>
      </c>
      <c r="Z2657" s="116">
        <v>0</v>
      </c>
      <c r="AA2657" s="116">
        <v>1</v>
      </c>
      <c r="AB2657" s="116">
        <v>2.1804323192064001</v>
      </c>
      <c r="AC2657" s="116">
        <v>0.36408239674019999</v>
      </c>
      <c r="AD2657" s="116">
        <v>808.83518126964202</v>
      </c>
      <c r="AF2657" s="116">
        <v>-1</v>
      </c>
      <c r="AG2657" s="116">
        <v>-1</v>
      </c>
      <c r="AH2657" s="116">
        <v>-1</v>
      </c>
      <c r="AI2657" s="116">
        <v>-1</v>
      </c>
      <c r="AJ2657" s="116">
        <v>0</v>
      </c>
      <c r="AM2657" s="116" t="s">
        <v>319</v>
      </c>
      <c r="AN2657" s="116">
        <v>-1</v>
      </c>
      <c r="AQ2657" s="116">
        <v>778</v>
      </c>
      <c r="AR2657" s="116" t="s">
        <v>329</v>
      </c>
      <c r="AS2657" s="116" t="s">
        <v>250</v>
      </c>
      <c r="AT2657" s="116" t="s">
        <v>268</v>
      </c>
      <c r="AV2657" s="116">
        <v>122.53670946737201</v>
      </c>
      <c r="AW2657" s="116">
        <v>0.65598960360000003</v>
      </c>
    </row>
    <row r="2658" spans="1:49" x14ac:dyDescent="0.25">
      <c r="A2658" s="127">
        <v>200000</v>
      </c>
      <c r="B2658" s="127">
        <v>800000</v>
      </c>
      <c r="C2658" s="127">
        <v>800000</v>
      </c>
      <c r="D2658" s="116" t="s">
        <v>314</v>
      </c>
      <c r="E2658" s="116" t="s">
        <v>315</v>
      </c>
      <c r="F2658" s="116" t="s">
        <v>316</v>
      </c>
      <c r="G2658" s="116" t="s">
        <v>317</v>
      </c>
      <c r="H2658" s="116">
        <v>0.36</v>
      </c>
      <c r="I2658" s="116">
        <v>0.57999999999999996</v>
      </c>
      <c r="J2658" s="116" t="s">
        <v>268</v>
      </c>
      <c r="K2658" s="116">
        <v>2.4561926321410001E-2</v>
      </c>
      <c r="L2658" s="116">
        <v>3551.2943081456101</v>
      </c>
      <c r="M2658" s="116">
        <v>9.5734669606477194</v>
      </c>
      <c r="N2658" s="116">
        <v>1.59855032666843</v>
      </c>
      <c r="O2658" s="116">
        <v>0.23514279012789999</v>
      </c>
      <c r="P2658" s="116">
        <v>3.9263475344689998E-2</v>
      </c>
      <c r="Q2658" s="116">
        <v>87.226629142322395</v>
      </c>
      <c r="R2658" s="116">
        <v>1310</v>
      </c>
      <c r="S2658" s="116" t="s">
        <v>318</v>
      </c>
      <c r="T2658" s="116">
        <v>1310</v>
      </c>
      <c r="U2658" s="116" t="s">
        <v>268</v>
      </c>
      <c r="V2658" s="116" t="s">
        <v>268</v>
      </c>
      <c r="Z2658" s="116">
        <v>0</v>
      </c>
      <c r="AA2658" s="116">
        <v>1</v>
      </c>
      <c r="AB2658" s="116">
        <v>0.23514279012789999</v>
      </c>
      <c r="AC2658" s="116">
        <v>3.9263475344689998E-2</v>
      </c>
      <c r="AD2658" s="116">
        <v>87.226629142323404</v>
      </c>
      <c r="AF2658" s="116">
        <v>-1</v>
      </c>
      <c r="AG2658" s="116">
        <v>-1</v>
      </c>
      <c r="AH2658" s="116">
        <v>-1</v>
      </c>
      <c r="AI2658" s="116">
        <v>-1</v>
      </c>
      <c r="AJ2658" s="116">
        <v>0</v>
      </c>
      <c r="AM2658" s="116" t="s">
        <v>319</v>
      </c>
      <c r="AN2658" s="116">
        <v>-1</v>
      </c>
      <c r="AQ2658" s="116">
        <v>778</v>
      </c>
      <c r="AR2658" s="116" t="s">
        <v>329</v>
      </c>
      <c r="AS2658" s="116" t="s">
        <v>250</v>
      </c>
      <c r="AT2658" s="116" t="s">
        <v>268</v>
      </c>
      <c r="AV2658" s="116">
        <v>60.232629348686999</v>
      </c>
      <c r="AW2658" s="116">
        <v>7.0743413699999994E-2</v>
      </c>
    </row>
    <row r="2659" spans="1:49" x14ac:dyDescent="0.25">
      <c r="A2659" s="127">
        <v>200000</v>
      </c>
      <c r="B2659" s="127">
        <v>800000</v>
      </c>
      <c r="C2659" s="127">
        <v>800000</v>
      </c>
      <c r="D2659" s="116" t="s">
        <v>314</v>
      </c>
      <c r="E2659" s="116" t="s">
        <v>315</v>
      </c>
      <c r="F2659" s="116" t="s">
        <v>316</v>
      </c>
      <c r="G2659" s="116" t="s">
        <v>317</v>
      </c>
      <c r="H2659" s="116">
        <v>0.36</v>
      </c>
      <c r="I2659" s="116">
        <v>0.57999999999999996</v>
      </c>
      <c r="J2659" s="116" t="s">
        <v>268</v>
      </c>
      <c r="K2659" s="116">
        <v>3.8195033204390001E-2</v>
      </c>
      <c r="L2659" s="116">
        <v>3551.2943081456101</v>
      </c>
      <c r="M2659" s="116">
        <v>9.5734669606477194</v>
      </c>
      <c r="N2659" s="116">
        <v>1.59855032666843</v>
      </c>
      <c r="O2659" s="116">
        <v>0.36565888844307998</v>
      </c>
      <c r="P2659" s="116">
        <v>6.1056682805989998E-2</v>
      </c>
      <c r="Q2659" s="116">
        <v>135.64180401818601</v>
      </c>
      <c r="R2659" s="116">
        <v>1310</v>
      </c>
      <c r="S2659" s="116" t="s">
        <v>318</v>
      </c>
      <c r="T2659" s="116">
        <v>1310</v>
      </c>
      <c r="U2659" s="116" t="s">
        <v>268</v>
      </c>
      <c r="V2659" s="116" t="s">
        <v>268</v>
      </c>
      <c r="Z2659" s="116">
        <v>0</v>
      </c>
      <c r="AA2659" s="116">
        <v>1</v>
      </c>
      <c r="AB2659" s="116">
        <v>0.36565888844307998</v>
      </c>
      <c r="AC2659" s="116">
        <v>6.1056682805989998E-2</v>
      </c>
      <c r="AD2659" s="116">
        <v>136.787465851701</v>
      </c>
      <c r="AF2659" s="116">
        <v>-1</v>
      </c>
      <c r="AG2659" s="116">
        <v>-1</v>
      </c>
      <c r="AH2659" s="116">
        <v>-1</v>
      </c>
      <c r="AI2659" s="116">
        <v>-1</v>
      </c>
      <c r="AJ2659" s="116">
        <v>0</v>
      </c>
      <c r="AM2659" s="116" t="s">
        <v>319</v>
      </c>
      <c r="AN2659" s="116">
        <v>-1</v>
      </c>
      <c r="AQ2659" s="116">
        <v>778</v>
      </c>
      <c r="AR2659" s="116" t="s">
        <v>329</v>
      </c>
      <c r="AS2659" s="116" t="s">
        <v>250</v>
      </c>
      <c r="AT2659" s="116" t="s">
        <v>268</v>
      </c>
      <c r="AV2659" s="116">
        <v>102.88360717059</v>
      </c>
      <c r="AW2659" s="116">
        <v>0.11093873949999999</v>
      </c>
    </row>
    <row r="2660" spans="1:49" x14ac:dyDescent="0.25">
      <c r="A2660" s="127">
        <v>200000</v>
      </c>
      <c r="B2660" s="127">
        <v>800000</v>
      </c>
      <c r="C2660" s="127">
        <v>800000</v>
      </c>
      <c r="D2660" s="116" t="s">
        <v>314</v>
      </c>
      <c r="E2660" s="116" t="s">
        <v>315</v>
      </c>
      <c r="F2660" s="116" t="s">
        <v>316</v>
      </c>
      <c r="G2660" s="116" t="s">
        <v>317</v>
      </c>
      <c r="H2660" s="116">
        <v>0.36</v>
      </c>
      <c r="I2660" s="116">
        <v>0.57999999999999996</v>
      </c>
      <c r="J2660" s="116" t="s">
        <v>268</v>
      </c>
      <c r="K2660" s="116">
        <v>1.03989294427E-3</v>
      </c>
      <c r="L2660" s="116">
        <v>3551.2943081456101</v>
      </c>
      <c r="M2660" s="116">
        <v>9.5734669606477194</v>
      </c>
      <c r="N2660" s="116">
        <v>1.59855032666843</v>
      </c>
      <c r="O2660" s="116">
        <v>9.9553807445999995E-3</v>
      </c>
      <c r="P2660" s="116">
        <v>1.66232120576E-3</v>
      </c>
      <c r="Q2660" s="116">
        <v>3.6929658940774899</v>
      </c>
      <c r="R2660" s="116">
        <v>1310</v>
      </c>
      <c r="S2660" s="116" t="s">
        <v>318</v>
      </c>
      <c r="T2660" s="116">
        <v>1310</v>
      </c>
      <c r="U2660" s="116" t="s">
        <v>268</v>
      </c>
      <c r="V2660" s="116" t="s">
        <v>268</v>
      </c>
      <c r="Z2660" s="116">
        <v>0</v>
      </c>
      <c r="AA2660" s="116">
        <v>1</v>
      </c>
      <c r="AB2660" s="116">
        <v>9.9553807445999995E-3</v>
      </c>
      <c r="AC2660" s="116">
        <v>1.66232120576E-3</v>
      </c>
      <c r="AD2660" s="116">
        <v>3.6929658940760701</v>
      </c>
      <c r="AF2660" s="116">
        <v>-1</v>
      </c>
      <c r="AG2660" s="116">
        <v>-1</v>
      </c>
      <c r="AH2660" s="116">
        <v>-1</v>
      </c>
      <c r="AI2660" s="116">
        <v>-1</v>
      </c>
      <c r="AJ2660" s="116">
        <v>0</v>
      </c>
      <c r="AM2660" s="116" t="s">
        <v>319</v>
      </c>
      <c r="AN2660" s="116">
        <v>-1</v>
      </c>
      <c r="AQ2660" s="116">
        <v>778</v>
      </c>
      <c r="AR2660" s="116" t="s">
        <v>329</v>
      </c>
      <c r="AS2660" s="116" t="s">
        <v>250</v>
      </c>
      <c r="AT2660" s="116" t="s">
        <v>268</v>
      </c>
      <c r="AV2660" s="116">
        <v>8.3972070112266906</v>
      </c>
      <c r="AW2660" s="116">
        <v>2.9951062000000001E-3</v>
      </c>
    </row>
    <row r="2661" spans="1:49" x14ac:dyDescent="0.25">
      <c r="A2661" s="127">
        <v>200000</v>
      </c>
      <c r="B2661" s="127">
        <v>800000</v>
      </c>
      <c r="C2661" s="127">
        <v>800000</v>
      </c>
      <c r="D2661" s="116" t="s">
        <v>314</v>
      </c>
      <c r="E2661" s="116" t="s">
        <v>315</v>
      </c>
      <c r="F2661" s="116" t="s">
        <v>316</v>
      </c>
      <c r="G2661" s="116" t="s">
        <v>317</v>
      </c>
      <c r="H2661" s="116">
        <v>0.36</v>
      </c>
      <c r="I2661" s="116">
        <v>0.57999999999999996</v>
      </c>
      <c r="J2661" s="116" t="s">
        <v>268</v>
      </c>
      <c r="K2661" s="116">
        <v>0.16454693220795</v>
      </c>
      <c r="L2661" s="116">
        <v>3889.7795547350001</v>
      </c>
      <c r="M2661" s="116">
        <v>9.6643862175238908</v>
      </c>
      <c r="N2661" s="116">
        <v>1.42029532734204</v>
      </c>
      <c r="O2661" s="116">
        <v>1.5902451037664</v>
      </c>
      <c r="P2661" s="116">
        <v>0.23370523894341999</v>
      </c>
      <c r="Q2661" s="116">
        <v>640.05129269686904</v>
      </c>
      <c r="R2661" s="116">
        <v>1210</v>
      </c>
      <c r="S2661" s="116" t="s">
        <v>318</v>
      </c>
      <c r="T2661" s="116">
        <v>1210</v>
      </c>
      <c r="U2661" s="116" t="s">
        <v>268</v>
      </c>
      <c r="V2661" s="116" t="s">
        <v>268</v>
      </c>
      <c r="Z2661" s="116">
        <v>0</v>
      </c>
      <c r="AA2661" s="116">
        <v>1</v>
      </c>
      <c r="AB2661" s="116">
        <v>1.5902451037664</v>
      </c>
      <c r="AC2661" s="116">
        <v>0.23370523894341999</v>
      </c>
      <c r="AD2661" s="116">
        <v>640.05129269686904</v>
      </c>
      <c r="AF2661" s="116">
        <v>-1</v>
      </c>
      <c r="AG2661" s="116">
        <v>-1</v>
      </c>
      <c r="AH2661" s="116">
        <v>-1</v>
      </c>
      <c r="AI2661" s="116">
        <v>-1</v>
      </c>
      <c r="AJ2661" s="116">
        <v>0</v>
      </c>
      <c r="AM2661" s="116" t="s">
        <v>319</v>
      </c>
      <c r="AN2661" s="116">
        <v>-1</v>
      </c>
      <c r="AQ2661" s="116">
        <v>778</v>
      </c>
      <c r="AR2661" s="116" t="s">
        <v>329</v>
      </c>
      <c r="AS2661" s="116" t="s">
        <v>250</v>
      </c>
      <c r="AT2661" s="116" t="s">
        <v>268</v>
      </c>
      <c r="AV2661" s="116">
        <v>127.776929848539</v>
      </c>
      <c r="AW2661" s="116">
        <v>0.51910080510000001</v>
      </c>
    </row>
    <row r="2662" spans="1:49" x14ac:dyDescent="0.25">
      <c r="A2662" s="127">
        <v>200000</v>
      </c>
      <c r="B2662" s="127">
        <v>800000</v>
      </c>
      <c r="C2662" s="127">
        <v>800000</v>
      </c>
      <c r="D2662" s="116" t="s">
        <v>314</v>
      </c>
      <c r="E2662" s="116" t="s">
        <v>315</v>
      </c>
      <c r="F2662" s="116" t="s">
        <v>316</v>
      </c>
      <c r="G2662" s="116" t="s">
        <v>317</v>
      </c>
      <c r="H2662" s="116">
        <v>0.36</v>
      </c>
      <c r="I2662" s="116">
        <v>0.57999999999999996</v>
      </c>
      <c r="J2662" s="116" t="s">
        <v>268</v>
      </c>
      <c r="K2662" s="116">
        <v>0.30997130255814997</v>
      </c>
      <c r="L2662" s="116">
        <v>3848.7681052573398</v>
      </c>
      <c r="M2662" s="116">
        <v>11.278999676422201</v>
      </c>
      <c r="N2662" s="116">
        <v>2.0104016826736499</v>
      </c>
      <c r="O2662" s="116">
        <v>3.4961662212535498</v>
      </c>
      <c r="P2662" s="116">
        <v>0.62316682824344005</v>
      </c>
      <c r="Q2662" s="116">
        <v>1193.00766283088</v>
      </c>
      <c r="R2662" s="116">
        <v>1210</v>
      </c>
      <c r="S2662" s="116" t="s">
        <v>318</v>
      </c>
      <c r="T2662" s="116">
        <v>1210</v>
      </c>
      <c r="U2662" s="116" t="s">
        <v>268</v>
      </c>
      <c r="V2662" s="116" t="s">
        <v>268</v>
      </c>
      <c r="Z2662" s="116">
        <v>0</v>
      </c>
      <c r="AA2662" s="116">
        <v>1</v>
      </c>
      <c r="AB2662" s="116">
        <v>3.4961662212535498</v>
      </c>
      <c r="AC2662" s="116">
        <v>0.62316682824344005</v>
      </c>
      <c r="AD2662" s="116">
        <v>1193.00766283088</v>
      </c>
      <c r="AF2662" s="116">
        <v>-1</v>
      </c>
      <c r="AG2662" s="116">
        <v>-1</v>
      </c>
      <c r="AH2662" s="116">
        <v>-1</v>
      </c>
      <c r="AI2662" s="116">
        <v>-1</v>
      </c>
      <c r="AJ2662" s="116">
        <v>0</v>
      </c>
      <c r="AM2662" s="116" t="s">
        <v>319</v>
      </c>
      <c r="AN2662" s="116">
        <v>-1</v>
      </c>
      <c r="AQ2662" s="116">
        <v>778</v>
      </c>
      <c r="AR2662" s="116" t="s">
        <v>329</v>
      </c>
      <c r="AS2662" s="116" t="s">
        <v>250</v>
      </c>
      <c r="AT2662" s="116" t="s">
        <v>268</v>
      </c>
      <c r="AV2662" s="116">
        <v>154.404824630505</v>
      </c>
      <c r="AW2662" s="116">
        <v>0.96756501449999999</v>
      </c>
    </row>
    <row r="2663" spans="1:49" x14ac:dyDescent="0.25">
      <c r="A2663" s="127">
        <v>200000</v>
      </c>
      <c r="B2663" s="127">
        <v>800000</v>
      </c>
      <c r="C2663" s="127">
        <v>800000</v>
      </c>
      <c r="D2663" s="116" t="s">
        <v>314</v>
      </c>
      <c r="E2663" s="116" t="s">
        <v>315</v>
      </c>
      <c r="F2663" s="116" t="s">
        <v>316</v>
      </c>
      <c r="G2663" s="116" t="s">
        <v>317</v>
      </c>
      <c r="H2663" s="116">
        <v>0.36</v>
      </c>
      <c r="I2663" s="116">
        <v>0.57999999999999996</v>
      </c>
      <c r="J2663" s="116" t="s">
        <v>268</v>
      </c>
      <c r="K2663" s="116">
        <v>2.475990241401E-2</v>
      </c>
      <c r="L2663" s="116">
        <v>3848.7681052573398</v>
      </c>
      <c r="M2663" s="116">
        <v>11.278999676422201</v>
      </c>
      <c r="N2663" s="116">
        <v>2.0104016826736499</v>
      </c>
      <c r="O2663" s="116">
        <v>0.27926693131586999</v>
      </c>
      <c r="P2663" s="116">
        <v>4.9777349475959999E-2</v>
      </c>
      <c r="Q2663" s="116">
        <v>95.295122700329799</v>
      </c>
      <c r="R2663" s="116">
        <v>1310</v>
      </c>
      <c r="S2663" s="116" t="s">
        <v>318</v>
      </c>
      <c r="T2663" s="116">
        <v>1310</v>
      </c>
      <c r="U2663" s="116" t="s">
        <v>268</v>
      </c>
      <c r="V2663" s="116" t="s">
        <v>268</v>
      </c>
      <c r="Z2663" s="116">
        <v>0</v>
      </c>
      <c r="AA2663" s="116">
        <v>1</v>
      </c>
      <c r="AB2663" s="116">
        <v>0.27926693131586999</v>
      </c>
      <c r="AC2663" s="116">
        <v>4.9777349475959999E-2</v>
      </c>
      <c r="AD2663" s="116">
        <v>95.295122700328605</v>
      </c>
      <c r="AF2663" s="116">
        <v>-1</v>
      </c>
      <c r="AG2663" s="116">
        <v>-1</v>
      </c>
      <c r="AH2663" s="116">
        <v>-1</v>
      </c>
      <c r="AI2663" s="116">
        <v>-1</v>
      </c>
      <c r="AJ2663" s="116">
        <v>0</v>
      </c>
      <c r="AM2663" s="116" t="s">
        <v>319</v>
      </c>
      <c r="AN2663" s="116">
        <v>-1</v>
      </c>
      <c r="AQ2663" s="116">
        <v>778</v>
      </c>
      <c r="AR2663" s="116" t="s">
        <v>329</v>
      </c>
      <c r="AS2663" s="116" t="s">
        <v>250</v>
      </c>
      <c r="AT2663" s="116" t="s">
        <v>268</v>
      </c>
      <c r="AV2663" s="116">
        <v>40.8522706006829</v>
      </c>
      <c r="AW2663" s="116">
        <v>7.7287204100000007E-2</v>
      </c>
    </row>
    <row r="2664" spans="1:49" x14ac:dyDescent="0.25">
      <c r="A2664" s="127">
        <v>200000</v>
      </c>
      <c r="B2664" s="127">
        <v>800000</v>
      </c>
      <c r="C2664" s="127">
        <v>800000</v>
      </c>
      <c r="D2664" s="116" t="s">
        <v>314</v>
      </c>
      <c r="E2664" s="116" t="s">
        <v>315</v>
      </c>
      <c r="F2664" s="116" t="s">
        <v>316</v>
      </c>
      <c r="G2664" s="116" t="s">
        <v>317</v>
      </c>
      <c r="H2664" s="116">
        <v>0.36</v>
      </c>
      <c r="I2664" s="116">
        <v>0.57999999999999996</v>
      </c>
      <c r="J2664" s="116" t="s">
        <v>268</v>
      </c>
      <c r="K2664" s="116">
        <v>4.8659072270729999E-2</v>
      </c>
      <c r="L2664" s="116">
        <v>3848.7681052573398</v>
      </c>
      <c r="M2664" s="116">
        <v>11.278999676422201</v>
      </c>
      <c r="N2664" s="116">
        <v>2.0104016826736499</v>
      </c>
      <c r="O2664" s="116">
        <v>0.54882566039667002</v>
      </c>
      <c r="P2664" s="116">
        <v>9.7824280770429997E-2</v>
      </c>
      <c r="Q2664" s="116">
        <v>187.27748538703199</v>
      </c>
      <c r="R2664" s="116">
        <v>1310</v>
      </c>
      <c r="S2664" s="116" t="s">
        <v>318</v>
      </c>
      <c r="T2664" s="116">
        <v>1310</v>
      </c>
      <c r="U2664" s="116" t="s">
        <v>268</v>
      </c>
      <c r="V2664" s="116" t="s">
        <v>268</v>
      </c>
      <c r="Z2664" s="116">
        <v>0</v>
      </c>
      <c r="AA2664" s="116">
        <v>1</v>
      </c>
      <c r="AB2664" s="116">
        <v>0.54882566039667002</v>
      </c>
      <c r="AC2664" s="116">
        <v>9.7824280770429997E-2</v>
      </c>
      <c r="AD2664" s="116">
        <v>187.27748538703199</v>
      </c>
      <c r="AF2664" s="116">
        <v>-1</v>
      </c>
      <c r="AG2664" s="116">
        <v>-1</v>
      </c>
      <c r="AH2664" s="116">
        <v>-1</v>
      </c>
      <c r="AI2664" s="116">
        <v>-1</v>
      </c>
      <c r="AJ2664" s="116">
        <v>0</v>
      </c>
      <c r="AM2664" s="116" t="s">
        <v>319</v>
      </c>
      <c r="AN2664" s="116">
        <v>-1</v>
      </c>
      <c r="AQ2664" s="116">
        <v>778</v>
      </c>
      <c r="AR2664" s="116" t="s">
        <v>329</v>
      </c>
      <c r="AS2664" s="116" t="s">
        <v>250</v>
      </c>
      <c r="AT2664" s="116" t="s">
        <v>268</v>
      </c>
      <c r="AV2664" s="116">
        <v>62.579024422090903</v>
      </c>
      <c r="AW2664" s="116">
        <v>0.15188766049999999</v>
      </c>
    </row>
    <row r="2665" spans="1:49" x14ac:dyDescent="0.25">
      <c r="A2665" s="127">
        <v>200000</v>
      </c>
      <c r="B2665" s="127">
        <v>800000</v>
      </c>
      <c r="C2665" s="127">
        <v>800000</v>
      </c>
      <c r="D2665" s="116" t="s">
        <v>314</v>
      </c>
      <c r="E2665" s="116" t="s">
        <v>315</v>
      </c>
      <c r="F2665" s="116" t="s">
        <v>316</v>
      </c>
      <c r="G2665" s="116" t="s">
        <v>317</v>
      </c>
      <c r="H2665" s="116">
        <v>0.36</v>
      </c>
      <c r="I2665" s="116">
        <v>0.57999999999999996</v>
      </c>
      <c r="J2665" s="116" t="s">
        <v>268</v>
      </c>
      <c r="K2665" s="116">
        <v>8.8393524596419998E-2</v>
      </c>
      <c r="L2665" s="116">
        <v>3848.7681052573398</v>
      </c>
      <c r="M2665" s="116">
        <v>11.278999676422201</v>
      </c>
      <c r="N2665" s="116">
        <v>2.0104016826736499</v>
      </c>
      <c r="O2665" s="116">
        <v>0.99699053532085002</v>
      </c>
      <c r="P2665" s="116">
        <v>0.17770649058609</v>
      </c>
      <c r="Q2665" s="116">
        <v>340.20617817798501</v>
      </c>
      <c r="R2665" s="116">
        <v>1310</v>
      </c>
      <c r="S2665" s="116" t="s">
        <v>318</v>
      </c>
      <c r="T2665" s="116">
        <v>1310</v>
      </c>
      <c r="U2665" s="116" t="s">
        <v>268</v>
      </c>
      <c r="V2665" s="116" t="s">
        <v>268</v>
      </c>
      <c r="Z2665" s="116">
        <v>0</v>
      </c>
      <c r="AA2665" s="116">
        <v>1</v>
      </c>
      <c r="AB2665" s="116">
        <v>0.99699053532085002</v>
      </c>
      <c r="AC2665" s="116">
        <v>0.17770649058609</v>
      </c>
      <c r="AD2665" s="116">
        <v>340.20617817798598</v>
      </c>
      <c r="AF2665" s="116">
        <v>-1</v>
      </c>
      <c r="AG2665" s="116">
        <v>-1</v>
      </c>
      <c r="AH2665" s="116">
        <v>-1</v>
      </c>
      <c r="AI2665" s="116">
        <v>-1</v>
      </c>
      <c r="AJ2665" s="116">
        <v>0</v>
      </c>
      <c r="AM2665" s="116" t="s">
        <v>319</v>
      </c>
      <c r="AN2665" s="116">
        <v>-1</v>
      </c>
      <c r="AQ2665" s="116">
        <v>778</v>
      </c>
      <c r="AR2665" s="116" t="s">
        <v>329</v>
      </c>
      <c r="AS2665" s="116" t="s">
        <v>250</v>
      </c>
      <c r="AT2665" s="116" t="s">
        <v>268</v>
      </c>
      <c r="AV2665" s="116">
        <v>77.244887892786096</v>
      </c>
      <c r="AW2665" s="116">
        <v>0.27591741939999997</v>
      </c>
    </row>
    <row r="2666" spans="1:49" x14ac:dyDescent="0.25">
      <c r="A2666" s="127">
        <v>200000</v>
      </c>
      <c r="B2666" s="127">
        <v>800000</v>
      </c>
      <c r="C2666" s="127">
        <v>800000</v>
      </c>
      <c r="D2666" s="116" t="s">
        <v>314</v>
      </c>
      <c r="E2666" s="116" t="s">
        <v>315</v>
      </c>
      <c r="F2666" s="116" t="s">
        <v>316</v>
      </c>
      <c r="G2666" s="116" t="s">
        <v>317</v>
      </c>
      <c r="H2666" s="116">
        <v>0.36</v>
      </c>
      <c r="I2666" s="116">
        <v>0.57999999999999996</v>
      </c>
      <c r="J2666" s="116" t="s">
        <v>268</v>
      </c>
      <c r="K2666" s="116">
        <v>0.14597965182858999</v>
      </c>
      <c r="L2666" s="116">
        <v>3848.7681052573398</v>
      </c>
      <c r="M2666" s="116">
        <v>11.278999676422201</v>
      </c>
      <c r="N2666" s="116">
        <v>2.0104016826736499</v>
      </c>
      <c r="O2666" s="116">
        <v>1.64650444573892</v>
      </c>
      <c r="P2666" s="116">
        <v>0.29347773767231</v>
      </c>
      <c r="Q2666" s="116">
        <v>561.84182797445601</v>
      </c>
      <c r="R2666" s="116">
        <v>1310</v>
      </c>
      <c r="S2666" s="116" t="s">
        <v>318</v>
      </c>
      <c r="T2666" s="116">
        <v>1310</v>
      </c>
      <c r="U2666" s="116" t="s">
        <v>268</v>
      </c>
      <c r="V2666" s="116" t="s">
        <v>268</v>
      </c>
      <c r="Z2666" s="116">
        <v>0</v>
      </c>
      <c r="AA2666" s="116">
        <v>1</v>
      </c>
      <c r="AB2666" s="116">
        <v>1.64650444573892</v>
      </c>
      <c r="AC2666" s="116">
        <v>0.29347773767231</v>
      </c>
      <c r="AD2666" s="116">
        <v>561.84182797445601</v>
      </c>
      <c r="AF2666" s="116">
        <v>-1</v>
      </c>
      <c r="AG2666" s="116">
        <v>-1</v>
      </c>
      <c r="AH2666" s="116">
        <v>-1</v>
      </c>
      <c r="AI2666" s="116">
        <v>-1</v>
      </c>
      <c r="AJ2666" s="116">
        <v>0</v>
      </c>
      <c r="AM2666" s="116" t="s">
        <v>319</v>
      </c>
      <c r="AN2666" s="116">
        <v>-1</v>
      </c>
      <c r="AQ2666" s="116">
        <v>778</v>
      </c>
      <c r="AR2666" s="116" t="s">
        <v>329</v>
      </c>
      <c r="AS2666" s="116" t="s">
        <v>250</v>
      </c>
      <c r="AT2666" s="116" t="s">
        <v>268</v>
      </c>
      <c r="AV2666" s="116">
        <v>97.417534203457507</v>
      </c>
      <c r="AW2666" s="116">
        <v>0.45567058230000002</v>
      </c>
    </row>
    <row r="2667" spans="1:49" x14ac:dyDescent="0.25">
      <c r="A2667" s="127">
        <v>200000</v>
      </c>
      <c r="B2667" s="127">
        <v>800000</v>
      </c>
      <c r="C2667" s="127">
        <v>800000</v>
      </c>
      <c r="D2667" s="116" t="s">
        <v>314</v>
      </c>
      <c r="E2667" s="116" t="s">
        <v>315</v>
      </c>
      <c r="F2667" s="116" t="s">
        <v>316</v>
      </c>
      <c r="G2667" s="116" t="s">
        <v>317</v>
      </c>
      <c r="H2667" s="116">
        <v>0.36</v>
      </c>
      <c r="I2667" s="116">
        <v>0.57999999999999996</v>
      </c>
      <c r="J2667" s="116" t="s">
        <v>268</v>
      </c>
      <c r="K2667" s="116">
        <v>0.27925410176964999</v>
      </c>
      <c r="L2667" s="116">
        <v>3863.5304087090499</v>
      </c>
      <c r="M2667" s="116">
        <v>9.5970905328113094</v>
      </c>
      <c r="N2667" s="116">
        <v>1.4103345922769901</v>
      </c>
      <c r="O2667" s="116">
        <v>2.6800268963422802</v>
      </c>
      <c r="P2667" s="116">
        <v>0.39384171976097998</v>
      </c>
      <c r="Q2667" s="116">
        <v>1078.90671394379</v>
      </c>
      <c r="R2667" s="116">
        <v>1210</v>
      </c>
      <c r="S2667" s="116" t="s">
        <v>318</v>
      </c>
      <c r="T2667" s="116">
        <v>1210</v>
      </c>
      <c r="U2667" s="116" t="s">
        <v>268</v>
      </c>
      <c r="V2667" s="116" t="s">
        <v>268</v>
      </c>
      <c r="Z2667" s="116">
        <v>0</v>
      </c>
      <c r="AA2667" s="116">
        <v>1</v>
      </c>
      <c r="AB2667" s="116">
        <v>2.6800268963422802</v>
      </c>
      <c r="AC2667" s="116">
        <v>0.39384171976097998</v>
      </c>
      <c r="AD2667" s="116">
        <v>1078.90671394379</v>
      </c>
      <c r="AF2667" s="116">
        <v>-1</v>
      </c>
      <c r="AG2667" s="116">
        <v>-1</v>
      </c>
      <c r="AH2667" s="116">
        <v>-1</v>
      </c>
      <c r="AI2667" s="116">
        <v>-1</v>
      </c>
      <c r="AJ2667" s="116">
        <v>0</v>
      </c>
      <c r="AM2667" s="116" t="s">
        <v>319</v>
      </c>
      <c r="AN2667" s="116">
        <v>-1</v>
      </c>
      <c r="AQ2667" s="116">
        <v>778</v>
      </c>
      <c r="AR2667" s="116" t="s">
        <v>329</v>
      </c>
      <c r="AS2667" s="116" t="s">
        <v>250</v>
      </c>
      <c r="AT2667" s="116" t="s">
        <v>268</v>
      </c>
      <c r="AV2667" s="116">
        <v>145.20889294084699</v>
      </c>
      <c r="AW2667" s="116">
        <v>0.87502572099999998</v>
      </c>
    </row>
    <row r="2668" spans="1:49" x14ac:dyDescent="0.25">
      <c r="A2668" s="127">
        <v>200000</v>
      </c>
      <c r="B2668" s="127">
        <v>800000</v>
      </c>
      <c r="C2668" s="127">
        <v>800000</v>
      </c>
      <c r="D2668" s="116" t="s">
        <v>314</v>
      </c>
      <c r="E2668" s="116" t="s">
        <v>315</v>
      </c>
      <c r="F2668" s="116" t="s">
        <v>316</v>
      </c>
      <c r="G2668" s="116" t="s">
        <v>317</v>
      </c>
      <c r="H2668" s="116">
        <v>0.36</v>
      </c>
      <c r="I2668" s="116">
        <v>0.57999999999999996</v>
      </c>
      <c r="J2668" s="116" t="s">
        <v>268</v>
      </c>
      <c r="K2668" s="116">
        <v>0.26422432520898997</v>
      </c>
      <c r="L2668" s="116">
        <v>3872.34172036157</v>
      </c>
      <c r="M2668" s="116">
        <v>11.0394891480264</v>
      </c>
      <c r="N2668" s="116">
        <v>1.9767865008001799</v>
      </c>
      <c r="O2668" s="116">
        <v>2.9169015707893302</v>
      </c>
      <c r="P2668" s="116">
        <v>0.52231507925618004</v>
      </c>
      <c r="Q2668" s="116">
        <v>1023.16687804118</v>
      </c>
      <c r="R2668" s="116">
        <v>1210</v>
      </c>
      <c r="S2668" s="116" t="s">
        <v>318</v>
      </c>
      <c r="T2668" s="116">
        <v>1210</v>
      </c>
      <c r="U2668" s="116" t="s">
        <v>268</v>
      </c>
      <c r="V2668" s="116" t="s">
        <v>268</v>
      </c>
      <c r="Z2668" s="116">
        <v>0</v>
      </c>
      <c r="AA2668" s="116">
        <v>1</v>
      </c>
      <c r="AB2668" s="116">
        <v>2.9169015707893302</v>
      </c>
      <c r="AC2668" s="116">
        <v>0.52231507925618004</v>
      </c>
      <c r="AD2668" s="116">
        <v>1023.16687804118</v>
      </c>
      <c r="AF2668" s="116">
        <v>-1</v>
      </c>
      <c r="AG2668" s="116">
        <v>-1</v>
      </c>
      <c r="AH2668" s="116">
        <v>-1</v>
      </c>
      <c r="AI2668" s="116">
        <v>-1</v>
      </c>
      <c r="AJ2668" s="116">
        <v>0</v>
      </c>
      <c r="AM2668" s="116" t="s">
        <v>319</v>
      </c>
      <c r="AN2668" s="116">
        <v>-1</v>
      </c>
      <c r="AQ2668" s="116">
        <v>778</v>
      </c>
      <c r="AR2668" s="116" t="s">
        <v>329</v>
      </c>
      <c r="AS2668" s="116" t="s">
        <v>250</v>
      </c>
      <c r="AT2668" s="116" t="s">
        <v>268</v>
      </c>
      <c r="AV2668" s="116">
        <v>142.791707612632</v>
      </c>
      <c r="AW2668" s="116">
        <v>0.82981904139999996</v>
      </c>
    </row>
    <row r="2669" spans="1:49" x14ac:dyDescent="0.25">
      <c r="A2669" s="127">
        <v>200000</v>
      </c>
      <c r="B2669" s="127">
        <v>800000</v>
      </c>
      <c r="C2669" s="127">
        <v>800000</v>
      </c>
      <c r="D2669" s="116" t="s">
        <v>314</v>
      </c>
      <c r="E2669" s="116" t="s">
        <v>315</v>
      </c>
      <c r="F2669" s="116" t="s">
        <v>316</v>
      </c>
      <c r="G2669" s="116" t="s">
        <v>317</v>
      </c>
      <c r="H2669" s="116">
        <v>0.36</v>
      </c>
      <c r="I2669" s="116">
        <v>0.57999999999999996</v>
      </c>
      <c r="J2669" s="116" t="s">
        <v>268</v>
      </c>
      <c r="K2669" s="116">
        <v>4.97435634315E-2</v>
      </c>
      <c r="L2669" s="116">
        <v>3872.34172036157</v>
      </c>
      <c r="M2669" s="116">
        <v>11.0394891480264</v>
      </c>
      <c r="N2669" s="116">
        <v>1.9767865008001799</v>
      </c>
      <c r="O2669" s="116">
        <v>0.54914352868628002</v>
      </c>
      <c r="P2669" s="116">
        <v>9.8332404693100006E-2</v>
      </c>
      <c r="Q2669" s="116">
        <v>192.624075995277</v>
      </c>
      <c r="R2669" s="116">
        <v>1310</v>
      </c>
      <c r="S2669" s="116" t="s">
        <v>318</v>
      </c>
      <c r="T2669" s="116">
        <v>1310</v>
      </c>
      <c r="U2669" s="116" t="s">
        <v>268</v>
      </c>
      <c r="V2669" s="116" t="s">
        <v>268</v>
      </c>
      <c r="Z2669" s="116">
        <v>0</v>
      </c>
      <c r="AA2669" s="116">
        <v>1</v>
      </c>
      <c r="AB2669" s="116">
        <v>0.54914352868628002</v>
      </c>
      <c r="AC2669" s="116">
        <v>9.8332404693100006E-2</v>
      </c>
      <c r="AD2669" s="116">
        <v>192.62407599527799</v>
      </c>
      <c r="AF2669" s="116">
        <v>-1</v>
      </c>
      <c r="AG2669" s="116">
        <v>-1</v>
      </c>
      <c r="AH2669" s="116">
        <v>-1</v>
      </c>
      <c r="AI2669" s="116">
        <v>-1</v>
      </c>
      <c r="AJ2669" s="116">
        <v>0</v>
      </c>
      <c r="AM2669" s="116" t="s">
        <v>319</v>
      </c>
      <c r="AN2669" s="116">
        <v>-1</v>
      </c>
      <c r="AQ2669" s="116">
        <v>778</v>
      </c>
      <c r="AR2669" s="116" t="s">
        <v>329</v>
      </c>
      <c r="AS2669" s="116" t="s">
        <v>250</v>
      </c>
      <c r="AT2669" s="116" t="s">
        <v>268</v>
      </c>
      <c r="AV2669" s="116">
        <v>62.450988773747703</v>
      </c>
      <c r="AW2669" s="116">
        <v>0.15622390589999999</v>
      </c>
    </row>
    <row r="2670" spans="1:49" x14ac:dyDescent="0.25">
      <c r="A2670" s="127">
        <v>200000</v>
      </c>
      <c r="B2670" s="127">
        <v>800000</v>
      </c>
      <c r="C2670" s="127">
        <v>800000</v>
      </c>
      <c r="D2670" s="116" t="s">
        <v>314</v>
      </c>
      <c r="E2670" s="116" t="s">
        <v>315</v>
      </c>
      <c r="F2670" s="116" t="s">
        <v>316</v>
      </c>
      <c r="G2670" s="116" t="s">
        <v>317</v>
      </c>
      <c r="H2670" s="116">
        <v>0.36</v>
      </c>
      <c r="I2670" s="116">
        <v>0.57999999999999996</v>
      </c>
      <c r="J2670" s="116" t="s">
        <v>268</v>
      </c>
      <c r="K2670" s="116">
        <v>6.6157494928619998E-2</v>
      </c>
      <c r="L2670" s="116">
        <v>3872.34172036157</v>
      </c>
      <c r="M2670" s="116">
        <v>11.0394891480264</v>
      </c>
      <c r="N2670" s="116">
        <v>1.9767865008001799</v>
      </c>
      <c r="O2670" s="116">
        <v>0.73034494732513</v>
      </c>
      <c r="P2670" s="116">
        <v>0.13077924290164999</v>
      </c>
      <c r="Q2670" s="116">
        <v>256.18442772671199</v>
      </c>
      <c r="R2670" s="116">
        <v>1310</v>
      </c>
      <c r="S2670" s="116" t="s">
        <v>318</v>
      </c>
      <c r="T2670" s="116">
        <v>1310</v>
      </c>
      <c r="U2670" s="116" t="s">
        <v>268</v>
      </c>
      <c r="V2670" s="116" t="s">
        <v>268</v>
      </c>
      <c r="Z2670" s="116">
        <v>0</v>
      </c>
      <c r="AA2670" s="116">
        <v>1</v>
      </c>
      <c r="AB2670" s="116">
        <v>0.73034494732513</v>
      </c>
      <c r="AC2670" s="116">
        <v>0.13077924290164999</v>
      </c>
      <c r="AD2670" s="116">
        <v>256.18442772671199</v>
      </c>
      <c r="AF2670" s="116">
        <v>-1</v>
      </c>
      <c r="AG2670" s="116">
        <v>-1</v>
      </c>
      <c r="AH2670" s="116">
        <v>-1</v>
      </c>
      <c r="AI2670" s="116">
        <v>-1</v>
      </c>
      <c r="AJ2670" s="116">
        <v>0</v>
      </c>
      <c r="AM2670" s="116" t="s">
        <v>319</v>
      </c>
      <c r="AN2670" s="116">
        <v>-1</v>
      </c>
      <c r="AQ2670" s="116">
        <v>778</v>
      </c>
      <c r="AR2670" s="116" t="s">
        <v>329</v>
      </c>
      <c r="AS2670" s="116" t="s">
        <v>250</v>
      </c>
      <c r="AT2670" s="116" t="s">
        <v>268</v>
      </c>
      <c r="AV2670" s="116">
        <v>74.965148272587697</v>
      </c>
      <c r="AW2670" s="116">
        <v>0.2077732585</v>
      </c>
    </row>
    <row r="2671" spans="1:49" x14ac:dyDescent="0.25">
      <c r="A2671" s="127">
        <v>200000</v>
      </c>
      <c r="B2671" s="127">
        <v>800000</v>
      </c>
      <c r="C2671" s="127">
        <v>800000</v>
      </c>
      <c r="D2671" s="116" t="s">
        <v>314</v>
      </c>
      <c r="E2671" s="116" t="s">
        <v>315</v>
      </c>
      <c r="F2671" s="116" t="s">
        <v>316</v>
      </c>
      <c r="G2671" s="116" t="s">
        <v>317</v>
      </c>
      <c r="H2671" s="116">
        <v>0.36</v>
      </c>
      <c r="I2671" s="116">
        <v>0.57999999999999996</v>
      </c>
      <c r="J2671" s="116" t="s">
        <v>268</v>
      </c>
      <c r="K2671" s="116">
        <v>0.23763806991467001</v>
      </c>
      <c r="L2671" s="116">
        <v>3872.34172036157</v>
      </c>
      <c r="M2671" s="116">
        <v>11.0394891480264</v>
      </c>
      <c r="N2671" s="116">
        <v>1.9767865008001799</v>
      </c>
      <c r="O2671" s="116">
        <v>2.6234028939810501</v>
      </c>
      <c r="P2671" s="116">
        <v>0.46975972868353999</v>
      </c>
      <c r="Q2671" s="116">
        <v>920.21581247681297</v>
      </c>
      <c r="R2671" s="116">
        <v>1310</v>
      </c>
      <c r="S2671" s="116" t="s">
        <v>318</v>
      </c>
      <c r="T2671" s="116">
        <v>1310</v>
      </c>
      <c r="U2671" s="116" t="s">
        <v>268</v>
      </c>
      <c r="V2671" s="116" t="s">
        <v>268</v>
      </c>
      <c r="Z2671" s="116">
        <v>0</v>
      </c>
      <c r="AA2671" s="116">
        <v>1</v>
      </c>
      <c r="AB2671" s="116">
        <v>2.6234028939810501</v>
      </c>
      <c r="AC2671" s="116">
        <v>0.46975972868353999</v>
      </c>
      <c r="AD2671" s="116">
        <v>920.21581247681297</v>
      </c>
      <c r="AF2671" s="116">
        <v>-1</v>
      </c>
      <c r="AG2671" s="116">
        <v>-1</v>
      </c>
      <c r="AH2671" s="116">
        <v>-1</v>
      </c>
      <c r="AI2671" s="116">
        <v>-1</v>
      </c>
      <c r="AJ2671" s="116">
        <v>0</v>
      </c>
      <c r="AM2671" s="116" t="s">
        <v>319</v>
      </c>
      <c r="AN2671" s="116">
        <v>-1</v>
      </c>
      <c r="AQ2671" s="116">
        <v>778</v>
      </c>
      <c r="AR2671" s="116" t="s">
        <v>329</v>
      </c>
      <c r="AS2671" s="116" t="s">
        <v>250</v>
      </c>
      <c r="AT2671" s="116" t="s">
        <v>268</v>
      </c>
      <c r="AV2671" s="116">
        <v>138.47766591168599</v>
      </c>
      <c r="AW2671" s="116">
        <v>0.74632263789999997</v>
      </c>
    </row>
    <row r="2672" spans="1:49" x14ac:dyDescent="0.25">
      <c r="A2672" s="127">
        <v>200000</v>
      </c>
      <c r="B2672" s="127">
        <v>800000</v>
      </c>
      <c r="C2672" s="127">
        <v>800000</v>
      </c>
      <c r="D2672" s="116" t="s">
        <v>314</v>
      </c>
      <c r="E2672" s="116" t="s">
        <v>315</v>
      </c>
      <c r="F2672" s="116" t="s">
        <v>316</v>
      </c>
      <c r="G2672" s="116" t="s">
        <v>317</v>
      </c>
      <c r="H2672" s="116">
        <v>0.36</v>
      </c>
      <c r="I2672" s="116">
        <v>0.57999999999999996</v>
      </c>
      <c r="J2672" s="116" t="s">
        <v>268</v>
      </c>
      <c r="K2672" s="116">
        <v>0.36952482351503002</v>
      </c>
      <c r="L2672" s="116">
        <v>3852.2566534796301</v>
      </c>
      <c r="M2672" s="116">
        <v>12.1259965141235</v>
      </c>
      <c r="N2672" s="116">
        <v>2.45771745416604</v>
      </c>
      <c r="O2672" s="116">
        <v>4.4808567218254298</v>
      </c>
      <c r="P2672" s="116">
        <v>0.90818760850052005</v>
      </c>
      <c r="Q2672" s="116">
        <v>1423.5044600116801</v>
      </c>
      <c r="R2672" s="116">
        <v>1310</v>
      </c>
      <c r="S2672" s="116" t="s">
        <v>318</v>
      </c>
      <c r="T2672" s="116">
        <v>1310</v>
      </c>
      <c r="U2672" s="116" t="s">
        <v>268</v>
      </c>
      <c r="V2672" s="116" t="s">
        <v>268</v>
      </c>
      <c r="Z2672" s="116">
        <v>0</v>
      </c>
      <c r="AA2672" s="116">
        <v>1</v>
      </c>
      <c r="AB2672" s="116">
        <v>4.4808567218254298</v>
      </c>
      <c r="AC2672" s="116">
        <v>0.90818760850052005</v>
      </c>
      <c r="AD2672" s="116">
        <v>1423.5044600116801</v>
      </c>
      <c r="AF2672" s="116">
        <v>-1</v>
      </c>
      <c r="AG2672" s="116">
        <v>-1</v>
      </c>
      <c r="AH2672" s="116">
        <v>-1</v>
      </c>
      <c r="AI2672" s="116">
        <v>-1</v>
      </c>
      <c r="AJ2672" s="116">
        <v>0</v>
      </c>
      <c r="AM2672" s="116" t="s">
        <v>319</v>
      </c>
      <c r="AN2672" s="116">
        <v>-1</v>
      </c>
      <c r="AQ2672" s="116">
        <v>778</v>
      </c>
      <c r="AR2672" s="116" t="s">
        <v>329</v>
      </c>
      <c r="AS2672" s="116" t="s">
        <v>250</v>
      </c>
      <c r="AT2672" s="116" t="s">
        <v>268</v>
      </c>
      <c r="AV2672" s="116">
        <v>158.63835433969601</v>
      </c>
      <c r="AW2672" s="116">
        <v>1.1545048336999999</v>
      </c>
    </row>
    <row r="2673" spans="1:49" x14ac:dyDescent="0.25">
      <c r="A2673" s="127">
        <v>200000</v>
      </c>
      <c r="B2673" s="127">
        <v>800000</v>
      </c>
      <c r="C2673" s="127">
        <v>800000</v>
      </c>
      <c r="D2673" s="116" t="s">
        <v>314</v>
      </c>
      <c r="E2673" s="116" t="s">
        <v>315</v>
      </c>
      <c r="F2673" s="116" t="s">
        <v>316</v>
      </c>
      <c r="G2673" s="116" t="s">
        <v>317</v>
      </c>
      <c r="H2673" s="116">
        <v>0.36</v>
      </c>
      <c r="I2673" s="116">
        <v>0.57999999999999996</v>
      </c>
      <c r="J2673" s="116" t="s">
        <v>268</v>
      </c>
      <c r="K2673" s="116">
        <v>0.13300914409854001</v>
      </c>
      <c r="L2673" s="116">
        <v>3852.2566534796301</v>
      </c>
      <c r="M2673" s="116">
        <v>12.1259965141235</v>
      </c>
      <c r="N2673" s="116">
        <v>2.45771745416604</v>
      </c>
      <c r="O2673" s="116">
        <v>1.61286841768545</v>
      </c>
      <c r="P2673" s="116">
        <v>0.32689889501466002</v>
      </c>
      <c r="Q2673" s="116">
        <v>512.38536032723096</v>
      </c>
      <c r="R2673" s="116">
        <v>1310</v>
      </c>
      <c r="S2673" s="116" t="s">
        <v>318</v>
      </c>
      <c r="T2673" s="116">
        <v>1310</v>
      </c>
      <c r="U2673" s="116" t="s">
        <v>268</v>
      </c>
      <c r="V2673" s="116" t="s">
        <v>268</v>
      </c>
      <c r="Z2673" s="116">
        <v>0</v>
      </c>
      <c r="AA2673" s="116">
        <v>1</v>
      </c>
      <c r="AB2673" s="116">
        <v>1.61286841768545</v>
      </c>
      <c r="AC2673" s="116">
        <v>0.32689889501466002</v>
      </c>
      <c r="AD2673" s="116">
        <v>512.38536032723096</v>
      </c>
      <c r="AF2673" s="116">
        <v>-1</v>
      </c>
      <c r="AG2673" s="116">
        <v>-1</v>
      </c>
      <c r="AH2673" s="116">
        <v>-1</v>
      </c>
      <c r="AI2673" s="116">
        <v>-1</v>
      </c>
      <c r="AJ2673" s="116">
        <v>0</v>
      </c>
      <c r="AM2673" s="116" t="s">
        <v>319</v>
      </c>
      <c r="AN2673" s="116">
        <v>-1</v>
      </c>
      <c r="AQ2673" s="116">
        <v>778</v>
      </c>
      <c r="AR2673" s="116" t="s">
        <v>329</v>
      </c>
      <c r="AS2673" s="116" t="s">
        <v>250</v>
      </c>
      <c r="AT2673" s="116" t="s">
        <v>268</v>
      </c>
      <c r="AV2673" s="116">
        <v>115.003618476879</v>
      </c>
      <c r="AW2673" s="116">
        <v>0.4155599029</v>
      </c>
    </row>
    <row r="2674" spans="1:49" x14ac:dyDescent="0.25">
      <c r="A2674" s="127">
        <v>200000</v>
      </c>
      <c r="B2674" s="127">
        <v>800000</v>
      </c>
      <c r="C2674" s="127">
        <v>800000</v>
      </c>
      <c r="D2674" s="116" t="s">
        <v>314</v>
      </c>
      <c r="E2674" s="116" t="s">
        <v>315</v>
      </c>
      <c r="F2674" s="116" t="s">
        <v>316</v>
      </c>
      <c r="G2674" s="116" t="s">
        <v>317</v>
      </c>
      <c r="H2674" s="116">
        <v>0.36</v>
      </c>
      <c r="I2674" s="116">
        <v>0.57999999999999996</v>
      </c>
      <c r="J2674" s="116" t="s">
        <v>268</v>
      </c>
      <c r="K2674" s="116">
        <v>8.4515639161370004E-2</v>
      </c>
      <c r="L2674" s="116">
        <v>3852.2566534796301</v>
      </c>
      <c r="M2674" s="116">
        <v>12.1259965141235</v>
      </c>
      <c r="N2674" s="116">
        <v>2.45771745416604</v>
      </c>
      <c r="O2674" s="116">
        <v>1.0248363458596901</v>
      </c>
      <c r="P2674" s="116">
        <v>0.20771556151689</v>
      </c>
      <c r="Q2674" s="116">
        <v>325.575933282471</v>
      </c>
      <c r="R2674" s="116">
        <v>1310</v>
      </c>
      <c r="S2674" s="116" t="s">
        <v>318</v>
      </c>
      <c r="T2674" s="116">
        <v>1310</v>
      </c>
      <c r="U2674" s="116" t="s">
        <v>268</v>
      </c>
      <c r="V2674" s="116" t="s">
        <v>268</v>
      </c>
      <c r="Z2674" s="116">
        <v>0</v>
      </c>
      <c r="AA2674" s="116">
        <v>1</v>
      </c>
      <c r="AB2674" s="116">
        <v>1.0248363458596901</v>
      </c>
      <c r="AC2674" s="116">
        <v>0.20771556151689</v>
      </c>
      <c r="AD2674" s="116">
        <v>325.57593328246998</v>
      </c>
      <c r="AF2674" s="116">
        <v>-1</v>
      </c>
      <c r="AG2674" s="116">
        <v>-1</v>
      </c>
      <c r="AH2674" s="116">
        <v>-1</v>
      </c>
      <c r="AI2674" s="116">
        <v>-1</v>
      </c>
      <c r="AJ2674" s="116">
        <v>0</v>
      </c>
      <c r="AM2674" s="116" t="s">
        <v>319</v>
      </c>
      <c r="AN2674" s="116">
        <v>-1</v>
      </c>
      <c r="AQ2674" s="116">
        <v>778</v>
      </c>
      <c r="AR2674" s="116" t="s">
        <v>329</v>
      </c>
      <c r="AS2674" s="116" t="s">
        <v>250</v>
      </c>
      <c r="AT2674" s="116" t="s">
        <v>268</v>
      </c>
      <c r="AV2674" s="116">
        <v>93.910188392887406</v>
      </c>
      <c r="AW2674" s="116">
        <v>0.26405185180000001</v>
      </c>
    </row>
    <row r="2675" spans="1:49" x14ac:dyDescent="0.25">
      <c r="A2675" s="127">
        <v>200000</v>
      </c>
      <c r="B2675" s="127">
        <v>800000</v>
      </c>
      <c r="C2675" s="127">
        <v>800000</v>
      </c>
      <c r="D2675" s="116" t="s">
        <v>314</v>
      </c>
      <c r="E2675" s="116" t="s">
        <v>315</v>
      </c>
      <c r="F2675" s="116" t="s">
        <v>316</v>
      </c>
      <c r="G2675" s="116" t="s">
        <v>317</v>
      </c>
      <c r="H2675" s="116">
        <v>0.36</v>
      </c>
      <c r="I2675" s="116">
        <v>0.57999999999999996</v>
      </c>
      <c r="J2675" s="116" t="s">
        <v>268</v>
      </c>
      <c r="K2675" s="116">
        <v>1.0250895033809999E-2</v>
      </c>
      <c r="L2675" s="116">
        <v>3852.2566534796301</v>
      </c>
      <c r="M2675" s="116">
        <v>12.1259965141235</v>
      </c>
      <c r="N2675" s="116">
        <v>2.45771745416604</v>
      </c>
      <c r="O2675" s="116">
        <v>0.12430231744666</v>
      </c>
      <c r="P2675" s="116">
        <v>2.5193803645419999E-2</v>
      </c>
      <c r="Q2675" s="116">
        <v>39.489078598127399</v>
      </c>
      <c r="R2675" s="116">
        <v>1310</v>
      </c>
      <c r="S2675" s="116" t="s">
        <v>318</v>
      </c>
      <c r="T2675" s="116">
        <v>1310</v>
      </c>
      <c r="U2675" s="116" t="s">
        <v>268</v>
      </c>
      <c r="V2675" s="116" t="s">
        <v>268</v>
      </c>
      <c r="Z2675" s="116">
        <v>0</v>
      </c>
      <c r="AA2675" s="116">
        <v>1</v>
      </c>
      <c r="AB2675" s="116">
        <v>0.12430231744666</v>
      </c>
      <c r="AC2675" s="116">
        <v>2.5193803645419999E-2</v>
      </c>
      <c r="AD2675" s="116">
        <v>39.489078598127001</v>
      </c>
      <c r="AF2675" s="116">
        <v>-1</v>
      </c>
      <c r="AG2675" s="116">
        <v>-1</v>
      </c>
      <c r="AH2675" s="116">
        <v>-1</v>
      </c>
      <c r="AI2675" s="116">
        <v>-1</v>
      </c>
      <c r="AJ2675" s="116">
        <v>0</v>
      </c>
      <c r="AM2675" s="116" t="s">
        <v>319</v>
      </c>
      <c r="AN2675" s="116">
        <v>-1</v>
      </c>
      <c r="AQ2675" s="116">
        <v>778</v>
      </c>
      <c r="AR2675" s="116" t="s">
        <v>329</v>
      </c>
      <c r="AS2675" s="116" t="s">
        <v>250</v>
      </c>
      <c r="AT2675" s="116" t="s">
        <v>268</v>
      </c>
      <c r="AV2675" s="116">
        <v>30.461505149639802</v>
      </c>
      <c r="AW2675" s="116">
        <v>3.2026827700000003E-2</v>
      </c>
    </row>
    <row r="2676" spans="1:49" x14ac:dyDescent="0.25">
      <c r="A2676" s="127">
        <v>200000</v>
      </c>
      <c r="B2676" s="127">
        <v>800000</v>
      </c>
      <c r="C2676" s="127">
        <v>800000</v>
      </c>
      <c r="D2676" s="116" t="s">
        <v>314</v>
      </c>
      <c r="E2676" s="116" t="s">
        <v>315</v>
      </c>
      <c r="F2676" s="116" t="s">
        <v>316</v>
      </c>
      <c r="G2676" s="116" t="s">
        <v>317</v>
      </c>
      <c r="H2676" s="116">
        <v>0.36</v>
      </c>
      <c r="I2676" s="116">
        <v>0.57999999999999996</v>
      </c>
      <c r="J2676" s="116" t="s">
        <v>268</v>
      </c>
      <c r="K2676" s="116">
        <v>2.046295158299E-2</v>
      </c>
      <c r="L2676" s="116">
        <v>3852.2566534796301</v>
      </c>
      <c r="M2676" s="116">
        <v>12.1259965141235</v>
      </c>
      <c r="N2676" s="116">
        <v>2.45771745416604</v>
      </c>
      <c r="O2676" s="116">
        <v>0.24813367956405999</v>
      </c>
      <c r="P2676" s="116">
        <v>5.0292153269270001E-2</v>
      </c>
      <c r="Q2676" s="116">
        <v>78.828541385420195</v>
      </c>
      <c r="R2676" s="116">
        <v>1310</v>
      </c>
      <c r="S2676" s="116" t="s">
        <v>318</v>
      </c>
      <c r="T2676" s="116">
        <v>1310</v>
      </c>
      <c r="U2676" s="116" t="s">
        <v>268</v>
      </c>
      <c r="V2676" s="116" t="s">
        <v>268</v>
      </c>
      <c r="Z2676" s="116">
        <v>0</v>
      </c>
      <c r="AA2676" s="116">
        <v>1</v>
      </c>
      <c r="AB2676" s="116">
        <v>0.24813367956405999</v>
      </c>
      <c r="AC2676" s="116">
        <v>5.0292153269270001E-2</v>
      </c>
      <c r="AD2676" s="116">
        <v>78.828541385418603</v>
      </c>
      <c r="AF2676" s="116">
        <v>-1</v>
      </c>
      <c r="AG2676" s="116">
        <v>-1</v>
      </c>
      <c r="AH2676" s="116">
        <v>-1</v>
      </c>
      <c r="AI2676" s="116">
        <v>-1</v>
      </c>
      <c r="AJ2676" s="116">
        <v>0</v>
      </c>
      <c r="AM2676" s="116" t="s">
        <v>319</v>
      </c>
      <c r="AN2676" s="116">
        <v>-1</v>
      </c>
      <c r="AQ2676" s="116">
        <v>778</v>
      </c>
      <c r="AR2676" s="116" t="s">
        <v>329</v>
      </c>
      <c r="AS2676" s="116" t="s">
        <v>250</v>
      </c>
      <c r="AT2676" s="116" t="s">
        <v>268</v>
      </c>
      <c r="AV2676" s="116">
        <v>47.879427077152201</v>
      </c>
      <c r="AW2676" s="116">
        <v>6.3932312599999999E-2</v>
      </c>
    </row>
    <row r="2677" spans="1:49" x14ac:dyDescent="0.25">
      <c r="A2677" s="127">
        <v>200000</v>
      </c>
      <c r="B2677" s="127">
        <v>800000</v>
      </c>
      <c r="C2677" s="127">
        <v>800000</v>
      </c>
      <c r="D2677" s="116" t="s">
        <v>314</v>
      </c>
      <c r="E2677" s="116" t="s">
        <v>315</v>
      </c>
      <c r="F2677" s="116" t="s">
        <v>316</v>
      </c>
      <c r="G2677" s="116" t="s">
        <v>317</v>
      </c>
      <c r="H2677" s="116">
        <v>0.36</v>
      </c>
      <c r="I2677" s="116">
        <v>0.57999999999999996</v>
      </c>
      <c r="J2677" s="116" t="s">
        <v>268</v>
      </c>
      <c r="K2677" s="116">
        <v>0.43189244486445999</v>
      </c>
      <c r="L2677" s="116">
        <v>3852.2831455447799</v>
      </c>
      <c r="M2677" s="116">
        <v>9.77104990798472</v>
      </c>
      <c r="N2677" s="116">
        <v>1.53367603339152</v>
      </c>
      <c r="O2677" s="116">
        <v>4.2200426336522403</v>
      </c>
      <c r="P2677" s="116">
        <v>0.6623830916915</v>
      </c>
      <c r="Q2677" s="116">
        <v>1663.77198603951</v>
      </c>
      <c r="R2677" s="116">
        <v>1210</v>
      </c>
      <c r="S2677" s="116" t="s">
        <v>318</v>
      </c>
      <c r="T2677" s="116">
        <v>1210</v>
      </c>
      <c r="U2677" s="116" t="s">
        <v>268</v>
      </c>
      <c r="V2677" s="116" t="s">
        <v>268</v>
      </c>
      <c r="Z2677" s="116">
        <v>0</v>
      </c>
      <c r="AA2677" s="116">
        <v>1</v>
      </c>
      <c r="AB2677" s="116">
        <v>4.2200426336522403</v>
      </c>
      <c r="AC2677" s="116">
        <v>0.6623830916915</v>
      </c>
      <c r="AD2677" s="116">
        <v>1663.77198603951</v>
      </c>
      <c r="AF2677" s="116">
        <v>-1</v>
      </c>
      <c r="AG2677" s="116">
        <v>-1</v>
      </c>
      <c r="AH2677" s="116">
        <v>-1</v>
      </c>
      <c r="AI2677" s="116">
        <v>-1</v>
      </c>
      <c r="AJ2677" s="116">
        <v>0</v>
      </c>
      <c r="AM2677" s="116" t="s">
        <v>319</v>
      </c>
      <c r="AN2677" s="116">
        <v>-1</v>
      </c>
      <c r="AQ2677" s="116">
        <v>778</v>
      </c>
      <c r="AR2677" s="116" t="s">
        <v>329</v>
      </c>
      <c r="AS2677" s="116" t="s">
        <v>250</v>
      </c>
      <c r="AT2677" s="116" t="s">
        <v>268</v>
      </c>
      <c r="AV2677" s="116">
        <v>190.29216693684</v>
      </c>
      <c r="AW2677" s="116">
        <v>1.3493690073</v>
      </c>
    </row>
    <row r="2678" spans="1:49" x14ac:dyDescent="0.25">
      <c r="A2678" s="127">
        <v>200000</v>
      </c>
      <c r="B2678" s="127">
        <v>800000</v>
      </c>
      <c r="C2678" s="127">
        <v>800000</v>
      </c>
      <c r="D2678" s="116" t="s">
        <v>314</v>
      </c>
      <c r="E2678" s="116" t="s">
        <v>315</v>
      </c>
      <c r="F2678" s="116" t="s">
        <v>316</v>
      </c>
      <c r="G2678" s="116" t="s">
        <v>317</v>
      </c>
      <c r="H2678" s="116">
        <v>0.36</v>
      </c>
      <c r="I2678" s="116">
        <v>0.57999999999999996</v>
      </c>
      <c r="J2678" s="116" t="s">
        <v>268</v>
      </c>
      <c r="K2678" s="116">
        <v>3.3747788507139997E-2</v>
      </c>
      <c r="L2678" s="116">
        <v>3852.2831455447799</v>
      </c>
      <c r="M2678" s="116">
        <v>9.77104990798472</v>
      </c>
      <c r="N2678" s="116">
        <v>1.53367603339152</v>
      </c>
      <c r="O2678" s="116">
        <v>0.32975132578742999</v>
      </c>
      <c r="P2678" s="116">
        <v>5.1758174413370002E-2</v>
      </c>
      <c r="Q2678" s="116">
        <v>130.006036865488</v>
      </c>
      <c r="R2678" s="116">
        <v>1750</v>
      </c>
      <c r="S2678" s="116" t="s">
        <v>321</v>
      </c>
      <c r="T2678" s="116">
        <v>1750</v>
      </c>
      <c r="U2678" s="116" t="s">
        <v>268</v>
      </c>
      <c r="V2678" s="116" t="s">
        <v>268</v>
      </c>
      <c r="Z2678" s="116">
        <v>0</v>
      </c>
      <c r="AA2678" s="116">
        <v>1</v>
      </c>
      <c r="AB2678" s="116">
        <v>0.32975132578742999</v>
      </c>
      <c r="AC2678" s="116">
        <v>5.1758174413370002E-2</v>
      </c>
      <c r="AD2678" s="116">
        <v>130.006036865487</v>
      </c>
      <c r="AF2678" s="116">
        <v>-1</v>
      </c>
      <c r="AG2678" s="116">
        <v>-1</v>
      </c>
      <c r="AH2678" s="116">
        <v>-1</v>
      </c>
      <c r="AI2678" s="116">
        <v>-1</v>
      </c>
      <c r="AJ2678" s="116">
        <v>0</v>
      </c>
      <c r="AM2678" s="116" t="s">
        <v>319</v>
      </c>
      <c r="AN2678" s="116">
        <v>-1</v>
      </c>
      <c r="AQ2678" s="116">
        <v>778</v>
      </c>
      <c r="AR2678" s="116" t="s">
        <v>329</v>
      </c>
      <c r="AS2678" s="116" t="s">
        <v>250</v>
      </c>
      <c r="AT2678" s="116" t="s">
        <v>268</v>
      </c>
      <c r="AV2678" s="116">
        <v>68.326145717515601</v>
      </c>
      <c r="AW2678" s="116">
        <v>0.1054387971</v>
      </c>
    </row>
    <row r="2679" spans="1:49" x14ac:dyDescent="0.25">
      <c r="A2679" s="127">
        <v>200000</v>
      </c>
      <c r="B2679" s="127">
        <v>800000</v>
      </c>
      <c r="C2679" s="127">
        <v>800000</v>
      </c>
      <c r="D2679" s="116" t="s">
        <v>314</v>
      </c>
      <c r="E2679" s="116" t="s">
        <v>315</v>
      </c>
      <c r="F2679" s="116" t="s">
        <v>316</v>
      </c>
      <c r="G2679" s="116" t="s">
        <v>317</v>
      </c>
      <c r="H2679" s="116">
        <v>0.36</v>
      </c>
      <c r="I2679" s="116">
        <v>0.57999999999999996</v>
      </c>
      <c r="J2679" s="116" t="s">
        <v>268</v>
      </c>
      <c r="K2679" s="116">
        <v>2.3893340192549999E-2</v>
      </c>
      <c r="L2679" s="116">
        <v>3852.2831455447799</v>
      </c>
      <c r="M2679" s="116">
        <v>9.77104990798472</v>
      </c>
      <c r="N2679" s="116">
        <v>1.53367603339152</v>
      </c>
      <c r="O2679" s="116">
        <v>0.23346301948994</v>
      </c>
      <c r="P2679" s="116">
        <v>3.6644643210990001E-2</v>
      </c>
      <c r="Q2679" s="116">
        <v>92.043911714559002</v>
      </c>
      <c r="R2679" s="116">
        <v>1750</v>
      </c>
      <c r="S2679" s="116" t="s">
        <v>321</v>
      </c>
      <c r="T2679" s="116">
        <v>1750</v>
      </c>
      <c r="U2679" s="116" t="s">
        <v>268</v>
      </c>
      <c r="V2679" s="116" t="s">
        <v>268</v>
      </c>
      <c r="Z2679" s="116">
        <v>0</v>
      </c>
      <c r="AA2679" s="116">
        <v>1</v>
      </c>
      <c r="AB2679" s="116">
        <v>0.23346301948994</v>
      </c>
      <c r="AC2679" s="116">
        <v>3.6644643210990001E-2</v>
      </c>
      <c r="AD2679" s="116">
        <v>92.043911714558206</v>
      </c>
      <c r="AF2679" s="116">
        <v>-1</v>
      </c>
      <c r="AG2679" s="116">
        <v>-1</v>
      </c>
      <c r="AH2679" s="116">
        <v>-1</v>
      </c>
      <c r="AI2679" s="116">
        <v>-1</v>
      </c>
      <c r="AJ2679" s="116">
        <v>0</v>
      </c>
      <c r="AM2679" s="116" t="s">
        <v>319</v>
      </c>
      <c r="AN2679" s="116">
        <v>-1</v>
      </c>
      <c r="AQ2679" s="116">
        <v>778</v>
      </c>
      <c r="AR2679" s="116" t="s">
        <v>329</v>
      </c>
      <c r="AS2679" s="116" t="s">
        <v>250</v>
      </c>
      <c r="AT2679" s="116" t="s">
        <v>268</v>
      </c>
      <c r="AV2679" s="116">
        <v>48.9329538352413</v>
      </c>
      <c r="AW2679" s="116">
        <v>7.4650374500000005E-2</v>
      </c>
    </row>
    <row r="2680" spans="1:49" x14ac:dyDescent="0.25">
      <c r="A2680" s="127">
        <v>200000</v>
      </c>
      <c r="B2680" s="127">
        <v>800000</v>
      </c>
      <c r="C2680" s="127">
        <v>800000</v>
      </c>
      <c r="D2680" s="116" t="s">
        <v>314</v>
      </c>
      <c r="E2680" s="116" t="s">
        <v>315</v>
      </c>
      <c r="F2680" s="116" t="s">
        <v>316</v>
      </c>
      <c r="G2680" s="116" t="s">
        <v>317</v>
      </c>
      <c r="H2680" s="116">
        <v>0.36</v>
      </c>
      <c r="I2680" s="116">
        <v>0.57999999999999996</v>
      </c>
      <c r="J2680" s="116" t="s">
        <v>268</v>
      </c>
      <c r="K2680" s="116">
        <v>1.1990394456099999E-3</v>
      </c>
      <c r="L2680" s="116">
        <v>3852.2831455447799</v>
      </c>
      <c r="M2680" s="116">
        <v>9.77104990798472</v>
      </c>
      <c r="N2680" s="116">
        <v>1.53367603339152</v>
      </c>
      <c r="O2680" s="116">
        <v>1.1715874264750001E-2</v>
      </c>
      <c r="P2680" s="116">
        <v>1.8389380608299999E-3</v>
      </c>
      <c r="Q2680" s="116">
        <v>4.6190394471898797</v>
      </c>
      <c r="R2680" s="116">
        <v>1310</v>
      </c>
      <c r="S2680" s="116" t="s">
        <v>318</v>
      </c>
      <c r="T2680" s="116">
        <v>1310</v>
      </c>
      <c r="U2680" s="116" t="s">
        <v>268</v>
      </c>
      <c r="V2680" s="116" t="s">
        <v>268</v>
      </c>
      <c r="Z2680" s="116">
        <v>0</v>
      </c>
      <c r="AA2680" s="116">
        <v>1</v>
      </c>
      <c r="AB2680" s="116">
        <v>1.1715874264750001E-2</v>
      </c>
      <c r="AC2680" s="116">
        <v>1.8389380608299999E-3</v>
      </c>
      <c r="AD2680" s="116">
        <v>4.6190394471915699</v>
      </c>
      <c r="AF2680" s="116">
        <v>-1</v>
      </c>
      <c r="AG2680" s="116">
        <v>-1</v>
      </c>
      <c r="AH2680" s="116">
        <v>-1</v>
      </c>
      <c r="AI2680" s="116">
        <v>-1</v>
      </c>
      <c r="AJ2680" s="116">
        <v>0</v>
      </c>
      <c r="AM2680" s="116" t="s">
        <v>319</v>
      </c>
      <c r="AN2680" s="116">
        <v>-1</v>
      </c>
      <c r="AQ2680" s="116">
        <v>778</v>
      </c>
      <c r="AR2680" s="116" t="s">
        <v>329</v>
      </c>
      <c r="AS2680" s="116" t="s">
        <v>250</v>
      </c>
      <c r="AT2680" s="116" t="s">
        <v>268</v>
      </c>
      <c r="AV2680" s="116">
        <v>12.094628066414201</v>
      </c>
      <c r="AW2680" s="116">
        <v>3.7461795999999999E-3</v>
      </c>
    </row>
    <row r="2681" spans="1:49" x14ac:dyDescent="0.25">
      <c r="A2681" s="127">
        <v>200000</v>
      </c>
      <c r="B2681" s="127">
        <v>800000</v>
      </c>
      <c r="C2681" s="127">
        <v>800000</v>
      </c>
      <c r="D2681" s="116" t="s">
        <v>314</v>
      </c>
      <c r="E2681" s="116" t="s">
        <v>315</v>
      </c>
      <c r="F2681" s="116" t="s">
        <v>316</v>
      </c>
      <c r="G2681" s="116" t="s">
        <v>317</v>
      </c>
      <c r="H2681" s="116">
        <v>0.36</v>
      </c>
      <c r="I2681" s="116">
        <v>0.57999999999999996</v>
      </c>
      <c r="J2681" s="116" t="s">
        <v>268</v>
      </c>
      <c r="K2681" s="116">
        <v>0.12703066829312001</v>
      </c>
      <c r="L2681" s="116">
        <v>3852.2831455447799</v>
      </c>
      <c r="M2681" s="116">
        <v>9.77104990798472</v>
      </c>
      <c r="N2681" s="116">
        <v>1.53367603339152</v>
      </c>
      <c r="O2681" s="116">
        <v>1.2412229997367901</v>
      </c>
      <c r="P2681" s="116">
        <v>0.19482389146686999</v>
      </c>
      <c r="Q2681" s="116">
        <v>489.35810243290399</v>
      </c>
      <c r="R2681" s="116">
        <v>1310</v>
      </c>
      <c r="S2681" s="116" t="s">
        <v>318</v>
      </c>
      <c r="T2681" s="116">
        <v>1310</v>
      </c>
      <c r="U2681" s="116" t="s">
        <v>268</v>
      </c>
      <c r="V2681" s="116" t="s">
        <v>268</v>
      </c>
      <c r="Z2681" s="116">
        <v>0</v>
      </c>
      <c r="AA2681" s="116">
        <v>1</v>
      </c>
      <c r="AB2681" s="116">
        <v>1.2412229997367901</v>
      </c>
      <c r="AC2681" s="116">
        <v>0.19482389146686999</v>
      </c>
      <c r="AD2681" s="116">
        <v>489.35810243290399</v>
      </c>
      <c r="AF2681" s="116">
        <v>-1</v>
      </c>
      <c r="AG2681" s="116">
        <v>-1</v>
      </c>
      <c r="AH2681" s="116">
        <v>-1</v>
      </c>
      <c r="AI2681" s="116">
        <v>-1</v>
      </c>
      <c r="AJ2681" s="116">
        <v>0</v>
      </c>
      <c r="AM2681" s="116" t="s">
        <v>319</v>
      </c>
      <c r="AN2681" s="116">
        <v>-1</v>
      </c>
      <c r="AQ2681" s="116">
        <v>778</v>
      </c>
      <c r="AR2681" s="116" t="s">
        <v>329</v>
      </c>
      <c r="AS2681" s="116" t="s">
        <v>250</v>
      </c>
      <c r="AT2681" s="116" t="s">
        <v>268</v>
      </c>
      <c r="AV2681" s="116">
        <v>90.794595136750203</v>
      </c>
      <c r="AW2681" s="116">
        <v>0.3968841058</v>
      </c>
    </row>
    <row r="2682" spans="1:49" x14ac:dyDescent="0.25">
      <c r="A2682" s="127">
        <v>200000</v>
      </c>
      <c r="B2682" s="127">
        <v>800000</v>
      </c>
      <c r="C2682" s="127">
        <v>800000</v>
      </c>
      <c r="D2682" s="116" t="s">
        <v>314</v>
      </c>
      <c r="E2682" s="116" t="s">
        <v>315</v>
      </c>
      <c r="F2682" s="116" t="s">
        <v>316</v>
      </c>
      <c r="G2682" s="116" t="s">
        <v>317</v>
      </c>
      <c r="H2682" s="116">
        <v>0.36</v>
      </c>
      <c r="I2682" s="116">
        <v>0.57999999999999996</v>
      </c>
      <c r="J2682" s="116" t="s">
        <v>268</v>
      </c>
      <c r="K2682" s="116">
        <v>0.21618392679776</v>
      </c>
      <c r="L2682" s="116">
        <v>3872.2181424363898</v>
      </c>
      <c r="M2682" s="116">
        <v>11.5969892483495</v>
      </c>
      <c r="N2682" s="116">
        <v>2.1569081256871101</v>
      </c>
      <c r="O2682" s="116">
        <v>2.5070826747396699</v>
      </c>
      <c r="P2682" s="116">
        <v>0.46628886835304001</v>
      </c>
      <c r="Q2682" s="116">
        <v>837.11132344944701</v>
      </c>
      <c r="R2682" s="116">
        <v>1210</v>
      </c>
      <c r="S2682" s="116" t="s">
        <v>318</v>
      </c>
      <c r="T2682" s="116">
        <v>1210</v>
      </c>
      <c r="U2682" s="116" t="s">
        <v>268</v>
      </c>
      <c r="V2682" s="116" t="s">
        <v>268</v>
      </c>
      <c r="Z2682" s="116">
        <v>0</v>
      </c>
      <c r="AA2682" s="116">
        <v>1</v>
      </c>
      <c r="AB2682" s="116">
        <v>2.5070826747396699</v>
      </c>
      <c r="AC2682" s="116">
        <v>0.46628886835304001</v>
      </c>
      <c r="AD2682" s="116">
        <v>837.11132344944701</v>
      </c>
      <c r="AF2682" s="116">
        <v>-1</v>
      </c>
      <c r="AG2682" s="116">
        <v>-1</v>
      </c>
      <c r="AH2682" s="116">
        <v>-1</v>
      </c>
      <c r="AI2682" s="116">
        <v>-1</v>
      </c>
      <c r="AJ2682" s="116">
        <v>0</v>
      </c>
      <c r="AM2682" s="116" t="s">
        <v>319</v>
      </c>
      <c r="AN2682" s="116">
        <v>-1</v>
      </c>
      <c r="AQ2682" s="116">
        <v>778</v>
      </c>
      <c r="AR2682" s="116" t="s">
        <v>329</v>
      </c>
      <c r="AS2682" s="116" t="s">
        <v>250</v>
      </c>
      <c r="AT2682" s="116" t="s">
        <v>268</v>
      </c>
      <c r="AV2682" s="116">
        <v>118.364296491326</v>
      </c>
      <c r="AW2682" s="116">
        <v>0.67892240339999999</v>
      </c>
    </row>
    <row r="2683" spans="1:49" x14ac:dyDescent="0.25">
      <c r="A2683" s="127">
        <v>200000</v>
      </c>
      <c r="B2683" s="127">
        <v>800000</v>
      </c>
      <c r="C2683" s="127">
        <v>800000</v>
      </c>
      <c r="D2683" s="116" t="s">
        <v>314</v>
      </c>
      <c r="E2683" s="116" t="s">
        <v>315</v>
      </c>
      <c r="F2683" s="116" t="s">
        <v>316</v>
      </c>
      <c r="G2683" s="116" t="s">
        <v>317</v>
      </c>
      <c r="H2683" s="116">
        <v>0.36</v>
      </c>
      <c r="I2683" s="116">
        <v>0.57999999999999996</v>
      </c>
      <c r="J2683" s="116" t="s">
        <v>268</v>
      </c>
      <c r="K2683" s="116">
        <v>0.14178218688965</v>
      </c>
      <c r="L2683" s="116">
        <v>3872.2181424363898</v>
      </c>
      <c r="M2683" s="116">
        <v>11.5969892483495</v>
      </c>
      <c r="N2683" s="116">
        <v>2.1569081256871101</v>
      </c>
      <c r="O2683" s="116">
        <v>1.6442464969667701</v>
      </c>
      <c r="P2683" s="116">
        <v>0.30581115097997003</v>
      </c>
      <c r="Q2683" s="116">
        <v>549.01155634841405</v>
      </c>
      <c r="R2683" s="116">
        <v>1310</v>
      </c>
      <c r="S2683" s="116" t="s">
        <v>318</v>
      </c>
      <c r="T2683" s="116">
        <v>1310</v>
      </c>
      <c r="U2683" s="116" t="s">
        <v>268</v>
      </c>
      <c r="V2683" s="116" t="s">
        <v>268</v>
      </c>
      <c r="Z2683" s="116">
        <v>0</v>
      </c>
      <c r="AA2683" s="116">
        <v>1</v>
      </c>
      <c r="AB2683" s="116">
        <v>1.6442464969667701</v>
      </c>
      <c r="AC2683" s="116">
        <v>0.30581115097997003</v>
      </c>
      <c r="AD2683" s="116">
        <v>549.01155634841405</v>
      </c>
      <c r="AF2683" s="116">
        <v>-1</v>
      </c>
      <c r="AG2683" s="116">
        <v>-1</v>
      </c>
      <c r="AH2683" s="116">
        <v>-1</v>
      </c>
      <c r="AI2683" s="116">
        <v>-1</v>
      </c>
      <c r="AJ2683" s="116">
        <v>0</v>
      </c>
      <c r="AM2683" s="116" t="s">
        <v>319</v>
      </c>
      <c r="AN2683" s="116">
        <v>-1</v>
      </c>
      <c r="AQ2683" s="116">
        <v>778</v>
      </c>
      <c r="AR2683" s="116" t="s">
        <v>329</v>
      </c>
      <c r="AS2683" s="116" t="s">
        <v>250</v>
      </c>
      <c r="AT2683" s="116" t="s">
        <v>268</v>
      </c>
      <c r="AV2683" s="116">
        <v>97.754240397727003</v>
      </c>
      <c r="AW2683" s="116">
        <v>0.44526484700000002</v>
      </c>
    </row>
    <row r="2684" spans="1:49" x14ac:dyDescent="0.25">
      <c r="A2684" s="127">
        <v>200000</v>
      </c>
      <c r="B2684" s="127">
        <v>800000</v>
      </c>
      <c r="C2684" s="127">
        <v>800000</v>
      </c>
      <c r="D2684" s="116" t="s">
        <v>314</v>
      </c>
      <c r="E2684" s="116" t="s">
        <v>315</v>
      </c>
      <c r="F2684" s="116" t="s">
        <v>316</v>
      </c>
      <c r="G2684" s="116" t="s">
        <v>317</v>
      </c>
      <c r="H2684" s="116">
        <v>0.36</v>
      </c>
      <c r="I2684" s="116">
        <v>0.57999999999999996</v>
      </c>
      <c r="J2684" s="116" t="s">
        <v>268</v>
      </c>
      <c r="K2684" s="116">
        <v>0.10336646157363</v>
      </c>
      <c r="L2684" s="116">
        <v>3872.2181424363898</v>
      </c>
      <c r="M2684" s="116">
        <v>11.5969892483495</v>
      </c>
      <c r="N2684" s="116">
        <v>2.1569081256871101</v>
      </c>
      <c r="O2684" s="116">
        <v>1.1987397435093801</v>
      </c>
      <c r="P2684" s="116">
        <v>0.22295196089169</v>
      </c>
      <c r="Q2684" s="116">
        <v>400.25748782488398</v>
      </c>
      <c r="R2684" s="116">
        <v>1310</v>
      </c>
      <c r="S2684" s="116" t="s">
        <v>318</v>
      </c>
      <c r="T2684" s="116">
        <v>1310</v>
      </c>
      <c r="U2684" s="116" t="s">
        <v>268</v>
      </c>
      <c r="V2684" s="116" t="s">
        <v>268</v>
      </c>
      <c r="Z2684" s="116">
        <v>0</v>
      </c>
      <c r="AA2684" s="116">
        <v>1</v>
      </c>
      <c r="AB2684" s="116">
        <v>1.1987397435093801</v>
      </c>
      <c r="AC2684" s="116">
        <v>0.22295196089169</v>
      </c>
      <c r="AD2684" s="116">
        <v>400.25748782488398</v>
      </c>
      <c r="AF2684" s="116">
        <v>-1</v>
      </c>
      <c r="AG2684" s="116">
        <v>-1</v>
      </c>
      <c r="AH2684" s="116">
        <v>-1</v>
      </c>
      <c r="AI2684" s="116">
        <v>-1</v>
      </c>
      <c r="AJ2684" s="116">
        <v>0</v>
      </c>
      <c r="AM2684" s="116" t="s">
        <v>319</v>
      </c>
      <c r="AN2684" s="116">
        <v>-1</v>
      </c>
      <c r="AQ2684" s="116">
        <v>778</v>
      </c>
      <c r="AR2684" s="116" t="s">
        <v>329</v>
      </c>
      <c r="AS2684" s="116" t="s">
        <v>250</v>
      </c>
      <c r="AT2684" s="116" t="s">
        <v>268</v>
      </c>
      <c r="AV2684" s="116">
        <v>81.8226701429397</v>
      </c>
      <c r="AW2684" s="116">
        <v>0.32462083359999999</v>
      </c>
    </row>
    <row r="2685" spans="1:49" x14ac:dyDescent="0.25">
      <c r="A2685" s="127">
        <v>200000</v>
      </c>
      <c r="B2685" s="127">
        <v>800000</v>
      </c>
      <c r="C2685" s="127">
        <v>800000</v>
      </c>
      <c r="D2685" s="116" t="s">
        <v>314</v>
      </c>
      <c r="E2685" s="116" t="s">
        <v>315</v>
      </c>
      <c r="F2685" s="116" t="s">
        <v>316</v>
      </c>
      <c r="G2685" s="116" t="s">
        <v>317</v>
      </c>
      <c r="H2685" s="116">
        <v>0.36</v>
      </c>
      <c r="I2685" s="116">
        <v>0.57999999999999996</v>
      </c>
      <c r="J2685" s="116" t="s">
        <v>268</v>
      </c>
      <c r="K2685" s="116">
        <v>8.5771295641290005E-2</v>
      </c>
      <c r="L2685" s="116">
        <v>3872.2181424363898</v>
      </c>
      <c r="M2685" s="116">
        <v>11.5969892483495</v>
      </c>
      <c r="N2685" s="116">
        <v>2.1569081256871101</v>
      </c>
      <c r="O2685" s="116">
        <v>0.99468879336914995</v>
      </c>
      <c r="P2685" s="116">
        <v>0.18500080451942999</v>
      </c>
      <c r="Q2685" s="116">
        <v>332.12516708251297</v>
      </c>
      <c r="R2685" s="116">
        <v>1310</v>
      </c>
      <c r="S2685" s="116" t="s">
        <v>318</v>
      </c>
      <c r="T2685" s="116">
        <v>1310</v>
      </c>
      <c r="U2685" s="116" t="s">
        <v>268</v>
      </c>
      <c r="V2685" s="116" t="s">
        <v>268</v>
      </c>
      <c r="Z2685" s="116">
        <v>0</v>
      </c>
      <c r="AA2685" s="116">
        <v>1</v>
      </c>
      <c r="AB2685" s="116">
        <v>0.99468879336914995</v>
      </c>
      <c r="AC2685" s="116">
        <v>0.18500080451942999</v>
      </c>
      <c r="AD2685" s="116">
        <v>332.12516708251297</v>
      </c>
      <c r="AF2685" s="116">
        <v>-1</v>
      </c>
      <c r="AG2685" s="116">
        <v>-1</v>
      </c>
      <c r="AH2685" s="116">
        <v>-1</v>
      </c>
      <c r="AI2685" s="116">
        <v>-1</v>
      </c>
      <c r="AJ2685" s="116">
        <v>0</v>
      </c>
      <c r="AM2685" s="116" t="s">
        <v>319</v>
      </c>
      <c r="AN2685" s="116">
        <v>-1</v>
      </c>
      <c r="AQ2685" s="116">
        <v>778</v>
      </c>
      <c r="AR2685" s="116" t="s">
        <v>329</v>
      </c>
      <c r="AS2685" s="116" t="s">
        <v>250</v>
      </c>
      <c r="AT2685" s="116" t="s">
        <v>268</v>
      </c>
      <c r="AV2685" s="116">
        <v>75.1029932753016</v>
      </c>
      <c r="AW2685" s="116">
        <v>0.26936347700000002</v>
      </c>
    </row>
    <row r="2686" spans="1:49" x14ac:dyDescent="0.25">
      <c r="A2686" s="127">
        <v>200000</v>
      </c>
      <c r="B2686" s="127">
        <v>800000</v>
      </c>
      <c r="C2686" s="127">
        <v>800000</v>
      </c>
      <c r="D2686" s="116" t="s">
        <v>314</v>
      </c>
      <c r="E2686" s="116" t="s">
        <v>315</v>
      </c>
      <c r="F2686" s="116" t="s">
        <v>316</v>
      </c>
      <c r="G2686" s="116" t="s">
        <v>317</v>
      </c>
      <c r="H2686" s="116">
        <v>0.36</v>
      </c>
      <c r="I2686" s="116">
        <v>0.57999999999999996</v>
      </c>
      <c r="J2686" s="116" t="s">
        <v>268</v>
      </c>
      <c r="K2686" s="116">
        <v>7.0659582880629998E-2</v>
      </c>
      <c r="L2686" s="116">
        <v>3872.2181424363898</v>
      </c>
      <c r="M2686" s="116">
        <v>11.5969892483495</v>
      </c>
      <c r="N2686" s="116">
        <v>2.1569081256871101</v>
      </c>
      <c r="O2686" s="116">
        <v>0.81943842295955005</v>
      </c>
      <c r="P2686" s="116">
        <v>0.15240622847289001</v>
      </c>
      <c r="Q2686" s="116">
        <v>273.60931876737101</v>
      </c>
      <c r="R2686" s="116">
        <v>1310</v>
      </c>
      <c r="S2686" s="116" t="s">
        <v>318</v>
      </c>
      <c r="T2686" s="116">
        <v>1310</v>
      </c>
      <c r="U2686" s="116" t="s">
        <v>268</v>
      </c>
      <c r="V2686" s="116" t="s">
        <v>268</v>
      </c>
      <c r="Z2686" s="116">
        <v>0</v>
      </c>
      <c r="AA2686" s="116">
        <v>1</v>
      </c>
      <c r="AB2686" s="116">
        <v>0.81943842295955005</v>
      </c>
      <c r="AC2686" s="116">
        <v>0.15240622847289001</v>
      </c>
      <c r="AD2686" s="116">
        <v>273.60931876736998</v>
      </c>
      <c r="AF2686" s="116">
        <v>-1</v>
      </c>
      <c r="AG2686" s="116">
        <v>-1</v>
      </c>
      <c r="AH2686" s="116">
        <v>-1</v>
      </c>
      <c r="AI2686" s="116">
        <v>-1</v>
      </c>
      <c r="AJ2686" s="116">
        <v>0</v>
      </c>
      <c r="AM2686" s="116" t="s">
        <v>319</v>
      </c>
      <c r="AN2686" s="116">
        <v>-1</v>
      </c>
      <c r="AQ2686" s="116">
        <v>778</v>
      </c>
      <c r="AR2686" s="116" t="s">
        <v>329</v>
      </c>
      <c r="AS2686" s="116" t="s">
        <v>250</v>
      </c>
      <c r="AT2686" s="116" t="s">
        <v>268</v>
      </c>
      <c r="AV2686" s="116">
        <v>69.521418092565895</v>
      </c>
      <c r="AW2686" s="116">
        <v>0.22190536799999999</v>
      </c>
    </row>
    <row r="2687" spans="1:49" x14ac:dyDescent="0.25">
      <c r="A2687" s="127">
        <v>200000</v>
      </c>
      <c r="B2687" s="127">
        <v>800000</v>
      </c>
      <c r="C2687" s="127">
        <v>800000</v>
      </c>
      <c r="D2687" s="116" t="s">
        <v>314</v>
      </c>
      <c r="E2687" s="116" t="s">
        <v>315</v>
      </c>
      <c r="F2687" s="116" t="s">
        <v>316</v>
      </c>
      <c r="G2687" s="116" t="s">
        <v>317</v>
      </c>
      <c r="H2687" s="116">
        <v>0.36</v>
      </c>
      <c r="I2687" s="116">
        <v>0.57999999999999996</v>
      </c>
      <c r="J2687" s="116" t="s">
        <v>268</v>
      </c>
      <c r="K2687" s="116">
        <v>0.22887917668077001</v>
      </c>
      <c r="L2687" s="116">
        <v>3766.37998870908</v>
      </c>
      <c r="M2687" s="116">
        <v>10.128276216589599</v>
      </c>
      <c r="N2687" s="116">
        <v>1.7232387004281999</v>
      </c>
      <c r="O2687" s="116">
        <v>2.3181515216484798</v>
      </c>
      <c r="P2687" s="116">
        <v>0.39441345497844998</v>
      </c>
      <c r="Q2687" s="116">
        <v>862.04595088266694</v>
      </c>
      <c r="R2687" s="116">
        <v>1210</v>
      </c>
      <c r="S2687" s="116" t="s">
        <v>318</v>
      </c>
      <c r="T2687" s="116">
        <v>1210</v>
      </c>
      <c r="U2687" s="116" t="s">
        <v>268</v>
      </c>
      <c r="V2687" s="116" t="s">
        <v>268</v>
      </c>
      <c r="Z2687" s="116">
        <v>0</v>
      </c>
      <c r="AA2687" s="116">
        <v>1</v>
      </c>
      <c r="AB2687" s="116">
        <v>2.3181515216484798</v>
      </c>
      <c r="AC2687" s="116">
        <v>0.39441345497844998</v>
      </c>
      <c r="AD2687" s="116">
        <v>862.04595088266694</v>
      </c>
      <c r="AF2687" s="116">
        <v>-1</v>
      </c>
      <c r="AG2687" s="116">
        <v>-1</v>
      </c>
      <c r="AH2687" s="116">
        <v>-1</v>
      </c>
      <c r="AI2687" s="116">
        <v>-1</v>
      </c>
      <c r="AJ2687" s="116">
        <v>0</v>
      </c>
      <c r="AM2687" s="116" t="s">
        <v>319</v>
      </c>
      <c r="AN2687" s="116">
        <v>-1</v>
      </c>
      <c r="AQ2687" s="116">
        <v>778</v>
      </c>
      <c r="AR2687" s="116" t="s">
        <v>329</v>
      </c>
      <c r="AS2687" s="116" t="s">
        <v>250</v>
      </c>
      <c r="AT2687" s="116" t="s">
        <v>268</v>
      </c>
      <c r="AV2687" s="116">
        <v>199.03441615375601</v>
      </c>
      <c r="AW2687" s="116">
        <v>0.69914513450000004</v>
      </c>
    </row>
    <row r="2688" spans="1:49" x14ac:dyDescent="0.25">
      <c r="A2688" s="127">
        <v>200000</v>
      </c>
      <c r="B2688" s="127">
        <v>800000</v>
      </c>
      <c r="C2688" s="127">
        <v>800000</v>
      </c>
      <c r="D2688" s="116" t="s">
        <v>314</v>
      </c>
      <c r="E2688" s="116" t="s">
        <v>315</v>
      </c>
      <c r="F2688" s="116" t="s">
        <v>316</v>
      </c>
      <c r="G2688" s="116" t="s">
        <v>317</v>
      </c>
      <c r="H2688" s="116">
        <v>0.36</v>
      </c>
      <c r="I2688" s="116">
        <v>0.57999999999999996</v>
      </c>
      <c r="J2688" s="116" t="s">
        <v>330</v>
      </c>
      <c r="K2688" s="116">
        <v>6.0616742735250001E-2</v>
      </c>
      <c r="L2688" s="116">
        <v>3766.37998870908</v>
      </c>
      <c r="M2688" s="116">
        <v>10.128276216589599</v>
      </c>
      <c r="N2688" s="116">
        <v>1.7232387004281999</v>
      </c>
      <c r="O2688" s="116">
        <v>0.61394311377257005</v>
      </c>
      <c r="P2688" s="116">
        <v>0.10445711697528</v>
      </c>
      <c r="Q2688" s="116">
        <v>228.305686818776</v>
      </c>
      <c r="R2688" s="116">
        <v>4110</v>
      </c>
      <c r="S2688" s="116" t="s">
        <v>331</v>
      </c>
      <c r="T2688" s="116">
        <v>4110</v>
      </c>
      <c r="U2688" s="116" t="s">
        <v>268</v>
      </c>
      <c r="V2688" s="116" t="s">
        <v>268</v>
      </c>
      <c r="Y2688" s="116" t="s">
        <v>330</v>
      </c>
      <c r="Z2688" s="116">
        <v>0</v>
      </c>
      <c r="AA2688" s="116">
        <v>1</v>
      </c>
      <c r="AB2688" s="116">
        <v>0.61394311377257005</v>
      </c>
      <c r="AC2688" s="116">
        <v>0.10445711697528</v>
      </c>
      <c r="AD2688" s="116">
        <v>228.305686818776</v>
      </c>
      <c r="AF2688" s="116">
        <v>-1</v>
      </c>
      <c r="AG2688" s="116">
        <v>-1</v>
      </c>
      <c r="AH2688" s="116">
        <v>-1</v>
      </c>
      <c r="AI2688" s="116">
        <v>-1</v>
      </c>
      <c r="AJ2688" s="116">
        <v>0</v>
      </c>
      <c r="AM2688" s="116" t="s">
        <v>319</v>
      </c>
      <c r="AN2688" s="116">
        <v>-1</v>
      </c>
      <c r="AQ2688" s="116">
        <v>778</v>
      </c>
      <c r="AR2688" s="116" t="s">
        <v>329</v>
      </c>
      <c r="AS2688" s="116" t="s">
        <v>250</v>
      </c>
      <c r="AT2688" s="116" t="s">
        <v>268</v>
      </c>
      <c r="AV2688" s="116">
        <v>70.967386980462905</v>
      </c>
      <c r="AW2688" s="116">
        <v>0.18516276300000001</v>
      </c>
    </row>
    <row r="2689" spans="1:49" x14ac:dyDescent="0.25">
      <c r="A2689" s="127">
        <v>200000</v>
      </c>
      <c r="B2689" s="127">
        <v>800000</v>
      </c>
      <c r="C2689" s="127">
        <v>800000</v>
      </c>
      <c r="D2689" s="116" t="s">
        <v>314</v>
      </c>
      <c r="E2689" s="116" t="s">
        <v>315</v>
      </c>
      <c r="F2689" s="116" t="s">
        <v>316</v>
      </c>
      <c r="G2689" s="116" t="s">
        <v>317</v>
      </c>
      <c r="H2689" s="116">
        <v>0.36</v>
      </c>
      <c r="I2689" s="116">
        <v>0.57999999999999996</v>
      </c>
      <c r="J2689" s="116" t="s">
        <v>268</v>
      </c>
      <c r="K2689" s="116">
        <v>3.9441771001999998E-2</v>
      </c>
      <c r="L2689" s="116">
        <v>3766.37998870908</v>
      </c>
      <c r="M2689" s="116">
        <v>10.128276216589599</v>
      </c>
      <c r="N2689" s="116">
        <v>1.7232387004281999</v>
      </c>
      <c r="O2689" s="116">
        <v>0.39947715117977001</v>
      </c>
      <c r="P2689" s="116">
        <v>6.7967586204079999E-2</v>
      </c>
      <c r="Q2689" s="116">
        <v>148.55269702119401</v>
      </c>
      <c r="R2689" s="116">
        <v>1310</v>
      </c>
      <c r="S2689" s="116" t="s">
        <v>318</v>
      </c>
      <c r="T2689" s="116">
        <v>1310</v>
      </c>
      <c r="U2689" s="116" t="s">
        <v>268</v>
      </c>
      <c r="V2689" s="116" t="s">
        <v>268</v>
      </c>
      <c r="Z2689" s="116">
        <v>0</v>
      </c>
      <c r="AA2689" s="116">
        <v>1</v>
      </c>
      <c r="AB2689" s="116">
        <v>0.39947715117977001</v>
      </c>
      <c r="AC2689" s="116">
        <v>6.7967586204079999E-2</v>
      </c>
      <c r="AD2689" s="116">
        <v>148.55269702119301</v>
      </c>
      <c r="AF2689" s="116">
        <v>-1</v>
      </c>
      <c r="AG2689" s="116">
        <v>-1</v>
      </c>
      <c r="AH2689" s="116">
        <v>-1</v>
      </c>
      <c r="AI2689" s="116">
        <v>-1</v>
      </c>
      <c r="AJ2689" s="116">
        <v>0</v>
      </c>
      <c r="AM2689" s="116" t="s">
        <v>319</v>
      </c>
      <c r="AN2689" s="116">
        <v>-1</v>
      </c>
      <c r="AQ2689" s="116">
        <v>778</v>
      </c>
      <c r="AR2689" s="116" t="s">
        <v>329</v>
      </c>
      <c r="AS2689" s="116" t="s">
        <v>250</v>
      </c>
      <c r="AT2689" s="116" t="s">
        <v>268</v>
      </c>
      <c r="AV2689" s="116">
        <v>94.275544367767097</v>
      </c>
      <c r="AW2689" s="116">
        <v>0.12048069509999999</v>
      </c>
    </row>
    <row r="2690" spans="1:49" x14ac:dyDescent="0.25">
      <c r="A2690" s="127">
        <v>200000</v>
      </c>
      <c r="B2690" s="127">
        <v>800000</v>
      </c>
      <c r="C2690" s="127">
        <v>800000</v>
      </c>
      <c r="D2690" s="116" t="s">
        <v>314</v>
      </c>
      <c r="E2690" s="116" t="s">
        <v>315</v>
      </c>
      <c r="F2690" s="116" t="s">
        <v>316</v>
      </c>
      <c r="G2690" s="116" t="s">
        <v>317</v>
      </c>
      <c r="H2690" s="116">
        <v>0.36</v>
      </c>
      <c r="I2690" s="116">
        <v>0.57999999999999996</v>
      </c>
      <c r="J2690" s="116" t="s">
        <v>268</v>
      </c>
      <c r="K2690" s="116">
        <v>0.19685380401708</v>
      </c>
      <c r="L2690" s="116">
        <v>3766.37998870908</v>
      </c>
      <c r="M2690" s="116">
        <v>10.128276216589599</v>
      </c>
      <c r="N2690" s="116">
        <v>1.7232387004281999</v>
      </c>
      <c r="O2690" s="116">
        <v>1.9937897013714101</v>
      </c>
      <c r="P2690" s="116">
        <v>0.33922609340873999</v>
      </c>
      <c r="Q2690" s="116">
        <v>741.42622815119796</v>
      </c>
      <c r="R2690" s="116">
        <v>1310</v>
      </c>
      <c r="S2690" s="116" t="s">
        <v>318</v>
      </c>
      <c r="T2690" s="116">
        <v>1310</v>
      </c>
      <c r="U2690" s="116" t="s">
        <v>268</v>
      </c>
      <c r="V2690" s="116" t="s">
        <v>268</v>
      </c>
      <c r="Z2690" s="116">
        <v>0</v>
      </c>
      <c r="AA2690" s="116">
        <v>1</v>
      </c>
      <c r="AB2690" s="116">
        <v>1.9937897013714101</v>
      </c>
      <c r="AC2690" s="116">
        <v>0.33922609340873999</v>
      </c>
      <c r="AD2690" s="116">
        <v>741.42622815119796</v>
      </c>
      <c r="AF2690" s="116">
        <v>-1</v>
      </c>
      <c r="AG2690" s="116">
        <v>-1</v>
      </c>
      <c r="AH2690" s="116">
        <v>-1</v>
      </c>
      <c r="AI2690" s="116">
        <v>-1</v>
      </c>
      <c r="AJ2690" s="116">
        <v>0</v>
      </c>
      <c r="AM2690" s="116" t="s">
        <v>319</v>
      </c>
      <c r="AN2690" s="116">
        <v>-1</v>
      </c>
      <c r="AQ2690" s="116">
        <v>778</v>
      </c>
      <c r="AR2690" s="116" t="s">
        <v>329</v>
      </c>
      <c r="AS2690" s="116" t="s">
        <v>250</v>
      </c>
      <c r="AT2690" s="116" t="s">
        <v>268</v>
      </c>
      <c r="AV2690" s="116">
        <v>113.67071852592601</v>
      </c>
      <c r="AW2690" s="116">
        <v>0.60131891979999996</v>
      </c>
    </row>
    <row r="2691" spans="1:49" x14ac:dyDescent="0.25">
      <c r="A2691" s="127">
        <v>200000</v>
      </c>
      <c r="B2691" s="127">
        <v>800000</v>
      </c>
      <c r="C2691" s="127">
        <v>800000</v>
      </c>
      <c r="D2691" s="116" t="s">
        <v>314</v>
      </c>
      <c r="E2691" s="116" t="s">
        <v>315</v>
      </c>
      <c r="F2691" s="116" t="s">
        <v>316</v>
      </c>
      <c r="G2691" s="116" t="s">
        <v>317</v>
      </c>
      <c r="H2691" s="116">
        <v>0.36</v>
      </c>
      <c r="I2691" s="116">
        <v>0.57999999999999996</v>
      </c>
      <c r="J2691" s="116" t="s">
        <v>268</v>
      </c>
      <c r="K2691" s="116">
        <v>9.1971959347870003E-2</v>
      </c>
      <c r="L2691" s="116">
        <v>3766.37998870908</v>
      </c>
      <c r="M2691" s="116">
        <v>10.128276216589599</v>
      </c>
      <c r="N2691" s="116">
        <v>1.7232387004281999</v>
      </c>
      <c r="O2691" s="116">
        <v>0.93151740845621001</v>
      </c>
      <c r="P2691" s="116">
        <v>0.15848963970245999</v>
      </c>
      <c r="Q2691" s="116">
        <v>346.40134721019399</v>
      </c>
      <c r="R2691" s="116">
        <v>1310</v>
      </c>
      <c r="S2691" s="116" t="s">
        <v>318</v>
      </c>
      <c r="T2691" s="116">
        <v>1310</v>
      </c>
      <c r="U2691" s="116" t="s">
        <v>268</v>
      </c>
      <c r="V2691" s="116" t="s">
        <v>268</v>
      </c>
      <c r="Z2691" s="116">
        <v>0</v>
      </c>
      <c r="AA2691" s="116">
        <v>1</v>
      </c>
      <c r="AB2691" s="116">
        <v>0.93151740845621001</v>
      </c>
      <c r="AC2691" s="116">
        <v>0.15848963970245999</v>
      </c>
      <c r="AD2691" s="116">
        <v>346.40134721019501</v>
      </c>
      <c r="AF2691" s="116">
        <v>-1</v>
      </c>
      <c r="AG2691" s="116">
        <v>-1</v>
      </c>
      <c r="AH2691" s="116">
        <v>-1</v>
      </c>
      <c r="AI2691" s="116">
        <v>-1</v>
      </c>
      <c r="AJ2691" s="116">
        <v>0</v>
      </c>
      <c r="AM2691" s="116" t="s">
        <v>319</v>
      </c>
      <c r="AN2691" s="116">
        <v>-1</v>
      </c>
      <c r="AQ2691" s="116">
        <v>778</v>
      </c>
      <c r="AR2691" s="116" t="s">
        <v>329</v>
      </c>
      <c r="AS2691" s="116" t="s">
        <v>250</v>
      </c>
      <c r="AT2691" s="116" t="s">
        <v>268</v>
      </c>
      <c r="AV2691" s="116">
        <v>79.592891086351401</v>
      </c>
      <c r="AW2691" s="116">
        <v>0.28094188739999998</v>
      </c>
    </row>
    <row r="2692" spans="1:49" x14ac:dyDescent="0.25">
      <c r="A2692" s="127">
        <v>200000</v>
      </c>
      <c r="B2692" s="127">
        <v>800000</v>
      </c>
      <c r="C2692" s="127">
        <v>800000</v>
      </c>
      <c r="D2692" s="116" t="s">
        <v>314</v>
      </c>
      <c r="E2692" s="116" t="s">
        <v>315</v>
      </c>
      <c r="F2692" s="116" t="s">
        <v>316</v>
      </c>
      <c r="G2692" s="116" t="s">
        <v>317</v>
      </c>
      <c r="H2692" s="116">
        <v>0.36</v>
      </c>
      <c r="I2692" s="116">
        <v>0.57999999999999996</v>
      </c>
      <c r="J2692" s="116" t="s">
        <v>268</v>
      </c>
      <c r="K2692" s="116">
        <v>0.21202731709134001</v>
      </c>
      <c r="L2692" s="116">
        <v>3858.0098266791501</v>
      </c>
      <c r="M2692" s="116">
        <v>11.328473380690401</v>
      </c>
      <c r="N2692" s="116">
        <v>2.06242037961119</v>
      </c>
      <c r="O2692" s="116">
        <v>2.4019458176484698</v>
      </c>
      <c r="P2692" s="116">
        <v>0.43728945980346001</v>
      </c>
      <c r="Q2692" s="116">
        <v>818.00347286281396</v>
      </c>
      <c r="R2692" s="116">
        <v>1210</v>
      </c>
      <c r="S2692" s="116" t="s">
        <v>318</v>
      </c>
      <c r="T2692" s="116">
        <v>1210</v>
      </c>
      <c r="U2692" s="116" t="s">
        <v>268</v>
      </c>
      <c r="V2692" s="116" t="s">
        <v>268</v>
      </c>
      <c r="Z2692" s="116">
        <v>0</v>
      </c>
      <c r="AA2692" s="116">
        <v>1</v>
      </c>
      <c r="AB2692" s="116">
        <v>2.4019458176484698</v>
      </c>
      <c r="AC2692" s="116">
        <v>0.43728945980346001</v>
      </c>
      <c r="AD2692" s="116">
        <v>818.00347286281396</v>
      </c>
      <c r="AF2692" s="116">
        <v>-1</v>
      </c>
      <c r="AG2692" s="116">
        <v>-1</v>
      </c>
      <c r="AH2692" s="116">
        <v>-1</v>
      </c>
      <c r="AI2692" s="116">
        <v>-1</v>
      </c>
      <c r="AJ2692" s="116">
        <v>0</v>
      </c>
      <c r="AM2692" s="116" t="s">
        <v>319</v>
      </c>
      <c r="AN2692" s="116">
        <v>-1</v>
      </c>
      <c r="AQ2692" s="116">
        <v>778</v>
      </c>
      <c r="AR2692" s="116" t="s">
        <v>329</v>
      </c>
      <c r="AS2692" s="116" t="s">
        <v>250</v>
      </c>
      <c r="AT2692" s="116" t="s">
        <v>268</v>
      </c>
      <c r="AV2692" s="116">
        <v>176.33375692146799</v>
      </c>
      <c r="AW2692" s="116">
        <v>0.66342536320000001</v>
      </c>
    </row>
    <row r="2693" spans="1:49" x14ac:dyDescent="0.25">
      <c r="A2693" s="127">
        <v>200000</v>
      </c>
      <c r="B2693" s="127">
        <v>800000</v>
      </c>
      <c r="C2693" s="127">
        <v>800000</v>
      </c>
      <c r="D2693" s="116" t="s">
        <v>314</v>
      </c>
      <c r="E2693" s="116" t="s">
        <v>315</v>
      </c>
      <c r="F2693" s="116" t="s">
        <v>316</v>
      </c>
      <c r="G2693" s="116" t="s">
        <v>317</v>
      </c>
      <c r="H2693" s="116">
        <v>0.36</v>
      </c>
      <c r="I2693" s="116">
        <v>0.57999999999999996</v>
      </c>
      <c r="J2693" s="116" t="s">
        <v>268</v>
      </c>
      <c r="K2693" s="116">
        <v>4.4218842574920002E-2</v>
      </c>
      <c r="L2693" s="116">
        <v>3858.0098266791501</v>
      </c>
      <c r="M2693" s="116">
        <v>11.328473380690401</v>
      </c>
      <c r="N2693" s="116">
        <v>2.06242037961119</v>
      </c>
      <c r="O2693" s="116">
        <v>0.50093198103493997</v>
      </c>
      <c r="P2693" s="116">
        <v>9.1197842089330003E-2</v>
      </c>
      <c r="Q2693" s="116">
        <v>170.59672917842701</v>
      </c>
      <c r="R2693" s="116">
        <v>1750</v>
      </c>
      <c r="S2693" s="116" t="s">
        <v>321</v>
      </c>
      <c r="T2693" s="116">
        <v>1750</v>
      </c>
      <c r="U2693" s="116" t="s">
        <v>268</v>
      </c>
      <c r="V2693" s="116" t="s">
        <v>268</v>
      </c>
      <c r="Z2693" s="116">
        <v>0</v>
      </c>
      <c r="AA2693" s="116">
        <v>1</v>
      </c>
      <c r="AB2693" s="116">
        <v>0.50093198103493997</v>
      </c>
      <c r="AC2693" s="116">
        <v>9.1197842089330003E-2</v>
      </c>
      <c r="AD2693" s="116">
        <v>170.59672917842701</v>
      </c>
      <c r="AF2693" s="116">
        <v>-1</v>
      </c>
      <c r="AG2693" s="116">
        <v>-1</v>
      </c>
      <c r="AH2693" s="116">
        <v>-1</v>
      </c>
      <c r="AI2693" s="116">
        <v>-1</v>
      </c>
      <c r="AJ2693" s="116">
        <v>0</v>
      </c>
      <c r="AM2693" s="116" t="s">
        <v>319</v>
      </c>
      <c r="AN2693" s="116">
        <v>-1</v>
      </c>
      <c r="AQ2693" s="116">
        <v>778</v>
      </c>
      <c r="AR2693" s="116" t="s">
        <v>329</v>
      </c>
      <c r="AS2693" s="116" t="s">
        <v>250</v>
      </c>
      <c r="AT2693" s="116" t="s">
        <v>268</v>
      </c>
      <c r="AV2693" s="116">
        <v>54.804106072007798</v>
      </c>
      <c r="AW2693" s="116">
        <v>0.1383590666</v>
      </c>
    </row>
    <row r="2694" spans="1:49" x14ac:dyDescent="0.25">
      <c r="A2694" s="127">
        <v>200000</v>
      </c>
      <c r="B2694" s="127">
        <v>800000</v>
      </c>
      <c r="C2694" s="127">
        <v>800000</v>
      </c>
      <c r="D2694" s="116" t="s">
        <v>314</v>
      </c>
      <c r="E2694" s="116" t="s">
        <v>315</v>
      </c>
      <c r="F2694" s="116" t="s">
        <v>316</v>
      </c>
      <c r="G2694" s="116" t="s">
        <v>317</v>
      </c>
      <c r="H2694" s="116">
        <v>0.36</v>
      </c>
      <c r="I2694" s="116">
        <v>0.57999999999999996</v>
      </c>
      <c r="J2694" s="116" t="s">
        <v>268</v>
      </c>
      <c r="K2694" s="116">
        <v>8.3792450790290005E-2</v>
      </c>
      <c r="L2694" s="116">
        <v>3858.0098266791501</v>
      </c>
      <c r="M2694" s="116">
        <v>11.328473380690401</v>
      </c>
      <c r="N2694" s="116">
        <v>2.06242037961119</v>
      </c>
      <c r="O2694" s="116">
        <v>0.94924054828071003</v>
      </c>
      <c r="P2694" s="116">
        <v>0.17281525816748</v>
      </c>
      <c r="Q2694" s="116">
        <v>323.27209855050302</v>
      </c>
      <c r="R2694" s="116">
        <v>1310</v>
      </c>
      <c r="S2694" s="116" t="s">
        <v>318</v>
      </c>
      <c r="T2694" s="116">
        <v>1310</v>
      </c>
      <c r="U2694" s="116" t="s">
        <v>268</v>
      </c>
      <c r="V2694" s="116" t="s">
        <v>268</v>
      </c>
      <c r="Z2694" s="116">
        <v>0</v>
      </c>
      <c r="AA2694" s="116">
        <v>1</v>
      </c>
      <c r="AB2694" s="116">
        <v>0.94924054828071003</v>
      </c>
      <c r="AC2694" s="116">
        <v>0.17281525816748</v>
      </c>
      <c r="AD2694" s="116">
        <v>323.27209855050302</v>
      </c>
      <c r="AF2694" s="116">
        <v>-1</v>
      </c>
      <c r="AG2694" s="116">
        <v>-1</v>
      </c>
      <c r="AH2694" s="116">
        <v>-1</v>
      </c>
      <c r="AI2694" s="116">
        <v>-1</v>
      </c>
      <c r="AJ2694" s="116">
        <v>0</v>
      </c>
      <c r="AM2694" s="116" t="s">
        <v>319</v>
      </c>
      <c r="AN2694" s="116">
        <v>-1</v>
      </c>
      <c r="AQ2694" s="116">
        <v>778</v>
      </c>
      <c r="AR2694" s="116" t="s">
        <v>329</v>
      </c>
      <c r="AS2694" s="116" t="s">
        <v>250</v>
      </c>
      <c r="AT2694" s="116" t="s">
        <v>268</v>
      </c>
      <c r="AV2694" s="116">
        <v>87.034336930212703</v>
      </c>
      <c r="AW2694" s="116">
        <v>0.26218337269999997</v>
      </c>
    </row>
    <row r="2695" spans="1:49" x14ac:dyDescent="0.25">
      <c r="A2695" s="127">
        <v>200000</v>
      </c>
      <c r="B2695" s="127">
        <v>800000</v>
      </c>
      <c r="C2695" s="127">
        <v>800000</v>
      </c>
      <c r="D2695" s="116" t="s">
        <v>314</v>
      </c>
      <c r="E2695" s="116" t="s">
        <v>315</v>
      </c>
      <c r="F2695" s="116" t="s">
        <v>316</v>
      </c>
      <c r="G2695" s="116" t="s">
        <v>317</v>
      </c>
      <c r="H2695" s="116">
        <v>0.36</v>
      </c>
      <c r="I2695" s="116">
        <v>0.57999999999999996</v>
      </c>
      <c r="J2695" s="116" t="s">
        <v>268</v>
      </c>
      <c r="K2695" s="116">
        <v>7.9051012799910003E-2</v>
      </c>
      <c r="L2695" s="116">
        <v>3858.0098266791501</v>
      </c>
      <c r="M2695" s="116">
        <v>11.328473380690401</v>
      </c>
      <c r="N2695" s="116">
        <v>2.06242037961119</v>
      </c>
      <c r="O2695" s="116">
        <v>0.89552729422049004</v>
      </c>
      <c r="P2695" s="116">
        <v>0.16303641982745001</v>
      </c>
      <c r="Q2695" s="116">
        <v>304.97958419102298</v>
      </c>
      <c r="R2695" s="116">
        <v>1310</v>
      </c>
      <c r="S2695" s="116" t="s">
        <v>318</v>
      </c>
      <c r="T2695" s="116">
        <v>1310</v>
      </c>
      <c r="U2695" s="116" t="s">
        <v>268</v>
      </c>
      <c r="V2695" s="116" t="s">
        <v>268</v>
      </c>
      <c r="Z2695" s="116">
        <v>0</v>
      </c>
      <c r="AA2695" s="116">
        <v>1</v>
      </c>
      <c r="AB2695" s="116">
        <v>0.89552729422049004</v>
      </c>
      <c r="AC2695" s="116">
        <v>0.16303641982745001</v>
      </c>
      <c r="AD2695" s="116">
        <v>304.97958419102099</v>
      </c>
      <c r="AF2695" s="116">
        <v>-1</v>
      </c>
      <c r="AG2695" s="116">
        <v>-1</v>
      </c>
      <c r="AH2695" s="116">
        <v>-1</v>
      </c>
      <c r="AI2695" s="116">
        <v>-1</v>
      </c>
      <c r="AJ2695" s="116">
        <v>0</v>
      </c>
      <c r="AM2695" s="116" t="s">
        <v>319</v>
      </c>
      <c r="AN2695" s="116">
        <v>-1</v>
      </c>
      <c r="AQ2695" s="116">
        <v>778</v>
      </c>
      <c r="AR2695" s="116" t="s">
        <v>329</v>
      </c>
      <c r="AS2695" s="116" t="s">
        <v>250</v>
      </c>
      <c r="AT2695" s="116" t="s">
        <v>268</v>
      </c>
      <c r="AV2695" s="116">
        <v>71.602996092117706</v>
      </c>
      <c r="AW2695" s="116">
        <v>0.2473475946</v>
      </c>
    </row>
    <row r="2696" spans="1:49" x14ac:dyDescent="0.25">
      <c r="A2696" s="127">
        <v>200000</v>
      </c>
      <c r="B2696" s="127">
        <v>800000</v>
      </c>
      <c r="C2696" s="127">
        <v>800000</v>
      </c>
      <c r="D2696" s="116" t="s">
        <v>314</v>
      </c>
      <c r="E2696" s="116" t="s">
        <v>315</v>
      </c>
      <c r="F2696" s="116" t="s">
        <v>316</v>
      </c>
      <c r="G2696" s="116" t="s">
        <v>317</v>
      </c>
      <c r="H2696" s="116">
        <v>0.36</v>
      </c>
      <c r="I2696" s="116">
        <v>0.57999999999999996</v>
      </c>
      <c r="J2696" s="116" t="s">
        <v>268</v>
      </c>
      <c r="K2696" s="116">
        <v>0.19867364440293001</v>
      </c>
      <c r="L2696" s="116">
        <v>3858.0098266791501</v>
      </c>
      <c r="M2696" s="116">
        <v>11.328473380690401</v>
      </c>
      <c r="N2696" s="116">
        <v>2.06242037961119</v>
      </c>
      <c r="O2696" s="116">
        <v>2.25066909206341</v>
      </c>
      <c r="P2696" s="116">
        <v>0.40974857310823998</v>
      </c>
      <c r="Q2696" s="116">
        <v>766.48487240868701</v>
      </c>
      <c r="R2696" s="116">
        <v>1310</v>
      </c>
      <c r="S2696" s="116" t="s">
        <v>318</v>
      </c>
      <c r="T2696" s="116">
        <v>1310</v>
      </c>
      <c r="U2696" s="116" t="s">
        <v>268</v>
      </c>
      <c r="V2696" s="116" t="s">
        <v>268</v>
      </c>
      <c r="Z2696" s="116">
        <v>0</v>
      </c>
      <c r="AA2696" s="116">
        <v>1</v>
      </c>
      <c r="AB2696" s="116">
        <v>2.25066909206341</v>
      </c>
      <c r="AC2696" s="116">
        <v>0.40974857310823998</v>
      </c>
      <c r="AD2696" s="116">
        <v>766.48487240868701</v>
      </c>
      <c r="AF2696" s="116">
        <v>-1</v>
      </c>
      <c r="AG2696" s="116">
        <v>-1</v>
      </c>
      <c r="AH2696" s="116">
        <v>-1</v>
      </c>
      <c r="AI2696" s="116">
        <v>-1</v>
      </c>
      <c r="AJ2696" s="116">
        <v>0</v>
      </c>
      <c r="AM2696" s="116" t="s">
        <v>319</v>
      </c>
      <c r="AN2696" s="116">
        <v>-1</v>
      </c>
      <c r="AQ2696" s="116">
        <v>778</v>
      </c>
      <c r="AR2696" s="116" t="s">
        <v>329</v>
      </c>
      <c r="AS2696" s="116" t="s">
        <v>250</v>
      </c>
      <c r="AT2696" s="116" t="s">
        <v>268</v>
      </c>
      <c r="AV2696" s="116">
        <v>114.601117743833</v>
      </c>
      <c r="AW2696" s="116">
        <v>0.62164223230000004</v>
      </c>
    </row>
    <row r="2697" spans="1:49" x14ac:dyDescent="0.25">
      <c r="A2697" s="127">
        <v>200000</v>
      </c>
      <c r="B2697" s="127">
        <v>800000</v>
      </c>
      <c r="C2697" s="127">
        <v>800000</v>
      </c>
      <c r="D2697" s="116" t="s">
        <v>314</v>
      </c>
      <c r="E2697" s="116" t="s">
        <v>315</v>
      </c>
      <c r="F2697" s="116" t="s">
        <v>316</v>
      </c>
      <c r="G2697" s="116" t="s">
        <v>317</v>
      </c>
      <c r="H2697" s="116">
        <v>0.36</v>
      </c>
      <c r="I2697" s="116">
        <v>0.57999999999999996</v>
      </c>
      <c r="J2697" s="116" t="s">
        <v>268</v>
      </c>
      <c r="K2697" s="116">
        <v>0.47177016821975998</v>
      </c>
      <c r="L2697" s="116">
        <v>3833.2577428346499</v>
      </c>
      <c r="M2697" s="116">
        <v>10.798860142260301</v>
      </c>
      <c r="N2697" s="116">
        <v>1.76996565796064</v>
      </c>
      <c r="O2697" s="116">
        <v>5.0945800658958396</v>
      </c>
      <c r="P2697" s="116">
        <v>0.83501699619929004</v>
      </c>
      <c r="Q2697" s="116">
        <v>1808.4166501668001</v>
      </c>
      <c r="R2697" s="116">
        <v>1210</v>
      </c>
      <c r="S2697" s="116" t="s">
        <v>318</v>
      </c>
      <c r="T2697" s="116">
        <v>1210</v>
      </c>
      <c r="U2697" s="116" t="s">
        <v>268</v>
      </c>
      <c r="V2697" s="116" t="s">
        <v>268</v>
      </c>
      <c r="Z2697" s="116">
        <v>0</v>
      </c>
      <c r="AA2697" s="116">
        <v>1</v>
      </c>
      <c r="AB2697" s="116">
        <v>5.0945800658958396</v>
      </c>
      <c r="AC2697" s="116">
        <v>0.83501699619929004</v>
      </c>
      <c r="AD2697" s="116">
        <v>1808.4166501668001</v>
      </c>
      <c r="AF2697" s="116">
        <v>-1</v>
      </c>
      <c r="AG2697" s="116">
        <v>-1</v>
      </c>
      <c r="AH2697" s="116">
        <v>-1</v>
      </c>
      <c r="AI2697" s="116">
        <v>-1</v>
      </c>
      <c r="AJ2697" s="116">
        <v>0</v>
      </c>
      <c r="AM2697" s="116" t="s">
        <v>319</v>
      </c>
      <c r="AN2697" s="116">
        <v>-1</v>
      </c>
      <c r="AQ2697" s="116">
        <v>778</v>
      </c>
      <c r="AR2697" s="116" t="s">
        <v>329</v>
      </c>
      <c r="AS2697" s="116" t="s">
        <v>250</v>
      </c>
      <c r="AT2697" s="116" t="s">
        <v>268</v>
      </c>
      <c r="AV2697" s="116">
        <v>199.64765138389299</v>
      </c>
      <c r="AW2697" s="116">
        <v>1.4666801705000001</v>
      </c>
    </row>
    <row r="2698" spans="1:49" x14ac:dyDescent="0.25">
      <c r="A2698" s="127">
        <v>200000</v>
      </c>
      <c r="B2698" s="127">
        <v>800000</v>
      </c>
      <c r="C2698" s="127">
        <v>800000</v>
      </c>
      <c r="D2698" s="116" t="s">
        <v>314</v>
      </c>
      <c r="E2698" s="116" t="s">
        <v>315</v>
      </c>
      <c r="F2698" s="116" t="s">
        <v>316</v>
      </c>
      <c r="G2698" s="116" t="s">
        <v>317</v>
      </c>
      <c r="H2698" s="116">
        <v>0.36</v>
      </c>
      <c r="I2698" s="116">
        <v>0.57999999999999996</v>
      </c>
      <c r="J2698" s="116" t="s">
        <v>268</v>
      </c>
      <c r="K2698" s="116">
        <v>0.14572642763092999</v>
      </c>
      <c r="L2698" s="116">
        <v>3833.2577428346499</v>
      </c>
      <c r="M2698" s="116">
        <v>10.798860142260301</v>
      </c>
      <c r="N2698" s="116">
        <v>1.76996565796064</v>
      </c>
      <c r="O2698" s="116">
        <v>1.5736793110176699</v>
      </c>
      <c r="P2698" s="116">
        <v>0.25793077236403</v>
      </c>
      <c r="Q2698" s="116">
        <v>558.60695705190699</v>
      </c>
      <c r="R2698" s="116">
        <v>1310</v>
      </c>
      <c r="S2698" s="116" t="s">
        <v>318</v>
      </c>
      <c r="T2698" s="116">
        <v>1310</v>
      </c>
      <c r="U2698" s="116" t="s">
        <v>268</v>
      </c>
      <c r="V2698" s="116" t="s">
        <v>268</v>
      </c>
      <c r="Z2698" s="116">
        <v>0</v>
      </c>
      <c r="AA2698" s="116">
        <v>1</v>
      </c>
      <c r="AB2698" s="116">
        <v>1.5736793110176699</v>
      </c>
      <c r="AC2698" s="116">
        <v>0.25793077236403</v>
      </c>
      <c r="AD2698" s="116">
        <v>558.60695705190699</v>
      </c>
      <c r="AF2698" s="116">
        <v>-1</v>
      </c>
      <c r="AG2698" s="116">
        <v>-1</v>
      </c>
      <c r="AH2698" s="116">
        <v>-1</v>
      </c>
      <c r="AI2698" s="116">
        <v>-1</v>
      </c>
      <c r="AJ2698" s="116">
        <v>0</v>
      </c>
      <c r="AM2698" s="116" t="s">
        <v>319</v>
      </c>
      <c r="AN2698" s="116">
        <v>-1</v>
      </c>
      <c r="AQ2698" s="116">
        <v>778</v>
      </c>
      <c r="AR2698" s="116" t="s">
        <v>329</v>
      </c>
      <c r="AS2698" s="116" t="s">
        <v>250</v>
      </c>
      <c r="AT2698" s="116" t="s">
        <v>268</v>
      </c>
      <c r="AV2698" s="116">
        <v>102.822794576533</v>
      </c>
      <c r="AW2698" s="116">
        <v>0.45304700489999999</v>
      </c>
    </row>
    <row r="2699" spans="1:49" x14ac:dyDescent="0.25">
      <c r="A2699" s="127">
        <v>200000</v>
      </c>
      <c r="B2699" s="127">
        <v>800000</v>
      </c>
      <c r="C2699" s="127">
        <v>800000</v>
      </c>
      <c r="D2699" s="116" t="s">
        <v>314</v>
      </c>
      <c r="E2699" s="116" t="s">
        <v>315</v>
      </c>
      <c r="F2699" s="116" t="s">
        <v>316</v>
      </c>
      <c r="G2699" s="116" t="s">
        <v>317</v>
      </c>
      <c r="H2699" s="116">
        <v>0.36</v>
      </c>
      <c r="I2699" s="116">
        <v>0.57999999999999996</v>
      </c>
      <c r="J2699" s="116" t="s">
        <v>268</v>
      </c>
      <c r="K2699" s="116">
        <v>2.6685765611999998E-4</v>
      </c>
      <c r="L2699" s="116">
        <v>3833.2577428346499</v>
      </c>
      <c r="M2699" s="116">
        <v>10.798860142260301</v>
      </c>
      <c r="N2699" s="116">
        <v>1.76996565796064</v>
      </c>
      <c r="O2699" s="116">
        <v>2.8817585063799999E-3</v>
      </c>
      <c r="P2699" s="116">
        <v>4.723288869E-4</v>
      </c>
      <c r="Q2699" s="116">
        <v>1.0229341765758599</v>
      </c>
      <c r="R2699" s="116">
        <v>1310</v>
      </c>
      <c r="S2699" s="116" t="s">
        <v>318</v>
      </c>
      <c r="T2699" s="116">
        <v>1310</v>
      </c>
      <c r="U2699" s="116" t="s">
        <v>268</v>
      </c>
      <c r="V2699" s="116" t="s">
        <v>268</v>
      </c>
      <c r="Z2699" s="116">
        <v>0</v>
      </c>
      <c r="AA2699" s="116">
        <v>1</v>
      </c>
      <c r="AB2699" s="116">
        <v>2.8817585063799999E-3</v>
      </c>
      <c r="AC2699" s="116">
        <v>4.723288869E-4</v>
      </c>
      <c r="AD2699" s="116">
        <v>1.0229341765769899</v>
      </c>
      <c r="AF2699" s="116">
        <v>-1</v>
      </c>
      <c r="AG2699" s="116">
        <v>-1</v>
      </c>
      <c r="AH2699" s="116">
        <v>-1</v>
      </c>
      <c r="AI2699" s="116">
        <v>-1</v>
      </c>
      <c r="AJ2699" s="116">
        <v>0</v>
      </c>
      <c r="AM2699" s="116" t="s">
        <v>319</v>
      </c>
      <c r="AN2699" s="116">
        <v>-1</v>
      </c>
      <c r="AQ2699" s="116">
        <v>778</v>
      </c>
      <c r="AR2699" s="116" t="s">
        <v>329</v>
      </c>
      <c r="AS2699" s="116" t="s">
        <v>250</v>
      </c>
      <c r="AT2699" s="116" t="s">
        <v>268</v>
      </c>
      <c r="AV2699" s="116">
        <v>22.4641725579081</v>
      </c>
      <c r="AW2699" s="116">
        <v>8.2963030000000003E-4</v>
      </c>
    </row>
    <row r="2700" spans="1:49" x14ac:dyDescent="0.25">
      <c r="A2700" s="127">
        <v>200000</v>
      </c>
      <c r="B2700" s="127">
        <v>800000</v>
      </c>
      <c r="C2700" s="127">
        <v>800000</v>
      </c>
      <c r="D2700" s="116" t="s">
        <v>314</v>
      </c>
      <c r="E2700" s="116" t="s">
        <v>315</v>
      </c>
      <c r="F2700" s="116" t="s">
        <v>316</v>
      </c>
      <c r="G2700" s="116" t="s">
        <v>317</v>
      </c>
      <c r="H2700" s="116">
        <v>0.36</v>
      </c>
      <c r="I2700" s="116">
        <v>0.57999999999999996</v>
      </c>
      <c r="J2700" s="116" t="s">
        <v>268</v>
      </c>
      <c r="K2700" s="116">
        <v>0.43568050276536002</v>
      </c>
      <c r="L2700" s="116">
        <v>3836.9798407415501</v>
      </c>
      <c r="M2700" s="116">
        <v>10.087320487486901</v>
      </c>
      <c r="N2700" s="116">
        <v>1.6439031824361201</v>
      </c>
      <c r="O2700" s="116">
        <v>4.3948488615436396</v>
      </c>
      <c r="P2700" s="116">
        <v>0.71621656502135</v>
      </c>
      <c r="Q2700" s="116">
        <v>1671.6973061148401</v>
      </c>
      <c r="R2700" s="116">
        <v>1210</v>
      </c>
      <c r="S2700" s="116" t="s">
        <v>318</v>
      </c>
      <c r="T2700" s="116">
        <v>1210</v>
      </c>
      <c r="U2700" s="116" t="s">
        <v>268</v>
      </c>
      <c r="V2700" s="116" t="s">
        <v>268</v>
      </c>
      <c r="Z2700" s="116">
        <v>0</v>
      </c>
      <c r="AA2700" s="116">
        <v>1</v>
      </c>
      <c r="AB2700" s="116">
        <v>4.3948488615436396</v>
      </c>
      <c r="AC2700" s="116">
        <v>0.71621656502135</v>
      </c>
      <c r="AD2700" s="116">
        <v>1671.6973061148401</v>
      </c>
      <c r="AF2700" s="116">
        <v>-1</v>
      </c>
      <c r="AG2700" s="116">
        <v>-1</v>
      </c>
      <c r="AH2700" s="116">
        <v>-1</v>
      </c>
      <c r="AI2700" s="116">
        <v>-1</v>
      </c>
      <c r="AJ2700" s="116">
        <v>0</v>
      </c>
      <c r="AM2700" s="116" t="s">
        <v>319</v>
      </c>
      <c r="AN2700" s="116">
        <v>-1</v>
      </c>
      <c r="AQ2700" s="116">
        <v>778</v>
      </c>
      <c r="AR2700" s="116" t="s">
        <v>329</v>
      </c>
      <c r="AS2700" s="116" t="s">
        <v>250</v>
      </c>
      <c r="AT2700" s="116" t="s">
        <v>268</v>
      </c>
      <c r="AV2700" s="116">
        <v>200.24421026681401</v>
      </c>
      <c r="AW2700" s="116">
        <v>1.3557966797000001</v>
      </c>
    </row>
    <row r="2701" spans="1:49" x14ac:dyDescent="0.25">
      <c r="A2701" s="127">
        <v>200000</v>
      </c>
      <c r="B2701" s="127">
        <v>800000</v>
      </c>
      <c r="C2701" s="127">
        <v>800000</v>
      </c>
      <c r="D2701" s="116" t="s">
        <v>314</v>
      </c>
      <c r="E2701" s="116" t="s">
        <v>315</v>
      </c>
      <c r="F2701" s="116" t="s">
        <v>316</v>
      </c>
      <c r="G2701" s="116" t="s">
        <v>317</v>
      </c>
      <c r="H2701" s="116">
        <v>0.36</v>
      </c>
      <c r="I2701" s="116">
        <v>0.57999999999999996</v>
      </c>
      <c r="J2701" s="116" t="s">
        <v>268</v>
      </c>
      <c r="K2701" s="116">
        <v>0.12109103618168</v>
      </c>
      <c r="L2701" s="116">
        <v>3836.9798407415501</v>
      </c>
      <c r="M2701" s="116">
        <v>10.087320487486901</v>
      </c>
      <c r="N2701" s="116">
        <v>1.6439031824361201</v>
      </c>
      <c r="O2701" s="116">
        <v>1.22148409012653</v>
      </c>
      <c r="P2701" s="116">
        <v>0.19906193974356001</v>
      </c>
      <c r="Q2701" s="116">
        <v>464.62386472363499</v>
      </c>
      <c r="R2701" s="116">
        <v>1310</v>
      </c>
      <c r="S2701" s="116" t="s">
        <v>318</v>
      </c>
      <c r="T2701" s="116">
        <v>1310</v>
      </c>
      <c r="U2701" s="116" t="s">
        <v>268</v>
      </c>
      <c r="V2701" s="116" t="s">
        <v>268</v>
      </c>
      <c r="Z2701" s="116">
        <v>0</v>
      </c>
      <c r="AA2701" s="116">
        <v>1</v>
      </c>
      <c r="AB2701" s="116">
        <v>1.22148409012653</v>
      </c>
      <c r="AC2701" s="116">
        <v>0.19906193974356001</v>
      </c>
      <c r="AD2701" s="116">
        <v>464.62386472363499</v>
      </c>
      <c r="AF2701" s="116">
        <v>-1</v>
      </c>
      <c r="AG2701" s="116">
        <v>-1</v>
      </c>
      <c r="AH2701" s="116">
        <v>-1</v>
      </c>
      <c r="AI2701" s="116">
        <v>-1</v>
      </c>
      <c r="AJ2701" s="116">
        <v>0</v>
      </c>
      <c r="AM2701" s="116" t="s">
        <v>319</v>
      </c>
      <c r="AN2701" s="116">
        <v>-1</v>
      </c>
      <c r="AQ2701" s="116">
        <v>778</v>
      </c>
      <c r="AR2701" s="116" t="s">
        <v>329</v>
      </c>
      <c r="AS2701" s="116" t="s">
        <v>250</v>
      </c>
      <c r="AT2701" s="116" t="s">
        <v>268</v>
      </c>
      <c r="AV2701" s="116">
        <v>89.491720936416201</v>
      </c>
      <c r="AW2701" s="116">
        <v>0.3768238968</v>
      </c>
    </row>
    <row r="2702" spans="1:49" x14ac:dyDescent="0.25">
      <c r="A2702" s="127">
        <v>200000</v>
      </c>
      <c r="B2702" s="127">
        <v>800000</v>
      </c>
      <c r="C2702" s="127">
        <v>800000</v>
      </c>
      <c r="D2702" s="116" t="s">
        <v>314</v>
      </c>
      <c r="E2702" s="116" t="s">
        <v>315</v>
      </c>
      <c r="F2702" s="116" t="s">
        <v>316</v>
      </c>
      <c r="G2702" s="116" t="s">
        <v>317</v>
      </c>
      <c r="H2702" s="116">
        <v>0.36</v>
      </c>
      <c r="I2702" s="116">
        <v>0.57999999999999996</v>
      </c>
      <c r="J2702" s="116" t="s">
        <v>268</v>
      </c>
      <c r="K2702" s="116">
        <v>3.5637370969890003E-2</v>
      </c>
      <c r="L2702" s="116">
        <v>3836.9798407415501</v>
      </c>
      <c r="M2702" s="116">
        <v>10.087320487486901</v>
      </c>
      <c r="N2702" s="116">
        <v>1.6439031824361201</v>
      </c>
      <c r="O2702" s="116">
        <v>0.35948558230478</v>
      </c>
      <c r="P2702" s="116">
        <v>5.8584387551059998E-2</v>
      </c>
      <c r="Q2702" s="116">
        <v>136.73987398851099</v>
      </c>
      <c r="R2702" s="116">
        <v>1310</v>
      </c>
      <c r="S2702" s="116" t="s">
        <v>318</v>
      </c>
      <c r="T2702" s="116">
        <v>1310</v>
      </c>
      <c r="U2702" s="116" t="s">
        <v>268</v>
      </c>
      <c r="V2702" s="116" t="s">
        <v>268</v>
      </c>
      <c r="Z2702" s="116">
        <v>0</v>
      </c>
      <c r="AA2702" s="116">
        <v>1</v>
      </c>
      <c r="AB2702" s="116">
        <v>0.35948558230478</v>
      </c>
      <c r="AC2702" s="116">
        <v>5.8584387551059998E-2</v>
      </c>
      <c r="AD2702" s="116">
        <v>136.739873988509</v>
      </c>
      <c r="AF2702" s="116">
        <v>-1</v>
      </c>
      <c r="AG2702" s="116">
        <v>-1</v>
      </c>
      <c r="AH2702" s="116">
        <v>-1</v>
      </c>
      <c r="AI2702" s="116">
        <v>-1</v>
      </c>
      <c r="AJ2702" s="116">
        <v>0</v>
      </c>
      <c r="AM2702" s="116" t="s">
        <v>319</v>
      </c>
      <c r="AN2702" s="116">
        <v>-1</v>
      </c>
      <c r="AQ2702" s="116">
        <v>778</v>
      </c>
      <c r="AR2702" s="116" t="s">
        <v>329</v>
      </c>
      <c r="AS2702" s="116" t="s">
        <v>250</v>
      </c>
      <c r="AT2702" s="116" t="s">
        <v>268</v>
      </c>
      <c r="AV2702" s="116">
        <v>63.814388124218198</v>
      </c>
      <c r="AW2702" s="116">
        <v>0.1109001411</v>
      </c>
    </row>
    <row r="2703" spans="1:49" x14ac:dyDescent="0.25">
      <c r="A2703" s="127">
        <v>200000</v>
      </c>
      <c r="B2703" s="127">
        <v>800000</v>
      </c>
      <c r="C2703" s="127">
        <v>800000</v>
      </c>
      <c r="D2703" s="116" t="s">
        <v>314</v>
      </c>
      <c r="E2703" s="116" t="s">
        <v>315</v>
      </c>
      <c r="F2703" s="116" t="s">
        <v>316</v>
      </c>
      <c r="G2703" s="116" t="s">
        <v>317</v>
      </c>
      <c r="H2703" s="116">
        <v>0.36</v>
      </c>
      <c r="I2703" s="116">
        <v>0.57999999999999996</v>
      </c>
      <c r="J2703" s="116" t="s">
        <v>268</v>
      </c>
      <c r="K2703" s="116">
        <v>2.5354543681929999E-2</v>
      </c>
      <c r="L2703" s="116">
        <v>3836.9798407415501</v>
      </c>
      <c r="M2703" s="116">
        <v>10.087320487486901</v>
      </c>
      <c r="N2703" s="116">
        <v>1.6439031824361201</v>
      </c>
      <c r="O2703" s="116">
        <v>0.25575940793361002</v>
      </c>
      <c r="P2703" s="116">
        <v>4.1680415047939998E-2</v>
      </c>
      <c r="Q2703" s="116">
        <v>97.2848729787666</v>
      </c>
      <c r="R2703" s="116">
        <v>1310</v>
      </c>
      <c r="S2703" s="116" t="s">
        <v>318</v>
      </c>
      <c r="T2703" s="116">
        <v>1310</v>
      </c>
      <c r="U2703" s="116" t="s">
        <v>268</v>
      </c>
      <c r="V2703" s="116" t="s">
        <v>268</v>
      </c>
      <c r="Z2703" s="116">
        <v>0</v>
      </c>
      <c r="AA2703" s="116">
        <v>1</v>
      </c>
      <c r="AB2703" s="116">
        <v>0.25575940793361002</v>
      </c>
      <c r="AC2703" s="116">
        <v>4.1680415047939998E-2</v>
      </c>
      <c r="AD2703" s="116">
        <v>97.284872978767297</v>
      </c>
      <c r="AF2703" s="116">
        <v>-1</v>
      </c>
      <c r="AG2703" s="116">
        <v>-1</v>
      </c>
      <c r="AH2703" s="116">
        <v>-1</v>
      </c>
      <c r="AI2703" s="116">
        <v>-1</v>
      </c>
      <c r="AJ2703" s="116">
        <v>0</v>
      </c>
      <c r="AM2703" s="116" t="s">
        <v>319</v>
      </c>
      <c r="AN2703" s="116">
        <v>-1</v>
      </c>
      <c r="AQ2703" s="116">
        <v>778</v>
      </c>
      <c r="AR2703" s="116" t="s">
        <v>329</v>
      </c>
      <c r="AS2703" s="116" t="s">
        <v>250</v>
      </c>
      <c r="AT2703" s="116" t="s">
        <v>268</v>
      </c>
      <c r="AV2703" s="116">
        <v>58.971778844598497</v>
      </c>
      <c r="AW2703" s="116">
        <v>7.8900951299999994E-2</v>
      </c>
    </row>
    <row r="2704" spans="1:49" x14ac:dyDescent="0.25">
      <c r="A2704" s="127">
        <v>200000</v>
      </c>
      <c r="B2704" s="127">
        <v>800000</v>
      </c>
      <c r="C2704" s="127">
        <v>800000</v>
      </c>
      <c r="D2704" s="116" t="s">
        <v>314</v>
      </c>
      <c r="E2704" s="116" t="s">
        <v>315</v>
      </c>
      <c r="F2704" s="116" t="s">
        <v>316</v>
      </c>
      <c r="G2704" s="116" t="s">
        <v>317</v>
      </c>
      <c r="H2704" s="116">
        <v>0.36</v>
      </c>
      <c r="I2704" s="116">
        <v>0.57999999999999996</v>
      </c>
      <c r="J2704" s="116" t="s">
        <v>268</v>
      </c>
      <c r="K2704" s="116">
        <v>0.48735577041248002</v>
      </c>
      <c r="L2704" s="116">
        <v>3840.1330381118</v>
      </c>
      <c r="M2704" s="116">
        <v>9.8337109505229297</v>
      </c>
      <c r="N2704" s="116">
        <v>1.5456873350920299</v>
      </c>
      <c r="O2704" s="116">
        <v>4.7925157763057404</v>
      </c>
      <c r="P2704" s="116">
        <v>0.75329964201058996</v>
      </c>
      <c r="Q2704" s="116">
        <v>1871.5109952753901</v>
      </c>
      <c r="R2704" s="116">
        <v>1210</v>
      </c>
      <c r="S2704" s="116" t="s">
        <v>318</v>
      </c>
      <c r="T2704" s="116">
        <v>1210</v>
      </c>
      <c r="U2704" s="116" t="s">
        <v>268</v>
      </c>
      <c r="V2704" s="116" t="s">
        <v>268</v>
      </c>
      <c r="Z2704" s="116">
        <v>0</v>
      </c>
      <c r="AA2704" s="116">
        <v>1</v>
      </c>
      <c r="AB2704" s="116">
        <v>4.7925157763057404</v>
      </c>
      <c r="AC2704" s="116">
        <v>0.75329964201058996</v>
      </c>
      <c r="AD2704" s="116">
        <v>1871.5109952753901</v>
      </c>
      <c r="AF2704" s="116">
        <v>-1</v>
      </c>
      <c r="AG2704" s="116">
        <v>-1</v>
      </c>
      <c r="AH2704" s="116">
        <v>-1</v>
      </c>
      <c r="AI2704" s="116">
        <v>-1</v>
      </c>
      <c r="AJ2704" s="116">
        <v>0</v>
      </c>
      <c r="AM2704" s="116" t="s">
        <v>319</v>
      </c>
      <c r="AN2704" s="116">
        <v>-1</v>
      </c>
      <c r="AQ2704" s="116">
        <v>778</v>
      </c>
      <c r="AR2704" s="116" t="s">
        <v>329</v>
      </c>
      <c r="AS2704" s="116" t="s">
        <v>250</v>
      </c>
      <c r="AT2704" s="116" t="s">
        <v>268</v>
      </c>
      <c r="AV2704" s="116">
        <v>200.17904708647299</v>
      </c>
      <c r="AW2704" s="116">
        <v>1.5178515776999999</v>
      </c>
    </row>
    <row r="2705" spans="1:49" x14ac:dyDescent="0.25">
      <c r="A2705" s="127">
        <v>200000</v>
      </c>
      <c r="B2705" s="127">
        <v>800000</v>
      </c>
      <c r="C2705" s="127">
        <v>800000</v>
      </c>
      <c r="D2705" s="116" t="s">
        <v>314</v>
      </c>
      <c r="E2705" s="116" t="s">
        <v>315</v>
      </c>
      <c r="F2705" s="116" t="s">
        <v>316</v>
      </c>
      <c r="G2705" s="116" t="s">
        <v>317</v>
      </c>
      <c r="H2705" s="116">
        <v>0.36</v>
      </c>
      <c r="I2705" s="116">
        <v>0.57999999999999996</v>
      </c>
      <c r="J2705" s="116" t="s">
        <v>268</v>
      </c>
      <c r="K2705" s="116">
        <v>8.7501770328100009E-3</v>
      </c>
      <c r="L2705" s="116">
        <v>3840.1330381118</v>
      </c>
      <c r="M2705" s="116">
        <v>9.8337109505229297</v>
      </c>
      <c r="N2705" s="116">
        <v>1.5456873350920299</v>
      </c>
      <c r="O2705" s="116">
        <v>8.6046711706610005E-2</v>
      </c>
      <c r="P2705" s="116">
        <v>1.352503781943E-2</v>
      </c>
      <c r="Q2705" s="116">
        <v>33.601843913043801</v>
      </c>
      <c r="R2705" s="116">
        <v>1750</v>
      </c>
      <c r="S2705" s="116" t="s">
        <v>321</v>
      </c>
      <c r="T2705" s="116">
        <v>1750</v>
      </c>
      <c r="U2705" s="116" t="s">
        <v>268</v>
      </c>
      <c r="V2705" s="116" t="s">
        <v>268</v>
      </c>
      <c r="Z2705" s="116">
        <v>0</v>
      </c>
      <c r="AA2705" s="116">
        <v>1</v>
      </c>
      <c r="AB2705" s="116">
        <v>8.6046711706610005E-2</v>
      </c>
      <c r="AC2705" s="116">
        <v>1.352503781943E-2</v>
      </c>
      <c r="AD2705" s="116">
        <v>33.601843913043403</v>
      </c>
      <c r="AF2705" s="116">
        <v>-1</v>
      </c>
      <c r="AG2705" s="116">
        <v>-1</v>
      </c>
      <c r="AH2705" s="116">
        <v>-1</v>
      </c>
      <c r="AI2705" s="116">
        <v>-1</v>
      </c>
      <c r="AJ2705" s="116">
        <v>0</v>
      </c>
      <c r="AM2705" s="116" t="s">
        <v>319</v>
      </c>
      <c r="AN2705" s="116">
        <v>-1</v>
      </c>
      <c r="AQ2705" s="116">
        <v>778</v>
      </c>
      <c r="AR2705" s="116" t="s">
        <v>329</v>
      </c>
      <c r="AS2705" s="116" t="s">
        <v>250</v>
      </c>
      <c r="AT2705" s="116" t="s">
        <v>268</v>
      </c>
      <c r="AV2705" s="116">
        <v>24.950495855293202</v>
      </c>
      <c r="AW2705" s="116">
        <v>2.7252103699999999E-2</v>
      </c>
    </row>
    <row r="2706" spans="1:49" x14ac:dyDescent="0.25">
      <c r="A2706" s="127">
        <v>200000</v>
      </c>
      <c r="B2706" s="127">
        <v>800000</v>
      </c>
      <c r="C2706" s="127">
        <v>800000</v>
      </c>
      <c r="D2706" s="116" t="s">
        <v>314</v>
      </c>
      <c r="E2706" s="116" t="s">
        <v>315</v>
      </c>
      <c r="F2706" s="116" t="s">
        <v>316</v>
      </c>
      <c r="G2706" s="116" t="s">
        <v>317</v>
      </c>
      <c r="H2706" s="116">
        <v>0.36</v>
      </c>
      <c r="I2706" s="116">
        <v>0.57999999999999996</v>
      </c>
      <c r="J2706" s="116" t="s">
        <v>268</v>
      </c>
      <c r="K2706" s="116">
        <v>0.12165750773</v>
      </c>
      <c r="L2706" s="116">
        <v>3840.1330381118</v>
      </c>
      <c r="M2706" s="116">
        <v>9.8337109505229297</v>
      </c>
      <c r="N2706" s="116">
        <v>1.5456873350920299</v>
      </c>
      <c r="O2706" s="116">
        <v>1.1963447659778199</v>
      </c>
      <c r="P2706" s="116">
        <v>0.18804446891712001</v>
      </c>
      <c r="Q2706" s="116">
        <v>467.18101476831498</v>
      </c>
      <c r="R2706" s="116">
        <v>1310</v>
      </c>
      <c r="S2706" s="116" t="s">
        <v>318</v>
      </c>
      <c r="T2706" s="116">
        <v>1310</v>
      </c>
      <c r="U2706" s="116" t="s">
        <v>268</v>
      </c>
      <c r="V2706" s="116" t="s">
        <v>268</v>
      </c>
      <c r="Z2706" s="116">
        <v>0</v>
      </c>
      <c r="AA2706" s="116">
        <v>1</v>
      </c>
      <c r="AB2706" s="116">
        <v>1.1963447659778199</v>
      </c>
      <c r="AC2706" s="116">
        <v>0.18804446891712001</v>
      </c>
      <c r="AD2706" s="116">
        <v>467.18101476831498</v>
      </c>
      <c r="AF2706" s="116">
        <v>-1</v>
      </c>
      <c r="AG2706" s="116">
        <v>-1</v>
      </c>
      <c r="AH2706" s="116">
        <v>-1</v>
      </c>
      <c r="AI2706" s="116">
        <v>-1</v>
      </c>
      <c r="AJ2706" s="116">
        <v>0</v>
      </c>
      <c r="AM2706" s="116" t="s">
        <v>319</v>
      </c>
      <c r="AN2706" s="116">
        <v>-1</v>
      </c>
      <c r="AQ2706" s="116">
        <v>778</v>
      </c>
      <c r="AR2706" s="116" t="s">
        <v>329</v>
      </c>
      <c r="AS2706" s="116" t="s">
        <v>250</v>
      </c>
      <c r="AT2706" s="116" t="s">
        <v>268</v>
      </c>
      <c r="AV2706" s="116">
        <v>89.318443603726394</v>
      </c>
      <c r="AW2706" s="116">
        <v>0.37889782220000001</v>
      </c>
    </row>
    <row r="2707" spans="1:49" x14ac:dyDescent="0.25">
      <c r="A2707" s="127">
        <v>200000</v>
      </c>
      <c r="B2707" s="127">
        <v>810000</v>
      </c>
      <c r="C2707" s="127">
        <v>810000</v>
      </c>
      <c r="D2707" s="116" t="s">
        <v>314</v>
      </c>
      <c r="E2707" s="116" t="s">
        <v>315</v>
      </c>
      <c r="F2707" s="116" t="s">
        <v>316</v>
      </c>
      <c r="G2707" s="116" t="s">
        <v>317</v>
      </c>
      <c r="H2707" s="116">
        <v>0.36</v>
      </c>
      <c r="I2707" s="116">
        <v>0.57999999999999996</v>
      </c>
      <c r="J2707" s="116" t="s">
        <v>268</v>
      </c>
      <c r="K2707" s="116">
        <v>0.30139942294182998</v>
      </c>
      <c r="L2707" s="116">
        <v>3866.3714985462698</v>
      </c>
      <c r="M2707" s="116">
        <v>11.349225402942</v>
      </c>
      <c r="N2707" s="116">
        <v>2.0308000599718801</v>
      </c>
      <c r="O2707" s="116">
        <v>3.4206499872835199</v>
      </c>
      <c r="P2707" s="116">
        <v>0.61208196618576005</v>
      </c>
      <c r="Q2707" s="116">
        <v>1165.32213854059</v>
      </c>
      <c r="R2707" s="116">
        <v>1210</v>
      </c>
      <c r="S2707" s="116" t="s">
        <v>318</v>
      </c>
      <c r="T2707" s="116">
        <v>1210</v>
      </c>
      <c r="U2707" s="116" t="s">
        <v>268</v>
      </c>
      <c r="V2707" s="116" t="s">
        <v>268</v>
      </c>
      <c r="Z2707" s="116">
        <v>0</v>
      </c>
      <c r="AA2707" s="116">
        <v>1</v>
      </c>
      <c r="AB2707" s="116">
        <v>3.4206499872835199</v>
      </c>
      <c r="AC2707" s="116">
        <v>0.61208196618576005</v>
      </c>
      <c r="AD2707" s="116">
        <v>1165.32213854059</v>
      </c>
      <c r="AF2707" s="116">
        <v>-1</v>
      </c>
      <c r="AG2707" s="116">
        <v>-1</v>
      </c>
      <c r="AH2707" s="116">
        <v>-1</v>
      </c>
      <c r="AI2707" s="116">
        <v>-1</v>
      </c>
      <c r="AJ2707" s="116">
        <v>0</v>
      </c>
      <c r="AM2707" s="116" t="s">
        <v>319</v>
      </c>
      <c r="AN2707" s="116">
        <v>-1</v>
      </c>
      <c r="AQ2707" s="116">
        <v>778</v>
      </c>
      <c r="AR2707" s="116" t="s">
        <v>329</v>
      </c>
      <c r="AS2707" s="116" t="s">
        <v>250</v>
      </c>
      <c r="AT2707" s="116" t="s">
        <v>268</v>
      </c>
      <c r="AV2707" s="116">
        <v>166.185766922064</v>
      </c>
      <c r="AW2707" s="116">
        <v>0.94511122349999999</v>
      </c>
    </row>
    <row r="2708" spans="1:49" x14ac:dyDescent="0.25">
      <c r="A2708" s="127">
        <v>200000</v>
      </c>
      <c r="B2708" s="127">
        <v>810000</v>
      </c>
      <c r="C2708" s="127">
        <v>810000</v>
      </c>
      <c r="D2708" s="116" t="s">
        <v>314</v>
      </c>
      <c r="E2708" s="116" t="s">
        <v>315</v>
      </c>
      <c r="F2708" s="116" t="s">
        <v>316</v>
      </c>
      <c r="G2708" s="116" t="s">
        <v>317</v>
      </c>
      <c r="H2708" s="116">
        <v>0.36</v>
      </c>
      <c r="I2708" s="116">
        <v>0.57999999999999996</v>
      </c>
      <c r="J2708" s="116" t="s">
        <v>268</v>
      </c>
      <c r="K2708" s="116">
        <v>8.3292807821799993E-3</v>
      </c>
      <c r="L2708" s="116">
        <v>3866.3714985462698</v>
      </c>
      <c r="M2708" s="116">
        <v>11.349225402942</v>
      </c>
      <c r="N2708" s="116">
        <v>2.0308000599718801</v>
      </c>
      <c r="O2708" s="116">
        <v>9.453088504137E-2</v>
      </c>
      <c r="P2708" s="116">
        <v>1.691510391197E-2</v>
      </c>
      <c r="Q2708" s="116">
        <v>32.204093819617597</v>
      </c>
      <c r="R2708" s="116">
        <v>1310</v>
      </c>
      <c r="S2708" s="116" t="s">
        <v>318</v>
      </c>
      <c r="T2708" s="116">
        <v>1310</v>
      </c>
      <c r="U2708" s="116" t="s">
        <v>268</v>
      </c>
      <c r="V2708" s="116" t="s">
        <v>268</v>
      </c>
      <c r="Z2708" s="116">
        <v>0</v>
      </c>
      <c r="AA2708" s="116">
        <v>1</v>
      </c>
      <c r="AB2708" s="116">
        <v>9.453088504137E-2</v>
      </c>
      <c r="AC2708" s="116">
        <v>1.691510391197E-2</v>
      </c>
      <c r="AD2708" s="116">
        <v>32.204093819617398</v>
      </c>
      <c r="AF2708" s="116">
        <v>-1</v>
      </c>
      <c r="AG2708" s="116">
        <v>-1</v>
      </c>
      <c r="AH2708" s="116">
        <v>-1</v>
      </c>
      <c r="AI2708" s="116">
        <v>-1</v>
      </c>
      <c r="AJ2708" s="116">
        <v>0</v>
      </c>
      <c r="AM2708" s="116" t="s">
        <v>319</v>
      </c>
      <c r="AN2708" s="116">
        <v>-1</v>
      </c>
      <c r="AQ2708" s="116">
        <v>778</v>
      </c>
      <c r="AR2708" s="116" t="s">
        <v>329</v>
      </c>
      <c r="AS2708" s="116" t="s">
        <v>250</v>
      </c>
      <c r="AT2708" s="116" t="s">
        <v>268</v>
      </c>
      <c r="AV2708" s="116">
        <v>50.566391493064202</v>
      </c>
      <c r="AW2708" s="116">
        <v>2.61184865E-2</v>
      </c>
    </row>
    <row r="2709" spans="1:49" x14ac:dyDescent="0.25">
      <c r="A2709" s="127">
        <v>200000</v>
      </c>
      <c r="B2709" s="127">
        <v>810000</v>
      </c>
      <c r="C2709" s="127">
        <v>810000</v>
      </c>
      <c r="D2709" s="116" t="s">
        <v>314</v>
      </c>
      <c r="E2709" s="116" t="s">
        <v>315</v>
      </c>
      <c r="F2709" s="116" t="s">
        <v>316</v>
      </c>
      <c r="G2709" s="116" t="s">
        <v>317</v>
      </c>
      <c r="H2709" s="116">
        <v>0.36</v>
      </c>
      <c r="I2709" s="116">
        <v>0.57999999999999996</v>
      </c>
      <c r="J2709" s="116" t="s">
        <v>268</v>
      </c>
      <c r="K2709" s="116">
        <v>0.19973747998183999</v>
      </c>
      <c r="L2709" s="116">
        <v>3866.3714985462698</v>
      </c>
      <c r="M2709" s="116">
        <v>11.349225402942</v>
      </c>
      <c r="N2709" s="116">
        <v>2.0308000599718801</v>
      </c>
      <c r="O2709" s="116">
        <v>2.2668656817296</v>
      </c>
      <c r="P2709" s="116">
        <v>0.40562688632575999</v>
      </c>
      <c r="Q2709" s="116">
        <v>772.25929979326895</v>
      </c>
      <c r="R2709" s="116">
        <v>1310</v>
      </c>
      <c r="S2709" s="116" t="s">
        <v>318</v>
      </c>
      <c r="T2709" s="116">
        <v>1310</v>
      </c>
      <c r="U2709" s="116" t="s">
        <v>268</v>
      </c>
      <c r="V2709" s="116" t="s">
        <v>268</v>
      </c>
      <c r="Z2709" s="116">
        <v>0</v>
      </c>
      <c r="AA2709" s="116">
        <v>1</v>
      </c>
      <c r="AB2709" s="116">
        <v>2.2668656817296</v>
      </c>
      <c r="AC2709" s="116">
        <v>0.40562688632575999</v>
      </c>
      <c r="AD2709" s="116">
        <v>772.25929979326895</v>
      </c>
      <c r="AF2709" s="116">
        <v>-1</v>
      </c>
      <c r="AG2709" s="116">
        <v>-1</v>
      </c>
      <c r="AH2709" s="116">
        <v>-1</v>
      </c>
      <c r="AI2709" s="116">
        <v>-1</v>
      </c>
      <c r="AJ2709" s="116">
        <v>0</v>
      </c>
      <c r="AM2709" s="116" t="s">
        <v>319</v>
      </c>
      <c r="AN2709" s="116">
        <v>-1</v>
      </c>
      <c r="AQ2709" s="116">
        <v>778</v>
      </c>
      <c r="AR2709" s="116" t="s">
        <v>329</v>
      </c>
      <c r="AS2709" s="116" t="s">
        <v>250</v>
      </c>
      <c r="AT2709" s="116" t="s">
        <v>268</v>
      </c>
      <c r="AV2709" s="116">
        <v>115.293896474756</v>
      </c>
      <c r="AW2709" s="116">
        <v>0.62632546619999996</v>
      </c>
    </row>
    <row r="2710" spans="1:49" x14ac:dyDescent="0.25">
      <c r="A2710" s="127">
        <v>200000</v>
      </c>
      <c r="B2710" s="127">
        <v>810000</v>
      </c>
      <c r="C2710" s="127">
        <v>810000</v>
      </c>
      <c r="D2710" s="116" t="s">
        <v>314</v>
      </c>
      <c r="E2710" s="116" t="s">
        <v>315</v>
      </c>
      <c r="F2710" s="116" t="s">
        <v>316</v>
      </c>
      <c r="G2710" s="116" t="s">
        <v>317</v>
      </c>
      <c r="H2710" s="116">
        <v>0.36</v>
      </c>
      <c r="I2710" s="116">
        <v>0.57999999999999996</v>
      </c>
      <c r="J2710" s="116" t="s">
        <v>268</v>
      </c>
      <c r="K2710" s="116">
        <v>0.10829726961684</v>
      </c>
      <c r="L2710" s="116">
        <v>3866.3714985462698</v>
      </c>
      <c r="M2710" s="116">
        <v>11.349225402942</v>
      </c>
      <c r="N2710" s="116">
        <v>2.0308000599718801</v>
      </c>
      <c r="O2710" s="116">
        <v>1.22909012340479</v>
      </c>
      <c r="P2710" s="116">
        <v>0.21993010163268001</v>
      </c>
      <c r="Q2710" s="116">
        <v>418.71747661696202</v>
      </c>
      <c r="R2710" s="116">
        <v>1310</v>
      </c>
      <c r="S2710" s="116" t="s">
        <v>318</v>
      </c>
      <c r="T2710" s="116">
        <v>1310</v>
      </c>
      <c r="U2710" s="116" t="s">
        <v>268</v>
      </c>
      <c r="V2710" s="116" t="s">
        <v>268</v>
      </c>
      <c r="Z2710" s="116">
        <v>0</v>
      </c>
      <c r="AA2710" s="116">
        <v>1</v>
      </c>
      <c r="AB2710" s="116">
        <v>1.22909012340479</v>
      </c>
      <c r="AC2710" s="116">
        <v>0.21993010163268001</v>
      </c>
      <c r="AD2710" s="116">
        <v>418.71747661696202</v>
      </c>
      <c r="AF2710" s="116">
        <v>-1</v>
      </c>
      <c r="AG2710" s="116">
        <v>-1</v>
      </c>
      <c r="AH2710" s="116">
        <v>-1</v>
      </c>
      <c r="AI2710" s="116">
        <v>-1</v>
      </c>
      <c r="AJ2710" s="116">
        <v>0</v>
      </c>
      <c r="AM2710" s="116" t="s">
        <v>319</v>
      </c>
      <c r="AN2710" s="116">
        <v>-1</v>
      </c>
      <c r="AQ2710" s="116">
        <v>778</v>
      </c>
      <c r="AR2710" s="116" t="s">
        <v>329</v>
      </c>
      <c r="AS2710" s="116" t="s">
        <v>250</v>
      </c>
      <c r="AT2710" s="116" t="s">
        <v>268</v>
      </c>
      <c r="AV2710" s="116">
        <v>85.737634357624302</v>
      </c>
      <c r="AW2710" s="116">
        <v>0.33959243849999998</v>
      </c>
    </row>
    <row r="2711" spans="1:49" x14ac:dyDescent="0.25">
      <c r="A2711" s="127">
        <v>200000</v>
      </c>
      <c r="B2711" s="127">
        <v>810000</v>
      </c>
      <c r="C2711" s="127">
        <v>810000</v>
      </c>
      <c r="D2711" s="116" t="s">
        <v>314</v>
      </c>
      <c r="E2711" s="116" t="s">
        <v>315</v>
      </c>
      <c r="F2711" s="116" t="s">
        <v>316</v>
      </c>
      <c r="G2711" s="116" t="s">
        <v>317</v>
      </c>
      <c r="H2711" s="116">
        <v>0.36</v>
      </c>
      <c r="I2711" s="116">
        <v>0.57999999999999996</v>
      </c>
      <c r="J2711" s="116" t="s">
        <v>268</v>
      </c>
      <c r="K2711" s="116">
        <v>2.9725921017319999E-2</v>
      </c>
      <c r="L2711" s="116">
        <v>3905.5195034111698</v>
      </c>
      <c r="M2711" s="116">
        <v>11.2026680482688</v>
      </c>
      <c r="N2711" s="116">
        <v>2.1419623267116301</v>
      </c>
      <c r="O2711" s="116">
        <v>0.33300962558618002</v>
      </c>
      <c r="P2711" s="116">
        <v>6.3671802945919995E-2</v>
      </c>
      <c r="Q2711" s="116">
        <v>116.09516429003401</v>
      </c>
      <c r="R2711" s="116">
        <v>1210</v>
      </c>
      <c r="S2711" s="116" t="s">
        <v>318</v>
      </c>
      <c r="T2711" s="116">
        <v>1210</v>
      </c>
      <c r="U2711" s="116" t="s">
        <v>268</v>
      </c>
      <c r="V2711" s="116" t="s">
        <v>268</v>
      </c>
      <c r="Z2711" s="116">
        <v>0</v>
      </c>
      <c r="AA2711" s="116">
        <v>1</v>
      </c>
      <c r="AB2711" s="116">
        <v>0.33300962558618002</v>
      </c>
      <c r="AC2711" s="116">
        <v>6.3671802945919995E-2</v>
      </c>
      <c r="AD2711" s="116">
        <v>116.09516429003401</v>
      </c>
      <c r="AF2711" s="116">
        <v>-1</v>
      </c>
      <c r="AG2711" s="116">
        <v>-1</v>
      </c>
      <c r="AH2711" s="116">
        <v>-1</v>
      </c>
      <c r="AI2711" s="116">
        <v>-1</v>
      </c>
      <c r="AJ2711" s="116">
        <v>0</v>
      </c>
      <c r="AM2711" s="116" t="s">
        <v>319</v>
      </c>
      <c r="AN2711" s="116">
        <v>-1</v>
      </c>
      <c r="AQ2711" s="116">
        <v>778</v>
      </c>
      <c r="AR2711" s="116" t="s">
        <v>329</v>
      </c>
      <c r="AS2711" s="116" t="s">
        <v>250</v>
      </c>
      <c r="AT2711" s="116" t="s">
        <v>268</v>
      </c>
      <c r="AV2711" s="116">
        <v>104.824884883434</v>
      </c>
      <c r="AW2711" s="116">
        <v>9.4156662000000002E-2</v>
      </c>
    </row>
    <row r="2712" spans="1:49" x14ac:dyDescent="0.25">
      <c r="A2712" s="127">
        <v>200000</v>
      </c>
      <c r="B2712" s="127">
        <v>810000</v>
      </c>
      <c r="C2712" s="127">
        <v>810000</v>
      </c>
      <c r="D2712" s="116" t="s">
        <v>314</v>
      </c>
      <c r="E2712" s="116" t="s">
        <v>315</v>
      </c>
      <c r="F2712" s="116" t="s">
        <v>316</v>
      </c>
      <c r="G2712" s="116" t="s">
        <v>317</v>
      </c>
      <c r="H2712" s="116">
        <v>0.36</v>
      </c>
      <c r="I2712" s="116">
        <v>0.57999999999999996</v>
      </c>
      <c r="J2712" s="116" t="s">
        <v>268</v>
      </c>
      <c r="K2712" s="116">
        <v>0.13078714411174</v>
      </c>
      <c r="L2712" s="116">
        <v>3905.5195034111698</v>
      </c>
      <c r="M2712" s="116">
        <v>11.2026680482688</v>
      </c>
      <c r="N2712" s="116">
        <v>2.1419623267116301</v>
      </c>
      <c r="O2712" s="116">
        <v>1.4651649604649499</v>
      </c>
      <c r="P2712" s="116">
        <v>0.28014113550554998</v>
      </c>
      <c r="Q2712" s="116">
        <v>510.79174212385999</v>
      </c>
      <c r="R2712" s="116">
        <v>1310</v>
      </c>
      <c r="S2712" s="116" t="s">
        <v>318</v>
      </c>
      <c r="T2712" s="116">
        <v>1310</v>
      </c>
      <c r="U2712" s="116" t="s">
        <v>268</v>
      </c>
      <c r="V2712" s="116" t="s">
        <v>268</v>
      </c>
      <c r="Z2712" s="116">
        <v>0</v>
      </c>
      <c r="AA2712" s="116">
        <v>1</v>
      </c>
      <c r="AB2712" s="116">
        <v>1.4651649604649499</v>
      </c>
      <c r="AC2712" s="116">
        <v>0.28014113550554998</v>
      </c>
      <c r="AD2712" s="116">
        <v>510.79174212385999</v>
      </c>
      <c r="AF2712" s="116">
        <v>-1</v>
      </c>
      <c r="AG2712" s="116">
        <v>-1</v>
      </c>
      <c r="AH2712" s="116">
        <v>-1</v>
      </c>
      <c r="AI2712" s="116">
        <v>-1</v>
      </c>
      <c r="AJ2712" s="116">
        <v>0</v>
      </c>
      <c r="AM2712" s="116" t="s">
        <v>319</v>
      </c>
      <c r="AN2712" s="116">
        <v>-1</v>
      </c>
      <c r="AQ2712" s="116">
        <v>778</v>
      </c>
      <c r="AR2712" s="116" t="s">
        <v>329</v>
      </c>
      <c r="AS2712" s="116" t="s">
        <v>250</v>
      </c>
      <c r="AT2712" s="116" t="s">
        <v>268</v>
      </c>
      <c r="AV2712" s="116">
        <v>96.867203417662694</v>
      </c>
      <c r="AW2712" s="116">
        <v>0.4142674308</v>
      </c>
    </row>
    <row r="2713" spans="1:49" x14ac:dyDescent="0.25">
      <c r="A2713" s="127">
        <v>200000</v>
      </c>
      <c r="B2713" s="127">
        <v>810000</v>
      </c>
      <c r="C2713" s="127">
        <v>810000</v>
      </c>
      <c r="D2713" s="116" t="s">
        <v>314</v>
      </c>
      <c r="E2713" s="116" t="s">
        <v>315</v>
      </c>
      <c r="F2713" s="116" t="s">
        <v>316</v>
      </c>
      <c r="G2713" s="116" t="s">
        <v>317</v>
      </c>
      <c r="H2713" s="116">
        <v>0.36</v>
      </c>
      <c r="I2713" s="116">
        <v>0.57999999999999996</v>
      </c>
      <c r="J2713" s="116" t="s">
        <v>268</v>
      </c>
      <c r="K2713" s="116">
        <v>9.5084711035339997E-2</v>
      </c>
      <c r="L2713" s="116">
        <v>3905.5195034111698</v>
      </c>
      <c r="M2713" s="116">
        <v>11.2026680482688</v>
      </c>
      <c r="N2713" s="116">
        <v>2.1419623267116301</v>
      </c>
      <c r="O2713" s="116">
        <v>1.0652024541945599</v>
      </c>
      <c r="P2713" s="116">
        <v>0.20366786888397001</v>
      </c>
      <c r="Q2713" s="116">
        <v>371.35519342476698</v>
      </c>
      <c r="R2713" s="116">
        <v>1310</v>
      </c>
      <c r="S2713" s="116" t="s">
        <v>318</v>
      </c>
      <c r="T2713" s="116">
        <v>1310</v>
      </c>
      <c r="U2713" s="116" t="s">
        <v>268</v>
      </c>
      <c r="V2713" s="116" t="s">
        <v>268</v>
      </c>
      <c r="Z2713" s="116">
        <v>0</v>
      </c>
      <c r="AA2713" s="116">
        <v>1</v>
      </c>
      <c r="AB2713" s="116">
        <v>1.0652024541945599</v>
      </c>
      <c r="AC2713" s="116">
        <v>0.20366786888397001</v>
      </c>
      <c r="AD2713" s="116">
        <v>371.35519342476903</v>
      </c>
      <c r="AF2713" s="116">
        <v>-1</v>
      </c>
      <c r="AG2713" s="116">
        <v>-1</v>
      </c>
      <c r="AH2713" s="116">
        <v>-1</v>
      </c>
      <c r="AI2713" s="116">
        <v>-1</v>
      </c>
      <c r="AJ2713" s="116">
        <v>0</v>
      </c>
      <c r="AM2713" s="116" t="s">
        <v>319</v>
      </c>
      <c r="AN2713" s="116">
        <v>-1</v>
      </c>
      <c r="AQ2713" s="116">
        <v>778</v>
      </c>
      <c r="AR2713" s="116" t="s">
        <v>329</v>
      </c>
      <c r="AS2713" s="116" t="s">
        <v>250</v>
      </c>
      <c r="AT2713" s="116" t="s">
        <v>268</v>
      </c>
      <c r="AV2713" s="116">
        <v>80.046809108448699</v>
      </c>
      <c r="AW2713" s="116">
        <v>0.30118020550000002</v>
      </c>
    </row>
    <row r="2714" spans="1:49" x14ac:dyDescent="0.25">
      <c r="A2714" s="127">
        <v>200000</v>
      </c>
      <c r="B2714" s="127">
        <v>810000</v>
      </c>
      <c r="C2714" s="127">
        <v>810000</v>
      </c>
      <c r="D2714" s="116" t="s">
        <v>314</v>
      </c>
      <c r="E2714" s="116" t="s">
        <v>315</v>
      </c>
      <c r="F2714" s="116" t="s">
        <v>316</v>
      </c>
      <c r="G2714" s="116" t="s">
        <v>317</v>
      </c>
      <c r="H2714" s="116">
        <v>0.36</v>
      </c>
      <c r="I2714" s="116">
        <v>0.57999999999999996</v>
      </c>
      <c r="J2714" s="116" t="s">
        <v>268</v>
      </c>
      <c r="K2714" s="116">
        <v>0.19097670389780999</v>
      </c>
      <c r="L2714" s="116">
        <v>3905.5195034111698</v>
      </c>
      <c r="M2714" s="116">
        <v>11.2026680482688</v>
      </c>
      <c r="N2714" s="116">
        <v>2.1419623267116301</v>
      </c>
      <c r="O2714" s="116">
        <v>2.1394486187197299</v>
      </c>
      <c r="P2714" s="116">
        <v>0.40906490502866999</v>
      </c>
      <c r="Q2714" s="116">
        <v>745.86324177008896</v>
      </c>
      <c r="R2714" s="116">
        <v>1310</v>
      </c>
      <c r="S2714" s="116" t="s">
        <v>318</v>
      </c>
      <c r="T2714" s="116">
        <v>1310</v>
      </c>
      <c r="U2714" s="116" t="s">
        <v>268</v>
      </c>
      <c r="V2714" s="116" t="s">
        <v>268</v>
      </c>
      <c r="Z2714" s="116">
        <v>0</v>
      </c>
      <c r="AA2714" s="116">
        <v>1</v>
      </c>
      <c r="AB2714" s="116">
        <v>2.1394486187197299</v>
      </c>
      <c r="AC2714" s="116">
        <v>0.40906490502866999</v>
      </c>
      <c r="AD2714" s="116">
        <v>745.86324177008896</v>
      </c>
      <c r="AF2714" s="116">
        <v>-1</v>
      </c>
      <c r="AG2714" s="116">
        <v>-1</v>
      </c>
      <c r="AH2714" s="116">
        <v>-1</v>
      </c>
      <c r="AI2714" s="116">
        <v>-1</v>
      </c>
      <c r="AJ2714" s="116">
        <v>0</v>
      </c>
      <c r="AM2714" s="116" t="s">
        <v>319</v>
      </c>
      <c r="AN2714" s="116">
        <v>-1</v>
      </c>
      <c r="AQ2714" s="116">
        <v>778</v>
      </c>
      <c r="AR2714" s="116" t="s">
        <v>329</v>
      </c>
      <c r="AS2714" s="116" t="s">
        <v>250</v>
      </c>
      <c r="AT2714" s="116" t="s">
        <v>268</v>
      </c>
      <c r="AV2714" s="116">
        <v>112.228363071101</v>
      </c>
      <c r="AW2714" s="116">
        <v>0.60491747100000004</v>
      </c>
    </row>
    <row r="2715" spans="1:49" x14ac:dyDescent="0.25">
      <c r="A2715" s="127">
        <v>200000</v>
      </c>
      <c r="B2715" s="127">
        <v>810000</v>
      </c>
      <c r="C2715" s="127">
        <v>810000</v>
      </c>
      <c r="D2715" s="116" t="s">
        <v>314</v>
      </c>
      <c r="E2715" s="116" t="s">
        <v>315</v>
      </c>
      <c r="F2715" s="116" t="s">
        <v>316</v>
      </c>
      <c r="G2715" s="116" t="s">
        <v>317</v>
      </c>
      <c r="H2715" s="116">
        <v>0.36</v>
      </c>
      <c r="I2715" s="116">
        <v>0.57999999999999996</v>
      </c>
      <c r="J2715" s="116" t="s">
        <v>268</v>
      </c>
      <c r="K2715" s="116">
        <v>7.1166178316109996E-2</v>
      </c>
      <c r="L2715" s="116">
        <v>3905.5195034111698</v>
      </c>
      <c r="M2715" s="116">
        <v>11.2026680482688</v>
      </c>
      <c r="N2715" s="116">
        <v>2.1419623267116301</v>
      </c>
      <c r="O2715" s="116">
        <v>0.79725107193934996</v>
      </c>
      <c r="P2715" s="116">
        <v>0.15243527288916001</v>
      </c>
      <c r="Q2715" s="116">
        <v>277.94089739682801</v>
      </c>
      <c r="R2715" s="116">
        <v>1310</v>
      </c>
      <c r="S2715" s="116" t="s">
        <v>318</v>
      </c>
      <c r="T2715" s="116">
        <v>1310</v>
      </c>
      <c r="U2715" s="116" t="s">
        <v>268</v>
      </c>
      <c r="V2715" s="116" t="s">
        <v>268</v>
      </c>
      <c r="Z2715" s="116">
        <v>0</v>
      </c>
      <c r="AA2715" s="116">
        <v>1</v>
      </c>
      <c r="AB2715" s="116">
        <v>0.79725107193934996</v>
      </c>
      <c r="AC2715" s="116">
        <v>0.15243527288916001</v>
      </c>
      <c r="AD2715" s="116">
        <v>277.94089739682897</v>
      </c>
      <c r="AF2715" s="116">
        <v>-1</v>
      </c>
      <c r="AG2715" s="116">
        <v>-1</v>
      </c>
      <c r="AH2715" s="116">
        <v>-1</v>
      </c>
      <c r="AI2715" s="116">
        <v>-1</v>
      </c>
      <c r="AJ2715" s="116">
        <v>0</v>
      </c>
      <c r="AM2715" s="116" t="s">
        <v>319</v>
      </c>
      <c r="AN2715" s="116">
        <v>-1</v>
      </c>
      <c r="AQ2715" s="116">
        <v>778</v>
      </c>
      <c r="AR2715" s="116" t="s">
        <v>329</v>
      </c>
      <c r="AS2715" s="116" t="s">
        <v>250</v>
      </c>
      <c r="AT2715" s="116" t="s">
        <v>268</v>
      </c>
      <c r="AV2715" s="116">
        <v>81.643321168944397</v>
      </c>
      <c r="AW2715" s="116">
        <v>0.22541840830000001</v>
      </c>
    </row>
    <row r="2716" spans="1:49" x14ac:dyDescent="0.25">
      <c r="A2716" s="127">
        <v>200000</v>
      </c>
      <c r="B2716" s="127">
        <v>810000</v>
      </c>
      <c r="C2716" s="127">
        <v>810000</v>
      </c>
      <c r="D2716" s="116" t="s">
        <v>314</v>
      </c>
      <c r="E2716" s="116" t="s">
        <v>315</v>
      </c>
      <c r="F2716" s="116" t="s">
        <v>316</v>
      </c>
      <c r="G2716" s="116" t="s">
        <v>317</v>
      </c>
      <c r="H2716" s="116">
        <v>0.36</v>
      </c>
      <c r="I2716" s="116">
        <v>0.57999999999999996</v>
      </c>
      <c r="J2716" s="116" t="s">
        <v>268</v>
      </c>
      <c r="K2716" s="116">
        <v>0.10002279545065</v>
      </c>
      <c r="L2716" s="116">
        <v>3905.5195034111698</v>
      </c>
      <c r="M2716" s="116">
        <v>11.2026680482688</v>
      </c>
      <c r="N2716" s="116">
        <v>2.1419623267116301</v>
      </c>
      <c r="O2716" s="116">
        <v>1.12052217469362</v>
      </c>
      <c r="P2716" s="116">
        <v>0.21424505966769</v>
      </c>
      <c r="Q2716" s="116">
        <v>390.64097841825497</v>
      </c>
      <c r="R2716" s="116">
        <v>1310</v>
      </c>
      <c r="S2716" s="116" t="s">
        <v>318</v>
      </c>
      <c r="T2716" s="116">
        <v>1310</v>
      </c>
      <c r="U2716" s="116" t="s">
        <v>268</v>
      </c>
      <c r="V2716" s="116" t="s">
        <v>268</v>
      </c>
      <c r="Z2716" s="116">
        <v>0</v>
      </c>
      <c r="AA2716" s="116">
        <v>1</v>
      </c>
      <c r="AB2716" s="116">
        <v>1.12052217469362</v>
      </c>
      <c r="AC2716" s="116">
        <v>0.21424505966769</v>
      </c>
      <c r="AD2716" s="116">
        <v>390.64097841825497</v>
      </c>
      <c r="AF2716" s="116">
        <v>-1</v>
      </c>
      <c r="AG2716" s="116">
        <v>-1</v>
      </c>
      <c r="AH2716" s="116">
        <v>-1</v>
      </c>
      <c r="AI2716" s="116">
        <v>-1</v>
      </c>
      <c r="AJ2716" s="116">
        <v>0</v>
      </c>
      <c r="AM2716" s="116" t="s">
        <v>319</v>
      </c>
      <c r="AN2716" s="116">
        <v>-1</v>
      </c>
      <c r="AQ2716" s="116">
        <v>778</v>
      </c>
      <c r="AR2716" s="116" t="s">
        <v>329</v>
      </c>
      <c r="AS2716" s="116" t="s">
        <v>250</v>
      </c>
      <c r="AT2716" s="116" t="s">
        <v>268</v>
      </c>
      <c r="AV2716" s="116">
        <v>83.170053543922194</v>
      </c>
      <c r="AW2716" s="116">
        <v>0.3168215559</v>
      </c>
    </row>
    <row r="2717" spans="1:49" x14ac:dyDescent="0.25">
      <c r="A2717" s="127">
        <v>200000</v>
      </c>
      <c r="B2717" s="127">
        <v>810000</v>
      </c>
      <c r="C2717" s="127">
        <v>810000</v>
      </c>
      <c r="D2717" s="116" t="s">
        <v>314</v>
      </c>
      <c r="E2717" s="116" t="s">
        <v>315</v>
      </c>
      <c r="F2717" s="116" t="s">
        <v>316</v>
      </c>
      <c r="G2717" s="116" t="s">
        <v>317</v>
      </c>
      <c r="H2717" s="116">
        <v>0.36</v>
      </c>
      <c r="I2717" s="116">
        <v>0.57999999999999996</v>
      </c>
      <c r="J2717" s="116" t="s">
        <v>268</v>
      </c>
      <c r="K2717" s="116">
        <v>1.5902464193699999E-3</v>
      </c>
      <c r="L2717" s="116">
        <v>3840.1192369755699</v>
      </c>
      <c r="M2717" s="116">
        <v>11.276872127939599</v>
      </c>
      <c r="N2717" s="116">
        <v>2.0622145958349698</v>
      </c>
      <c r="O2717" s="116">
        <v>1.793300552319E-2</v>
      </c>
      <c r="P2717" s="116">
        <v>3.2794293770000002E-3</v>
      </c>
      <c r="Q2717" s="116">
        <v>6.1067358665696201</v>
      </c>
      <c r="R2717" s="116">
        <v>1310</v>
      </c>
      <c r="S2717" s="116" t="s">
        <v>318</v>
      </c>
      <c r="T2717" s="116">
        <v>1310</v>
      </c>
      <c r="U2717" s="116" t="s">
        <v>268</v>
      </c>
      <c r="V2717" s="116" t="s">
        <v>268</v>
      </c>
      <c r="Z2717" s="116">
        <v>0</v>
      </c>
      <c r="AA2717" s="116">
        <v>1</v>
      </c>
      <c r="AB2717" s="116">
        <v>1.793300552319E-2</v>
      </c>
      <c r="AC2717" s="116">
        <v>3.2794293770000002E-3</v>
      </c>
      <c r="AD2717" s="116">
        <v>6.10673586656939</v>
      </c>
      <c r="AF2717" s="116">
        <v>-1</v>
      </c>
      <c r="AG2717" s="116">
        <v>-1</v>
      </c>
      <c r="AH2717" s="116">
        <v>-1</v>
      </c>
      <c r="AI2717" s="116">
        <v>-1</v>
      </c>
      <c r="AJ2717" s="116">
        <v>0</v>
      </c>
      <c r="AM2717" s="116" t="s">
        <v>319</v>
      </c>
      <c r="AN2717" s="116">
        <v>-1</v>
      </c>
      <c r="AQ2717" s="116">
        <v>778</v>
      </c>
      <c r="AR2717" s="116" t="s">
        <v>329</v>
      </c>
      <c r="AS2717" s="116" t="s">
        <v>250</v>
      </c>
      <c r="AT2717" s="116" t="s">
        <v>268</v>
      </c>
      <c r="AV2717" s="116">
        <v>30.178200250608398</v>
      </c>
      <c r="AW2717" s="116">
        <v>4.9527460000000001E-3</v>
      </c>
    </row>
    <row r="2718" spans="1:49" x14ac:dyDescent="0.25">
      <c r="A2718" s="127">
        <v>200000</v>
      </c>
      <c r="B2718" s="127">
        <v>810000</v>
      </c>
      <c r="C2718" s="127">
        <v>810000</v>
      </c>
      <c r="D2718" s="116" t="s">
        <v>314</v>
      </c>
      <c r="E2718" s="116" t="s">
        <v>315</v>
      </c>
      <c r="F2718" s="116" t="s">
        <v>316</v>
      </c>
      <c r="G2718" s="116" t="s">
        <v>317</v>
      </c>
      <c r="H2718" s="116">
        <v>0.36</v>
      </c>
      <c r="I2718" s="116">
        <v>0.57999999999999996</v>
      </c>
      <c r="J2718" s="116" t="s">
        <v>332</v>
      </c>
      <c r="K2718" s="116">
        <v>7.0687943244140003E-2</v>
      </c>
      <c r="L2718" s="116">
        <v>3840.1192369755699</v>
      </c>
      <c r="M2718" s="116">
        <v>11.276872127939599</v>
      </c>
      <c r="N2718" s="116">
        <v>2.0622145958349698</v>
      </c>
      <c r="O2718" s="116">
        <v>0.79713889695131002</v>
      </c>
      <c r="P2718" s="116">
        <v>0.14577370830763001</v>
      </c>
      <c r="Q2718" s="116">
        <v>271.45013067409002</v>
      </c>
      <c r="R2718" s="116">
        <v>1310</v>
      </c>
      <c r="S2718" s="116" t="s">
        <v>318</v>
      </c>
      <c r="T2718" s="116">
        <v>1310</v>
      </c>
      <c r="U2718" s="116" t="s">
        <v>333</v>
      </c>
      <c r="V2718" s="116" t="s">
        <v>332</v>
      </c>
      <c r="Z2718" s="116">
        <v>0</v>
      </c>
      <c r="AA2718" s="116">
        <v>1</v>
      </c>
      <c r="AB2718" s="116">
        <v>0.79713889695131002</v>
      </c>
      <c r="AC2718" s="116">
        <v>0.14577370830763001</v>
      </c>
      <c r="AD2718" s="116">
        <v>398.399193753384</v>
      </c>
      <c r="AF2718" s="116">
        <v>-1</v>
      </c>
      <c r="AG2718" s="116">
        <v>-1</v>
      </c>
      <c r="AH2718" s="116">
        <v>-1</v>
      </c>
      <c r="AI2718" s="116">
        <v>-1</v>
      </c>
      <c r="AJ2718" s="116">
        <v>0</v>
      </c>
      <c r="AM2718" s="116" t="s">
        <v>319</v>
      </c>
      <c r="AN2718" s="116">
        <v>-1</v>
      </c>
      <c r="AQ2718" s="116">
        <v>778</v>
      </c>
      <c r="AR2718" s="116" t="s">
        <v>329</v>
      </c>
      <c r="AS2718" s="116" t="s">
        <v>250</v>
      </c>
      <c r="AT2718" s="116" t="s">
        <v>268</v>
      </c>
      <c r="AV2718" s="116">
        <v>68.5131320135267</v>
      </c>
      <c r="AW2718" s="116">
        <v>0.3231137013</v>
      </c>
    </row>
    <row r="2719" spans="1:49" x14ac:dyDescent="0.25">
      <c r="A2719" s="127">
        <v>200000</v>
      </c>
      <c r="B2719" s="127">
        <v>810000</v>
      </c>
      <c r="C2719" s="127">
        <v>810000</v>
      </c>
      <c r="D2719" s="116" t="s">
        <v>314</v>
      </c>
      <c r="E2719" s="116" t="s">
        <v>315</v>
      </c>
      <c r="F2719" s="116" t="s">
        <v>316</v>
      </c>
      <c r="G2719" s="116" t="s">
        <v>317</v>
      </c>
      <c r="H2719" s="116">
        <v>0.36</v>
      </c>
      <c r="I2719" s="116">
        <v>0.57999999999999996</v>
      </c>
      <c r="J2719" s="116" t="s">
        <v>268</v>
      </c>
      <c r="K2719" s="116">
        <v>7.3606080626300004E-3</v>
      </c>
      <c r="L2719" s="116">
        <v>3840.1192369755699</v>
      </c>
      <c r="M2719" s="116">
        <v>11.276872127939599</v>
      </c>
      <c r="N2719" s="116">
        <v>2.0622145958349698</v>
      </c>
      <c r="O2719" s="116">
        <v>8.3004635906160001E-2</v>
      </c>
      <c r="P2719" s="116">
        <v>1.5179153380969999E-2</v>
      </c>
      <c r="Q2719" s="116">
        <v>28.265612617142899</v>
      </c>
      <c r="R2719" s="116">
        <v>1310</v>
      </c>
      <c r="S2719" s="116" t="s">
        <v>318</v>
      </c>
      <c r="T2719" s="116">
        <v>1310</v>
      </c>
      <c r="U2719" s="116" t="s">
        <v>268</v>
      </c>
      <c r="V2719" s="116" t="s">
        <v>268</v>
      </c>
      <c r="Z2719" s="116">
        <v>0</v>
      </c>
      <c r="AA2719" s="116">
        <v>1</v>
      </c>
      <c r="AB2719" s="116">
        <v>8.3004635906160001E-2</v>
      </c>
      <c r="AC2719" s="116">
        <v>1.5179153380969999E-2</v>
      </c>
      <c r="AD2719" s="116">
        <v>28.265612617143098</v>
      </c>
      <c r="AF2719" s="116">
        <v>-1</v>
      </c>
      <c r="AG2719" s="116">
        <v>-1</v>
      </c>
      <c r="AH2719" s="116">
        <v>-1</v>
      </c>
      <c r="AI2719" s="116">
        <v>-1</v>
      </c>
      <c r="AJ2719" s="116">
        <v>0</v>
      </c>
      <c r="AM2719" s="116" t="s">
        <v>319</v>
      </c>
      <c r="AN2719" s="116">
        <v>-1</v>
      </c>
      <c r="AQ2719" s="116">
        <v>778</v>
      </c>
      <c r="AR2719" s="116" t="s">
        <v>329</v>
      </c>
      <c r="AS2719" s="116" t="s">
        <v>250</v>
      </c>
      <c r="AT2719" s="116" t="s">
        <v>268</v>
      </c>
      <c r="AV2719" s="116">
        <v>72.392235675435202</v>
      </c>
      <c r="AW2719" s="116">
        <v>2.2924259999999998E-2</v>
      </c>
    </row>
    <row r="2720" spans="1:49" x14ac:dyDescent="0.25">
      <c r="A2720" s="127">
        <v>200000</v>
      </c>
      <c r="B2720" s="127">
        <v>810000</v>
      </c>
      <c r="C2720" s="127">
        <v>810000</v>
      </c>
      <c r="D2720" s="116" t="s">
        <v>314</v>
      </c>
      <c r="E2720" s="116" t="s">
        <v>315</v>
      </c>
      <c r="F2720" s="116" t="s">
        <v>316</v>
      </c>
      <c r="G2720" s="116" t="s">
        <v>317</v>
      </c>
      <c r="H2720" s="116">
        <v>0.36</v>
      </c>
      <c r="I2720" s="116">
        <v>0.57999999999999996</v>
      </c>
      <c r="J2720" s="116" t="s">
        <v>332</v>
      </c>
      <c r="K2720" s="116">
        <v>0.17525603839980999</v>
      </c>
      <c r="L2720" s="116">
        <v>3840.1192369755699</v>
      </c>
      <c r="M2720" s="116">
        <v>11.276872127939599</v>
      </c>
      <c r="N2720" s="116">
        <v>2.0622145958349698</v>
      </c>
      <c r="O2720" s="116">
        <v>1.9763399346839701</v>
      </c>
      <c r="P2720" s="116">
        <v>0.36141556039630002</v>
      </c>
      <c r="Q2720" s="116">
        <v>673.00408445525102</v>
      </c>
      <c r="R2720" s="116">
        <v>1310</v>
      </c>
      <c r="S2720" s="116" t="s">
        <v>318</v>
      </c>
      <c r="T2720" s="116">
        <v>1310</v>
      </c>
      <c r="U2720" s="116" t="s">
        <v>333</v>
      </c>
      <c r="V2720" s="116" t="s">
        <v>332</v>
      </c>
      <c r="Z2720" s="116">
        <v>0</v>
      </c>
      <c r="AA2720" s="116">
        <v>1</v>
      </c>
      <c r="AB2720" s="116">
        <v>1.9763399346839701</v>
      </c>
      <c r="AC2720" s="116">
        <v>0.36141556039630002</v>
      </c>
      <c r="AD2720" s="116">
        <v>999.086980591827</v>
      </c>
      <c r="AF2720" s="116">
        <v>-1</v>
      </c>
      <c r="AG2720" s="116">
        <v>-1</v>
      </c>
      <c r="AH2720" s="116">
        <v>-1</v>
      </c>
      <c r="AI2720" s="116">
        <v>-1</v>
      </c>
      <c r="AJ2720" s="116">
        <v>0</v>
      </c>
      <c r="AM2720" s="116" t="s">
        <v>319</v>
      </c>
      <c r="AN2720" s="116">
        <v>-1</v>
      </c>
      <c r="AQ2720" s="116">
        <v>778</v>
      </c>
      <c r="AR2720" s="116" t="s">
        <v>329</v>
      </c>
      <c r="AS2720" s="116" t="s">
        <v>250</v>
      </c>
      <c r="AT2720" s="116" t="s">
        <v>268</v>
      </c>
      <c r="AV2720" s="116">
        <v>111.03096993506701</v>
      </c>
      <c r="AW2720" s="116">
        <v>0.81028952200000004</v>
      </c>
    </row>
    <row r="2721" spans="1:49" x14ac:dyDescent="0.25">
      <c r="A2721" s="127">
        <v>200000</v>
      </c>
      <c r="B2721" s="127">
        <v>810000</v>
      </c>
      <c r="C2721" s="127">
        <v>810000</v>
      </c>
      <c r="D2721" s="116" t="s">
        <v>314</v>
      </c>
      <c r="E2721" s="116" t="s">
        <v>315</v>
      </c>
      <c r="F2721" s="116" t="s">
        <v>316</v>
      </c>
      <c r="G2721" s="116" t="s">
        <v>317</v>
      </c>
      <c r="H2721" s="116">
        <v>0.36</v>
      </c>
      <c r="I2721" s="116">
        <v>0.57999999999999996</v>
      </c>
      <c r="J2721" s="116" t="s">
        <v>268</v>
      </c>
      <c r="K2721" s="116">
        <v>0.42233296750469002</v>
      </c>
      <c r="L2721" s="116">
        <v>3870.1089917690701</v>
      </c>
      <c r="M2721" s="116">
        <v>11.0287281172994</v>
      </c>
      <c r="N2721" s="116">
        <v>1.8568688097426</v>
      </c>
      <c r="O2721" s="116">
        <v>4.6577954735815901</v>
      </c>
      <c r="P2721" s="116">
        <v>0.78421691468551002</v>
      </c>
      <c r="Q2721" s="116">
        <v>1634.4746150604401</v>
      </c>
      <c r="R2721" s="116">
        <v>1210</v>
      </c>
      <c r="S2721" s="116" t="s">
        <v>318</v>
      </c>
      <c r="T2721" s="116">
        <v>1210</v>
      </c>
      <c r="U2721" s="116" t="s">
        <v>268</v>
      </c>
      <c r="V2721" s="116" t="s">
        <v>268</v>
      </c>
      <c r="Z2721" s="116">
        <v>0</v>
      </c>
      <c r="AA2721" s="116">
        <v>1</v>
      </c>
      <c r="AB2721" s="116">
        <v>4.6577954735815901</v>
      </c>
      <c r="AC2721" s="116">
        <v>0.78421691468551002</v>
      </c>
      <c r="AD2721" s="116">
        <v>1634.4746150604401</v>
      </c>
      <c r="AF2721" s="116">
        <v>-1</v>
      </c>
      <c r="AG2721" s="116">
        <v>-1</v>
      </c>
      <c r="AH2721" s="116">
        <v>-1</v>
      </c>
      <c r="AI2721" s="116">
        <v>-1</v>
      </c>
      <c r="AJ2721" s="116">
        <v>0</v>
      </c>
      <c r="AM2721" s="116" t="s">
        <v>319</v>
      </c>
      <c r="AN2721" s="116">
        <v>-1</v>
      </c>
      <c r="AQ2721" s="116">
        <v>778</v>
      </c>
      <c r="AR2721" s="116" t="s">
        <v>329</v>
      </c>
      <c r="AS2721" s="116" t="s">
        <v>250</v>
      </c>
      <c r="AT2721" s="116" t="s">
        <v>268</v>
      </c>
      <c r="AV2721" s="116">
        <v>199.70313147515901</v>
      </c>
      <c r="AW2721" s="116">
        <v>1.3256079602999999</v>
      </c>
    </row>
    <row r="2722" spans="1:49" x14ac:dyDescent="0.25">
      <c r="A2722" s="127">
        <v>200000</v>
      </c>
      <c r="B2722" s="127">
        <v>810000</v>
      </c>
      <c r="C2722" s="127">
        <v>810000</v>
      </c>
      <c r="D2722" s="116" t="s">
        <v>314</v>
      </c>
      <c r="E2722" s="116" t="s">
        <v>315</v>
      </c>
      <c r="F2722" s="116" t="s">
        <v>316</v>
      </c>
      <c r="G2722" s="116" t="s">
        <v>317</v>
      </c>
      <c r="H2722" s="116">
        <v>0.36</v>
      </c>
      <c r="I2722" s="116">
        <v>0.57999999999999996</v>
      </c>
      <c r="J2722" s="116" t="s">
        <v>268</v>
      </c>
      <c r="K2722" s="116">
        <v>1.7329243781930001E-2</v>
      </c>
      <c r="L2722" s="116">
        <v>3870.1089917690701</v>
      </c>
      <c r="M2722" s="116">
        <v>11.0287281172994</v>
      </c>
      <c r="N2722" s="116">
        <v>1.8568688097426</v>
      </c>
      <c r="O2722" s="116">
        <v>0.19111951814930001</v>
      </c>
      <c r="P2722" s="116">
        <v>3.2178132275089998E-2</v>
      </c>
      <c r="Q2722" s="116">
        <v>67.066062181005506</v>
      </c>
      <c r="R2722" s="116">
        <v>1310</v>
      </c>
      <c r="S2722" s="116" t="s">
        <v>318</v>
      </c>
      <c r="T2722" s="116">
        <v>1310</v>
      </c>
      <c r="U2722" s="116" t="s">
        <v>268</v>
      </c>
      <c r="V2722" s="116" t="s">
        <v>268</v>
      </c>
      <c r="Z2722" s="116">
        <v>0</v>
      </c>
      <c r="AA2722" s="116">
        <v>1</v>
      </c>
      <c r="AB2722" s="116">
        <v>0.19111951814930001</v>
      </c>
      <c r="AC2722" s="116">
        <v>3.2178132275089998E-2</v>
      </c>
      <c r="AD2722" s="116">
        <v>67.066062181005904</v>
      </c>
      <c r="AF2722" s="116">
        <v>-1</v>
      </c>
      <c r="AG2722" s="116">
        <v>-1</v>
      </c>
      <c r="AH2722" s="116">
        <v>-1</v>
      </c>
      <c r="AI2722" s="116">
        <v>-1</v>
      </c>
      <c r="AJ2722" s="116">
        <v>0</v>
      </c>
      <c r="AM2722" s="116" t="s">
        <v>319</v>
      </c>
      <c r="AN2722" s="116">
        <v>-1</v>
      </c>
      <c r="AQ2722" s="116">
        <v>778</v>
      </c>
      <c r="AR2722" s="116" t="s">
        <v>329</v>
      </c>
      <c r="AS2722" s="116" t="s">
        <v>250</v>
      </c>
      <c r="AT2722" s="116" t="s">
        <v>268</v>
      </c>
      <c r="AV2722" s="116">
        <v>33.969477624393299</v>
      </c>
      <c r="AW2722" s="116">
        <v>5.4392588999999998E-2</v>
      </c>
    </row>
    <row r="2723" spans="1:49" x14ac:dyDescent="0.25">
      <c r="A2723" s="127">
        <v>200000</v>
      </c>
      <c r="B2723" s="127">
        <v>810000</v>
      </c>
      <c r="C2723" s="127">
        <v>810000</v>
      </c>
      <c r="D2723" s="116" t="s">
        <v>314</v>
      </c>
      <c r="E2723" s="116" t="s">
        <v>315</v>
      </c>
      <c r="F2723" s="116" t="s">
        <v>316</v>
      </c>
      <c r="G2723" s="116" t="s">
        <v>317</v>
      </c>
      <c r="H2723" s="116">
        <v>0.36</v>
      </c>
      <c r="I2723" s="116">
        <v>0.57999999999999996</v>
      </c>
      <c r="J2723" s="116" t="s">
        <v>268</v>
      </c>
      <c r="K2723" s="116">
        <v>6.2974398254870001E-2</v>
      </c>
      <c r="L2723" s="116">
        <v>3870.1089917690701</v>
      </c>
      <c r="M2723" s="116">
        <v>11.0287281172994</v>
      </c>
      <c r="N2723" s="116">
        <v>1.8568688097426</v>
      </c>
      <c r="O2723" s="116">
        <v>0.69452751670358004</v>
      </c>
      <c r="P2723" s="116">
        <v>0.11693519593179</v>
      </c>
      <c r="Q2723" s="116">
        <v>243.71778493744901</v>
      </c>
      <c r="R2723" s="116">
        <v>1310</v>
      </c>
      <c r="S2723" s="116" t="s">
        <v>318</v>
      </c>
      <c r="T2723" s="116">
        <v>1310</v>
      </c>
      <c r="U2723" s="116" t="s">
        <v>268</v>
      </c>
      <c r="V2723" s="116" t="s">
        <v>268</v>
      </c>
      <c r="Z2723" s="116">
        <v>0</v>
      </c>
      <c r="AA2723" s="116">
        <v>1</v>
      </c>
      <c r="AB2723" s="116">
        <v>0.69452751670358004</v>
      </c>
      <c r="AC2723" s="116">
        <v>0.11693519593179</v>
      </c>
      <c r="AD2723" s="116">
        <v>243.717784937451</v>
      </c>
      <c r="AF2723" s="116">
        <v>-1</v>
      </c>
      <c r="AG2723" s="116">
        <v>-1</v>
      </c>
      <c r="AH2723" s="116">
        <v>-1</v>
      </c>
      <c r="AI2723" s="116">
        <v>-1</v>
      </c>
      <c r="AJ2723" s="116">
        <v>0</v>
      </c>
      <c r="AM2723" s="116" t="s">
        <v>319</v>
      </c>
      <c r="AN2723" s="116">
        <v>-1</v>
      </c>
      <c r="AQ2723" s="116">
        <v>778</v>
      </c>
      <c r="AR2723" s="116" t="s">
        <v>329</v>
      </c>
      <c r="AS2723" s="116" t="s">
        <v>250</v>
      </c>
      <c r="AT2723" s="116" t="s">
        <v>268</v>
      </c>
      <c r="AV2723" s="116">
        <v>69.908916290392796</v>
      </c>
      <c r="AW2723" s="116">
        <v>0.1976624371</v>
      </c>
    </row>
    <row r="2724" spans="1:49" x14ac:dyDescent="0.25">
      <c r="A2724" s="127">
        <v>200000</v>
      </c>
      <c r="B2724" s="127">
        <v>810000</v>
      </c>
      <c r="C2724" s="127">
        <v>810000</v>
      </c>
      <c r="D2724" s="116" t="s">
        <v>314</v>
      </c>
      <c r="E2724" s="116" t="s">
        <v>315</v>
      </c>
      <c r="F2724" s="116" t="s">
        <v>316</v>
      </c>
      <c r="G2724" s="116" t="s">
        <v>317</v>
      </c>
      <c r="H2724" s="116">
        <v>0.36</v>
      </c>
      <c r="I2724" s="116">
        <v>0.57999999999999996</v>
      </c>
      <c r="J2724" s="116" t="s">
        <v>268</v>
      </c>
      <c r="K2724" s="116">
        <v>0.10947358875884</v>
      </c>
      <c r="L2724" s="116">
        <v>3870.1089917690701</v>
      </c>
      <c r="M2724" s="116">
        <v>11.0287281172994</v>
      </c>
      <c r="N2724" s="116">
        <v>1.8568688097426</v>
      </c>
      <c r="O2724" s="116">
        <v>1.2073544464463</v>
      </c>
      <c r="P2724" s="116">
        <v>0.20327809245687001</v>
      </c>
      <c r="Q2724" s="116">
        <v>423.67472021681601</v>
      </c>
      <c r="R2724" s="116">
        <v>1310</v>
      </c>
      <c r="S2724" s="116" t="s">
        <v>318</v>
      </c>
      <c r="T2724" s="116">
        <v>1310</v>
      </c>
      <c r="U2724" s="116" t="s">
        <v>268</v>
      </c>
      <c r="V2724" s="116" t="s">
        <v>268</v>
      </c>
      <c r="Z2724" s="116">
        <v>0</v>
      </c>
      <c r="AA2724" s="116">
        <v>1</v>
      </c>
      <c r="AB2724" s="116">
        <v>1.2073544464463</v>
      </c>
      <c r="AC2724" s="116">
        <v>0.20327809245687001</v>
      </c>
      <c r="AD2724" s="116">
        <v>423.67472021681601</v>
      </c>
      <c r="AF2724" s="116">
        <v>-1</v>
      </c>
      <c r="AG2724" s="116">
        <v>-1</v>
      </c>
      <c r="AH2724" s="116">
        <v>-1</v>
      </c>
      <c r="AI2724" s="116">
        <v>-1</v>
      </c>
      <c r="AJ2724" s="116">
        <v>0</v>
      </c>
      <c r="AM2724" s="116" t="s">
        <v>319</v>
      </c>
      <c r="AN2724" s="116">
        <v>-1</v>
      </c>
      <c r="AQ2724" s="116">
        <v>778</v>
      </c>
      <c r="AR2724" s="116" t="s">
        <v>329</v>
      </c>
      <c r="AS2724" s="116" t="s">
        <v>250</v>
      </c>
      <c r="AT2724" s="116" t="s">
        <v>268</v>
      </c>
      <c r="AV2724" s="116">
        <v>84.985898946247303</v>
      </c>
      <c r="AW2724" s="116">
        <v>0.34361291179999998</v>
      </c>
    </row>
    <row r="2725" spans="1:49" x14ac:dyDescent="0.25">
      <c r="A2725" s="127">
        <v>200000</v>
      </c>
      <c r="B2725" s="127">
        <v>810000</v>
      </c>
      <c r="C2725" s="127">
        <v>810000</v>
      </c>
      <c r="D2725" s="116" t="s">
        <v>314</v>
      </c>
      <c r="E2725" s="116" t="s">
        <v>315</v>
      </c>
      <c r="F2725" s="116" t="s">
        <v>316</v>
      </c>
      <c r="G2725" s="116" t="s">
        <v>317</v>
      </c>
      <c r="H2725" s="116">
        <v>0.36</v>
      </c>
      <c r="I2725" s="116">
        <v>0.57999999999999996</v>
      </c>
      <c r="J2725" s="116" t="s">
        <v>268</v>
      </c>
      <c r="K2725" s="116">
        <v>5.6532552985199998E-3</v>
      </c>
      <c r="L2725" s="116">
        <v>3870.1089917690701</v>
      </c>
      <c r="M2725" s="116">
        <v>11.0287281172994</v>
      </c>
      <c r="N2725" s="116">
        <v>1.8568688097426</v>
      </c>
      <c r="O2725" s="116">
        <v>6.2348215665119999E-2</v>
      </c>
      <c r="P2725" s="116">
        <v>1.049735343734E-2</v>
      </c>
      <c r="Q2725" s="116">
        <v>21.878714163591599</v>
      </c>
      <c r="R2725" s="116">
        <v>1310</v>
      </c>
      <c r="S2725" s="116" t="s">
        <v>318</v>
      </c>
      <c r="T2725" s="116">
        <v>1310</v>
      </c>
      <c r="U2725" s="116" t="s">
        <v>268</v>
      </c>
      <c r="V2725" s="116" t="s">
        <v>268</v>
      </c>
      <c r="Z2725" s="116">
        <v>0</v>
      </c>
      <c r="AA2725" s="116">
        <v>1</v>
      </c>
      <c r="AB2725" s="116">
        <v>6.2348215665119999E-2</v>
      </c>
      <c r="AC2725" s="116">
        <v>1.049735343734E-2</v>
      </c>
      <c r="AD2725" s="116">
        <v>21.8787141635929</v>
      </c>
      <c r="AF2725" s="116">
        <v>-1</v>
      </c>
      <c r="AG2725" s="116">
        <v>-1</v>
      </c>
      <c r="AH2725" s="116">
        <v>-1</v>
      </c>
      <c r="AI2725" s="116">
        <v>-1</v>
      </c>
      <c r="AJ2725" s="116">
        <v>0</v>
      </c>
      <c r="AM2725" s="116" t="s">
        <v>319</v>
      </c>
      <c r="AN2725" s="116">
        <v>-1</v>
      </c>
      <c r="AQ2725" s="116">
        <v>778</v>
      </c>
      <c r="AR2725" s="116" t="s">
        <v>329</v>
      </c>
      <c r="AS2725" s="116" t="s">
        <v>250</v>
      </c>
      <c r="AT2725" s="116" t="s">
        <v>268</v>
      </c>
      <c r="AV2725" s="116">
        <v>38.8836548126515</v>
      </c>
      <c r="AW2725" s="116">
        <v>1.77442937E-2</v>
      </c>
    </row>
    <row r="2726" spans="1:49" x14ac:dyDescent="0.25">
      <c r="A2726" s="127">
        <v>200000</v>
      </c>
      <c r="B2726" s="127">
        <v>810000</v>
      </c>
      <c r="C2726" s="127">
        <v>810000</v>
      </c>
      <c r="D2726" s="116" t="s">
        <v>314</v>
      </c>
      <c r="E2726" s="116" t="s">
        <v>315</v>
      </c>
      <c r="F2726" s="116" t="s">
        <v>316</v>
      </c>
      <c r="G2726" s="116" t="s">
        <v>317</v>
      </c>
      <c r="H2726" s="116">
        <v>0.36</v>
      </c>
      <c r="I2726" s="116">
        <v>0.57999999999999996</v>
      </c>
      <c r="J2726" s="116" t="s">
        <v>268</v>
      </c>
      <c r="K2726" s="116">
        <v>0.16736276333798</v>
      </c>
      <c r="L2726" s="116">
        <v>3897.8779530753</v>
      </c>
      <c r="M2726" s="116">
        <v>11.361246310254</v>
      </c>
      <c r="N2726" s="116">
        <v>2.0698215426280799</v>
      </c>
      <c r="O2726" s="116">
        <v>1.9014495774476401</v>
      </c>
      <c r="P2726" s="116">
        <v>0.34641105299073</v>
      </c>
      <c r="Q2726" s="116">
        <v>652.359625380902</v>
      </c>
      <c r="R2726" s="116">
        <v>1210</v>
      </c>
      <c r="S2726" s="116" t="s">
        <v>318</v>
      </c>
      <c r="T2726" s="116">
        <v>1210</v>
      </c>
      <c r="U2726" s="116" t="s">
        <v>268</v>
      </c>
      <c r="V2726" s="116" t="s">
        <v>268</v>
      </c>
      <c r="Z2726" s="116">
        <v>0</v>
      </c>
      <c r="AA2726" s="116">
        <v>1</v>
      </c>
      <c r="AB2726" s="116">
        <v>1.9014495774476401</v>
      </c>
      <c r="AC2726" s="116">
        <v>0.34641105299073</v>
      </c>
      <c r="AD2726" s="116">
        <v>652.359625380902</v>
      </c>
      <c r="AF2726" s="116">
        <v>-1</v>
      </c>
      <c r="AG2726" s="116">
        <v>-1</v>
      </c>
      <c r="AH2726" s="116">
        <v>-1</v>
      </c>
      <c r="AI2726" s="116">
        <v>-1</v>
      </c>
      <c r="AJ2726" s="116">
        <v>0</v>
      </c>
      <c r="AM2726" s="116" t="s">
        <v>319</v>
      </c>
      <c r="AN2726" s="116">
        <v>-1</v>
      </c>
      <c r="AQ2726" s="116">
        <v>778</v>
      </c>
      <c r="AR2726" s="116" t="s">
        <v>329</v>
      </c>
      <c r="AS2726" s="116" t="s">
        <v>250</v>
      </c>
      <c r="AT2726" s="116" t="s">
        <v>268</v>
      </c>
      <c r="AV2726" s="116">
        <v>105.42876896303601</v>
      </c>
      <c r="AW2726" s="116">
        <v>0.52908323229999998</v>
      </c>
    </row>
    <row r="2727" spans="1:49" x14ac:dyDescent="0.25">
      <c r="A2727" s="127">
        <v>200000</v>
      </c>
      <c r="B2727" s="127">
        <v>810000</v>
      </c>
      <c r="C2727" s="127">
        <v>810000</v>
      </c>
      <c r="D2727" s="116" t="s">
        <v>314</v>
      </c>
      <c r="E2727" s="116" t="s">
        <v>315</v>
      </c>
      <c r="F2727" s="116" t="s">
        <v>316</v>
      </c>
      <c r="G2727" s="116" t="s">
        <v>317</v>
      </c>
      <c r="H2727" s="116">
        <v>0.36</v>
      </c>
      <c r="I2727" s="116">
        <v>0.57999999999999996</v>
      </c>
      <c r="J2727" s="116" t="s">
        <v>268</v>
      </c>
      <c r="K2727" s="116">
        <v>0.13433548739984</v>
      </c>
      <c r="L2727" s="116">
        <v>3897.8779530753</v>
      </c>
      <c r="M2727" s="116">
        <v>11.361246310254</v>
      </c>
      <c r="N2727" s="116">
        <v>2.0698215426280799</v>
      </c>
      <c r="O2727" s="116">
        <v>1.5262185605576699</v>
      </c>
      <c r="P2727" s="116">
        <v>0.27805048575963998</v>
      </c>
      <c r="Q2727" s="116">
        <v>523.62333465148004</v>
      </c>
      <c r="R2727" s="116">
        <v>1310</v>
      </c>
      <c r="S2727" s="116" t="s">
        <v>318</v>
      </c>
      <c r="T2727" s="116">
        <v>1310</v>
      </c>
      <c r="U2727" s="116" t="s">
        <v>268</v>
      </c>
      <c r="V2727" s="116" t="s">
        <v>268</v>
      </c>
      <c r="Z2727" s="116">
        <v>0</v>
      </c>
      <c r="AA2727" s="116">
        <v>1</v>
      </c>
      <c r="AB2727" s="116">
        <v>1.5262185605576699</v>
      </c>
      <c r="AC2727" s="116">
        <v>0.27805048575963998</v>
      </c>
      <c r="AD2727" s="116">
        <v>523.62333465148004</v>
      </c>
      <c r="AF2727" s="116">
        <v>-1</v>
      </c>
      <c r="AG2727" s="116">
        <v>-1</v>
      </c>
      <c r="AH2727" s="116">
        <v>-1</v>
      </c>
      <c r="AI2727" s="116">
        <v>-1</v>
      </c>
      <c r="AJ2727" s="116">
        <v>0</v>
      </c>
      <c r="AM2727" s="116" t="s">
        <v>319</v>
      </c>
      <c r="AN2727" s="116">
        <v>-1</v>
      </c>
      <c r="AQ2727" s="116">
        <v>778</v>
      </c>
      <c r="AR2727" s="116" t="s">
        <v>329</v>
      </c>
      <c r="AS2727" s="116" t="s">
        <v>250</v>
      </c>
      <c r="AT2727" s="116" t="s">
        <v>268</v>
      </c>
      <c r="AV2727" s="116">
        <v>94.513519935764506</v>
      </c>
      <c r="AW2727" s="116">
        <v>0.42467423729999998</v>
      </c>
    </row>
    <row r="2728" spans="1:49" x14ac:dyDescent="0.25">
      <c r="A2728" s="127">
        <v>200000</v>
      </c>
      <c r="B2728" s="127">
        <v>810000</v>
      </c>
      <c r="C2728" s="127">
        <v>810000</v>
      </c>
      <c r="D2728" s="116" t="s">
        <v>314</v>
      </c>
      <c r="E2728" s="116" t="s">
        <v>315</v>
      </c>
      <c r="F2728" s="116" t="s">
        <v>316</v>
      </c>
      <c r="G2728" s="116" t="s">
        <v>317</v>
      </c>
      <c r="H2728" s="116">
        <v>0.36</v>
      </c>
      <c r="I2728" s="116">
        <v>0.57999999999999996</v>
      </c>
      <c r="J2728" s="116" t="s">
        <v>268</v>
      </c>
      <c r="K2728" s="116">
        <v>0.10851194358643</v>
      </c>
      <c r="L2728" s="116">
        <v>3897.8779530753</v>
      </c>
      <c r="M2728" s="116">
        <v>11.361246310254</v>
      </c>
      <c r="N2728" s="116">
        <v>2.0698215426280799</v>
      </c>
      <c r="O2728" s="116">
        <v>1.23283091868987</v>
      </c>
      <c r="P2728" s="116">
        <v>0.22460035846764001</v>
      </c>
      <c r="Q2728" s="116">
        <v>422.96631255091103</v>
      </c>
      <c r="R2728" s="116">
        <v>1310</v>
      </c>
      <c r="S2728" s="116" t="s">
        <v>318</v>
      </c>
      <c r="T2728" s="116">
        <v>1310</v>
      </c>
      <c r="U2728" s="116" t="s">
        <v>268</v>
      </c>
      <c r="V2728" s="116" t="s">
        <v>268</v>
      </c>
      <c r="Z2728" s="116">
        <v>0</v>
      </c>
      <c r="AA2728" s="116">
        <v>1</v>
      </c>
      <c r="AB2728" s="116">
        <v>1.23283091868987</v>
      </c>
      <c r="AC2728" s="116">
        <v>0.22460035846764001</v>
      </c>
      <c r="AD2728" s="116">
        <v>422.96631255091103</v>
      </c>
      <c r="AF2728" s="116">
        <v>-1</v>
      </c>
      <c r="AG2728" s="116">
        <v>-1</v>
      </c>
      <c r="AH2728" s="116">
        <v>-1</v>
      </c>
      <c r="AI2728" s="116">
        <v>-1</v>
      </c>
      <c r="AJ2728" s="116">
        <v>0</v>
      </c>
      <c r="AM2728" s="116" t="s">
        <v>319</v>
      </c>
      <c r="AN2728" s="116">
        <v>-1</v>
      </c>
      <c r="AQ2728" s="116">
        <v>778</v>
      </c>
      <c r="AR2728" s="116" t="s">
        <v>329</v>
      </c>
      <c r="AS2728" s="116" t="s">
        <v>250</v>
      </c>
      <c r="AT2728" s="116" t="s">
        <v>268</v>
      </c>
      <c r="AV2728" s="116">
        <v>84.048655823772606</v>
      </c>
      <c r="AW2728" s="116">
        <v>0.34303837190000003</v>
      </c>
    </row>
    <row r="2729" spans="1:49" x14ac:dyDescent="0.25">
      <c r="A2729" s="127">
        <v>200000</v>
      </c>
      <c r="B2729" s="127">
        <v>810000</v>
      </c>
      <c r="C2729" s="127">
        <v>810000</v>
      </c>
      <c r="D2729" s="116" t="s">
        <v>314</v>
      </c>
      <c r="E2729" s="116" t="s">
        <v>315</v>
      </c>
      <c r="F2729" s="116" t="s">
        <v>316</v>
      </c>
      <c r="G2729" s="116" t="s">
        <v>317</v>
      </c>
      <c r="H2729" s="116">
        <v>0.36</v>
      </c>
      <c r="I2729" s="116">
        <v>0.57999999999999996</v>
      </c>
      <c r="J2729" s="116" t="s">
        <v>268</v>
      </c>
      <c r="K2729" s="116">
        <v>0.12771284726427001</v>
      </c>
      <c r="L2729" s="116">
        <v>3897.8779530753</v>
      </c>
      <c r="M2729" s="116">
        <v>11.361246310254</v>
      </c>
      <c r="N2729" s="116">
        <v>2.0698215426280799</v>
      </c>
      <c r="O2729" s="116">
        <v>1.45097711475326</v>
      </c>
      <c r="P2729" s="116">
        <v>0.26434280253796</v>
      </c>
      <c r="Q2729" s="116">
        <v>497.80909167588197</v>
      </c>
      <c r="R2729" s="116">
        <v>1310</v>
      </c>
      <c r="S2729" s="116" t="s">
        <v>318</v>
      </c>
      <c r="T2729" s="116">
        <v>1310</v>
      </c>
      <c r="U2729" s="116" t="s">
        <v>268</v>
      </c>
      <c r="V2729" s="116" t="s">
        <v>268</v>
      </c>
      <c r="Z2729" s="116">
        <v>0</v>
      </c>
      <c r="AA2729" s="116">
        <v>1</v>
      </c>
      <c r="AB2729" s="116">
        <v>1.45097711475326</v>
      </c>
      <c r="AC2729" s="116">
        <v>0.26434280253796</v>
      </c>
      <c r="AD2729" s="116">
        <v>497.80909167588197</v>
      </c>
      <c r="AF2729" s="116">
        <v>-1</v>
      </c>
      <c r="AG2729" s="116">
        <v>-1</v>
      </c>
      <c r="AH2729" s="116">
        <v>-1</v>
      </c>
      <c r="AI2729" s="116">
        <v>-1</v>
      </c>
      <c r="AJ2729" s="116">
        <v>0</v>
      </c>
      <c r="AM2729" s="116" t="s">
        <v>319</v>
      </c>
      <c r="AN2729" s="116">
        <v>-1</v>
      </c>
      <c r="AQ2729" s="116">
        <v>778</v>
      </c>
      <c r="AR2729" s="116" t="s">
        <v>329</v>
      </c>
      <c r="AS2729" s="116" t="s">
        <v>250</v>
      </c>
      <c r="AT2729" s="116" t="s">
        <v>268</v>
      </c>
      <c r="AV2729" s="116">
        <v>92.739087861955397</v>
      </c>
      <c r="AW2729" s="116">
        <v>0.40373811170000001</v>
      </c>
    </row>
    <row r="2730" spans="1:49" x14ac:dyDescent="0.25">
      <c r="A2730" s="127">
        <v>200000</v>
      </c>
      <c r="B2730" s="127">
        <v>810000</v>
      </c>
      <c r="C2730" s="127">
        <v>810000</v>
      </c>
      <c r="D2730" s="116" t="s">
        <v>314</v>
      </c>
      <c r="E2730" s="116" t="s">
        <v>315</v>
      </c>
      <c r="F2730" s="116" t="s">
        <v>316</v>
      </c>
      <c r="G2730" s="116" t="s">
        <v>317</v>
      </c>
      <c r="H2730" s="116">
        <v>0.36</v>
      </c>
      <c r="I2730" s="116">
        <v>0.57999999999999996</v>
      </c>
      <c r="J2730" s="116" t="s">
        <v>268</v>
      </c>
      <c r="K2730" s="116">
        <v>7.9840527616510004E-2</v>
      </c>
      <c r="L2730" s="116">
        <v>3897.8779530753</v>
      </c>
      <c r="M2730" s="116">
        <v>11.361246310254</v>
      </c>
      <c r="N2730" s="116">
        <v>2.0698215426280799</v>
      </c>
      <c r="O2730" s="116">
        <v>0.90708789979187998</v>
      </c>
      <c r="P2730" s="116">
        <v>0.16525564403545001</v>
      </c>
      <c r="Q2730" s="116">
        <v>311.208632358317</v>
      </c>
      <c r="R2730" s="116">
        <v>1750</v>
      </c>
      <c r="S2730" s="116" t="s">
        <v>321</v>
      </c>
      <c r="T2730" s="116">
        <v>1750</v>
      </c>
      <c r="U2730" s="116" t="s">
        <v>268</v>
      </c>
      <c r="V2730" s="116" t="s">
        <v>268</v>
      </c>
      <c r="Z2730" s="116">
        <v>0</v>
      </c>
      <c r="AA2730" s="116">
        <v>1</v>
      </c>
      <c r="AB2730" s="116">
        <v>0.90708789979187998</v>
      </c>
      <c r="AC2730" s="116">
        <v>0.16525564403545001</v>
      </c>
      <c r="AD2730" s="116">
        <v>311.20863235831501</v>
      </c>
      <c r="AF2730" s="116">
        <v>-1</v>
      </c>
      <c r="AG2730" s="116">
        <v>-1</v>
      </c>
      <c r="AH2730" s="116">
        <v>-1</v>
      </c>
      <c r="AI2730" s="116">
        <v>-1</v>
      </c>
      <c r="AJ2730" s="116">
        <v>0</v>
      </c>
      <c r="AM2730" s="116" t="s">
        <v>319</v>
      </c>
      <c r="AN2730" s="116">
        <v>-1</v>
      </c>
      <c r="AQ2730" s="116">
        <v>778</v>
      </c>
      <c r="AR2730" s="116" t="s">
        <v>329</v>
      </c>
      <c r="AS2730" s="116" t="s">
        <v>250</v>
      </c>
      <c r="AT2730" s="116" t="s">
        <v>268</v>
      </c>
      <c r="AV2730" s="116">
        <v>79.019391991003005</v>
      </c>
      <c r="AW2730" s="116">
        <v>0.2523995396</v>
      </c>
    </row>
    <row r="2731" spans="1:49" x14ac:dyDescent="0.25">
      <c r="A2731" s="127">
        <v>200000</v>
      </c>
      <c r="B2731" s="127">
        <v>810000</v>
      </c>
      <c r="C2731" s="127">
        <v>810000</v>
      </c>
      <c r="D2731" s="116" t="s">
        <v>314</v>
      </c>
      <c r="E2731" s="116" t="s">
        <v>315</v>
      </c>
      <c r="F2731" s="116" t="s">
        <v>316</v>
      </c>
      <c r="G2731" s="116" t="s">
        <v>317</v>
      </c>
      <c r="H2731" s="116">
        <v>0.36</v>
      </c>
      <c r="I2731" s="116">
        <v>0.57999999999999996</v>
      </c>
      <c r="J2731" s="116" t="s">
        <v>268</v>
      </c>
      <c r="K2731" s="116">
        <v>0.15947268226703001</v>
      </c>
      <c r="L2731" s="116">
        <v>3844.4814072730301</v>
      </c>
      <c r="M2731" s="116">
        <v>10.832482131455301</v>
      </c>
      <c r="N2731" s="116">
        <v>1.92838322275963</v>
      </c>
      <c r="O2731" s="116">
        <v>1.72748498111293</v>
      </c>
      <c r="P2731" s="116">
        <v>0.30752444497223003</v>
      </c>
      <c r="Q2731" s="116">
        <v>613.08976194358002</v>
      </c>
      <c r="R2731" s="116">
        <v>1210</v>
      </c>
      <c r="S2731" s="116" t="s">
        <v>318</v>
      </c>
      <c r="T2731" s="116">
        <v>1210</v>
      </c>
      <c r="U2731" s="116" t="s">
        <v>268</v>
      </c>
      <c r="V2731" s="116" t="s">
        <v>268</v>
      </c>
      <c r="Z2731" s="116">
        <v>0</v>
      </c>
      <c r="AA2731" s="116">
        <v>1</v>
      </c>
      <c r="AB2731" s="116">
        <v>1.72748498111293</v>
      </c>
      <c r="AC2731" s="116">
        <v>0.30752444497223003</v>
      </c>
      <c r="AD2731" s="116">
        <v>613.08976194358002</v>
      </c>
      <c r="AF2731" s="116">
        <v>-1</v>
      </c>
      <c r="AG2731" s="116">
        <v>-1</v>
      </c>
      <c r="AH2731" s="116">
        <v>-1</v>
      </c>
      <c r="AI2731" s="116">
        <v>-1</v>
      </c>
      <c r="AJ2731" s="116">
        <v>0</v>
      </c>
      <c r="AM2731" s="116" t="s">
        <v>319</v>
      </c>
      <c r="AN2731" s="116">
        <v>-1</v>
      </c>
      <c r="AQ2731" s="116">
        <v>778</v>
      </c>
      <c r="AR2731" s="116" t="s">
        <v>329</v>
      </c>
      <c r="AS2731" s="116" t="s">
        <v>250</v>
      </c>
      <c r="AT2731" s="116" t="s">
        <v>268</v>
      </c>
      <c r="AV2731" s="116">
        <v>177.97775196743399</v>
      </c>
      <c r="AW2731" s="116">
        <v>0.49723419460000001</v>
      </c>
    </row>
    <row r="2732" spans="1:49" x14ac:dyDescent="0.25">
      <c r="A2732" s="127">
        <v>200000</v>
      </c>
      <c r="B2732" s="127">
        <v>810000</v>
      </c>
      <c r="C2732" s="127">
        <v>810000</v>
      </c>
      <c r="D2732" s="116" t="s">
        <v>314</v>
      </c>
      <c r="E2732" s="116" t="s">
        <v>315</v>
      </c>
      <c r="F2732" s="116" t="s">
        <v>316</v>
      </c>
      <c r="G2732" s="116" t="s">
        <v>317</v>
      </c>
      <c r="H2732" s="116">
        <v>0.36</v>
      </c>
      <c r="I2732" s="116">
        <v>0.57999999999999996</v>
      </c>
      <c r="J2732" s="116" t="s">
        <v>268</v>
      </c>
      <c r="K2732" s="116">
        <v>0.13603546415511</v>
      </c>
      <c r="L2732" s="116">
        <v>3844.4814072730301</v>
      </c>
      <c r="M2732" s="116">
        <v>10.832482131455301</v>
      </c>
      <c r="N2732" s="116">
        <v>1.92838322275963</v>
      </c>
      <c r="O2732" s="116">
        <v>1.4736017347044801</v>
      </c>
      <c r="P2732" s="116">
        <v>0.26232850677703001</v>
      </c>
      <c r="Q2732" s="116">
        <v>522.98581267408099</v>
      </c>
      <c r="R2732" s="116">
        <v>1110</v>
      </c>
      <c r="S2732" s="116" t="s">
        <v>318</v>
      </c>
      <c r="T2732" s="116">
        <v>1110</v>
      </c>
      <c r="U2732" s="116" t="s">
        <v>268</v>
      </c>
      <c r="V2732" s="116" t="s">
        <v>268</v>
      </c>
      <c r="Z2732" s="116">
        <v>0</v>
      </c>
      <c r="AA2732" s="116">
        <v>1</v>
      </c>
      <c r="AB2732" s="116">
        <v>1.4736017347044801</v>
      </c>
      <c r="AC2732" s="116">
        <v>0.26232850677703001</v>
      </c>
      <c r="AD2732" s="116">
        <v>522.98581267408099</v>
      </c>
      <c r="AF2732" s="116">
        <v>-1</v>
      </c>
      <c r="AG2732" s="116">
        <v>-1</v>
      </c>
      <c r="AH2732" s="116">
        <v>-1</v>
      </c>
      <c r="AI2732" s="116">
        <v>-1</v>
      </c>
      <c r="AJ2732" s="116">
        <v>0</v>
      </c>
      <c r="AM2732" s="116" t="s">
        <v>319</v>
      </c>
      <c r="AN2732" s="116">
        <v>-1</v>
      </c>
      <c r="AQ2732" s="116">
        <v>778</v>
      </c>
      <c r="AR2732" s="116" t="s">
        <v>329</v>
      </c>
      <c r="AS2732" s="116" t="s">
        <v>250</v>
      </c>
      <c r="AT2732" s="116" t="s">
        <v>268</v>
      </c>
      <c r="AV2732" s="116">
        <v>122.097705624893</v>
      </c>
      <c r="AW2732" s="116">
        <v>0.42415718790000001</v>
      </c>
    </row>
    <row r="2733" spans="1:49" x14ac:dyDescent="0.25">
      <c r="A2733" s="127">
        <v>200000</v>
      </c>
      <c r="B2733" s="127">
        <v>810000</v>
      </c>
      <c r="C2733" s="127">
        <v>810000</v>
      </c>
      <c r="D2733" s="116" t="s">
        <v>314</v>
      </c>
      <c r="E2733" s="116" t="s">
        <v>315</v>
      </c>
      <c r="F2733" s="116" t="s">
        <v>316</v>
      </c>
      <c r="G2733" s="116" t="s">
        <v>317</v>
      </c>
      <c r="H2733" s="116">
        <v>0.36</v>
      </c>
      <c r="I2733" s="116">
        <v>0.57999999999999996</v>
      </c>
      <c r="J2733" s="116" t="s">
        <v>268</v>
      </c>
      <c r="K2733" s="116">
        <v>0.26913501477919999</v>
      </c>
      <c r="L2733" s="116">
        <v>3844.4814072730301</v>
      </c>
      <c r="M2733" s="116">
        <v>10.832482131455301</v>
      </c>
      <c r="N2733" s="116">
        <v>1.92838322275963</v>
      </c>
      <c r="O2733" s="116">
        <v>2.91540023854474</v>
      </c>
      <c r="P2733" s="116">
        <v>0.51899544715738</v>
      </c>
      <c r="Q2733" s="116">
        <v>1034.6845603648101</v>
      </c>
      <c r="R2733" s="116">
        <v>1310</v>
      </c>
      <c r="S2733" s="116" t="s">
        <v>318</v>
      </c>
      <c r="T2733" s="116">
        <v>1310</v>
      </c>
      <c r="U2733" s="116" t="s">
        <v>268</v>
      </c>
      <c r="V2733" s="116" t="s">
        <v>268</v>
      </c>
      <c r="Z2733" s="116">
        <v>0</v>
      </c>
      <c r="AA2733" s="116">
        <v>1</v>
      </c>
      <c r="AB2733" s="116">
        <v>2.91540023854474</v>
      </c>
      <c r="AC2733" s="116">
        <v>0.51899544715738</v>
      </c>
      <c r="AD2733" s="116">
        <v>1034.6845603648101</v>
      </c>
      <c r="AF2733" s="116">
        <v>-1</v>
      </c>
      <c r="AG2733" s="116">
        <v>-1</v>
      </c>
      <c r="AH2733" s="116">
        <v>-1</v>
      </c>
      <c r="AI2733" s="116">
        <v>-1</v>
      </c>
      <c r="AJ2733" s="116">
        <v>0</v>
      </c>
      <c r="AM2733" s="116" t="s">
        <v>319</v>
      </c>
      <c r="AN2733" s="116">
        <v>-1</v>
      </c>
      <c r="AQ2733" s="116">
        <v>778</v>
      </c>
      <c r="AR2733" s="116" t="s">
        <v>329</v>
      </c>
      <c r="AS2733" s="116" t="s">
        <v>250</v>
      </c>
      <c r="AT2733" s="116" t="s">
        <v>268</v>
      </c>
      <c r="AV2733" s="116">
        <v>132.87202197188699</v>
      </c>
      <c r="AW2733" s="116">
        <v>0.83916022739999996</v>
      </c>
    </row>
    <row r="2734" spans="1:49" x14ac:dyDescent="0.25">
      <c r="A2734" s="127">
        <v>200000</v>
      </c>
      <c r="B2734" s="127">
        <v>810000</v>
      </c>
      <c r="C2734" s="127">
        <v>810000</v>
      </c>
      <c r="D2734" s="116" t="s">
        <v>314</v>
      </c>
      <c r="E2734" s="116" t="s">
        <v>315</v>
      </c>
      <c r="F2734" s="116" t="s">
        <v>316</v>
      </c>
      <c r="G2734" s="116" t="s">
        <v>317</v>
      </c>
      <c r="H2734" s="116">
        <v>0.36</v>
      </c>
      <c r="I2734" s="116">
        <v>0.57999999999999996</v>
      </c>
      <c r="J2734" s="116" t="s">
        <v>268</v>
      </c>
      <c r="K2734" s="116">
        <v>5.3120292627650001E-2</v>
      </c>
      <c r="L2734" s="116">
        <v>3844.4814072730301</v>
      </c>
      <c r="M2734" s="116">
        <v>10.832482131455301</v>
      </c>
      <c r="N2734" s="116">
        <v>1.92838322275963</v>
      </c>
      <c r="O2734" s="116">
        <v>0.57542462070672995</v>
      </c>
      <c r="P2734" s="116">
        <v>0.10243628109124001</v>
      </c>
      <c r="Q2734" s="116">
        <v>204.21997735591401</v>
      </c>
      <c r="R2734" s="116">
        <v>1310</v>
      </c>
      <c r="S2734" s="116" t="s">
        <v>318</v>
      </c>
      <c r="T2734" s="116">
        <v>1310</v>
      </c>
      <c r="U2734" s="116" t="s">
        <v>268</v>
      </c>
      <c r="V2734" s="116" t="s">
        <v>268</v>
      </c>
      <c r="Z2734" s="116">
        <v>0</v>
      </c>
      <c r="AA2734" s="116">
        <v>1</v>
      </c>
      <c r="AB2734" s="116">
        <v>0.57542462070672995</v>
      </c>
      <c r="AC2734" s="116">
        <v>0.10243628109124001</v>
      </c>
      <c r="AD2734" s="116">
        <v>204.219977355916</v>
      </c>
      <c r="AF2734" s="116">
        <v>-1</v>
      </c>
      <c r="AG2734" s="116">
        <v>-1</v>
      </c>
      <c r="AH2734" s="116">
        <v>-1</v>
      </c>
      <c r="AI2734" s="116">
        <v>-1</v>
      </c>
      <c r="AJ2734" s="116">
        <v>0</v>
      </c>
      <c r="AM2734" s="116" t="s">
        <v>319</v>
      </c>
      <c r="AN2734" s="116">
        <v>-1</v>
      </c>
      <c r="AQ2734" s="116">
        <v>778</v>
      </c>
      <c r="AR2734" s="116" t="s">
        <v>329</v>
      </c>
      <c r="AS2734" s="116" t="s">
        <v>250</v>
      </c>
      <c r="AT2734" s="116" t="s">
        <v>268</v>
      </c>
      <c r="AV2734" s="116">
        <v>73.119209666216307</v>
      </c>
      <c r="AW2734" s="116">
        <v>0.16562852989999999</v>
      </c>
    </row>
    <row r="2735" spans="1:49" x14ac:dyDescent="0.25">
      <c r="A2735" s="127">
        <v>200000</v>
      </c>
      <c r="B2735" s="127">
        <v>810000</v>
      </c>
      <c r="C2735" s="127">
        <v>810000</v>
      </c>
      <c r="D2735" s="116" t="s">
        <v>314</v>
      </c>
      <c r="E2735" s="116" t="s">
        <v>315</v>
      </c>
      <c r="F2735" s="116" t="s">
        <v>316</v>
      </c>
      <c r="G2735" s="116" t="s">
        <v>317</v>
      </c>
      <c r="H2735" s="116">
        <v>0.36</v>
      </c>
      <c r="I2735" s="116">
        <v>0.57999999999999996</v>
      </c>
      <c r="J2735" s="116" t="s">
        <v>332</v>
      </c>
      <c r="K2735" s="116">
        <v>0.10934777757765</v>
      </c>
      <c r="L2735" s="116">
        <v>3829.68893641559</v>
      </c>
      <c r="M2735" s="116">
        <v>9.5834507214013307</v>
      </c>
      <c r="N2735" s="116">
        <v>1.5010128401195999</v>
      </c>
      <c r="O2735" s="116">
        <v>1.04792903791019</v>
      </c>
      <c r="P2735" s="116">
        <v>0.16413241818259999</v>
      </c>
      <c r="Q2735" s="116">
        <v>418.76797401077101</v>
      </c>
      <c r="R2735" s="116">
        <v>1210</v>
      </c>
      <c r="S2735" s="116" t="s">
        <v>318</v>
      </c>
      <c r="T2735" s="116">
        <v>1210</v>
      </c>
      <c r="U2735" s="116" t="s">
        <v>333</v>
      </c>
      <c r="V2735" s="116" t="s">
        <v>332</v>
      </c>
      <c r="Z2735" s="116">
        <v>0</v>
      </c>
      <c r="AA2735" s="116">
        <v>1</v>
      </c>
      <c r="AB2735" s="116">
        <v>1.04792903791019</v>
      </c>
      <c r="AC2735" s="116">
        <v>0.16413241818259999</v>
      </c>
      <c r="AD2735" s="116">
        <v>1326.2436523814599</v>
      </c>
      <c r="AF2735" s="116">
        <v>-1</v>
      </c>
      <c r="AG2735" s="116">
        <v>-1</v>
      </c>
      <c r="AH2735" s="116">
        <v>-1</v>
      </c>
      <c r="AI2735" s="116">
        <v>-1</v>
      </c>
      <c r="AJ2735" s="116">
        <v>0</v>
      </c>
      <c r="AM2735" s="116" t="s">
        <v>319</v>
      </c>
      <c r="AN2735" s="116">
        <v>-1</v>
      </c>
      <c r="AQ2735" s="116">
        <v>778</v>
      </c>
      <c r="AR2735" s="116" t="s">
        <v>329</v>
      </c>
      <c r="AS2735" s="116" t="s">
        <v>250</v>
      </c>
      <c r="AT2735" s="116" t="s">
        <v>268</v>
      </c>
      <c r="AV2735" s="116">
        <v>86.880648124644694</v>
      </c>
      <c r="AW2735" s="116">
        <v>1.0756234001</v>
      </c>
    </row>
    <row r="2736" spans="1:49" x14ac:dyDescent="0.25">
      <c r="A2736" s="127">
        <v>200000</v>
      </c>
      <c r="B2736" s="127">
        <v>810000</v>
      </c>
      <c r="C2736" s="127">
        <v>810000</v>
      </c>
      <c r="D2736" s="116" t="s">
        <v>314</v>
      </c>
      <c r="E2736" s="116" t="s">
        <v>315</v>
      </c>
      <c r="F2736" s="116" t="s">
        <v>316</v>
      </c>
      <c r="G2736" s="116" t="s">
        <v>317</v>
      </c>
      <c r="H2736" s="116">
        <v>0.36</v>
      </c>
      <c r="I2736" s="116">
        <v>0.57999999999999996</v>
      </c>
      <c r="J2736" s="116" t="s">
        <v>332</v>
      </c>
      <c r="K2736" s="116">
        <v>7.848558258143E-2</v>
      </c>
      <c r="L2736" s="116">
        <v>3829.68893641559</v>
      </c>
      <c r="M2736" s="116">
        <v>9.5834507214013307</v>
      </c>
      <c r="N2736" s="116">
        <v>1.5010128401195999</v>
      </c>
      <c r="O2736" s="116">
        <v>0.75216271300963999</v>
      </c>
      <c r="P2736" s="116">
        <v>0.117807867219</v>
      </c>
      <c r="Q2736" s="116">
        <v>300.57536728025002</v>
      </c>
      <c r="R2736" s="116">
        <v>1310</v>
      </c>
      <c r="S2736" s="116" t="s">
        <v>318</v>
      </c>
      <c r="T2736" s="116">
        <v>1310</v>
      </c>
      <c r="U2736" s="116" t="s">
        <v>333</v>
      </c>
      <c r="V2736" s="116" t="s">
        <v>332</v>
      </c>
      <c r="Z2736" s="116">
        <v>0</v>
      </c>
      <c r="AA2736" s="116">
        <v>1</v>
      </c>
      <c r="AB2736" s="116">
        <v>0.75216271300963999</v>
      </c>
      <c r="AC2736" s="116">
        <v>0.117807867219</v>
      </c>
      <c r="AD2736" s="116">
        <v>530.657672076582</v>
      </c>
      <c r="AF2736" s="116">
        <v>-1</v>
      </c>
      <c r="AG2736" s="116">
        <v>-1</v>
      </c>
      <c r="AH2736" s="116">
        <v>-1</v>
      </c>
      <c r="AI2736" s="116">
        <v>-1</v>
      </c>
      <c r="AJ2736" s="116">
        <v>0</v>
      </c>
      <c r="AM2736" s="116" t="s">
        <v>319</v>
      </c>
      <c r="AN2736" s="116">
        <v>-1</v>
      </c>
      <c r="AQ2736" s="116">
        <v>778</v>
      </c>
      <c r="AR2736" s="116" t="s">
        <v>329</v>
      </c>
      <c r="AS2736" s="116" t="s">
        <v>250</v>
      </c>
      <c r="AT2736" s="116" t="s">
        <v>268</v>
      </c>
      <c r="AV2736" s="116">
        <v>71.417841882670302</v>
      </c>
      <c r="AW2736" s="116">
        <v>0.43037929609999998</v>
      </c>
    </row>
    <row r="2737" spans="1:49" x14ac:dyDescent="0.25">
      <c r="A2737" s="127">
        <v>200000</v>
      </c>
      <c r="B2737" s="127">
        <v>810000</v>
      </c>
      <c r="C2737" s="127">
        <v>810000</v>
      </c>
      <c r="D2737" s="116" t="s">
        <v>314</v>
      </c>
      <c r="E2737" s="116" t="s">
        <v>315</v>
      </c>
      <c r="F2737" s="116" t="s">
        <v>316</v>
      </c>
      <c r="G2737" s="116" t="s">
        <v>317</v>
      </c>
      <c r="H2737" s="116">
        <v>0.36</v>
      </c>
      <c r="I2737" s="116">
        <v>0.57999999999999996</v>
      </c>
      <c r="J2737" s="116" t="s">
        <v>332</v>
      </c>
      <c r="K2737" s="116">
        <v>1.6631852057119999E-2</v>
      </c>
      <c r="L2737" s="116">
        <v>3829.68893641559</v>
      </c>
      <c r="M2737" s="116">
        <v>9.5834507214013307</v>
      </c>
      <c r="N2737" s="116">
        <v>1.5010128401195999</v>
      </c>
      <c r="O2737" s="116">
        <v>0.15939053459512001</v>
      </c>
      <c r="P2737" s="116">
        <v>2.496462349271E-2</v>
      </c>
      <c r="Q2737" s="116">
        <v>63.694819815283999</v>
      </c>
      <c r="R2737" s="116">
        <v>1750</v>
      </c>
      <c r="S2737" s="116" t="s">
        <v>321</v>
      </c>
      <c r="T2737" s="116">
        <v>1750</v>
      </c>
      <c r="U2737" s="116" t="s">
        <v>333</v>
      </c>
      <c r="V2737" s="116" t="s">
        <v>332</v>
      </c>
      <c r="Z2737" s="116">
        <v>0</v>
      </c>
      <c r="AA2737" s="116">
        <v>1</v>
      </c>
      <c r="AB2737" s="116">
        <v>0.15939053459512001</v>
      </c>
      <c r="AC2737" s="116">
        <v>2.496462349271E-2</v>
      </c>
      <c r="AD2737" s="116">
        <v>113.092336171875</v>
      </c>
      <c r="AF2737" s="116">
        <v>-1</v>
      </c>
      <c r="AG2737" s="116">
        <v>-1</v>
      </c>
      <c r="AH2737" s="116">
        <v>-1</v>
      </c>
      <c r="AI2737" s="116">
        <v>-1</v>
      </c>
      <c r="AJ2737" s="116">
        <v>0</v>
      </c>
      <c r="AM2737" s="116" t="s">
        <v>319</v>
      </c>
      <c r="AN2737" s="116">
        <v>-1</v>
      </c>
      <c r="AQ2737" s="116">
        <v>778</v>
      </c>
      <c r="AR2737" s="116" t="s">
        <v>329</v>
      </c>
      <c r="AS2737" s="116" t="s">
        <v>250</v>
      </c>
      <c r="AT2737" s="116" t="s">
        <v>268</v>
      </c>
      <c r="AV2737" s="116">
        <v>41.947075314301102</v>
      </c>
      <c r="AW2737" s="116">
        <v>9.17212783E-2</v>
      </c>
    </row>
    <row r="2738" spans="1:49" x14ac:dyDescent="0.25">
      <c r="A2738" s="127">
        <v>200000</v>
      </c>
      <c r="B2738" s="127">
        <v>810000</v>
      </c>
      <c r="C2738" s="127">
        <v>810000</v>
      </c>
      <c r="D2738" s="116" t="s">
        <v>314</v>
      </c>
      <c r="E2738" s="116" t="s">
        <v>315</v>
      </c>
      <c r="F2738" s="116" t="s">
        <v>316</v>
      </c>
      <c r="G2738" s="116" t="s">
        <v>317</v>
      </c>
      <c r="H2738" s="116">
        <v>0.36</v>
      </c>
      <c r="I2738" s="116">
        <v>0.57999999999999996</v>
      </c>
      <c r="J2738" s="116" t="s">
        <v>332</v>
      </c>
      <c r="K2738" s="116">
        <v>4.2112381476390001E-2</v>
      </c>
      <c r="L2738" s="116">
        <v>3818.7754325349001</v>
      </c>
      <c r="M2738" s="116">
        <v>10.4840729439145</v>
      </c>
      <c r="N2738" s="116">
        <v>1.81852007596193</v>
      </c>
      <c r="O2738" s="116">
        <v>0.44150927924041999</v>
      </c>
      <c r="P2738" s="116">
        <v>7.6582211161380004E-2</v>
      </c>
      <c r="Q2738" s="116">
        <v>160.81772778757599</v>
      </c>
      <c r="R2738" s="116">
        <v>1310</v>
      </c>
      <c r="S2738" s="116" t="s">
        <v>318</v>
      </c>
      <c r="T2738" s="116">
        <v>1310</v>
      </c>
      <c r="U2738" s="116" t="s">
        <v>333</v>
      </c>
      <c r="V2738" s="116" t="s">
        <v>332</v>
      </c>
      <c r="Z2738" s="116">
        <v>0</v>
      </c>
      <c r="AA2738" s="116">
        <v>1</v>
      </c>
      <c r="AB2738" s="116">
        <v>0.44150927924041999</v>
      </c>
      <c r="AC2738" s="116">
        <v>7.6582211161380004E-2</v>
      </c>
      <c r="AD2738" s="116">
        <v>445.59517587838701</v>
      </c>
      <c r="AF2738" s="116">
        <v>-1</v>
      </c>
      <c r="AG2738" s="116">
        <v>-1</v>
      </c>
      <c r="AH2738" s="116">
        <v>-1</v>
      </c>
      <c r="AI2738" s="116">
        <v>-1</v>
      </c>
      <c r="AJ2738" s="116">
        <v>0</v>
      </c>
      <c r="AM2738" s="116" t="s">
        <v>319</v>
      </c>
      <c r="AN2738" s="116">
        <v>-1</v>
      </c>
      <c r="AQ2738" s="116">
        <v>778</v>
      </c>
      <c r="AR2738" s="116" t="s">
        <v>329</v>
      </c>
      <c r="AS2738" s="116" t="s">
        <v>250</v>
      </c>
      <c r="AT2738" s="116" t="s">
        <v>268</v>
      </c>
      <c r="AV2738" s="116">
        <v>58.315685624067498</v>
      </c>
      <c r="AW2738" s="116">
        <v>0.36139105910000002</v>
      </c>
    </row>
    <row r="2739" spans="1:49" x14ac:dyDescent="0.25">
      <c r="A2739" s="127">
        <v>200000</v>
      </c>
      <c r="B2739" s="127">
        <v>810000</v>
      </c>
      <c r="C2739" s="127">
        <v>810000</v>
      </c>
      <c r="D2739" s="116" t="s">
        <v>314</v>
      </c>
      <c r="E2739" s="116" t="s">
        <v>315</v>
      </c>
      <c r="F2739" s="116" t="s">
        <v>316</v>
      </c>
      <c r="G2739" s="116" t="s">
        <v>317</v>
      </c>
      <c r="H2739" s="116">
        <v>0.36</v>
      </c>
      <c r="I2739" s="116">
        <v>0.57999999999999996</v>
      </c>
      <c r="J2739" s="116" t="s">
        <v>332</v>
      </c>
      <c r="K2739" s="116">
        <v>3.8575359786929997E-2</v>
      </c>
      <c r="L2739" s="116">
        <v>3818.7754325349001</v>
      </c>
      <c r="M2739" s="116">
        <v>10.4840729439145</v>
      </c>
      <c r="N2739" s="116">
        <v>1.81852007596193</v>
      </c>
      <c r="O2739" s="116">
        <v>0.40442688584398001</v>
      </c>
      <c r="P2739" s="116">
        <v>7.0150066209989995E-2</v>
      </c>
      <c r="Q2739" s="116">
        <v>147.310636255546</v>
      </c>
      <c r="R2739" s="116">
        <v>1310</v>
      </c>
      <c r="S2739" s="116" t="s">
        <v>318</v>
      </c>
      <c r="T2739" s="116">
        <v>1310</v>
      </c>
      <c r="U2739" s="116" t="s">
        <v>333</v>
      </c>
      <c r="V2739" s="116" t="s">
        <v>332</v>
      </c>
      <c r="Z2739" s="116">
        <v>0</v>
      </c>
      <c r="AA2739" s="116">
        <v>1</v>
      </c>
      <c r="AB2739" s="116">
        <v>0.40442688584398001</v>
      </c>
      <c r="AC2739" s="116">
        <v>7.0150066209989995E-2</v>
      </c>
      <c r="AD2739" s="116">
        <v>393.40899449205898</v>
      </c>
      <c r="AF2739" s="116">
        <v>-1</v>
      </c>
      <c r="AG2739" s="116">
        <v>-1</v>
      </c>
      <c r="AH2739" s="116">
        <v>-1</v>
      </c>
      <c r="AI2739" s="116">
        <v>-1</v>
      </c>
      <c r="AJ2739" s="116">
        <v>0</v>
      </c>
      <c r="AM2739" s="116" t="s">
        <v>319</v>
      </c>
      <c r="AN2739" s="116">
        <v>-1</v>
      </c>
      <c r="AQ2739" s="116">
        <v>778</v>
      </c>
      <c r="AR2739" s="116" t="s">
        <v>329</v>
      </c>
      <c r="AS2739" s="116" t="s">
        <v>250</v>
      </c>
      <c r="AT2739" s="116" t="s">
        <v>268</v>
      </c>
      <c r="AV2739" s="116">
        <v>53.752728036692197</v>
      </c>
      <c r="AW2739" s="116">
        <v>0.31906649999999998</v>
      </c>
    </row>
    <row r="2740" spans="1:49" x14ac:dyDescent="0.25">
      <c r="A2740" s="127">
        <v>200000</v>
      </c>
      <c r="B2740" s="127">
        <v>810000</v>
      </c>
      <c r="C2740" s="127">
        <v>810000</v>
      </c>
      <c r="D2740" s="116" t="s">
        <v>314</v>
      </c>
      <c r="E2740" s="116" t="s">
        <v>315</v>
      </c>
      <c r="F2740" s="116" t="s">
        <v>316</v>
      </c>
      <c r="G2740" s="116" t="s">
        <v>317</v>
      </c>
      <c r="H2740" s="116">
        <v>0.36</v>
      </c>
      <c r="I2740" s="116">
        <v>0.57999999999999996</v>
      </c>
      <c r="J2740" s="116" t="s">
        <v>332</v>
      </c>
      <c r="K2740" s="116">
        <v>2.2918006456399999E-2</v>
      </c>
      <c r="L2740" s="116">
        <v>3818.7754325349001</v>
      </c>
      <c r="M2740" s="116">
        <v>10.4840729439145</v>
      </c>
      <c r="N2740" s="116">
        <v>1.81852007596193</v>
      </c>
      <c r="O2740" s="116">
        <v>0.24027405141802</v>
      </c>
      <c r="P2740" s="116">
        <v>4.1676854841989998E-2</v>
      </c>
      <c r="Q2740" s="116">
        <v>87.5187200183843</v>
      </c>
      <c r="R2740" s="116">
        <v>1310</v>
      </c>
      <c r="S2740" s="116" t="s">
        <v>318</v>
      </c>
      <c r="T2740" s="116">
        <v>1310</v>
      </c>
      <c r="U2740" s="116" t="s">
        <v>333</v>
      </c>
      <c r="V2740" s="116" t="s">
        <v>332</v>
      </c>
      <c r="Z2740" s="116">
        <v>0</v>
      </c>
      <c r="AA2740" s="116">
        <v>1</v>
      </c>
      <c r="AB2740" s="116">
        <v>0.24027405141802</v>
      </c>
      <c r="AC2740" s="116">
        <v>4.1676854841989998E-2</v>
      </c>
      <c r="AD2740" s="116">
        <v>228.416134008157</v>
      </c>
      <c r="AF2740" s="116">
        <v>-1</v>
      </c>
      <c r="AG2740" s="116">
        <v>-1</v>
      </c>
      <c r="AH2740" s="116">
        <v>-1</v>
      </c>
      <c r="AI2740" s="116">
        <v>-1</v>
      </c>
      <c r="AJ2740" s="116">
        <v>0</v>
      </c>
      <c r="AM2740" s="116" t="s">
        <v>319</v>
      </c>
      <c r="AN2740" s="116">
        <v>-1</v>
      </c>
      <c r="AQ2740" s="116">
        <v>778</v>
      </c>
      <c r="AR2740" s="116" t="s">
        <v>329</v>
      </c>
      <c r="AS2740" s="116" t="s">
        <v>250</v>
      </c>
      <c r="AT2740" s="116" t="s">
        <v>268</v>
      </c>
      <c r="AV2740" s="116">
        <v>38.685698780331002</v>
      </c>
      <c r="AW2740" s="116">
        <v>0.18525233899999999</v>
      </c>
    </row>
    <row r="2741" spans="1:49" x14ac:dyDescent="0.25">
      <c r="A2741" s="127">
        <v>200000</v>
      </c>
      <c r="B2741" s="127">
        <v>810000</v>
      </c>
      <c r="C2741" s="127">
        <v>810000</v>
      </c>
      <c r="D2741" s="116" t="s">
        <v>314</v>
      </c>
      <c r="E2741" s="116" t="s">
        <v>315</v>
      </c>
      <c r="F2741" s="116" t="s">
        <v>316</v>
      </c>
      <c r="G2741" s="116" t="s">
        <v>317</v>
      </c>
      <c r="H2741" s="116">
        <v>0.36</v>
      </c>
      <c r="I2741" s="116">
        <v>0.57999999999999996</v>
      </c>
      <c r="J2741" s="116" t="s">
        <v>268</v>
      </c>
      <c r="K2741" s="116">
        <v>0.22886701492176001</v>
      </c>
      <c r="L2741" s="116">
        <v>3850.4354042254099</v>
      </c>
      <c r="M2741" s="116">
        <v>11.503296903931901</v>
      </c>
      <c r="N2741" s="116">
        <v>2.1281254626147099</v>
      </c>
      <c r="O2741" s="116">
        <v>2.63272522416174</v>
      </c>
      <c r="P2741" s="116">
        <v>0.48705772200762998</v>
      </c>
      <c r="Q2741" s="116">
        <v>881.23765711416502</v>
      </c>
      <c r="R2741" s="116">
        <v>1210</v>
      </c>
      <c r="S2741" s="116" t="s">
        <v>318</v>
      </c>
      <c r="T2741" s="116">
        <v>1210</v>
      </c>
      <c r="U2741" s="116" t="s">
        <v>268</v>
      </c>
      <c r="V2741" s="116" t="s">
        <v>268</v>
      </c>
      <c r="Z2741" s="116">
        <v>0</v>
      </c>
      <c r="AA2741" s="116">
        <v>1</v>
      </c>
      <c r="AB2741" s="116">
        <v>2.63272522416174</v>
      </c>
      <c r="AC2741" s="116">
        <v>0.48705772200762998</v>
      </c>
      <c r="AD2741" s="116">
        <v>881.23765711416502</v>
      </c>
      <c r="AF2741" s="116">
        <v>-1</v>
      </c>
      <c r="AG2741" s="116">
        <v>-1</v>
      </c>
      <c r="AH2741" s="116">
        <v>-1</v>
      </c>
      <c r="AI2741" s="116">
        <v>-1</v>
      </c>
      <c r="AJ2741" s="116">
        <v>0</v>
      </c>
      <c r="AM2741" s="116" t="s">
        <v>319</v>
      </c>
      <c r="AN2741" s="116">
        <v>-1</v>
      </c>
      <c r="AQ2741" s="116">
        <v>778</v>
      </c>
      <c r="AR2741" s="116" t="s">
        <v>329</v>
      </c>
      <c r="AS2741" s="116" t="s">
        <v>250</v>
      </c>
      <c r="AT2741" s="116" t="s">
        <v>268</v>
      </c>
      <c r="AV2741" s="116">
        <v>153.132652812733</v>
      </c>
      <c r="AW2741" s="116">
        <v>0.71471018419999999</v>
      </c>
    </row>
    <row r="2742" spans="1:49" x14ac:dyDescent="0.25">
      <c r="A2742" s="127">
        <v>200000</v>
      </c>
      <c r="B2742" s="127">
        <v>810000</v>
      </c>
      <c r="C2742" s="127">
        <v>810000</v>
      </c>
      <c r="D2742" s="116" t="s">
        <v>314</v>
      </c>
      <c r="E2742" s="116" t="s">
        <v>315</v>
      </c>
      <c r="F2742" s="116" t="s">
        <v>316</v>
      </c>
      <c r="G2742" s="116" t="s">
        <v>317</v>
      </c>
      <c r="H2742" s="116">
        <v>0.36</v>
      </c>
      <c r="I2742" s="116">
        <v>0.57999999999999996</v>
      </c>
      <c r="J2742" s="116" t="s">
        <v>268</v>
      </c>
      <c r="K2742" s="116">
        <v>1.91049513076E-3</v>
      </c>
      <c r="L2742" s="116">
        <v>3850.4354042254099</v>
      </c>
      <c r="M2742" s="116">
        <v>11.503296903931901</v>
      </c>
      <c r="N2742" s="116">
        <v>2.1281254626147099</v>
      </c>
      <c r="O2742" s="116">
        <v>2.197699272271E-2</v>
      </c>
      <c r="P2742" s="116">
        <v>4.0657733339799999E-3</v>
      </c>
      <c r="Q2742" s="116">
        <v>7.3562380911016598</v>
      </c>
      <c r="R2742" s="116">
        <v>1310</v>
      </c>
      <c r="S2742" s="116" t="s">
        <v>318</v>
      </c>
      <c r="T2742" s="116">
        <v>1310</v>
      </c>
      <c r="U2742" s="116" t="s">
        <v>268</v>
      </c>
      <c r="V2742" s="116" t="s">
        <v>268</v>
      </c>
      <c r="Z2742" s="116">
        <v>0</v>
      </c>
      <c r="AA2742" s="116">
        <v>1</v>
      </c>
      <c r="AB2742" s="116">
        <v>2.197699272271E-2</v>
      </c>
      <c r="AC2742" s="116">
        <v>4.0657733339799999E-3</v>
      </c>
      <c r="AD2742" s="116">
        <v>7.3562380911010896</v>
      </c>
      <c r="AF2742" s="116">
        <v>-1</v>
      </c>
      <c r="AG2742" s="116">
        <v>-1</v>
      </c>
      <c r="AH2742" s="116">
        <v>-1</v>
      </c>
      <c r="AI2742" s="116">
        <v>-1</v>
      </c>
      <c r="AJ2742" s="116">
        <v>0</v>
      </c>
      <c r="AM2742" s="116" t="s">
        <v>319</v>
      </c>
      <c r="AN2742" s="116">
        <v>-1</v>
      </c>
      <c r="AQ2742" s="116">
        <v>778</v>
      </c>
      <c r="AR2742" s="116" t="s">
        <v>329</v>
      </c>
      <c r="AS2742" s="116" t="s">
        <v>250</v>
      </c>
      <c r="AT2742" s="116" t="s">
        <v>268</v>
      </c>
      <c r="AV2742" s="116">
        <v>48.686941772013398</v>
      </c>
      <c r="AW2742" s="116">
        <v>5.9661298E-3</v>
      </c>
    </row>
    <row r="2743" spans="1:49" x14ac:dyDescent="0.25">
      <c r="A2743" s="127">
        <v>200000</v>
      </c>
      <c r="B2743" s="127">
        <v>810000</v>
      </c>
      <c r="C2743" s="127">
        <v>810000</v>
      </c>
      <c r="D2743" s="116" t="s">
        <v>314</v>
      </c>
      <c r="E2743" s="116" t="s">
        <v>315</v>
      </c>
      <c r="F2743" s="116" t="s">
        <v>316</v>
      </c>
      <c r="G2743" s="116" t="s">
        <v>317</v>
      </c>
      <c r="H2743" s="116">
        <v>0.36</v>
      </c>
      <c r="I2743" s="116">
        <v>0.57999999999999996</v>
      </c>
      <c r="J2743" s="116" t="s">
        <v>268</v>
      </c>
      <c r="K2743" s="116">
        <v>3.1634004689500002E-3</v>
      </c>
      <c r="L2743" s="116">
        <v>3850.4354042254099</v>
      </c>
      <c r="M2743" s="116">
        <v>11.503296903931901</v>
      </c>
      <c r="N2743" s="116">
        <v>2.1281254626147099</v>
      </c>
      <c r="O2743" s="116">
        <v>3.6389534820399999E-2</v>
      </c>
      <c r="P2743" s="116">
        <v>6.7321130864200001E-3</v>
      </c>
      <c r="Q2743" s="116">
        <v>12.1804691633999</v>
      </c>
      <c r="R2743" s="116">
        <v>1310</v>
      </c>
      <c r="S2743" s="116" t="s">
        <v>318</v>
      </c>
      <c r="T2743" s="116">
        <v>1310</v>
      </c>
      <c r="U2743" s="116" t="s">
        <v>268</v>
      </c>
      <c r="V2743" s="116" t="s">
        <v>268</v>
      </c>
      <c r="Z2743" s="116">
        <v>0</v>
      </c>
      <c r="AA2743" s="116">
        <v>1</v>
      </c>
      <c r="AB2743" s="116">
        <v>3.6389534820399999E-2</v>
      </c>
      <c r="AC2743" s="116">
        <v>6.7321130864200001E-3</v>
      </c>
      <c r="AD2743" s="116">
        <v>12.1804691634009</v>
      </c>
      <c r="AF2743" s="116">
        <v>-1</v>
      </c>
      <c r="AG2743" s="116">
        <v>-1</v>
      </c>
      <c r="AH2743" s="116">
        <v>-1</v>
      </c>
      <c r="AI2743" s="116">
        <v>-1</v>
      </c>
      <c r="AJ2743" s="116">
        <v>0</v>
      </c>
      <c r="AM2743" s="116" t="s">
        <v>319</v>
      </c>
      <c r="AN2743" s="116">
        <v>-1</v>
      </c>
      <c r="AQ2743" s="116">
        <v>778</v>
      </c>
      <c r="AR2743" s="116" t="s">
        <v>329</v>
      </c>
      <c r="AS2743" s="116" t="s">
        <v>250</v>
      </c>
      <c r="AT2743" s="116" t="s">
        <v>268</v>
      </c>
      <c r="AV2743" s="116">
        <v>23.928193898938002</v>
      </c>
      <c r="AW2743" s="116">
        <v>9.8787260000000009E-3</v>
      </c>
    </row>
    <row r="2744" spans="1:49" x14ac:dyDescent="0.25">
      <c r="A2744" s="127">
        <v>200000</v>
      </c>
      <c r="B2744" s="127">
        <v>810000</v>
      </c>
      <c r="C2744" s="127">
        <v>810000</v>
      </c>
      <c r="D2744" s="116" t="s">
        <v>314</v>
      </c>
      <c r="E2744" s="116" t="s">
        <v>315</v>
      </c>
      <c r="F2744" s="116" t="s">
        <v>316</v>
      </c>
      <c r="G2744" s="116" t="s">
        <v>317</v>
      </c>
      <c r="H2744" s="116">
        <v>0.36</v>
      </c>
      <c r="I2744" s="116">
        <v>0.57999999999999996</v>
      </c>
      <c r="J2744" s="116" t="s">
        <v>268</v>
      </c>
      <c r="K2744" s="116">
        <v>0.15099769565453999</v>
      </c>
      <c r="L2744" s="116">
        <v>3850.4354042254099</v>
      </c>
      <c r="M2744" s="116">
        <v>11.503296903931901</v>
      </c>
      <c r="N2744" s="116">
        <v>2.1281254626147099</v>
      </c>
      <c r="O2744" s="116">
        <v>1.73697132492373</v>
      </c>
      <c r="P2744" s="116">
        <v>0.32134204091856999</v>
      </c>
      <c r="Q2744" s="116">
        <v>581.40687330469405</v>
      </c>
      <c r="R2744" s="116">
        <v>1310</v>
      </c>
      <c r="S2744" s="116" t="s">
        <v>318</v>
      </c>
      <c r="T2744" s="116">
        <v>1310</v>
      </c>
      <c r="U2744" s="116" t="s">
        <v>268</v>
      </c>
      <c r="V2744" s="116" t="s">
        <v>268</v>
      </c>
      <c r="Z2744" s="116">
        <v>0</v>
      </c>
      <c r="AA2744" s="116">
        <v>1</v>
      </c>
      <c r="AB2744" s="116">
        <v>1.73697132492373</v>
      </c>
      <c r="AC2744" s="116">
        <v>0.32134204091856999</v>
      </c>
      <c r="AD2744" s="116">
        <v>581.40687330469405</v>
      </c>
      <c r="AF2744" s="116">
        <v>-1</v>
      </c>
      <c r="AG2744" s="116">
        <v>-1</v>
      </c>
      <c r="AH2744" s="116">
        <v>-1</v>
      </c>
      <c r="AI2744" s="116">
        <v>-1</v>
      </c>
      <c r="AJ2744" s="116">
        <v>0</v>
      </c>
      <c r="AM2744" s="116" t="s">
        <v>319</v>
      </c>
      <c r="AN2744" s="116">
        <v>-1</v>
      </c>
      <c r="AQ2744" s="116">
        <v>778</v>
      </c>
      <c r="AR2744" s="116" t="s">
        <v>329</v>
      </c>
      <c r="AS2744" s="116" t="s">
        <v>250</v>
      </c>
      <c r="AT2744" s="116" t="s">
        <v>268</v>
      </c>
      <c r="AV2744" s="116">
        <v>98.9523014270206</v>
      </c>
      <c r="AW2744" s="116">
        <v>0.4715384212</v>
      </c>
    </row>
    <row r="2745" spans="1:49" x14ac:dyDescent="0.25">
      <c r="A2745" s="127">
        <v>200000</v>
      </c>
      <c r="B2745" s="127">
        <v>810000</v>
      </c>
      <c r="C2745" s="127">
        <v>810000</v>
      </c>
      <c r="D2745" s="116" t="s">
        <v>314</v>
      </c>
      <c r="E2745" s="116" t="s">
        <v>315</v>
      </c>
      <c r="F2745" s="116" t="s">
        <v>316</v>
      </c>
      <c r="G2745" s="116" t="s">
        <v>317</v>
      </c>
      <c r="H2745" s="116">
        <v>0.36</v>
      </c>
      <c r="I2745" s="116">
        <v>0.57999999999999996</v>
      </c>
      <c r="J2745" s="116" t="s">
        <v>268</v>
      </c>
      <c r="K2745" s="116">
        <v>9.3572174280940001E-2</v>
      </c>
      <c r="L2745" s="116">
        <v>3850.4354042254099</v>
      </c>
      <c r="M2745" s="116">
        <v>11.503296903931901</v>
      </c>
      <c r="N2745" s="116">
        <v>2.1281254626147099</v>
      </c>
      <c r="O2745" s="116">
        <v>1.07638850270019</v>
      </c>
      <c r="P2745" s="116">
        <v>0.19913332667950001</v>
      </c>
      <c r="Q2745" s="116">
        <v>360.293612701705</v>
      </c>
      <c r="R2745" s="116">
        <v>1310</v>
      </c>
      <c r="S2745" s="116" t="s">
        <v>318</v>
      </c>
      <c r="T2745" s="116">
        <v>1310</v>
      </c>
      <c r="U2745" s="116" t="s">
        <v>268</v>
      </c>
      <c r="V2745" s="116" t="s">
        <v>268</v>
      </c>
      <c r="Z2745" s="116">
        <v>0</v>
      </c>
      <c r="AA2745" s="116">
        <v>1</v>
      </c>
      <c r="AB2745" s="116">
        <v>1.07638850270019</v>
      </c>
      <c r="AC2745" s="116">
        <v>0.19913332667950001</v>
      </c>
      <c r="AD2745" s="116">
        <v>360.29361270170301</v>
      </c>
      <c r="AF2745" s="116">
        <v>-1</v>
      </c>
      <c r="AG2745" s="116">
        <v>-1</v>
      </c>
      <c r="AH2745" s="116">
        <v>-1</v>
      </c>
      <c r="AI2745" s="116">
        <v>-1</v>
      </c>
      <c r="AJ2745" s="116">
        <v>0</v>
      </c>
      <c r="AM2745" s="116" t="s">
        <v>319</v>
      </c>
      <c r="AN2745" s="116">
        <v>-1</v>
      </c>
      <c r="AQ2745" s="116">
        <v>778</v>
      </c>
      <c r="AR2745" s="116" t="s">
        <v>329</v>
      </c>
      <c r="AS2745" s="116" t="s">
        <v>250</v>
      </c>
      <c r="AT2745" s="116" t="s">
        <v>268</v>
      </c>
      <c r="AV2745" s="116">
        <v>90.671118625203903</v>
      </c>
      <c r="AW2745" s="116">
        <v>0.2922089316</v>
      </c>
    </row>
    <row r="2746" spans="1:49" x14ac:dyDescent="0.25">
      <c r="A2746" s="127">
        <v>200000</v>
      </c>
      <c r="B2746" s="127">
        <v>810000</v>
      </c>
      <c r="C2746" s="127">
        <v>810000</v>
      </c>
      <c r="D2746" s="116" t="s">
        <v>314</v>
      </c>
      <c r="E2746" s="116" t="s">
        <v>315</v>
      </c>
      <c r="F2746" s="116" t="s">
        <v>316</v>
      </c>
      <c r="G2746" s="116" t="s">
        <v>317</v>
      </c>
      <c r="H2746" s="116">
        <v>0.36</v>
      </c>
      <c r="I2746" s="116">
        <v>0.57999999999999996</v>
      </c>
      <c r="J2746" s="116" t="s">
        <v>268</v>
      </c>
      <c r="K2746" s="116">
        <v>0.13925267325696</v>
      </c>
      <c r="L2746" s="116">
        <v>3850.4354042254099</v>
      </c>
      <c r="M2746" s="116">
        <v>11.503296903931901</v>
      </c>
      <c r="N2746" s="116">
        <v>2.1281254626147099</v>
      </c>
      <c r="O2746" s="116">
        <v>1.6018648451411199</v>
      </c>
      <c r="P2746" s="116">
        <v>0.29634715969531</v>
      </c>
      <c r="Q2746" s="116">
        <v>536.18342324165906</v>
      </c>
      <c r="R2746" s="116">
        <v>1310</v>
      </c>
      <c r="S2746" s="116" t="s">
        <v>318</v>
      </c>
      <c r="T2746" s="116">
        <v>1310</v>
      </c>
      <c r="U2746" s="116" t="s">
        <v>268</v>
      </c>
      <c r="V2746" s="116" t="s">
        <v>268</v>
      </c>
      <c r="Z2746" s="116">
        <v>0</v>
      </c>
      <c r="AA2746" s="116">
        <v>1</v>
      </c>
      <c r="AB2746" s="116">
        <v>1.6018648451411199</v>
      </c>
      <c r="AC2746" s="116">
        <v>0.29634715969531</v>
      </c>
      <c r="AD2746" s="116">
        <v>536.18342324165906</v>
      </c>
      <c r="AF2746" s="116">
        <v>-1</v>
      </c>
      <c r="AG2746" s="116">
        <v>-1</v>
      </c>
      <c r="AH2746" s="116">
        <v>-1</v>
      </c>
      <c r="AI2746" s="116">
        <v>-1</v>
      </c>
      <c r="AJ2746" s="116">
        <v>0</v>
      </c>
      <c r="AM2746" s="116" t="s">
        <v>319</v>
      </c>
      <c r="AN2746" s="116">
        <v>-1</v>
      </c>
      <c r="AQ2746" s="116">
        <v>778</v>
      </c>
      <c r="AR2746" s="116" t="s">
        <v>329</v>
      </c>
      <c r="AS2746" s="116" t="s">
        <v>250</v>
      </c>
      <c r="AT2746" s="116" t="s">
        <v>268</v>
      </c>
      <c r="AV2746" s="116">
        <v>94.968238267091905</v>
      </c>
      <c r="AW2746" s="116">
        <v>0.43486084609999998</v>
      </c>
    </row>
    <row r="2747" spans="1:49" x14ac:dyDescent="0.25">
      <c r="A2747" s="127">
        <v>200000</v>
      </c>
      <c r="B2747" s="127">
        <v>810000</v>
      </c>
      <c r="C2747" s="127">
        <v>810000</v>
      </c>
      <c r="D2747" s="116" t="s">
        <v>314</v>
      </c>
      <c r="E2747" s="116" t="s">
        <v>315</v>
      </c>
      <c r="F2747" s="116" t="s">
        <v>316</v>
      </c>
      <c r="G2747" s="116" t="s">
        <v>317</v>
      </c>
      <c r="H2747" s="116">
        <v>0.36</v>
      </c>
      <c r="I2747" s="116">
        <v>0.57999999999999996</v>
      </c>
      <c r="J2747" s="116" t="s">
        <v>268</v>
      </c>
      <c r="K2747" s="116">
        <v>0.31846500782873</v>
      </c>
      <c r="L2747" s="116">
        <v>3872.0976475663801</v>
      </c>
      <c r="M2747" s="116">
        <v>10.970403206867701</v>
      </c>
      <c r="N2747" s="116">
        <v>1.8737356857466401</v>
      </c>
      <c r="O2747" s="116">
        <v>3.49368954315955</v>
      </c>
      <c r="P2747" s="116">
        <v>0.59671924983029001</v>
      </c>
      <c r="Q2747" s="116">
        <v>1233.1276076458601</v>
      </c>
      <c r="R2747" s="116">
        <v>1210</v>
      </c>
      <c r="S2747" s="116" t="s">
        <v>318</v>
      </c>
      <c r="T2747" s="116">
        <v>1210</v>
      </c>
      <c r="U2747" s="116" t="s">
        <v>268</v>
      </c>
      <c r="V2747" s="116" t="s">
        <v>268</v>
      </c>
      <c r="Z2747" s="116">
        <v>0</v>
      </c>
      <c r="AA2747" s="116">
        <v>1</v>
      </c>
      <c r="AB2747" s="116">
        <v>3.49368954315955</v>
      </c>
      <c r="AC2747" s="116">
        <v>0.59671924983029001</v>
      </c>
      <c r="AD2747" s="116">
        <v>1233.1276076458601</v>
      </c>
      <c r="AF2747" s="116">
        <v>-1</v>
      </c>
      <c r="AG2747" s="116">
        <v>-1</v>
      </c>
      <c r="AH2747" s="116">
        <v>-1</v>
      </c>
      <c r="AI2747" s="116">
        <v>-1</v>
      </c>
      <c r="AJ2747" s="116">
        <v>0</v>
      </c>
      <c r="AM2747" s="116" t="s">
        <v>319</v>
      </c>
      <c r="AN2747" s="116">
        <v>-1</v>
      </c>
      <c r="AQ2747" s="116">
        <v>778</v>
      </c>
      <c r="AR2747" s="116" t="s">
        <v>329</v>
      </c>
      <c r="AS2747" s="116" t="s">
        <v>250</v>
      </c>
      <c r="AT2747" s="116" t="s">
        <v>268</v>
      </c>
      <c r="AV2747" s="116">
        <v>180.638459645659</v>
      </c>
      <c r="AW2747" s="116">
        <v>1.0001034935999999</v>
      </c>
    </row>
    <row r="2748" spans="1:49" x14ac:dyDescent="0.25">
      <c r="A2748" s="127">
        <v>200000</v>
      </c>
      <c r="B2748" s="127">
        <v>810000</v>
      </c>
      <c r="C2748" s="127">
        <v>810000</v>
      </c>
      <c r="D2748" s="116" t="s">
        <v>314</v>
      </c>
      <c r="E2748" s="116" t="s">
        <v>315</v>
      </c>
      <c r="F2748" s="116" t="s">
        <v>316</v>
      </c>
      <c r="G2748" s="116" t="s">
        <v>317</v>
      </c>
      <c r="H2748" s="116">
        <v>0.36</v>
      </c>
      <c r="I2748" s="116">
        <v>0.57999999999999996</v>
      </c>
      <c r="J2748" s="116" t="s">
        <v>268</v>
      </c>
      <c r="K2748" s="116">
        <v>0.18175932217037999</v>
      </c>
      <c r="L2748" s="116">
        <v>3872.0976475663801</v>
      </c>
      <c r="M2748" s="116">
        <v>10.970403206867701</v>
      </c>
      <c r="N2748" s="116">
        <v>1.8737356857466401</v>
      </c>
      <c r="O2748" s="116">
        <v>1.99397305081612</v>
      </c>
      <c r="P2748" s="116">
        <v>0.34056892816777001</v>
      </c>
      <c r="Q2748" s="116">
        <v>703.78984379921496</v>
      </c>
      <c r="R2748" s="116">
        <v>1310</v>
      </c>
      <c r="S2748" s="116" t="s">
        <v>318</v>
      </c>
      <c r="T2748" s="116">
        <v>1310</v>
      </c>
      <c r="U2748" s="116" t="s">
        <v>268</v>
      </c>
      <c r="V2748" s="116" t="s">
        <v>268</v>
      </c>
      <c r="Z2748" s="116">
        <v>0</v>
      </c>
      <c r="AA2748" s="116">
        <v>1</v>
      </c>
      <c r="AB2748" s="116">
        <v>1.99397305081612</v>
      </c>
      <c r="AC2748" s="116">
        <v>0.34056892816777001</v>
      </c>
      <c r="AD2748" s="116">
        <v>703.78984379921496</v>
      </c>
      <c r="AF2748" s="116">
        <v>-1</v>
      </c>
      <c r="AG2748" s="116">
        <v>-1</v>
      </c>
      <c r="AH2748" s="116">
        <v>-1</v>
      </c>
      <c r="AI2748" s="116">
        <v>-1</v>
      </c>
      <c r="AJ2748" s="116">
        <v>0</v>
      </c>
      <c r="AM2748" s="116" t="s">
        <v>319</v>
      </c>
      <c r="AN2748" s="116">
        <v>-1</v>
      </c>
      <c r="AQ2748" s="116">
        <v>778</v>
      </c>
      <c r="AR2748" s="116" t="s">
        <v>329</v>
      </c>
      <c r="AS2748" s="116" t="s">
        <v>250</v>
      </c>
      <c r="AT2748" s="116" t="s">
        <v>268</v>
      </c>
      <c r="AV2748" s="116">
        <v>114.877846551037</v>
      </c>
      <c r="AW2748" s="116">
        <v>0.5707946827</v>
      </c>
    </row>
    <row r="2749" spans="1:49" x14ac:dyDescent="0.25">
      <c r="A2749" s="127">
        <v>200000</v>
      </c>
      <c r="B2749" s="127">
        <v>810000</v>
      </c>
      <c r="C2749" s="127">
        <v>810000</v>
      </c>
      <c r="D2749" s="116" t="s">
        <v>314</v>
      </c>
      <c r="E2749" s="116" t="s">
        <v>315</v>
      </c>
      <c r="F2749" s="116" t="s">
        <v>316</v>
      </c>
      <c r="G2749" s="116" t="s">
        <v>317</v>
      </c>
      <c r="H2749" s="116">
        <v>0.36</v>
      </c>
      <c r="I2749" s="116">
        <v>0.57999999999999996</v>
      </c>
      <c r="J2749" s="116" t="s">
        <v>268</v>
      </c>
      <c r="K2749" s="116">
        <v>5.4236929593490003E-2</v>
      </c>
      <c r="L2749" s="116">
        <v>3872.0976475663801</v>
      </c>
      <c r="M2749" s="116">
        <v>10.970403206867701</v>
      </c>
      <c r="N2749" s="116">
        <v>1.8737356857466401</v>
      </c>
      <c r="O2749" s="116">
        <v>0.59500098634317999</v>
      </c>
      <c r="P2749" s="116">
        <v>0.10162567046466001</v>
      </c>
      <c r="Q2749" s="116">
        <v>210.01068749020999</v>
      </c>
      <c r="R2749" s="116">
        <v>1310</v>
      </c>
      <c r="S2749" s="116" t="s">
        <v>318</v>
      </c>
      <c r="T2749" s="116">
        <v>1310</v>
      </c>
      <c r="U2749" s="116" t="s">
        <v>268</v>
      </c>
      <c r="V2749" s="116" t="s">
        <v>268</v>
      </c>
      <c r="Z2749" s="116">
        <v>0</v>
      </c>
      <c r="AA2749" s="116">
        <v>1</v>
      </c>
      <c r="AB2749" s="116">
        <v>0.59500098634317999</v>
      </c>
      <c r="AC2749" s="116">
        <v>0.10162567046466001</v>
      </c>
      <c r="AD2749" s="116">
        <v>210.01068749020999</v>
      </c>
      <c r="AF2749" s="116">
        <v>-1</v>
      </c>
      <c r="AG2749" s="116">
        <v>-1</v>
      </c>
      <c r="AH2749" s="116">
        <v>-1</v>
      </c>
      <c r="AI2749" s="116">
        <v>-1</v>
      </c>
      <c r="AJ2749" s="116">
        <v>0</v>
      </c>
      <c r="AM2749" s="116" t="s">
        <v>319</v>
      </c>
      <c r="AN2749" s="116">
        <v>-1</v>
      </c>
      <c r="AQ2749" s="116">
        <v>778</v>
      </c>
      <c r="AR2749" s="116" t="s">
        <v>329</v>
      </c>
      <c r="AS2749" s="116" t="s">
        <v>250</v>
      </c>
      <c r="AT2749" s="116" t="s">
        <v>268</v>
      </c>
      <c r="AV2749" s="116">
        <v>64.660716748478094</v>
      </c>
      <c r="AW2749" s="116">
        <v>0.17032496959999999</v>
      </c>
    </row>
    <row r="2750" spans="1:49" x14ac:dyDescent="0.25">
      <c r="A2750" s="127">
        <v>200000</v>
      </c>
      <c r="B2750" s="127">
        <v>810000</v>
      </c>
      <c r="C2750" s="127">
        <v>810000</v>
      </c>
      <c r="D2750" s="116" t="s">
        <v>314</v>
      </c>
      <c r="E2750" s="116" t="s">
        <v>315</v>
      </c>
      <c r="F2750" s="116" t="s">
        <v>316</v>
      </c>
      <c r="G2750" s="116" t="s">
        <v>317</v>
      </c>
      <c r="H2750" s="116">
        <v>0.36</v>
      </c>
      <c r="I2750" s="116">
        <v>0.57999999999999996</v>
      </c>
      <c r="J2750" s="116" t="s">
        <v>268</v>
      </c>
      <c r="K2750" s="116">
        <v>6.3302097735890003E-2</v>
      </c>
      <c r="L2750" s="116">
        <v>3872.0976475663801</v>
      </c>
      <c r="M2750" s="116">
        <v>10.970403206867701</v>
      </c>
      <c r="N2750" s="116">
        <v>1.8737356857466401</v>
      </c>
      <c r="O2750" s="116">
        <v>0.69444953600329995</v>
      </c>
      <c r="P2750" s="116">
        <v>0.11861139951036</v>
      </c>
      <c r="Q2750" s="116">
        <v>245.11190372917201</v>
      </c>
      <c r="R2750" s="116">
        <v>1750</v>
      </c>
      <c r="S2750" s="116" t="s">
        <v>321</v>
      </c>
      <c r="T2750" s="116">
        <v>1750</v>
      </c>
      <c r="U2750" s="116" t="s">
        <v>268</v>
      </c>
      <c r="V2750" s="116" t="s">
        <v>268</v>
      </c>
      <c r="Z2750" s="116">
        <v>0</v>
      </c>
      <c r="AA2750" s="116">
        <v>1</v>
      </c>
      <c r="AB2750" s="116">
        <v>0.69444953600329995</v>
      </c>
      <c r="AC2750" s="116">
        <v>0.11861139951036</v>
      </c>
      <c r="AD2750" s="116">
        <v>245.11190372917301</v>
      </c>
      <c r="AF2750" s="116">
        <v>-1</v>
      </c>
      <c r="AG2750" s="116">
        <v>-1</v>
      </c>
      <c r="AH2750" s="116">
        <v>-1</v>
      </c>
      <c r="AI2750" s="116">
        <v>-1</v>
      </c>
      <c r="AJ2750" s="116">
        <v>0</v>
      </c>
      <c r="AM2750" s="116" t="s">
        <v>319</v>
      </c>
      <c r="AN2750" s="116">
        <v>-1</v>
      </c>
      <c r="AQ2750" s="116">
        <v>778</v>
      </c>
      <c r="AR2750" s="116" t="s">
        <v>329</v>
      </c>
      <c r="AS2750" s="116" t="s">
        <v>250</v>
      </c>
      <c r="AT2750" s="116" t="s">
        <v>268</v>
      </c>
      <c r="AV2750" s="116">
        <v>73.462128137351797</v>
      </c>
      <c r="AW2750" s="116">
        <v>0.19879310929999999</v>
      </c>
    </row>
    <row r="2751" spans="1:49" x14ac:dyDescent="0.25">
      <c r="A2751" s="127">
        <v>200000</v>
      </c>
      <c r="B2751" s="127">
        <v>810000</v>
      </c>
      <c r="C2751" s="127">
        <v>810000</v>
      </c>
      <c r="D2751" s="116" t="s">
        <v>314</v>
      </c>
      <c r="E2751" s="116" t="s">
        <v>315</v>
      </c>
      <c r="F2751" s="116" t="s">
        <v>316</v>
      </c>
      <c r="G2751" s="116" t="s">
        <v>317</v>
      </c>
      <c r="H2751" s="116">
        <v>0.36</v>
      </c>
      <c r="I2751" s="116">
        <v>0.57999999999999996</v>
      </c>
      <c r="J2751" s="116" t="s">
        <v>268</v>
      </c>
      <c r="K2751" s="116">
        <v>0.35139313463143002</v>
      </c>
      <c r="L2751" s="116">
        <v>3869.0229816403598</v>
      </c>
      <c r="M2751" s="116">
        <v>10.791938424844099</v>
      </c>
      <c r="N2751" s="116">
        <v>1.7957439089896601</v>
      </c>
      <c r="O2751" s="116">
        <v>3.7922130718553499</v>
      </c>
      <c r="P2751" s="116">
        <v>0.63101208117517005</v>
      </c>
      <c r="Q2751" s="116">
        <v>1359.5481134796401</v>
      </c>
      <c r="R2751" s="116">
        <v>1210</v>
      </c>
      <c r="S2751" s="116" t="s">
        <v>318</v>
      </c>
      <c r="T2751" s="116">
        <v>1210</v>
      </c>
      <c r="U2751" s="116" t="s">
        <v>268</v>
      </c>
      <c r="V2751" s="116" t="s">
        <v>268</v>
      </c>
      <c r="Z2751" s="116">
        <v>0</v>
      </c>
      <c r="AA2751" s="116">
        <v>1</v>
      </c>
      <c r="AB2751" s="116">
        <v>3.7922130718553499</v>
      </c>
      <c r="AC2751" s="116">
        <v>0.63101208117517005</v>
      </c>
      <c r="AD2751" s="116">
        <v>1359.5481134796401</v>
      </c>
      <c r="AF2751" s="116">
        <v>-1</v>
      </c>
      <c r="AG2751" s="116">
        <v>-1</v>
      </c>
      <c r="AH2751" s="116">
        <v>-1</v>
      </c>
      <c r="AI2751" s="116">
        <v>-1</v>
      </c>
      <c r="AJ2751" s="116">
        <v>0</v>
      </c>
      <c r="AM2751" s="116" t="s">
        <v>319</v>
      </c>
      <c r="AN2751" s="116">
        <v>-1</v>
      </c>
      <c r="AQ2751" s="116">
        <v>778</v>
      </c>
      <c r="AR2751" s="116" t="s">
        <v>329</v>
      </c>
      <c r="AS2751" s="116" t="s">
        <v>250</v>
      </c>
      <c r="AT2751" s="116" t="s">
        <v>268</v>
      </c>
      <c r="AV2751" s="116">
        <v>200.13712592181301</v>
      </c>
      <c r="AW2751" s="116">
        <v>1.1026343175</v>
      </c>
    </row>
    <row r="2752" spans="1:49" x14ac:dyDescent="0.25">
      <c r="A2752" s="127">
        <v>200000</v>
      </c>
      <c r="B2752" s="127">
        <v>810000</v>
      </c>
      <c r="C2752" s="127">
        <v>810000</v>
      </c>
      <c r="D2752" s="116" t="s">
        <v>314</v>
      </c>
      <c r="E2752" s="116" t="s">
        <v>315</v>
      </c>
      <c r="F2752" s="116" t="s">
        <v>316</v>
      </c>
      <c r="G2752" s="116" t="s">
        <v>317</v>
      </c>
      <c r="H2752" s="116">
        <v>0.36</v>
      </c>
      <c r="I2752" s="116">
        <v>0.57999999999999996</v>
      </c>
      <c r="J2752" s="116" t="s">
        <v>268</v>
      </c>
      <c r="K2752" s="116">
        <v>2.535972739072E-2</v>
      </c>
      <c r="L2752" s="116">
        <v>3869.0229816403598</v>
      </c>
      <c r="M2752" s="116">
        <v>10.791938424844099</v>
      </c>
      <c r="N2752" s="116">
        <v>1.7957439089896601</v>
      </c>
      <c r="O2752" s="116">
        <v>0.27368061647149</v>
      </c>
      <c r="P2752" s="116">
        <v>4.5539575995519999E-2</v>
      </c>
      <c r="Q2752" s="116">
        <v>98.117368082834204</v>
      </c>
      <c r="R2752" s="116">
        <v>1310</v>
      </c>
      <c r="S2752" s="116" t="s">
        <v>318</v>
      </c>
      <c r="T2752" s="116">
        <v>1310</v>
      </c>
      <c r="U2752" s="116" t="s">
        <v>268</v>
      </c>
      <c r="V2752" s="116" t="s">
        <v>268</v>
      </c>
      <c r="Z2752" s="116">
        <v>0</v>
      </c>
      <c r="AA2752" s="116">
        <v>1</v>
      </c>
      <c r="AB2752" s="116">
        <v>0.27368061647149</v>
      </c>
      <c r="AC2752" s="116">
        <v>4.5539575995519999E-2</v>
      </c>
      <c r="AD2752" s="116">
        <v>98.117368082833394</v>
      </c>
      <c r="AF2752" s="116">
        <v>-1</v>
      </c>
      <c r="AG2752" s="116">
        <v>-1</v>
      </c>
      <c r="AH2752" s="116">
        <v>-1</v>
      </c>
      <c r="AI2752" s="116">
        <v>-1</v>
      </c>
      <c r="AJ2752" s="116">
        <v>0</v>
      </c>
      <c r="AM2752" s="116" t="s">
        <v>319</v>
      </c>
      <c r="AN2752" s="116">
        <v>-1</v>
      </c>
      <c r="AQ2752" s="116">
        <v>778</v>
      </c>
      <c r="AR2752" s="116" t="s">
        <v>329</v>
      </c>
      <c r="AS2752" s="116" t="s">
        <v>250</v>
      </c>
      <c r="AT2752" s="116" t="s">
        <v>268</v>
      </c>
      <c r="AV2752" s="116">
        <v>40.564006916765003</v>
      </c>
      <c r="AW2752" s="116">
        <v>7.9576129800000006E-2</v>
      </c>
    </row>
    <row r="2753" spans="1:49" x14ac:dyDescent="0.25">
      <c r="A2753" s="127">
        <v>200000</v>
      </c>
      <c r="B2753" s="127">
        <v>810000</v>
      </c>
      <c r="C2753" s="127">
        <v>810000</v>
      </c>
      <c r="D2753" s="116" t="s">
        <v>314</v>
      </c>
      <c r="E2753" s="116" t="s">
        <v>315</v>
      </c>
      <c r="F2753" s="116" t="s">
        <v>316</v>
      </c>
      <c r="G2753" s="116" t="s">
        <v>317</v>
      </c>
      <c r="H2753" s="116">
        <v>0.36</v>
      </c>
      <c r="I2753" s="116">
        <v>0.57999999999999996</v>
      </c>
      <c r="J2753" s="116" t="s">
        <v>268</v>
      </c>
      <c r="K2753" s="116">
        <v>0.16519734311772999</v>
      </c>
      <c r="L2753" s="116">
        <v>3869.0229816403598</v>
      </c>
      <c r="M2753" s="116">
        <v>10.791938424844099</v>
      </c>
      <c r="N2753" s="116">
        <v>1.7957439089896601</v>
      </c>
      <c r="O2753" s="116">
        <v>1.78279955487444</v>
      </c>
      <c r="P2753" s="116">
        <v>0.29665212268494001</v>
      </c>
      <c r="Q2753" s="116">
        <v>639.15231702844505</v>
      </c>
      <c r="R2753" s="116">
        <v>1310</v>
      </c>
      <c r="S2753" s="116" t="s">
        <v>318</v>
      </c>
      <c r="T2753" s="116">
        <v>1310</v>
      </c>
      <c r="U2753" s="116" t="s">
        <v>268</v>
      </c>
      <c r="V2753" s="116" t="s">
        <v>268</v>
      </c>
      <c r="Z2753" s="116">
        <v>0</v>
      </c>
      <c r="AA2753" s="116">
        <v>1</v>
      </c>
      <c r="AB2753" s="116">
        <v>1.78279955487444</v>
      </c>
      <c r="AC2753" s="116">
        <v>0.29665212268494001</v>
      </c>
      <c r="AD2753" s="116">
        <v>639.15231702844505</v>
      </c>
      <c r="AF2753" s="116">
        <v>-1</v>
      </c>
      <c r="AG2753" s="116">
        <v>-1</v>
      </c>
      <c r="AH2753" s="116">
        <v>-1</v>
      </c>
      <c r="AI2753" s="116">
        <v>-1</v>
      </c>
      <c r="AJ2753" s="116">
        <v>0</v>
      </c>
      <c r="AM2753" s="116" t="s">
        <v>319</v>
      </c>
      <c r="AN2753" s="116">
        <v>-1</v>
      </c>
      <c r="AQ2753" s="116">
        <v>778</v>
      </c>
      <c r="AR2753" s="116" t="s">
        <v>329</v>
      </c>
      <c r="AS2753" s="116" t="s">
        <v>250</v>
      </c>
      <c r="AT2753" s="116" t="s">
        <v>268</v>
      </c>
      <c r="AV2753" s="116">
        <v>110.452193090487</v>
      </c>
      <c r="AW2753" s="116">
        <v>0.51837170889999995</v>
      </c>
    </row>
    <row r="2754" spans="1:49" x14ac:dyDescent="0.25">
      <c r="A2754" s="127">
        <v>200000</v>
      </c>
      <c r="B2754" s="127">
        <v>810000</v>
      </c>
      <c r="C2754" s="127">
        <v>810000</v>
      </c>
      <c r="D2754" s="116" t="s">
        <v>314</v>
      </c>
      <c r="E2754" s="116" t="s">
        <v>315</v>
      </c>
      <c r="F2754" s="116" t="s">
        <v>316</v>
      </c>
      <c r="G2754" s="116" t="s">
        <v>317</v>
      </c>
      <c r="H2754" s="116">
        <v>0.36</v>
      </c>
      <c r="I2754" s="116">
        <v>0.57999999999999996</v>
      </c>
      <c r="J2754" s="116" t="s">
        <v>268</v>
      </c>
      <c r="K2754" s="116">
        <v>7.5813131722009999E-2</v>
      </c>
      <c r="L2754" s="116">
        <v>3869.0229816403598</v>
      </c>
      <c r="M2754" s="116">
        <v>10.791938424844099</v>
      </c>
      <c r="N2754" s="116">
        <v>1.7957439089896601</v>
      </c>
      <c r="O2754" s="116">
        <v>0.81817064933854999</v>
      </c>
      <c r="P2754" s="116">
        <v>0.13614096951123</v>
      </c>
      <c r="Q2754" s="116">
        <v>293.322748942592</v>
      </c>
      <c r="R2754" s="116">
        <v>1750</v>
      </c>
      <c r="S2754" s="116" t="s">
        <v>321</v>
      </c>
      <c r="T2754" s="116">
        <v>1750</v>
      </c>
      <c r="U2754" s="116" t="s">
        <v>268</v>
      </c>
      <c r="V2754" s="116" t="s">
        <v>268</v>
      </c>
      <c r="Z2754" s="116">
        <v>0</v>
      </c>
      <c r="AA2754" s="116">
        <v>1</v>
      </c>
      <c r="AB2754" s="116">
        <v>0.81817064933854999</v>
      </c>
      <c r="AC2754" s="116">
        <v>0.13614096951123</v>
      </c>
      <c r="AD2754" s="116">
        <v>293.32274894259302</v>
      </c>
      <c r="AF2754" s="116">
        <v>-1</v>
      </c>
      <c r="AG2754" s="116">
        <v>-1</v>
      </c>
      <c r="AH2754" s="116">
        <v>-1</v>
      </c>
      <c r="AI2754" s="116">
        <v>-1</v>
      </c>
      <c r="AJ2754" s="116">
        <v>0</v>
      </c>
      <c r="AM2754" s="116" t="s">
        <v>319</v>
      </c>
      <c r="AN2754" s="116">
        <v>-1</v>
      </c>
      <c r="AQ2754" s="116">
        <v>778</v>
      </c>
      <c r="AR2754" s="116" t="s">
        <v>329</v>
      </c>
      <c r="AS2754" s="116" t="s">
        <v>250</v>
      </c>
      <c r="AT2754" s="116" t="s">
        <v>268</v>
      </c>
      <c r="AV2754" s="116">
        <v>78.241605432078103</v>
      </c>
      <c r="AW2754" s="116">
        <v>0.23789355149999999</v>
      </c>
    </row>
    <row r="2755" spans="1:49" x14ac:dyDescent="0.25">
      <c r="A2755" s="127">
        <v>200000</v>
      </c>
      <c r="B2755" s="127">
        <v>810000</v>
      </c>
      <c r="C2755" s="127">
        <v>810000</v>
      </c>
      <c r="D2755" s="116" t="s">
        <v>314</v>
      </c>
      <c r="E2755" s="116" t="s">
        <v>315</v>
      </c>
      <c r="F2755" s="116" t="s">
        <v>316</v>
      </c>
      <c r="G2755" s="116" t="s">
        <v>317</v>
      </c>
      <c r="H2755" s="116">
        <v>0.36</v>
      </c>
      <c r="I2755" s="116">
        <v>0.57999999999999996</v>
      </c>
      <c r="J2755" s="116" t="s">
        <v>268</v>
      </c>
      <c r="K2755" s="116">
        <v>0.41881260867198999</v>
      </c>
      <c r="L2755" s="116">
        <v>3878.4814712739599</v>
      </c>
      <c r="M2755" s="116">
        <v>10.8324281123082</v>
      </c>
      <c r="N2755" s="116">
        <v>1.7770519223122301</v>
      </c>
      <c r="O2755" s="116">
        <v>4.5367574759676801</v>
      </c>
      <c r="P2755" s="116">
        <v>0.74425175132916999</v>
      </c>
      <c r="Q2755" s="116">
        <v>1624.35694267024</v>
      </c>
      <c r="R2755" s="116">
        <v>1210</v>
      </c>
      <c r="S2755" s="116" t="s">
        <v>318</v>
      </c>
      <c r="T2755" s="116">
        <v>1210</v>
      </c>
      <c r="U2755" s="116" t="s">
        <v>268</v>
      </c>
      <c r="V2755" s="116" t="s">
        <v>268</v>
      </c>
      <c r="Z2755" s="116">
        <v>0</v>
      </c>
      <c r="AA2755" s="116">
        <v>1</v>
      </c>
      <c r="AB2755" s="116">
        <v>4.5367574759676801</v>
      </c>
      <c r="AC2755" s="116">
        <v>0.74425175132916999</v>
      </c>
      <c r="AD2755" s="116">
        <v>1624.35694267024</v>
      </c>
      <c r="AF2755" s="116">
        <v>-1</v>
      </c>
      <c r="AG2755" s="116">
        <v>-1</v>
      </c>
      <c r="AH2755" s="116">
        <v>-1</v>
      </c>
      <c r="AI2755" s="116">
        <v>-1</v>
      </c>
      <c r="AJ2755" s="116">
        <v>0</v>
      </c>
      <c r="AM2755" s="116" t="s">
        <v>319</v>
      </c>
      <c r="AN2755" s="116">
        <v>-1</v>
      </c>
      <c r="AQ2755" s="116">
        <v>778</v>
      </c>
      <c r="AR2755" s="116" t="s">
        <v>329</v>
      </c>
      <c r="AS2755" s="116" t="s">
        <v>250</v>
      </c>
      <c r="AT2755" s="116" t="s">
        <v>268</v>
      </c>
      <c r="AV2755" s="116">
        <v>169.29347539143399</v>
      </c>
      <c r="AW2755" s="116">
        <v>1.3174022244000001</v>
      </c>
    </row>
    <row r="2756" spans="1:49" x14ac:dyDescent="0.25">
      <c r="A2756" s="127">
        <v>200000</v>
      </c>
      <c r="B2756" s="127">
        <v>810000</v>
      </c>
      <c r="C2756" s="127">
        <v>810000</v>
      </c>
      <c r="D2756" s="116" t="s">
        <v>314</v>
      </c>
      <c r="E2756" s="116" t="s">
        <v>315</v>
      </c>
      <c r="F2756" s="116" t="s">
        <v>316</v>
      </c>
      <c r="G2756" s="116" t="s">
        <v>317</v>
      </c>
      <c r="H2756" s="116">
        <v>0.36</v>
      </c>
      <c r="I2756" s="116">
        <v>0.57999999999999996</v>
      </c>
      <c r="J2756" s="116" t="s">
        <v>268</v>
      </c>
      <c r="K2756" s="116">
        <v>1.0596578050450001E-2</v>
      </c>
      <c r="L2756" s="116">
        <v>3878.4814712739599</v>
      </c>
      <c r="M2756" s="116">
        <v>10.8324281123082</v>
      </c>
      <c r="N2756" s="116">
        <v>1.7770519223122301</v>
      </c>
      <c r="O2756" s="116">
        <v>0.11478666996798</v>
      </c>
      <c r="P2756" s="116">
        <v>1.8830669394479999E-2</v>
      </c>
      <c r="Q2756" s="116">
        <v>41.0986316275864</v>
      </c>
      <c r="R2756" s="116">
        <v>1310</v>
      </c>
      <c r="S2756" s="116" t="s">
        <v>318</v>
      </c>
      <c r="T2756" s="116">
        <v>1310</v>
      </c>
      <c r="U2756" s="116" t="s">
        <v>268</v>
      </c>
      <c r="V2756" s="116" t="s">
        <v>268</v>
      </c>
      <c r="Z2756" s="116">
        <v>0</v>
      </c>
      <c r="AA2756" s="116">
        <v>1</v>
      </c>
      <c r="AB2756" s="116">
        <v>0.11478666996798</v>
      </c>
      <c r="AC2756" s="116">
        <v>1.8830669394479999E-2</v>
      </c>
      <c r="AD2756" s="116">
        <v>41.098631627586798</v>
      </c>
      <c r="AF2756" s="116">
        <v>-1</v>
      </c>
      <c r="AG2756" s="116">
        <v>-1</v>
      </c>
      <c r="AH2756" s="116">
        <v>-1</v>
      </c>
      <c r="AI2756" s="116">
        <v>-1</v>
      </c>
      <c r="AJ2756" s="116">
        <v>0</v>
      </c>
      <c r="AM2756" s="116" t="s">
        <v>319</v>
      </c>
      <c r="AN2756" s="116">
        <v>-1</v>
      </c>
      <c r="AQ2756" s="116">
        <v>778</v>
      </c>
      <c r="AR2756" s="116" t="s">
        <v>329</v>
      </c>
      <c r="AS2756" s="116" t="s">
        <v>250</v>
      </c>
      <c r="AT2756" s="116" t="s">
        <v>268</v>
      </c>
      <c r="AV2756" s="116">
        <v>41.989850858416801</v>
      </c>
      <c r="AW2756" s="116">
        <v>3.3332223500000001E-2</v>
      </c>
    </row>
    <row r="2757" spans="1:49" x14ac:dyDescent="0.25">
      <c r="A2757" s="127">
        <v>200000</v>
      </c>
      <c r="B2757" s="127">
        <v>810000</v>
      </c>
      <c r="C2757" s="127">
        <v>810000</v>
      </c>
      <c r="D2757" s="116" t="s">
        <v>314</v>
      </c>
      <c r="E2757" s="116" t="s">
        <v>315</v>
      </c>
      <c r="F2757" s="116" t="s">
        <v>316</v>
      </c>
      <c r="G2757" s="116" t="s">
        <v>317</v>
      </c>
      <c r="H2757" s="116">
        <v>0.36</v>
      </c>
      <c r="I2757" s="116">
        <v>0.57999999999999996</v>
      </c>
      <c r="J2757" s="116" t="s">
        <v>268</v>
      </c>
      <c r="K2757" s="116">
        <v>7.6681760322580006E-2</v>
      </c>
      <c r="L2757" s="116">
        <v>3878.4814712739599</v>
      </c>
      <c r="M2757" s="116">
        <v>10.8324281123082</v>
      </c>
      <c r="N2757" s="116">
        <v>1.7770519223122301</v>
      </c>
      <c r="O2757" s="116">
        <v>0.83064965621969</v>
      </c>
      <c r="P2757" s="116">
        <v>0.13626746958753999</v>
      </c>
      <c r="Q2757" s="116">
        <v>297.408786595832</v>
      </c>
      <c r="R2757" s="116">
        <v>1310</v>
      </c>
      <c r="S2757" s="116" t="s">
        <v>318</v>
      </c>
      <c r="T2757" s="116">
        <v>1310</v>
      </c>
      <c r="U2757" s="116" t="s">
        <v>268</v>
      </c>
      <c r="V2757" s="116" t="s">
        <v>268</v>
      </c>
      <c r="Z2757" s="116">
        <v>0</v>
      </c>
      <c r="AA2757" s="116">
        <v>1</v>
      </c>
      <c r="AB2757" s="116">
        <v>0.83064965621969</v>
      </c>
      <c r="AC2757" s="116">
        <v>0.13626746958753999</v>
      </c>
      <c r="AD2757" s="116">
        <v>297.408786595832</v>
      </c>
      <c r="AF2757" s="116">
        <v>-1</v>
      </c>
      <c r="AG2757" s="116">
        <v>-1</v>
      </c>
      <c r="AH2757" s="116">
        <v>-1</v>
      </c>
      <c r="AI2757" s="116">
        <v>-1</v>
      </c>
      <c r="AJ2757" s="116">
        <v>0</v>
      </c>
      <c r="AM2757" s="116" t="s">
        <v>319</v>
      </c>
      <c r="AN2757" s="116">
        <v>-1</v>
      </c>
      <c r="AQ2757" s="116">
        <v>778</v>
      </c>
      <c r="AR2757" s="116" t="s">
        <v>329</v>
      </c>
      <c r="AS2757" s="116" t="s">
        <v>250</v>
      </c>
      <c r="AT2757" s="116" t="s">
        <v>268</v>
      </c>
      <c r="AV2757" s="116">
        <v>71.070686009807801</v>
      </c>
      <c r="AW2757" s="116">
        <v>0.24120745060000001</v>
      </c>
    </row>
    <row r="2758" spans="1:49" x14ac:dyDescent="0.25">
      <c r="A2758" s="127">
        <v>200000</v>
      </c>
      <c r="B2758" s="127">
        <v>810000</v>
      </c>
      <c r="C2758" s="127">
        <v>810000</v>
      </c>
      <c r="D2758" s="116" t="s">
        <v>314</v>
      </c>
      <c r="E2758" s="116" t="s">
        <v>315</v>
      </c>
      <c r="F2758" s="116" t="s">
        <v>316</v>
      </c>
      <c r="G2758" s="116" t="s">
        <v>317</v>
      </c>
      <c r="H2758" s="116">
        <v>0.36</v>
      </c>
      <c r="I2758" s="116">
        <v>0.57999999999999996</v>
      </c>
      <c r="J2758" s="116" t="s">
        <v>268</v>
      </c>
      <c r="K2758" s="116">
        <v>7.0265237089499999E-2</v>
      </c>
      <c r="L2758" s="116">
        <v>3878.4814712739599</v>
      </c>
      <c r="M2758" s="116">
        <v>10.8324281123082</v>
      </c>
      <c r="N2758" s="116">
        <v>1.7770519223122301</v>
      </c>
      <c r="O2758" s="116">
        <v>0.76114312956639996</v>
      </c>
      <c r="P2758" s="116">
        <v>0.12486497464163</v>
      </c>
      <c r="Q2758" s="116">
        <v>272.52242012633201</v>
      </c>
      <c r="R2758" s="116">
        <v>1310</v>
      </c>
      <c r="S2758" s="116" t="s">
        <v>318</v>
      </c>
      <c r="T2758" s="116">
        <v>1310</v>
      </c>
      <c r="U2758" s="116" t="s">
        <v>268</v>
      </c>
      <c r="V2758" s="116" t="s">
        <v>268</v>
      </c>
      <c r="Z2758" s="116">
        <v>0</v>
      </c>
      <c r="AA2758" s="116">
        <v>1</v>
      </c>
      <c r="AB2758" s="116">
        <v>0.76114312956639996</v>
      </c>
      <c r="AC2758" s="116">
        <v>0.12486497464163</v>
      </c>
      <c r="AD2758" s="116">
        <v>272.52242012633201</v>
      </c>
      <c r="AF2758" s="116">
        <v>-1</v>
      </c>
      <c r="AG2758" s="116">
        <v>-1</v>
      </c>
      <c r="AH2758" s="116">
        <v>-1</v>
      </c>
      <c r="AI2758" s="116">
        <v>-1</v>
      </c>
      <c r="AJ2758" s="116">
        <v>0</v>
      </c>
      <c r="AM2758" s="116" t="s">
        <v>319</v>
      </c>
      <c r="AN2758" s="116">
        <v>-1</v>
      </c>
      <c r="AQ2758" s="116">
        <v>778</v>
      </c>
      <c r="AR2758" s="116" t="s">
        <v>329</v>
      </c>
      <c r="AS2758" s="116" t="s">
        <v>250</v>
      </c>
      <c r="AT2758" s="116" t="s">
        <v>268</v>
      </c>
      <c r="AV2758" s="116">
        <v>67.825021107882705</v>
      </c>
      <c r="AW2758" s="116">
        <v>0.22102386060000001</v>
      </c>
    </row>
    <row r="2759" spans="1:49" x14ac:dyDescent="0.25">
      <c r="A2759" s="127">
        <v>200000</v>
      </c>
      <c r="B2759" s="127">
        <v>810000</v>
      </c>
      <c r="C2759" s="127">
        <v>810000</v>
      </c>
      <c r="D2759" s="116" t="s">
        <v>314</v>
      </c>
      <c r="E2759" s="116" t="s">
        <v>315</v>
      </c>
      <c r="F2759" s="116" t="s">
        <v>316</v>
      </c>
      <c r="G2759" s="116" t="s">
        <v>317</v>
      </c>
      <c r="H2759" s="116">
        <v>0.36</v>
      </c>
      <c r="I2759" s="116">
        <v>0.57999999999999996</v>
      </c>
      <c r="J2759" s="116" t="s">
        <v>268</v>
      </c>
      <c r="K2759" s="116">
        <v>4.1407421378360003E-2</v>
      </c>
      <c r="L2759" s="116">
        <v>3878.4814712739599</v>
      </c>
      <c r="M2759" s="116">
        <v>10.8324281123082</v>
      </c>
      <c r="N2759" s="116">
        <v>1.7770519223122301</v>
      </c>
      <c r="O2759" s="116">
        <v>0.44854291539719998</v>
      </c>
      <c r="P2759" s="116">
        <v>7.3583137758409994E-2</v>
      </c>
      <c r="Q2759" s="116">
        <v>160.59791658922501</v>
      </c>
      <c r="R2759" s="116">
        <v>1750</v>
      </c>
      <c r="S2759" s="116" t="s">
        <v>321</v>
      </c>
      <c r="T2759" s="116">
        <v>1750</v>
      </c>
      <c r="U2759" s="116" t="s">
        <v>268</v>
      </c>
      <c r="V2759" s="116" t="s">
        <v>268</v>
      </c>
      <c r="Z2759" s="116">
        <v>0</v>
      </c>
      <c r="AA2759" s="116">
        <v>1</v>
      </c>
      <c r="AB2759" s="116">
        <v>0.44854291539719998</v>
      </c>
      <c r="AC2759" s="116">
        <v>7.3583137758409994E-2</v>
      </c>
      <c r="AD2759" s="116">
        <v>160.59791658922299</v>
      </c>
      <c r="AF2759" s="116">
        <v>-1</v>
      </c>
      <c r="AG2759" s="116">
        <v>-1</v>
      </c>
      <c r="AH2759" s="116">
        <v>-1</v>
      </c>
      <c r="AI2759" s="116">
        <v>-1</v>
      </c>
      <c r="AJ2759" s="116">
        <v>0</v>
      </c>
      <c r="AM2759" s="116" t="s">
        <v>319</v>
      </c>
      <c r="AN2759" s="116">
        <v>-1</v>
      </c>
      <c r="AQ2759" s="116">
        <v>778</v>
      </c>
      <c r="AR2759" s="116" t="s">
        <v>329</v>
      </c>
      <c r="AS2759" s="116" t="s">
        <v>250</v>
      </c>
      <c r="AT2759" s="116" t="s">
        <v>268</v>
      </c>
      <c r="AV2759" s="116">
        <v>52.331136086220297</v>
      </c>
      <c r="AW2759" s="116">
        <v>0.1302497296</v>
      </c>
    </row>
    <row r="2760" spans="1:49" x14ac:dyDescent="0.25">
      <c r="A2760" s="127">
        <v>200000</v>
      </c>
      <c r="B2760" s="127">
        <v>810000</v>
      </c>
      <c r="C2760" s="127">
        <v>810000</v>
      </c>
      <c r="D2760" s="116" t="s">
        <v>314</v>
      </c>
      <c r="E2760" s="116" t="s">
        <v>315</v>
      </c>
      <c r="F2760" s="116" t="s">
        <v>316</v>
      </c>
      <c r="G2760" s="116" t="s">
        <v>317</v>
      </c>
      <c r="H2760" s="116">
        <v>0.36</v>
      </c>
      <c r="I2760" s="116">
        <v>0.57999999999999996</v>
      </c>
      <c r="J2760" s="116" t="s">
        <v>332</v>
      </c>
      <c r="K2760" s="116">
        <v>5.2947411096609998E-2</v>
      </c>
      <c r="L2760" s="116">
        <v>3814.16024098056</v>
      </c>
      <c r="M2760" s="116">
        <v>10.3548383978062</v>
      </c>
      <c r="N2760" s="116">
        <v>1.71635482627297</v>
      </c>
      <c r="O2760" s="116">
        <v>0.54826188548770005</v>
      </c>
      <c r="P2760" s="116">
        <v>9.0876544574339996E-2</v>
      </c>
      <c r="Q2760" s="116">
        <v>201.949910267577</v>
      </c>
      <c r="R2760" s="116">
        <v>1210</v>
      </c>
      <c r="S2760" s="116" t="s">
        <v>318</v>
      </c>
      <c r="T2760" s="116">
        <v>1210</v>
      </c>
      <c r="U2760" s="116" t="s">
        <v>333</v>
      </c>
      <c r="V2760" s="116" t="s">
        <v>332</v>
      </c>
      <c r="Z2760" s="116">
        <v>0</v>
      </c>
      <c r="AA2760" s="116">
        <v>1</v>
      </c>
      <c r="AB2760" s="116">
        <v>0.54826188548770005</v>
      </c>
      <c r="AC2760" s="116">
        <v>9.0876544574339996E-2</v>
      </c>
      <c r="AD2760" s="116">
        <v>1025.3195310210499</v>
      </c>
      <c r="AF2760" s="116">
        <v>-1</v>
      </c>
      <c r="AG2760" s="116">
        <v>-1</v>
      </c>
      <c r="AH2760" s="116">
        <v>-1</v>
      </c>
      <c r="AI2760" s="116">
        <v>-1</v>
      </c>
      <c r="AJ2760" s="116">
        <v>0</v>
      </c>
      <c r="AM2760" s="116" t="s">
        <v>319</v>
      </c>
      <c r="AN2760" s="116">
        <v>-1</v>
      </c>
      <c r="AQ2760" s="116">
        <v>778</v>
      </c>
      <c r="AR2760" s="116" t="s">
        <v>329</v>
      </c>
      <c r="AS2760" s="116" t="s">
        <v>250</v>
      </c>
      <c r="AT2760" s="116" t="s">
        <v>268</v>
      </c>
      <c r="AV2760" s="116">
        <v>60.762447648732703</v>
      </c>
      <c r="AW2760" s="116">
        <v>0.83156490760000001</v>
      </c>
    </row>
    <row r="2761" spans="1:49" x14ac:dyDescent="0.25">
      <c r="A2761" s="127">
        <v>200000</v>
      </c>
      <c r="B2761" s="127">
        <v>810000</v>
      </c>
      <c r="C2761" s="127">
        <v>810000</v>
      </c>
      <c r="D2761" s="116" t="s">
        <v>314</v>
      </c>
      <c r="E2761" s="116" t="s">
        <v>315</v>
      </c>
      <c r="F2761" s="116" t="s">
        <v>316</v>
      </c>
      <c r="G2761" s="116" t="s">
        <v>317</v>
      </c>
      <c r="H2761" s="116">
        <v>0.36</v>
      </c>
      <c r="I2761" s="116">
        <v>0.57999999999999996</v>
      </c>
      <c r="J2761" s="116" t="s">
        <v>332</v>
      </c>
      <c r="K2761" s="116">
        <v>8.8480607870479996E-2</v>
      </c>
      <c r="L2761" s="116">
        <v>3814.16024098056</v>
      </c>
      <c r="M2761" s="116">
        <v>10.3548383978062</v>
      </c>
      <c r="N2761" s="116">
        <v>1.71635482627297</v>
      </c>
      <c r="O2761" s="116">
        <v>0.91620239583856</v>
      </c>
      <c r="P2761" s="116">
        <v>0.15186411835006999</v>
      </c>
      <c r="Q2761" s="116">
        <v>337.47921663740698</v>
      </c>
      <c r="R2761" s="116">
        <v>1310</v>
      </c>
      <c r="S2761" s="116" t="s">
        <v>318</v>
      </c>
      <c r="T2761" s="116">
        <v>1310</v>
      </c>
      <c r="U2761" s="116" t="s">
        <v>333</v>
      </c>
      <c r="V2761" s="116" t="s">
        <v>332</v>
      </c>
      <c r="Z2761" s="116">
        <v>0</v>
      </c>
      <c r="AA2761" s="116">
        <v>1</v>
      </c>
      <c r="AB2761" s="116">
        <v>0.91620239583856</v>
      </c>
      <c r="AC2761" s="116">
        <v>0.15186411835006999</v>
      </c>
      <c r="AD2761" s="116">
        <v>736.67395691487798</v>
      </c>
      <c r="AF2761" s="116">
        <v>-1</v>
      </c>
      <c r="AG2761" s="116">
        <v>-1</v>
      </c>
      <c r="AH2761" s="116">
        <v>-1</v>
      </c>
      <c r="AI2761" s="116">
        <v>-1</v>
      </c>
      <c r="AJ2761" s="116">
        <v>0</v>
      </c>
      <c r="AM2761" s="116" t="s">
        <v>319</v>
      </c>
      <c r="AN2761" s="116">
        <v>-1</v>
      </c>
      <c r="AQ2761" s="116">
        <v>778</v>
      </c>
      <c r="AR2761" s="116" t="s">
        <v>329</v>
      </c>
      <c r="AS2761" s="116" t="s">
        <v>250</v>
      </c>
      <c r="AT2761" s="116" t="s">
        <v>268</v>
      </c>
      <c r="AV2761" s="116">
        <v>84.799285341872306</v>
      </c>
      <c r="AW2761" s="116">
        <v>0.59746468529999996</v>
      </c>
    </row>
    <row r="2762" spans="1:49" x14ac:dyDescent="0.25">
      <c r="A2762" s="127">
        <v>200000</v>
      </c>
      <c r="B2762" s="127">
        <v>810000</v>
      </c>
      <c r="C2762" s="127">
        <v>810000</v>
      </c>
      <c r="D2762" s="116" t="s">
        <v>314</v>
      </c>
      <c r="E2762" s="116" t="s">
        <v>315</v>
      </c>
      <c r="F2762" s="116" t="s">
        <v>316</v>
      </c>
      <c r="G2762" s="116" t="s">
        <v>317</v>
      </c>
      <c r="H2762" s="116">
        <v>0.36</v>
      </c>
      <c r="I2762" s="116">
        <v>0.57999999999999996</v>
      </c>
      <c r="J2762" s="116" t="s">
        <v>268</v>
      </c>
      <c r="K2762" s="116">
        <v>0.33790151575390998</v>
      </c>
      <c r="L2762" s="116">
        <v>3885.4941824171901</v>
      </c>
      <c r="M2762" s="116">
        <v>10.169743519776899</v>
      </c>
      <c r="N2762" s="116">
        <v>1.68868693551788</v>
      </c>
      <c r="O2762" s="116">
        <v>3.4363717501611899</v>
      </c>
      <c r="P2762" s="116">
        <v>0.57060987514532002</v>
      </c>
      <c r="Q2762" s="116">
        <v>1312.9143736917899</v>
      </c>
      <c r="R2762" s="116">
        <v>1210</v>
      </c>
      <c r="S2762" s="116" t="s">
        <v>318</v>
      </c>
      <c r="T2762" s="116">
        <v>1210</v>
      </c>
      <c r="U2762" s="116" t="s">
        <v>268</v>
      </c>
      <c r="V2762" s="116" t="s">
        <v>268</v>
      </c>
      <c r="Z2762" s="116">
        <v>0</v>
      </c>
      <c r="AA2762" s="116">
        <v>1</v>
      </c>
      <c r="AB2762" s="116">
        <v>3.4363717501611899</v>
      </c>
      <c r="AC2762" s="116">
        <v>0.57060987514532002</v>
      </c>
      <c r="AD2762" s="116">
        <v>1312.9143736917899</v>
      </c>
      <c r="AF2762" s="116">
        <v>-1</v>
      </c>
      <c r="AG2762" s="116">
        <v>-1</v>
      </c>
      <c r="AH2762" s="116">
        <v>-1</v>
      </c>
      <c r="AI2762" s="116">
        <v>-1</v>
      </c>
      <c r="AJ2762" s="116">
        <v>0</v>
      </c>
      <c r="AM2762" s="116" t="s">
        <v>319</v>
      </c>
      <c r="AN2762" s="116">
        <v>-1</v>
      </c>
      <c r="AQ2762" s="116">
        <v>778</v>
      </c>
      <c r="AR2762" s="116" t="s">
        <v>329</v>
      </c>
      <c r="AS2762" s="116" t="s">
        <v>250</v>
      </c>
      <c r="AT2762" s="116" t="s">
        <v>268</v>
      </c>
      <c r="AV2762" s="116">
        <v>288.02920195755797</v>
      </c>
      <c r="AW2762" s="116">
        <v>1.0648129551000001</v>
      </c>
    </row>
    <row r="2763" spans="1:49" x14ac:dyDescent="0.25">
      <c r="A2763" s="127">
        <v>200000</v>
      </c>
      <c r="B2763" s="127">
        <v>810000</v>
      </c>
      <c r="C2763" s="127">
        <v>810000</v>
      </c>
      <c r="D2763" s="116" t="s">
        <v>314</v>
      </c>
      <c r="E2763" s="116" t="s">
        <v>315</v>
      </c>
      <c r="F2763" s="116" t="s">
        <v>316</v>
      </c>
      <c r="G2763" s="116" t="s">
        <v>317</v>
      </c>
      <c r="H2763" s="116">
        <v>0.36</v>
      </c>
      <c r="I2763" s="116">
        <v>0.57999999999999996</v>
      </c>
      <c r="J2763" s="116" t="s">
        <v>268</v>
      </c>
      <c r="K2763" s="116">
        <v>7.5320295349739996E-2</v>
      </c>
      <c r="L2763" s="116">
        <v>3885.4941824171901</v>
      </c>
      <c r="M2763" s="116">
        <v>10.169743519776899</v>
      </c>
      <c r="N2763" s="116">
        <v>1.68868693551788</v>
      </c>
      <c r="O2763" s="116">
        <v>0.76598808554070996</v>
      </c>
      <c r="P2763" s="116">
        <v>0.12719239873645</v>
      </c>
      <c r="Q2763" s="116">
        <v>292.65656939936298</v>
      </c>
      <c r="R2763" s="116">
        <v>1310</v>
      </c>
      <c r="S2763" s="116" t="s">
        <v>318</v>
      </c>
      <c r="T2763" s="116">
        <v>1310</v>
      </c>
      <c r="U2763" s="116" t="s">
        <v>268</v>
      </c>
      <c r="V2763" s="116" t="s">
        <v>268</v>
      </c>
      <c r="Z2763" s="116">
        <v>0</v>
      </c>
      <c r="AA2763" s="116">
        <v>1</v>
      </c>
      <c r="AB2763" s="116">
        <v>0.76598808554070996</v>
      </c>
      <c r="AC2763" s="116">
        <v>0.12719239873645</v>
      </c>
      <c r="AD2763" s="116">
        <v>292.65656939936503</v>
      </c>
      <c r="AF2763" s="116">
        <v>-1</v>
      </c>
      <c r="AG2763" s="116">
        <v>-1</v>
      </c>
      <c r="AH2763" s="116">
        <v>-1</v>
      </c>
      <c r="AI2763" s="116">
        <v>-1</v>
      </c>
      <c r="AJ2763" s="116">
        <v>0</v>
      </c>
      <c r="AM2763" s="116" t="s">
        <v>319</v>
      </c>
      <c r="AN2763" s="116">
        <v>-1</v>
      </c>
      <c r="AQ2763" s="116">
        <v>778</v>
      </c>
      <c r="AR2763" s="116" t="s">
        <v>329</v>
      </c>
      <c r="AS2763" s="116" t="s">
        <v>250</v>
      </c>
      <c r="AT2763" s="116" t="s">
        <v>268</v>
      </c>
      <c r="AV2763" s="116">
        <v>78.744955294182205</v>
      </c>
      <c r="AW2763" s="116">
        <v>0.2373532599</v>
      </c>
    </row>
    <row r="2764" spans="1:49" x14ac:dyDescent="0.25">
      <c r="A2764" s="127">
        <v>200000</v>
      </c>
      <c r="B2764" s="127">
        <v>810000</v>
      </c>
      <c r="C2764" s="127">
        <v>810000</v>
      </c>
      <c r="D2764" s="116" t="s">
        <v>314</v>
      </c>
      <c r="E2764" s="116" t="s">
        <v>315</v>
      </c>
      <c r="F2764" s="116" t="s">
        <v>316</v>
      </c>
      <c r="G2764" s="116" t="s">
        <v>317</v>
      </c>
      <c r="H2764" s="116">
        <v>0.36</v>
      </c>
      <c r="I2764" s="116">
        <v>0.57999999999999996</v>
      </c>
      <c r="J2764" s="116" t="s">
        <v>268</v>
      </c>
      <c r="K2764" s="116">
        <v>0.11844115626343001</v>
      </c>
      <c r="L2764" s="116">
        <v>3885.4941824171901</v>
      </c>
      <c r="M2764" s="116">
        <v>10.169743519776899</v>
      </c>
      <c r="N2764" s="116">
        <v>1.68868693551788</v>
      </c>
      <c r="O2764" s="116">
        <v>1.2045161813850001</v>
      </c>
      <c r="P2764" s="116">
        <v>0.20001003320970001</v>
      </c>
      <c r="Q2764" s="116">
        <v>460.20242362035799</v>
      </c>
      <c r="R2764" s="116">
        <v>1310</v>
      </c>
      <c r="S2764" s="116" t="s">
        <v>318</v>
      </c>
      <c r="T2764" s="116">
        <v>1310</v>
      </c>
      <c r="U2764" s="116" t="s">
        <v>268</v>
      </c>
      <c r="V2764" s="116" t="s">
        <v>268</v>
      </c>
      <c r="Z2764" s="116">
        <v>0</v>
      </c>
      <c r="AA2764" s="116">
        <v>1</v>
      </c>
      <c r="AB2764" s="116">
        <v>1.2045161813850001</v>
      </c>
      <c r="AC2764" s="116">
        <v>0.20001003320970001</v>
      </c>
      <c r="AD2764" s="116">
        <v>460.20242362035799</v>
      </c>
      <c r="AF2764" s="116">
        <v>-1</v>
      </c>
      <c r="AG2764" s="116">
        <v>-1</v>
      </c>
      <c r="AH2764" s="116">
        <v>-1</v>
      </c>
      <c r="AI2764" s="116">
        <v>-1</v>
      </c>
      <c r="AJ2764" s="116">
        <v>0</v>
      </c>
      <c r="AM2764" s="116" t="s">
        <v>319</v>
      </c>
      <c r="AN2764" s="116">
        <v>-1</v>
      </c>
      <c r="AQ2764" s="116">
        <v>778</v>
      </c>
      <c r="AR2764" s="116" t="s">
        <v>329</v>
      </c>
      <c r="AS2764" s="116" t="s">
        <v>250</v>
      </c>
      <c r="AT2764" s="116" t="s">
        <v>268</v>
      </c>
      <c r="AV2764" s="116">
        <v>90.737413571283597</v>
      </c>
      <c r="AW2764" s="116">
        <v>0.37323797539999998</v>
      </c>
    </row>
    <row r="2765" spans="1:49" x14ac:dyDescent="0.25">
      <c r="A2765" s="127">
        <v>200000</v>
      </c>
      <c r="B2765" s="127">
        <v>810000</v>
      </c>
      <c r="C2765" s="127">
        <v>810000</v>
      </c>
      <c r="D2765" s="116" t="s">
        <v>314</v>
      </c>
      <c r="E2765" s="116" t="s">
        <v>315</v>
      </c>
      <c r="F2765" s="116" t="s">
        <v>316</v>
      </c>
      <c r="G2765" s="116" t="s">
        <v>317</v>
      </c>
      <c r="H2765" s="116">
        <v>0.36</v>
      </c>
      <c r="I2765" s="116">
        <v>0.57999999999999996</v>
      </c>
      <c r="J2765" s="116" t="s">
        <v>268</v>
      </c>
      <c r="K2765" s="116">
        <v>4.1186174916800003E-2</v>
      </c>
      <c r="L2765" s="116">
        <v>3885.4941824171901</v>
      </c>
      <c r="M2765" s="116">
        <v>10.169743519776899</v>
      </c>
      <c r="N2765" s="116">
        <v>1.68868693551788</v>
      </c>
      <c r="O2765" s="116">
        <v>0.4188528354646</v>
      </c>
      <c r="P2765" s="116">
        <v>6.9550555505959996E-2</v>
      </c>
      <c r="Q2765" s="116">
        <v>160.028643035274</v>
      </c>
      <c r="R2765" s="116">
        <v>1750</v>
      </c>
      <c r="S2765" s="116" t="s">
        <v>321</v>
      </c>
      <c r="T2765" s="116">
        <v>1750</v>
      </c>
      <c r="U2765" s="116" t="s">
        <v>268</v>
      </c>
      <c r="V2765" s="116" t="s">
        <v>268</v>
      </c>
      <c r="Z2765" s="116">
        <v>0</v>
      </c>
      <c r="AA2765" s="116">
        <v>1</v>
      </c>
      <c r="AB2765" s="116">
        <v>0.4188528354646</v>
      </c>
      <c r="AC2765" s="116">
        <v>6.9550555505959996E-2</v>
      </c>
      <c r="AD2765" s="116">
        <v>160.02864303527599</v>
      </c>
      <c r="AF2765" s="116">
        <v>-1</v>
      </c>
      <c r="AG2765" s="116">
        <v>-1</v>
      </c>
      <c r="AH2765" s="116">
        <v>-1</v>
      </c>
      <c r="AI2765" s="116">
        <v>-1</v>
      </c>
      <c r="AJ2765" s="116">
        <v>0</v>
      </c>
      <c r="AM2765" s="116" t="s">
        <v>319</v>
      </c>
      <c r="AN2765" s="116">
        <v>-1</v>
      </c>
      <c r="AQ2765" s="116">
        <v>778</v>
      </c>
      <c r="AR2765" s="116" t="s">
        <v>329</v>
      </c>
      <c r="AS2765" s="116" t="s">
        <v>250</v>
      </c>
      <c r="AT2765" s="116" t="s">
        <v>268</v>
      </c>
      <c r="AV2765" s="116">
        <v>68.802545413628195</v>
      </c>
      <c r="AW2765" s="116">
        <v>0.1297880317</v>
      </c>
    </row>
    <row r="2766" spans="1:49" x14ac:dyDescent="0.25">
      <c r="A2766" s="127">
        <v>200000</v>
      </c>
      <c r="B2766" s="127">
        <v>810000</v>
      </c>
      <c r="C2766" s="127">
        <v>810000</v>
      </c>
      <c r="D2766" s="116" t="s">
        <v>314</v>
      </c>
      <c r="E2766" s="116" t="s">
        <v>315</v>
      </c>
      <c r="F2766" s="116" t="s">
        <v>316</v>
      </c>
      <c r="G2766" s="116" t="s">
        <v>317</v>
      </c>
      <c r="H2766" s="116">
        <v>0.36</v>
      </c>
      <c r="I2766" s="116">
        <v>0.57999999999999996</v>
      </c>
      <c r="J2766" s="116" t="s">
        <v>268</v>
      </c>
      <c r="K2766" s="116">
        <v>4.4914364187049999E-2</v>
      </c>
      <c r="L2766" s="116">
        <v>3885.4941824171901</v>
      </c>
      <c r="M2766" s="116">
        <v>10.169743519776899</v>
      </c>
      <c r="N2766" s="116">
        <v>1.68868693551788</v>
      </c>
      <c r="O2766" s="116">
        <v>0.45676756413615999</v>
      </c>
      <c r="P2766" s="116">
        <v>7.5846300019760005E-2</v>
      </c>
      <c r="Q2766" s="116">
        <v>174.514500755754</v>
      </c>
      <c r="R2766" s="116">
        <v>1310</v>
      </c>
      <c r="S2766" s="116" t="s">
        <v>318</v>
      </c>
      <c r="T2766" s="116">
        <v>1310</v>
      </c>
      <c r="U2766" s="116" t="s">
        <v>268</v>
      </c>
      <c r="V2766" s="116" t="s">
        <v>268</v>
      </c>
      <c r="Z2766" s="116">
        <v>0</v>
      </c>
      <c r="AA2766" s="116">
        <v>1</v>
      </c>
      <c r="AB2766" s="116">
        <v>0.45676756413615999</v>
      </c>
      <c r="AC2766" s="116">
        <v>7.5846300019760005E-2</v>
      </c>
      <c r="AD2766" s="116">
        <v>174.51450075575499</v>
      </c>
      <c r="AF2766" s="116">
        <v>-1</v>
      </c>
      <c r="AG2766" s="116">
        <v>-1</v>
      </c>
      <c r="AH2766" s="116">
        <v>-1</v>
      </c>
      <c r="AI2766" s="116">
        <v>-1</v>
      </c>
      <c r="AJ2766" s="116">
        <v>0</v>
      </c>
      <c r="AM2766" s="116" t="s">
        <v>319</v>
      </c>
      <c r="AN2766" s="116">
        <v>-1</v>
      </c>
      <c r="AQ2766" s="116">
        <v>778</v>
      </c>
      <c r="AR2766" s="116" t="s">
        <v>329</v>
      </c>
      <c r="AS2766" s="116" t="s">
        <v>250</v>
      </c>
      <c r="AT2766" s="116" t="s">
        <v>268</v>
      </c>
      <c r="AV2766" s="116">
        <v>55.2498990893437</v>
      </c>
      <c r="AW2766" s="116">
        <v>0.14153649700000001</v>
      </c>
    </row>
    <row r="2767" spans="1:49" x14ac:dyDescent="0.25">
      <c r="A2767" s="127">
        <v>200000</v>
      </c>
      <c r="B2767" s="127">
        <v>810000</v>
      </c>
      <c r="C2767" s="127">
        <v>810000</v>
      </c>
      <c r="D2767" s="116" t="s">
        <v>314</v>
      </c>
      <c r="E2767" s="116" t="s">
        <v>315</v>
      </c>
      <c r="F2767" s="116" t="s">
        <v>316</v>
      </c>
      <c r="G2767" s="116" t="s">
        <v>317</v>
      </c>
      <c r="H2767" s="116">
        <v>0.36</v>
      </c>
      <c r="I2767" s="116">
        <v>0.57999999999999996</v>
      </c>
      <c r="J2767" s="116" t="s">
        <v>330</v>
      </c>
      <c r="K2767" s="116">
        <v>0.17947157185495</v>
      </c>
      <c r="L2767" s="116">
        <v>2581.5532352699702</v>
      </c>
      <c r="M2767" s="116">
        <v>5.7727737454400403</v>
      </c>
      <c r="N2767" s="116">
        <v>0.42648796172871001</v>
      </c>
      <c r="O2767" s="116">
        <v>1.0360487780571299</v>
      </c>
      <c r="P2767" s="116">
        <v>7.6542464868659996E-2</v>
      </c>
      <c r="Q2767" s="116">
        <v>463.31541696114402</v>
      </c>
      <c r="R2767" s="116">
        <v>4110</v>
      </c>
      <c r="S2767" s="116" t="s">
        <v>331</v>
      </c>
      <c r="T2767" s="116">
        <v>4110</v>
      </c>
      <c r="U2767" s="116" t="s">
        <v>268</v>
      </c>
      <c r="V2767" s="116" t="s">
        <v>268</v>
      </c>
      <c r="Y2767" s="116" t="s">
        <v>330</v>
      </c>
      <c r="Z2767" s="116">
        <v>0</v>
      </c>
      <c r="AA2767" s="116">
        <v>1</v>
      </c>
      <c r="AB2767" s="116">
        <v>1.0360487780571299</v>
      </c>
      <c r="AC2767" s="116">
        <v>7.6542464868659996E-2</v>
      </c>
      <c r="AD2767" s="116">
        <v>1594.7892424479501</v>
      </c>
      <c r="AF2767" s="116">
        <v>-1</v>
      </c>
      <c r="AG2767" s="116">
        <v>-1</v>
      </c>
      <c r="AH2767" s="116">
        <v>-1</v>
      </c>
      <c r="AI2767" s="116">
        <v>-1</v>
      </c>
      <c r="AJ2767" s="116">
        <v>0</v>
      </c>
      <c r="AM2767" s="116" t="s">
        <v>319</v>
      </c>
      <c r="AN2767" s="116">
        <v>-1</v>
      </c>
      <c r="AQ2767" s="116">
        <v>778</v>
      </c>
      <c r="AR2767" s="116" t="s">
        <v>329</v>
      </c>
      <c r="AS2767" s="116" t="s">
        <v>250</v>
      </c>
      <c r="AT2767" s="116" t="s">
        <v>268</v>
      </c>
      <c r="AV2767" s="116">
        <v>129.06911732065601</v>
      </c>
      <c r="AW2767" s="116">
        <v>1.2934219322</v>
      </c>
    </row>
    <row r="2768" spans="1:49" x14ac:dyDescent="0.25">
      <c r="A2768" s="127">
        <v>200000</v>
      </c>
      <c r="B2768" s="127">
        <v>810000</v>
      </c>
      <c r="C2768" s="127">
        <v>810000</v>
      </c>
      <c r="D2768" s="116" t="s">
        <v>314</v>
      </c>
      <c r="E2768" s="116" t="s">
        <v>315</v>
      </c>
      <c r="F2768" s="116" t="s">
        <v>316</v>
      </c>
      <c r="G2768" s="116" t="s">
        <v>317</v>
      </c>
      <c r="H2768" s="116">
        <v>0.36</v>
      </c>
      <c r="I2768" s="116">
        <v>0.57999999999999996</v>
      </c>
      <c r="J2768" s="116" t="s">
        <v>268</v>
      </c>
      <c r="K2768" s="116">
        <v>0.46831135501111998</v>
      </c>
      <c r="L2768" s="116">
        <v>3833.50503765027</v>
      </c>
      <c r="M2768" s="116">
        <v>10.8088949947389</v>
      </c>
      <c r="N2768" s="116">
        <v>1.7750657477749201</v>
      </c>
      <c r="O2768" s="116">
        <v>5.0619282611591201</v>
      </c>
      <c r="P2768" s="116">
        <v>0.83128344557430001</v>
      </c>
      <c r="Q2768" s="116">
        <v>1795.27393862395</v>
      </c>
      <c r="R2768" s="116">
        <v>1210</v>
      </c>
      <c r="S2768" s="116" t="s">
        <v>318</v>
      </c>
      <c r="T2768" s="116">
        <v>1210</v>
      </c>
      <c r="U2768" s="116" t="s">
        <v>268</v>
      </c>
      <c r="V2768" s="116" t="s">
        <v>268</v>
      </c>
      <c r="Z2768" s="116">
        <v>0</v>
      </c>
      <c r="AA2768" s="116">
        <v>1</v>
      </c>
      <c r="AB2768" s="116">
        <v>5.0619282611591201</v>
      </c>
      <c r="AC2768" s="116">
        <v>0.83128344557430001</v>
      </c>
      <c r="AD2768" s="116">
        <v>1795.27393862395</v>
      </c>
      <c r="AF2768" s="116">
        <v>-1</v>
      </c>
      <c r="AG2768" s="116">
        <v>-1</v>
      </c>
      <c r="AH2768" s="116">
        <v>-1</v>
      </c>
      <c r="AI2768" s="116">
        <v>-1</v>
      </c>
      <c r="AJ2768" s="116">
        <v>0</v>
      </c>
      <c r="AM2768" s="116" t="s">
        <v>319</v>
      </c>
      <c r="AN2768" s="116">
        <v>-1</v>
      </c>
      <c r="AQ2768" s="116">
        <v>778</v>
      </c>
      <c r="AR2768" s="116" t="s">
        <v>329</v>
      </c>
      <c r="AS2768" s="116" t="s">
        <v>250</v>
      </c>
      <c r="AT2768" s="116" t="s">
        <v>268</v>
      </c>
      <c r="AV2768" s="116">
        <v>196.32245602719101</v>
      </c>
      <c r="AW2768" s="116">
        <v>1.456021037</v>
      </c>
    </row>
    <row r="2769" spans="1:49" x14ac:dyDescent="0.25">
      <c r="A2769" s="127">
        <v>200000</v>
      </c>
      <c r="B2769" s="127">
        <v>810000</v>
      </c>
      <c r="C2769" s="127">
        <v>810000</v>
      </c>
      <c r="D2769" s="116" t="s">
        <v>314</v>
      </c>
      <c r="E2769" s="116" t="s">
        <v>315</v>
      </c>
      <c r="F2769" s="116" t="s">
        <v>316</v>
      </c>
      <c r="G2769" s="116" t="s">
        <v>317</v>
      </c>
      <c r="H2769" s="116">
        <v>0.36</v>
      </c>
      <c r="I2769" s="116">
        <v>0.57999999999999996</v>
      </c>
      <c r="J2769" s="116" t="s">
        <v>268</v>
      </c>
      <c r="K2769" s="116">
        <v>6.4722232172000002E-2</v>
      </c>
      <c r="L2769" s="116">
        <v>3833.50503765027</v>
      </c>
      <c r="M2769" s="116">
        <v>10.8088949947389</v>
      </c>
      <c r="N2769" s="116">
        <v>1.7750657477749201</v>
      </c>
      <c r="O2769" s="116">
        <v>0.69957581137228997</v>
      </c>
      <c r="P2769" s="116">
        <v>0.11488621744805</v>
      </c>
      <c r="Q2769" s="116">
        <v>248.113003079344</v>
      </c>
      <c r="R2769" s="116">
        <v>1310</v>
      </c>
      <c r="S2769" s="116" t="s">
        <v>318</v>
      </c>
      <c r="T2769" s="116">
        <v>1310</v>
      </c>
      <c r="U2769" s="116" t="s">
        <v>268</v>
      </c>
      <c r="V2769" s="116" t="s">
        <v>268</v>
      </c>
      <c r="Z2769" s="116">
        <v>0</v>
      </c>
      <c r="AA2769" s="116">
        <v>1</v>
      </c>
      <c r="AB2769" s="116">
        <v>0.69957581137228997</v>
      </c>
      <c r="AC2769" s="116">
        <v>0.11488621744805</v>
      </c>
      <c r="AD2769" s="116">
        <v>248.11300307934499</v>
      </c>
      <c r="AF2769" s="116">
        <v>-1</v>
      </c>
      <c r="AG2769" s="116">
        <v>-1</v>
      </c>
      <c r="AH2769" s="116">
        <v>-1</v>
      </c>
      <c r="AI2769" s="116">
        <v>-1</v>
      </c>
      <c r="AJ2769" s="116">
        <v>0</v>
      </c>
      <c r="AM2769" s="116" t="s">
        <v>319</v>
      </c>
      <c r="AN2769" s="116">
        <v>-1</v>
      </c>
      <c r="AQ2769" s="116">
        <v>778</v>
      </c>
      <c r="AR2769" s="116" t="s">
        <v>329</v>
      </c>
      <c r="AS2769" s="116" t="s">
        <v>250</v>
      </c>
      <c r="AT2769" s="116" t="s">
        <v>268</v>
      </c>
      <c r="AV2769" s="116">
        <v>64.980941387053207</v>
      </c>
      <c r="AW2769" s="116">
        <v>0.20122709089999999</v>
      </c>
    </row>
    <row r="2770" spans="1:49" x14ac:dyDescent="0.25">
      <c r="A2770" s="127">
        <v>200000</v>
      </c>
      <c r="B2770" s="127">
        <v>810000</v>
      </c>
      <c r="C2770" s="127">
        <v>810000</v>
      </c>
      <c r="D2770" s="116" t="s">
        <v>314</v>
      </c>
      <c r="E2770" s="116" t="s">
        <v>315</v>
      </c>
      <c r="F2770" s="116" t="s">
        <v>316</v>
      </c>
      <c r="G2770" s="116" t="s">
        <v>317</v>
      </c>
      <c r="H2770" s="116">
        <v>0.36</v>
      </c>
      <c r="I2770" s="116">
        <v>0.57999999999999996</v>
      </c>
      <c r="J2770" s="116" t="s">
        <v>268</v>
      </c>
      <c r="K2770" s="116">
        <v>1.6265808890220002E-2</v>
      </c>
      <c r="L2770" s="116">
        <v>3833.50503765027</v>
      </c>
      <c r="M2770" s="116">
        <v>10.8088949947389</v>
      </c>
      <c r="N2770" s="116">
        <v>1.7750657477749201</v>
      </c>
      <c r="O2770" s="116">
        <v>0.17581542029894001</v>
      </c>
      <c r="P2770" s="116">
        <v>2.8872880220890001E-2</v>
      </c>
      <c r="Q2770" s="116">
        <v>62.355060322138002</v>
      </c>
      <c r="R2770" s="116">
        <v>1310</v>
      </c>
      <c r="S2770" s="116" t="s">
        <v>318</v>
      </c>
      <c r="T2770" s="116">
        <v>1310</v>
      </c>
      <c r="U2770" s="116" t="s">
        <v>268</v>
      </c>
      <c r="V2770" s="116" t="s">
        <v>268</v>
      </c>
      <c r="Z2770" s="116">
        <v>0</v>
      </c>
      <c r="AA2770" s="116">
        <v>1</v>
      </c>
      <c r="AB2770" s="116">
        <v>0.17581542029894001</v>
      </c>
      <c r="AC2770" s="116">
        <v>2.8872880220890001E-2</v>
      </c>
      <c r="AD2770" s="116">
        <v>62.3550603221383</v>
      </c>
      <c r="AF2770" s="116">
        <v>-1</v>
      </c>
      <c r="AG2770" s="116">
        <v>-1</v>
      </c>
      <c r="AH2770" s="116">
        <v>-1</v>
      </c>
      <c r="AI2770" s="116">
        <v>-1</v>
      </c>
      <c r="AJ2770" s="116">
        <v>0</v>
      </c>
      <c r="AM2770" s="116" t="s">
        <v>319</v>
      </c>
      <c r="AN2770" s="116">
        <v>-1</v>
      </c>
      <c r="AQ2770" s="116">
        <v>778</v>
      </c>
      <c r="AR2770" s="116" t="s">
        <v>329</v>
      </c>
      <c r="AS2770" s="116" t="s">
        <v>250</v>
      </c>
      <c r="AT2770" s="116" t="s">
        <v>268</v>
      </c>
      <c r="AV2770" s="116">
        <v>74.376734414181399</v>
      </c>
      <c r="AW2770" s="116">
        <v>5.0571825100000002E-2</v>
      </c>
    </row>
    <row r="2771" spans="1:49" x14ac:dyDescent="0.25">
      <c r="A2771" s="127">
        <v>200000</v>
      </c>
      <c r="B2771" s="127">
        <v>810000</v>
      </c>
      <c r="C2771" s="127">
        <v>810000</v>
      </c>
      <c r="D2771" s="116" t="s">
        <v>314</v>
      </c>
      <c r="E2771" s="116" t="s">
        <v>315</v>
      </c>
      <c r="F2771" s="116" t="s">
        <v>316</v>
      </c>
      <c r="G2771" s="116" t="s">
        <v>317</v>
      </c>
      <c r="H2771" s="116">
        <v>0.36</v>
      </c>
      <c r="I2771" s="116">
        <v>0.57999999999999996</v>
      </c>
      <c r="J2771" s="116" t="s">
        <v>268</v>
      </c>
      <c r="K2771" s="116">
        <v>6.8464057709630002E-2</v>
      </c>
      <c r="L2771" s="116">
        <v>3833.50503765027</v>
      </c>
      <c r="M2771" s="116">
        <v>10.8088949947389</v>
      </c>
      <c r="N2771" s="116">
        <v>1.7750657477749201</v>
      </c>
      <c r="O2771" s="116">
        <v>0.74002081069714998</v>
      </c>
      <c r="P2771" s="116">
        <v>0.12152820379404999</v>
      </c>
      <c r="Q2771" s="116">
        <v>262.45731012784898</v>
      </c>
      <c r="R2771" s="116">
        <v>1310</v>
      </c>
      <c r="S2771" s="116" t="s">
        <v>318</v>
      </c>
      <c r="T2771" s="116">
        <v>1310</v>
      </c>
      <c r="U2771" s="116" t="s">
        <v>268</v>
      </c>
      <c r="V2771" s="116" t="s">
        <v>268</v>
      </c>
      <c r="Z2771" s="116">
        <v>0</v>
      </c>
      <c r="AA2771" s="116">
        <v>1</v>
      </c>
      <c r="AB2771" s="116">
        <v>0.74002081069714998</v>
      </c>
      <c r="AC2771" s="116">
        <v>0.12152820379404999</v>
      </c>
      <c r="AD2771" s="116">
        <v>262.45731012785001</v>
      </c>
      <c r="AF2771" s="116">
        <v>-1</v>
      </c>
      <c r="AG2771" s="116">
        <v>-1</v>
      </c>
      <c r="AH2771" s="116">
        <v>-1</v>
      </c>
      <c r="AI2771" s="116">
        <v>-1</v>
      </c>
      <c r="AJ2771" s="116">
        <v>0</v>
      </c>
      <c r="AM2771" s="116" t="s">
        <v>319</v>
      </c>
      <c r="AN2771" s="116">
        <v>-1</v>
      </c>
      <c r="AQ2771" s="116">
        <v>778</v>
      </c>
      <c r="AR2771" s="116" t="s">
        <v>329</v>
      </c>
      <c r="AS2771" s="116" t="s">
        <v>250</v>
      </c>
      <c r="AT2771" s="116" t="s">
        <v>268</v>
      </c>
      <c r="AV2771" s="116">
        <v>66.608409282752802</v>
      </c>
      <c r="AW2771" s="116">
        <v>0.21286075439999999</v>
      </c>
    </row>
    <row r="2772" spans="1:49" x14ac:dyDescent="0.25">
      <c r="A2772" s="127">
        <v>200000</v>
      </c>
      <c r="B2772" s="127">
        <v>810000</v>
      </c>
      <c r="C2772" s="127">
        <v>810000</v>
      </c>
      <c r="D2772" s="116" t="s">
        <v>314</v>
      </c>
      <c r="E2772" s="116" t="s">
        <v>315</v>
      </c>
      <c r="F2772" s="116" t="s">
        <v>316</v>
      </c>
      <c r="G2772" s="116" t="s">
        <v>317</v>
      </c>
      <c r="H2772" s="116">
        <v>0.36</v>
      </c>
      <c r="I2772" s="116">
        <v>0.57999999999999996</v>
      </c>
      <c r="J2772" s="116" t="s">
        <v>268</v>
      </c>
      <c r="K2772" s="116">
        <v>0.35143183119971999</v>
      </c>
      <c r="L2772" s="116">
        <v>3848.9844382588299</v>
      </c>
      <c r="M2772" s="116">
        <v>11.1515564326383</v>
      </c>
      <c r="N2772" s="116">
        <v>1.94588593462104</v>
      </c>
      <c r="O2772" s="116">
        <v>3.9190118978491402</v>
      </c>
      <c r="P2772" s="116">
        <v>0.68384625730964999</v>
      </c>
      <c r="Q2772" s="116">
        <v>1352.65564939653</v>
      </c>
      <c r="R2772" s="116">
        <v>1210</v>
      </c>
      <c r="S2772" s="116" t="s">
        <v>318</v>
      </c>
      <c r="T2772" s="116">
        <v>1210</v>
      </c>
      <c r="U2772" s="116" t="s">
        <v>268</v>
      </c>
      <c r="V2772" s="116" t="s">
        <v>268</v>
      </c>
      <c r="Z2772" s="116">
        <v>0</v>
      </c>
      <c r="AA2772" s="116">
        <v>1</v>
      </c>
      <c r="AB2772" s="116">
        <v>3.9190118978491402</v>
      </c>
      <c r="AC2772" s="116">
        <v>0.68384625730964999</v>
      </c>
      <c r="AD2772" s="116">
        <v>1352.65564939653</v>
      </c>
      <c r="AF2772" s="116">
        <v>-1</v>
      </c>
      <c r="AG2772" s="116">
        <v>-1</v>
      </c>
      <c r="AH2772" s="116">
        <v>-1</v>
      </c>
      <c r="AI2772" s="116">
        <v>-1</v>
      </c>
      <c r="AJ2772" s="116">
        <v>0</v>
      </c>
      <c r="AM2772" s="116" t="s">
        <v>319</v>
      </c>
      <c r="AN2772" s="116">
        <v>-1</v>
      </c>
      <c r="AQ2772" s="116">
        <v>778</v>
      </c>
      <c r="AR2772" s="116" t="s">
        <v>329</v>
      </c>
      <c r="AS2772" s="116" t="s">
        <v>250</v>
      </c>
      <c r="AT2772" s="116" t="s">
        <v>268</v>
      </c>
      <c r="AV2772" s="116">
        <v>151.048776046592</v>
      </c>
      <c r="AW2772" s="116">
        <v>1.0970443222999999</v>
      </c>
    </row>
    <row r="2773" spans="1:49" x14ac:dyDescent="0.25">
      <c r="A2773" s="127">
        <v>200000</v>
      </c>
      <c r="B2773" s="127">
        <v>810000</v>
      </c>
      <c r="C2773" s="127">
        <v>810000</v>
      </c>
      <c r="D2773" s="116" t="s">
        <v>314</v>
      </c>
      <c r="E2773" s="116" t="s">
        <v>315</v>
      </c>
      <c r="F2773" s="116" t="s">
        <v>316</v>
      </c>
      <c r="G2773" s="116" t="s">
        <v>317</v>
      </c>
      <c r="H2773" s="116">
        <v>0.36</v>
      </c>
      <c r="I2773" s="116">
        <v>0.57999999999999996</v>
      </c>
      <c r="J2773" s="116" t="s">
        <v>268</v>
      </c>
      <c r="K2773" s="116">
        <v>2.3185860325229998E-2</v>
      </c>
      <c r="L2773" s="116">
        <v>3848.9844382588299</v>
      </c>
      <c r="M2773" s="116">
        <v>11.1515564326383</v>
      </c>
      <c r="N2773" s="116">
        <v>1.94588593462104</v>
      </c>
      <c r="O2773" s="116">
        <v>0.25855842985617</v>
      </c>
      <c r="P2773" s="116">
        <v>4.5117039488970001E-2</v>
      </c>
      <c r="Q2773" s="116">
        <v>89.242015579487799</v>
      </c>
      <c r="R2773" s="116">
        <v>1310</v>
      </c>
      <c r="S2773" s="116" t="s">
        <v>318</v>
      </c>
      <c r="T2773" s="116">
        <v>1310</v>
      </c>
      <c r="U2773" s="116" t="s">
        <v>268</v>
      </c>
      <c r="V2773" s="116" t="s">
        <v>268</v>
      </c>
      <c r="Z2773" s="116">
        <v>0</v>
      </c>
      <c r="AA2773" s="116">
        <v>1</v>
      </c>
      <c r="AB2773" s="116">
        <v>0.25855842985617</v>
      </c>
      <c r="AC2773" s="116">
        <v>4.5117039488970001E-2</v>
      </c>
      <c r="AD2773" s="116">
        <v>89.242015579487003</v>
      </c>
      <c r="AF2773" s="116">
        <v>-1</v>
      </c>
      <c r="AG2773" s="116">
        <v>-1</v>
      </c>
      <c r="AH2773" s="116">
        <v>-1</v>
      </c>
      <c r="AI2773" s="116">
        <v>-1</v>
      </c>
      <c r="AJ2773" s="116">
        <v>0</v>
      </c>
      <c r="AM2773" s="116" t="s">
        <v>319</v>
      </c>
      <c r="AN2773" s="116">
        <v>-1</v>
      </c>
      <c r="AQ2773" s="116">
        <v>778</v>
      </c>
      <c r="AR2773" s="116" t="s">
        <v>329</v>
      </c>
      <c r="AS2773" s="116" t="s">
        <v>250</v>
      </c>
      <c r="AT2773" s="116" t="s">
        <v>268</v>
      </c>
      <c r="AV2773" s="116">
        <v>41.275399958902398</v>
      </c>
      <c r="AW2773" s="116">
        <v>7.2377952600000003E-2</v>
      </c>
    </row>
    <row r="2774" spans="1:49" x14ac:dyDescent="0.25">
      <c r="A2774" s="127">
        <v>200000</v>
      </c>
      <c r="B2774" s="127">
        <v>810000</v>
      </c>
      <c r="C2774" s="127">
        <v>810000</v>
      </c>
      <c r="D2774" s="116" t="s">
        <v>314</v>
      </c>
      <c r="E2774" s="116" t="s">
        <v>315</v>
      </c>
      <c r="F2774" s="116" t="s">
        <v>316</v>
      </c>
      <c r="G2774" s="116" t="s">
        <v>317</v>
      </c>
      <c r="H2774" s="116">
        <v>0.36</v>
      </c>
      <c r="I2774" s="116">
        <v>0.57999999999999996</v>
      </c>
      <c r="J2774" s="116" t="s">
        <v>268</v>
      </c>
      <c r="K2774" s="116">
        <v>8.704322858388E-2</v>
      </c>
      <c r="L2774" s="116">
        <v>3848.9844382588299</v>
      </c>
      <c r="M2774" s="116">
        <v>11.1515564326383</v>
      </c>
      <c r="N2774" s="116">
        <v>1.94588593462104</v>
      </c>
      <c r="O2774" s="116">
        <v>0.97066747563226996</v>
      </c>
      <c r="P2774" s="116">
        <v>0.16937619420538999</v>
      </c>
      <c r="Q2774" s="116">
        <v>335.02803227519502</v>
      </c>
      <c r="R2774" s="116">
        <v>1310</v>
      </c>
      <c r="S2774" s="116" t="s">
        <v>318</v>
      </c>
      <c r="T2774" s="116">
        <v>1310</v>
      </c>
      <c r="U2774" s="116" t="s">
        <v>268</v>
      </c>
      <c r="V2774" s="116" t="s">
        <v>268</v>
      </c>
      <c r="Z2774" s="116">
        <v>0</v>
      </c>
      <c r="AA2774" s="116">
        <v>1</v>
      </c>
      <c r="AB2774" s="116">
        <v>0.97066747563226996</v>
      </c>
      <c r="AC2774" s="116">
        <v>0.16937619420538999</v>
      </c>
      <c r="AD2774" s="116">
        <v>335.02803227519598</v>
      </c>
      <c r="AF2774" s="116">
        <v>-1</v>
      </c>
      <c r="AG2774" s="116">
        <v>-1</v>
      </c>
      <c r="AH2774" s="116">
        <v>-1</v>
      </c>
      <c r="AI2774" s="116">
        <v>-1</v>
      </c>
      <c r="AJ2774" s="116">
        <v>0</v>
      </c>
      <c r="AM2774" s="116" t="s">
        <v>319</v>
      </c>
      <c r="AN2774" s="116">
        <v>-1</v>
      </c>
      <c r="AQ2774" s="116">
        <v>778</v>
      </c>
      <c r="AR2774" s="116" t="s">
        <v>329</v>
      </c>
      <c r="AS2774" s="116" t="s">
        <v>250</v>
      </c>
      <c r="AT2774" s="116" t="s">
        <v>268</v>
      </c>
      <c r="AV2774" s="116">
        <v>78.133198969179205</v>
      </c>
      <c r="AW2774" s="116">
        <v>0.27171778769999999</v>
      </c>
    </row>
    <row r="2775" spans="1:49" x14ac:dyDescent="0.25">
      <c r="A2775" s="127">
        <v>200000</v>
      </c>
      <c r="B2775" s="127">
        <v>810000</v>
      </c>
      <c r="C2775" s="127">
        <v>810000</v>
      </c>
      <c r="D2775" s="116" t="s">
        <v>314</v>
      </c>
      <c r="E2775" s="116" t="s">
        <v>315</v>
      </c>
      <c r="F2775" s="116" t="s">
        <v>316</v>
      </c>
      <c r="G2775" s="116" t="s">
        <v>317</v>
      </c>
      <c r="H2775" s="116">
        <v>0.36</v>
      </c>
      <c r="I2775" s="116">
        <v>0.57999999999999996</v>
      </c>
      <c r="J2775" s="116" t="s">
        <v>268</v>
      </c>
      <c r="K2775" s="116">
        <v>6.5375423329309998E-2</v>
      </c>
      <c r="L2775" s="116">
        <v>3848.9844382588299</v>
      </c>
      <c r="M2775" s="116">
        <v>11.1515564326383</v>
      </c>
      <c r="N2775" s="116">
        <v>1.94588593462104</v>
      </c>
      <c r="O2775" s="116">
        <v>0.72903772256452004</v>
      </c>
      <c r="P2775" s="116">
        <v>0.12721311672641</v>
      </c>
      <c r="Q2775" s="116">
        <v>251.628987039132</v>
      </c>
      <c r="R2775" s="116">
        <v>1310</v>
      </c>
      <c r="S2775" s="116" t="s">
        <v>318</v>
      </c>
      <c r="T2775" s="116">
        <v>1310</v>
      </c>
      <c r="U2775" s="116" t="s">
        <v>268</v>
      </c>
      <c r="V2775" s="116" t="s">
        <v>268</v>
      </c>
      <c r="Z2775" s="116">
        <v>0</v>
      </c>
      <c r="AA2775" s="116">
        <v>1</v>
      </c>
      <c r="AB2775" s="116">
        <v>0.72903772256452004</v>
      </c>
      <c r="AC2775" s="116">
        <v>0.12721311672641</v>
      </c>
      <c r="AD2775" s="116">
        <v>251.62898703913299</v>
      </c>
      <c r="AF2775" s="116">
        <v>-1</v>
      </c>
      <c r="AG2775" s="116">
        <v>-1</v>
      </c>
      <c r="AH2775" s="116">
        <v>-1</v>
      </c>
      <c r="AI2775" s="116">
        <v>-1</v>
      </c>
      <c r="AJ2775" s="116">
        <v>0</v>
      </c>
      <c r="AM2775" s="116" t="s">
        <v>319</v>
      </c>
      <c r="AN2775" s="116">
        <v>-1</v>
      </c>
      <c r="AQ2775" s="116">
        <v>778</v>
      </c>
      <c r="AR2775" s="116" t="s">
        <v>329</v>
      </c>
      <c r="AS2775" s="116" t="s">
        <v>250</v>
      </c>
      <c r="AT2775" s="116" t="s">
        <v>268</v>
      </c>
      <c r="AV2775" s="116">
        <v>65.5143142288766</v>
      </c>
      <c r="AW2775" s="116">
        <v>0.2040786594</v>
      </c>
    </row>
    <row r="2776" spans="1:49" x14ac:dyDescent="0.25">
      <c r="A2776" s="127">
        <v>200000</v>
      </c>
      <c r="B2776" s="127">
        <v>810000</v>
      </c>
      <c r="C2776" s="127">
        <v>810000</v>
      </c>
      <c r="D2776" s="116" t="s">
        <v>314</v>
      </c>
      <c r="E2776" s="116" t="s">
        <v>315</v>
      </c>
      <c r="F2776" s="116" t="s">
        <v>316</v>
      </c>
      <c r="G2776" s="116" t="s">
        <v>317</v>
      </c>
      <c r="H2776" s="116">
        <v>0.36</v>
      </c>
      <c r="I2776" s="116">
        <v>0.57999999999999996</v>
      </c>
      <c r="J2776" s="116" t="s">
        <v>268</v>
      </c>
      <c r="K2776" s="116">
        <v>9.072711034481E-2</v>
      </c>
      <c r="L2776" s="116">
        <v>3848.9844382588299</v>
      </c>
      <c r="M2776" s="116">
        <v>11.1515564326383</v>
      </c>
      <c r="N2776" s="116">
        <v>1.94588593462104</v>
      </c>
      <c r="O2776" s="116">
        <v>1.01174849098035</v>
      </c>
      <c r="P2776" s="116">
        <v>0.17654460790877</v>
      </c>
      <c r="Q2776" s="116">
        <v>349.20723584536501</v>
      </c>
      <c r="R2776" s="116">
        <v>1310</v>
      </c>
      <c r="S2776" s="116" t="s">
        <v>318</v>
      </c>
      <c r="T2776" s="116">
        <v>1310</v>
      </c>
      <c r="U2776" s="116" t="s">
        <v>268</v>
      </c>
      <c r="V2776" s="116" t="s">
        <v>268</v>
      </c>
      <c r="Z2776" s="116">
        <v>0</v>
      </c>
      <c r="AA2776" s="116">
        <v>1</v>
      </c>
      <c r="AB2776" s="116">
        <v>1.01174849098035</v>
      </c>
      <c r="AC2776" s="116">
        <v>0.17654460790877</v>
      </c>
      <c r="AD2776" s="116">
        <v>349.20723584536597</v>
      </c>
      <c r="AF2776" s="116">
        <v>-1</v>
      </c>
      <c r="AG2776" s="116">
        <v>-1</v>
      </c>
      <c r="AH2776" s="116">
        <v>-1</v>
      </c>
      <c r="AI2776" s="116">
        <v>-1</v>
      </c>
      <c r="AJ2776" s="116">
        <v>0</v>
      </c>
      <c r="AM2776" s="116" t="s">
        <v>319</v>
      </c>
      <c r="AN2776" s="116">
        <v>-1</v>
      </c>
      <c r="AQ2776" s="116">
        <v>778</v>
      </c>
      <c r="AR2776" s="116" t="s">
        <v>329</v>
      </c>
      <c r="AS2776" s="116" t="s">
        <v>250</v>
      </c>
      <c r="AT2776" s="116" t="s">
        <v>268</v>
      </c>
      <c r="AV2776" s="116">
        <v>91.659875535092397</v>
      </c>
      <c r="AW2776" s="116">
        <v>0.28321754729999998</v>
      </c>
    </row>
    <row r="2777" spans="1:49" x14ac:dyDescent="0.25">
      <c r="A2777" s="127">
        <v>200000</v>
      </c>
      <c r="B2777" s="127">
        <v>810000</v>
      </c>
      <c r="C2777" s="127">
        <v>810000</v>
      </c>
      <c r="D2777" s="116" t="s">
        <v>314</v>
      </c>
      <c r="E2777" s="116" t="s">
        <v>315</v>
      </c>
      <c r="F2777" s="116" t="s">
        <v>316</v>
      </c>
      <c r="G2777" s="116" t="s">
        <v>317</v>
      </c>
      <c r="H2777" s="116">
        <v>0.36</v>
      </c>
      <c r="I2777" s="116">
        <v>0.57999999999999996</v>
      </c>
      <c r="J2777" s="116" t="s">
        <v>268</v>
      </c>
      <c r="K2777" s="116">
        <v>0.40973397486541002</v>
      </c>
      <c r="L2777" s="116">
        <v>3846.75711747592</v>
      </c>
      <c r="M2777" s="116">
        <v>10.088290514072201</v>
      </c>
      <c r="N2777" s="116">
        <v>1.65696076796553</v>
      </c>
      <c r="O2777" s="116">
        <v>4.1335153719278503</v>
      </c>
      <c r="P2777" s="116">
        <v>0.67891312165455997</v>
      </c>
      <c r="Q2777" s="116">
        <v>1576.1470840852201</v>
      </c>
      <c r="R2777" s="116">
        <v>1210</v>
      </c>
      <c r="S2777" s="116" t="s">
        <v>318</v>
      </c>
      <c r="T2777" s="116">
        <v>1210</v>
      </c>
      <c r="U2777" s="116" t="s">
        <v>268</v>
      </c>
      <c r="V2777" s="116" t="s">
        <v>268</v>
      </c>
      <c r="Z2777" s="116">
        <v>0</v>
      </c>
      <c r="AA2777" s="116">
        <v>1</v>
      </c>
      <c r="AB2777" s="116">
        <v>4.1335153719278503</v>
      </c>
      <c r="AC2777" s="116">
        <v>0.67891312165455997</v>
      </c>
      <c r="AD2777" s="116">
        <v>1576.1470840852201</v>
      </c>
      <c r="AF2777" s="116">
        <v>-1</v>
      </c>
      <c r="AG2777" s="116">
        <v>-1</v>
      </c>
      <c r="AH2777" s="116">
        <v>-1</v>
      </c>
      <c r="AI2777" s="116">
        <v>-1</v>
      </c>
      <c r="AJ2777" s="116">
        <v>0</v>
      </c>
      <c r="AM2777" s="116" t="s">
        <v>319</v>
      </c>
      <c r="AN2777" s="116">
        <v>-1</v>
      </c>
      <c r="AQ2777" s="116">
        <v>778</v>
      </c>
      <c r="AR2777" s="116" t="s">
        <v>329</v>
      </c>
      <c r="AS2777" s="116" t="s">
        <v>250</v>
      </c>
      <c r="AT2777" s="116" t="s">
        <v>268</v>
      </c>
      <c r="AV2777" s="116">
        <v>200.18440946205101</v>
      </c>
      <c r="AW2777" s="116">
        <v>1.2783025824000001</v>
      </c>
    </row>
    <row r="2778" spans="1:49" x14ac:dyDescent="0.25">
      <c r="A2778" s="127">
        <v>200000</v>
      </c>
      <c r="B2778" s="127">
        <v>810000</v>
      </c>
      <c r="C2778" s="127">
        <v>810000</v>
      </c>
      <c r="D2778" s="116" t="s">
        <v>314</v>
      </c>
      <c r="E2778" s="116" t="s">
        <v>315</v>
      </c>
      <c r="F2778" s="116" t="s">
        <v>316</v>
      </c>
      <c r="G2778" s="116" t="s">
        <v>317</v>
      </c>
      <c r="H2778" s="116">
        <v>0.36</v>
      </c>
      <c r="I2778" s="116">
        <v>0.57999999999999996</v>
      </c>
      <c r="J2778" s="116" t="s">
        <v>268</v>
      </c>
      <c r="K2778" s="116">
        <v>1.257947109557E-2</v>
      </c>
      <c r="L2778" s="116">
        <v>3846.75711747592</v>
      </c>
      <c r="M2778" s="116">
        <v>10.088290514072201</v>
      </c>
      <c r="N2778" s="116">
        <v>1.65696076796553</v>
      </c>
      <c r="O2778" s="116">
        <v>0.12690535892557001</v>
      </c>
      <c r="P2778" s="116">
        <v>2.0843690087129999E-2</v>
      </c>
      <c r="Q2778" s="116">
        <v>48.3901699710011</v>
      </c>
      <c r="R2778" s="116">
        <v>1310</v>
      </c>
      <c r="S2778" s="116" t="s">
        <v>318</v>
      </c>
      <c r="T2778" s="116">
        <v>1310</v>
      </c>
      <c r="U2778" s="116" t="s">
        <v>268</v>
      </c>
      <c r="V2778" s="116" t="s">
        <v>268</v>
      </c>
      <c r="Z2778" s="116">
        <v>0</v>
      </c>
      <c r="AA2778" s="116">
        <v>1</v>
      </c>
      <c r="AB2778" s="116">
        <v>0.12690535892557001</v>
      </c>
      <c r="AC2778" s="116">
        <v>2.0843690087129999E-2</v>
      </c>
      <c r="AD2778" s="116">
        <v>48.390169971000397</v>
      </c>
      <c r="AF2778" s="116">
        <v>-1</v>
      </c>
      <c r="AG2778" s="116">
        <v>-1</v>
      </c>
      <c r="AH2778" s="116">
        <v>-1</v>
      </c>
      <c r="AI2778" s="116">
        <v>-1</v>
      </c>
      <c r="AJ2778" s="116">
        <v>0</v>
      </c>
      <c r="AM2778" s="116" t="s">
        <v>319</v>
      </c>
      <c r="AN2778" s="116">
        <v>-1</v>
      </c>
      <c r="AQ2778" s="116">
        <v>778</v>
      </c>
      <c r="AR2778" s="116" t="s">
        <v>329</v>
      </c>
      <c r="AS2778" s="116" t="s">
        <v>250</v>
      </c>
      <c r="AT2778" s="116" t="s">
        <v>268</v>
      </c>
      <c r="AV2778" s="116">
        <v>36.127243348234202</v>
      </c>
      <c r="AW2778" s="116">
        <v>3.9245879900000002E-2</v>
      </c>
    </row>
    <row r="2779" spans="1:49" x14ac:dyDescent="0.25">
      <c r="A2779" s="127">
        <v>200000</v>
      </c>
      <c r="B2779" s="127">
        <v>810000</v>
      </c>
      <c r="C2779" s="127">
        <v>810000</v>
      </c>
      <c r="D2779" s="116" t="s">
        <v>314</v>
      </c>
      <c r="E2779" s="116" t="s">
        <v>315</v>
      </c>
      <c r="F2779" s="116" t="s">
        <v>316</v>
      </c>
      <c r="G2779" s="116" t="s">
        <v>317</v>
      </c>
      <c r="H2779" s="116">
        <v>0.36</v>
      </c>
      <c r="I2779" s="116">
        <v>0.57999999999999996</v>
      </c>
      <c r="J2779" s="116" t="s">
        <v>268</v>
      </c>
      <c r="K2779" s="116">
        <v>0.19545000770692</v>
      </c>
      <c r="L2779" s="116">
        <v>3846.75711747592</v>
      </c>
      <c r="M2779" s="116">
        <v>10.088290514072201</v>
      </c>
      <c r="N2779" s="116">
        <v>1.65696076796553</v>
      </c>
      <c r="O2779" s="116">
        <v>1.97175645872509</v>
      </c>
      <c r="P2779" s="116">
        <v>0.32385299486892999</v>
      </c>
      <c r="Q2779" s="116">
        <v>751.84870825732605</v>
      </c>
      <c r="R2779" s="116">
        <v>1310</v>
      </c>
      <c r="S2779" s="116" t="s">
        <v>318</v>
      </c>
      <c r="T2779" s="116">
        <v>1310</v>
      </c>
      <c r="U2779" s="116" t="s">
        <v>268</v>
      </c>
      <c r="V2779" s="116" t="s">
        <v>268</v>
      </c>
      <c r="Z2779" s="116">
        <v>0</v>
      </c>
      <c r="AA2779" s="116">
        <v>1</v>
      </c>
      <c r="AB2779" s="116">
        <v>1.97175645872509</v>
      </c>
      <c r="AC2779" s="116">
        <v>0.32385299486892999</v>
      </c>
      <c r="AD2779" s="116">
        <v>751.84870825732605</v>
      </c>
      <c r="AF2779" s="116">
        <v>-1</v>
      </c>
      <c r="AG2779" s="116">
        <v>-1</v>
      </c>
      <c r="AH2779" s="116">
        <v>-1</v>
      </c>
      <c r="AI2779" s="116">
        <v>-1</v>
      </c>
      <c r="AJ2779" s="116">
        <v>0</v>
      </c>
      <c r="AM2779" s="116" t="s">
        <v>319</v>
      </c>
      <c r="AN2779" s="116">
        <v>-1</v>
      </c>
      <c r="AQ2779" s="116">
        <v>778</v>
      </c>
      <c r="AR2779" s="116" t="s">
        <v>329</v>
      </c>
      <c r="AS2779" s="116" t="s">
        <v>250</v>
      </c>
      <c r="AT2779" s="116" t="s">
        <v>268</v>
      </c>
      <c r="AV2779" s="116">
        <v>127.667494188361</v>
      </c>
      <c r="AW2779" s="116">
        <v>0.60977186400000005</v>
      </c>
    </row>
    <row r="2780" spans="1:49" x14ac:dyDescent="0.25">
      <c r="A2780" s="127">
        <v>200000</v>
      </c>
      <c r="B2780" s="127">
        <v>810000</v>
      </c>
      <c r="C2780" s="127">
        <v>810000</v>
      </c>
      <c r="D2780" s="116" t="s">
        <v>314</v>
      </c>
      <c r="E2780" s="116" t="s">
        <v>315</v>
      </c>
      <c r="F2780" s="116" t="s">
        <v>316</v>
      </c>
      <c r="G2780" s="116" t="s">
        <v>317</v>
      </c>
      <c r="H2780" s="116">
        <v>0.36</v>
      </c>
      <c r="I2780" s="116">
        <v>0.57999999999999996</v>
      </c>
      <c r="J2780" s="116" t="s">
        <v>268</v>
      </c>
      <c r="K2780" s="116">
        <v>0.26974778242230002</v>
      </c>
      <c r="L2780" s="116">
        <v>3854.4266875967201</v>
      </c>
      <c r="M2780" s="116">
        <v>11.402898452783599</v>
      </c>
      <c r="N2780" s="116">
        <v>2.0709636083923399</v>
      </c>
      <c r="O2780" s="116">
        <v>3.0759065708250799</v>
      </c>
      <c r="P2780" s="116">
        <v>0.55863784084112</v>
      </c>
      <c r="Q2780" s="116">
        <v>1039.72305148855</v>
      </c>
      <c r="R2780" s="116">
        <v>1210</v>
      </c>
      <c r="S2780" s="116" t="s">
        <v>318</v>
      </c>
      <c r="T2780" s="116">
        <v>1210</v>
      </c>
      <c r="U2780" s="116" t="s">
        <v>268</v>
      </c>
      <c r="V2780" s="116" t="s">
        <v>268</v>
      </c>
      <c r="Z2780" s="116">
        <v>0</v>
      </c>
      <c r="AA2780" s="116">
        <v>1</v>
      </c>
      <c r="AB2780" s="116">
        <v>3.0759065708250799</v>
      </c>
      <c r="AC2780" s="116">
        <v>0.55863784084112</v>
      </c>
      <c r="AD2780" s="116">
        <v>1039.72305148855</v>
      </c>
      <c r="AF2780" s="116">
        <v>-1</v>
      </c>
      <c r="AG2780" s="116">
        <v>-1</v>
      </c>
      <c r="AH2780" s="116">
        <v>-1</v>
      </c>
      <c r="AI2780" s="116">
        <v>-1</v>
      </c>
      <c r="AJ2780" s="116">
        <v>0</v>
      </c>
      <c r="AM2780" s="116" t="s">
        <v>319</v>
      </c>
      <c r="AN2780" s="116">
        <v>-1</v>
      </c>
      <c r="AQ2780" s="116">
        <v>778</v>
      </c>
      <c r="AR2780" s="116" t="s">
        <v>329</v>
      </c>
      <c r="AS2780" s="116" t="s">
        <v>250</v>
      </c>
      <c r="AT2780" s="116" t="s">
        <v>268</v>
      </c>
      <c r="AV2780" s="116">
        <v>144.822226208068</v>
      </c>
      <c r="AW2780" s="116">
        <v>0.84324659489999998</v>
      </c>
    </row>
    <row r="2781" spans="1:49" x14ac:dyDescent="0.25">
      <c r="A2781" s="127">
        <v>200000</v>
      </c>
      <c r="B2781" s="127">
        <v>810000</v>
      </c>
      <c r="C2781" s="127">
        <v>810000</v>
      </c>
      <c r="D2781" s="116" t="s">
        <v>314</v>
      </c>
      <c r="E2781" s="116" t="s">
        <v>315</v>
      </c>
      <c r="F2781" s="116" t="s">
        <v>316</v>
      </c>
      <c r="G2781" s="116" t="s">
        <v>317</v>
      </c>
      <c r="H2781" s="116">
        <v>0.36</v>
      </c>
      <c r="I2781" s="116">
        <v>0.57999999999999996</v>
      </c>
      <c r="J2781" s="116" t="s">
        <v>268</v>
      </c>
      <c r="K2781" s="116">
        <v>0.23776254287011001</v>
      </c>
      <c r="L2781" s="116">
        <v>3854.4266875967201</v>
      </c>
      <c r="M2781" s="116">
        <v>11.402898452783599</v>
      </c>
      <c r="N2781" s="116">
        <v>2.0709636083923399</v>
      </c>
      <c r="O2781" s="116">
        <v>2.7111821322235299</v>
      </c>
      <c r="P2781" s="116">
        <v>0.49239757372283</v>
      </c>
      <c r="Q2781" s="116">
        <v>916.43829054942796</v>
      </c>
      <c r="R2781" s="116">
        <v>1310</v>
      </c>
      <c r="S2781" s="116" t="s">
        <v>318</v>
      </c>
      <c r="T2781" s="116">
        <v>1310</v>
      </c>
      <c r="U2781" s="116" t="s">
        <v>268</v>
      </c>
      <c r="V2781" s="116" t="s">
        <v>268</v>
      </c>
      <c r="Z2781" s="116">
        <v>0</v>
      </c>
      <c r="AA2781" s="116">
        <v>1</v>
      </c>
      <c r="AB2781" s="116">
        <v>2.7111821322235299</v>
      </c>
      <c r="AC2781" s="116">
        <v>0.49239757372283</v>
      </c>
      <c r="AD2781" s="116">
        <v>916.43829054942796</v>
      </c>
      <c r="AF2781" s="116">
        <v>-1</v>
      </c>
      <c r="AG2781" s="116">
        <v>-1</v>
      </c>
      <c r="AH2781" s="116">
        <v>-1</v>
      </c>
      <c r="AI2781" s="116">
        <v>-1</v>
      </c>
      <c r="AJ2781" s="116">
        <v>0</v>
      </c>
      <c r="AM2781" s="116" t="s">
        <v>319</v>
      </c>
      <c r="AN2781" s="116">
        <v>-1</v>
      </c>
      <c r="AQ2781" s="116">
        <v>778</v>
      </c>
      <c r="AR2781" s="116" t="s">
        <v>329</v>
      </c>
      <c r="AS2781" s="116" t="s">
        <v>250</v>
      </c>
      <c r="AT2781" s="116" t="s">
        <v>268</v>
      </c>
      <c r="AV2781" s="116">
        <v>138.506165604741</v>
      </c>
      <c r="AW2781" s="116">
        <v>0.74325895419999999</v>
      </c>
    </row>
    <row r="2782" spans="1:49" x14ac:dyDescent="0.25">
      <c r="A2782" s="127">
        <v>200000</v>
      </c>
      <c r="B2782" s="127">
        <v>810000</v>
      </c>
      <c r="C2782" s="127">
        <v>810000</v>
      </c>
      <c r="D2782" s="116" t="s">
        <v>314</v>
      </c>
      <c r="E2782" s="116" t="s">
        <v>315</v>
      </c>
      <c r="F2782" s="116" t="s">
        <v>316</v>
      </c>
      <c r="G2782" s="116" t="s">
        <v>317</v>
      </c>
      <c r="H2782" s="116">
        <v>0.36</v>
      </c>
      <c r="I2782" s="116">
        <v>0.57999999999999996</v>
      </c>
      <c r="J2782" s="116" t="s">
        <v>268</v>
      </c>
      <c r="K2782" s="116">
        <v>9.98703752133E-2</v>
      </c>
      <c r="L2782" s="116">
        <v>3854.4266875967201</v>
      </c>
      <c r="M2782" s="116">
        <v>11.402898452783599</v>
      </c>
      <c r="N2782" s="116">
        <v>2.0709636083923399</v>
      </c>
      <c r="O2782" s="116">
        <v>1.13881174699869</v>
      </c>
      <c r="P2782" s="116">
        <v>0.20682791262323999</v>
      </c>
      <c r="Q2782" s="116">
        <v>384.94303952245298</v>
      </c>
      <c r="R2782" s="116">
        <v>1310</v>
      </c>
      <c r="S2782" s="116" t="s">
        <v>318</v>
      </c>
      <c r="T2782" s="116">
        <v>1310</v>
      </c>
      <c r="U2782" s="116" t="s">
        <v>268</v>
      </c>
      <c r="V2782" s="116" t="s">
        <v>268</v>
      </c>
      <c r="Z2782" s="116">
        <v>0</v>
      </c>
      <c r="AA2782" s="116">
        <v>1</v>
      </c>
      <c r="AB2782" s="116">
        <v>1.13881174699869</v>
      </c>
      <c r="AC2782" s="116">
        <v>0.20682791262323999</v>
      </c>
      <c r="AD2782" s="116">
        <v>384.94303952245201</v>
      </c>
      <c r="AF2782" s="116">
        <v>-1</v>
      </c>
      <c r="AG2782" s="116">
        <v>-1</v>
      </c>
      <c r="AH2782" s="116">
        <v>-1</v>
      </c>
      <c r="AI2782" s="116">
        <v>-1</v>
      </c>
      <c r="AJ2782" s="116">
        <v>0</v>
      </c>
      <c r="AM2782" s="116" t="s">
        <v>319</v>
      </c>
      <c r="AN2782" s="116">
        <v>-1</v>
      </c>
      <c r="AQ2782" s="116">
        <v>778</v>
      </c>
      <c r="AR2782" s="116" t="s">
        <v>329</v>
      </c>
      <c r="AS2782" s="116" t="s">
        <v>250</v>
      </c>
      <c r="AT2782" s="116" t="s">
        <v>268</v>
      </c>
      <c r="AV2782" s="116">
        <v>116.174732938898</v>
      </c>
      <c r="AW2782" s="116">
        <v>0.3122003565</v>
      </c>
    </row>
    <row r="2783" spans="1:49" x14ac:dyDescent="0.25">
      <c r="A2783" s="127">
        <v>200000</v>
      </c>
      <c r="B2783" s="127">
        <v>810000</v>
      </c>
      <c r="C2783" s="127">
        <v>810000</v>
      </c>
      <c r="D2783" s="116" t="s">
        <v>314</v>
      </c>
      <c r="E2783" s="116" t="s">
        <v>315</v>
      </c>
      <c r="F2783" s="116" t="s">
        <v>316</v>
      </c>
      <c r="G2783" s="116" t="s">
        <v>317</v>
      </c>
      <c r="H2783" s="116">
        <v>0.36</v>
      </c>
      <c r="I2783" s="116">
        <v>0.57999999999999996</v>
      </c>
      <c r="J2783" s="116" t="s">
        <v>268</v>
      </c>
      <c r="K2783" s="116">
        <v>1.0382753162190001E-2</v>
      </c>
      <c r="L2783" s="116">
        <v>3854.4266875967201</v>
      </c>
      <c r="M2783" s="116">
        <v>11.402898452783599</v>
      </c>
      <c r="N2783" s="116">
        <v>2.0709636083923399</v>
      </c>
      <c r="O2783" s="116">
        <v>0.11839347996884</v>
      </c>
      <c r="P2783" s="116">
        <v>2.1502303953819999E-2</v>
      </c>
      <c r="Q2783" s="116">
        <v>40.019560879097497</v>
      </c>
      <c r="R2783" s="116">
        <v>1310</v>
      </c>
      <c r="S2783" s="116" t="s">
        <v>318</v>
      </c>
      <c r="T2783" s="116">
        <v>1310</v>
      </c>
      <c r="U2783" s="116" t="s">
        <v>268</v>
      </c>
      <c r="V2783" s="116" t="s">
        <v>268</v>
      </c>
      <c r="Z2783" s="116">
        <v>0</v>
      </c>
      <c r="AA2783" s="116">
        <v>1</v>
      </c>
      <c r="AB2783" s="116">
        <v>0.11839347996884</v>
      </c>
      <c r="AC2783" s="116">
        <v>2.1502303953819999E-2</v>
      </c>
      <c r="AD2783" s="116">
        <v>40.019560879097099</v>
      </c>
      <c r="AF2783" s="116">
        <v>-1</v>
      </c>
      <c r="AG2783" s="116">
        <v>-1</v>
      </c>
      <c r="AH2783" s="116">
        <v>-1</v>
      </c>
      <c r="AI2783" s="116">
        <v>-1</v>
      </c>
      <c r="AJ2783" s="116">
        <v>0</v>
      </c>
      <c r="AM2783" s="116" t="s">
        <v>319</v>
      </c>
      <c r="AN2783" s="116">
        <v>-1</v>
      </c>
      <c r="AQ2783" s="116">
        <v>778</v>
      </c>
      <c r="AR2783" s="116" t="s">
        <v>329</v>
      </c>
      <c r="AS2783" s="116" t="s">
        <v>250</v>
      </c>
      <c r="AT2783" s="116" t="s">
        <v>268</v>
      </c>
      <c r="AV2783" s="116">
        <v>58.615193882246402</v>
      </c>
      <c r="AW2783" s="116">
        <v>3.2457064799999998E-2</v>
      </c>
    </row>
    <row r="2784" spans="1:49" x14ac:dyDescent="0.25">
      <c r="A2784" s="127">
        <v>200000</v>
      </c>
      <c r="B2784" s="127">
        <v>810000</v>
      </c>
      <c r="C2784" s="127">
        <v>810000</v>
      </c>
      <c r="D2784" s="116" t="s">
        <v>314</v>
      </c>
      <c r="E2784" s="116" t="s">
        <v>315</v>
      </c>
      <c r="F2784" s="116" t="s">
        <v>316</v>
      </c>
      <c r="G2784" s="116" t="s">
        <v>317</v>
      </c>
      <c r="H2784" s="116">
        <v>0.36</v>
      </c>
      <c r="I2784" s="116">
        <v>0.57999999999999996</v>
      </c>
      <c r="J2784" s="116" t="s">
        <v>268</v>
      </c>
      <c r="K2784" s="116">
        <v>0.43774087383164001</v>
      </c>
      <c r="L2784" s="116">
        <v>3879.5589431449298</v>
      </c>
      <c r="M2784" s="116">
        <v>10.097245466588699</v>
      </c>
      <c r="N2784" s="116">
        <v>1.63568568804874</v>
      </c>
      <c r="O2784" s="116">
        <v>4.4199770538371501</v>
      </c>
      <c r="P2784" s="116">
        <v>0.71600648240037001</v>
      </c>
      <c r="Q2784" s="116">
        <v>1698.24152185362</v>
      </c>
      <c r="R2784" s="116">
        <v>1210</v>
      </c>
      <c r="S2784" s="116" t="s">
        <v>318</v>
      </c>
      <c r="T2784" s="116">
        <v>1210</v>
      </c>
      <c r="U2784" s="116" t="s">
        <v>268</v>
      </c>
      <c r="V2784" s="116" t="s">
        <v>268</v>
      </c>
      <c r="Z2784" s="116">
        <v>0</v>
      </c>
      <c r="AA2784" s="116">
        <v>1</v>
      </c>
      <c r="AB2784" s="116">
        <v>4.4199770538371501</v>
      </c>
      <c r="AC2784" s="116">
        <v>0.71600648240037001</v>
      </c>
      <c r="AD2784" s="116">
        <v>1698.24152185362</v>
      </c>
      <c r="AF2784" s="116">
        <v>-1</v>
      </c>
      <c r="AG2784" s="116">
        <v>-1</v>
      </c>
      <c r="AH2784" s="116">
        <v>-1</v>
      </c>
      <c r="AI2784" s="116">
        <v>-1</v>
      </c>
      <c r="AJ2784" s="116">
        <v>0</v>
      </c>
      <c r="AM2784" s="116" t="s">
        <v>319</v>
      </c>
      <c r="AN2784" s="116">
        <v>-1</v>
      </c>
      <c r="AQ2784" s="116">
        <v>778</v>
      </c>
      <c r="AR2784" s="116" t="s">
        <v>329</v>
      </c>
      <c r="AS2784" s="116" t="s">
        <v>250</v>
      </c>
      <c r="AT2784" s="116" t="s">
        <v>268</v>
      </c>
      <c r="AV2784" s="116">
        <v>199.34185564567099</v>
      </c>
      <c r="AW2784" s="116">
        <v>1.3773248352</v>
      </c>
    </row>
    <row r="2785" spans="1:49" x14ac:dyDescent="0.25">
      <c r="A2785" s="127">
        <v>200000</v>
      </c>
      <c r="B2785" s="127">
        <v>810000</v>
      </c>
      <c r="C2785" s="127">
        <v>810000</v>
      </c>
      <c r="D2785" s="116" t="s">
        <v>314</v>
      </c>
      <c r="E2785" s="116" t="s">
        <v>315</v>
      </c>
      <c r="F2785" s="116" t="s">
        <v>316</v>
      </c>
      <c r="G2785" s="116" t="s">
        <v>317</v>
      </c>
      <c r="H2785" s="116">
        <v>0.36</v>
      </c>
      <c r="I2785" s="116">
        <v>0.57999999999999996</v>
      </c>
      <c r="J2785" s="116" t="s">
        <v>268</v>
      </c>
      <c r="K2785" s="116">
        <v>6.0271458625810001E-2</v>
      </c>
      <c r="L2785" s="116">
        <v>3879.5589431449298</v>
      </c>
      <c r="M2785" s="116">
        <v>10.097245466588699</v>
      </c>
      <c r="N2785" s="116">
        <v>1.63568568804874</v>
      </c>
      <c r="O2785" s="116">
        <v>0.60857571237423003</v>
      </c>
      <c r="P2785" s="116">
        <v>9.8585162272069995E-2</v>
      </c>
      <c r="Q2785" s="116">
        <v>233.826676328182</v>
      </c>
      <c r="R2785" s="116">
        <v>1310</v>
      </c>
      <c r="S2785" s="116" t="s">
        <v>318</v>
      </c>
      <c r="T2785" s="116">
        <v>1310</v>
      </c>
      <c r="U2785" s="116" t="s">
        <v>268</v>
      </c>
      <c r="V2785" s="116" t="s">
        <v>268</v>
      </c>
      <c r="Z2785" s="116">
        <v>0</v>
      </c>
      <c r="AA2785" s="116">
        <v>1</v>
      </c>
      <c r="AB2785" s="116">
        <v>0.60857571237423003</v>
      </c>
      <c r="AC2785" s="116">
        <v>9.8585162272069995E-2</v>
      </c>
      <c r="AD2785" s="116">
        <v>233.826676328182</v>
      </c>
      <c r="AF2785" s="116">
        <v>-1</v>
      </c>
      <c r="AG2785" s="116">
        <v>-1</v>
      </c>
      <c r="AH2785" s="116">
        <v>-1</v>
      </c>
      <c r="AI2785" s="116">
        <v>-1</v>
      </c>
      <c r="AJ2785" s="116">
        <v>0</v>
      </c>
      <c r="AM2785" s="116" t="s">
        <v>319</v>
      </c>
      <c r="AN2785" s="116">
        <v>-1</v>
      </c>
      <c r="AQ2785" s="116">
        <v>778</v>
      </c>
      <c r="AR2785" s="116" t="s">
        <v>329</v>
      </c>
      <c r="AS2785" s="116" t="s">
        <v>250</v>
      </c>
      <c r="AT2785" s="116" t="s">
        <v>268</v>
      </c>
      <c r="AV2785" s="116">
        <v>75.125262048856996</v>
      </c>
      <c r="AW2785" s="116">
        <v>0.1896404512</v>
      </c>
    </row>
    <row r="2786" spans="1:49" x14ac:dyDescent="0.25">
      <c r="A2786" s="127">
        <v>200000</v>
      </c>
      <c r="B2786" s="127">
        <v>810000</v>
      </c>
      <c r="C2786" s="127">
        <v>810000</v>
      </c>
      <c r="D2786" s="116" t="s">
        <v>314</v>
      </c>
      <c r="E2786" s="116" t="s">
        <v>315</v>
      </c>
      <c r="F2786" s="116" t="s">
        <v>316</v>
      </c>
      <c r="G2786" s="116" t="s">
        <v>317</v>
      </c>
      <c r="H2786" s="116">
        <v>0.36</v>
      </c>
      <c r="I2786" s="116">
        <v>0.57999999999999996</v>
      </c>
      <c r="J2786" s="116" t="s">
        <v>268</v>
      </c>
      <c r="K2786" s="116">
        <v>0.11867724412536</v>
      </c>
      <c r="L2786" s="116">
        <v>3879.5589431449298</v>
      </c>
      <c r="M2786" s="116">
        <v>10.097245466588699</v>
      </c>
      <c r="N2786" s="116">
        <v>1.63568568804874</v>
      </c>
      <c r="O2786" s="116">
        <v>1.19831326523212</v>
      </c>
      <c r="P2786" s="116">
        <v>0.19411866971292999</v>
      </c>
      <c r="Q2786" s="116">
        <v>460.41536379436599</v>
      </c>
      <c r="R2786" s="116">
        <v>1310</v>
      </c>
      <c r="S2786" s="116" t="s">
        <v>318</v>
      </c>
      <c r="T2786" s="116">
        <v>1310</v>
      </c>
      <c r="U2786" s="116" t="s">
        <v>268</v>
      </c>
      <c r="V2786" s="116" t="s">
        <v>268</v>
      </c>
      <c r="Z2786" s="116">
        <v>0</v>
      </c>
      <c r="AA2786" s="116">
        <v>1</v>
      </c>
      <c r="AB2786" s="116">
        <v>1.19831326523212</v>
      </c>
      <c r="AC2786" s="116">
        <v>0.19411866971292999</v>
      </c>
      <c r="AD2786" s="116">
        <v>460.41536379436599</v>
      </c>
      <c r="AF2786" s="116">
        <v>-1</v>
      </c>
      <c r="AG2786" s="116">
        <v>-1</v>
      </c>
      <c r="AH2786" s="116">
        <v>-1</v>
      </c>
      <c r="AI2786" s="116">
        <v>-1</v>
      </c>
      <c r="AJ2786" s="116">
        <v>0</v>
      </c>
      <c r="AM2786" s="116" t="s">
        <v>319</v>
      </c>
      <c r="AN2786" s="116">
        <v>-1</v>
      </c>
      <c r="AQ2786" s="116">
        <v>778</v>
      </c>
      <c r="AR2786" s="116" t="s">
        <v>329</v>
      </c>
      <c r="AS2786" s="116" t="s">
        <v>250</v>
      </c>
      <c r="AT2786" s="116" t="s">
        <v>268</v>
      </c>
      <c r="AV2786" s="116">
        <v>91.0615996959406</v>
      </c>
      <c r="AW2786" s="116">
        <v>0.37341067620000001</v>
      </c>
    </row>
    <row r="2787" spans="1:49" x14ac:dyDescent="0.25">
      <c r="A2787" s="127">
        <v>200000</v>
      </c>
      <c r="B2787" s="127">
        <v>810000</v>
      </c>
      <c r="C2787" s="127">
        <v>810000</v>
      </c>
      <c r="D2787" s="116" t="s">
        <v>314</v>
      </c>
      <c r="E2787" s="116" t="s">
        <v>315</v>
      </c>
      <c r="F2787" s="116" t="s">
        <v>316</v>
      </c>
      <c r="G2787" s="116" t="s">
        <v>317</v>
      </c>
      <c r="H2787" s="116">
        <v>0.36</v>
      </c>
      <c r="I2787" s="116">
        <v>0.57999999999999996</v>
      </c>
      <c r="J2787" s="116" t="s">
        <v>268</v>
      </c>
      <c r="K2787" s="116">
        <v>1.0738770850799999E-3</v>
      </c>
      <c r="L2787" s="116">
        <v>3879.5589431449298</v>
      </c>
      <c r="M2787" s="116">
        <v>10.097245466588699</v>
      </c>
      <c r="N2787" s="116">
        <v>1.63568568804874</v>
      </c>
      <c r="O2787" s="116">
        <v>1.084320052904E-2</v>
      </c>
      <c r="P2787" s="116">
        <v>1.7565253787899999E-3</v>
      </c>
      <c r="Q2787" s="116">
        <v>4.1661694492799199</v>
      </c>
      <c r="R2787" s="116">
        <v>1310</v>
      </c>
      <c r="S2787" s="116" t="s">
        <v>318</v>
      </c>
      <c r="T2787" s="116">
        <v>1310</v>
      </c>
      <c r="U2787" s="116" t="s">
        <v>268</v>
      </c>
      <c r="V2787" s="116" t="s">
        <v>268</v>
      </c>
      <c r="Z2787" s="116">
        <v>0</v>
      </c>
      <c r="AA2787" s="116">
        <v>1</v>
      </c>
      <c r="AB2787" s="116">
        <v>1.084320052904E-2</v>
      </c>
      <c r="AC2787" s="116">
        <v>1.7565253787899999E-3</v>
      </c>
      <c r="AD2787" s="116">
        <v>4.16616944927868</v>
      </c>
      <c r="AF2787" s="116">
        <v>-1</v>
      </c>
      <c r="AG2787" s="116">
        <v>-1</v>
      </c>
      <c r="AH2787" s="116">
        <v>-1</v>
      </c>
      <c r="AI2787" s="116">
        <v>-1</v>
      </c>
      <c r="AJ2787" s="116">
        <v>0</v>
      </c>
      <c r="AM2787" s="116" t="s">
        <v>319</v>
      </c>
      <c r="AN2787" s="116">
        <v>-1</v>
      </c>
      <c r="AQ2787" s="116">
        <v>778</v>
      </c>
      <c r="AR2787" s="116" t="s">
        <v>329</v>
      </c>
      <c r="AS2787" s="116" t="s">
        <v>250</v>
      </c>
      <c r="AT2787" s="116" t="s">
        <v>268</v>
      </c>
      <c r="AV2787" s="116">
        <v>39.484996912291798</v>
      </c>
      <c r="AW2787" s="116">
        <v>3.3788884000000002E-3</v>
      </c>
    </row>
    <row r="2788" spans="1:49" x14ac:dyDescent="0.25">
      <c r="A2788" s="127">
        <v>200000</v>
      </c>
      <c r="B2788" s="127">
        <v>810000</v>
      </c>
      <c r="C2788" s="127">
        <v>810000</v>
      </c>
      <c r="D2788" s="116" t="s">
        <v>314</v>
      </c>
      <c r="E2788" s="116" t="s">
        <v>315</v>
      </c>
      <c r="F2788" s="116" t="s">
        <v>316</v>
      </c>
      <c r="G2788" s="116" t="s">
        <v>317</v>
      </c>
      <c r="H2788" s="116">
        <v>0.36</v>
      </c>
      <c r="I2788" s="116">
        <v>0.57999999999999996</v>
      </c>
      <c r="J2788" s="116" t="s">
        <v>268</v>
      </c>
      <c r="K2788" s="116">
        <v>0.29107691147718001</v>
      </c>
      <c r="L2788" s="116">
        <v>3879.0877248011798</v>
      </c>
      <c r="M2788" s="116">
        <v>11.4111596169545</v>
      </c>
      <c r="N2788" s="116">
        <v>2.0515399727020101</v>
      </c>
      <c r="O2788" s="116">
        <v>3.32152509767635</v>
      </c>
      <c r="P2788" s="116">
        <v>0.59715591902609</v>
      </c>
      <c r="Q2788" s="116">
        <v>1129.1128742842</v>
      </c>
      <c r="R2788" s="116">
        <v>1210</v>
      </c>
      <c r="S2788" s="116" t="s">
        <v>318</v>
      </c>
      <c r="T2788" s="116">
        <v>1210</v>
      </c>
      <c r="U2788" s="116" t="s">
        <v>268</v>
      </c>
      <c r="V2788" s="116" t="s">
        <v>268</v>
      </c>
      <c r="Z2788" s="116">
        <v>0</v>
      </c>
      <c r="AA2788" s="116">
        <v>1</v>
      </c>
      <c r="AB2788" s="116">
        <v>3.32152509767635</v>
      </c>
      <c r="AC2788" s="116">
        <v>0.59715591902609</v>
      </c>
      <c r="AD2788" s="116">
        <v>1129.1128742842</v>
      </c>
      <c r="AF2788" s="116">
        <v>-1</v>
      </c>
      <c r="AG2788" s="116">
        <v>-1</v>
      </c>
      <c r="AH2788" s="116">
        <v>-1</v>
      </c>
      <c r="AI2788" s="116">
        <v>-1</v>
      </c>
      <c r="AJ2788" s="116">
        <v>0</v>
      </c>
      <c r="AM2788" s="116" t="s">
        <v>319</v>
      </c>
      <c r="AN2788" s="116">
        <v>-1</v>
      </c>
      <c r="AQ2788" s="116">
        <v>778</v>
      </c>
      <c r="AR2788" s="116" t="s">
        <v>329</v>
      </c>
      <c r="AS2788" s="116" t="s">
        <v>250</v>
      </c>
      <c r="AT2788" s="116" t="s">
        <v>268</v>
      </c>
      <c r="AV2788" s="116">
        <v>200.03764935918699</v>
      </c>
      <c r="AW2788" s="116">
        <v>0.91574442359999997</v>
      </c>
    </row>
    <row r="2789" spans="1:49" x14ac:dyDescent="0.25">
      <c r="A2789" s="127">
        <v>200000</v>
      </c>
      <c r="B2789" s="127">
        <v>810000</v>
      </c>
      <c r="C2789" s="127">
        <v>810000</v>
      </c>
      <c r="D2789" s="116" t="s">
        <v>314</v>
      </c>
      <c r="E2789" s="116" t="s">
        <v>315</v>
      </c>
      <c r="F2789" s="116" t="s">
        <v>316</v>
      </c>
      <c r="G2789" s="116" t="s">
        <v>317</v>
      </c>
      <c r="H2789" s="116">
        <v>0.36</v>
      </c>
      <c r="I2789" s="116">
        <v>0.57999999999999996</v>
      </c>
      <c r="J2789" s="116" t="s">
        <v>268</v>
      </c>
      <c r="K2789" s="116">
        <v>0.32668654235180999</v>
      </c>
      <c r="L2789" s="116">
        <v>3879.0877248011798</v>
      </c>
      <c r="M2789" s="116">
        <v>11.4111596169545</v>
      </c>
      <c r="N2789" s="116">
        <v>2.0515399727020101</v>
      </c>
      <c r="O2789" s="116">
        <v>3.7278722794875701</v>
      </c>
      <c r="P2789" s="116">
        <v>0.67021050017855999</v>
      </c>
      <c r="Q2789" s="116">
        <v>1267.2457562946699</v>
      </c>
      <c r="R2789" s="116">
        <v>1310</v>
      </c>
      <c r="S2789" s="116" t="s">
        <v>318</v>
      </c>
      <c r="T2789" s="116">
        <v>1310</v>
      </c>
      <c r="U2789" s="116" t="s">
        <v>268</v>
      </c>
      <c r="V2789" s="116" t="s">
        <v>268</v>
      </c>
      <c r="Z2789" s="116">
        <v>0</v>
      </c>
      <c r="AA2789" s="116">
        <v>1</v>
      </c>
      <c r="AB2789" s="116">
        <v>3.7278722794875701</v>
      </c>
      <c r="AC2789" s="116">
        <v>0.67021050017855999</v>
      </c>
      <c r="AD2789" s="116">
        <v>1267.2457562946699</v>
      </c>
      <c r="AF2789" s="116">
        <v>-1</v>
      </c>
      <c r="AG2789" s="116">
        <v>-1</v>
      </c>
      <c r="AH2789" s="116">
        <v>-1</v>
      </c>
      <c r="AI2789" s="116">
        <v>-1</v>
      </c>
      <c r="AJ2789" s="116">
        <v>0</v>
      </c>
      <c r="AM2789" s="116" t="s">
        <v>319</v>
      </c>
      <c r="AN2789" s="116">
        <v>-1</v>
      </c>
      <c r="AQ2789" s="116">
        <v>778</v>
      </c>
      <c r="AR2789" s="116" t="s">
        <v>329</v>
      </c>
      <c r="AS2789" s="116" t="s">
        <v>250</v>
      </c>
      <c r="AT2789" s="116" t="s">
        <v>268</v>
      </c>
      <c r="AV2789" s="116">
        <v>145.56946996935301</v>
      </c>
      <c r="AW2789" s="116">
        <v>1.027774336</v>
      </c>
    </row>
    <row r="2790" spans="1:49" x14ac:dyDescent="0.25">
      <c r="A2790" s="127">
        <v>200000</v>
      </c>
      <c r="B2790" s="127">
        <v>810000</v>
      </c>
      <c r="C2790" s="127">
        <v>810000</v>
      </c>
      <c r="D2790" s="116" t="s">
        <v>314</v>
      </c>
      <c r="E2790" s="116" t="s">
        <v>315</v>
      </c>
      <c r="F2790" s="116" t="s">
        <v>316</v>
      </c>
      <c r="G2790" s="116" t="s">
        <v>317</v>
      </c>
      <c r="H2790" s="116">
        <v>0.36</v>
      </c>
      <c r="I2790" s="116">
        <v>0.57999999999999996</v>
      </c>
      <c r="J2790" s="116" t="s">
        <v>268</v>
      </c>
      <c r="K2790" s="116">
        <v>0.61776345359886997</v>
      </c>
      <c r="L2790" s="116">
        <v>3873.6477607872498</v>
      </c>
      <c r="M2790" s="116">
        <v>10.50175126732</v>
      </c>
      <c r="N2790" s="116">
        <v>1.57326737179922</v>
      </c>
      <c r="O2790" s="116">
        <v>6.4875981317359903</v>
      </c>
      <c r="P2790" s="116">
        <v>0.97190708503710999</v>
      </c>
      <c r="Q2790" s="116">
        <v>2392.99801872947</v>
      </c>
      <c r="R2790" s="116">
        <v>1210</v>
      </c>
      <c r="S2790" s="116" t="s">
        <v>318</v>
      </c>
      <c r="T2790" s="116">
        <v>1210</v>
      </c>
      <c r="U2790" s="116" t="s">
        <v>268</v>
      </c>
      <c r="V2790" s="116" t="s">
        <v>268</v>
      </c>
      <c r="Z2790" s="116">
        <v>0</v>
      </c>
      <c r="AA2790" s="116">
        <v>1</v>
      </c>
      <c r="AB2790" s="116">
        <v>6.4875981317359903</v>
      </c>
      <c r="AC2790" s="116">
        <v>0.97190708503710999</v>
      </c>
      <c r="AD2790" s="116">
        <v>2392.99801872947</v>
      </c>
      <c r="AF2790" s="116">
        <v>-1</v>
      </c>
      <c r="AG2790" s="116">
        <v>-1</v>
      </c>
      <c r="AH2790" s="116">
        <v>-1</v>
      </c>
      <c r="AI2790" s="116">
        <v>-1</v>
      </c>
      <c r="AJ2790" s="116">
        <v>0</v>
      </c>
      <c r="AM2790" s="116" t="s">
        <v>319</v>
      </c>
      <c r="AN2790" s="116">
        <v>-1</v>
      </c>
      <c r="AQ2790" s="116">
        <v>778</v>
      </c>
      <c r="AR2790" s="116" t="s">
        <v>329</v>
      </c>
      <c r="AS2790" s="116" t="s">
        <v>250</v>
      </c>
      <c r="AT2790" s="116" t="s">
        <v>268</v>
      </c>
      <c r="AV2790" s="116">
        <v>199.99999998882399</v>
      </c>
      <c r="AW2790" s="116">
        <v>1.9407932025000001</v>
      </c>
    </row>
    <row r="2791" spans="1:49" x14ac:dyDescent="0.25">
      <c r="A2791" s="127">
        <v>200000</v>
      </c>
      <c r="B2791" s="127">
        <v>810000</v>
      </c>
      <c r="C2791" s="127">
        <v>810000</v>
      </c>
      <c r="D2791" s="116" t="s">
        <v>314</v>
      </c>
      <c r="E2791" s="116" t="s">
        <v>315</v>
      </c>
      <c r="F2791" s="116" t="s">
        <v>316</v>
      </c>
      <c r="G2791" s="116" t="s">
        <v>317</v>
      </c>
      <c r="H2791" s="116">
        <v>0.36</v>
      </c>
      <c r="I2791" s="116">
        <v>0.57999999999999996</v>
      </c>
      <c r="J2791" s="116" t="s">
        <v>268</v>
      </c>
      <c r="K2791" s="116">
        <v>0.41861241027738999</v>
      </c>
      <c r="L2791" s="116">
        <v>3867.1356983660698</v>
      </c>
      <c r="M2791" s="116">
        <v>10.115739629198901</v>
      </c>
      <c r="N2791" s="116">
        <v>1.6541528414264</v>
      </c>
      <c r="O2791" s="116">
        <v>4.2345741479175203</v>
      </c>
      <c r="P2791" s="116">
        <v>0.6924489079167</v>
      </c>
      <c r="Q2791" s="116">
        <v>1618.8309955627701</v>
      </c>
      <c r="R2791" s="116">
        <v>1210</v>
      </c>
      <c r="S2791" s="116" t="s">
        <v>318</v>
      </c>
      <c r="T2791" s="116">
        <v>1210</v>
      </c>
      <c r="U2791" s="116" t="s">
        <v>268</v>
      </c>
      <c r="V2791" s="116" t="s">
        <v>268</v>
      </c>
      <c r="Z2791" s="116">
        <v>0</v>
      </c>
      <c r="AA2791" s="116">
        <v>1</v>
      </c>
      <c r="AB2791" s="116">
        <v>4.2345741479175203</v>
      </c>
      <c r="AC2791" s="116">
        <v>0.6924489079167</v>
      </c>
      <c r="AD2791" s="116">
        <v>1618.8309955627701</v>
      </c>
      <c r="AF2791" s="116">
        <v>-1</v>
      </c>
      <c r="AG2791" s="116">
        <v>-1</v>
      </c>
      <c r="AH2791" s="116">
        <v>-1</v>
      </c>
      <c r="AI2791" s="116">
        <v>-1</v>
      </c>
      <c r="AJ2791" s="116">
        <v>0</v>
      </c>
      <c r="AM2791" s="116" t="s">
        <v>319</v>
      </c>
      <c r="AN2791" s="116">
        <v>-1</v>
      </c>
      <c r="AQ2791" s="116">
        <v>778</v>
      </c>
      <c r="AR2791" s="116" t="s">
        <v>329</v>
      </c>
      <c r="AS2791" s="116" t="s">
        <v>250</v>
      </c>
      <c r="AT2791" s="116" t="s">
        <v>268</v>
      </c>
      <c r="AV2791" s="116">
        <v>200.1538030916</v>
      </c>
      <c r="AW2791" s="116">
        <v>1.3129205155000001</v>
      </c>
    </row>
    <row r="2792" spans="1:49" x14ac:dyDescent="0.25">
      <c r="A2792" s="127">
        <v>200000</v>
      </c>
      <c r="B2792" s="127">
        <v>810000</v>
      </c>
      <c r="C2792" s="127">
        <v>810000</v>
      </c>
      <c r="D2792" s="116" t="s">
        <v>314</v>
      </c>
      <c r="E2792" s="116" t="s">
        <v>315</v>
      </c>
      <c r="F2792" s="116" t="s">
        <v>316</v>
      </c>
      <c r="G2792" s="116" t="s">
        <v>317</v>
      </c>
      <c r="H2792" s="116">
        <v>0.36</v>
      </c>
      <c r="I2792" s="116">
        <v>0.57999999999999996</v>
      </c>
      <c r="J2792" s="116" t="s">
        <v>268</v>
      </c>
      <c r="K2792" s="116">
        <v>2.2947411707960001E-2</v>
      </c>
      <c r="L2792" s="116">
        <v>3867.1356983660698</v>
      </c>
      <c r="M2792" s="116">
        <v>10.115739629198901</v>
      </c>
      <c r="N2792" s="116">
        <v>1.6541528414264</v>
      </c>
      <c r="O2792" s="116">
        <v>0.23213004200175</v>
      </c>
      <c r="P2792" s="116">
        <v>3.7958526280099998E-2</v>
      </c>
      <c r="Q2792" s="116">
        <v>88.740755000955602</v>
      </c>
      <c r="R2792" s="116">
        <v>1310</v>
      </c>
      <c r="S2792" s="116" t="s">
        <v>318</v>
      </c>
      <c r="T2792" s="116">
        <v>1310</v>
      </c>
      <c r="U2792" s="116" t="s">
        <v>268</v>
      </c>
      <c r="V2792" s="116" t="s">
        <v>268</v>
      </c>
      <c r="Z2792" s="116">
        <v>0</v>
      </c>
      <c r="AA2792" s="116">
        <v>1</v>
      </c>
      <c r="AB2792" s="116">
        <v>0.23213004200175</v>
      </c>
      <c r="AC2792" s="116">
        <v>3.7958526280099998E-2</v>
      </c>
      <c r="AD2792" s="116">
        <v>88.740755000957094</v>
      </c>
      <c r="AF2792" s="116">
        <v>-1</v>
      </c>
      <c r="AG2792" s="116">
        <v>-1</v>
      </c>
      <c r="AH2792" s="116">
        <v>-1</v>
      </c>
      <c r="AI2792" s="116">
        <v>-1</v>
      </c>
      <c r="AJ2792" s="116">
        <v>0</v>
      </c>
      <c r="AM2792" s="116" t="s">
        <v>319</v>
      </c>
      <c r="AN2792" s="116">
        <v>-1</v>
      </c>
      <c r="AQ2792" s="116">
        <v>778</v>
      </c>
      <c r="AR2792" s="116" t="s">
        <v>329</v>
      </c>
      <c r="AS2792" s="116" t="s">
        <v>250</v>
      </c>
      <c r="AT2792" s="116" t="s">
        <v>268</v>
      </c>
      <c r="AV2792" s="116">
        <v>47.099072028248798</v>
      </c>
      <c r="AW2792" s="116">
        <v>7.19714152E-2</v>
      </c>
    </row>
    <row r="2793" spans="1:49" x14ac:dyDescent="0.25">
      <c r="A2793" s="127">
        <v>200000</v>
      </c>
      <c r="B2793" s="127">
        <v>810000</v>
      </c>
      <c r="C2793" s="127">
        <v>810000</v>
      </c>
      <c r="D2793" s="116" t="s">
        <v>314</v>
      </c>
      <c r="E2793" s="116" t="s">
        <v>315</v>
      </c>
      <c r="F2793" s="116" t="s">
        <v>316</v>
      </c>
      <c r="G2793" s="116" t="s">
        <v>317</v>
      </c>
      <c r="H2793" s="116">
        <v>0.36</v>
      </c>
      <c r="I2793" s="116">
        <v>0.57999999999999996</v>
      </c>
      <c r="J2793" s="116" t="s">
        <v>268</v>
      </c>
      <c r="K2793" s="116">
        <v>0.15348579124240999</v>
      </c>
      <c r="L2793" s="116">
        <v>3867.1356983660698</v>
      </c>
      <c r="M2793" s="116">
        <v>10.115739629198901</v>
      </c>
      <c r="N2793" s="116">
        <v>1.6541528414264</v>
      </c>
      <c r="O2793" s="116">
        <v>1.5526223009898801</v>
      </c>
      <c r="P2793" s="116">
        <v>0.25388895770221998</v>
      </c>
      <c r="Q2793" s="116">
        <v>593.55038250551695</v>
      </c>
      <c r="R2793" s="116">
        <v>1310</v>
      </c>
      <c r="S2793" s="116" t="s">
        <v>318</v>
      </c>
      <c r="T2793" s="116">
        <v>1310</v>
      </c>
      <c r="U2793" s="116" t="s">
        <v>268</v>
      </c>
      <c r="V2793" s="116" t="s">
        <v>268</v>
      </c>
      <c r="Z2793" s="116">
        <v>0</v>
      </c>
      <c r="AA2793" s="116">
        <v>1</v>
      </c>
      <c r="AB2793" s="116">
        <v>1.5526223009898801</v>
      </c>
      <c r="AC2793" s="116">
        <v>0.25388895770221998</v>
      </c>
      <c r="AD2793" s="116">
        <v>593.55038250551695</v>
      </c>
      <c r="AF2793" s="116">
        <v>-1</v>
      </c>
      <c r="AG2793" s="116">
        <v>-1</v>
      </c>
      <c r="AH2793" s="116">
        <v>-1</v>
      </c>
      <c r="AI2793" s="116">
        <v>-1</v>
      </c>
      <c r="AJ2793" s="116">
        <v>0</v>
      </c>
      <c r="AM2793" s="116" t="s">
        <v>319</v>
      </c>
      <c r="AN2793" s="116">
        <v>-1</v>
      </c>
      <c r="AQ2793" s="116">
        <v>778</v>
      </c>
      <c r="AR2793" s="116" t="s">
        <v>329</v>
      </c>
      <c r="AS2793" s="116" t="s">
        <v>250</v>
      </c>
      <c r="AT2793" s="116" t="s">
        <v>268</v>
      </c>
      <c r="AV2793" s="116">
        <v>118.023068536387</v>
      </c>
      <c r="AW2793" s="116">
        <v>0.48138717149999999</v>
      </c>
    </row>
    <row r="2794" spans="1:49" x14ac:dyDescent="0.25">
      <c r="A2794" s="127">
        <v>200000</v>
      </c>
      <c r="B2794" s="127">
        <v>810000</v>
      </c>
      <c r="C2794" s="127">
        <v>810000</v>
      </c>
      <c r="D2794" s="116" t="s">
        <v>314</v>
      </c>
      <c r="E2794" s="116" t="s">
        <v>315</v>
      </c>
      <c r="F2794" s="116" t="s">
        <v>316</v>
      </c>
      <c r="G2794" s="116" t="s">
        <v>317</v>
      </c>
      <c r="H2794" s="116">
        <v>0.36</v>
      </c>
      <c r="I2794" s="116">
        <v>0.57999999999999996</v>
      </c>
      <c r="J2794" s="116" t="s">
        <v>268</v>
      </c>
      <c r="K2794" s="116">
        <v>2.27178405552E-2</v>
      </c>
      <c r="L2794" s="116">
        <v>3867.1356983660698</v>
      </c>
      <c r="M2794" s="116">
        <v>10.115739629198901</v>
      </c>
      <c r="N2794" s="116">
        <v>1.6541528414264</v>
      </c>
      <c r="O2794" s="116">
        <v>0.22980775999413999</v>
      </c>
      <c r="P2794" s="116">
        <v>3.7578780505459999E-2</v>
      </c>
      <c r="Q2794" s="116">
        <v>87.852972200833307</v>
      </c>
      <c r="R2794" s="116">
        <v>1310</v>
      </c>
      <c r="S2794" s="116" t="s">
        <v>318</v>
      </c>
      <c r="T2794" s="116">
        <v>1310</v>
      </c>
      <c r="U2794" s="116" t="s">
        <v>268</v>
      </c>
      <c r="V2794" s="116" t="s">
        <v>268</v>
      </c>
      <c r="Z2794" s="116">
        <v>0</v>
      </c>
      <c r="AA2794" s="116">
        <v>1</v>
      </c>
      <c r="AB2794" s="116">
        <v>0.22980775999413999</v>
      </c>
      <c r="AC2794" s="116">
        <v>3.7578780505459999E-2</v>
      </c>
      <c r="AD2794" s="116">
        <v>87.852972200832895</v>
      </c>
      <c r="AF2794" s="116">
        <v>-1</v>
      </c>
      <c r="AG2794" s="116">
        <v>-1</v>
      </c>
      <c r="AH2794" s="116">
        <v>-1</v>
      </c>
      <c r="AI2794" s="116">
        <v>-1</v>
      </c>
      <c r="AJ2794" s="116">
        <v>0</v>
      </c>
      <c r="AM2794" s="116" t="s">
        <v>319</v>
      </c>
      <c r="AN2794" s="116">
        <v>-1</v>
      </c>
      <c r="AQ2794" s="116">
        <v>778</v>
      </c>
      <c r="AR2794" s="116" t="s">
        <v>329</v>
      </c>
      <c r="AS2794" s="116" t="s">
        <v>250</v>
      </c>
      <c r="AT2794" s="116" t="s">
        <v>268</v>
      </c>
      <c r="AV2794" s="116">
        <v>45.122793541061299</v>
      </c>
      <c r="AW2794" s="116">
        <v>7.1251396800000005E-2</v>
      </c>
    </row>
    <row r="2795" spans="1:49" x14ac:dyDescent="0.25">
      <c r="A2795" s="127">
        <v>200000</v>
      </c>
      <c r="B2795" s="127">
        <v>810000</v>
      </c>
      <c r="C2795" s="127">
        <v>820000</v>
      </c>
      <c r="D2795" s="116" t="s">
        <v>314</v>
      </c>
      <c r="E2795" s="116" t="s">
        <v>315</v>
      </c>
      <c r="F2795" s="116" t="s">
        <v>316</v>
      </c>
      <c r="G2795" s="116" t="s">
        <v>317</v>
      </c>
      <c r="H2795" s="116">
        <v>0.36</v>
      </c>
      <c r="I2795" s="116">
        <v>0.57999999999999996</v>
      </c>
      <c r="J2795" s="116" t="s">
        <v>268</v>
      </c>
      <c r="K2795" s="116">
        <v>0.24429273492962</v>
      </c>
      <c r="L2795" s="116">
        <v>3870.2950549377301</v>
      </c>
      <c r="M2795" s="116">
        <v>11.515275459059399</v>
      </c>
      <c r="N2795" s="116">
        <v>2.1153131096918201</v>
      </c>
      <c r="O2795" s="116">
        <v>2.8130981353616402</v>
      </c>
      <c r="P2795" s="116">
        <v>0.51675562479910997</v>
      </c>
      <c r="Q2795" s="116">
        <v>945.48496395534903</v>
      </c>
      <c r="R2795" s="116">
        <v>1210</v>
      </c>
      <c r="S2795" s="116" t="s">
        <v>318</v>
      </c>
      <c r="T2795" s="116">
        <v>1210</v>
      </c>
      <c r="U2795" s="116" t="s">
        <v>268</v>
      </c>
      <c r="V2795" s="116" t="s">
        <v>268</v>
      </c>
      <c r="Z2795" s="116">
        <v>0</v>
      </c>
      <c r="AA2795" s="116">
        <v>1</v>
      </c>
      <c r="AB2795" s="116">
        <v>2.8130981353616402</v>
      </c>
      <c r="AC2795" s="116">
        <v>0.51675562479910997</v>
      </c>
      <c r="AD2795" s="116">
        <v>945.48496395534903</v>
      </c>
      <c r="AF2795" s="116">
        <v>-1</v>
      </c>
      <c r="AG2795" s="116">
        <v>-1</v>
      </c>
      <c r="AH2795" s="116">
        <v>-1</v>
      </c>
      <c r="AI2795" s="116">
        <v>-1</v>
      </c>
      <c r="AJ2795" s="116">
        <v>0</v>
      </c>
      <c r="AM2795" s="116" t="s">
        <v>319</v>
      </c>
      <c r="AN2795" s="116">
        <v>-1</v>
      </c>
      <c r="AQ2795" s="116">
        <v>778</v>
      </c>
      <c r="AR2795" s="116" t="s">
        <v>329</v>
      </c>
      <c r="AS2795" s="116" t="s">
        <v>250</v>
      </c>
      <c r="AT2795" s="116" t="s">
        <v>268</v>
      </c>
      <c r="AV2795" s="116">
        <v>139.55799909130701</v>
      </c>
      <c r="AW2795" s="116">
        <v>0.76681667799999997</v>
      </c>
    </row>
    <row r="2796" spans="1:49" x14ac:dyDescent="0.25">
      <c r="A2796" s="127">
        <v>200000</v>
      </c>
      <c r="B2796" s="127">
        <v>810000</v>
      </c>
      <c r="C2796" s="127">
        <v>820000</v>
      </c>
      <c r="D2796" s="116" t="s">
        <v>314</v>
      </c>
      <c r="E2796" s="116" t="s">
        <v>315</v>
      </c>
      <c r="F2796" s="116" t="s">
        <v>316</v>
      </c>
      <c r="G2796" s="116" t="s">
        <v>317</v>
      </c>
      <c r="H2796" s="116">
        <v>0.36</v>
      </c>
      <c r="I2796" s="116">
        <v>0.57999999999999996</v>
      </c>
      <c r="J2796" s="116" t="s">
        <v>268</v>
      </c>
      <c r="K2796" s="116">
        <v>6.6413787847900002E-3</v>
      </c>
      <c r="L2796" s="116">
        <v>3870.2950549377301</v>
      </c>
      <c r="M2796" s="116">
        <v>11.515275459059399</v>
      </c>
      <c r="N2796" s="116">
        <v>2.1153131096918201</v>
      </c>
      <c r="O2796" s="116">
        <v>7.6477306134900003E-2</v>
      </c>
      <c r="P2796" s="116">
        <v>1.404859560991E-2</v>
      </c>
      <c r="Q2796" s="116">
        <v>25.704095468772</v>
      </c>
      <c r="R2796" s="116">
        <v>1310</v>
      </c>
      <c r="S2796" s="116" t="s">
        <v>318</v>
      </c>
      <c r="T2796" s="116">
        <v>1310</v>
      </c>
      <c r="U2796" s="116" t="s">
        <v>268</v>
      </c>
      <c r="V2796" s="116" t="s">
        <v>268</v>
      </c>
      <c r="Z2796" s="116">
        <v>0</v>
      </c>
      <c r="AA2796" s="116">
        <v>1</v>
      </c>
      <c r="AB2796" s="116">
        <v>7.6477306134900003E-2</v>
      </c>
      <c r="AC2796" s="116">
        <v>1.404859560991E-2</v>
      </c>
      <c r="AD2796" s="116">
        <v>25.704095468772699</v>
      </c>
      <c r="AF2796" s="116">
        <v>-1</v>
      </c>
      <c r="AG2796" s="116">
        <v>-1</v>
      </c>
      <c r="AH2796" s="116">
        <v>-1</v>
      </c>
      <c r="AI2796" s="116">
        <v>-1</v>
      </c>
      <c r="AJ2796" s="116">
        <v>0</v>
      </c>
      <c r="AM2796" s="116" t="s">
        <v>319</v>
      </c>
      <c r="AN2796" s="116">
        <v>-1</v>
      </c>
      <c r="AQ2796" s="116">
        <v>778</v>
      </c>
      <c r="AR2796" s="116" t="s">
        <v>329</v>
      </c>
      <c r="AS2796" s="116" t="s">
        <v>250</v>
      </c>
      <c r="AT2796" s="116" t="s">
        <v>268</v>
      </c>
      <c r="AV2796" s="116">
        <v>22.1599225869729</v>
      </c>
      <c r="AW2796" s="116">
        <v>2.08467928E-2</v>
      </c>
    </row>
    <row r="2797" spans="1:49" x14ac:dyDescent="0.25">
      <c r="A2797" s="127">
        <v>200000</v>
      </c>
      <c r="B2797" s="127">
        <v>810000</v>
      </c>
      <c r="C2797" s="127">
        <v>820000</v>
      </c>
      <c r="D2797" s="116" t="s">
        <v>314</v>
      </c>
      <c r="E2797" s="116" t="s">
        <v>315</v>
      </c>
      <c r="F2797" s="116" t="s">
        <v>316</v>
      </c>
      <c r="G2797" s="116" t="s">
        <v>317</v>
      </c>
      <c r="H2797" s="116">
        <v>0.36</v>
      </c>
      <c r="I2797" s="116">
        <v>0.57999999999999996</v>
      </c>
      <c r="J2797" s="116" t="s">
        <v>268</v>
      </c>
      <c r="K2797" s="116">
        <v>0.11548290700524</v>
      </c>
      <c r="L2797" s="116">
        <v>3870.2950549377301</v>
      </c>
      <c r="M2797" s="116">
        <v>11.515275459059399</v>
      </c>
      <c r="N2797" s="116">
        <v>2.1153131096918201</v>
      </c>
      <c r="O2797" s="116">
        <v>1.3298174849783599</v>
      </c>
      <c r="P2797" s="116">
        <v>0.24428250713352001</v>
      </c>
      <c r="Q2797" s="116">
        <v>446.95292391224098</v>
      </c>
      <c r="R2797" s="116">
        <v>1310</v>
      </c>
      <c r="S2797" s="116" t="s">
        <v>318</v>
      </c>
      <c r="T2797" s="116">
        <v>1310</v>
      </c>
      <c r="U2797" s="116" t="s">
        <v>268</v>
      </c>
      <c r="V2797" s="116" t="s">
        <v>268</v>
      </c>
      <c r="Z2797" s="116">
        <v>0</v>
      </c>
      <c r="AA2797" s="116">
        <v>1</v>
      </c>
      <c r="AB2797" s="116">
        <v>1.3298174849783599</v>
      </c>
      <c r="AC2797" s="116">
        <v>0.24428250713352001</v>
      </c>
      <c r="AD2797" s="116">
        <v>446.95292391224098</v>
      </c>
      <c r="AF2797" s="116">
        <v>-1</v>
      </c>
      <c r="AG2797" s="116">
        <v>-1</v>
      </c>
      <c r="AH2797" s="116">
        <v>-1</v>
      </c>
      <c r="AI2797" s="116">
        <v>-1</v>
      </c>
      <c r="AJ2797" s="116">
        <v>0</v>
      </c>
      <c r="AM2797" s="116" t="s">
        <v>319</v>
      </c>
      <c r="AN2797" s="116">
        <v>-1</v>
      </c>
      <c r="AQ2797" s="116">
        <v>778</v>
      </c>
      <c r="AR2797" s="116" t="s">
        <v>329</v>
      </c>
      <c r="AS2797" s="116" t="s">
        <v>250</v>
      </c>
      <c r="AT2797" s="116" t="s">
        <v>268</v>
      </c>
      <c r="AV2797" s="116">
        <v>86.561737049139495</v>
      </c>
      <c r="AW2797" s="116">
        <v>0.36249223349999998</v>
      </c>
    </row>
    <row r="2798" spans="1:49" x14ac:dyDescent="0.25">
      <c r="A2798" s="127">
        <v>200000</v>
      </c>
      <c r="B2798" s="127">
        <v>810000</v>
      </c>
      <c r="C2798" s="127">
        <v>820000</v>
      </c>
      <c r="D2798" s="116" t="s">
        <v>314</v>
      </c>
      <c r="E2798" s="116" t="s">
        <v>315</v>
      </c>
      <c r="F2798" s="116" t="s">
        <v>316</v>
      </c>
      <c r="G2798" s="116" t="s">
        <v>317</v>
      </c>
      <c r="H2798" s="116">
        <v>0.36</v>
      </c>
      <c r="I2798" s="116">
        <v>0.57999999999999996</v>
      </c>
      <c r="J2798" s="116" t="s">
        <v>268</v>
      </c>
      <c r="K2798" s="116">
        <v>9.0398807622529997E-2</v>
      </c>
      <c r="L2798" s="116">
        <v>3870.2950549377301</v>
      </c>
      <c r="M2798" s="116">
        <v>11.515275459059399</v>
      </c>
      <c r="N2798" s="116">
        <v>2.1153131096918201</v>
      </c>
      <c r="O2798" s="116">
        <v>1.04096717094405</v>
      </c>
      <c r="P2798" s="116">
        <v>0.19122178286446001</v>
      </c>
      <c r="Q2798" s="116">
        <v>349.87005811377901</v>
      </c>
      <c r="R2798" s="116">
        <v>1310</v>
      </c>
      <c r="S2798" s="116" t="s">
        <v>318</v>
      </c>
      <c r="T2798" s="116">
        <v>1310</v>
      </c>
      <c r="U2798" s="116" t="s">
        <v>268</v>
      </c>
      <c r="V2798" s="116" t="s">
        <v>268</v>
      </c>
      <c r="Z2798" s="116">
        <v>0</v>
      </c>
      <c r="AA2798" s="116">
        <v>1</v>
      </c>
      <c r="AB2798" s="116">
        <v>1.04096717094405</v>
      </c>
      <c r="AC2798" s="116">
        <v>0.19122178286446001</v>
      </c>
      <c r="AD2798" s="116">
        <v>349.870058113781</v>
      </c>
      <c r="AF2798" s="116">
        <v>-1</v>
      </c>
      <c r="AG2798" s="116">
        <v>-1</v>
      </c>
      <c r="AH2798" s="116">
        <v>-1</v>
      </c>
      <c r="AI2798" s="116">
        <v>-1</v>
      </c>
      <c r="AJ2798" s="116">
        <v>0</v>
      </c>
      <c r="AM2798" s="116" t="s">
        <v>319</v>
      </c>
      <c r="AN2798" s="116">
        <v>-1</v>
      </c>
      <c r="AQ2798" s="116">
        <v>778</v>
      </c>
      <c r="AR2798" s="116" t="s">
        <v>329</v>
      </c>
      <c r="AS2798" s="116" t="s">
        <v>250</v>
      </c>
      <c r="AT2798" s="116" t="s">
        <v>268</v>
      </c>
      <c r="AV2798" s="116">
        <v>77.413238043541796</v>
      </c>
      <c r="AW2798" s="116">
        <v>0.28375511609999998</v>
      </c>
    </row>
    <row r="2799" spans="1:49" x14ac:dyDescent="0.25">
      <c r="A2799" s="127">
        <v>200000</v>
      </c>
      <c r="B2799" s="127">
        <v>810000</v>
      </c>
      <c r="C2799" s="127">
        <v>820000</v>
      </c>
      <c r="D2799" s="116" t="s">
        <v>314</v>
      </c>
      <c r="E2799" s="116" t="s">
        <v>315</v>
      </c>
      <c r="F2799" s="116" t="s">
        <v>316</v>
      </c>
      <c r="G2799" s="116" t="s">
        <v>317</v>
      </c>
      <c r="H2799" s="116">
        <v>0.36</v>
      </c>
      <c r="I2799" s="116">
        <v>0.57999999999999996</v>
      </c>
      <c r="J2799" s="116" t="s">
        <v>268</v>
      </c>
      <c r="K2799" s="116">
        <v>7.0375115085790002E-2</v>
      </c>
      <c r="L2799" s="116">
        <v>3870.2950549377301</v>
      </c>
      <c r="M2799" s="116">
        <v>11.515275459059399</v>
      </c>
      <c r="N2799" s="116">
        <v>2.1153131096918201</v>
      </c>
      <c r="O2799" s="116">
        <v>0.81038883567594</v>
      </c>
      <c r="P2799" s="116">
        <v>0.14886540353705</v>
      </c>
      <c r="Q2799" s="116">
        <v>272.37245990722897</v>
      </c>
      <c r="R2799" s="116">
        <v>1310</v>
      </c>
      <c r="S2799" s="116" t="s">
        <v>318</v>
      </c>
      <c r="T2799" s="116">
        <v>1310</v>
      </c>
      <c r="U2799" s="116" t="s">
        <v>268</v>
      </c>
      <c r="V2799" s="116" t="s">
        <v>268</v>
      </c>
      <c r="Z2799" s="116">
        <v>0</v>
      </c>
      <c r="AA2799" s="116">
        <v>1</v>
      </c>
      <c r="AB2799" s="116">
        <v>0.81038883567594</v>
      </c>
      <c r="AC2799" s="116">
        <v>0.14886540353705</v>
      </c>
      <c r="AD2799" s="116">
        <v>272.37245990723102</v>
      </c>
      <c r="AF2799" s="116">
        <v>-1</v>
      </c>
      <c r="AG2799" s="116">
        <v>-1</v>
      </c>
      <c r="AH2799" s="116">
        <v>-1</v>
      </c>
      <c r="AI2799" s="116">
        <v>-1</v>
      </c>
      <c r="AJ2799" s="116">
        <v>0</v>
      </c>
      <c r="AM2799" s="116" t="s">
        <v>319</v>
      </c>
      <c r="AN2799" s="116">
        <v>-1</v>
      </c>
      <c r="AQ2799" s="116">
        <v>778</v>
      </c>
      <c r="AR2799" s="116" t="s">
        <v>329</v>
      </c>
      <c r="AS2799" s="116" t="s">
        <v>250</v>
      </c>
      <c r="AT2799" s="116" t="s">
        <v>268</v>
      </c>
      <c r="AV2799" s="116">
        <v>69.942412859219701</v>
      </c>
      <c r="AW2799" s="116">
        <v>0.22090223840000001</v>
      </c>
    </row>
    <row r="2800" spans="1:49" x14ac:dyDescent="0.25">
      <c r="A2800" s="127">
        <v>200000</v>
      </c>
      <c r="B2800" s="127">
        <v>810000</v>
      </c>
      <c r="C2800" s="127">
        <v>820000</v>
      </c>
      <c r="D2800" s="116" t="s">
        <v>314</v>
      </c>
      <c r="E2800" s="116" t="s">
        <v>315</v>
      </c>
      <c r="F2800" s="116" t="s">
        <v>316</v>
      </c>
      <c r="G2800" s="116" t="s">
        <v>317</v>
      </c>
      <c r="H2800" s="116">
        <v>0.36</v>
      </c>
      <c r="I2800" s="116">
        <v>0.57999999999999996</v>
      </c>
      <c r="J2800" s="116" t="s">
        <v>268</v>
      </c>
      <c r="K2800" s="116">
        <v>9.0572510308939994E-2</v>
      </c>
      <c r="L2800" s="116">
        <v>3870.2950549377301</v>
      </c>
      <c r="M2800" s="116">
        <v>11.515275459059399</v>
      </c>
      <c r="N2800" s="116">
        <v>2.1153131096918201</v>
      </c>
      <c r="O2800" s="116">
        <v>1.0429674052260101</v>
      </c>
      <c r="P2800" s="116">
        <v>0.19158921843421001</v>
      </c>
      <c r="Q2800" s="116">
        <v>350.54233876200999</v>
      </c>
      <c r="R2800" s="116">
        <v>1310</v>
      </c>
      <c r="S2800" s="116" t="s">
        <v>318</v>
      </c>
      <c r="T2800" s="116">
        <v>1310</v>
      </c>
      <c r="U2800" s="116" t="s">
        <v>268</v>
      </c>
      <c r="V2800" s="116" t="s">
        <v>268</v>
      </c>
      <c r="Z2800" s="116">
        <v>0</v>
      </c>
      <c r="AA2800" s="116">
        <v>1</v>
      </c>
      <c r="AB2800" s="116">
        <v>1.0429674052260101</v>
      </c>
      <c r="AC2800" s="116">
        <v>0.19158921843421001</v>
      </c>
      <c r="AD2800" s="116">
        <v>350.54233876201101</v>
      </c>
      <c r="AF2800" s="116">
        <v>-1</v>
      </c>
      <c r="AG2800" s="116">
        <v>-1</v>
      </c>
      <c r="AH2800" s="116">
        <v>-1</v>
      </c>
      <c r="AI2800" s="116">
        <v>-1</v>
      </c>
      <c r="AJ2800" s="116">
        <v>0</v>
      </c>
      <c r="AM2800" s="116" t="s">
        <v>319</v>
      </c>
      <c r="AN2800" s="116">
        <v>-1</v>
      </c>
      <c r="AQ2800" s="116">
        <v>778</v>
      </c>
      <c r="AR2800" s="116" t="s">
        <v>329</v>
      </c>
      <c r="AS2800" s="116" t="s">
        <v>250</v>
      </c>
      <c r="AT2800" s="116" t="s">
        <v>268</v>
      </c>
      <c r="AV2800" s="116">
        <v>108.62644170402601</v>
      </c>
      <c r="AW2800" s="116">
        <v>0.28430035580000002</v>
      </c>
    </row>
    <row r="2801" spans="1:49" x14ac:dyDescent="0.25">
      <c r="A2801" s="127">
        <v>200000</v>
      </c>
      <c r="B2801" s="127">
        <v>810000</v>
      </c>
      <c r="C2801" s="127">
        <v>820000</v>
      </c>
      <c r="D2801" s="116" t="s">
        <v>314</v>
      </c>
      <c r="E2801" s="116" t="s">
        <v>315</v>
      </c>
      <c r="F2801" s="116" t="s">
        <v>316</v>
      </c>
      <c r="G2801" s="116" t="s">
        <v>317</v>
      </c>
      <c r="H2801" s="116">
        <v>0.36</v>
      </c>
      <c r="I2801" s="116">
        <v>0.57999999999999996</v>
      </c>
      <c r="J2801" s="116" t="s">
        <v>268</v>
      </c>
      <c r="K2801" s="116">
        <v>0.22851297240025001</v>
      </c>
      <c r="L2801" s="116">
        <v>3860.4637983895</v>
      </c>
      <c r="M2801" s="116">
        <v>11.5317244256508</v>
      </c>
      <c r="N2801" s="116">
        <v>2.1334973024532702</v>
      </c>
      <c r="O2801" s="116">
        <v>2.63514862540615</v>
      </c>
      <c r="P2801" s="116">
        <v>0.48753181019153002</v>
      </c>
      <c r="Q2801" s="116">
        <v>882.16605741357898</v>
      </c>
      <c r="R2801" s="116">
        <v>1210</v>
      </c>
      <c r="S2801" s="116" t="s">
        <v>318</v>
      </c>
      <c r="T2801" s="116">
        <v>1210</v>
      </c>
      <c r="U2801" s="116" t="s">
        <v>268</v>
      </c>
      <c r="V2801" s="116" t="s">
        <v>268</v>
      </c>
      <c r="Z2801" s="116">
        <v>0</v>
      </c>
      <c r="AA2801" s="116">
        <v>1</v>
      </c>
      <c r="AB2801" s="116">
        <v>2.63514862540615</v>
      </c>
      <c r="AC2801" s="116">
        <v>0.48753181019153002</v>
      </c>
      <c r="AD2801" s="116">
        <v>882.16605741357898</v>
      </c>
      <c r="AF2801" s="116">
        <v>-1</v>
      </c>
      <c r="AG2801" s="116">
        <v>-1</v>
      </c>
      <c r="AH2801" s="116">
        <v>-1</v>
      </c>
      <c r="AI2801" s="116">
        <v>-1</v>
      </c>
      <c r="AJ2801" s="116">
        <v>0</v>
      </c>
      <c r="AM2801" s="116" t="s">
        <v>319</v>
      </c>
      <c r="AN2801" s="116">
        <v>-1</v>
      </c>
      <c r="AQ2801" s="116">
        <v>778</v>
      </c>
      <c r="AR2801" s="116" t="s">
        <v>329</v>
      </c>
      <c r="AS2801" s="116" t="s">
        <v>250</v>
      </c>
      <c r="AT2801" s="116" t="s">
        <v>268</v>
      </c>
      <c r="AV2801" s="116">
        <v>184.762643547859</v>
      </c>
      <c r="AW2801" s="116">
        <v>0.71546314470000005</v>
      </c>
    </row>
    <row r="2802" spans="1:49" x14ac:dyDescent="0.25">
      <c r="A2802" s="127">
        <v>200000</v>
      </c>
      <c r="B2802" s="127">
        <v>810000</v>
      </c>
      <c r="C2802" s="127">
        <v>820000</v>
      </c>
      <c r="D2802" s="116" t="s">
        <v>314</v>
      </c>
      <c r="E2802" s="116" t="s">
        <v>315</v>
      </c>
      <c r="F2802" s="116" t="s">
        <v>316</v>
      </c>
      <c r="G2802" s="116" t="s">
        <v>317</v>
      </c>
      <c r="H2802" s="116">
        <v>0.36</v>
      </c>
      <c r="I2802" s="116">
        <v>0.57999999999999996</v>
      </c>
      <c r="J2802" s="116" t="s">
        <v>268</v>
      </c>
      <c r="K2802" s="116">
        <v>0.13875423643465001</v>
      </c>
      <c r="L2802" s="116">
        <v>3860.4637983895</v>
      </c>
      <c r="M2802" s="116">
        <v>11.5317244256508</v>
      </c>
      <c r="N2802" s="116">
        <v>2.1334973024532702</v>
      </c>
      <c r="O2802" s="116">
        <v>1.60007561745603</v>
      </c>
      <c r="P2802" s="116">
        <v>0.29603178913729</v>
      </c>
      <c r="Q2802" s="116">
        <v>535.655706629159</v>
      </c>
      <c r="R2802" s="116">
        <v>1310</v>
      </c>
      <c r="S2802" s="116" t="s">
        <v>318</v>
      </c>
      <c r="T2802" s="116">
        <v>1310</v>
      </c>
      <c r="U2802" s="116" t="s">
        <v>268</v>
      </c>
      <c r="V2802" s="116" t="s">
        <v>268</v>
      </c>
      <c r="Z2802" s="116">
        <v>0</v>
      </c>
      <c r="AA2802" s="116">
        <v>1</v>
      </c>
      <c r="AB2802" s="116">
        <v>1.60007561745603</v>
      </c>
      <c r="AC2802" s="116">
        <v>0.29603178913729</v>
      </c>
      <c r="AD2802" s="116">
        <v>535.655706629159</v>
      </c>
      <c r="AF2802" s="116">
        <v>-1</v>
      </c>
      <c r="AG2802" s="116">
        <v>-1</v>
      </c>
      <c r="AH2802" s="116">
        <v>-1</v>
      </c>
      <c r="AI2802" s="116">
        <v>-1</v>
      </c>
      <c r="AJ2802" s="116">
        <v>0</v>
      </c>
      <c r="AM2802" s="116" t="s">
        <v>319</v>
      </c>
      <c r="AN2802" s="116">
        <v>-1</v>
      </c>
      <c r="AQ2802" s="116">
        <v>778</v>
      </c>
      <c r="AR2802" s="116" t="s">
        <v>329</v>
      </c>
      <c r="AS2802" s="116" t="s">
        <v>250</v>
      </c>
      <c r="AT2802" s="116" t="s">
        <v>268</v>
      </c>
      <c r="AV2802" s="116">
        <v>98.658799329182202</v>
      </c>
      <c r="AW2802" s="116">
        <v>0.43443285209999999</v>
      </c>
    </row>
    <row r="2803" spans="1:49" x14ac:dyDescent="0.25">
      <c r="A2803" s="127">
        <v>200000</v>
      </c>
      <c r="B2803" s="127">
        <v>810000</v>
      </c>
      <c r="C2803" s="127">
        <v>820000</v>
      </c>
      <c r="D2803" s="116" t="s">
        <v>314</v>
      </c>
      <c r="E2803" s="116" t="s">
        <v>315</v>
      </c>
      <c r="F2803" s="116" t="s">
        <v>316</v>
      </c>
      <c r="G2803" s="116" t="s">
        <v>317</v>
      </c>
      <c r="H2803" s="116">
        <v>0.36</v>
      </c>
      <c r="I2803" s="116">
        <v>0.57999999999999996</v>
      </c>
      <c r="J2803" s="116" t="s">
        <v>268</v>
      </c>
      <c r="K2803" s="116">
        <v>4.8526397935679998E-2</v>
      </c>
      <c r="L2803" s="116">
        <v>3860.4637983895</v>
      </c>
      <c r="M2803" s="116">
        <v>11.5317244256508</v>
      </c>
      <c r="N2803" s="116">
        <v>2.1334973024532702</v>
      </c>
      <c r="O2803" s="116">
        <v>0.55959304836380996</v>
      </c>
      <c r="P2803" s="116">
        <v>0.10353093909356</v>
      </c>
      <c r="Q2803" s="116">
        <v>187.33440249696201</v>
      </c>
      <c r="R2803" s="116">
        <v>1310</v>
      </c>
      <c r="S2803" s="116" t="s">
        <v>318</v>
      </c>
      <c r="T2803" s="116">
        <v>1310</v>
      </c>
      <c r="U2803" s="116" t="s">
        <v>268</v>
      </c>
      <c r="V2803" s="116" t="s">
        <v>268</v>
      </c>
      <c r="Z2803" s="116">
        <v>0</v>
      </c>
      <c r="AA2803" s="116">
        <v>1</v>
      </c>
      <c r="AB2803" s="116">
        <v>0.55959304836380996</v>
      </c>
      <c r="AC2803" s="116">
        <v>0.10353093909356</v>
      </c>
      <c r="AD2803" s="116">
        <v>187.33440249696301</v>
      </c>
      <c r="AF2803" s="116">
        <v>-1</v>
      </c>
      <c r="AG2803" s="116">
        <v>-1</v>
      </c>
      <c r="AH2803" s="116">
        <v>-1</v>
      </c>
      <c r="AI2803" s="116">
        <v>-1</v>
      </c>
      <c r="AJ2803" s="116">
        <v>0</v>
      </c>
      <c r="AM2803" s="116" t="s">
        <v>319</v>
      </c>
      <c r="AN2803" s="116">
        <v>-1</v>
      </c>
      <c r="AQ2803" s="116">
        <v>778</v>
      </c>
      <c r="AR2803" s="116" t="s">
        <v>329</v>
      </c>
      <c r="AS2803" s="116" t="s">
        <v>250</v>
      </c>
      <c r="AT2803" s="116" t="s">
        <v>268</v>
      </c>
      <c r="AV2803" s="116">
        <v>58.741260854347303</v>
      </c>
      <c r="AW2803" s="116">
        <v>0.151933822</v>
      </c>
    </row>
    <row r="2804" spans="1:49" x14ac:dyDescent="0.25">
      <c r="A2804" s="127">
        <v>200000</v>
      </c>
      <c r="B2804" s="127">
        <v>810000</v>
      </c>
      <c r="C2804" s="127">
        <v>820000</v>
      </c>
      <c r="D2804" s="116" t="s">
        <v>314</v>
      </c>
      <c r="E2804" s="116" t="s">
        <v>315</v>
      </c>
      <c r="F2804" s="116" t="s">
        <v>316</v>
      </c>
      <c r="G2804" s="116" t="s">
        <v>317</v>
      </c>
      <c r="H2804" s="116">
        <v>0.36</v>
      </c>
      <c r="I2804" s="116">
        <v>0.57999999999999996</v>
      </c>
      <c r="J2804" s="116" t="s">
        <v>268</v>
      </c>
      <c r="K2804" s="116">
        <v>2.0933842720930001E-2</v>
      </c>
      <c r="L2804" s="116">
        <v>3860.4637983895</v>
      </c>
      <c r="M2804" s="116">
        <v>11.5317244256508</v>
      </c>
      <c r="N2804" s="116">
        <v>2.1334973024532702</v>
      </c>
      <c r="O2804" s="116">
        <v>0.24140330542767999</v>
      </c>
      <c r="P2804" s="116">
        <v>4.466229697508E-2</v>
      </c>
      <c r="Q2804" s="116">
        <v>80.814341985329804</v>
      </c>
      <c r="R2804" s="116">
        <v>1310</v>
      </c>
      <c r="S2804" s="116" t="s">
        <v>318</v>
      </c>
      <c r="T2804" s="116">
        <v>1310</v>
      </c>
      <c r="U2804" s="116" t="s">
        <v>268</v>
      </c>
      <c r="V2804" s="116" t="s">
        <v>268</v>
      </c>
      <c r="Z2804" s="116">
        <v>0</v>
      </c>
      <c r="AA2804" s="116">
        <v>1</v>
      </c>
      <c r="AB2804" s="116">
        <v>0.24140330542767999</v>
      </c>
      <c r="AC2804" s="116">
        <v>4.466229697508E-2</v>
      </c>
      <c r="AD2804" s="116">
        <v>80.814341985331694</v>
      </c>
      <c r="AF2804" s="116">
        <v>-1</v>
      </c>
      <c r="AG2804" s="116">
        <v>-1</v>
      </c>
      <c r="AH2804" s="116">
        <v>-1</v>
      </c>
      <c r="AI2804" s="116">
        <v>-1</v>
      </c>
      <c r="AJ2804" s="116">
        <v>0</v>
      </c>
      <c r="AM2804" s="116" t="s">
        <v>319</v>
      </c>
      <c r="AN2804" s="116">
        <v>-1</v>
      </c>
      <c r="AQ2804" s="116">
        <v>778</v>
      </c>
      <c r="AR2804" s="116" t="s">
        <v>329</v>
      </c>
      <c r="AS2804" s="116" t="s">
        <v>250</v>
      </c>
      <c r="AT2804" s="116" t="s">
        <v>268</v>
      </c>
      <c r="AV2804" s="116">
        <v>67.160566427494402</v>
      </c>
      <c r="AW2804" s="116">
        <v>6.5542856400000002E-2</v>
      </c>
    </row>
    <row r="2805" spans="1:49" x14ac:dyDescent="0.25">
      <c r="A2805" s="127">
        <v>200000</v>
      </c>
      <c r="B2805" s="127">
        <v>810000</v>
      </c>
      <c r="C2805" s="127">
        <v>820000</v>
      </c>
      <c r="D2805" s="116" t="s">
        <v>314</v>
      </c>
      <c r="E2805" s="116" t="s">
        <v>315</v>
      </c>
      <c r="F2805" s="116" t="s">
        <v>316</v>
      </c>
      <c r="G2805" s="116" t="s">
        <v>317</v>
      </c>
      <c r="H2805" s="116">
        <v>0.36</v>
      </c>
      <c r="I2805" s="116">
        <v>0.57999999999999996</v>
      </c>
      <c r="J2805" s="116" t="s">
        <v>268</v>
      </c>
      <c r="K2805" s="116">
        <v>0.18103600433747</v>
      </c>
      <c r="L2805" s="116">
        <v>3860.4637983895</v>
      </c>
      <c r="M2805" s="116">
        <v>11.5317244256508</v>
      </c>
      <c r="N2805" s="116">
        <v>2.1334973024532702</v>
      </c>
      <c r="O2805" s="116">
        <v>2.0876573131407201</v>
      </c>
      <c r="P2805" s="116">
        <v>0.38623982690092001</v>
      </c>
      <c r="Q2805" s="116">
        <v>698.88294094991397</v>
      </c>
      <c r="R2805" s="116">
        <v>1310</v>
      </c>
      <c r="S2805" s="116" t="s">
        <v>318</v>
      </c>
      <c r="T2805" s="116">
        <v>1310</v>
      </c>
      <c r="U2805" s="116" t="s">
        <v>268</v>
      </c>
      <c r="V2805" s="116" t="s">
        <v>268</v>
      </c>
      <c r="Z2805" s="116">
        <v>0</v>
      </c>
      <c r="AA2805" s="116">
        <v>1</v>
      </c>
      <c r="AB2805" s="116">
        <v>2.0876573131407201</v>
      </c>
      <c r="AC2805" s="116">
        <v>0.38623982690092001</v>
      </c>
      <c r="AD2805" s="116">
        <v>698.88294094991397</v>
      </c>
      <c r="AF2805" s="116">
        <v>-1</v>
      </c>
      <c r="AG2805" s="116">
        <v>-1</v>
      </c>
      <c r="AH2805" s="116">
        <v>-1</v>
      </c>
      <c r="AI2805" s="116">
        <v>-1</v>
      </c>
      <c r="AJ2805" s="116">
        <v>0</v>
      </c>
      <c r="AM2805" s="116" t="s">
        <v>319</v>
      </c>
      <c r="AN2805" s="116">
        <v>-1</v>
      </c>
      <c r="AQ2805" s="116">
        <v>778</v>
      </c>
      <c r="AR2805" s="116" t="s">
        <v>329</v>
      </c>
      <c r="AS2805" s="116" t="s">
        <v>250</v>
      </c>
      <c r="AT2805" s="116" t="s">
        <v>268</v>
      </c>
      <c r="AV2805" s="116">
        <v>116.32371021687</v>
      </c>
      <c r="AW2805" s="116">
        <v>0.56681503730000005</v>
      </c>
    </row>
    <row r="2806" spans="1:49" x14ac:dyDescent="0.25">
      <c r="A2806" s="127">
        <v>200000</v>
      </c>
      <c r="B2806" s="127">
        <v>820000</v>
      </c>
      <c r="C2806" s="127">
        <v>820000</v>
      </c>
      <c r="D2806" s="116" t="s">
        <v>314</v>
      </c>
      <c r="E2806" s="116" t="s">
        <v>315</v>
      </c>
      <c r="F2806" s="116" t="s">
        <v>316</v>
      </c>
      <c r="G2806" s="116" t="s">
        <v>317</v>
      </c>
      <c r="H2806" s="116">
        <v>0.36</v>
      </c>
      <c r="I2806" s="116">
        <v>0.57999999999999996</v>
      </c>
      <c r="J2806" s="116" t="s">
        <v>268</v>
      </c>
      <c r="K2806" s="116">
        <v>0.21944386666179</v>
      </c>
      <c r="L2806" s="116">
        <v>3887.2449384986298</v>
      </c>
      <c r="M2806" s="116">
        <v>10.6728625234501</v>
      </c>
      <c r="N2806" s="116">
        <v>1.9038860438515499</v>
      </c>
      <c r="O2806" s="116">
        <v>2.3420942204956501</v>
      </c>
      <c r="P2806" s="116">
        <v>0.41779611514621001</v>
      </c>
      <c r="Q2806" s="116">
        <v>853.03205996562701</v>
      </c>
      <c r="R2806" s="116">
        <v>1210</v>
      </c>
      <c r="S2806" s="116" t="s">
        <v>318</v>
      </c>
      <c r="T2806" s="116">
        <v>1210</v>
      </c>
      <c r="U2806" s="116" t="s">
        <v>268</v>
      </c>
      <c r="V2806" s="116" t="s">
        <v>268</v>
      </c>
      <c r="Z2806" s="116">
        <v>0</v>
      </c>
      <c r="AA2806" s="116">
        <v>1</v>
      </c>
      <c r="AB2806" s="116">
        <v>2.3420942204956501</v>
      </c>
      <c r="AC2806" s="116">
        <v>0.41779611514621001</v>
      </c>
      <c r="AD2806" s="116">
        <v>853.03205996562701</v>
      </c>
      <c r="AF2806" s="116">
        <v>-1</v>
      </c>
      <c r="AG2806" s="116">
        <v>-1</v>
      </c>
      <c r="AH2806" s="116">
        <v>-1</v>
      </c>
      <c r="AI2806" s="116">
        <v>-1</v>
      </c>
      <c r="AJ2806" s="116">
        <v>0</v>
      </c>
      <c r="AM2806" s="116" t="s">
        <v>319</v>
      </c>
      <c r="AN2806" s="116">
        <v>-1</v>
      </c>
      <c r="AQ2806" s="116">
        <v>778</v>
      </c>
      <c r="AR2806" s="116" t="s">
        <v>329</v>
      </c>
      <c r="AS2806" s="116" t="s">
        <v>250</v>
      </c>
      <c r="AT2806" s="116" t="s">
        <v>268</v>
      </c>
      <c r="AV2806" s="116">
        <v>193.43456635606401</v>
      </c>
      <c r="AW2806" s="116">
        <v>0.69183459849999995</v>
      </c>
    </row>
    <row r="2807" spans="1:49" x14ac:dyDescent="0.25">
      <c r="A2807" s="127">
        <v>200000</v>
      </c>
      <c r="B2807" s="127">
        <v>820000</v>
      </c>
      <c r="C2807" s="127">
        <v>820000</v>
      </c>
      <c r="D2807" s="116" t="s">
        <v>314</v>
      </c>
      <c r="E2807" s="116" t="s">
        <v>315</v>
      </c>
      <c r="F2807" s="116" t="s">
        <v>316</v>
      </c>
      <c r="G2807" s="116" t="s">
        <v>317</v>
      </c>
      <c r="H2807" s="116">
        <v>0.36</v>
      </c>
      <c r="I2807" s="116">
        <v>0.57999999999999996</v>
      </c>
      <c r="J2807" s="116" t="s">
        <v>268</v>
      </c>
      <c r="K2807" s="116">
        <v>0.14734514537647</v>
      </c>
      <c r="L2807" s="116">
        <v>3887.2449384986298</v>
      </c>
      <c r="M2807" s="116">
        <v>10.6728625234501</v>
      </c>
      <c r="N2807" s="116">
        <v>1.9038860438515499</v>
      </c>
      <c r="O2807" s="116">
        <v>1.5725944801009299</v>
      </c>
      <c r="P2807" s="116">
        <v>0.28052836591155</v>
      </c>
      <c r="Q2807" s="116">
        <v>572.766670577063</v>
      </c>
      <c r="R2807" s="116">
        <v>1310</v>
      </c>
      <c r="S2807" s="116" t="s">
        <v>318</v>
      </c>
      <c r="T2807" s="116">
        <v>1310</v>
      </c>
      <c r="U2807" s="116" t="s">
        <v>268</v>
      </c>
      <c r="V2807" s="116" t="s">
        <v>268</v>
      </c>
      <c r="Z2807" s="116">
        <v>0</v>
      </c>
      <c r="AA2807" s="116">
        <v>1</v>
      </c>
      <c r="AB2807" s="116">
        <v>1.5725944801009299</v>
      </c>
      <c r="AC2807" s="116">
        <v>0.28052836591155</v>
      </c>
      <c r="AD2807" s="116">
        <v>572.766670577063</v>
      </c>
      <c r="AF2807" s="116">
        <v>-1</v>
      </c>
      <c r="AG2807" s="116">
        <v>-1</v>
      </c>
      <c r="AH2807" s="116">
        <v>-1</v>
      </c>
      <c r="AI2807" s="116">
        <v>-1</v>
      </c>
      <c r="AJ2807" s="116">
        <v>0</v>
      </c>
      <c r="AM2807" s="116" t="s">
        <v>319</v>
      </c>
      <c r="AN2807" s="116">
        <v>-1</v>
      </c>
      <c r="AQ2807" s="116">
        <v>778</v>
      </c>
      <c r="AR2807" s="116" t="s">
        <v>329</v>
      </c>
      <c r="AS2807" s="116" t="s">
        <v>250</v>
      </c>
      <c r="AT2807" s="116" t="s">
        <v>268</v>
      </c>
      <c r="AV2807" s="116">
        <v>105.157419399936</v>
      </c>
      <c r="AW2807" s="116">
        <v>0.46453095750000001</v>
      </c>
    </row>
    <row r="2808" spans="1:49" x14ac:dyDescent="0.25">
      <c r="A2808" s="127">
        <v>200000</v>
      </c>
      <c r="B2808" s="127">
        <v>820000</v>
      </c>
      <c r="C2808" s="127">
        <v>820000</v>
      </c>
      <c r="D2808" s="116" t="s">
        <v>314</v>
      </c>
      <c r="E2808" s="116" t="s">
        <v>315</v>
      </c>
      <c r="F2808" s="116" t="s">
        <v>316</v>
      </c>
      <c r="G2808" s="116" t="s">
        <v>317</v>
      </c>
      <c r="H2808" s="116">
        <v>0.36</v>
      </c>
      <c r="I2808" s="116">
        <v>0.57999999999999996</v>
      </c>
      <c r="J2808" s="116" t="s">
        <v>268</v>
      </c>
      <c r="K2808" s="116">
        <v>7.6362716373839998E-2</v>
      </c>
      <c r="L2808" s="116">
        <v>3887.2449384986298</v>
      </c>
      <c r="M2808" s="116">
        <v>10.6728625234501</v>
      </c>
      <c r="N2808" s="116">
        <v>1.9038860438515499</v>
      </c>
      <c r="O2808" s="116">
        <v>0.81500877377528003</v>
      </c>
      <c r="P2808" s="116">
        <v>0.14538590997476</v>
      </c>
      <c r="Q2808" s="116">
        <v>296.840582714243</v>
      </c>
      <c r="R2808" s="116">
        <v>1310</v>
      </c>
      <c r="S2808" s="116" t="s">
        <v>318</v>
      </c>
      <c r="T2808" s="116">
        <v>1310</v>
      </c>
      <c r="U2808" s="116" t="s">
        <v>268</v>
      </c>
      <c r="V2808" s="116" t="s">
        <v>268</v>
      </c>
      <c r="Z2808" s="116">
        <v>0</v>
      </c>
      <c r="AA2808" s="116">
        <v>1</v>
      </c>
      <c r="AB2808" s="116">
        <v>0.81500877377528003</v>
      </c>
      <c r="AC2808" s="116">
        <v>0.14538590997476</v>
      </c>
      <c r="AD2808" s="116">
        <v>296.84058271424402</v>
      </c>
      <c r="AF2808" s="116">
        <v>-1</v>
      </c>
      <c r="AG2808" s="116">
        <v>-1</v>
      </c>
      <c r="AH2808" s="116">
        <v>-1</v>
      </c>
      <c r="AI2808" s="116">
        <v>-1</v>
      </c>
      <c r="AJ2808" s="116">
        <v>0</v>
      </c>
      <c r="AM2808" s="116" t="s">
        <v>319</v>
      </c>
      <c r="AN2808" s="116">
        <v>-1</v>
      </c>
      <c r="AQ2808" s="116">
        <v>778</v>
      </c>
      <c r="AR2808" s="116" t="s">
        <v>329</v>
      </c>
      <c r="AS2808" s="116" t="s">
        <v>250</v>
      </c>
      <c r="AT2808" s="116" t="s">
        <v>268</v>
      </c>
      <c r="AV2808" s="116">
        <v>88.405182737288598</v>
      </c>
      <c r="AW2808" s="116">
        <v>0.24074662020000001</v>
      </c>
    </row>
    <row r="2809" spans="1:49" x14ac:dyDescent="0.25">
      <c r="A2809" s="127">
        <v>200000</v>
      </c>
      <c r="B2809" s="127">
        <v>820000</v>
      </c>
      <c r="C2809" s="127">
        <v>820000</v>
      </c>
      <c r="D2809" s="116" t="s">
        <v>314</v>
      </c>
      <c r="E2809" s="116" t="s">
        <v>315</v>
      </c>
      <c r="F2809" s="116" t="s">
        <v>316</v>
      </c>
      <c r="G2809" s="116" t="s">
        <v>317</v>
      </c>
      <c r="H2809" s="116">
        <v>0.36</v>
      </c>
      <c r="I2809" s="116">
        <v>0.57999999999999996</v>
      </c>
      <c r="J2809" s="116" t="s">
        <v>268</v>
      </c>
      <c r="K2809" s="116">
        <v>0.14487625868786999</v>
      </c>
      <c r="L2809" s="116">
        <v>3887.2449384986298</v>
      </c>
      <c r="M2809" s="116">
        <v>10.6728625234501</v>
      </c>
      <c r="N2809" s="116">
        <v>1.9038860438515499</v>
      </c>
      <c r="O2809" s="116">
        <v>1.5462443918875299</v>
      </c>
      <c r="P2809" s="116">
        <v>0.27582788700128003</v>
      </c>
      <c r="Q2809" s="116">
        <v>563.16950329307599</v>
      </c>
      <c r="R2809" s="116">
        <v>1310</v>
      </c>
      <c r="S2809" s="116" t="s">
        <v>318</v>
      </c>
      <c r="T2809" s="116">
        <v>1310</v>
      </c>
      <c r="U2809" s="116" t="s">
        <v>268</v>
      </c>
      <c r="V2809" s="116" t="s">
        <v>268</v>
      </c>
      <c r="Z2809" s="116">
        <v>0</v>
      </c>
      <c r="AA2809" s="116">
        <v>1</v>
      </c>
      <c r="AB2809" s="116">
        <v>1.5462443918875299</v>
      </c>
      <c r="AC2809" s="116">
        <v>0.27582788700128003</v>
      </c>
      <c r="AD2809" s="116">
        <v>563.16950329307599</v>
      </c>
      <c r="AF2809" s="116">
        <v>-1</v>
      </c>
      <c r="AG2809" s="116">
        <v>-1</v>
      </c>
      <c r="AH2809" s="116">
        <v>-1</v>
      </c>
      <c r="AI2809" s="116">
        <v>-1</v>
      </c>
      <c r="AJ2809" s="116">
        <v>0</v>
      </c>
      <c r="AM2809" s="116" t="s">
        <v>319</v>
      </c>
      <c r="AN2809" s="116">
        <v>-1</v>
      </c>
      <c r="AQ2809" s="116">
        <v>778</v>
      </c>
      <c r="AR2809" s="116" t="s">
        <v>329</v>
      </c>
      <c r="AS2809" s="116" t="s">
        <v>250</v>
      </c>
      <c r="AT2809" s="116" t="s">
        <v>268</v>
      </c>
      <c r="AV2809" s="116">
        <v>111.53339025280199</v>
      </c>
      <c r="AW2809" s="116">
        <v>0.4567473668</v>
      </c>
    </row>
    <row r="2810" spans="1:49" x14ac:dyDescent="0.25">
      <c r="A2810" s="127">
        <v>200000</v>
      </c>
      <c r="B2810" s="127">
        <v>820000</v>
      </c>
      <c r="C2810" s="127">
        <v>820000</v>
      </c>
      <c r="D2810" s="116" t="s">
        <v>314</v>
      </c>
      <c r="E2810" s="116" t="s">
        <v>315</v>
      </c>
      <c r="F2810" s="116" t="s">
        <v>316</v>
      </c>
      <c r="G2810" s="116" t="s">
        <v>317</v>
      </c>
      <c r="H2810" s="116">
        <v>0.36</v>
      </c>
      <c r="I2810" s="116">
        <v>0.57999999999999996</v>
      </c>
      <c r="J2810" s="116" t="s">
        <v>268</v>
      </c>
      <c r="K2810" s="116">
        <v>2.9735466682980001E-2</v>
      </c>
      <c r="L2810" s="116">
        <v>3887.2449384986298</v>
      </c>
      <c r="M2810" s="116">
        <v>10.6728625234501</v>
      </c>
      <c r="N2810" s="116">
        <v>1.9038860438515499</v>
      </c>
      <c r="O2810" s="116">
        <v>0.31736254797808999</v>
      </c>
      <c r="P2810" s="116">
        <v>5.6612940025140002E-2</v>
      </c>
      <c r="Q2810" s="116">
        <v>115.589042357316</v>
      </c>
      <c r="R2810" s="116">
        <v>1310</v>
      </c>
      <c r="S2810" s="116" t="s">
        <v>318</v>
      </c>
      <c r="T2810" s="116">
        <v>1310</v>
      </c>
      <c r="U2810" s="116" t="s">
        <v>268</v>
      </c>
      <c r="V2810" s="116" t="s">
        <v>268</v>
      </c>
      <c r="Z2810" s="116">
        <v>0</v>
      </c>
      <c r="AA2810" s="116">
        <v>1</v>
      </c>
      <c r="AB2810" s="116">
        <v>0.31736254797808999</v>
      </c>
      <c r="AC2810" s="116">
        <v>5.6612940025140002E-2</v>
      </c>
      <c r="AD2810" s="116">
        <v>115.589042357317</v>
      </c>
      <c r="AF2810" s="116">
        <v>-1</v>
      </c>
      <c r="AG2810" s="116">
        <v>-1</v>
      </c>
      <c r="AH2810" s="116">
        <v>-1</v>
      </c>
      <c r="AI2810" s="116">
        <v>-1</v>
      </c>
      <c r="AJ2810" s="116">
        <v>0</v>
      </c>
      <c r="AM2810" s="116" t="s">
        <v>319</v>
      </c>
      <c r="AN2810" s="116">
        <v>-1</v>
      </c>
      <c r="AQ2810" s="116">
        <v>778</v>
      </c>
      <c r="AR2810" s="116" t="s">
        <v>329</v>
      </c>
      <c r="AS2810" s="116" t="s">
        <v>250</v>
      </c>
      <c r="AT2810" s="116" t="s">
        <v>268</v>
      </c>
      <c r="AV2810" s="116">
        <v>45.605600739071903</v>
      </c>
      <c r="AW2810" s="116">
        <v>9.3746181999999997E-2</v>
      </c>
    </row>
    <row r="2811" spans="1:49" x14ac:dyDescent="0.25">
      <c r="A2811" s="127">
        <v>200000</v>
      </c>
      <c r="B2811" s="127">
        <v>820000</v>
      </c>
      <c r="C2811" s="127">
        <v>820000</v>
      </c>
      <c r="D2811" s="116" t="s">
        <v>314</v>
      </c>
      <c r="E2811" s="116" t="s">
        <v>315</v>
      </c>
      <c r="F2811" s="116" t="s">
        <v>316</v>
      </c>
      <c r="G2811" s="116" t="s">
        <v>317</v>
      </c>
      <c r="H2811" s="116">
        <v>0.36</v>
      </c>
      <c r="I2811" s="116">
        <v>0.57999999999999996</v>
      </c>
      <c r="J2811" s="116" t="s">
        <v>268</v>
      </c>
      <c r="K2811" s="116">
        <v>0.45455843439112997</v>
      </c>
      <c r="L2811" s="116">
        <v>3859.7861521375398</v>
      </c>
      <c r="M2811" s="116">
        <v>10.9139224128942</v>
      </c>
      <c r="N2811" s="116">
        <v>1.8057367481242399</v>
      </c>
      <c r="O2811" s="116">
        <v>4.9610154850715</v>
      </c>
      <c r="P2811" s="116">
        <v>0.82081286914988005</v>
      </c>
      <c r="Q2811" s="116">
        <v>1754.49835040021</v>
      </c>
      <c r="R2811" s="116">
        <v>1210</v>
      </c>
      <c r="S2811" s="116" t="s">
        <v>318</v>
      </c>
      <c r="T2811" s="116">
        <v>1210</v>
      </c>
      <c r="U2811" s="116" t="s">
        <v>268</v>
      </c>
      <c r="V2811" s="116" t="s">
        <v>268</v>
      </c>
      <c r="Z2811" s="116">
        <v>0</v>
      </c>
      <c r="AA2811" s="116">
        <v>1</v>
      </c>
      <c r="AB2811" s="116">
        <v>4.9610154850715</v>
      </c>
      <c r="AC2811" s="116">
        <v>0.82081286914988005</v>
      </c>
      <c r="AD2811" s="116">
        <v>1754.49835040021</v>
      </c>
      <c r="AF2811" s="116">
        <v>-1</v>
      </c>
      <c r="AG2811" s="116">
        <v>-1</v>
      </c>
      <c r="AH2811" s="116">
        <v>-1</v>
      </c>
      <c r="AI2811" s="116">
        <v>-1</v>
      </c>
      <c r="AJ2811" s="116">
        <v>0</v>
      </c>
      <c r="AM2811" s="116" t="s">
        <v>319</v>
      </c>
      <c r="AN2811" s="116">
        <v>-1</v>
      </c>
      <c r="AQ2811" s="116">
        <v>778</v>
      </c>
      <c r="AR2811" s="116" t="s">
        <v>329</v>
      </c>
      <c r="AS2811" s="116" t="s">
        <v>250</v>
      </c>
      <c r="AT2811" s="116" t="s">
        <v>268</v>
      </c>
      <c r="AV2811" s="116">
        <v>173.60226526189601</v>
      </c>
      <c r="AW2811" s="116">
        <v>1.4229508114</v>
      </c>
    </row>
    <row r="2812" spans="1:49" x14ac:dyDescent="0.25">
      <c r="A2812" s="127">
        <v>200000</v>
      </c>
      <c r="B2812" s="127">
        <v>820000</v>
      </c>
      <c r="C2812" s="127">
        <v>820000</v>
      </c>
      <c r="D2812" s="116" t="s">
        <v>314</v>
      </c>
      <c r="E2812" s="116" t="s">
        <v>315</v>
      </c>
      <c r="F2812" s="116" t="s">
        <v>316</v>
      </c>
      <c r="G2812" s="116" t="s">
        <v>317</v>
      </c>
      <c r="H2812" s="116">
        <v>0.36</v>
      </c>
      <c r="I2812" s="116">
        <v>0.57999999999999996</v>
      </c>
      <c r="J2812" s="116" t="s">
        <v>268</v>
      </c>
      <c r="K2812" s="116">
        <v>2.138134531435E-2</v>
      </c>
      <c r="L2812" s="116">
        <v>3859.7861521375398</v>
      </c>
      <c r="M2812" s="116">
        <v>10.9139224128942</v>
      </c>
      <c r="N2812" s="116">
        <v>1.8057367481242399</v>
      </c>
      <c r="O2812" s="116">
        <v>0.23335434384413001</v>
      </c>
      <c r="P2812" s="116">
        <v>3.8609080958460003E-2</v>
      </c>
      <c r="Q2812" s="116">
        <v>82.527420558406803</v>
      </c>
      <c r="R2812" s="116">
        <v>1310</v>
      </c>
      <c r="S2812" s="116" t="s">
        <v>318</v>
      </c>
      <c r="T2812" s="116">
        <v>1310</v>
      </c>
      <c r="U2812" s="116" t="s">
        <v>268</v>
      </c>
      <c r="V2812" s="116" t="s">
        <v>268</v>
      </c>
      <c r="Z2812" s="116">
        <v>0</v>
      </c>
      <c r="AA2812" s="116">
        <v>1</v>
      </c>
      <c r="AB2812" s="116">
        <v>0.23335434384413001</v>
      </c>
      <c r="AC2812" s="116">
        <v>3.8609080958460003E-2</v>
      </c>
      <c r="AD2812" s="116">
        <v>82.527420558408295</v>
      </c>
      <c r="AF2812" s="116">
        <v>-1</v>
      </c>
      <c r="AG2812" s="116">
        <v>-1</v>
      </c>
      <c r="AH2812" s="116">
        <v>-1</v>
      </c>
      <c r="AI2812" s="116">
        <v>-1</v>
      </c>
      <c r="AJ2812" s="116">
        <v>0</v>
      </c>
      <c r="AM2812" s="116" t="s">
        <v>319</v>
      </c>
      <c r="AN2812" s="116">
        <v>-1</v>
      </c>
      <c r="AQ2812" s="116">
        <v>778</v>
      </c>
      <c r="AR2812" s="116" t="s">
        <v>329</v>
      </c>
      <c r="AS2812" s="116" t="s">
        <v>250</v>
      </c>
      <c r="AT2812" s="116" t="s">
        <v>268</v>
      </c>
      <c r="AV2812" s="116">
        <v>103.472112576429</v>
      </c>
      <c r="AW2812" s="116">
        <v>6.6932214599999998E-2</v>
      </c>
    </row>
    <row r="2813" spans="1:49" x14ac:dyDescent="0.25">
      <c r="A2813" s="127">
        <v>200000</v>
      </c>
      <c r="B2813" s="127">
        <v>820000</v>
      </c>
      <c r="C2813" s="127">
        <v>820000</v>
      </c>
      <c r="D2813" s="116" t="s">
        <v>314</v>
      </c>
      <c r="E2813" s="116" t="s">
        <v>315</v>
      </c>
      <c r="F2813" s="116" t="s">
        <v>316</v>
      </c>
      <c r="G2813" s="116" t="s">
        <v>317</v>
      </c>
      <c r="H2813" s="116">
        <v>0.36</v>
      </c>
      <c r="I2813" s="116">
        <v>0.57999999999999996</v>
      </c>
      <c r="J2813" s="116" t="s">
        <v>268</v>
      </c>
      <c r="K2813" s="116">
        <v>0.14182367407749</v>
      </c>
      <c r="L2813" s="116">
        <v>3859.7861521375398</v>
      </c>
      <c r="M2813" s="116">
        <v>10.9139224128942</v>
      </c>
      <c r="N2813" s="116">
        <v>1.8057367481242399</v>
      </c>
      <c r="O2813" s="116">
        <v>1.54785257519342</v>
      </c>
      <c r="P2813" s="116">
        <v>0.25609622003573002</v>
      </c>
      <c r="Q2813" s="116">
        <v>547.40905324959499</v>
      </c>
      <c r="R2813" s="116">
        <v>1310</v>
      </c>
      <c r="S2813" s="116" t="s">
        <v>318</v>
      </c>
      <c r="T2813" s="116">
        <v>1310</v>
      </c>
      <c r="U2813" s="116" t="s">
        <v>268</v>
      </c>
      <c r="V2813" s="116" t="s">
        <v>268</v>
      </c>
      <c r="Z2813" s="116">
        <v>0</v>
      </c>
      <c r="AA2813" s="116">
        <v>1</v>
      </c>
      <c r="AB2813" s="116">
        <v>1.54785257519342</v>
      </c>
      <c r="AC2813" s="116">
        <v>0.25609622003573002</v>
      </c>
      <c r="AD2813" s="116">
        <v>547.40905324959499</v>
      </c>
      <c r="AF2813" s="116">
        <v>-1</v>
      </c>
      <c r="AG2813" s="116">
        <v>-1</v>
      </c>
      <c r="AH2813" s="116">
        <v>-1</v>
      </c>
      <c r="AI2813" s="116">
        <v>-1</v>
      </c>
      <c r="AJ2813" s="116">
        <v>0</v>
      </c>
      <c r="AM2813" s="116" t="s">
        <v>319</v>
      </c>
      <c r="AN2813" s="116">
        <v>-1</v>
      </c>
      <c r="AQ2813" s="116">
        <v>778</v>
      </c>
      <c r="AR2813" s="116" t="s">
        <v>329</v>
      </c>
      <c r="AS2813" s="116" t="s">
        <v>250</v>
      </c>
      <c r="AT2813" s="116" t="s">
        <v>268</v>
      </c>
      <c r="AV2813" s="116">
        <v>122.967535154793</v>
      </c>
      <c r="AW2813" s="116">
        <v>0.44396516889999998</v>
      </c>
    </row>
    <row r="2814" spans="1:49" x14ac:dyDescent="0.25">
      <c r="A2814" s="127">
        <v>200000</v>
      </c>
      <c r="B2814" s="127">
        <v>820000</v>
      </c>
      <c r="C2814" s="127">
        <v>820000</v>
      </c>
      <c r="D2814" s="116" t="s">
        <v>314</v>
      </c>
      <c r="E2814" s="116" t="s">
        <v>315</v>
      </c>
      <c r="F2814" s="116" t="s">
        <v>316</v>
      </c>
      <c r="G2814" s="116" t="s">
        <v>317</v>
      </c>
      <c r="H2814" s="116">
        <v>0.36</v>
      </c>
      <c r="I2814" s="116">
        <v>0.57999999999999996</v>
      </c>
      <c r="J2814" s="116" t="s">
        <v>268</v>
      </c>
      <c r="K2814" s="116">
        <v>0.34760042375539002</v>
      </c>
      <c r="L2814" s="116">
        <v>3881.2035676729602</v>
      </c>
      <c r="M2814" s="116">
        <v>10.331300327126501</v>
      </c>
      <c r="N2814" s="116">
        <v>1.7459024511308301</v>
      </c>
      <c r="O2814" s="116">
        <v>3.5911643716534001</v>
      </c>
      <c r="P2814" s="116">
        <v>0.60687643184865003</v>
      </c>
      <c r="Q2814" s="116">
        <v>1349.1080048040601</v>
      </c>
      <c r="R2814" s="116">
        <v>1210</v>
      </c>
      <c r="S2814" s="116" t="s">
        <v>318</v>
      </c>
      <c r="T2814" s="116">
        <v>1210</v>
      </c>
      <c r="U2814" s="116" t="s">
        <v>268</v>
      </c>
      <c r="V2814" s="116" t="s">
        <v>268</v>
      </c>
      <c r="Z2814" s="116">
        <v>0</v>
      </c>
      <c r="AA2814" s="116">
        <v>1</v>
      </c>
      <c r="AB2814" s="116">
        <v>3.5911643716534001</v>
      </c>
      <c r="AC2814" s="116">
        <v>0.60687643184865003</v>
      </c>
      <c r="AD2814" s="116">
        <v>1349.1080048040601</v>
      </c>
      <c r="AF2814" s="116">
        <v>-1</v>
      </c>
      <c r="AG2814" s="116">
        <v>-1</v>
      </c>
      <c r="AH2814" s="116">
        <v>-1</v>
      </c>
      <c r="AI2814" s="116">
        <v>-1</v>
      </c>
      <c r="AJ2814" s="116">
        <v>0</v>
      </c>
      <c r="AM2814" s="116" t="s">
        <v>319</v>
      </c>
      <c r="AN2814" s="116">
        <v>-1</v>
      </c>
      <c r="AQ2814" s="116">
        <v>778</v>
      </c>
      <c r="AR2814" s="116" t="s">
        <v>329</v>
      </c>
      <c r="AS2814" s="116" t="s">
        <v>250</v>
      </c>
      <c r="AT2814" s="116" t="s">
        <v>268</v>
      </c>
      <c r="AV2814" s="116">
        <v>199.54095908420899</v>
      </c>
      <c r="AW2814" s="116">
        <v>1.0941670761</v>
      </c>
    </row>
    <row r="2815" spans="1:49" x14ac:dyDescent="0.25">
      <c r="A2815" s="127">
        <v>200000</v>
      </c>
      <c r="B2815" s="127">
        <v>820000</v>
      </c>
      <c r="C2815" s="127">
        <v>820000</v>
      </c>
      <c r="D2815" s="116" t="s">
        <v>314</v>
      </c>
      <c r="E2815" s="116" t="s">
        <v>315</v>
      </c>
      <c r="F2815" s="116" t="s">
        <v>316</v>
      </c>
      <c r="G2815" s="116" t="s">
        <v>317</v>
      </c>
      <c r="H2815" s="116">
        <v>0.36</v>
      </c>
      <c r="I2815" s="116">
        <v>0.57999999999999996</v>
      </c>
      <c r="J2815" s="116" t="s">
        <v>268</v>
      </c>
      <c r="K2815" s="116">
        <v>4.9018801236659998E-2</v>
      </c>
      <c r="L2815" s="116">
        <v>3881.2035676729602</v>
      </c>
      <c r="M2815" s="116">
        <v>10.331300327126501</v>
      </c>
      <c r="N2815" s="116">
        <v>1.7459024511308301</v>
      </c>
      <c r="O2815" s="116">
        <v>0.50642795725170997</v>
      </c>
      <c r="P2815" s="116">
        <v>8.5582045230590001E-2</v>
      </c>
      <c r="Q2815" s="116">
        <v>190.25194624279899</v>
      </c>
      <c r="R2815" s="116">
        <v>1310</v>
      </c>
      <c r="S2815" s="116" t="s">
        <v>318</v>
      </c>
      <c r="T2815" s="116">
        <v>1310</v>
      </c>
      <c r="U2815" s="116" t="s">
        <v>268</v>
      </c>
      <c r="V2815" s="116" t="s">
        <v>268</v>
      </c>
      <c r="Z2815" s="116">
        <v>0</v>
      </c>
      <c r="AA2815" s="116">
        <v>1</v>
      </c>
      <c r="AB2815" s="116">
        <v>0.50642795725170997</v>
      </c>
      <c r="AC2815" s="116">
        <v>8.5582045230590001E-2</v>
      </c>
      <c r="AD2815" s="116">
        <v>190.251946242798</v>
      </c>
      <c r="AF2815" s="116">
        <v>-1</v>
      </c>
      <c r="AG2815" s="116">
        <v>-1</v>
      </c>
      <c r="AH2815" s="116">
        <v>-1</v>
      </c>
      <c r="AI2815" s="116">
        <v>-1</v>
      </c>
      <c r="AJ2815" s="116">
        <v>0</v>
      </c>
      <c r="AM2815" s="116" t="s">
        <v>319</v>
      </c>
      <c r="AN2815" s="116">
        <v>-1</v>
      </c>
      <c r="AQ2815" s="116">
        <v>778</v>
      </c>
      <c r="AR2815" s="116" t="s">
        <v>329</v>
      </c>
      <c r="AS2815" s="116" t="s">
        <v>250</v>
      </c>
      <c r="AT2815" s="116" t="s">
        <v>268</v>
      </c>
      <c r="AV2815" s="116">
        <v>80.120629555999699</v>
      </c>
      <c r="AW2815" s="116">
        <v>0.15430003749999999</v>
      </c>
    </row>
    <row r="2816" spans="1:49" x14ac:dyDescent="0.25">
      <c r="A2816" s="127">
        <v>200000</v>
      </c>
      <c r="B2816" s="127">
        <v>820000</v>
      </c>
      <c r="C2816" s="127">
        <v>820000</v>
      </c>
      <c r="D2816" s="116" t="s">
        <v>314</v>
      </c>
      <c r="E2816" s="116" t="s">
        <v>315</v>
      </c>
      <c r="F2816" s="116" t="s">
        <v>316</v>
      </c>
      <c r="G2816" s="116" t="s">
        <v>317</v>
      </c>
      <c r="H2816" s="116">
        <v>0.36</v>
      </c>
      <c r="I2816" s="116">
        <v>0.57999999999999996</v>
      </c>
      <c r="J2816" s="116" t="s">
        <v>268</v>
      </c>
      <c r="K2816" s="116">
        <v>0.22114422867585001</v>
      </c>
      <c r="L2816" s="116">
        <v>3881.2035676729602</v>
      </c>
      <c r="M2816" s="116">
        <v>10.331300327126501</v>
      </c>
      <c r="N2816" s="116">
        <v>1.7459024511308301</v>
      </c>
      <c r="O2816" s="116">
        <v>2.2847074420609998</v>
      </c>
      <c r="P2816" s="116">
        <v>0.38609625089860999</v>
      </c>
      <c r="Q2816" s="116">
        <v>858.30576930701295</v>
      </c>
      <c r="R2816" s="116">
        <v>1310</v>
      </c>
      <c r="S2816" s="116" t="s">
        <v>318</v>
      </c>
      <c r="T2816" s="116">
        <v>1310</v>
      </c>
      <c r="U2816" s="116" t="s">
        <v>268</v>
      </c>
      <c r="V2816" s="116" t="s">
        <v>268</v>
      </c>
      <c r="Z2816" s="116">
        <v>0</v>
      </c>
      <c r="AA2816" s="116">
        <v>1</v>
      </c>
      <c r="AB2816" s="116">
        <v>2.2847074420609998</v>
      </c>
      <c r="AC2816" s="116">
        <v>0.38609625089860999</v>
      </c>
      <c r="AD2816" s="116">
        <v>858.30576930701295</v>
      </c>
      <c r="AF2816" s="116">
        <v>-1</v>
      </c>
      <c r="AG2816" s="116">
        <v>-1</v>
      </c>
      <c r="AH2816" s="116">
        <v>-1</v>
      </c>
      <c r="AI2816" s="116">
        <v>-1</v>
      </c>
      <c r="AJ2816" s="116">
        <v>0</v>
      </c>
      <c r="AM2816" s="116" t="s">
        <v>319</v>
      </c>
      <c r="AN2816" s="116">
        <v>-1</v>
      </c>
      <c r="AQ2816" s="116">
        <v>778</v>
      </c>
      <c r="AR2816" s="116" t="s">
        <v>329</v>
      </c>
      <c r="AS2816" s="116" t="s">
        <v>250</v>
      </c>
      <c r="AT2816" s="116" t="s">
        <v>268</v>
      </c>
      <c r="AV2816" s="116">
        <v>121.155348075834</v>
      </c>
      <c r="AW2816" s="116">
        <v>0.69611173500000001</v>
      </c>
    </row>
    <row r="2817" spans="1:49" x14ac:dyDescent="0.25">
      <c r="A2817" s="127">
        <v>200000</v>
      </c>
      <c r="B2817" s="127">
        <v>820000</v>
      </c>
      <c r="C2817" s="127">
        <v>820000</v>
      </c>
      <c r="D2817" s="116" t="s">
        <v>314</v>
      </c>
      <c r="E2817" s="116" t="s">
        <v>315</v>
      </c>
      <c r="F2817" s="116" t="s">
        <v>316</v>
      </c>
      <c r="G2817" s="116" t="s">
        <v>317</v>
      </c>
      <c r="H2817" s="116">
        <v>0.36</v>
      </c>
      <c r="I2817" s="116">
        <v>0.57999999999999996</v>
      </c>
      <c r="J2817" s="116" t="s">
        <v>268</v>
      </c>
      <c r="K2817" s="116">
        <v>0.23903487462768999</v>
      </c>
      <c r="L2817" s="116">
        <v>3879.9620966346201</v>
      </c>
      <c r="M2817" s="116">
        <v>11.5559594522053</v>
      </c>
      <c r="N2817" s="116">
        <v>2.1275662099446899</v>
      </c>
      <c r="O2817" s="116">
        <v>2.76227731886057</v>
      </c>
      <c r="P2817" s="116">
        <v>0.50856252225623</v>
      </c>
      <c r="Q2817" s="116">
        <v>927.446253329245</v>
      </c>
      <c r="R2817" s="116">
        <v>1210</v>
      </c>
      <c r="S2817" s="116" t="s">
        <v>318</v>
      </c>
      <c r="T2817" s="116">
        <v>1210</v>
      </c>
      <c r="U2817" s="116" t="s">
        <v>268</v>
      </c>
      <c r="V2817" s="116" t="s">
        <v>268</v>
      </c>
      <c r="Z2817" s="116">
        <v>0</v>
      </c>
      <c r="AA2817" s="116">
        <v>1</v>
      </c>
      <c r="AB2817" s="116">
        <v>2.76227731886057</v>
      </c>
      <c r="AC2817" s="116">
        <v>0.50856252225623</v>
      </c>
      <c r="AD2817" s="116">
        <v>927.446253329245</v>
      </c>
      <c r="AF2817" s="116">
        <v>-1</v>
      </c>
      <c r="AG2817" s="116">
        <v>-1</v>
      </c>
      <c r="AH2817" s="116">
        <v>-1</v>
      </c>
      <c r="AI2817" s="116">
        <v>-1</v>
      </c>
      <c r="AJ2817" s="116">
        <v>0</v>
      </c>
      <c r="AM2817" s="116" t="s">
        <v>319</v>
      </c>
      <c r="AN2817" s="116">
        <v>-1</v>
      </c>
      <c r="AQ2817" s="116">
        <v>778</v>
      </c>
      <c r="AR2817" s="116" t="s">
        <v>329</v>
      </c>
      <c r="AS2817" s="116" t="s">
        <v>250</v>
      </c>
      <c r="AT2817" s="116" t="s">
        <v>268</v>
      </c>
      <c r="AV2817" s="116">
        <v>192.05711782905999</v>
      </c>
      <c r="AW2817" s="116">
        <v>0.75218674240000005</v>
      </c>
    </row>
    <row r="2818" spans="1:49" x14ac:dyDescent="0.25">
      <c r="A2818" s="127">
        <v>200000</v>
      </c>
      <c r="B2818" s="127">
        <v>820000</v>
      </c>
      <c r="C2818" s="127">
        <v>820000</v>
      </c>
      <c r="D2818" s="116" t="s">
        <v>314</v>
      </c>
      <c r="E2818" s="116" t="s">
        <v>315</v>
      </c>
      <c r="F2818" s="116" t="s">
        <v>316</v>
      </c>
      <c r="G2818" s="116" t="s">
        <v>317</v>
      </c>
      <c r="H2818" s="116">
        <v>0.36</v>
      </c>
      <c r="I2818" s="116">
        <v>0.57999999999999996</v>
      </c>
      <c r="J2818" s="116" t="s">
        <v>268</v>
      </c>
      <c r="K2818" s="116">
        <v>7.9770948136620001E-2</v>
      </c>
      <c r="L2818" s="116">
        <v>3879.9620966346201</v>
      </c>
      <c r="M2818" s="116">
        <v>11.5559594522053</v>
      </c>
      <c r="N2818" s="116">
        <v>2.1275662099446899</v>
      </c>
      <c r="O2818" s="116">
        <v>0.92182984213083996</v>
      </c>
      <c r="P2818" s="116">
        <v>0.16971797379074</v>
      </c>
      <c r="Q2818" s="116">
        <v>309.508255182722</v>
      </c>
      <c r="R2818" s="116">
        <v>1310</v>
      </c>
      <c r="S2818" s="116" t="s">
        <v>318</v>
      </c>
      <c r="T2818" s="116">
        <v>1310</v>
      </c>
      <c r="U2818" s="116" t="s">
        <v>268</v>
      </c>
      <c r="V2818" s="116" t="s">
        <v>268</v>
      </c>
      <c r="Z2818" s="116">
        <v>0</v>
      </c>
      <c r="AA2818" s="116">
        <v>1</v>
      </c>
      <c r="AB2818" s="116">
        <v>0.92182984213083996</v>
      </c>
      <c r="AC2818" s="116">
        <v>0.16971797379074</v>
      </c>
      <c r="AD2818" s="116">
        <v>309.508255182722</v>
      </c>
      <c r="AF2818" s="116">
        <v>-1</v>
      </c>
      <c r="AG2818" s="116">
        <v>-1</v>
      </c>
      <c r="AH2818" s="116">
        <v>-1</v>
      </c>
      <c r="AI2818" s="116">
        <v>-1</v>
      </c>
      <c r="AJ2818" s="116">
        <v>0</v>
      </c>
      <c r="AM2818" s="116" t="s">
        <v>319</v>
      </c>
      <c r="AN2818" s="116">
        <v>-1</v>
      </c>
      <c r="AQ2818" s="116">
        <v>778</v>
      </c>
      <c r="AR2818" s="116" t="s">
        <v>329</v>
      </c>
      <c r="AS2818" s="116" t="s">
        <v>250</v>
      </c>
      <c r="AT2818" s="116" t="s">
        <v>268</v>
      </c>
      <c r="AV2818" s="116">
        <v>77.184734350855607</v>
      </c>
      <c r="AW2818" s="116">
        <v>0.25102048269999999</v>
      </c>
    </row>
    <row r="2819" spans="1:49" x14ac:dyDescent="0.25">
      <c r="A2819" s="127">
        <v>200000</v>
      </c>
      <c r="B2819" s="127">
        <v>820000</v>
      </c>
      <c r="C2819" s="127">
        <v>820000</v>
      </c>
      <c r="D2819" s="116" t="s">
        <v>314</v>
      </c>
      <c r="E2819" s="116" t="s">
        <v>315</v>
      </c>
      <c r="F2819" s="116" t="s">
        <v>316</v>
      </c>
      <c r="G2819" s="116" t="s">
        <v>317</v>
      </c>
      <c r="H2819" s="116">
        <v>0.36</v>
      </c>
      <c r="I2819" s="116">
        <v>0.57999999999999996</v>
      </c>
      <c r="J2819" s="116" t="s">
        <v>268</v>
      </c>
      <c r="K2819" s="116">
        <v>7.4379737625989997E-2</v>
      </c>
      <c r="L2819" s="116">
        <v>3879.9620966346201</v>
      </c>
      <c r="M2819" s="116">
        <v>11.5559594522053</v>
      </c>
      <c r="N2819" s="116">
        <v>2.1275662099446899</v>
      </c>
      <c r="O2819" s="116">
        <v>0.85952923207165999</v>
      </c>
      <c r="P2819" s="116">
        <v>0.15824781647760999</v>
      </c>
      <c r="Q2819" s="116">
        <v>288.59056274648799</v>
      </c>
      <c r="R2819" s="116">
        <v>1310</v>
      </c>
      <c r="S2819" s="116" t="s">
        <v>318</v>
      </c>
      <c r="T2819" s="116">
        <v>1310</v>
      </c>
      <c r="U2819" s="116" t="s">
        <v>268</v>
      </c>
      <c r="V2819" s="116" t="s">
        <v>268</v>
      </c>
      <c r="Z2819" s="116">
        <v>0</v>
      </c>
      <c r="AA2819" s="116">
        <v>1</v>
      </c>
      <c r="AB2819" s="116">
        <v>0.85952923207165999</v>
      </c>
      <c r="AC2819" s="116">
        <v>0.15824781647760999</v>
      </c>
      <c r="AD2819" s="116">
        <v>288.59056274648901</v>
      </c>
      <c r="AF2819" s="116">
        <v>-1</v>
      </c>
      <c r="AG2819" s="116">
        <v>-1</v>
      </c>
      <c r="AH2819" s="116">
        <v>-1</v>
      </c>
      <c r="AI2819" s="116">
        <v>-1</v>
      </c>
      <c r="AJ2819" s="116">
        <v>0</v>
      </c>
      <c r="AM2819" s="116" t="s">
        <v>319</v>
      </c>
      <c r="AN2819" s="116">
        <v>-1</v>
      </c>
      <c r="AQ2819" s="116">
        <v>778</v>
      </c>
      <c r="AR2819" s="116" t="s">
        <v>329</v>
      </c>
      <c r="AS2819" s="116" t="s">
        <v>250</v>
      </c>
      <c r="AT2819" s="116" t="s">
        <v>268</v>
      </c>
      <c r="AV2819" s="116">
        <v>72.778108833479095</v>
      </c>
      <c r="AW2819" s="116">
        <v>0.2340556064</v>
      </c>
    </row>
    <row r="2820" spans="1:49" x14ac:dyDescent="0.25">
      <c r="A2820" s="127">
        <v>200000</v>
      </c>
      <c r="B2820" s="127">
        <v>820000</v>
      </c>
      <c r="C2820" s="127">
        <v>820000</v>
      </c>
      <c r="D2820" s="116" t="s">
        <v>314</v>
      </c>
      <c r="E2820" s="116" t="s">
        <v>315</v>
      </c>
      <c r="F2820" s="116" t="s">
        <v>316</v>
      </c>
      <c r="G2820" s="116" t="s">
        <v>317</v>
      </c>
      <c r="H2820" s="116">
        <v>0.36</v>
      </c>
      <c r="I2820" s="116">
        <v>0.57999999999999996</v>
      </c>
      <c r="J2820" s="116" t="s">
        <v>268</v>
      </c>
      <c r="K2820" s="116">
        <v>0.11329046504958</v>
      </c>
      <c r="L2820" s="116">
        <v>3879.9620966346201</v>
      </c>
      <c r="M2820" s="116">
        <v>11.5559594522053</v>
      </c>
      <c r="N2820" s="116">
        <v>2.1275662099446899</v>
      </c>
      <c r="O2820" s="116">
        <v>1.3091800204344499</v>
      </c>
      <c r="P2820" s="116">
        <v>0.24103296534841001</v>
      </c>
      <c r="Q2820" s="116">
        <v>439.56271030248701</v>
      </c>
      <c r="R2820" s="116">
        <v>1310</v>
      </c>
      <c r="S2820" s="116" t="s">
        <v>318</v>
      </c>
      <c r="T2820" s="116">
        <v>1310</v>
      </c>
      <c r="U2820" s="116" t="s">
        <v>268</v>
      </c>
      <c r="V2820" s="116" t="s">
        <v>268</v>
      </c>
      <c r="Z2820" s="116">
        <v>0</v>
      </c>
      <c r="AA2820" s="116">
        <v>1</v>
      </c>
      <c r="AB2820" s="116">
        <v>1.3091800204344499</v>
      </c>
      <c r="AC2820" s="116">
        <v>0.24103296534841001</v>
      </c>
      <c r="AD2820" s="116">
        <v>439.56271030248701</v>
      </c>
      <c r="AF2820" s="116">
        <v>-1</v>
      </c>
      <c r="AG2820" s="116">
        <v>-1</v>
      </c>
      <c r="AH2820" s="116">
        <v>-1</v>
      </c>
      <c r="AI2820" s="116">
        <v>-1</v>
      </c>
      <c r="AJ2820" s="116">
        <v>0</v>
      </c>
      <c r="AM2820" s="116" t="s">
        <v>319</v>
      </c>
      <c r="AN2820" s="116">
        <v>-1</v>
      </c>
      <c r="AQ2820" s="116">
        <v>778</v>
      </c>
      <c r="AR2820" s="116" t="s">
        <v>329</v>
      </c>
      <c r="AS2820" s="116" t="s">
        <v>250</v>
      </c>
      <c r="AT2820" s="116" t="s">
        <v>268</v>
      </c>
      <c r="AV2820" s="116">
        <v>86.285985846819997</v>
      </c>
      <c r="AW2820" s="116">
        <v>0.35649854850000001</v>
      </c>
    </row>
    <row r="2821" spans="1:49" x14ac:dyDescent="0.25">
      <c r="A2821" s="127">
        <v>200000</v>
      </c>
      <c r="B2821" s="127">
        <v>820000</v>
      </c>
      <c r="C2821" s="127">
        <v>820000</v>
      </c>
      <c r="D2821" s="116" t="s">
        <v>314</v>
      </c>
      <c r="E2821" s="116" t="s">
        <v>315</v>
      </c>
      <c r="F2821" s="116" t="s">
        <v>316</v>
      </c>
      <c r="G2821" s="116" t="s">
        <v>317</v>
      </c>
      <c r="H2821" s="116">
        <v>0.36</v>
      </c>
      <c r="I2821" s="116">
        <v>0.57999999999999996</v>
      </c>
      <c r="J2821" s="116" t="s">
        <v>268</v>
      </c>
      <c r="K2821" s="116">
        <v>0.11128742827404001</v>
      </c>
      <c r="L2821" s="116">
        <v>3879.9620966346201</v>
      </c>
      <c r="M2821" s="116">
        <v>11.5559594522053</v>
      </c>
      <c r="N2821" s="116">
        <v>2.1275662099446899</v>
      </c>
      <c r="O2821" s="116">
        <v>1.28603300867507</v>
      </c>
      <c r="P2821" s="116">
        <v>0.23677137198750001</v>
      </c>
      <c r="Q2821" s="116">
        <v>431.79100353523802</v>
      </c>
      <c r="R2821" s="116">
        <v>1310</v>
      </c>
      <c r="S2821" s="116" t="s">
        <v>318</v>
      </c>
      <c r="T2821" s="116">
        <v>1310</v>
      </c>
      <c r="U2821" s="116" t="s">
        <v>268</v>
      </c>
      <c r="V2821" s="116" t="s">
        <v>268</v>
      </c>
      <c r="Z2821" s="116">
        <v>0</v>
      </c>
      <c r="AA2821" s="116">
        <v>1</v>
      </c>
      <c r="AB2821" s="116">
        <v>1.28603300867507</v>
      </c>
      <c r="AC2821" s="116">
        <v>0.23677137198750001</v>
      </c>
      <c r="AD2821" s="116">
        <v>431.79100353523802</v>
      </c>
      <c r="AF2821" s="116">
        <v>-1</v>
      </c>
      <c r="AG2821" s="116">
        <v>-1</v>
      </c>
      <c r="AH2821" s="116">
        <v>-1</v>
      </c>
      <c r="AI2821" s="116">
        <v>-1</v>
      </c>
      <c r="AJ2821" s="116">
        <v>0</v>
      </c>
      <c r="AM2821" s="116" t="s">
        <v>319</v>
      </c>
      <c r="AN2821" s="116">
        <v>-1</v>
      </c>
      <c r="AQ2821" s="116">
        <v>778</v>
      </c>
      <c r="AR2821" s="116" t="s">
        <v>329</v>
      </c>
      <c r="AS2821" s="116" t="s">
        <v>250</v>
      </c>
      <c r="AT2821" s="116" t="s">
        <v>268</v>
      </c>
      <c r="AV2821" s="116">
        <v>86.537192655893705</v>
      </c>
      <c r="AW2821" s="116">
        <v>0.35019546109999999</v>
      </c>
    </row>
    <row r="2822" spans="1:49" x14ac:dyDescent="0.25">
      <c r="A2822" s="127">
        <v>200000</v>
      </c>
      <c r="B2822" s="127">
        <v>820000</v>
      </c>
      <c r="C2822" s="127">
        <v>820000</v>
      </c>
      <c r="D2822" s="116" t="s">
        <v>314</v>
      </c>
      <c r="E2822" s="116" t="s">
        <v>315</v>
      </c>
      <c r="F2822" s="116" t="s">
        <v>316</v>
      </c>
      <c r="G2822" s="116" t="s">
        <v>317</v>
      </c>
      <c r="H2822" s="116">
        <v>0.36</v>
      </c>
      <c r="I2822" s="116">
        <v>0.57999999999999996</v>
      </c>
      <c r="J2822" s="116" t="s">
        <v>268</v>
      </c>
      <c r="K2822" s="116">
        <v>2.3970398209849999E-2</v>
      </c>
      <c r="L2822" s="116">
        <v>3888.5299592053402</v>
      </c>
      <c r="M2822" s="116">
        <v>11.7428277619744</v>
      </c>
      <c r="N2822" s="116">
        <v>2.3155010993803198</v>
      </c>
      <c r="O2822" s="116">
        <v>0.28148025756429002</v>
      </c>
      <c r="P2822" s="116">
        <v>5.5503483407499998E-2</v>
      </c>
      <c r="Q2822" s="116">
        <v>93.209611573111204</v>
      </c>
      <c r="R2822" s="116">
        <v>1210</v>
      </c>
      <c r="S2822" s="116" t="s">
        <v>318</v>
      </c>
      <c r="T2822" s="116">
        <v>1210</v>
      </c>
      <c r="U2822" s="116" t="s">
        <v>268</v>
      </c>
      <c r="V2822" s="116" t="s">
        <v>268</v>
      </c>
      <c r="Z2822" s="116">
        <v>0</v>
      </c>
      <c r="AA2822" s="116">
        <v>1</v>
      </c>
      <c r="AB2822" s="116">
        <v>0.28148025756429002</v>
      </c>
      <c r="AC2822" s="116">
        <v>5.5503483407499998E-2</v>
      </c>
      <c r="AD2822" s="116">
        <v>93.209611573111204</v>
      </c>
      <c r="AF2822" s="116">
        <v>-1</v>
      </c>
      <c r="AG2822" s="116">
        <v>-1</v>
      </c>
      <c r="AH2822" s="116">
        <v>-1</v>
      </c>
      <c r="AI2822" s="116">
        <v>-1</v>
      </c>
      <c r="AJ2822" s="116">
        <v>0</v>
      </c>
      <c r="AM2822" s="116" t="s">
        <v>319</v>
      </c>
      <c r="AN2822" s="116">
        <v>-1</v>
      </c>
      <c r="AQ2822" s="116">
        <v>778</v>
      </c>
      <c r="AR2822" s="116" t="s">
        <v>329</v>
      </c>
      <c r="AS2822" s="116" t="s">
        <v>250</v>
      </c>
      <c r="AT2822" s="116" t="s">
        <v>268</v>
      </c>
      <c r="AV2822" s="116">
        <v>53.120746233271703</v>
      </c>
      <c r="AW2822" s="116">
        <v>7.5595791999999995E-2</v>
      </c>
    </row>
    <row r="2823" spans="1:49" x14ac:dyDescent="0.25">
      <c r="A2823" s="127">
        <v>200000</v>
      </c>
      <c r="B2823" s="127">
        <v>820000</v>
      </c>
      <c r="C2823" s="127">
        <v>820000</v>
      </c>
      <c r="D2823" s="116" t="s">
        <v>314</v>
      </c>
      <c r="E2823" s="116" t="s">
        <v>315</v>
      </c>
      <c r="F2823" s="116" t="s">
        <v>316</v>
      </c>
      <c r="G2823" s="116" t="s">
        <v>317</v>
      </c>
      <c r="H2823" s="116">
        <v>0.36</v>
      </c>
      <c r="I2823" s="116">
        <v>0.57999999999999996</v>
      </c>
      <c r="J2823" s="116" t="s">
        <v>268</v>
      </c>
      <c r="K2823" s="116">
        <v>2.6888903840529998E-2</v>
      </c>
      <c r="L2823" s="116">
        <v>3888.5299592053402</v>
      </c>
      <c r="M2823" s="116">
        <v>11.7428277619744</v>
      </c>
      <c r="N2823" s="116">
        <v>2.3155010993803198</v>
      </c>
      <c r="O2823" s="116">
        <v>0.31575176650768</v>
      </c>
      <c r="P2823" s="116">
        <v>6.2261286403879998E-2</v>
      </c>
      <c r="Q2823" s="116">
        <v>104.558308154108</v>
      </c>
      <c r="R2823" s="116">
        <v>1310</v>
      </c>
      <c r="S2823" s="116" t="s">
        <v>318</v>
      </c>
      <c r="T2823" s="116">
        <v>1310</v>
      </c>
      <c r="U2823" s="116" t="s">
        <v>268</v>
      </c>
      <c r="V2823" s="116" t="s">
        <v>268</v>
      </c>
      <c r="Z2823" s="116">
        <v>0</v>
      </c>
      <c r="AA2823" s="116">
        <v>1</v>
      </c>
      <c r="AB2823" s="116">
        <v>0.31575176650768</v>
      </c>
      <c r="AC2823" s="116">
        <v>6.2261286403879998E-2</v>
      </c>
      <c r="AD2823" s="116">
        <v>104.55830815410999</v>
      </c>
      <c r="AF2823" s="116">
        <v>-1</v>
      </c>
      <c r="AG2823" s="116">
        <v>-1</v>
      </c>
      <c r="AH2823" s="116">
        <v>-1</v>
      </c>
      <c r="AI2823" s="116">
        <v>-1</v>
      </c>
      <c r="AJ2823" s="116">
        <v>0</v>
      </c>
      <c r="AM2823" s="116" t="s">
        <v>319</v>
      </c>
      <c r="AN2823" s="116">
        <v>-1</v>
      </c>
      <c r="AQ2823" s="116">
        <v>778</v>
      </c>
      <c r="AR2823" s="116" t="s">
        <v>329</v>
      </c>
      <c r="AS2823" s="116" t="s">
        <v>250</v>
      </c>
      <c r="AT2823" s="116" t="s">
        <v>268</v>
      </c>
      <c r="AV2823" s="116">
        <v>63.4567296942854</v>
      </c>
      <c r="AW2823" s="116">
        <v>8.4799925499999998E-2</v>
      </c>
    </row>
    <row r="2824" spans="1:49" x14ac:dyDescent="0.25">
      <c r="A2824" s="127">
        <v>200000</v>
      </c>
      <c r="B2824" s="127">
        <v>820000</v>
      </c>
      <c r="C2824" s="127">
        <v>820000</v>
      </c>
      <c r="D2824" s="116" t="s">
        <v>314</v>
      </c>
      <c r="E2824" s="116" t="s">
        <v>315</v>
      </c>
      <c r="F2824" s="116" t="s">
        <v>316</v>
      </c>
      <c r="G2824" s="116" t="s">
        <v>317</v>
      </c>
      <c r="H2824" s="116">
        <v>0.36</v>
      </c>
      <c r="I2824" s="116">
        <v>0.57999999999999996</v>
      </c>
      <c r="J2824" s="116" t="s">
        <v>268</v>
      </c>
      <c r="K2824" s="116">
        <v>0.56690415154847995</v>
      </c>
      <c r="L2824" s="116">
        <v>3888.5299592053402</v>
      </c>
      <c r="M2824" s="116">
        <v>11.7428277619744</v>
      </c>
      <c r="N2824" s="116">
        <v>2.3155010993803198</v>
      </c>
      <c r="O2824" s="116">
        <v>6.65705780918206</v>
      </c>
      <c r="P2824" s="116">
        <v>1.31266718615378</v>
      </c>
      <c r="Q2824" s="116">
        <v>2204.4237772941601</v>
      </c>
      <c r="R2824" s="116">
        <v>1310</v>
      </c>
      <c r="S2824" s="116" t="s">
        <v>318</v>
      </c>
      <c r="T2824" s="116">
        <v>1310</v>
      </c>
      <c r="U2824" s="116" t="s">
        <v>268</v>
      </c>
      <c r="V2824" s="116" t="s">
        <v>268</v>
      </c>
      <c r="Z2824" s="116">
        <v>0</v>
      </c>
      <c r="AA2824" s="116">
        <v>1</v>
      </c>
      <c r="AB2824" s="116">
        <v>6.65705780918206</v>
      </c>
      <c r="AC2824" s="116">
        <v>1.31266718615378</v>
      </c>
      <c r="AD2824" s="116">
        <v>2204.4237772941501</v>
      </c>
      <c r="AF2824" s="116">
        <v>-1</v>
      </c>
      <c r="AG2824" s="116">
        <v>-1</v>
      </c>
      <c r="AH2824" s="116">
        <v>-1</v>
      </c>
      <c r="AI2824" s="116">
        <v>-1</v>
      </c>
      <c r="AJ2824" s="116">
        <v>0</v>
      </c>
      <c r="AM2824" s="116" t="s">
        <v>319</v>
      </c>
      <c r="AN2824" s="116">
        <v>-1</v>
      </c>
      <c r="AQ2824" s="116">
        <v>778</v>
      </c>
      <c r="AR2824" s="116" t="s">
        <v>329</v>
      </c>
      <c r="AS2824" s="116" t="s">
        <v>250</v>
      </c>
      <c r="AT2824" s="116" t="s">
        <v>268</v>
      </c>
      <c r="AV2824" s="116">
        <v>191.775689645038</v>
      </c>
      <c r="AW2824" s="116">
        <v>1.7878538340000001</v>
      </c>
    </row>
    <row r="2825" spans="1:49" x14ac:dyDescent="0.25">
      <c r="A2825" s="127">
        <v>200000</v>
      </c>
      <c r="B2825" s="127">
        <v>820000</v>
      </c>
      <c r="C2825" s="127">
        <v>820000</v>
      </c>
      <c r="D2825" s="116" t="s">
        <v>314</v>
      </c>
      <c r="E2825" s="116" t="s">
        <v>315</v>
      </c>
      <c r="F2825" s="116" t="s">
        <v>316</v>
      </c>
      <c r="G2825" s="116" t="s">
        <v>317</v>
      </c>
      <c r="H2825" s="116">
        <v>0.36</v>
      </c>
      <c r="I2825" s="116">
        <v>0.57999999999999996</v>
      </c>
      <c r="J2825" s="116" t="s">
        <v>268</v>
      </c>
      <c r="K2825" s="116">
        <v>0.54763989626437004</v>
      </c>
      <c r="L2825" s="116">
        <v>3841.76285164196</v>
      </c>
      <c r="M2825" s="116">
        <v>10.0252756504298</v>
      </c>
      <c r="N2825" s="116">
        <v>1.54363868215457</v>
      </c>
      <c r="O2825" s="116">
        <v>5.4902409172231801</v>
      </c>
      <c r="P2825" s="116">
        <v>0.84535812776480002</v>
      </c>
      <c r="Q2825" s="116">
        <v>2103.9026095455301</v>
      </c>
      <c r="R2825" s="116">
        <v>1210</v>
      </c>
      <c r="S2825" s="116" t="s">
        <v>318</v>
      </c>
      <c r="T2825" s="116">
        <v>1210</v>
      </c>
      <c r="U2825" s="116" t="s">
        <v>268</v>
      </c>
      <c r="V2825" s="116" t="s">
        <v>268</v>
      </c>
      <c r="Z2825" s="116">
        <v>0</v>
      </c>
      <c r="AA2825" s="116">
        <v>1</v>
      </c>
      <c r="AB2825" s="116">
        <v>5.4902409172231801</v>
      </c>
      <c r="AC2825" s="116">
        <v>0.84535812776480002</v>
      </c>
      <c r="AD2825" s="116">
        <v>2103.9026095455301</v>
      </c>
      <c r="AF2825" s="116">
        <v>-1</v>
      </c>
      <c r="AG2825" s="116">
        <v>-1</v>
      </c>
      <c r="AH2825" s="116">
        <v>-1</v>
      </c>
      <c r="AI2825" s="116">
        <v>-1</v>
      </c>
      <c r="AJ2825" s="116">
        <v>0</v>
      </c>
      <c r="AM2825" s="116" t="s">
        <v>319</v>
      </c>
      <c r="AN2825" s="116">
        <v>-1</v>
      </c>
      <c r="AQ2825" s="116">
        <v>778</v>
      </c>
      <c r="AR2825" s="116" t="s">
        <v>329</v>
      </c>
      <c r="AS2825" s="116" t="s">
        <v>250</v>
      </c>
      <c r="AT2825" s="116" t="s">
        <v>268</v>
      </c>
      <c r="AV2825" s="116">
        <v>196.58679684527999</v>
      </c>
      <c r="AW2825" s="116">
        <v>1.7063281505000001</v>
      </c>
    </row>
    <row r="2826" spans="1:49" x14ac:dyDescent="0.25">
      <c r="A2826" s="127">
        <v>200000</v>
      </c>
      <c r="B2826" s="127">
        <v>820000</v>
      </c>
      <c r="C2826" s="127">
        <v>820000</v>
      </c>
      <c r="D2826" s="116" t="s">
        <v>314</v>
      </c>
      <c r="E2826" s="116" t="s">
        <v>315</v>
      </c>
      <c r="F2826" s="116" t="s">
        <v>316</v>
      </c>
      <c r="G2826" s="116" t="s">
        <v>317</v>
      </c>
      <c r="H2826" s="116">
        <v>0.36</v>
      </c>
      <c r="I2826" s="116">
        <v>0.57999999999999996</v>
      </c>
      <c r="J2826" s="116" t="s">
        <v>268</v>
      </c>
      <c r="K2826" s="116">
        <v>1.3520541458E-2</v>
      </c>
      <c r="L2826" s="116">
        <v>3841.76285164196</v>
      </c>
      <c r="M2826" s="116">
        <v>10.0252756504298</v>
      </c>
      <c r="N2826" s="116">
        <v>1.54363868215457</v>
      </c>
      <c r="O2826" s="116">
        <v>0.13554715505959999</v>
      </c>
      <c r="P2826" s="116">
        <v>2.0870830798250001E-2</v>
      </c>
      <c r="Q2826" s="116">
        <v>51.942713907463997</v>
      </c>
      <c r="R2826" s="116">
        <v>1310</v>
      </c>
      <c r="S2826" s="116" t="s">
        <v>318</v>
      </c>
      <c r="T2826" s="116">
        <v>1310</v>
      </c>
      <c r="U2826" s="116" t="s">
        <v>268</v>
      </c>
      <c r="V2826" s="116" t="s">
        <v>268</v>
      </c>
      <c r="Z2826" s="116">
        <v>0</v>
      </c>
      <c r="AA2826" s="116">
        <v>1</v>
      </c>
      <c r="AB2826" s="116">
        <v>0.13554715505959999</v>
      </c>
      <c r="AC2826" s="116">
        <v>2.0870830798250001E-2</v>
      </c>
      <c r="AD2826" s="116">
        <v>51.9427139074648</v>
      </c>
      <c r="AF2826" s="116">
        <v>-1</v>
      </c>
      <c r="AG2826" s="116">
        <v>-1</v>
      </c>
      <c r="AH2826" s="116">
        <v>-1</v>
      </c>
      <c r="AI2826" s="116">
        <v>-1</v>
      </c>
      <c r="AJ2826" s="116">
        <v>0</v>
      </c>
      <c r="AM2826" s="116" t="s">
        <v>319</v>
      </c>
      <c r="AN2826" s="116">
        <v>-1</v>
      </c>
      <c r="AQ2826" s="116">
        <v>778</v>
      </c>
      <c r="AR2826" s="116" t="s">
        <v>329</v>
      </c>
      <c r="AS2826" s="116" t="s">
        <v>250</v>
      </c>
      <c r="AT2826" s="116" t="s">
        <v>268</v>
      </c>
      <c r="AV2826" s="116">
        <v>53.929497095481501</v>
      </c>
      <c r="AW2826" s="116">
        <v>4.2127099699999997E-2</v>
      </c>
    </row>
    <row r="2827" spans="1:49" x14ac:dyDescent="0.25">
      <c r="A2827" s="127">
        <v>200000</v>
      </c>
      <c r="B2827" s="127">
        <v>820000</v>
      </c>
      <c r="C2827" s="127">
        <v>820000</v>
      </c>
      <c r="D2827" s="116" t="s">
        <v>314</v>
      </c>
      <c r="E2827" s="116" t="s">
        <v>315</v>
      </c>
      <c r="F2827" s="116" t="s">
        <v>316</v>
      </c>
      <c r="G2827" s="116" t="s">
        <v>317</v>
      </c>
      <c r="H2827" s="116">
        <v>0.36</v>
      </c>
      <c r="I2827" s="116">
        <v>0.57999999999999996</v>
      </c>
      <c r="J2827" s="116" t="s">
        <v>268</v>
      </c>
      <c r="K2827" s="116">
        <v>1.1306589802779999E-2</v>
      </c>
      <c r="L2827" s="116">
        <v>3841.76285164196</v>
      </c>
      <c r="M2827" s="116">
        <v>10.0252756504298</v>
      </c>
      <c r="N2827" s="116">
        <v>1.54363868215457</v>
      </c>
      <c r="O2827" s="116">
        <v>0.11335167943924</v>
      </c>
      <c r="P2827" s="116">
        <v>1.7453289382830001E-2</v>
      </c>
      <c r="Q2827" s="116">
        <v>43.437236683089402</v>
      </c>
      <c r="R2827" s="116">
        <v>1310</v>
      </c>
      <c r="S2827" s="116" t="s">
        <v>318</v>
      </c>
      <c r="T2827" s="116">
        <v>1310</v>
      </c>
      <c r="U2827" s="116" t="s">
        <v>268</v>
      </c>
      <c r="V2827" s="116" t="s">
        <v>268</v>
      </c>
      <c r="Z2827" s="116">
        <v>0</v>
      </c>
      <c r="AA2827" s="116">
        <v>1</v>
      </c>
      <c r="AB2827" s="116">
        <v>0.11335167943924</v>
      </c>
      <c r="AC2827" s="116">
        <v>1.7453289382830001E-2</v>
      </c>
      <c r="AD2827" s="116">
        <v>43.437236683087903</v>
      </c>
      <c r="AF2827" s="116">
        <v>-1</v>
      </c>
      <c r="AG2827" s="116">
        <v>-1</v>
      </c>
      <c r="AH2827" s="116">
        <v>-1</v>
      </c>
      <c r="AI2827" s="116">
        <v>-1</v>
      </c>
      <c r="AJ2827" s="116">
        <v>0</v>
      </c>
      <c r="AM2827" s="116" t="s">
        <v>319</v>
      </c>
      <c r="AN2827" s="116">
        <v>-1</v>
      </c>
      <c r="AQ2827" s="116">
        <v>778</v>
      </c>
      <c r="AR2827" s="116" t="s">
        <v>329</v>
      </c>
      <c r="AS2827" s="116" t="s">
        <v>250</v>
      </c>
      <c r="AT2827" s="116" t="s">
        <v>268</v>
      </c>
      <c r="AV2827" s="116">
        <v>54.122379855368102</v>
      </c>
      <c r="AW2827" s="116">
        <v>3.5228902399999998E-2</v>
      </c>
    </row>
    <row r="2828" spans="1:49" x14ac:dyDescent="0.25">
      <c r="A2828" s="127">
        <v>200000</v>
      </c>
      <c r="B2828" s="127">
        <v>820000</v>
      </c>
      <c r="C2828" s="127">
        <v>820000</v>
      </c>
      <c r="D2828" s="116" t="s">
        <v>314</v>
      </c>
      <c r="E2828" s="116" t="s">
        <v>315</v>
      </c>
      <c r="F2828" s="116" t="s">
        <v>316</v>
      </c>
      <c r="G2828" s="116" t="s">
        <v>317</v>
      </c>
      <c r="H2828" s="116">
        <v>0.36</v>
      </c>
      <c r="I2828" s="116">
        <v>0.57999999999999996</v>
      </c>
      <c r="J2828" s="116" t="s">
        <v>268</v>
      </c>
      <c r="K2828" s="116">
        <v>4.529642588959E-2</v>
      </c>
      <c r="L2828" s="116">
        <v>3841.76285164196</v>
      </c>
      <c r="M2828" s="116">
        <v>10.0252756504298</v>
      </c>
      <c r="N2828" s="116">
        <v>1.54363868215457</v>
      </c>
      <c r="O2828" s="116">
        <v>0.45410915552247</v>
      </c>
      <c r="P2828" s="116">
        <v>6.9921315166529996E-2</v>
      </c>
      <c r="Q2828" s="116">
        <v>174.01812629480699</v>
      </c>
      <c r="R2828" s="116">
        <v>1310</v>
      </c>
      <c r="S2828" s="116" t="s">
        <v>318</v>
      </c>
      <c r="T2828" s="116">
        <v>1310</v>
      </c>
      <c r="U2828" s="116" t="s">
        <v>268</v>
      </c>
      <c r="V2828" s="116" t="s">
        <v>268</v>
      </c>
      <c r="Z2828" s="116">
        <v>0</v>
      </c>
      <c r="AA2828" s="116">
        <v>1</v>
      </c>
      <c r="AB2828" s="116">
        <v>0.45410915552247</v>
      </c>
      <c r="AC2828" s="116">
        <v>6.9921315166529996E-2</v>
      </c>
      <c r="AD2828" s="116">
        <v>174.01812629480699</v>
      </c>
      <c r="AF2828" s="116">
        <v>-1</v>
      </c>
      <c r="AG2828" s="116">
        <v>-1</v>
      </c>
      <c r="AH2828" s="116">
        <v>-1</v>
      </c>
      <c r="AI2828" s="116">
        <v>-1</v>
      </c>
      <c r="AJ2828" s="116">
        <v>0</v>
      </c>
      <c r="AM2828" s="116" t="s">
        <v>319</v>
      </c>
      <c r="AN2828" s="116">
        <v>-1</v>
      </c>
      <c r="AQ2828" s="116">
        <v>778</v>
      </c>
      <c r="AR2828" s="116" t="s">
        <v>329</v>
      </c>
      <c r="AS2828" s="116" t="s">
        <v>250</v>
      </c>
      <c r="AT2828" s="116" t="s">
        <v>268</v>
      </c>
      <c r="AV2828" s="116">
        <v>72.3972339910231</v>
      </c>
      <c r="AW2828" s="116">
        <v>0.1411339224</v>
      </c>
    </row>
    <row r="2829" spans="1:49" x14ac:dyDescent="0.25">
      <c r="A2829" s="127">
        <v>200000</v>
      </c>
      <c r="B2829" s="127">
        <v>820000</v>
      </c>
      <c r="C2829" s="127">
        <v>820000</v>
      </c>
      <c r="D2829" s="116" t="s">
        <v>314</v>
      </c>
      <c r="E2829" s="116" t="s">
        <v>315</v>
      </c>
      <c r="F2829" s="116" t="s">
        <v>316</v>
      </c>
      <c r="G2829" s="116" t="s">
        <v>317</v>
      </c>
      <c r="H2829" s="116">
        <v>0.36</v>
      </c>
      <c r="I2829" s="116">
        <v>0.57999999999999996</v>
      </c>
      <c r="J2829" s="116" t="s">
        <v>268</v>
      </c>
      <c r="K2829" s="116">
        <v>0.37512082727245</v>
      </c>
      <c r="L2829" s="116">
        <v>3835.1688343636802</v>
      </c>
      <c r="M2829" s="116">
        <v>10.4917895662376</v>
      </c>
      <c r="N2829" s="116">
        <v>1.68716655312221</v>
      </c>
      <c r="O2829" s="116">
        <v>3.9356887816555401</v>
      </c>
      <c r="P2829" s="116">
        <v>0.63289131315361002</v>
      </c>
      <c r="Q2829" s="116">
        <v>1438.6517058760301</v>
      </c>
      <c r="R2829" s="116">
        <v>1210</v>
      </c>
      <c r="S2829" s="116" t="s">
        <v>318</v>
      </c>
      <c r="T2829" s="116">
        <v>1210</v>
      </c>
      <c r="U2829" s="116" t="s">
        <v>268</v>
      </c>
      <c r="V2829" s="116" t="s">
        <v>268</v>
      </c>
      <c r="Z2829" s="116">
        <v>0</v>
      </c>
      <c r="AA2829" s="116">
        <v>1</v>
      </c>
      <c r="AB2829" s="116">
        <v>3.9356887816555401</v>
      </c>
      <c r="AC2829" s="116">
        <v>0.63289131315361002</v>
      </c>
      <c r="AD2829" s="116">
        <v>1438.6517058760301</v>
      </c>
      <c r="AF2829" s="116">
        <v>-1</v>
      </c>
      <c r="AG2829" s="116">
        <v>-1</v>
      </c>
      <c r="AH2829" s="116">
        <v>-1</v>
      </c>
      <c r="AI2829" s="116">
        <v>-1</v>
      </c>
      <c r="AJ2829" s="116">
        <v>0</v>
      </c>
      <c r="AM2829" s="116" t="s">
        <v>319</v>
      </c>
      <c r="AN2829" s="116">
        <v>-1</v>
      </c>
      <c r="AQ2829" s="116">
        <v>778</v>
      </c>
      <c r="AR2829" s="116" t="s">
        <v>329</v>
      </c>
      <c r="AS2829" s="116" t="s">
        <v>250</v>
      </c>
      <c r="AT2829" s="116" t="s">
        <v>268</v>
      </c>
      <c r="AV2829" s="116">
        <v>200.32763606915401</v>
      </c>
      <c r="AW2829" s="116">
        <v>1.1667897047</v>
      </c>
    </row>
    <row r="2830" spans="1:49" x14ac:dyDescent="0.25">
      <c r="A2830" s="127">
        <v>200000</v>
      </c>
      <c r="B2830" s="127">
        <v>820000</v>
      </c>
      <c r="C2830" s="127">
        <v>820000</v>
      </c>
      <c r="D2830" s="116" t="s">
        <v>314</v>
      </c>
      <c r="E2830" s="116" t="s">
        <v>315</v>
      </c>
      <c r="F2830" s="116" t="s">
        <v>316</v>
      </c>
      <c r="G2830" s="116" t="s">
        <v>317</v>
      </c>
      <c r="H2830" s="116">
        <v>0.36</v>
      </c>
      <c r="I2830" s="116">
        <v>0.57999999999999996</v>
      </c>
      <c r="J2830" s="116" t="s">
        <v>268</v>
      </c>
      <c r="K2830" s="116">
        <v>4.9188779981649999E-2</v>
      </c>
      <c r="L2830" s="116">
        <v>3835.1688343636802</v>
      </c>
      <c r="M2830" s="116">
        <v>10.4917895662376</v>
      </c>
      <c r="N2830" s="116">
        <v>1.68716655312221</v>
      </c>
      <c r="O2830" s="116">
        <v>0.51607832858751002</v>
      </c>
      <c r="P2830" s="116">
        <v>8.2989664373939995E-2</v>
      </c>
      <c r="Q2830" s="116">
        <v>188.64727598602701</v>
      </c>
      <c r="R2830" s="116">
        <v>1310</v>
      </c>
      <c r="S2830" s="116" t="s">
        <v>318</v>
      </c>
      <c r="T2830" s="116">
        <v>1310</v>
      </c>
      <c r="U2830" s="116" t="s">
        <v>268</v>
      </c>
      <c r="V2830" s="116" t="s">
        <v>268</v>
      </c>
      <c r="Z2830" s="116">
        <v>0</v>
      </c>
      <c r="AA2830" s="116">
        <v>1</v>
      </c>
      <c r="AB2830" s="116">
        <v>0.51607832858751002</v>
      </c>
      <c r="AC2830" s="116">
        <v>8.2989664373939995E-2</v>
      </c>
      <c r="AD2830" s="116">
        <v>188.64727598602701</v>
      </c>
      <c r="AF2830" s="116">
        <v>-1</v>
      </c>
      <c r="AG2830" s="116">
        <v>-1</v>
      </c>
      <c r="AH2830" s="116">
        <v>-1</v>
      </c>
      <c r="AI2830" s="116">
        <v>-1</v>
      </c>
      <c r="AJ2830" s="116">
        <v>0</v>
      </c>
      <c r="AM2830" s="116" t="s">
        <v>319</v>
      </c>
      <c r="AN2830" s="116">
        <v>-1</v>
      </c>
      <c r="AQ2830" s="116">
        <v>778</v>
      </c>
      <c r="AR2830" s="116" t="s">
        <v>329</v>
      </c>
      <c r="AS2830" s="116" t="s">
        <v>250</v>
      </c>
      <c r="AT2830" s="116" t="s">
        <v>268</v>
      </c>
      <c r="AV2830" s="116">
        <v>56.887499037213999</v>
      </c>
      <c r="AW2830" s="116">
        <v>0.15299860179999999</v>
      </c>
    </row>
    <row r="2831" spans="1:49" x14ac:dyDescent="0.25">
      <c r="A2831" s="127">
        <v>200000</v>
      </c>
      <c r="B2831" s="127">
        <v>820000</v>
      </c>
      <c r="C2831" s="127">
        <v>820000</v>
      </c>
      <c r="D2831" s="116" t="s">
        <v>314</v>
      </c>
      <c r="E2831" s="116" t="s">
        <v>315</v>
      </c>
      <c r="F2831" s="116" t="s">
        <v>316</v>
      </c>
      <c r="G2831" s="116" t="s">
        <v>317</v>
      </c>
      <c r="H2831" s="116">
        <v>0.36</v>
      </c>
      <c r="I2831" s="116">
        <v>0.57999999999999996</v>
      </c>
      <c r="J2831" s="116" t="s">
        <v>268</v>
      </c>
      <c r="K2831" s="116">
        <v>8.3886414239849993E-2</v>
      </c>
      <c r="L2831" s="116">
        <v>3835.1688343636802</v>
      </c>
      <c r="M2831" s="116">
        <v>10.4917895662376</v>
      </c>
      <c r="N2831" s="116">
        <v>1.68716655312221</v>
      </c>
      <c r="O2831" s="116">
        <v>0.88011860567075995</v>
      </c>
      <c r="P2831" s="116">
        <v>0.14153035236683001</v>
      </c>
      <c r="Q2831" s="116">
        <v>321.71856151920201</v>
      </c>
      <c r="R2831" s="116">
        <v>1310</v>
      </c>
      <c r="S2831" s="116" t="s">
        <v>318</v>
      </c>
      <c r="T2831" s="116">
        <v>1310</v>
      </c>
      <c r="U2831" s="116" t="s">
        <v>268</v>
      </c>
      <c r="V2831" s="116" t="s">
        <v>268</v>
      </c>
      <c r="Z2831" s="116">
        <v>0</v>
      </c>
      <c r="AA2831" s="116">
        <v>1</v>
      </c>
      <c r="AB2831" s="116">
        <v>0.88011860567075995</v>
      </c>
      <c r="AC2831" s="116">
        <v>0.14153035236683001</v>
      </c>
      <c r="AD2831" s="116">
        <v>321.71856151920298</v>
      </c>
      <c r="AF2831" s="116">
        <v>-1</v>
      </c>
      <c r="AG2831" s="116">
        <v>-1</v>
      </c>
      <c r="AH2831" s="116">
        <v>-1</v>
      </c>
      <c r="AI2831" s="116">
        <v>-1</v>
      </c>
      <c r="AJ2831" s="116">
        <v>0</v>
      </c>
      <c r="AM2831" s="116" t="s">
        <v>319</v>
      </c>
      <c r="AN2831" s="116">
        <v>-1</v>
      </c>
      <c r="AQ2831" s="116">
        <v>778</v>
      </c>
      <c r="AR2831" s="116" t="s">
        <v>329</v>
      </c>
      <c r="AS2831" s="116" t="s">
        <v>250</v>
      </c>
      <c r="AT2831" s="116" t="s">
        <v>268</v>
      </c>
      <c r="AV2831" s="116">
        <v>75.087598750374795</v>
      </c>
      <c r="AW2831" s="116">
        <v>0.26092340759999999</v>
      </c>
    </row>
    <row r="2832" spans="1:49" x14ac:dyDescent="0.25">
      <c r="A2832" s="127">
        <v>200000</v>
      </c>
      <c r="B2832" s="127">
        <v>820000</v>
      </c>
      <c r="C2832" s="127">
        <v>820000</v>
      </c>
      <c r="D2832" s="116" t="s">
        <v>314</v>
      </c>
      <c r="E2832" s="116" t="s">
        <v>315</v>
      </c>
      <c r="F2832" s="116" t="s">
        <v>316</v>
      </c>
      <c r="G2832" s="116" t="s">
        <v>317</v>
      </c>
      <c r="H2832" s="116">
        <v>0.36</v>
      </c>
      <c r="I2832" s="116">
        <v>0.57999999999999996</v>
      </c>
      <c r="J2832" s="116" t="s">
        <v>268</v>
      </c>
      <c r="K2832" s="116">
        <v>0.10530251202927</v>
      </c>
      <c r="L2832" s="116">
        <v>3835.1688343636802</v>
      </c>
      <c r="M2832" s="116">
        <v>10.4917895662376</v>
      </c>
      <c r="N2832" s="116">
        <v>1.68716655312221</v>
      </c>
      <c r="O2832" s="116">
        <v>1.1048117970073701</v>
      </c>
      <c r="P2832" s="116">
        <v>0.17766287625554</v>
      </c>
      <c r="Q2832" s="116">
        <v>403.852912314886</v>
      </c>
      <c r="R2832" s="116">
        <v>1750</v>
      </c>
      <c r="S2832" s="116" t="s">
        <v>321</v>
      </c>
      <c r="T2832" s="116">
        <v>1750</v>
      </c>
      <c r="U2832" s="116" t="s">
        <v>268</v>
      </c>
      <c r="V2832" s="116" t="s">
        <v>268</v>
      </c>
      <c r="Z2832" s="116">
        <v>0</v>
      </c>
      <c r="AA2832" s="116">
        <v>1</v>
      </c>
      <c r="AB2832" s="116">
        <v>1.1048117970073701</v>
      </c>
      <c r="AC2832" s="116">
        <v>0.17766287625554</v>
      </c>
      <c r="AD2832" s="116">
        <v>403.852912314886</v>
      </c>
      <c r="AF2832" s="116">
        <v>-1</v>
      </c>
      <c r="AG2832" s="116">
        <v>-1</v>
      </c>
      <c r="AH2832" s="116">
        <v>-1</v>
      </c>
      <c r="AI2832" s="116">
        <v>-1</v>
      </c>
      <c r="AJ2832" s="116">
        <v>0</v>
      </c>
      <c r="AM2832" s="116" t="s">
        <v>319</v>
      </c>
      <c r="AN2832" s="116">
        <v>-1</v>
      </c>
      <c r="AQ2832" s="116">
        <v>778</v>
      </c>
      <c r="AR2832" s="116" t="s">
        <v>329</v>
      </c>
      <c r="AS2832" s="116" t="s">
        <v>250</v>
      </c>
      <c r="AT2832" s="116" t="s">
        <v>268</v>
      </c>
      <c r="AV2832" s="116">
        <v>82.702159493500503</v>
      </c>
      <c r="AW2832" s="116">
        <v>0.32753683080000001</v>
      </c>
    </row>
    <row r="2833" spans="1:49" x14ac:dyDescent="0.25">
      <c r="A2833" s="127">
        <v>200000</v>
      </c>
      <c r="B2833" s="127">
        <v>820000</v>
      </c>
      <c r="C2833" s="127">
        <v>820000</v>
      </c>
      <c r="D2833" s="116" t="s">
        <v>314</v>
      </c>
      <c r="E2833" s="116" t="s">
        <v>315</v>
      </c>
      <c r="F2833" s="116" t="s">
        <v>316</v>
      </c>
      <c r="G2833" s="116" t="s">
        <v>317</v>
      </c>
      <c r="H2833" s="116">
        <v>0.36</v>
      </c>
      <c r="I2833" s="116">
        <v>0.57999999999999996</v>
      </c>
      <c r="J2833" s="116" t="s">
        <v>268</v>
      </c>
      <c r="K2833" s="116">
        <v>4.26509208151E-3</v>
      </c>
      <c r="L2833" s="116">
        <v>3835.1688343636802</v>
      </c>
      <c r="M2833" s="116">
        <v>10.4917895662376</v>
      </c>
      <c r="N2833" s="116">
        <v>1.68716655312221</v>
      </c>
      <c r="O2833" s="116">
        <v>4.4748448599919999E-2</v>
      </c>
      <c r="P2833" s="116">
        <v>7.1959207059200002E-3</v>
      </c>
      <c r="Q2833" s="116">
        <v>16.357348226732999</v>
      </c>
      <c r="R2833" s="116">
        <v>1310</v>
      </c>
      <c r="S2833" s="116" t="s">
        <v>318</v>
      </c>
      <c r="T2833" s="116">
        <v>1310</v>
      </c>
      <c r="U2833" s="116" t="s">
        <v>268</v>
      </c>
      <c r="V2833" s="116" t="s">
        <v>268</v>
      </c>
      <c r="Z2833" s="116">
        <v>0</v>
      </c>
      <c r="AA2833" s="116">
        <v>1</v>
      </c>
      <c r="AB2833" s="116">
        <v>4.4748448599919999E-2</v>
      </c>
      <c r="AC2833" s="116">
        <v>7.1959207059200002E-3</v>
      </c>
      <c r="AD2833" s="116">
        <v>16.357348226732402</v>
      </c>
      <c r="AF2833" s="116">
        <v>-1</v>
      </c>
      <c r="AG2833" s="116">
        <v>-1</v>
      </c>
      <c r="AH2833" s="116">
        <v>-1</v>
      </c>
      <c r="AI2833" s="116">
        <v>-1</v>
      </c>
      <c r="AJ2833" s="116">
        <v>0</v>
      </c>
      <c r="AM2833" s="116" t="s">
        <v>319</v>
      </c>
      <c r="AN2833" s="116">
        <v>-1</v>
      </c>
      <c r="AQ2833" s="116">
        <v>778</v>
      </c>
      <c r="AR2833" s="116" t="s">
        <v>329</v>
      </c>
      <c r="AS2833" s="116" t="s">
        <v>250</v>
      </c>
      <c r="AT2833" s="116" t="s">
        <v>268</v>
      </c>
      <c r="AV2833" s="116">
        <v>28.9024179933417</v>
      </c>
      <c r="AW2833" s="116">
        <v>1.3266300300000001E-2</v>
      </c>
    </row>
    <row r="2834" spans="1:49" x14ac:dyDescent="0.25">
      <c r="A2834" s="127">
        <v>200000</v>
      </c>
      <c r="B2834" s="127">
        <v>820000</v>
      </c>
      <c r="C2834" s="127">
        <v>820000</v>
      </c>
      <c r="D2834" s="116" t="s">
        <v>314</v>
      </c>
      <c r="E2834" s="116" t="s">
        <v>315</v>
      </c>
      <c r="F2834" s="116" t="s">
        <v>316</v>
      </c>
      <c r="G2834" s="116" t="s">
        <v>317</v>
      </c>
      <c r="H2834" s="116">
        <v>0.36</v>
      </c>
      <c r="I2834" s="116">
        <v>0.57999999999999996</v>
      </c>
      <c r="J2834" s="116" t="s">
        <v>268</v>
      </c>
      <c r="K2834" s="116">
        <v>0.18792816702199</v>
      </c>
      <c r="L2834" s="116">
        <v>3845.3484300403102</v>
      </c>
      <c r="M2834" s="116">
        <v>10.4379627738236</v>
      </c>
      <c r="N2834" s="116">
        <v>1.7332959534362999</v>
      </c>
      <c r="O2834" s="116">
        <v>1.96158721152853</v>
      </c>
      <c r="P2834" s="116">
        <v>0.32573513143593003</v>
      </c>
      <c r="Q2834" s="116">
        <v>722.64928201839405</v>
      </c>
      <c r="R2834" s="116">
        <v>1210</v>
      </c>
      <c r="S2834" s="116" t="s">
        <v>318</v>
      </c>
      <c r="T2834" s="116">
        <v>1210</v>
      </c>
      <c r="U2834" s="116" t="s">
        <v>268</v>
      </c>
      <c r="V2834" s="116" t="s">
        <v>268</v>
      </c>
      <c r="Z2834" s="116">
        <v>0</v>
      </c>
      <c r="AA2834" s="116">
        <v>1</v>
      </c>
      <c r="AB2834" s="116">
        <v>1.96158721152853</v>
      </c>
      <c r="AC2834" s="116">
        <v>0.32573513143593003</v>
      </c>
      <c r="AD2834" s="116">
        <v>722.64928201839405</v>
      </c>
      <c r="AF2834" s="116">
        <v>-1</v>
      </c>
      <c r="AG2834" s="116">
        <v>-1</v>
      </c>
      <c r="AH2834" s="116">
        <v>-1</v>
      </c>
      <c r="AI2834" s="116">
        <v>-1</v>
      </c>
      <c r="AJ2834" s="116">
        <v>0</v>
      </c>
      <c r="AM2834" s="116" t="s">
        <v>319</v>
      </c>
      <c r="AN2834" s="116">
        <v>-1</v>
      </c>
      <c r="AQ2834" s="116">
        <v>778</v>
      </c>
      <c r="AR2834" s="116" t="s">
        <v>329</v>
      </c>
      <c r="AS2834" s="116" t="s">
        <v>250</v>
      </c>
      <c r="AT2834" s="116" t="s">
        <v>268</v>
      </c>
      <c r="AV2834" s="116">
        <v>130.43290478115901</v>
      </c>
      <c r="AW2834" s="116">
        <v>0.58609025309999996</v>
      </c>
    </row>
    <row r="2835" spans="1:49" x14ac:dyDescent="0.25">
      <c r="A2835" s="127">
        <v>200000</v>
      </c>
      <c r="B2835" s="127">
        <v>820000</v>
      </c>
      <c r="C2835" s="127">
        <v>820000</v>
      </c>
      <c r="D2835" s="116" t="s">
        <v>314</v>
      </c>
      <c r="E2835" s="116" t="s">
        <v>315</v>
      </c>
      <c r="F2835" s="116" t="s">
        <v>316</v>
      </c>
      <c r="G2835" s="116" t="s">
        <v>317</v>
      </c>
      <c r="H2835" s="116">
        <v>0.36</v>
      </c>
      <c r="I2835" s="116">
        <v>0.57999999999999996</v>
      </c>
      <c r="J2835" s="116" t="s">
        <v>268</v>
      </c>
      <c r="K2835" s="116">
        <v>9.0659720481100006E-3</v>
      </c>
      <c r="L2835" s="116">
        <v>3845.3484300403102</v>
      </c>
      <c r="M2835" s="116">
        <v>10.4379627738236</v>
      </c>
      <c r="N2835" s="116">
        <v>1.7332959534362999</v>
      </c>
      <c r="O2835" s="116">
        <v>9.4630278746740001E-2</v>
      </c>
      <c r="P2835" s="116">
        <v>1.571401266496E-2</v>
      </c>
      <c r="Q2835" s="116">
        <v>34.8618213820045</v>
      </c>
      <c r="R2835" s="116">
        <v>1310</v>
      </c>
      <c r="S2835" s="116" t="s">
        <v>318</v>
      </c>
      <c r="T2835" s="116">
        <v>1310</v>
      </c>
      <c r="U2835" s="116" t="s">
        <v>268</v>
      </c>
      <c r="V2835" s="116" t="s">
        <v>268</v>
      </c>
      <c r="Z2835" s="116">
        <v>0</v>
      </c>
      <c r="AA2835" s="116">
        <v>1</v>
      </c>
      <c r="AB2835" s="116">
        <v>9.4630278746740001E-2</v>
      </c>
      <c r="AC2835" s="116">
        <v>1.571401266496E-2</v>
      </c>
      <c r="AD2835" s="116">
        <v>34.861821382004202</v>
      </c>
      <c r="AF2835" s="116">
        <v>-1</v>
      </c>
      <c r="AG2835" s="116">
        <v>-1</v>
      </c>
      <c r="AH2835" s="116">
        <v>-1</v>
      </c>
      <c r="AI2835" s="116">
        <v>-1</v>
      </c>
      <c r="AJ2835" s="116">
        <v>0</v>
      </c>
      <c r="AM2835" s="116" t="s">
        <v>319</v>
      </c>
      <c r="AN2835" s="116">
        <v>-1</v>
      </c>
      <c r="AQ2835" s="116">
        <v>778</v>
      </c>
      <c r="AR2835" s="116" t="s">
        <v>329</v>
      </c>
      <c r="AS2835" s="116" t="s">
        <v>250</v>
      </c>
      <c r="AT2835" s="116" t="s">
        <v>268</v>
      </c>
      <c r="AV2835" s="116">
        <v>31.2442265348582</v>
      </c>
      <c r="AW2835" s="116">
        <v>2.82739833E-2</v>
      </c>
    </row>
    <row r="2836" spans="1:49" x14ac:dyDescent="0.25">
      <c r="A2836" s="127">
        <v>200000</v>
      </c>
      <c r="B2836" s="127">
        <v>820000</v>
      </c>
      <c r="C2836" s="127">
        <v>820000</v>
      </c>
      <c r="D2836" s="116" t="s">
        <v>314</v>
      </c>
      <c r="E2836" s="116" t="s">
        <v>315</v>
      </c>
      <c r="F2836" s="116" t="s">
        <v>316</v>
      </c>
      <c r="G2836" s="116" t="s">
        <v>317</v>
      </c>
      <c r="H2836" s="116">
        <v>0.36</v>
      </c>
      <c r="I2836" s="116">
        <v>0.57999999999999996</v>
      </c>
      <c r="J2836" s="116" t="s">
        <v>268</v>
      </c>
      <c r="K2836" s="116">
        <v>0.14378998938679999</v>
      </c>
      <c r="L2836" s="116">
        <v>3845.3484300403102</v>
      </c>
      <c r="M2836" s="116">
        <v>10.4379627738236</v>
      </c>
      <c r="N2836" s="116">
        <v>1.7332959534362999</v>
      </c>
      <c r="O2836" s="116">
        <v>1.50087455646792</v>
      </c>
      <c r="P2836" s="116">
        <v>0.24923060674879</v>
      </c>
      <c r="Q2836" s="116">
        <v>552.92260994404501</v>
      </c>
      <c r="R2836" s="116">
        <v>1310</v>
      </c>
      <c r="S2836" s="116" t="s">
        <v>318</v>
      </c>
      <c r="T2836" s="116">
        <v>1310</v>
      </c>
      <c r="U2836" s="116" t="s">
        <v>268</v>
      </c>
      <c r="V2836" s="116" t="s">
        <v>268</v>
      </c>
      <c r="Z2836" s="116">
        <v>0</v>
      </c>
      <c r="AA2836" s="116">
        <v>1</v>
      </c>
      <c r="AB2836" s="116">
        <v>1.50087455646792</v>
      </c>
      <c r="AC2836" s="116">
        <v>0.24923060674879</v>
      </c>
      <c r="AD2836" s="116">
        <v>552.92260994404501</v>
      </c>
      <c r="AF2836" s="116">
        <v>-1</v>
      </c>
      <c r="AG2836" s="116">
        <v>-1</v>
      </c>
      <c r="AH2836" s="116">
        <v>-1</v>
      </c>
      <c r="AI2836" s="116">
        <v>-1</v>
      </c>
      <c r="AJ2836" s="116">
        <v>0</v>
      </c>
      <c r="AM2836" s="116" t="s">
        <v>319</v>
      </c>
      <c r="AN2836" s="116">
        <v>-1</v>
      </c>
      <c r="AQ2836" s="116">
        <v>778</v>
      </c>
      <c r="AR2836" s="116" t="s">
        <v>329</v>
      </c>
      <c r="AS2836" s="116" t="s">
        <v>250</v>
      </c>
      <c r="AT2836" s="116" t="s">
        <v>268</v>
      </c>
      <c r="AV2836" s="116">
        <v>118.94960485682201</v>
      </c>
      <c r="AW2836" s="116">
        <v>0.44843682880000002</v>
      </c>
    </row>
    <row r="2837" spans="1:49" x14ac:dyDescent="0.25">
      <c r="A2837" s="127">
        <v>200000</v>
      </c>
      <c r="B2837" s="127">
        <v>820000</v>
      </c>
      <c r="C2837" s="127">
        <v>820000</v>
      </c>
      <c r="D2837" s="116" t="s">
        <v>314</v>
      </c>
      <c r="E2837" s="116" t="s">
        <v>315</v>
      </c>
      <c r="F2837" s="116" t="s">
        <v>316</v>
      </c>
      <c r="G2837" s="116" t="s">
        <v>317</v>
      </c>
      <c r="H2837" s="116">
        <v>0.36</v>
      </c>
      <c r="I2837" s="116">
        <v>0.57999999999999996</v>
      </c>
      <c r="J2837" s="116" t="s">
        <v>268</v>
      </c>
      <c r="K2837" s="116">
        <v>7.2037771152580005E-2</v>
      </c>
      <c r="L2837" s="116">
        <v>3845.3484300403102</v>
      </c>
      <c r="M2837" s="116">
        <v>10.4379627738236</v>
      </c>
      <c r="N2837" s="116">
        <v>1.7332959534362999</v>
      </c>
      <c r="O2837" s="116">
        <v>0.75192757359986995</v>
      </c>
      <c r="P2837" s="116">
        <v>0.12486277723333</v>
      </c>
      <c r="Q2837" s="116">
        <v>277.01033020518003</v>
      </c>
      <c r="R2837" s="116">
        <v>1750</v>
      </c>
      <c r="S2837" s="116" t="s">
        <v>321</v>
      </c>
      <c r="T2837" s="116">
        <v>1750</v>
      </c>
      <c r="U2837" s="116" t="s">
        <v>268</v>
      </c>
      <c r="V2837" s="116" t="s">
        <v>268</v>
      </c>
      <c r="Z2837" s="116">
        <v>0</v>
      </c>
      <c r="AA2837" s="116">
        <v>1</v>
      </c>
      <c r="AB2837" s="116">
        <v>0.75192757359986995</v>
      </c>
      <c r="AC2837" s="116">
        <v>0.12486277723333</v>
      </c>
      <c r="AD2837" s="116">
        <v>277.01033020518202</v>
      </c>
      <c r="AF2837" s="116">
        <v>-1</v>
      </c>
      <c r="AG2837" s="116">
        <v>-1</v>
      </c>
      <c r="AH2837" s="116">
        <v>-1</v>
      </c>
      <c r="AI2837" s="116">
        <v>-1</v>
      </c>
      <c r="AJ2837" s="116">
        <v>0</v>
      </c>
      <c r="AM2837" s="116" t="s">
        <v>319</v>
      </c>
      <c r="AN2837" s="116">
        <v>-1</v>
      </c>
      <c r="AQ2837" s="116">
        <v>778</v>
      </c>
      <c r="AR2837" s="116" t="s">
        <v>329</v>
      </c>
      <c r="AS2837" s="116" t="s">
        <v>250</v>
      </c>
      <c r="AT2837" s="116" t="s">
        <v>268</v>
      </c>
      <c r="AV2837" s="116">
        <v>71.094131561422699</v>
      </c>
      <c r="AW2837" s="116">
        <v>0.2246636904</v>
      </c>
    </row>
    <row r="2838" spans="1:49" x14ac:dyDescent="0.25">
      <c r="A2838" s="127">
        <v>200000</v>
      </c>
      <c r="B2838" s="127">
        <v>820000</v>
      </c>
      <c r="C2838" s="127">
        <v>820000</v>
      </c>
      <c r="D2838" s="116" t="s">
        <v>314</v>
      </c>
      <c r="E2838" s="116" t="s">
        <v>315</v>
      </c>
      <c r="F2838" s="116" t="s">
        <v>316</v>
      </c>
      <c r="G2838" s="116" t="s">
        <v>317</v>
      </c>
      <c r="H2838" s="116">
        <v>0.36</v>
      </c>
      <c r="I2838" s="116">
        <v>0.57999999999999996</v>
      </c>
      <c r="J2838" s="116" t="s">
        <v>268</v>
      </c>
      <c r="K2838" s="116">
        <v>6.3829894349569996E-2</v>
      </c>
      <c r="L2838" s="116">
        <v>3845.3484300403102</v>
      </c>
      <c r="M2838" s="116">
        <v>10.4379627738236</v>
      </c>
      <c r="N2838" s="116">
        <v>1.7332959534362999</v>
      </c>
      <c r="O2838" s="116">
        <v>0.66625406107791996</v>
      </c>
      <c r="P2838" s="116">
        <v>0.11063609758437</v>
      </c>
      <c r="Q2838" s="116">
        <v>245.44818402676199</v>
      </c>
      <c r="R2838" s="116">
        <v>1310</v>
      </c>
      <c r="S2838" s="116" t="s">
        <v>318</v>
      </c>
      <c r="T2838" s="116">
        <v>1310</v>
      </c>
      <c r="U2838" s="116" t="s">
        <v>268</v>
      </c>
      <c r="V2838" s="116" t="s">
        <v>268</v>
      </c>
      <c r="Z2838" s="116">
        <v>0</v>
      </c>
      <c r="AA2838" s="116">
        <v>1</v>
      </c>
      <c r="AB2838" s="116">
        <v>0.66625406107791996</v>
      </c>
      <c r="AC2838" s="116">
        <v>0.11063609758437</v>
      </c>
      <c r="AD2838" s="116">
        <v>245.44818402676</v>
      </c>
      <c r="AF2838" s="116">
        <v>-1</v>
      </c>
      <c r="AG2838" s="116">
        <v>-1</v>
      </c>
      <c r="AH2838" s="116">
        <v>-1</v>
      </c>
      <c r="AI2838" s="116">
        <v>-1</v>
      </c>
      <c r="AJ2838" s="116">
        <v>0</v>
      </c>
      <c r="AM2838" s="116" t="s">
        <v>319</v>
      </c>
      <c r="AN2838" s="116">
        <v>-1</v>
      </c>
      <c r="AQ2838" s="116">
        <v>778</v>
      </c>
      <c r="AR2838" s="116" t="s">
        <v>329</v>
      </c>
      <c r="AS2838" s="116" t="s">
        <v>250</v>
      </c>
      <c r="AT2838" s="116" t="s">
        <v>268</v>
      </c>
      <c r="AV2838" s="116">
        <v>67.595812080207807</v>
      </c>
      <c r="AW2838" s="116">
        <v>0.1990658427</v>
      </c>
    </row>
    <row r="2839" spans="1:49" x14ac:dyDescent="0.25">
      <c r="A2839" s="127">
        <v>200000</v>
      </c>
      <c r="B2839" s="127">
        <v>820000</v>
      </c>
      <c r="C2839" s="127">
        <v>820000</v>
      </c>
      <c r="D2839" s="116" t="s">
        <v>314</v>
      </c>
      <c r="E2839" s="116" t="s">
        <v>315</v>
      </c>
      <c r="F2839" s="116" t="s">
        <v>316</v>
      </c>
      <c r="G2839" s="116" t="s">
        <v>317</v>
      </c>
      <c r="H2839" s="116">
        <v>0.36</v>
      </c>
      <c r="I2839" s="116">
        <v>0.57999999999999996</v>
      </c>
      <c r="J2839" s="116" t="s">
        <v>268</v>
      </c>
      <c r="K2839" s="116">
        <v>0.14111159471813001</v>
      </c>
      <c r="L2839" s="116">
        <v>3845.3484300403102</v>
      </c>
      <c r="M2839" s="116">
        <v>10.4379627738236</v>
      </c>
      <c r="N2839" s="116">
        <v>1.7332959534362999</v>
      </c>
      <c r="O2839" s="116">
        <v>1.4729175726227599</v>
      </c>
      <c r="P2839" s="116">
        <v>0.24458815610788001</v>
      </c>
      <c r="Q2839" s="116">
        <v>542.62324920985805</v>
      </c>
      <c r="R2839" s="116">
        <v>1750</v>
      </c>
      <c r="S2839" s="116" t="s">
        <v>321</v>
      </c>
      <c r="T2839" s="116">
        <v>1750</v>
      </c>
      <c r="U2839" s="116" t="s">
        <v>268</v>
      </c>
      <c r="V2839" s="116" t="s">
        <v>268</v>
      </c>
      <c r="Z2839" s="116">
        <v>0</v>
      </c>
      <c r="AA2839" s="116">
        <v>1</v>
      </c>
      <c r="AB2839" s="116">
        <v>1.4729175726227599</v>
      </c>
      <c r="AC2839" s="116">
        <v>0.24458815610788001</v>
      </c>
      <c r="AD2839" s="116">
        <v>542.62324920985805</v>
      </c>
      <c r="AF2839" s="116">
        <v>-1</v>
      </c>
      <c r="AG2839" s="116">
        <v>-1</v>
      </c>
      <c r="AH2839" s="116">
        <v>-1</v>
      </c>
      <c r="AI2839" s="116">
        <v>-1</v>
      </c>
      <c r="AJ2839" s="116">
        <v>0</v>
      </c>
      <c r="AM2839" s="116" t="s">
        <v>319</v>
      </c>
      <c r="AN2839" s="116">
        <v>-1</v>
      </c>
      <c r="AQ2839" s="116">
        <v>778</v>
      </c>
      <c r="AR2839" s="116" t="s">
        <v>329</v>
      </c>
      <c r="AS2839" s="116" t="s">
        <v>250</v>
      </c>
      <c r="AT2839" s="116" t="s">
        <v>268</v>
      </c>
      <c r="AV2839" s="116">
        <v>95.788359249205101</v>
      </c>
      <c r="AW2839" s="116">
        <v>0.44008373820000002</v>
      </c>
    </row>
    <row r="2840" spans="1:49" x14ac:dyDescent="0.25">
      <c r="A2840" s="127">
        <v>200000</v>
      </c>
      <c r="B2840" s="127">
        <v>820000</v>
      </c>
      <c r="C2840" s="127">
        <v>820000</v>
      </c>
      <c r="D2840" s="116" t="s">
        <v>314</v>
      </c>
      <c r="E2840" s="116" t="s">
        <v>315</v>
      </c>
      <c r="F2840" s="116" t="s">
        <v>316</v>
      </c>
      <c r="G2840" s="116" t="s">
        <v>317</v>
      </c>
      <c r="H2840" s="116">
        <v>0.36</v>
      </c>
      <c r="I2840" s="116">
        <v>0.57999999999999996</v>
      </c>
      <c r="J2840" s="116" t="s">
        <v>268</v>
      </c>
      <c r="K2840" s="116">
        <v>0.50730986313491</v>
      </c>
      <c r="L2840" s="116">
        <v>3868.3920013816801</v>
      </c>
      <c r="M2840" s="116">
        <v>10.2512133903435</v>
      </c>
      <c r="N2840" s="116">
        <v>1.62036787714179</v>
      </c>
      <c r="O2840" s="116">
        <v>5.2005416620219602</v>
      </c>
      <c r="P2840" s="116">
        <v>0.82202860598101002</v>
      </c>
      <c r="Q2840" s="116">
        <v>1962.4734167731201</v>
      </c>
      <c r="R2840" s="116">
        <v>1210</v>
      </c>
      <c r="S2840" s="116" t="s">
        <v>318</v>
      </c>
      <c r="T2840" s="116">
        <v>1210</v>
      </c>
      <c r="U2840" s="116" t="s">
        <v>268</v>
      </c>
      <c r="V2840" s="116" t="s">
        <v>268</v>
      </c>
      <c r="Z2840" s="116">
        <v>0</v>
      </c>
      <c r="AA2840" s="116">
        <v>1</v>
      </c>
      <c r="AB2840" s="116">
        <v>5.2005416620219602</v>
      </c>
      <c r="AC2840" s="116">
        <v>0.82202860598101002</v>
      </c>
      <c r="AD2840" s="116">
        <v>1962.4734167731201</v>
      </c>
      <c r="AF2840" s="116">
        <v>-1</v>
      </c>
      <c r="AG2840" s="116">
        <v>-1</v>
      </c>
      <c r="AH2840" s="116">
        <v>-1</v>
      </c>
      <c r="AI2840" s="116">
        <v>-1</v>
      </c>
      <c r="AJ2840" s="116">
        <v>0</v>
      </c>
      <c r="AM2840" s="116" t="s">
        <v>319</v>
      </c>
      <c r="AN2840" s="116">
        <v>-1</v>
      </c>
      <c r="AQ2840" s="116">
        <v>778</v>
      </c>
      <c r="AR2840" s="116" t="s">
        <v>329</v>
      </c>
      <c r="AS2840" s="116" t="s">
        <v>250</v>
      </c>
      <c r="AT2840" s="116" t="s">
        <v>268</v>
      </c>
      <c r="AV2840" s="116">
        <v>200.54050416112099</v>
      </c>
      <c r="AW2840" s="116">
        <v>1.5916248311000001</v>
      </c>
    </row>
    <row r="2841" spans="1:49" x14ac:dyDescent="0.25">
      <c r="A2841" s="127">
        <v>200000</v>
      </c>
      <c r="B2841" s="127">
        <v>820000</v>
      </c>
      <c r="C2841" s="127">
        <v>820000</v>
      </c>
      <c r="D2841" s="116" t="s">
        <v>314</v>
      </c>
      <c r="E2841" s="116" t="s">
        <v>315</v>
      </c>
      <c r="F2841" s="116" t="s">
        <v>316</v>
      </c>
      <c r="G2841" s="116" t="s">
        <v>317</v>
      </c>
      <c r="H2841" s="116">
        <v>0.36</v>
      </c>
      <c r="I2841" s="116">
        <v>0.57999999999999996</v>
      </c>
      <c r="J2841" s="116" t="s">
        <v>268</v>
      </c>
      <c r="K2841" s="116">
        <v>5.8274108676800003E-2</v>
      </c>
      <c r="L2841" s="116">
        <v>3868.3920013816801</v>
      </c>
      <c r="M2841" s="116">
        <v>10.2512133903435</v>
      </c>
      <c r="N2841" s="116">
        <v>1.62036787714179</v>
      </c>
      <c r="O2841" s="116">
        <v>0.59738032317801004</v>
      </c>
      <c r="P2841" s="116">
        <v>9.4425493768960006E-2</v>
      </c>
      <c r="Q2841" s="116">
        <v>225.42709589300301</v>
      </c>
      <c r="R2841" s="116">
        <v>1310</v>
      </c>
      <c r="S2841" s="116" t="s">
        <v>318</v>
      </c>
      <c r="T2841" s="116">
        <v>1310</v>
      </c>
      <c r="U2841" s="116" t="s">
        <v>268</v>
      </c>
      <c r="V2841" s="116" t="s">
        <v>268</v>
      </c>
      <c r="Z2841" s="116">
        <v>0</v>
      </c>
      <c r="AA2841" s="116">
        <v>1</v>
      </c>
      <c r="AB2841" s="116">
        <v>0.59738032317801004</v>
      </c>
      <c r="AC2841" s="116">
        <v>9.4425493768960006E-2</v>
      </c>
      <c r="AD2841" s="116">
        <v>225.427095893001</v>
      </c>
      <c r="AF2841" s="116">
        <v>-1</v>
      </c>
      <c r="AG2841" s="116">
        <v>-1</v>
      </c>
      <c r="AH2841" s="116">
        <v>-1</v>
      </c>
      <c r="AI2841" s="116">
        <v>-1</v>
      </c>
      <c r="AJ2841" s="116">
        <v>0</v>
      </c>
      <c r="AM2841" s="116" t="s">
        <v>319</v>
      </c>
      <c r="AN2841" s="116">
        <v>-1</v>
      </c>
      <c r="AQ2841" s="116">
        <v>778</v>
      </c>
      <c r="AR2841" s="116" t="s">
        <v>329</v>
      </c>
      <c r="AS2841" s="116" t="s">
        <v>250</v>
      </c>
      <c r="AT2841" s="116" t="s">
        <v>268</v>
      </c>
      <c r="AV2841" s="116">
        <v>65.216461784415799</v>
      </c>
      <c r="AW2841" s="116">
        <v>0.18282813940000001</v>
      </c>
    </row>
    <row r="2842" spans="1:49" x14ac:dyDescent="0.25">
      <c r="A2842" s="127">
        <v>200000</v>
      </c>
      <c r="B2842" s="127">
        <v>820000</v>
      </c>
      <c r="C2842" s="127">
        <v>820000</v>
      </c>
      <c r="D2842" s="116" t="s">
        <v>314</v>
      </c>
      <c r="E2842" s="116" t="s">
        <v>315</v>
      </c>
      <c r="F2842" s="116" t="s">
        <v>316</v>
      </c>
      <c r="G2842" s="116" t="s">
        <v>317</v>
      </c>
      <c r="H2842" s="116">
        <v>0.36</v>
      </c>
      <c r="I2842" s="116">
        <v>0.57999999999999996</v>
      </c>
      <c r="J2842" s="116" t="s">
        <v>268</v>
      </c>
      <c r="K2842" s="116">
        <v>2.294654564299E-2</v>
      </c>
      <c r="L2842" s="116">
        <v>3868.3920013816801</v>
      </c>
      <c r="M2842" s="116">
        <v>10.2512133903435</v>
      </c>
      <c r="N2842" s="116">
        <v>1.62036787714179</v>
      </c>
      <c r="O2842" s="116">
        <v>0.23522993595757999</v>
      </c>
      <c r="P2842" s="116">
        <v>3.7181845451269999E-2</v>
      </c>
      <c r="Q2842" s="116">
        <v>88.766233624693896</v>
      </c>
      <c r="R2842" s="116">
        <v>1310</v>
      </c>
      <c r="S2842" s="116" t="s">
        <v>318</v>
      </c>
      <c r="T2842" s="116">
        <v>1310</v>
      </c>
      <c r="U2842" s="116" t="s">
        <v>268</v>
      </c>
      <c r="V2842" s="116" t="s">
        <v>268</v>
      </c>
      <c r="Z2842" s="116">
        <v>0</v>
      </c>
      <c r="AA2842" s="116">
        <v>1</v>
      </c>
      <c r="AB2842" s="116">
        <v>0.23522993595757999</v>
      </c>
      <c r="AC2842" s="116">
        <v>3.7181845451269999E-2</v>
      </c>
      <c r="AD2842" s="116">
        <v>88.766233624694294</v>
      </c>
      <c r="AF2842" s="116">
        <v>-1</v>
      </c>
      <c r="AG2842" s="116">
        <v>-1</v>
      </c>
      <c r="AH2842" s="116">
        <v>-1</v>
      </c>
      <c r="AI2842" s="116">
        <v>-1</v>
      </c>
      <c r="AJ2842" s="116">
        <v>0</v>
      </c>
      <c r="AM2842" s="116" t="s">
        <v>319</v>
      </c>
      <c r="AN2842" s="116">
        <v>-1</v>
      </c>
      <c r="AQ2842" s="116">
        <v>778</v>
      </c>
      <c r="AR2842" s="116" t="s">
        <v>329</v>
      </c>
      <c r="AS2842" s="116" t="s">
        <v>250</v>
      </c>
      <c r="AT2842" s="116" t="s">
        <v>268</v>
      </c>
      <c r="AV2842" s="116">
        <v>40.629923700164902</v>
      </c>
      <c r="AW2842" s="116">
        <v>7.1992079200000003E-2</v>
      </c>
    </row>
    <row r="2843" spans="1:49" x14ac:dyDescent="0.25">
      <c r="A2843" s="127">
        <v>200000</v>
      </c>
      <c r="B2843" s="127">
        <v>820000</v>
      </c>
      <c r="C2843" s="127">
        <v>820000</v>
      </c>
      <c r="D2843" s="116" t="s">
        <v>314</v>
      </c>
      <c r="E2843" s="116" t="s">
        <v>315</v>
      </c>
      <c r="F2843" s="116" t="s">
        <v>316</v>
      </c>
      <c r="G2843" s="116" t="s">
        <v>317</v>
      </c>
      <c r="H2843" s="116">
        <v>0.36</v>
      </c>
      <c r="I2843" s="116">
        <v>0.57999999999999996</v>
      </c>
      <c r="J2843" s="116" t="s">
        <v>268</v>
      </c>
      <c r="K2843" s="116">
        <v>2.923293619019E-2</v>
      </c>
      <c r="L2843" s="116">
        <v>3868.3920013816801</v>
      </c>
      <c r="M2843" s="116">
        <v>10.2512133903435</v>
      </c>
      <c r="N2843" s="116">
        <v>1.62036787714179</v>
      </c>
      <c r="O2843" s="116">
        <v>0.29967306691194001</v>
      </c>
      <c r="P2843" s="116">
        <v>4.7368110757119997E-2</v>
      </c>
      <c r="Q2843" s="116">
        <v>113.084456535036</v>
      </c>
      <c r="R2843" s="116">
        <v>1310</v>
      </c>
      <c r="S2843" s="116" t="s">
        <v>318</v>
      </c>
      <c r="T2843" s="116">
        <v>1310</v>
      </c>
      <c r="U2843" s="116" t="s">
        <v>268</v>
      </c>
      <c r="V2843" s="116" t="s">
        <v>268</v>
      </c>
      <c r="Z2843" s="116">
        <v>0</v>
      </c>
      <c r="AA2843" s="116">
        <v>1</v>
      </c>
      <c r="AB2843" s="116">
        <v>0.29967306691194001</v>
      </c>
      <c r="AC2843" s="116">
        <v>4.7368110757119997E-2</v>
      </c>
      <c r="AD2843" s="116">
        <v>113.08445653503399</v>
      </c>
      <c r="AF2843" s="116">
        <v>-1</v>
      </c>
      <c r="AG2843" s="116">
        <v>-1</v>
      </c>
      <c r="AH2843" s="116">
        <v>-1</v>
      </c>
      <c r="AI2843" s="116">
        <v>-1</v>
      </c>
      <c r="AJ2843" s="116">
        <v>0</v>
      </c>
      <c r="AM2843" s="116" t="s">
        <v>319</v>
      </c>
      <c r="AN2843" s="116">
        <v>-1</v>
      </c>
      <c r="AQ2843" s="116">
        <v>778</v>
      </c>
      <c r="AR2843" s="116" t="s">
        <v>329</v>
      </c>
      <c r="AS2843" s="116" t="s">
        <v>250</v>
      </c>
      <c r="AT2843" s="116" t="s">
        <v>268</v>
      </c>
      <c r="AV2843" s="116">
        <v>53.298064043579203</v>
      </c>
      <c r="AW2843" s="116">
        <v>9.1714887699999997E-2</v>
      </c>
    </row>
    <row r="2844" spans="1:49" x14ac:dyDescent="0.25">
      <c r="A2844" s="127">
        <v>200000</v>
      </c>
      <c r="B2844" s="127">
        <v>820000</v>
      </c>
      <c r="C2844" s="127">
        <v>820000</v>
      </c>
      <c r="D2844" s="116" t="s">
        <v>314</v>
      </c>
      <c r="E2844" s="116" t="s">
        <v>315</v>
      </c>
      <c r="F2844" s="116" t="s">
        <v>316</v>
      </c>
      <c r="G2844" s="116" t="s">
        <v>317</v>
      </c>
      <c r="H2844" s="116">
        <v>0.36</v>
      </c>
      <c r="I2844" s="116">
        <v>0.57999999999999996</v>
      </c>
      <c r="J2844" s="116" t="s">
        <v>268</v>
      </c>
      <c r="K2844" s="116">
        <v>1.454082238978E-2</v>
      </c>
      <c r="L2844" s="116">
        <v>3895.9874169142799</v>
      </c>
      <c r="M2844" s="116">
        <v>11.2157952731724</v>
      </c>
      <c r="N2844" s="116">
        <v>2.1556702978062798</v>
      </c>
      <c r="O2844" s="116">
        <v>0.16308688702741</v>
      </c>
      <c r="P2844" s="116">
        <v>3.1345218931339999E-2</v>
      </c>
      <c r="Q2844" s="116">
        <v>56.650861062195503</v>
      </c>
      <c r="R2844" s="116">
        <v>1210</v>
      </c>
      <c r="S2844" s="116" t="s">
        <v>318</v>
      </c>
      <c r="T2844" s="116">
        <v>1210</v>
      </c>
      <c r="U2844" s="116" t="s">
        <v>268</v>
      </c>
      <c r="V2844" s="116" t="s">
        <v>268</v>
      </c>
      <c r="Z2844" s="116">
        <v>0</v>
      </c>
      <c r="AA2844" s="116">
        <v>1</v>
      </c>
      <c r="AB2844" s="116">
        <v>0.16308688702741</v>
      </c>
      <c r="AC2844" s="116">
        <v>3.1345218931339999E-2</v>
      </c>
      <c r="AD2844" s="116">
        <v>56.650861062197102</v>
      </c>
      <c r="AF2844" s="116">
        <v>-1</v>
      </c>
      <c r="AG2844" s="116">
        <v>-1</v>
      </c>
      <c r="AH2844" s="116">
        <v>-1</v>
      </c>
      <c r="AI2844" s="116">
        <v>-1</v>
      </c>
      <c r="AJ2844" s="116">
        <v>0</v>
      </c>
      <c r="AM2844" s="116" t="s">
        <v>319</v>
      </c>
      <c r="AN2844" s="116">
        <v>-1</v>
      </c>
      <c r="AQ2844" s="116">
        <v>778</v>
      </c>
      <c r="AR2844" s="116" t="s">
        <v>329</v>
      </c>
      <c r="AS2844" s="116" t="s">
        <v>250</v>
      </c>
      <c r="AT2844" s="116" t="s">
        <v>268</v>
      </c>
      <c r="AV2844" s="116">
        <v>102.357966242448</v>
      </c>
      <c r="AW2844" s="116">
        <v>4.59455483E-2</v>
      </c>
    </row>
    <row r="2845" spans="1:49" x14ac:dyDescent="0.25">
      <c r="A2845" s="127">
        <v>200000</v>
      </c>
      <c r="B2845" s="127">
        <v>820000</v>
      </c>
      <c r="C2845" s="127">
        <v>820000</v>
      </c>
      <c r="D2845" s="116" t="s">
        <v>314</v>
      </c>
      <c r="E2845" s="116" t="s">
        <v>315</v>
      </c>
      <c r="F2845" s="116" t="s">
        <v>316</v>
      </c>
      <c r="G2845" s="116" t="s">
        <v>317</v>
      </c>
      <c r="H2845" s="116">
        <v>0.36</v>
      </c>
      <c r="I2845" s="116">
        <v>0.57999999999999996</v>
      </c>
      <c r="J2845" s="116" t="s">
        <v>268</v>
      </c>
      <c r="K2845" s="116">
        <v>0.20752996737029</v>
      </c>
      <c r="L2845" s="116">
        <v>3895.9874169142799</v>
      </c>
      <c r="M2845" s="116">
        <v>11.2157952731724</v>
      </c>
      <c r="N2845" s="116">
        <v>2.1556702978062798</v>
      </c>
      <c r="O2845" s="116">
        <v>2.32761362707341</v>
      </c>
      <c r="P2845" s="116">
        <v>0.44736618656485</v>
      </c>
      <c r="Q2845" s="116">
        <v>808.53414150731203</v>
      </c>
      <c r="R2845" s="116">
        <v>1310</v>
      </c>
      <c r="S2845" s="116" t="s">
        <v>318</v>
      </c>
      <c r="T2845" s="116">
        <v>1310</v>
      </c>
      <c r="U2845" s="116" t="s">
        <v>268</v>
      </c>
      <c r="V2845" s="116" t="s">
        <v>268</v>
      </c>
      <c r="Z2845" s="116">
        <v>0</v>
      </c>
      <c r="AA2845" s="116">
        <v>1</v>
      </c>
      <c r="AB2845" s="116">
        <v>2.32761362707341</v>
      </c>
      <c r="AC2845" s="116">
        <v>0.44736618656485</v>
      </c>
      <c r="AD2845" s="116">
        <v>808.53414150731203</v>
      </c>
      <c r="AF2845" s="116">
        <v>-1</v>
      </c>
      <c r="AG2845" s="116">
        <v>-1</v>
      </c>
      <c r="AH2845" s="116">
        <v>-1</v>
      </c>
      <c r="AI2845" s="116">
        <v>-1</v>
      </c>
      <c r="AJ2845" s="116">
        <v>0</v>
      </c>
      <c r="AM2845" s="116" t="s">
        <v>319</v>
      </c>
      <c r="AN2845" s="116">
        <v>-1</v>
      </c>
      <c r="AQ2845" s="116">
        <v>778</v>
      </c>
      <c r="AR2845" s="116" t="s">
        <v>329</v>
      </c>
      <c r="AS2845" s="116" t="s">
        <v>250</v>
      </c>
      <c r="AT2845" s="116" t="s">
        <v>268</v>
      </c>
      <c r="AV2845" s="116">
        <v>132.321361703012</v>
      </c>
      <c r="AW2845" s="116">
        <v>0.65574545129999995</v>
      </c>
    </row>
    <row r="2846" spans="1:49" x14ac:dyDescent="0.25">
      <c r="A2846" s="127">
        <v>200000</v>
      </c>
      <c r="B2846" s="127">
        <v>820000</v>
      </c>
      <c r="C2846" s="127">
        <v>820000</v>
      </c>
      <c r="D2846" s="116" t="s">
        <v>314</v>
      </c>
      <c r="E2846" s="116" t="s">
        <v>315</v>
      </c>
      <c r="F2846" s="116" t="s">
        <v>316</v>
      </c>
      <c r="G2846" s="116" t="s">
        <v>317</v>
      </c>
      <c r="H2846" s="116">
        <v>0.36</v>
      </c>
      <c r="I2846" s="116">
        <v>0.57999999999999996</v>
      </c>
      <c r="J2846" s="116" t="s">
        <v>268</v>
      </c>
      <c r="K2846" s="116">
        <v>0.39569266397685998</v>
      </c>
      <c r="L2846" s="116">
        <v>3895.9874169142799</v>
      </c>
      <c r="M2846" s="116">
        <v>11.2157952731724</v>
      </c>
      <c r="N2846" s="116">
        <v>2.1556702978062798</v>
      </c>
      <c r="O2846" s="116">
        <v>4.4380079102607599</v>
      </c>
      <c r="P2846" s="116">
        <v>0.85298292279476995</v>
      </c>
      <c r="Q2846" s="116">
        <v>1541.61363981916</v>
      </c>
      <c r="R2846" s="116">
        <v>1310</v>
      </c>
      <c r="S2846" s="116" t="s">
        <v>318</v>
      </c>
      <c r="T2846" s="116">
        <v>1310</v>
      </c>
      <c r="U2846" s="116" t="s">
        <v>268</v>
      </c>
      <c r="V2846" s="116" t="s">
        <v>268</v>
      </c>
      <c r="Z2846" s="116">
        <v>0</v>
      </c>
      <c r="AA2846" s="116">
        <v>1</v>
      </c>
      <c r="AB2846" s="116">
        <v>4.4380079102607599</v>
      </c>
      <c r="AC2846" s="116">
        <v>0.85298292279476995</v>
      </c>
      <c r="AD2846" s="116">
        <v>1541.61363981916</v>
      </c>
      <c r="AF2846" s="116">
        <v>-1</v>
      </c>
      <c r="AG2846" s="116">
        <v>-1</v>
      </c>
      <c r="AH2846" s="116">
        <v>-1</v>
      </c>
      <c r="AI2846" s="116">
        <v>-1</v>
      </c>
      <c r="AJ2846" s="116">
        <v>0</v>
      </c>
      <c r="AM2846" s="116" t="s">
        <v>319</v>
      </c>
      <c r="AN2846" s="116">
        <v>-1</v>
      </c>
      <c r="AQ2846" s="116">
        <v>778</v>
      </c>
      <c r="AR2846" s="116" t="s">
        <v>329</v>
      </c>
      <c r="AS2846" s="116" t="s">
        <v>250</v>
      </c>
      <c r="AT2846" s="116" t="s">
        <v>268</v>
      </c>
      <c r="AV2846" s="116">
        <v>163.173091660724</v>
      </c>
      <c r="AW2846" s="116">
        <v>1.2502949228</v>
      </c>
    </row>
    <row r="2847" spans="1:49" x14ac:dyDescent="0.25">
      <c r="A2847" s="127">
        <v>200000</v>
      </c>
      <c r="B2847" s="127">
        <v>820000</v>
      </c>
      <c r="C2847" s="127">
        <v>820000</v>
      </c>
      <c r="D2847" s="116" t="s">
        <v>314</v>
      </c>
      <c r="E2847" s="116" t="s">
        <v>315</v>
      </c>
      <c r="F2847" s="116" t="s">
        <v>316</v>
      </c>
      <c r="G2847" s="116" t="s">
        <v>317</v>
      </c>
      <c r="H2847" s="116">
        <v>0.36</v>
      </c>
      <c r="I2847" s="116">
        <v>0.57999999999999996</v>
      </c>
      <c r="J2847" s="116" t="s">
        <v>332</v>
      </c>
      <c r="K2847" s="116">
        <v>0.15498831216146999</v>
      </c>
      <c r="L2847" s="116">
        <v>3840.4580403002101</v>
      </c>
      <c r="M2847" s="116">
        <v>10.096834368153001</v>
      </c>
      <c r="N2847" s="116">
        <v>1.73751783935801</v>
      </c>
      <c r="O2847" s="116">
        <v>1.5648913168940399</v>
      </c>
      <c r="P2847" s="116">
        <v>0.26929495727254998</v>
      </c>
      <c r="Q2847" s="116">
        <v>595.22610959310703</v>
      </c>
      <c r="R2847" s="116">
        <v>1310</v>
      </c>
      <c r="S2847" s="116" t="s">
        <v>318</v>
      </c>
      <c r="T2847" s="116">
        <v>1310</v>
      </c>
      <c r="U2847" s="116" t="s">
        <v>333</v>
      </c>
      <c r="V2847" s="116" t="s">
        <v>332</v>
      </c>
      <c r="Z2847" s="116">
        <v>0</v>
      </c>
      <c r="AA2847" s="116">
        <v>1</v>
      </c>
      <c r="AB2847" s="116">
        <v>1.5648913168940399</v>
      </c>
      <c r="AC2847" s="116">
        <v>0.26929495727254998</v>
      </c>
      <c r="AD2847" s="116">
        <v>1186.6748036147201</v>
      </c>
      <c r="AF2847" s="116">
        <v>-1</v>
      </c>
      <c r="AG2847" s="116">
        <v>-1</v>
      </c>
      <c r="AH2847" s="116">
        <v>-1</v>
      </c>
      <c r="AI2847" s="116">
        <v>-1</v>
      </c>
      <c r="AJ2847" s="116">
        <v>0</v>
      </c>
      <c r="AM2847" s="116" t="s">
        <v>319</v>
      </c>
      <c r="AN2847" s="116">
        <v>-1</v>
      </c>
      <c r="AQ2847" s="116">
        <v>778</v>
      </c>
      <c r="AR2847" s="116" t="s">
        <v>329</v>
      </c>
      <c r="AS2847" s="116" t="s">
        <v>250</v>
      </c>
      <c r="AT2847" s="116" t="s">
        <v>268</v>
      </c>
      <c r="AV2847" s="116">
        <v>120.15999409406599</v>
      </c>
      <c r="AW2847" s="116">
        <v>0.96242887560000001</v>
      </c>
    </row>
    <row r="2848" spans="1:49" x14ac:dyDescent="0.25">
      <c r="A2848" s="127">
        <v>200000</v>
      </c>
      <c r="B2848" s="127">
        <v>820000</v>
      </c>
      <c r="C2848" s="127">
        <v>820000</v>
      </c>
      <c r="D2848" s="116" t="s">
        <v>314</v>
      </c>
      <c r="E2848" s="116" t="s">
        <v>315</v>
      </c>
      <c r="F2848" s="116" t="s">
        <v>316</v>
      </c>
      <c r="G2848" s="116" t="s">
        <v>317</v>
      </c>
      <c r="H2848" s="116">
        <v>0.36</v>
      </c>
      <c r="I2848" s="116">
        <v>0.57999999999999996</v>
      </c>
      <c r="J2848" s="116" t="s">
        <v>332</v>
      </c>
      <c r="K2848" s="116">
        <v>1.165455561236E-2</v>
      </c>
      <c r="L2848" s="116">
        <v>3840.4580403002101</v>
      </c>
      <c r="M2848" s="116">
        <v>10.096834368153001</v>
      </c>
      <c r="N2848" s="116">
        <v>1.73751783935801</v>
      </c>
      <c r="O2848" s="116">
        <v>0.11767411765249</v>
      </c>
      <c r="P2848" s="116">
        <v>2.0249998286269999E-2</v>
      </c>
      <c r="Q2848" s="116">
        <v>44.758831807640803</v>
      </c>
      <c r="R2848" s="116">
        <v>1310</v>
      </c>
      <c r="S2848" s="116" t="s">
        <v>318</v>
      </c>
      <c r="T2848" s="116">
        <v>1310</v>
      </c>
      <c r="U2848" s="116" t="s">
        <v>333</v>
      </c>
      <c r="V2848" s="116" t="s">
        <v>332</v>
      </c>
      <c r="Z2848" s="116">
        <v>0</v>
      </c>
      <c r="AA2848" s="116">
        <v>1</v>
      </c>
      <c r="AB2848" s="116">
        <v>0.11767411765249</v>
      </c>
      <c r="AC2848" s="116">
        <v>2.0249998286269999E-2</v>
      </c>
      <c r="AD2848" s="116">
        <v>88.199352406190997</v>
      </c>
      <c r="AF2848" s="116">
        <v>-1</v>
      </c>
      <c r="AG2848" s="116">
        <v>-1</v>
      </c>
      <c r="AH2848" s="116">
        <v>-1</v>
      </c>
      <c r="AI2848" s="116">
        <v>-1</v>
      </c>
      <c r="AJ2848" s="116">
        <v>0</v>
      </c>
      <c r="AM2848" s="116" t="s">
        <v>319</v>
      </c>
      <c r="AN2848" s="116">
        <v>-1</v>
      </c>
      <c r="AQ2848" s="116">
        <v>778</v>
      </c>
      <c r="AR2848" s="116" t="s">
        <v>329</v>
      </c>
      <c r="AS2848" s="116" t="s">
        <v>250</v>
      </c>
      <c r="AT2848" s="116" t="s">
        <v>268</v>
      </c>
      <c r="AV2848" s="116">
        <v>34.682312847310797</v>
      </c>
      <c r="AW2848" s="116">
        <v>7.1532321499999996E-2</v>
      </c>
    </row>
    <row r="2849" spans="1:49" x14ac:dyDescent="0.25">
      <c r="A2849" s="127">
        <v>210000</v>
      </c>
      <c r="B2849" s="127">
        <v>820000</v>
      </c>
      <c r="C2849" s="127">
        <v>820000</v>
      </c>
      <c r="D2849" s="116" t="s">
        <v>314</v>
      </c>
      <c r="E2849" s="116" t="s">
        <v>315</v>
      </c>
      <c r="F2849" s="116" t="s">
        <v>316</v>
      </c>
      <c r="G2849" s="116" t="s">
        <v>317</v>
      </c>
      <c r="H2849" s="116">
        <v>0.36</v>
      </c>
      <c r="I2849" s="116">
        <v>0.57999999999999996</v>
      </c>
      <c r="J2849" s="116" t="s">
        <v>268</v>
      </c>
      <c r="K2849" s="116">
        <v>0.20414247381711001</v>
      </c>
      <c r="L2849" s="116">
        <v>3854.7227663620001</v>
      </c>
      <c r="M2849" s="116">
        <v>11.5815448145242</v>
      </c>
      <c r="N2849" s="116">
        <v>2.16571074747988</v>
      </c>
      <c r="O2849" s="116">
        <v>2.3642852090607298</v>
      </c>
      <c r="P2849" s="116">
        <v>0.44211354956284998</v>
      </c>
      <c r="Q2849" s="116">
        <v>786.91264140428405</v>
      </c>
      <c r="R2849" s="116">
        <v>1210</v>
      </c>
      <c r="S2849" s="116" t="s">
        <v>318</v>
      </c>
      <c r="T2849" s="116">
        <v>1210</v>
      </c>
      <c r="U2849" s="116" t="s">
        <v>268</v>
      </c>
      <c r="V2849" s="116" t="s">
        <v>268</v>
      </c>
      <c r="Z2849" s="116">
        <v>0</v>
      </c>
      <c r="AA2849" s="116">
        <v>1</v>
      </c>
      <c r="AB2849" s="116">
        <v>2.3642852090607298</v>
      </c>
      <c r="AC2849" s="116">
        <v>0.44211354956284998</v>
      </c>
      <c r="AD2849" s="116">
        <v>786.91264140428405</v>
      </c>
      <c r="AF2849" s="116">
        <v>-1</v>
      </c>
      <c r="AG2849" s="116">
        <v>-1</v>
      </c>
      <c r="AH2849" s="116">
        <v>-1</v>
      </c>
      <c r="AI2849" s="116">
        <v>-1</v>
      </c>
      <c r="AJ2849" s="116">
        <v>0</v>
      </c>
      <c r="AM2849" s="116" t="s">
        <v>319</v>
      </c>
      <c r="AN2849" s="116">
        <v>-1</v>
      </c>
      <c r="AQ2849" s="116">
        <v>778</v>
      </c>
      <c r="AR2849" s="116" t="s">
        <v>329</v>
      </c>
      <c r="AS2849" s="116" t="s">
        <v>250</v>
      </c>
      <c r="AT2849" s="116" t="s">
        <v>268</v>
      </c>
      <c r="AV2849" s="116">
        <v>133.055111072605</v>
      </c>
      <c r="AW2849" s="116">
        <v>0.6382097659</v>
      </c>
    </row>
    <row r="2850" spans="1:49" x14ac:dyDescent="0.25">
      <c r="A2850" s="127">
        <v>210000</v>
      </c>
      <c r="B2850" s="127">
        <v>820000</v>
      </c>
      <c r="C2850" s="127">
        <v>820000</v>
      </c>
      <c r="D2850" s="116" t="s">
        <v>314</v>
      </c>
      <c r="E2850" s="116" t="s">
        <v>315</v>
      </c>
      <c r="F2850" s="116" t="s">
        <v>316</v>
      </c>
      <c r="G2850" s="116" t="s">
        <v>317</v>
      </c>
      <c r="H2850" s="116">
        <v>0.36</v>
      </c>
      <c r="I2850" s="116">
        <v>0.57999999999999996</v>
      </c>
      <c r="J2850" s="116" t="s">
        <v>268</v>
      </c>
      <c r="K2850" s="116">
        <v>0.14834528844920999</v>
      </c>
      <c r="L2850" s="116">
        <v>3854.7227663620001</v>
      </c>
      <c r="M2850" s="116">
        <v>11.5815448145242</v>
      </c>
      <c r="N2850" s="116">
        <v>2.16571074747988</v>
      </c>
      <c r="O2850" s="116">
        <v>1.71806760619809</v>
      </c>
      <c r="P2850" s="116">
        <v>0.32127298553245998</v>
      </c>
      <c r="Q2850" s="116">
        <v>571.82996066772296</v>
      </c>
      <c r="R2850" s="116">
        <v>1310</v>
      </c>
      <c r="S2850" s="116" t="s">
        <v>318</v>
      </c>
      <c r="T2850" s="116">
        <v>1310</v>
      </c>
      <c r="U2850" s="116" t="s">
        <v>268</v>
      </c>
      <c r="V2850" s="116" t="s">
        <v>268</v>
      </c>
      <c r="Z2850" s="116">
        <v>0</v>
      </c>
      <c r="AA2850" s="116">
        <v>1</v>
      </c>
      <c r="AB2850" s="116">
        <v>1.71806760619809</v>
      </c>
      <c r="AC2850" s="116">
        <v>0.32127298553245998</v>
      </c>
      <c r="AD2850" s="116">
        <v>571.82996066772296</v>
      </c>
      <c r="AF2850" s="116">
        <v>-1</v>
      </c>
      <c r="AG2850" s="116">
        <v>-1</v>
      </c>
      <c r="AH2850" s="116">
        <v>-1</v>
      </c>
      <c r="AI2850" s="116">
        <v>-1</v>
      </c>
      <c r="AJ2850" s="116">
        <v>0</v>
      </c>
      <c r="AM2850" s="116" t="s">
        <v>319</v>
      </c>
      <c r="AN2850" s="116">
        <v>-1</v>
      </c>
      <c r="AQ2850" s="116">
        <v>778</v>
      </c>
      <c r="AR2850" s="116" t="s">
        <v>329</v>
      </c>
      <c r="AS2850" s="116" t="s">
        <v>250</v>
      </c>
      <c r="AT2850" s="116" t="s">
        <v>268</v>
      </c>
      <c r="AV2850" s="116">
        <v>102.695907959278</v>
      </c>
      <c r="AW2850" s="116">
        <v>0.46377125759999999</v>
      </c>
    </row>
    <row r="2851" spans="1:49" x14ac:dyDescent="0.25">
      <c r="A2851" s="127">
        <v>210000</v>
      </c>
      <c r="B2851" s="127">
        <v>820000</v>
      </c>
      <c r="C2851" s="127">
        <v>820000</v>
      </c>
      <c r="D2851" s="116" t="s">
        <v>314</v>
      </c>
      <c r="E2851" s="116" t="s">
        <v>315</v>
      </c>
      <c r="F2851" s="116" t="s">
        <v>316</v>
      </c>
      <c r="G2851" s="116" t="s">
        <v>317</v>
      </c>
      <c r="H2851" s="116">
        <v>0.36</v>
      </c>
      <c r="I2851" s="116">
        <v>0.57999999999999996</v>
      </c>
      <c r="J2851" s="116" t="s">
        <v>268</v>
      </c>
      <c r="K2851" s="116">
        <v>7.529778970329E-2</v>
      </c>
      <c r="L2851" s="116">
        <v>3854.7227663620001</v>
      </c>
      <c r="M2851" s="116">
        <v>11.5815448145242</v>
      </c>
      <c r="N2851" s="116">
        <v>2.16571074747988</v>
      </c>
      <c r="O2851" s="116">
        <v>0.87206472588337003</v>
      </c>
      <c r="P2851" s="116">
        <v>0.16307323242190999</v>
      </c>
      <c r="Q2851" s="116">
        <v>290.25210422604403</v>
      </c>
      <c r="R2851" s="116">
        <v>1310</v>
      </c>
      <c r="S2851" s="116" t="s">
        <v>318</v>
      </c>
      <c r="T2851" s="116">
        <v>1310</v>
      </c>
      <c r="U2851" s="116" t="s">
        <v>268</v>
      </c>
      <c r="V2851" s="116" t="s">
        <v>268</v>
      </c>
      <c r="Z2851" s="116">
        <v>0</v>
      </c>
      <c r="AA2851" s="116">
        <v>1</v>
      </c>
      <c r="AB2851" s="116">
        <v>0.87206472588337003</v>
      </c>
      <c r="AC2851" s="116">
        <v>0.16307323242190999</v>
      </c>
      <c r="AD2851" s="116">
        <v>290.25210422604403</v>
      </c>
      <c r="AF2851" s="116">
        <v>-1</v>
      </c>
      <c r="AG2851" s="116">
        <v>-1</v>
      </c>
      <c r="AH2851" s="116">
        <v>-1</v>
      </c>
      <c r="AI2851" s="116">
        <v>-1</v>
      </c>
      <c r="AJ2851" s="116">
        <v>0</v>
      </c>
      <c r="AM2851" s="116" t="s">
        <v>319</v>
      </c>
      <c r="AN2851" s="116">
        <v>-1</v>
      </c>
      <c r="AQ2851" s="116">
        <v>778</v>
      </c>
      <c r="AR2851" s="116" t="s">
        <v>329</v>
      </c>
      <c r="AS2851" s="116" t="s">
        <v>250</v>
      </c>
      <c r="AT2851" s="116" t="s">
        <v>268</v>
      </c>
      <c r="AV2851" s="116">
        <v>84.574138341476598</v>
      </c>
      <c r="AW2851" s="116">
        <v>0.2354031664</v>
      </c>
    </row>
    <row r="2852" spans="1:49" x14ac:dyDescent="0.25">
      <c r="A2852" s="127">
        <v>210000</v>
      </c>
      <c r="B2852" s="127">
        <v>820000</v>
      </c>
      <c r="C2852" s="127">
        <v>820000</v>
      </c>
      <c r="D2852" s="116" t="s">
        <v>314</v>
      </c>
      <c r="E2852" s="116" t="s">
        <v>315</v>
      </c>
      <c r="F2852" s="116" t="s">
        <v>316</v>
      </c>
      <c r="G2852" s="116" t="s">
        <v>317</v>
      </c>
      <c r="H2852" s="116">
        <v>0.36</v>
      </c>
      <c r="I2852" s="116">
        <v>0.57999999999999996</v>
      </c>
      <c r="J2852" s="116" t="s">
        <v>268</v>
      </c>
      <c r="K2852" s="116">
        <v>0.18997790169827999</v>
      </c>
      <c r="L2852" s="116">
        <v>3854.7227663620001</v>
      </c>
      <c r="M2852" s="116">
        <v>11.5815448145242</v>
      </c>
      <c r="N2852" s="116">
        <v>2.16571074747988</v>
      </c>
      <c r="O2852" s="116">
        <v>2.2002375822879898</v>
      </c>
      <c r="P2852" s="116">
        <v>0.41143718349164998</v>
      </c>
      <c r="Q2852" s="116">
        <v>732.31214278206903</v>
      </c>
      <c r="R2852" s="116">
        <v>1310</v>
      </c>
      <c r="S2852" s="116" t="s">
        <v>318</v>
      </c>
      <c r="T2852" s="116">
        <v>1310</v>
      </c>
      <c r="U2852" s="116" t="s">
        <v>268</v>
      </c>
      <c r="V2852" s="116" t="s">
        <v>268</v>
      </c>
      <c r="Z2852" s="116">
        <v>0</v>
      </c>
      <c r="AA2852" s="116">
        <v>1</v>
      </c>
      <c r="AB2852" s="116">
        <v>2.2002375822879898</v>
      </c>
      <c r="AC2852" s="116">
        <v>0.41143718349164998</v>
      </c>
      <c r="AD2852" s="116">
        <v>732.31214278206903</v>
      </c>
      <c r="AF2852" s="116">
        <v>-1</v>
      </c>
      <c r="AG2852" s="116">
        <v>-1</v>
      </c>
      <c r="AH2852" s="116">
        <v>-1</v>
      </c>
      <c r="AI2852" s="116">
        <v>-1</v>
      </c>
      <c r="AJ2852" s="116">
        <v>0</v>
      </c>
      <c r="AM2852" s="116" t="s">
        <v>319</v>
      </c>
      <c r="AN2852" s="116">
        <v>-1</v>
      </c>
      <c r="AQ2852" s="116">
        <v>778</v>
      </c>
      <c r="AR2852" s="116" t="s">
        <v>329</v>
      </c>
      <c r="AS2852" s="116" t="s">
        <v>250</v>
      </c>
      <c r="AT2852" s="116" t="s">
        <v>268</v>
      </c>
      <c r="AV2852" s="116">
        <v>113.060174617378</v>
      </c>
      <c r="AW2852" s="116">
        <v>0.59392712309999995</v>
      </c>
    </row>
    <row r="2853" spans="1:49" x14ac:dyDescent="0.25">
      <c r="A2853" s="127">
        <v>210000</v>
      </c>
      <c r="B2853" s="127">
        <v>820000</v>
      </c>
      <c r="C2853" s="127">
        <v>820000</v>
      </c>
      <c r="D2853" s="116" t="s">
        <v>314</v>
      </c>
      <c r="E2853" s="116" t="s">
        <v>315</v>
      </c>
      <c r="F2853" s="116" t="s">
        <v>316</v>
      </c>
      <c r="G2853" s="116" t="s">
        <v>317</v>
      </c>
      <c r="H2853" s="116">
        <v>0.36</v>
      </c>
      <c r="I2853" s="116">
        <v>0.57999999999999996</v>
      </c>
      <c r="J2853" s="116" t="s">
        <v>268</v>
      </c>
      <c r="K2853" s="116">
        <v>0.29570626013118001</v>
      </c>
      <c r="L2853" s="116">
        <v>3848.6578359424798</v>
      </c>
      <c r="M2853" s="116">
        <v>10.3944347536007</v>
      </c>
      <c r="N2853" s="116">
        <v>1.79921176009322</v>
      </c>
      <c r="O2853" s="116">
        <v>3.0736994271648901</v>
      </c>
      <c r="P2853" s="116">
        <v>0.53203818076121001</v>
      </c>
      <c r="Q2853" s="116">
        <v>1138.07221519113</v>
      </c>
      <c r="R2853" s="116">
        <v>1210</v>
      </c>
      <c r="S2853" s="116" t="s">
        <v>318</v>
      </c>
      <c r="T2853" s="116">
        <v>1210</v>
      </c>
      <c r="U2853" s="116" t="s">
        <v>268</v>
      </c>
      <c r="V2853" s="116" t="s">
        <v>268</v>
      </c>
      <c r="Z2853" s="116">
        <v>0</v>
      </c>
      <c r="AA2853" s="116">
        <v>1</v>
      </c>
      <c r="AB2853" s="116">
        <v>3.0736994271648901</v>
      </c>
      <c r="AC2853" s="116">
        <v>0.53203818076121001</v>
      </c>
      <c r="AD2853" s="116">
        <v>1138.07221519113</v>
      </c>
      <c r="AF2853" s="116">
        <v>-1</v>
      </c>
      <c r="AG2853" s="116">
        <v>-1</v>
      </c>
      <c r="AH2853" s="116">
        <v>-1</v>
      </c>
      <c r="AI2853" s="116">
        <v>-1</v>
      </c>
      <c r="AJ2853" s="116">
        <v>0</v>
      </c>
      <c r="AM2853" s="116" t="s">
        <v>319</v>
      </c>
      <c r="AN2853" s="116">
        <v>-1</v>
      </c>
      <c r="AQ2853" s="116">
        <v>778</v>
      </c>
      <c r="AR2853" s="116" t="s">
        <v>329</v>
      </c>
      <c r="AS2853" s="116" t="s">
        <v>250</v>
      </c>
      <c r="AT2853" s="116" t="s">
        <v>268</v>
      </c>
      <c r="AV2853" s="116">
        <v>149.742563202502</v>
      </c>
      <c r="AW2853" s="116">
        <v>0.9230107179</v>
      </c>
    </row>
    <row r="2854" spans="1:49" x14ac:dyDescent="0.25">
      <c r="A2854" s="127">
        <v>210000</v>
      </c>
      <c r="B2854" s="127">
        <v>820000</v>
      </c>
      <c r="C2854" s="127">
        <v>820000</v>
      </c>
      <c r="D2854" s="116" t="s">
        <v>314</v>
      </c>
      <c r="E2854" s="116" t="s">
        <v>315</v>
      </c>
      <c r="F2854" s="116" t="s">
        <v>316</v>
      </c>
      <c r="G2854" s="116" t="s">
        <v>317</v>
      </c>
      <c r="H2854" s="116">
        <v>0.36</v>
      </c>
      <c r="I2854" s="116">
        <v>0.57999999999999996</v>
      </c>
      <c r="J2854" s="116" t="s">
        <v>268</v>
      </c>
      <c r="K2854" s="116">
        <v>1.1927366400039999E-2</v>
      </c>
      <c r="L2854" s="116">
        <v>3848.6578359424798</v>
      </c>
      <c r="M2854" s="116">
        <v>10.3944347536007</v>
      </c>
      <c r="N2854" s="116">
        <v>1.79921176009322</v>
      </c>
      <c r="O2854" s="116">
        <v>0.12397823182756</v>
      </c>
      <c r="P2854" s="116">
        <v>2.1459857893900001E-2</v>
      </c>
      <c r="Q2854" s="116">
        <v>45.904352157693999</v>
      </c>
      <c r="R2854" s="116">
        <v>1310</v>
      </c>
      <c r="S2854" s="116" t="s">
        <v>318</v>
      </c>
      <c r="T2854" s="116">
        <v>1310</v>
      </c>
      <c r="U2854" s="116" t="s">
        <v>268</v>
      </c>
      <c r="V2854" s="116" t="s">
        <v>268</v>
      </c>
      <c r="Z2854" s="116">
        <v>0</v>
      </c>
      <c r="AA2854" s="116">
        <v>1</v>
      </c>
      <c r="AB2854" s="116">
        <v>0.12397823182756</v>
      </c>
      <c r="AC2854" s="116">
        <v>2.1459857893900001E-2</v>
      </c>
      <c r="AD2854" s="116">
        <v>45.904352157693303</v>
      </c>
      <c r="AF2854" s="116">
        <v>-1</v>
      </c>
      <c r="AG2854" s="116">
        <v>-1</v>
      </c>
      <c r="AH2854" s="116">
        <v>-1</v>
      </c>
      <c r="AI2854" s="116">
        <v>-1</v>
      </c>
      <c r="AJ2854" s="116">
        <v>0</v>
      </c>
      <c r="AM2854" s="116" t="s">
        <v>319</v>
      </c>
      <c r="AN2854" s="116">
        <v>-1</v>
      </c>
      <c r="AQ2854" s="116">
        <v>778</v>
      </c>
      <c r="AR2854" s="116" t="s">
        <v>329</v>
      </c>
      <c r="AS2854" s="116" t="s">
        <v>250</v>
      </c>
      <c r="AT2854" s="116" t="s">
        <v>268</v>
      </c>
      <c r="AV2854" s="116">
        <v>27.938236966581002</v>
      </c>
      <c r="AW2854" s="116">
        <v>3.7229807099999998E-2</v>
      </c>
    </row>
    <row r="2855" spans="1:49" x14ac:dyDescent="0.25">
      <c r="A2855" s="127">
        <v>210000</v>
      </c>
      <c r="B2855" s="127">
        <v>820000</v>
      </c>
      <c r="C2855" s="127">
        <v>820000</v>
      </c>
      <c r="D2855" s="116" t="s">
        <v>314</v>
      </c>
      <c r="E2855" s="116" t="s">
        <v>315</v>
      </c>
      <c r="F2855" s="116" t="s">
        <v>316</v>
      </c>
      <c r="G2855" s="116" t="s">
        <v>317</v>
      </c>
      <c r="H2855" s="116">
        <v>0.36</v>
      </c>
      <c r="I2855" s="116">
        <v>0.57999999999999996</v>
      </c>
      <c r="J2855" s="116" t="s">
        <v>268</v>
      </c>
      <c r="K2855" s="116">
        <v>8.7066338981670002E-2</v>
      </c>
      <c r="L2855" s="116">
        <v>3848.6578359424798</v>
      </c>
      <c r="M2855" s="116">
        <v>10.3944347536007</v>
      </c>
      <c r="N2855" s="116">
        <v>1.79921176009322</v>
      </c>
      <c r="O2855" s="116">
        <v>0.90500537977989004</v>
      </c>
      <c r="P2855" s="116">
        <v>0.15665078100409</v>
      </c>
      <c r="Q2855" s="116">
        <v>335.08854776864302</v>
      </c>
      <c r="R2855" s="116">
        <v>1310</v>
      </c>
      <c r="S2855" s="116" t="s">
        <v>318</v>
      </c>
      <c r="T2855" s="116">
        <v>1310</v>
      </c>
      <c r="U2855" s="116" t="s">
        <v>268</v>
      </c>
      <c r="V2855" s="116" t="s">
        <v>268</v>
      </c>
      <c r="Z2855" s="116">
        <v>0</v>
      </c>
      <c r="AA2855" s="116">
        <v>1</v>
      </c>
      <c r="AB2855" s="116">
        <v>0.90500537977989004</v>
      </c>
      <c r="AC2855" s="116">
        <v>0.15665078100409</v>
      </c>
      <c r="AD2855" s="116">
        <v>335.08854776864302</v>
      </c>
      <c r="AF2855" s="116">
        <v>-1</v>
      </c>
      <c r="AG2855" s="116">
        <v>-1</v>
      </c>
      <c r="AH2855" s="116">
        <v>-1</v>
      </c>
      <c r="AI2855" s="116">
        <v>-1</v>
      </c>
      <c r="AJ2855" s="116">
        <v>0</v>
      </c>
      <c r="AM2855" s="116" t="s">
        <v>319</v>
      </c>
      <c r="AN2855" s="116">
        <v>-1</v>
      </c>
      <c r="AQ2855" s="116">
        <v>778</v>
      </c>
      <c r="AR2855" s="116" t="s">
        <v>329</v>
      </c>
      <c r="AS2855" s="116" t="s">
        <v>250</v>
      </c>
      <c r="AT2855" s="116" t="s">
        <v>268</v>
      </c>
      <c r="AV2855" s="116">
        <v>78.487586456327605</v>
      </c>
      <c r="AW2855" s="116">
        <v>0.27176686760000002</v>
      </c>
    </row>
    <row r="2856" spans="1:49" x14ac:dyDescent="0.25">
      <c r="A2856" s="127">
        <v>210000</v>
      </c>
      <c r="B2856" s="127">
        <v>820000</v>
      </c>
      <c r="C2856" s="127">
        <v>820000</v>
      </c>
      <c r="D2856" s="116" t="s">
        <v>314</v>
      </c>
      <c r="E2856" s="116" t="s">
        <v>315</v>
      </c>
      <c r="F2856" s="116" t="s">
        <v>316</v>
      </c>
      <c r="G2856" s="116" t="s">
        <v>317</v>
      </c>
      <c r="H2856" s="116">
        <v>0.36</v>
      </c>
      <c r="I2856" s="116">
        <v>0.57999999999999996</v>
      </c>
      <c r="J2856" s="116" t="s">
        <v>268</v>
      </c>
      <c r="K2856" s="116">
        <v>0.22306348815499999</v>
      </c>
      <c r="L2856" s="116">
        <v>3848.6578359424798</v>
      </c>
      <c r="M2856" s="116">
        <v>10.3944347536007</v>
      </c>
      <c r="N2856" s="116">
        <v>1.79921176009322</v>
      </c>
      <c r="O2856" s="116">
        <v>2.3186188735378002</v>
      </c>
      <c r="P2856" s="116">
        <v>0.4013384511359</v>
      </c>
      <c r="Q2856" s="116">
        <v>858.49504160043</v>
      </c>
      <c r="R2856" s="116">
        <v>1310</v>
      </c>
      <c r="S2856" s="116" t="s">
        <v>318</v>
      </c>
      <c r="T2856" s="116">
        <v>1310</v>
      </c>
      <c r="U2856" s="116" t="s">
        <v>268</v>
      </c>
      <c r="V2856" s="116" t="s">
        <v>268</v>
      </c>
      <c r="Z2856" s="116">
        <v>0</v>
      </c>
      <c r="AA2856" s="116">
        <v>1</v>
      </c>
      <c r="AB2856" s="116">
        <v>2.3186188735378002</v>
      </c>
      <c r="AC2856" s="116">
        <v>0.4013384511359</v>
      </c>
      <c r="AD2856" s="116">
        <v>858.49504160043</v>
      </c>
      <c r="AF2856" s="116">
        <v>-1</v>
      </c>
      <c r="AG2856" s="116">
        <v>-1</v>
      </c>
      <c r="AH2856" s="116">
        <v>-1</v>
      </c>
      <c r="AI2856" s="116">
        <v>-1</v>
      </c>
      <c r="AJ2856" s="116">
        <v>0</v>
      </c>
      <c r="AM2856" s="116" t="s">
        <v>319</v>
      </c>
      <c r="AN2856" s="116">
        <v>-1</v>
      </c>
      <c r="AQ2856" s="116">
        <v>778</v>
      </c>
      <c r="AR2856" s="116" t="s">
        <v>329</v>
      </c>
      <c r="AS2856" s="116" t="s">
        <v>250</v>
      </c>
      <c r="AT2856" s="116" t="s">
        <v>268</v>
      </c>
      <c r="AV2856" s="116">
        <v>122.210628565821</v>
      </c>
      <c r="AW2856" s="116">
        <v>0.69626524059999995</v>
      </c>
    </row>
    <row r="2857" spans="1:49" x14ac:dyDescent="0.25">
      <c r="A2857" s="127">
        <v>210000</v>
      </c>
      <c r="B2857" s="127">
        <v>820000</v>
      </c>
      <c r="C2857" s="127">
        <v>820000</v>
      </c>
      <c r="D2857" s="116" t="s">
        <v>314</v>
      </c>
      <c r="E2857" s="116" t="s">
        <v>315</v>
      </c>
      <c r="F2857" s="116" t="s">
        <v>316</v>
      </c>
      <c r="G2857" s="116" t="s">
        <v>317</v>
      </c>
      <c r="H2857" s="116">
        <v>0.36</v>
      </c>
      <c r="I2857" s="116">
        <v>0.57999999999999996</v>
      </c>
      <c r="J2857" s="116" t="s">
        <v>268</v>
      </c>
      <c r="K2857" s="116">
        <v>0.132168290223</v>
      </c>
      <c r="L2857" s="116">
        <v>3880.80402072683</v>
      </c>
      <c r="M2857" s="116">
        <v>9.6363892209069206</v>
      </c>
      <c r="N2857" s="116">
        <v>1.4159866414394899</v>
      </c>
      <c r="O2857" s="116">
        <v>1.2736250872506101</v>
      </c>
      <c r="P2857" s="116">
        <v>0.18714853337765999</v>
      </c>
      <c r="Q2857" s="116">
        <v>512.91923211000903</v>
      </c>
      <c r="R2857" s="116">
        <v>1210</v>
      </c>
      <c r="S2857" s="116" t="s">
        <v>318</v>
      </c>
      <c r="T2857" s="116">
        <v>1210</v>
      </c>
      <c r="U2857" s="116" t="s">
        <v>268</v>
      </c>
      <c r="V2857" s="116" t="s">
        <v>268</v>
      </c>
      <c r="Z2857" s="116">
        <v>0</v>
      </c>
      <c r="AA2857" s="116">
        <v>1</v>
      </c>
      <c r="AB2857" s="116">
        <v>1.2736250872506101</v>
      </c>
      <c r="AC2857" s="116">
        <v>0.18714853337765999</v>
      </c>
      <c r="AD2857" s="116">
        <v>512.91923211000903</v>
      </c>
      <c r="AF2857" s="116">
        <v>-1</v>
      </c>
      <c r="AG2857" s="116">
        <v>-1</v>
      </c>
      <c r="AH2857" s="116">
        <v>-1</v>
      </c>
      <c r="AI2857" s="116">
        <v>-1</v>
      </c>
      <c r="AJ2857" s="116">
        <v>0</v>
      </c>
      <c r="AM2857" s="116" t="s">
        <v>319</v>
      </c>
      <c r="AN2857" s="116">
        <v>-1</v>
      </c>
      <c r="AQ2857" s="116">
        <v>778</v>
      </c>
      <c r="AR2857" s="116" t="s">
        <v>329</v>
      </c>
      <c r="AS2857" s="116" t="s">
        <v>250</v>
      </c>
      <c r="AT2857" s="116" t="s">
        <v>268</v>
      </c>
      <c r="AV2857" s="116">
        <v>121.40002521404099</v>
      </c>
      <c r="AW2857" s="116">
        <v>0.41599288899999998</v>
      </c>
    </row>
    <row r="2858" spans="1:49" x14ac:dyDescent="0.25">
      <c r="A2858" s="127">
        <v>210000</v>
      </c>
      <c r="B2858" s="127">
        <v>820000</v>
      </c>
      <c r="C2858" s="127">
        <v>820000</v>
      </c>
      <c r="D2858" s="116" t="s">
        <v>314</v>
      </c>
      <c r="E2858" s="116" t="s">
        <v>315</v>
      </c>
      <c r="F2858" s="116" t="s">
        <v>316</v>
      </c>
      <c r="G2858" s="116" t="s">
        <v>317</v>
      </c>
      <c r="H2858" s="116">
        <v>0.36</v>
      </c>
      <c r="I2858" s="116">
        <v>0.57999999999999996</v>
      </c>
      <c r="J2858" s="116" t="s">
        <v>268</v>
      </c>
      <c r="K2858" s="116">
        <v>0.21615497141668999</v>
      </c>
      <c r="L2858" s="116">
        <v>3891.8272422473201</v>
      </c>
      <c r="M2858" s="116">
        <v>10.156517802321</v>
      </c>
      <c r="N2858" s="116">
        <v>1.6691117636558299</v>
      </c>
      <c r="O2858" s="116">
        <v>2.1953818152538598</v>
      </c>
      <c r="P2858" s="116">
        <v>0.36078680556428999</v>
      </c>
      <c r="Q2858" s="116">
        <v>841.23780630668602</v>
      </c>
      <c r="R2858" s="116">
        <v>1210</v>
      </c>
      <c r="S2858" s="116" t="s">
        <v>318</v>
      </c>
      <c r="T2858" s="116">
        <v>1210</v>
      </c>
      <c r="U2858" s="116" t="s">
        <v>268</v>
      </c>
      <c r="V2858" s="116" t="s">
        <v>268</v>
      </c>
      <c r="Z2858" s="116">
        <v>0</v>
      </c>
      <c r="AA2858" s="116">
        <v>1</v>
      </c>
      <c r="AB2858" s="116">
        <v>2.1953818152538598</v>
      </c>
      <c r="AC2858" s="116">
        <v>0.36078680556428999</v>
      </c>
      <c r="AD2858" s="116">
        <v>1073.69511305686</v>
      </c>
      <c r="AF2858" s="116">
        <v>-1</v>
      </c>
      <c r="AG2858" s="116">
        <v>-1</v>
      </c>
      <c r="AH2858" s="116">
        <v>-1</v>
      </c>
      <c r="AI2858" s="116">
        <v>-1</v>
      </c>
      <c r="AJ2858" s="116">
        <v>0</v>
      </c>
      <c r="AM2858" s="116" t="s">
        <v>319</v>
      </c>
      <c r="AN2858" s="116">
        <v>-1</v>
      </c>
      <c r="AQ2858" s="116">
        <v>778</v>
      </c>
      <c r="AR2858" s="116" t="s">
        <v>329</v>
      </c>
      <c r="AS2858" s="116" t="s">
        <v>250</v>
      </c>
      <c r="AT2858" s="116" t="s">
        <v>268</v>
      </c>
      <c r="AV2858" s="116">
        <v>151.797716488633</v>
      </c>
      <c r="AW2858" s="116">
        <v>0.87079895630000004</v>
      </c>
    </row>
    <row r="2859" spans="1:49" x14ac:dyDescent="0.25">
      <c r="A2859" s="127">
        <v>210000</v>
      </c>
      <c r="B2859" s="127">
        <v>820000</v>
      </c>
      <c r="C2859" s="127">
        <v>820000</v>
      </c>
      <c r="D2859" s="116" t="s">
        <v>314</v>
      </c>
      <c r="E2859" s="116" t="s">
        <v>315</v>
      </c>
      <c r="F2859" s="116" t="s">
        <v>316</v>
      </c>
      <c r="G2859" s="116" t="s">
        <v>317</v>
      </c>
      <c r="H2859" s="116">
        <v>0.36</v>
      </c>
      <c r="I2859" s="116">
        <v>0.57999999999999996</v>
      </c>
      <c r="J2859" s="116" t="s">
        <v>268</v>
      </c>
      <c r="K2859" s="116">
        <v>3.5619782648210002E-2</v>
      </c>
      <c r="L2859" s="116">
        <v>3891.8272422473201</v>
      </c>
      <c r="M2859" s="116">
        <v>10.156517802321</v>
      </c>
      <c r="N2859" s="116">
        <v>1.6691117636558299</v>
      </c>
      <c r="O2859" s="116">
        <v>0.36177295658142</v>
      </c>
      <c r="P2859" s="116">
        <v>5.9453398237000001E-2</v>
      </c>
      <c r="Q2859" s="116">
        <v>138.626040473259</v>
      </c>
      <c r="R2859" s="116">
        <v>1310</v>
      </c>
      <c r="S2859" s="116" t="s">
        <v>318</v>
      </c>
      <c r="T2859" s="116">
        <v>1310</v>
      </c>
      <c r="U2859" s="116" t="s">
        <v>268</v>
      </c>
      <c r="V2859" s="116" t="s">
        <v>268</v>
      </c>
      <c r="Z2859" s="116">
        <v>0</v>
      </c>
      <c r="AA2859" s="116">
        <v>1</v>
      </c>
      <c r="AB2859" s="116">
        <v>0.36177295658142</v>
      </c>
      <c r="AC2859" s="116">
        <v>5.9453398237000001E-2</v>
      </c>
      <c r="AD2859" s="116">
        <v>138.626040473258</v>
      </c>
      <c r="AF2859" s="116">
        <v>-1</v>
      </c>
      <c r="AG2859" s="116">
        <v>-1</v>
      </c>
      <c r="AH2859" s="116">
        <v>-1</v>
      </c>
      <c r="AI2859" s="116">
        <v>-1</v>
      </c>
      <c r="AJ2859" s="116">
        <v>0</v>
      </c>
      <c r="AM2859" s="116" t="s">
        <v>319</v>
      </c>
      <c r="AN2859" s="116">
        <v>-1</v>
      </c>
      <c r="AQ2859" s="116">
        <v>778</v>
      </c>
      <c r="AR2859" s="116" t="s">
        <v>329</v>
      </c>
      <c r="AS2859" s="116" t="s">
        <v>250</v>
      </c>
      <c r="AT2859" s="116" t="s">
        <v>268</v>
      </c>
      <c r="AV2859" s="116">
        <v>48.908301847939001</v>
      </c>
      <c r="AW2859" s="116">
        <v>0.1124298787</v>
      </c>
    </row>
    <row r="2860" spans="1:49" x14ac:dyDescent="0.25">
      <c r="A2860" s="127">
        <v>210000</v>
      </c>
      <c r="B2860" s="127">
        <v>820000</v>
      </c>
      <c r="C2860" s="127">
        <v>820000</v>
      </c>
      <c r="D2860" s="116" t="s">
        <v>314</v>
      </c>
      <c r="E2860" s="116" t="s">
        <v>315</v>
      </c>
      <c r="F2860" s="116" t="s">
        <v>316</v>
      </c>
      <c r="G2860" s="116" t="s">
        <v>317</v>
      </c>
      <c r="H2860" s="116">
        <v>0.36</v>
      </c>
      <c r="I2860" s="116">
        <v>0.57999999999999996</v>
      </c>
      <c r="J2860" s="116" t="s">
        <v>268</v>
      </c>
      <c r="K2860" s="116">
        <v>6.7166341635929994E-2</v>
      </c>
      <c r="L2860" s="116">
        <v>3891.8272422473201</v>
      </c>
      <c r="M2860" s="116">
        <v>10.156517802321</v>
      </c>
      <c r="N2860" s="116">
        <v>1.6691117636558299</v>
      </c>
      <c r="O2860" s="116">
        <v>0.68217614454216002</v>
      </c>
      <c r="P2860" s="116">
        <v>0.11210813094626</v>
      </c>
      <c r="Q2860" s="116">
        <v>261.39979814082602</v>
      </c>
      <c r="R2860" s="116">
        <v>1310</v>
      </c>
      <c r="S2860" s="116" t="s">
        <v>318</v>
      </c>
      <c r="T2860" s="116">
        <v>1310</v>
      </c>
      <c r="U2860" s="116" t="s">
        <v>268</v>
      </c>
      <c r="V2860" s="116" t="s">
        <v>268</v>
      </c>
      <c r="Z2860" s="116">
        <v>0</v>
      </c>
      <c r="AA2860" s="116">
        <v>1</v>
      </c>
      <c r="AB2860" s="116">
        <v>0.68217614454216002</v>
      </c>
      <c r="AC2860" s="116">
        <v>0.11210813094626</v>
      </c>
      <c r="AD2860" s="116">
        <v>261.39979814082801</v>
      </c>
      <c r="AF2860" s="116">
        <v>-1</v>
      </c>
      <c r="AG2860" s="116">
        <v>-1</v>
      </c>
      <c r="AH2860" s="116">
        <v>-1</v>
      </c>
      <c r="AI2860" s="116">
        <v>-1</v>
      </c>
      <c r="AJ2860" s="116">
        <v>0</v>
      </c>
      <c r="AM2860" s="116" t="s">
        <v>319</v>
      </c>
      <c r="AN2860" s="116">
        <v>-1</v>
      </c>
      <c r="AQ2860" s="116">
        <v>778</v>
      </c>
      <c r="AR2860" s="116" t="s">
        <v>329</v>
      </c>
      <c r="AS2860" s="116" t="s">
        <v>250</v>
      </c>
      <c r="AT2860" s="116" t="s">
        <v>268</v>
      </c>
      <c r="AV2860" s="116">
        <v>66.358069193856693</v>
      </c>
      <c r="AW2860" s="116">
        <v>0.21200308039999999</v>
      </c>
    </row>
    <row r="2861" spans="1:49" x14ac:dyDescent="0.25">
      <c r="A2861" s="127">
        <v>210000</v>
      </c>
      <c r="B2861" s="127">
        <v>820000</v>
      </c>
      <c r="C2861" s="127">
        <v>820000</v>
      </c>
      <c r="D2861" s="116" t="s">
        <v>314</v>
      </c>
      <c r="E2861" s="116" t="s">
        <v>315</v>
      </c>
      <c r="F2861" s="116" t="s">
        <v>316</v>
      </c>
      <c r="G2861" s="116" t="s">
        <v>317</v>
      </c>
      <c r="H2861" s="116">
        <v>0.36</v>
      </c>
      <c r="I2861" s="116">
        <v>0.57999999999999996</v>
      </c>
      <c r="J2861" s="116" t="s">
        <v>268</v>
      </c>
      <c r="K2861" s="116">
        <v>0.13891330355882001</v>
      </c>
      <c r="L2861" s="116">
        <v>3838.73273874915</v>
      </c>
      <c r="M2861" s="116">
        <v>11.713817565884201</v>
      </c>
      <c r="N2861" s="116">
        <v>2.2515442024303201</v>
      </c>
      <c r="O2861" s="116">
        <v>1.62720509536235</v>
      </c>
      <c r="P2861" s="116">
        <v>0.31276944326831002</v>
      </c>
      <c r="Q2861" s="116">
        <v>533.25104621905302</v>
      </c>
      <c r="R2861" s="116">
        <v>1210</v>
      </c>
      <c r="S2861" s="116" t="s">
        <v>318</v>
      </c>
      <c r="T2861" s="116">
        <v>1210</v>
      </c>
      <c r="U2861" s="116" t="s">
        <v>268</v>
      </c>
      <c r="V2861" s="116" t="s">
        <v>268</v>
      </c>
      <c r="Z2861" s="116">
        <v>0</v>
      </c>
      <c r="AA2861" s="116">
        <v>1</v>
      </c>
      <c r="AB2861" s="116">
        <v>1.62720509536235</v>
      </c>
      <c r="AC2861" s="116">
        <v>0.31276944326831002</v>
      </c>
      <c r="AD2861" s="116">
        <v>533.25104621905302</v>
      </c>
      <c r="AF2861" s="116">
        <v>-1</v>
      </c>
      <c r="AG2861" s="116">
        <v>-1</v>
      </c>
      <c r="AH2861" s="116">
        <v>-1</v>
      </c>
      <c r="AI2861" s="116">
        <v>-1</v>
      </c>
      <c r="AJ2861" s="116">
        <v>0</v>
      </c>
      <c r="AM2861" s="116" t="s">
        <v>319</v>
      </c>
      <c r="AN2861" s="116">
        <v>-1</v>
      </c>
      <c r="AQ2861" s="116">
        <v>778</v>
      </c>
      <c r="AR2861" s="116" t="s">
        <v>329</v>
      </c>
      <c r="AS2861" s="116" t="s">
        <v>250</v>
      </c>
      <c r="AT2861" s="116" t="s">
        <v>268</v>
      </c>
      <c r="AV2861" s="116">
        <v>163.90752439049001</v>
      </c>
      <c r="AW2861" s="116">
        <v>0.43248260030000002</v>
      </c>
    </row>
    <row r="2862" spans="1:49" x14ac:dyDescent="0.25">
      <c r="A2862" s="127">
        <v>210000</v>
      </c>
      <c r="B2862" s="127">
        <v>820000</v>
      </c>
      <c r="C2862" s="127">
        <v>820000</v>
      </c>
      <c r="D2862" s="116" t="s">
        <v>314</v>
      </c>
      <c r="E2862" s="116" t="s">
        <v>315</v>
      </c>
      <c r="F2862" s="116" t="s">
        <v>316</v>
      </c>
      <c r="G2862" s="116" t="s">
        <v>317</v>
      </c>
      <c r="H2862" s="116">
        <v>0.36</v>
      </c>
      <c r="I2862" s="116">
        <v>0.57999999999999996</v>
      </c>
      <c r="J2862" s="116" t="s">
        <v>268</v>
      </c>
      <c r="K2862" s="116">
        <v>9.5601826438489995E-2</v>
      </c>
      <c r="L2862" s="116">
        <v>3838.73273874915</v>
      </c>
      <c r="M2862" s="116">
        <v>11.713817565884201</v>
      </c>
      <c r="N2862" s="116">
        <v>2.2515442024303201</v>
      </c>
      <c r="O2862" s="116">
        <v>1.1198623538658901</v>
      </c>
      <c r="P2862" s="116">
        <v>0.21525173805935</v>
      </c>
      <c r="Q2862" s="116">
        <v>366.98986103367599</v>
      </c>
      <c r="R2862" s="116">
        <v>1310</v>
      </c>
      <c r="S2862" s="116" t="s">
        <v>318</v>
      </c>
      <c r="T2862" s="116">
        <v>1310</v>
      </c>
      <c r="U2862" s="116" t="s">
        <v>268</v>
      </c>
      <c r="V2862" s="116" t="s">
        <v>268</v>
      </c>
      <c r="Z2862" s="116">
        <v>0</v>
      </c>
      <c r="AA2862" s="116">
        <v>1</v>
      </c>
      <c r="AB2862" s="116">
        <v>1.1198623538658901</v>
      </c>
      <c r="AC2862" s="116">
        <v>0.21525173805935</v>
      </c>
      <c r="AD2862" s="116">
        <v>366.98986103367599</v>
      </c>
      <c r="AF2862" s="116">
        <v>-1</v>
      </c>
      <c r="AG2862" s="116">
        <v>-1</v>
      </c>
      <c r="AH2862" s="116">
        <v>-1</v>
      </c>
      <c r="AI2862" s="116">
        <v>-1</v>
      </c>
      <c r="AJ2862" s="116">
        <v>0</v>
      </c>
      <c r="AM2862" s="116" t="s">
        <v>319</v>
      </c>
      <c r="AN2862" s="116">
        <v>-1</v>
      </c>
      <c r="AQ2862" s="116">
        <v>778</v>
      </c>
      <c r="AR2862" s="116" t="s">
        <v>329</v>
      </c>
      <c r="AS2862" s="116" t="s">
        <v>250</v>
      </c>
      <c r="AT2862" s="116" t="s">
        <v>268</v>
      </c>
      <c r="AV2862" s="116">
        <v>78.703977103792894</v>
      </c>
      <c r="AW2862" s="116">
        <v>0.29763979000000002</v>
      </c>
    </row>
    <row r="2863" spans="1:49" x14ac:dyDescent="0.25">
      <c r="A2863" s="127">
        <v>210000</v>
      </c>
      <c r="B2863" s="127">
        <v>820000</v>
      </c>
      <c r="C2863" s="127">
        <v>820000</v>
      </c>
      <c r="D2863" s="116" t="s">
        <v>314</v>
      </c>
      <c r="E2863" s="116" t="s">
        <v>315</v>
      </c>
      <c r="F2863" s="116" t="s">
        <v>316</v>
      </c>
      <c r="G2863" s="116" t="s">
        <v>317</v>
      </c>
      <c r="H2863" s="116">
        <v>0.36</v>
      </c>
      <c r="I2863" s="116">
        <v>0.57999999999999996</v>
      </c>
      <c r="J2863" s="116" t="s">
        <v>268</v>
      </c>
      <c r="K2863" s="116">
        <v>0.2281646059962</v>
      </c>
      <c r="L2863" s="116">
        <v>3838.73273874915</v>
      </c>
      <c r="M2863" s="116">
        <v>11.713817565884201</v>
      </c>
      <c r="N2863" s="116">
        <v>2.2515442024303201</v>
      </c>
      <c r="O2863" s="116">
        <v>2.6726785696314401</v>
      </c>
      <c r="P2863" s="116">
        <v>0.51372269583055996</v>
      </c>
      <c r="Q2863" s="116">
        <v>875.86294286144903</v>
      </c>
      <c r="R2863" s="116">
        <v>1310</v>
      </c>
      <c r="S2863" s="116" t="s">
        <v>318</v>
      </c>
      <c r="T2863" s="116">
        <v>1310</v>
      </c>
      <c r="U2863" s="116" t="s">
        <v>268</v>
      </c>
      <c r="V2863" s="116" t="s">
        <v>268</v>
      </c>
      <c r="Z2863" s="116">
        <v>0</v>
      </c>
      <c r="AA2863" s="116">
        <v>1</v>
      </c>
      <c r="AB2863" s="116">
        <v>2.6726785696314401</v>
      </c>
      <c r="AC2863" s="116">
        <v>0.51372269583055996</v>
      </c>
      <c r="AD2863" s="116">
        <v>875.86294286144903</v>
      </c>
      <c r="AF2863" s="116">
        <v>-1</v>
      </c>
      <c r="AG2863" s="116">
        <v>-1</v>
      </c>
      <c r="AH2863" s="116">
        <v>-1</v>
      </c>
      <c r="AI2863" s="116">
        <v>-1</v>
      </c>
      <c r="AJ2863" s="116">
        <v>0</v>
      </c>
      <c r="AM2863" s="116" t="s">
        <v>319</v>
      </c>
      <c r="AN2863" s="116">
        <v>-1</v>
      </c>
      <c r="AQ2863" s="116">
        <v>778</v>
      </c>
      <c r="AR2863" s="116" t="s">
        <v>329</v>
      </c>
      <c r="AS2863" s="116" t="s">
        <v>250</v>
      </c>
      <c r="AT2863" s="116" t="s">
        <v>268</v>
      </c>
      <c r="AV2863" s="116">
        <v>136.735893312966</v>
      </c>
      <c r="AW2863" s="116">
        <v>0.71035112970000003</v>
      </c>
    </row>
    <row r="2864" spans="1:49" x14ac:dyDescent="0.25">
      <c r="A2864" s="127">
        <v>210000</v>
      </c>
      <c r="B2864" s="127">
        <v>820000</v>
      </c>
      <c r="C2864" s="127">
        <v>820000</v>
      </c>
      <c r="D2864" s="116" t="s">
        <v>314</v>
      </c>
      <c r="E2864" s="116" t="s">
        <v>315</v>
      </c>
      <c r="F2864" s="116" t="s">
        <v>316</v>
      </c>
      <c r="G2864" s="116" t="s">
        <v>317</v>
      </c>
      <c r="H2864" s="116">
        <v>0.36</v>
      </c>
      <c r="I2864" s="116">
        <v>0.57999999999999996</v>
      </c>
      <c r="J2864" s="116" t="s">
        <v>268</v>
      </c>
      <c r="K2864" s="116">
        <v>6.0736212914400001E-3</v>
      </c>
      <c r="L2864" s="116">
        <v>3838.73273874915</v>
      </c>
      <c r="M2864" s="116">
        <v>11.713817565884201</v>
      </c>
      <c r="N2864" s="116">
        <v>2.2515442024303201</v>
      </c>
      <c r="O2864" s="116">
        <v>7.1145291772230002E-2</v>
      </c>
      <c r="P2864" s="116">
        <v>1.36750268065E-2</v>
      </c>
      <c r="Q2864" s="116">
        <v>23.3150088942261</v>
      </c>
      <c r="R2864" s="116">
        <v>1310</v>
      </c>
      <c r="S2864" s="116" t="s">
        <v>318</v>
      </c>
      <c r="T2864" s="116">
        <v>1310</v>
      </c>
      <c r="U2864" s="116" t="s">
        <v>268</v>
      </c>
      <c r="V2864" s="116" t="s">
        <v>268</v>
      </c>
      <c r="Z2864" s="116">
        <v>0</v>
      </c>
      <c r="AA2864" s="116">
        <v>1</v>
      </c>
      <c r="AB2864" s="116">
        <v>7.1145291772230002E-2</v>
      </c>
      <c r="AC2864" s="116">
        <v>1.36750268065E-2</v>
      </c>
      <c r="AD2864" s="116">
        <v>23.315008894224501</v>
      </c>
      <c r="AF2864" s="116">
        <v>-1</v>
      </c>
      <c r="AG2864" s="116">
        <v>-1</v>
      </c>
      <c r="AH2864" s="116">
        <v>-1</v>
      </c>
      <c r="AI2864" s="116">
        <v>-1</v>
      </c>
      <c r="AJ2864" s="116">
        <v>0</v>
      </c>
      <c r="AM2864" s="116" t="s">
        <v>319</v>
      </c>
      <c r="AN2864" s="116">
        <v>-1</v>
      </c>
      <c r="AQ2864" s="116">
        <v>778</v>
      </c>
      <c r="AR2864" s="116" t="s">
        <v>329</v>
      </c>
      <c r="AS2864" s="116" t="s">
        <v>250</v>
      </c>
      <c r="AT2864" s="116" t="s">
        <v>268</v>
      </c>
      <c r="AV2864" s="116">
        <v>42.075439134768203</v>
      </c>
      <c r="AW2864" s="116">
        <v>1.8909171900000001E-2</v>
      </c>
    </row>
    <row r="2865" spans="1:49" x14ac:dyDescent="0.25">
      <c r="A2865" s="127">
        <v>210000</v>
      </c>
      <c r="B2865" s="127">
        <v>820000</v>
      </c>
      <c r="C2865" s="127">
        <v>820000</v>
      </c>
      <c r="D2865" s="116" t="s">
        <v>314</v>
      </c>
      <c r="E2865" s="116" t="s">
        <v>315</v>
      </c>
      <c r="F2865" s="116" t="s">
        <v>316</v>
      </c>
      <c r="G2865" s="116" t="s">
        <v>317</v>
      </c>
      <c r="H2865" s="116">
        <v>0.36</v>
      </c>
      <c r="I2865" s="116">
        <v>0.57999999999999996</v>
      </c>
      <c r="J2865" s="116" t="s">
        <v>268</v>
      </c>
      <c r="K2865" s="116">
        <v>0.14901009649800001</v>
      </c>
      <c r="L2865" s="116">
        <v>3838.73273874915</v>
      </c>
      <c r="M2865" s="116">
        <v>11.713817565884201</v>
      </c>
      <c r="N2865" s="116">
        <v>2.2515442024303201</v>
      </c>
      <c r="O2865" s="116">
        <v>1.74547708585247</v>
      </c>
      <c r="P2865" s="116">
        <v>0.33550281887367001</v>
      </c>
      <c r="Q2865" s="116">
        <v>572.00993583107402</v>
      </c>
      <c r="R2865" s="116">
        <v>1310</v>
      </c>
      <c r="S2865" s="116" t="s">
        <v>318</v>
      </c>
      <c r="T2865" s="116">
        <v>1310</v>
      </c>
      <c r="U2865" s="116" t="s">
        <v>268</v>
      </c>
      <c r="V2865" s="116" t="s">
        <v>268</v>
      </c>
      <c r="Z2865" s="116">
        <v>0</v>
      </c>
      <c r="AA2865" s="116">
        <v>1</v>
      </c>
      <c r="AB2865" s="116">
        <v>1.74547708585247</v>
      </c>
      <c r="AC2865" s="116">
        <v>0.33550281887367001</v>
      </c>
      <c r="AD2865" s="116">
        <v>572.00993583107402</v>
      </c>
      <c r="AF2865" s="116">
        <v>-1</v>
      </c>
      <c r="AG2865" s="116">
        <v>-1</v>
      </c>
      <c r="AH2865" s="116">
        <v>-1</v>
      </c>
      <c r="AI2865" s="116">
        <v>-1</v>
      </c>
      <c r="AJ2865" s="116">
        <v>0</v>
      </c>
      <c r="AM2865" s="116" t="s">
        <v>319</v>
      </c>
      <c r="AN2865" s="116">
        <v>-1</v>
      </c>
      <c r="AQ2865" s="116">
        <v>778</v>
      </c>
      <c r="AR2865" s="116" t="s">
        <v>329</v>
      </c>
      <c r="AS2865" s="116" t="s">
        <v>250</v>
      </c>
      <c r="AT2865" s="116" t="s">
        <v>268</v>
      </c>
      <c r="AV2865" s="116">
        <v>124.12385386553601</v>
      </c>
      <c r="AW2865" s="116">
        <v>0.46391722289999998</v>
      </c>
    </row>
    <row r="2866" spans="1:49" x14ac:dyDescent="0.25">
      <c r="A2866" s="127">
        <v>210000</v>
      </c>
      <c r="B2866" s="127">
        <v>820000</v>
      </c>
      <c r="C2866" s="127">
        <v>820000</v>
      </c>
      <c r="D2866" s="116" t="s">
        <v>314</v>
      </c>
      <c r="E2866" s="116" t="s">
        <v>315</v>
      </c>
      <c r="F2866" s="116" t="s">
        <v>316</v>
      </c>
      <c r="G2866" s="116" t="s">
        <v>317</v>
      </c>
      <c r="H2866" s="116">
        <v>0.36</v>
      </c>
      <c r="I2866" s="116">
        <v>0.57999999999999996</v>
      </c>
      <c r="J2866" s="116" t="s">
        <v>268</v>
      </c>
      <c r="K2866" s="116">
        <v>0.35032963791697003</v>
      </c>
      <c r="L2866" s="116">
        <v>3862.6639288106699</v>
      </c>
      <c r="M2866" s="116">
        <v>9.6053779129205807</v>
      </c>
      <c r="N2866" s="116">
        <v>1.3636509007158</v>
      </c>
      <c r="O2866" s="116">
        <v>3.3650485662891798</v>
      </c>
      <c r="P2866" s="116">
        <v>0.47772732629291997</v>
      </c>
      <c r="Q2866" s="116">
        <v>1353.2056555751999</v>
      </c>
      <c r="R2866" s="116">
        <v>1210</v>
      </c>
      <c r="S2866" s="116" t="s">
        <v>318</v>
      </c>
      <c r="T2866" s="116">
        <v>1210</v>
      </c>
      <c r="U2866" s="116" t="s">
        <v>268</v>
      </c>
      <c r="V2866" s="116" t="s">
        <v>268</v>
      </c>
      <c r="Z2866" s="116">
        <v>0</v>
      </c>
      <c r="AA2866" s="116">
        <v>1</v>
      </c>
      <c r="AB2866" s="116">
        <v>3.3650485662891798</v>
      </c>
      <c r="AC2866" s="116">
        <v>0.47772732629291997</v>
      </c>
      <c r="AD2866" s="116">
        <v>1353.2056555751999</v>
      </c>
      <c r="AF2866" s="116">
        <v>-1</v>
      </c>
      <c r="AG2866" s="116">
        <v>-1</v>
      </c>
      <c r="AH2866" s="116">
        <v>-1</v>
      </c>
      <c r="AI2866" s="116">
        <v>-1</v>
      </c>
      <c r="AJ2866" s="116">
        <v>0</v>
      </c>
      <c r="AM2866" s="116" t="s">
        <v>319</v>
      </c>
      <c r="AN2866" s="116">
        <v>-1</v>
      </c>
      <c r="AQ2866" s="116">
        <v>778</v>
      </c>
      <c r="AR2866" s="116" t="s">
        <v>329</v>
      </c>
      <c r="AS2866" s="116" t="s">
        <v>250</v>
      </c>
      <c r="AT2866" s="116" t="s">
        <v>268</v>
      </c>
      <c r="AV2866" s="116">
        <v>202.14541259601199</v>
      </c>
      <c r="AW2866" s="116">
        <v>1.0974903938</v>
      </c>
    </row>
    <row r="2867" spans="1:49" x14ac:dyDescent="0.25">
      <c r="A2867" s="127">
        <v>210000</v>
      </c>
      <c r="B2867" s="127">
        <v>820000</v>
      </c>
      <c r="C2867" s="127">
        <v>820000</v>
      </c>
      <c r="D2867" s="116" t="s">
        <v>314</v>
      </c>
      <c r="E2867" s="116" t="s">
        <v>315</v>
      </c>
      <c r="F2867" s="116" t="s">
        <v>316</v>
      </c>
      <c r="G2867" s="116" t="s">
        <v>317</v>
      </c>
      <c r="H2867" s="116">
        <v>0.36</v>
      </c>
      <c r="I2867" s="116">
        <v>0.57999999999999996</v>
      </c>
      <c r="J2867" s="116" t="s">
        <v>268</v>
      </c>
      <c r="K2867" s="116">
        <v>0.14627730605040001</v>
      </c>
      <c r="L2867" s="116">
        <v>3862.6639288106699</v>
      </c>
      <c r="M2867" s="116">
        <v>9.6053779129205807</v>
      </c>
      <c r="N2867" s="116">
        <v>1.3636509007158</v>
      </c>
      <c r="O2867" s="116">
        <v>1.4050488046980301</v>
      </c>
      <c r="P2867" s="116">
        <v>0.19947118014990001</v>
      </c>
      <c r="Q2867" s="116">
        <v>565.02007368448005</v>
      </c>
      <c r="R2867" s="116">
        <v>1750</v>
      </c>
      <c r="S2867" s="116" t="s">
        <v>321</v>
      </c>
      <c r="T2867" s="116">
        <v>1750</v>
      </c>
      <c r="U2867" s="116" t="s">
        <v>268</v>
      </c>
      <c r="V2867" s="116" t="s">
        <v>268</v>
      </c>
      <c r="Z2867" s="116">
        <v>0</v>
      </c>
      <c r="AA2867" s="116">
        <v>1</v>
      </c>
      <c r="AB2867" s="116">
        <v>1.4050488046980301</v>
      </c>
      <c r="AC2867" s="116">
        <v>0.19947118014990001</v>
      </c>
      <c r="AD2867" s="116">
        <v>565.02007368448005</v>
      </c>
      <c r="AF2867" s="116">
        <v>-1</v>
      </c>
      <c r="AG2867" s="116">
        <v>-1</v>
      </c>
      <c r="AH2867" s="116">
        <v>-1</v>
      </c>
      <c r="AI2867" s="116">
        <v>-1</v>
      </c>
      <c r="AJ2867" s="116">
        <v>0</v>
      </c>
      <c r="AM2867" s="116" t="s">
        <v>319</v>
      </c>
      <c r="AN2867" s="116">
        <v>-1</v>
      </c>
      <c r="AQ2867" s="116">
        <v>778</v>
      </c>
      <c r="AR2867" s="116" t="s">
        <v>329</v>
      </c>
      <c r="AS2867" s="116" t="s">
        <v>250</v>
      </c>
      <c r="AT2867" s="116" t="s">
        <v>268</v>
      </c>
      <c r="AV2867" s="116">
        <v>97.950251807410694</v>
      </c>
      <c r="AW2867" s="116">
        <v>0.4582482349</v>
      </c>
    </row>
    <row r="2868" spans="1:49" x14ac:dyDescent="0.25">
      <c r="A2868" s="127">
        <v>210000</v>
      </c>
      <c r="B2868" s="127">
        <v>820000</v>
      </c>
      <c r="C2868" s="127">
        <v>820000</v>
      </c>
      <c r="D2868" s="116" t="s">
        <v>314</v>
      </c>
      <c r="E2868" s="116" t="s">
        <v>315</v>
      </c>
      <c r="F2868" s="116" t="s">
        <v>316</v>
      </c>
      <c r="G2868" s="116" t="s">
        <v>317</v>
      </c>
      <c r="H2868" s="116">
        <v>0.36</v>
      </c>
      <c r="I2868" s="116">
        <v>0.57999999999999996</v>
      </c>
      <c r="J2868" s="116" t="s">
        <v>268</v>
      </c>
      <c r="K2868" s="116">
        <v>0.12115632844077</v>
      </c>
      <c r="L2868" s="116">
        <v>3862.6639288106699</v>
      </c>
      <c r="M2868" s="116">
        <v>9.6053779129205807</v>
      </c>
      <c r="N2868" s="116">
        <v>1.3636509007158</v>
      </c>
      <c r="O2868" s="116">
        <v>1.1637523212155501</v>
      </c>
      <c r="P2868" s="116">
        <v>0.16521493640568</v>
      </c>
      <c r="Q2868" s="116">
        <v>467.98617961531301</v>
      </c>
      <c r="R2868" s="116">
        <v>1750</v>
      </c>
      <c r="S2868" s="116" t="s">
        <v>321</v>
      </c>
      <c r="T2868" s="116">
        <v>1750</v>
      </c>
      <c r="U2868" s="116" t="s">
        <v>268</v>
      </c>
      <c r="V2868" s="116" t="s">
        <v>268</v>
      </c>
      <c r="Z2868" s="116">
        <v>0</v>
      </c>
      <c r="AA2868" s="116">
        <v>1</v>
      </c>
      <c r="AB2868" s="116">
        <v>1.1637523212155501</v>
      </c>
      <c r="AC2868" s="116">
        <v>0.16521493640568</v>
      </c>
      <c r="AD2868" s="116">
        <v>467.98617961531301</v>
      </c>
      <c r="AF2868" s="116">
        <v>-1</v>
      </c>
      <c r="AG2868" s="116">
        <v>-1</v>
      </c>
      <c r="AH2868" s="116">
        <v>-1</v>
      </c>
      <c r="AI2868" s="116">
        <v>-1</v>
      </c>
      <c r="AJ2868" s="116">
        <v>0</v>
      </c>
      <c r="AM2868" s="116" t="s">
        <v>319</v>
      </c>
      <c r="AN2868" s="116">
        <v>-1</v>
      </c>
      <c r="AQ2868" s="116">
        <v>778</v>
      </c>
      <c r="AR2868" s="116" t="s">
        <v>329</v>
      </c>
      <c r="AS2868" s="116" t="s">
        <v>250</v>
      </c>
      <c r="AT2868" s="116" t="s">
        <v>268</v>
      </c>
      <c r="AV2868" s="116">
        <v>88.634861262856802</v>
      </c>
      <c r="AW2868" s="116">
        <v>0.37955083499999998</v>
      </c>
    </row>
    <row r="2869" spans="1:49" x14ac:dyDescent="0.25">
      <c r="A2869" s="127">
        <v>210000</v>
      </c>
      <c r="B2869" s="127">
        <v>820000</v>
      </c>
      <c r="C2869" s="127">
        <v>820000</v>
      </c>
      <c r="D2869" s="116" t="s">
        <v>314</v>
      </c>
      <c r="E2869" s="116" t="s">
        <v>315</v>
      </c>
      <c r="F2869" s="116" t="s">
        <v>316</v>
      </c>
      <c r="G2869" s="116" t="s">
        <v>317</v>
      </c>
      <c r="H2869" s="116">
        <v>0.36</v>
      </c>
      <c r="I2869" s="116">
        <v>0.57999999999999996</v>
      </c>
      <c r="J2869" s="116" t="s">
        <v>268</v>
      </c>
      <c r="K2869" s="116">
        <v>0.35153469194193998</v>
      </c>
      <c r="L2869" s="116">
        <v>3884.4975730295801</v>
      </c>
      <c r="M2869" s="116">
        <v>10.766543158614899</v>
      </c>
      <c r="N2869" s="116">
        <v>1.8508092930562901</v>
      </c>
      <c r="O2869" s="116">
        <v>3.78481343254342</v>
      </c>
      <c r="P2869" s="116">
        <v>0.65062367467783</v>
      </c>
      <c r="Q2869" s="116">
        <v>1365.5356576842</v>
      </c>
      <c r="R2869" s="116">
        <v>1210</v>
      </c>
      <c r="S2869" s="116" t="s">
        <v>318</v>
      </c>
      <c r="T2869" s="116">
        <v>1210</v>
      </c>
      <c r="U2869" s="116" t="s">
        <v>268</v>
      </c>
      <c r="V2869" s="116" t="s">
        <v>268</v>
      </c>
      <c r="Z2869" s="116">
        <v>0</v>
      </c>
      <c r="AA2869" s="116">
        <v>1</v>
      </c>
      <c r="AB2869" s="116">
        <v>3.78481343254342</v>
      </c>
      <c r="AC2869" s="116">
        <v>0.65062367467783</v>
      </c>
      <c r="AD2869" s="116">
        <v>1365.5356576842</v>
      </c>
      <c r="AF2869" s="116">
        <v>-1</v>
      </c>
      <c r="AG2869" s="116">
        <v>-1</v>
      </c>
      <c r="AH2869" s="116">
        <v>-1</v>
      </c>
      <c r="AI2869" s="116">
        <v>-1</v>
      </c>
      <c r="AJ2869" s="116">
        <v>0</v>
      </c>
      <c r="AM2869" s="116" t="s">
        <v>319</v>
      </c>
      <c r="AN2869" s="116">
        <v>-1</v>
      </c>
      <c r="AQ2869" s="116">
        <v>778</v>
      </c>
      <c r="AR2869" s="116" t="s">
        <v>329</v>
      </c>
      <c r="AS2869" s="116" t="s">
        <v>250</v>
      </c>
      <c r="AT2869" s="116" t="s">
        <v>268</v>
      </c>
      <c r="AV2869" s="116">
        <v>199.2537224621</v>
      </c>
      <c r="AW2869" s="116">
        <v>1.1074903954999999</v>
      </c>
    </row>
    <row r="2870" spans="1:49" x14ac:dyDescent="0.25">
      <c r="A2870" s="127">
        <v>210000</v>
      </c>
      <c r="B2870" s="127">
        <v>820000</v>
      </c>
      <c r="C2870" s="127">
        <v>820000</v>
      </c>
      <c r="D2870" s="116" t="s">
        <v>314</v>
      </c>
      <c r="E2870" s="116" t="s">
        <v>315</v>
      </c>
      <c r="F2870" s="116" t="s">
        <v>316</v>
      </c>
      <c r="G2870" s="116" t="s">
        <v>317</v>
      </c>
      <c r="H2870" s="116">
        <v>0.36</v>
      </c>
      <c r="I2870" s="116">
        <v>0.57999999999999996</v>
      </c>
      <c r="J2870" s="116" t="s">
        <v>268</v>
      </c>
      <c r="K2870" s="116">
        <v>2.087528909726E-2</v>
      </c>
      <c r="L2870" s="116">
        <v>3884.4975730295801</v>
      </c>
      <c r="M2870" s="116">
        <v>10.766543158614899</v>
      </c>
      <c r="N2870" s="116">
        <v>1.8508092930562901</v>
      </c>
      <c r="O2870" s="116">
        <v>0.22475470101423001</v>
      </c>
      <c r="P2870" s="116">
        <v>3.8636179056439998E-2</v>
      </c>
      <c r="Q2870" s="116">
        <v>81.090009834605198</v>
      </c>
      <c r="R2870" s="116">
        <v>1310</v>
      </c>
      <c r="S2870" s="116" t="s">
        <v>318</v>
      </c>
      <c r="T2870" s="116">
        <v>1310</v>
      </c>
      <c r="U2870" s="116" t="s">
        <v>268</v>
      </c>
      <c r="V2870" s="116" t="s">
        <v>268</v>
      </c>
      <c r="Z2870" s="116">
        <v>0</v>
      </c>
      <c r="AA2870" s="116">
        <v>1</v>
      </c>
      <c r="AB2870" s="116">
        <v>0.22475470101423001</v>
      </c>
      <c r="AC2870" s="116">
        <v>3.8636179056439998E-2</v>
      </c>
      <c r="AD2870" s="116">
        <v>81.090009834603606</v>
      </c>
      <c r="AF2870" s="116">
        <v>-1</v>
      </c>
      <c r="AG2870" s="116">
        <v>-1</v>
      </c>
      <c r="AH2870" s="116">
        <v>-1</v>
      </c>
      <c r="AI2870" s="116">
        <v>-1</v>
      </c>
      <c r="AJ2870" s="116">
        <v>0</v>
      </c>
      <c r="AM2870" s="116" t="s">
        <v>319</v>
      </c>
      <c r="AN2870" s="116">
        <v>-1</v>
      </c>
      <c r="AQ2870" s="116">
        <v>778</v>
      </c>
      <c r="AR2870" s="116" t="s">
        <v>329</v>
      </c>
      <c r="AS2870" s="116" t="s">
        <v>250</v>
      </c>
      <c r="AT2870" s="116" t="s">
        <v>268</v>
      </c>
      <c r="AV2870" s="116">
        <v>37.002498014639599</v>
      </c>
      <c r="AW2870" s="116">
        <v>6.5766431299999997E-2</v>
      </c>
    </row>
    <row r="2871" spans="1:49" x14ac:dyDescent="0.25">
      <c r="A2871" s="127">
        <v>210000</v>
      </c>
      <c r="B2871" s="127">
        <v>820000</v>
      </c>
      <c r="C2871" s="127">
        <v>820000</v>
      </c>
      <c r="D2871" s="116" t="s">
        <v>314</v>
      </c>
      <c r="E2871" s="116" t="s">
        <v>315</v>
      </c>
      <c r="F2871" s="116" t="s">
        <v>316</v>
      </c>
      <c r="G2871" s="116" t="s">
        <v>317</v>
      </c>
      <c r="H2871" s="116">
        <v>0.36</v>
      </c>
      <c r="I2871" s="116">
        <v>0.57999999999999996</v>
      </c>
      <c r="J2871" s="116" t="s">
        <v>268</v>
      </c>
      <c r="K2871" s="116">
        <v>1.1863369947859999E-2</v>
      </c>
      <c r="L2871" s="116">
        <v>3884.4975730295801</v>
      </c>
      <c r="M2871" s="116">
        <v>10.766543158614899</v>
      </c>
      <c r="N2871" s="116">
        <v>1.8508092930562901</v>
      </c>
      <c r="O2871" s="116">
        <v>0.12772748455024999</v>
      </c>
      <c r="P2871" s="116">
        <v>2.1956835346460001E-2</v>
      </c>
      <c r="Q2871" s="116">
        <v>46.083231770414201</v>
      </c>
      <c r="R2871" s="116">
        <v>1310</v>
      </c>
      <c r="S2871" s="116" t="s">
        <v>318</v>
      </c>
      <c r="T2871" s="116">
        <v>1310</v>
      </c>
      <c r="U2871" s="116" t="s">
        <v>268</v>
      </c>
      <c r="V2871" s="116" t="s">
        <v>268</v>
      </c>
      <c r="Z2871" s="116">
        <v>0</v>
      </c>
      <c r="AA2871" s="116">
        <v>1</v>
      </c>
      <c r="AB2871" s="116">
        <v>0.12772748455024999</v>
      </c>
      <c r="AC2871" s="116">
        <v>2.1956835346460001E-2</v>
      </c>
      <c r="AD2871" s="116">
        <v>46.083231770413903</v>
      </c>
      <c r="AF2871" s="116">
        <v>-1</v>
      </c>
      <c r="AG2871" s="116">
        <v>-1</v>
      </c>
      <c r="AH2871" s="116">
        <v>-1</v>
      </c>
      <c r="AI2871" s="116">
        <v>-1</v>
      </c>
      <c r="AJ2871" s="116">
        <v>0</v>
      </c>
      <c r="AM2871" s="116" t="s">
        <v>319</v>
      </c>
      <c r="AN2871" s="116">
        <v>-1</v>
      </c>
      <c r="AQ2871" s="116">
        <v>778</v>
      </c>
      <c r="AR2871" s="116" t="s">
        <v>329</v>
      </c>
      <c r="AS2871" s="116" t="s">
        <v>250</v>
      </c>
      <c r="AT2871" s="116" t="s">
        <v>268</v>
      </c>
      <c r="AV2871" s="116">
        <v>27.7498256567985</v>
      </c>
      <c r="AW2871" s="116">
        <v>3.7374883800000001E-2</v>
      </c>
    </row>
    <row r="2872" spans="1:49" x14ac:dyDescent="0.25">
      <c r="A2872" s="127">
        <v>210000</v>
      </c>
      <c r="B2872" s="127">
        <v>820000</v>
      </c>
      <c r="C2872" s="127">
        <v>820000</v>
      </c>
      <c r="D2872" s="116" t="s">
        <v>314</v>
      </c>
      <c r="E2872" s="116" t="s">
        <v>315</v>
      </c>
      <c r="F2872" s="116" t="s">
        <v>316</v>
      </c>
      <c r="G2872" s="116" t="s">
        <v>317</v>
      </c>
      <c r="H2872" s="116">
        <v>0.36</v>
      </c>
      <c r="I2872" s="116">
        <v>0.57999999999999996</v>
      </c>
      <c r="J2872" s="116" t="s">
        <v>268</v>
      </c>
      <c r="K2872" s="116">
        <v>9.2028709741150003E-2</v>
      </c>
      <c r="L2872" s="116">
        <v>3884.4975730295801</v>
      </c>
      <c r="M2872" s="116">
        <v>10.766543158614899</v>
      </c>
      <c r="N2872" s="116">
        <v>1.8508092930562901</v>
      </c>
      <c r="O2872" s="116">
        <v>0.99083107525983005</v>
      </c>
      <c r="P2872" s="116">
        <v>0.17032759121690999</v>
      </c>
      <c r="Q2872" s="116">
        <v>357.48529963857197</v>
      </c>
      <c r="R2872" s="116">
        <v>1310</v>
      </c>
      <c r="S2872" s="116" t="s">
        <v>318</v>
      </c>
      <c r="T2872" s="116">
        <v>1310</v>
      </c>
      <c r="U2872" s="116" t="s">
        <v>268</v>
      </c>
      <c r="V2872" s="116" t="s">
        <v>268</v>
      </c>
      <c r="Z2872" s="116">
        <v>0</v>
      </c>
      <c r="AA2872" s="116">
        <v>1</v>
      </c>
      <c r="AB2872" s="116">
        <v>0.99083107525983005</v>
      </c>
      <c r="AC2872" s="116">
        <v>0.17032759121690999</v>
      </c>
      <c r="AD2872" s="116">
        <v>357.485299638573</v>
      </c>
      <c r="AF2872" s="116">
        <v>-1</v>
      </c>
      <c r="AG2872" s="116">
        <v>-1</v>
      </c>
      <c r="AH2872" s="116">
        <v>-1</v>
      </c>
      <c r="AI2872" s="116">
        <v>-1</v>
      </c>
      <c r="AJ2872" s="116">
        <v>0</v>
      </c>
      <c r="AM2872" s="116" t="s">
        <v>319</v>
      </c>
      <c r="AN2872" s="116">
        <v>-1</v>
      </c>
      <c r="AQ2872" s="116">
        <v>778</v>
      </c>
      <c r="AR2872" s="116" t="s">
        <v>329</v>
      </c>
      <c r="AS2872" s="116" t="s">
        <v>250</v>
      </c>
      <c r="AT2872" s="116" t="s">
        <v>268</v>
      </c>
      <c r="AV2872" s="116">
        <v>78.872675537981195</v>
      </c>
      <c r="AW2872" s="116">
        <v>0.28993130550000001</v>
      </c>
    </row>
    <row r="2873" spans="1:49" x14ac:dyDescent="0.25">
      <c r="A2873" s="127">
        <v>210000</v>
      </c>
      <c r="B2873" s="127">
        <v>820000</v>
      </c>
      <c r="C2873" s="127">
        <v>820000</v>
      </c>
      <c r="D2873" s="116" t="s">
        <v>314</v>
      </c>
      <c r="E2873" s="116" t="s">
        <v>315</v>
      </c>
      <c r="F2873" s="116" t="s">
        <v>316</v>
      </c>
      <c r="G2873" s="116" t="s">
        <v>317</v>
      </c>
      <c r="H2873" s="116">
        <v>0.36</v>
      </c>
      <c r="I2873" s="116">
        <v>0.57999999999999996</v>
      </c>
      <c r="J2873" s="116" t="s">
        <v>268</v>
      </c>
      <c r="K2873" s="116">
        <v>0.14146139282461001</v>
      </c>
      <c r="L2873" s="116">
        <v>3884.4975730295801</v>
      </c>
      <c r="M2873" s="116">
        <v>10.766543158614899</v>
      </c>
      <c r="N2873" s="116">
        <v>1.8508092930562901</v>
      </c>
      <c r="O2873" s="116">
        <v>1.52305019112402</v>
      </c>
      <c r="P2873" s="116">
        <v>0.26181806044847999</v>
      </c>
      <c r="Q2873" s="116">
        <v>549.50643710460895</v>
      </c>
      <c r="R2873" s="116">
        <v>1310</v>
      </c>
      <c r="S2873" s="116" t="s">
        <v>318</v>
      </c>
      <c r="T2873" s="116">
        <v>1310</v>
      </c>
      <c r="U2873" s="116" t="s">
        <v>268</v>
      </c>
      <c r="V2873" s="116" t="s">
        <v>268</v>
      </c>
      <c r="Z2873" s="116">
        <v>0</v>
      </c>
      <c r="AA2873" s="116">
        <v>1</v>
      </c>
      <c r="AB2873" s="116">
        <v>1.52305019112402</v>
      </c>
      <c r="AC2873" s="116">
        <v>0.26181806044847999</v>
      </c>
      <c r="AD2873" s="116">
        <v>549.50643710460895</v>
      </c>
      <c r="AF2873" s="116">
        <v>-1</v>
      </c>
      <c r="AG2873" s="116">
        <v>-1</v>
      </c>
      <c r="AH2873" s="116">
        <v>-1</v>
      </c>
      <c r="AI2873" s="116">
        <v>-1</v>
      </c>
      <c r="AJ2873" s="116">
        <v>0</v>
      </c>
      <c r="AM2873" s="116" t="s">
        <v>319</v>
      </c>
      <c r="AN2873" s="116">
        <v>-1</v>
      </c>
      <c r="AQ2873" s="116">
        <v>778</v>
      </c>
      <c r="AR2873" s="116" t="s">
        <v>329</v>
      </c>
      <c r="AS2873" s="116" t="s">
        <v>250</v>
      </c>
      <c r="AT2873" s="116" t="s">
        <v>268</v>
      </c>
      <c r="AV2873" s="116">
        <v>95.718047527566696</v>
      </c>
      <c r="AW2873" s="116">
        <v>0.44566621010000002</v>
      </c>
    </row>
    <row r="2874" spans="1:49" x14ac:dyDescent="0.25">
      <c r="A2874" s="127">
        <v>210000</v>
      </c>
      <c r="B2874" s="127">
        <v>820000</v>
      </c>
      <c r="C2874" s="127">
        <v>820000</v>
      </c>
      <c r="D2874" s="116" t="s">
        <v>314</v>
      </c>
      <c r="E2874" s="116" t="s">
        <v>315</v>
      </c>
      <c r="F2874" s="116" t="s">
        <v>316</v>
      </c>
      <c r="G2874" s="116" t="s">
        <v>317</v>
      </c>
      <c r="H2874" s="116">
        <v>0.36</v>
      </c>
      <c r="I2874" s="116">
        <v>0.57999999999999996</v>
      </c>
      <c r="J2874" s="116" t="s">
        <v>268</v>
      </c>
      <c r="K2874" s="116">
        <v>0.40319927282380003</v>
      </c>
      <c r="L2874" s="116">
        <v>3863.6132909985199</v>
      </c>
      <c r="M2874" s="116">
        <v>10.203989099683801</v>
      </c>
      <c r="N2874" s="116">
        <v>1.68554213548445</v>
      </c>
      <c r="O2874" s="116">
        <v>4.1142409848945896</v>
      </c>
      <c r="P2874" s="116">
        <v>0.67960936334122002</v>
      </c>
      <c r="Q2874" s="116">
        <v>1557.806069403</v>
      </c>
      <c r="R2874" s="116">
        <v>1210</v>
      </c>
      <c r="S2874" s="116" t="s">
        <v>318</v>
      </c>
      <c r="T2874" s="116">
        <v>1210</v>
      </c>
      <c r="U2874" s="116" t="s">
        <v>268</v>
      </c>
      <c r="V2874" s="116" t="s">
        <v>268</v>
      </c>
      <c r="Z2874" s="116">
        <v>0</v>
      </c>
      <c r="AA2874" s="116">
        <v>1</v>
      </c>
      <c r="AB2874" s="116">
        <v>4.1142409848945896</v>
      </c>
      <c r="AC2874" s="116">
        <v>0.67960936334122002</v>
      </c>
      <c r="AD2874" s="116">
        <v>1557.806069403</v>
      </c>
      <c r="AF2874" s="116">
        <v>-1</v>
      </c>
      <c r="AG2874" s="116">
        <v>-1</v>
      </c>
      <c r="AH2874" s="116">
        <v>-1</v>
      </c>
      <c r="AI2874" s="116">
        <v>-1</v>
      </c>
      <c r="AJ2874" s="116">
        <v>0</v>
      </c>
      <c r="AM2874" s="116" t="s">
        <v>319</v>
      </c>
      <c r="AN2874" s="116">
        <v>-1</v>
      </c>
      <c r="AQ2874" s="116">
        <v>778</v>
      </c>
      <c r="AR2874" s="116" t="s">
        <v>329</v>
      </c>
      <c r="AS2874" s="116" t="s">
        <v>250</v>
      </c>
      <c r="AT2874" s="116" t="s">
        <v>268</v>
      </c>
      <c r="AV2874" s="116">
        <v>200.49146451315301</v>
      </c>
      <c r="AW2874" s="116">
        <v>1.2634274691</v>
      </c>
    </row>
    <row r="2875" spans="1:49" x14ac:dyDescent="0.25">
      <c r="A2875" s="127">
        <v>210000</v>
      </c>
      <c r="B2875" s="127">
        <v>820000</v>
      </c>
      <c r="C2875" s="127">
        <v>820000</v>
      </c>
      <c r="D2875" s="116" t="s">
        <v>314</v>
      </c>
      <c r="E2875" s="116" t="s">
        <v>315</v>
      </c>
      <c r="F2875" s="116" t="s">
        <v>316</v>
      </c>
      <c r="G2875" s="116" t="s">
        <v>317</v>
      </c>
      <c r="H2875" s="116">
        <v>0.36</v>
      </c>
      <c r="I2875" s="116">
        <v>0.57999999999999996</v>
      </c>
      <c r="J2875" s="116" t="s">
        <v>268</v>
      </c>
      <c r="K2875" s="116">
        <v>3.9813752485409998E-2</v>
      </c>
      <c r="L2875" s="116">
        <v>3863.6132909985199</v>
      </c>
      <c r="M2875" s="116">
        <v>10.203989099683801</v>
      </c>
      <c r="N2875" s="116">
        <v>1.68554213548445</v>
      </c>
      <c r="O2875" s="116">
        <v>0.40625909637863999</v>
      </c>
      <c r="P2875" s="116">
        <v>6.7107757385899997E-2</v>
      </c>
      <c r="Q2875" s="116">
        <v>153.824943267159</v>
      </c>
      <c r="R2875" s="116">
        <v>1310</v>
      </c>
      <c r="S2875" s="116" t="s">
        <v>318</v>
      </c>
      <c r="T2875" s="116">
        <v>1310</v>
      </c>
      <c r="U2875" s="116" t="s">
        <v>268</v>
      </c>
      <c r="V2875" s="116" t="s">
        <v>268</v>
      </c>
      <c r="Z2875" s="116">
        <v>0</v>
      </c>
      <c r="AA2875" s="116">
        <v>1</v>
      </c>
      <c r="AB2875" s="116">
        <v>0.40625909637863999</v>
      </c>
      <c r="AC2875" s="116">
        <v>6.7107757385899997E-2</v>
      </c>
      <c r="AD2875" s="116">
        <v>153.82494326715999</v>
      </c>
      <c r="AF2875" s="116">
        <v>-1</v>
      </c>
      <c r="AG2875" s="116">
        <v>-1</v>
      </c>
      <c r="AH2875" s="116">
        <v>-1</v>
      </c>
      <c r="AI2875" s="116">
        <v>-1</v>
      </c>
      <c r="AJ2875" s="116">
        <v>0</v>
      </c>
      <c r="AM2875" s="116" t="s">
        <v>319</v>
      </c>
      <c r="AN2875" s="116">
        <v>-1</v>
      </c>
      <c r="AQ2875" s="116">
        <v>778</v>
      </c>
      <c r="AR2875" s="116" t="s">
        <v>329</v>
      </c>
      <c r="AS2875" s="116" t="s">
        <v>250</v>
      </c>
      <c r="AT2875" s="116" t="s">
        <v>268</v>
      </c>
      <c r="AV2875" s="116">
        <v>61.798607711913803</v>
      </c>
      <c r="AW2875" s="116">
        <v>0.124756645</v>
      </c>
    </row>
    <row r="2876" spans="1:49" x14ac:dyDescent="0.25">
      <c r="A2876" s="127">
        <v>210000</v>
      </c>
      <c r="B2876" s="127">
        <v>820000</v>
      </c>
      <c r="C2876" s="127">
        <v>820000</v>
      </c>
      <c r="D2876" s="116" t="s">
        <v>314</v>
      </c>
      <c r="E2876" s="116" t="s">
        <v>315</v>
      </c>
      <c r="F2876" s="116" t="s">
        <v>316</v>
      </c>
      <c r="G2876" s="116" t="s">
        <v>317</v>
      </c>
      <c r="H2876" s="116">
        <v>0.36</v>
      </c>
      <c r="I2876" s="116">
        <v>0.57999999999999996</v>
      </c>
      <c r="J2876" s="116" t="s">
        <v>268</v>
      </c>
      <c r="K2876" s="116">
        <v>0.10147639105007</v>
      </c>
      <c r="L2876" s="116">
        <v>3863.6132909985199</v>
      </c>
      <c r="M2876" s="116">
        <v>10.203989099683801</v>
      </c>
      <c r="N2876" s="116">
        <v>1.68554213548445</v>
      </c>
      <c r="O2876" s="116">
        <v>1.0354639881502501</v>
      </c>
      <c r="P2876" s="116">
        <v>0.1710427328718</v>
      </c>
      <c r="Q2876" s="116">
        <v>392.06553318364502</v>
      </c>
      <c r="R2876" s="116">
        <v>1310</v>
      </c>
      <c r="S2876" s="116" t="s">
        <v>318</v>
      </c>
      <c r="T2876" s="116">
        <v>1310</v>
      </c>
      <c r="U2876" s="116" t="s">
        <v>268</v>
      </c>
      <c r="V2876" s="116" t="s">
        <v>268</v>
      </c>
      <c r="Z2876" s="116">
        <v>0</v>
      </c>
      <c r="AA2876" s="116">
        <v>1</v>
      </c>
      <c r="AB2876" s="116">
        <v>1.0354639881502501</v>
      </c>
      <c r="AC2876" s="116">
        <v>0.1710427328718</v>
      </c>
      <c r="AD2876" s="116">
        <v>392.06553318364502</v>
      </c>
      <c r="AF2876" s="116">
        <v>-1</v>
      </c>
      <c r="AG2876" s="116">
        <v>-1</v>
      </c>
      <c r="AH2876" s="116">
        <v>-1</v>
      </c>
      <c r="AI2876" s="116">
        <v>-1</v>
      </c>
      <c r="AJ2876" s="116">
        <v>0</v>
      </c>
      <c r="AM2876" s="116" t="s">
        <v>319</v>
      </c>
      <c r="AN2876" s="116">
        <v>-1</v>
      </c>
      <c r="AQ2876" s="116">
        <v>778</v>
      </c>
      <c r="AR2876" s="116" t="s">
        <v>329</v>
      </c>
      <c r="AS2876" s="116" t="s">
        <v>250</v>
      </c>
      <c r="AT2876" s="116" t="s">
        <v>268</v>
      </c>
      <c r="AV2876" s="116">
        <v>82.0445861428461</v>
      </c>
      <c r="AW2876" s="116">
        <v>0.31797691259999999</v>
      </c>
    </row>
    <row r="2877" spans="1:49" x14ac:dyDescent="0.25">
      <c r="A2877" s="127">
        <v>210000</v>
      </c>
      <c r="B2877" s="127">
        <v>820000</v>
      </c>
      <c r="C2877" s="127">
        <v>820000</v>
      </c>
      <c r="D2877" s="116" t="s">
        <v>314</v>
      </c>
      <c r="E2877" s="116" t="s">
        <v>315</v>
      </c>
      <c r="F2877" s="116" t="s">
        <v>316</v>
      </c>
      <c r="G2877" s="116" t="s">
        <v>317</v>
      </c>
      <c r="H2877" s="116">
        <v>0.36</v>
      </c>
      <c r="I2877" s="116">
        <v>0.57999999999999996</v>
      </c>
      <c r="J2877" s="116" t="s">
        <v>268</v>
      </c>
      <c r="K2877" s="116">
        <v>5.4129675039149998E-2</v>
      </c>
      <c r="L2877" s="116">
        <v>3863.6132909985199</v>
      </c>
      <c r="M2877" s="116">
        <v>10.203989099683801</v>
      </c>
      <c r="N2877" s="116">
        <v>1.68554213548445</v>
      </c>
      <c r="O2877" s="116">
        <v>0.55233861406895002</v>
      </c>
      <c r="P2877" s="116">
        <v>9.1237848058570006E-2</v>
      </c>
      <c r="Q2877" s="116">
        <v>209.13613191870601</v>
      </c>
      <c r="R2877" s="116">
        <v>1310</v>
      </c>
      <c r="S2877" s="116" t="s">
        <v>318</v>
      </c>
      <c r="T2877" s="116">
        <v>1310</v>
      </c>
      <c r="U2877" s="116" t="s">
        <v>268</v>
      </c>
      <c r="V2877" s="116" t="s">
        <v>268</v>
      </c>
      <c r="Z2877" s="116">
        <v>0</v>
      </c>
      <c r="AA2877" s="116">
        <v>1</v>
      </c>
      <c r="AB2877" s="116">
        <v>0.55233861406895002</v>
      </c>
      <c r="AC2877" s="116">
        <v>9.1237848058570006E-2</v>
      </c>
      <c r="AD2877" s="116">
        <v>209.13613191870601</v>
      </c>
      <c r="AF2877" s="116">
        <v>-1</v>
      </c>
      <c r="AG2877" s="116">
        <v>-1</v>
      </c>
      <c r="AH2877" s="116">
        <v>-1</v>
      </c>
      <c r="AI2877" s="116">
        <v>-1</v>
      </c>
      <c r="AJ2877" s="116">
        <v>0</v>
      </c>
      <c r="AM2877" s="116" t="s">
        <v>319</v>
      </c>
      <c r="AN2877" s="116">
        <v>-1</v>
      </c>
      <c r="AQ2877" s="116">
        <v>778</v>
      </c>
      <c r="AR2877" s="116" t="s">
        <v>329</v>
      </c>
      <c r="AS2877" s="116" t="s">
        <v>250</v>
      </c>
      <c r="AT2877" s="116" t="s">
        <v>268</v>
      </c>
      <c r="AV2877" s="116">
        <v>65.533806074277905</v>
      </c>
      <c r="AW2877" s="116">
        <v>0.1696156788</v>
      </c>
    </row>
    <row r="2878" spans="1:49" x14ac:dyDescent="0.25">
      <c r="A2878" s="127">
        <v>210000</v>
      </c>
      <c r="B2878" s="127">
        <v>820000</v>
      </c>
      <c r="C2878" s="127">
        <v>820000</v>
      </c>
      <c r="D2878" s="116" t="s">
        <v>314</v>
      </c>
      <c r="E2878" s="116" t="s">
        <v>315</v>
      </c>
      <c r="F2878" s="116" t="s">
        <v>316</v>
      </c>
      <c r="G2878" s="116" t="s">
        <v>317</v>
      </c>
      <c r="H2878" s="116">
        <v>0.36</v>
      </c>
      <c r="I2878" s="116">
        <v>0.57999999999999996</v>
      </c>
      <c r="J2878" s="116" t="s">
        <v>268</v>
      </c>
      <c r="K2878" s="116">
        <v>7.8948371573200008E-3</v>
      </c>
      <c r="L2878" s="116">
        <v>3863.6132909985199</v>
      </c>
      <c r="M2878" s="116">
        <v>10.203989099683801</v>
      </c>
      <c r="N2878" s="116">
        <v>1.68554213548445</v>
      </c>
      <c r="O2878" s="116">
        <v>8.0558832297140004E-2</v>
      </c>
      <c r="P2878" s="116">
        <v>1.330708068146E-2</v>
      </c>
      <c r="Q2878" s="116">
        <v>30.5025977713176</v>
      </c>
      <c r="R2878" s="116">
        <v>1310</v>
      </c>
      <c r="S2878" s="116" t="s">
        <v>318</v>
      </c>
      <c r="T2878" s="116">
        <v>1310</v>
      </c>
      <c r="U2878" s="116" t="s">
        <v>268</v>
      </c>
      <c r="V2878" s="116" t="s">
        <v>268</v>
      </c>
      <c r="Z2878" s="116">
        <v>0</v>
      </c>
      <c r="AA2878" s="116">
        <v>1</v>
      </c>
      <c r="AB2878" s="116">
        <v>8.0558832297140004E-2</v>
      </c>
      <c r="AC2878" s="116">
        <v>1.330708068146E-2</v>
      </c>
      <c r="AD2878" s="116">
        <v>30.502597771319302</v>
      </c>
      <c r="AF2878" s="116">
        <v>-1</v>
      </c>
      <c r="AG2878" s="116">
        <v>-1</v>
      </c>
      <c r="AH2878" s="116">
        <v>-1</v>
      </c>
      <c r="AI2878" s="116">
        <v>-1</v>
      </c>
      <c r="AJ2878" s="116">
        <v>0</v>
      </c>
      <c r="AM2878" s="116" t="s">
        <v>319</v>
      </c>
      <c r="AN2878" s="116">
        <v>-1</v>
      </c>
      <c r="AQ2878" s="116">
        <v>778</v>
      </c>
      <c r="AR2878" s="116" t="s">
        <v>329</v>
      </c>
      <c r="AS2878" s="116" t="s">
        <v>250</v>
      </c>
      <c r="AT2878" s="116" t="s">
        <v>268</v>
      </c>
      <c r="AV2878" s="116">
        <v>23.371297098756699</v>
      </c>
      <c r="AW2878" s="116">
        <v>2.47385221E-2</v>
      </c>
    </row>
    <row r="2879" spans="1:49" x14ac:dyDescent="0.25">
      <c r="A2879" s="127">
        <v>210000</v>
      </c>
      <c r="B2879" s="127">
        <v>820000</v>
      </c>
      <c r="C2879" s="127">
        <v>820000</v>
      </c>
      <c r="D2879" s="116" t="s">
        <v>314</v>
      </c>
      <c r="E2879" s="116" t="s">
        <v>315</v>
      </c>
      <c r="F2879" s="116" t="s">
        <v>316</v>
      </c>
      <c r="G2879" s="116" t="s">
        <v>317</v>
      </c>
      <c r="H2879" s="116">
        <v>0.36</v>
      </c>
      <c r="I2879" s="116">
        <v>0.57999999999999996</v>
      </c>
      <c r="J2879" s="116" t="s">
        <v>268</v>
      </c>
      <c r="K2879" s="116">
        <v>1.124952485898E-2</v>
      </c>
      <c r="L2879" s="116">
        <v>3863.6132909985199</v>
      </c>
      <c r="M2879" s="116">
        <v>10.203989099683801</v>
      </c>
      <c r="N2879" s="116">
        <v>1.68554213548445</v>
      </c>
      <c r="O2879" s="116">
        <v>0.11479002903772</v>
      </c>
      <c r="P2879" s="116">
        <v>1.8961548153999998E-2</v>
      </c>
      <c r="Q2879" s="116">
        <v>43.463813762600402</v>
      </c>
      <c r="R2879" s="116">
        <v>1310</v>
      </c>
      <c r="S2879" s="116" t="s">
        <v>318</v>
      </c>
      <c r="T2879" s="116">
        <v>1310</v>
      </c>
      <c r="U2879" s="116" t="s">
        <v>268</v>
      </c>
      <c r="V2879" s="116" t="s">
        <v>268</v>
      </c>
      <c r="Z2879" s="116">
        <v>0</v>
      </c>
      <c r="AA2879" s="116">
        <v>1</v>
      </c>
      <c r="AB2879" s="116">
        <v>0.11479002903772</v>
      </c>
      <c r="AC2879" s="116">
        <v>1.8961548153999998E-2</v>
      </c>
      <c r="AD2879" s="116">
        <v>43.463813762599997</v>
      </c>
      <c r="AF2879" s="116">
        <v>-1</v>
      </c>
      <c r="AG2879" s="116">
        <v>-1</v>
      </c>
      <c r="AH2879" s="116">
        <v>-1</v>
      </c>
      <c r="AI2879" s="116">
        <v>-1</v>
      </c>
      <c r="AJ2879" s="116">
        <v>0</v>
      </c>
      <c r="AM2879" s="116" t="s">
        <v>319</v>
      </c>
      <c r="AN2879" s="116">
        <v>-1</v>
      </c>
      <c r="AQ2879" s="116">
        <v>778</v>
      </c>
      <c r="AR2879" s="116" t="s">
        <v>329</v>
      </c>
      <c r="AS2879" s="116" t="s">
        <v>250</v>
      </c>
      <c r="AT2879" s="116" t="s">
        <v>268</v>
      </c>
      <c r="AV2879" s="116">
        <v>27.894936345679099</v>
      </c>
      <c r="AW2879" s="116">
        <v>3.5250457200000002E-2</v>
      </c>
    </row>
    <row r="2880" spans="1:49" x14ac:dyDescent="0.25">
      <c r="A2880" s="127">
        <v>210000</v>
      </c>
      <c r="B2880" s="127">
        <v>820000</v>
      </c>
      <c r="C2880" s="127">
        <v>820000</v>
      </c>
      <c r="D2880" s="116" t="s">
        <v>314</v>
      </c>
      <c r="E2880" s="116" t="s">
        <v>315</v>
      </c>
      <c r="F2880" s="116" t="s">
        <v>316</v>
      </c>
      <c r="G2880" s="116" t="s">
        <v>317</v>
      </c>
      <c r="H2880" s="116">
        <v>0.36</v>
      </c>
      <c r="I2880" s="116">
        <v>0.57999999999999996</v>
      </c>
      <c r="J2880" s="116" t="s">
        <v>268</v>
      </c>
      <c r="K2880" s="116">
        <v>0.24205990272455</v>
      </c>
      <c r="L2880" s="116">
        <v>3843.8159385592498</v>
      </c>
      <c r="M2880" s="116">
        <v>11.449238280678101</v>
      </c>
      <c r="N2880" s="116">
        <v>2.10586921505198</v>
      </c>
      <c r="O2880" s="116">
        <v>2.7714015044912301</v>
      </c>
      <c r="P2880" s="116">
        <v>0.50974649734611999</v>
      </c>
      <c r="Q2880" s="116">
        <v>930.43371217875904</v>
      </c>
      <c r="R2880" s="116">
        <v>1210</v>
      </c>
      <c r="S2880" s="116" t="s">
        <v>318</v>
      </c>
      <c r="T2880" s="116">
        <v>1210</v>
      </c>
      <c r="U2880" s="116" t="s">
        <v>268</v>
      </c>
      <c r="V2880" s="116" t="s">
        <v>268</v>
      </c>
      <c r="Z2880" s="116">
        <v>0</v>
      </c>
      <c r="AA2880" s="116">
        <v>1</v>
      </c>
      <c r="AB2880" s="116">
        <v>2.7714015044912301</v>
      </c>
      <c r="AC2880" s="116">
        <v>0.50974649734611999</v>
      </c>
      <c r="AD2880" s="116">
        <v>930.43371217875904</v>
      </c>
      <c r="AF2880" s="116">
        <v>-1</v>
      </c>
      <c r="AG2880" s="116">
        <v>-1</v>
      </c>
      <c r="AH2880" s="116">
        <v>-1</v>
      </c>
      <c r="AI2880" s="116">
        <v>-1</v>
      </c>
      <c r="AJ2880" s="116">
        <v>0</v>
      </c>
      <c r="AM2880" s="116" t="s">
        <v>319</v>
      </c>
      <c r="AN2880" s="116">
        <v>-1</v>
      </c>
      <c r="AQ2880" s="116">
        <v>778</v>
      </c>
      <c r="AR2880" s="116" t="s">
        <v>329</v>
      </c>
      <c r="AS2880" s="116" t="s">
        <v>250</v>
      </c>
      <c r="AT2880" s="116" t="s">
        <v>268</v>
      </c>
      <c r="AV2880" s="116">
        <v>139.18887180731599</v>
      </c>
      <c r="AW2880" s="116">
        <v>0.75460966110000005</v>
      </c>
    </row>
    <row r="2881" spans="1:49" x14ac:dyDescent="0.25">
      <c r="A2881" s="127">
        <v>210000</v>
      </c>
      <c r="B2881" s="127">
        <v>820000</v>
      </c>
      <c r="C2881" s="127">
        <v>820000</v>
      </c>
      <c r="D2881" s="116" t="s">
        <v>314</v>
      </c>
      <c r="E2881" s="116" t="s">
        <v>315</v>
      </c>
      <c r="F2881" s="116" t="s">
        <v>316</v>
      </c>
      <c r="G2881" s="116" t="s">
        <v>317</v>
      </c>
      <c r="H2881" s="116">
        <v>0.36</v>
      </c>
      <c r="I2881" s="116">
        <v>0.57999999999999996</v>
      </c>
      <c r="J2881" s="116" t="s">
        <v>268</v>
      </c>
      <c r="K2881" s="116">
        <v>9.7678517808739998E-2</v>
      </c>
      <c r="L2881" s="116">
        <v>3843.8159385592498</v>
      </c>
      <c r="M2881" s="116">
        <v>11.449238280678101</v>
      </c>
      <c r="N2881" s="116">
        <v>2.10586921505198</v>
      </c>
      <c r="O2881" s="116">
        <v>1.1183446252957701</v>
      </c>
      <c r="P2881" s="116">
        <v>0.20569818362534001</v>
      </c>
      <c r="Q2881" s="116">
        <v>375.45824360809399</v>
      </c>
      <c r="R2881" s="116">
        <v>1310</v>
      </c>
      <c r="S2881" s="116" t="s">
        <v>318</v>
      </c>
      <c r="T2881" s="116">
        <v>1310</v>
      </c>
      <c r="U2881" s="116" t="s">
        <v>268</v>
      </c>
      <c r="V2881" s="116" t="s">
        <v>268</v>
      </c>
      <c r="Z2881" s="116">
        <v>0</v>
      </c>
      <c r="AA2881" s="116">
        <v>1</v>
      </c>
      <c r="AB2881" s="116">
        <v>1.1183446252957701</v>
      </c>
      <c r="AC2881" s="116">
        <v>0.20569818362534001</v>
      </c>
      <c r="AD2881" s="116">
        <v>375.45824360809399</v>
      </c>
      <c r="AF2881" s="116">
        <v>-1</v>
      </c>
      <c r="AG2881" s="116">
        <v>-1</v>
      </c>
      <c r="AH2881" s="116">
        <v>-1</v>
      </c>
      <c r="AI2881" s="116">
        <v>-1</v>
      </c>
      <c r="AJ2881" s="116">
        <v>0</v>
      </c>
      <c r="AM2881" s="116" t="s">
        <v>319</v>
      </c>
      <c r="AN2881" s="116">
        <v>-1</v>
      </c>
      <c r="AQ2881" s="116">
        <v>778</v>
      </c>
      <c r="AR2881" s="116" t="s">
        <v>329</v>
      </c>
      <c r="AS2881" s="116" t="s">
        <v>250</v>
      </c>
      <c r="AT2881" s="116" t="s">
        <v>268</v>
      </c>
      <c r="AV2881" s="116">
        <v>86.496270067774503</v>
      </c>
      <c r="AW2881" s="116">
        <v>0.30450790239999997</v>
      </c>
    </row>
    <row r="2882" spans="1:49" x14ac:dyDescent="0.25">
      <c r="A2882" s="127">
        <v>210000</v>
      </c>
      <c r="B2882" s="127">
        <v>820000</v>
      </c>
      <c r="C2882" s="127">
        <v>820000</v>
      </c>
      <c r="D2882" s="116" t="s">
        <v>314</v>
      </c>
      <c r="E2882" s="116" t="s">
        <v>315</v>
      </c>
      <c r="F2882" s="116" t="s">
        <v>316</v>
      </c>
      <c r="G2882" s="116" t="s">
        <v>317</v>
      </c>
      <c r="H2882" s="116">
        <v>0.36</v>
      </c>
      <c r="I2882" s="116">
        <v>0.57999999999999996</v>
      </c>
      <c r="J2882" s="116" t="s">
        <v>268</v>
      </c>
      <c r="K2882" s="116">
        <v>0.27802503324966998</v>
      </c>
      <c r="L2882" s="116">
        <v>3843.8159385592498</v>
      </c>
      <c r="M2882" s="116">
        <v>11.449238280678101</v>
      </c>
      <c r="N2882" s="116">
        <v>2.10586921505198</v>
      </c>
      <c r="O2882" s="116">
        <v>3.1831748536690299</v>
      </c>
      <c r="P2882" s="116">
        <v>0.58548435853430003</v>
      </c>
      <c r="Q2882" s="116">
        <v>1068.6770541235801</v>
      </c>
      <c r="R2882" s="116">
        <v>1310</v>
      </c>
      <c r="S2882" s="116" t="s">
        <v>318</v>
      </c>
      <c r="T2882" s="116">
        <v>1310</v>
      </c>
      <c r="U2882" s="116" t="s">
        <v>268</v>
      </c>
      <c r="V2882" s="116" t="s">
        <v>268</v>
      </c>
      <c r="Z2882" s="116">
        <v>0</v>
      </c>
      <c r="AA2882" s="116">
        <v>1</v>
      </c>
      <c r="AB2882" s="116">
        <v>3.1831748536690299</v>
      </c>
      <c r="AC2882" s="116">
        <v>0.58548435853430003</v>
      </c>
      <c r="AD2882" s="116">
        <v>1068.6770541235801</v>
      </c>
      <c r="AF2882" s="116">
        <v>-1</v>
      </c>
      <c r="AG2882" s="116">
        <v>-1</v>
      </c>
      <c r="AH2882" s="116">
        <v>-1</v>
      </c>
      <c r="AI2882" s="116">
        <v>-1</v>
      </c>
      <c r="AJ2882" s="116">
        <v>0</v>
      </c>
      <c r="AM2882" s="116" t="s">
        <v>319</v>
      </c>
      <c r="AN2882" s="116">
        <v>-1</v>
      </c>
      <c r="AQ2882" s="116">
        <v>778</v>
      </c>
      <c r="AR2882" s="116" t="s">
        <v>329</v>
      </c>
      <c r="AS2882" s="116" t="s">
        <v>250</v>
      </c>
      <c r="AT2882" s="116" t="s">
        <v>268</v>
      </c>
      <c r="AV2882" s="116">
        <v>134.780638398756</v>
      </c>
      <c r="AW2882" s="116">
        <v>0.86672915989999999</v>
      </c>
    </row>
    <row r="2883" spans="1:49" x14ac:dyDescent="0.25">
      <c r="A2883" s="127">
        <v>210000</v>
      </c>
      <c r="B2883" s="127">
        <v>820000</v>
      </c>
      <c r="C2883" s="127">
        <v>820000</v>
      </c>
      <c r="D2883" s="116" t="s">
        <v>314</v>
      </c>
      <c r="E2883" s="116" t="s">
        <v>315</v>
      </c>
      <c r="F2883" s="116" t="s">
        <v>316</v>
      </c>
      <c r="G2883" s="116" t="s">
        <v>317</v>
      </c>
      <c r="H2883" s="116">
        <v>0.36</v>
      </c>
      <c r="I2883" s="116">
        <v>0.57999999999999996</v>
      </c>
      <c r="J2883" s="116" t="s">
        <v>268</v>
      </c>
      <c r="K2883" s="116">
        <v>0.58577556690292998</v>
      </c>
      <c r="L2883" s="116">
        <v>3827.7030392714</v>
      </c>
      <c r="M2883" s="116">
        <v>10.4742045844724</v>
      </c>
      <c r="N2883" s="116">
        <v>1.6027460995323199</v>
      </c>
      <c r="O2883" s="116">
        <v>6.1355331283266397</v>
      </c>
      <c r="P2883" s="116">
        <v>0.93884950505500997</v>
      </c>
      <c r="Q2883" s="116">
        <v>2242.17491776529</v>
      </c>
      <c r="R2883" s="116">
        <v>1210</v>
      </c>
      <c r="S2883" s="116" t="s">
        <v>318</v>
      </c>
      <c r="T2883" s="116">
        <v>1210</v>
      </c>
      <c r="U2883" s="116" t="s">
        <v>268</v>
      </c>
      <c r="V2883" s="116" t="s">
        <v>268</v>
      </c>
      <c r="Z2883" s="116">
        <v>0</v>
      </c>
      <c r="AA2883" s="116">
        <v>1</v>
      </c>
      <c r="AB2883" s="116">
        <v>6.1355331283266397</v>
      </c>
      <c r="AC2883" s="116">
        <v>0.93884950505500997</v>
      </c>
      <c r="AD2883" s="116">
        <v>2242.17491776529</v>
      </c>
      <c r="AF2883" s="116">
        <v>-1</v>
      </c>
      <c r="AG2883" s="116">
        <v>-1</v>
      </c>
      <c r="AH2883" s="116">
        <v>-1</v>
      </c>
      <c r="AI2883" s="116">
        <v>-1</v>
      </c>
      <c r="AJ2883" s="116">
        <v>0</v>
      </c>
      <c r="AM2883" s="116" t="s">
        <v>319</v>
      </c>
      <c r="AN2883" s="116">
        <v>-1</v>
      </c>
      <c r="AQ2883" s="116">
        <v>778</v>
      </c>
      <c r="AR2883" s="116" t="s">
        <v>329</v>
      </c>
      <c r="AS2883" s="116" t="s">
        <v>250</v>
      </c>
      <c r="AT2883" s="116" t="s">
        <v>268</v>
      </c>
      <c r="AV2883" s="116">
        <v>200.68557484668801</v>
      </c>
      <c r="AW2883" s="116">
        <v>1.8184711416999999</v>
      </c>
    </row>
    <row r="2884" spans="1:49" x14ac:dyDescent="0.25">
      <c r="A2884" s="127">
        <v>210000</v>
      </c>
      <c r="B2884" s="127">
        <v>820000</v>
      </c>
      <c r="C2884" s="127">
        <v>820000</v>
      </c>
      <c r="D2884" s="116" t="s">
        <v>314</v>
      </c>
      <c r="E2884" s="116" t="s">
        <v>315</v>
      </c>
      <c r="F2884" s="116" t="s">
        <v>316</v>
      </c>
      <c r="G2884" s="116" t="s">
        <v>317</v>
      </c>
      <c r="H2884" s="116">
        <v>0.36</v>
      </c>
      <c r="I2884" s="116">
        <v>0.57999999999999996</v>
      </c>
      <c r="J2884" s="116" t="s">
        <v>268</v>
      </c>
      <c r="K2884" s="116">
        <v>3.1987886695930001E-2</v>
      </c>
      <c r="L2884" s="116">
        <v>3827.7030392714</v>
      </c>
      <c r="M2884" s="116">
        <v>10.4742045844724</v>
      </c>
      <c r="N2884" s="116">
        <v>1.6027460995323199</v>
      </c>
      <c r="O2884" s="116">
        <v>0.33504766947817999</v>
      </c>
      <c r="P2884" s="116">
        <v>5.1268460634190001E-2</v>
      </c>
      <c r="Q2884" s="116">
        <v>122.440131125915</v>
      </c>
      <c r="R2884" s="116">
        <v>1310</v>
      </c>
      <c r="S2884" s="116" t="s">
        <v>318</v>
      </c>
      <c r="T2884" s="116">
        <v>1310</v>
      </c>
      <c r="U2884" s="116" t="s">
        <v>268</v>
      </c>
      <c r="V2884" s="116" t="s">
        <v>268</v>
      </c>
      <c r="Z2884" s="116">
        <v>0</v>
      </c>
      <c r="AA2884" s="116">
        <v>1</v>
      </c>
      <c r="AB2884" s="116">
        <v>0.33504766947817999</v>
      </c>
      <c r="AC2884" s="116">
        <v>5.1268460634190001E-2</v>
      </c>
      <c r="AD2884" s="116">
        <v>122.440131125915</v>
      </c>
      <c r="AF2884" s="116">
        <v>-1</v>
      </c>
      <c r="AG2884" s="116">
        <v>-1</v>
      </c>
      <c r="AH2884" s="116">
        <v>-1</v>
      </c>
      <c r="AI2884" s="116">
        <v>-1</v>
      </c>
      <c r="AJ2884" s="116">
        <v>0</v>
      </c>
      <c r="AM2884" s="116" t="s">
        <v>319</v>
      </c>
      <c r="AN2884" s="116">
        <v>-1</v>
      </c>
      <c r="AQ2884" s="116">
        <v>778</v>
      </c>
      <c r="AR2884" s="116" t="s">
        <v>329</v>
      </c>
      <c r="AS2884" s="116" t="s">
        <v>250</v>
      </c>
      <c r="AT2884" s="116" t="s">
        <v>268</v>
      </c>
      <c r="AV2884" s="116">
        <v>98.742498474542103</v>
      </c>
      <c r="AW2884" s="116">
        <v>9.9302620499999994E-2</v>
      </c>
    </row>
    <row r="2885" spans="1:49" x14ac:dyDescent="0.25">
      <c r="A2885" s="127">
        <v>210000</v>
      </c>
      <c r="B2885" s="127">
        <v>820000</v>
      </c>
      <c r="C2885" s="127">
        <v>820000</v>
      </c>
      <c r="D2885" s="116" t="s">
        <v>314</v>
      </c>
      <c r="E2885" s="116" t="s">
        <v>315</v>
      </c>
      <c r="F2885" s="116" t="s">
        <v>316</v>
      </c>
      <c r="G2885" s="116" t="s">
        <v>317</v>
      </c>
      <c r="H2885" s="116">
        <v>0.36</v>
      </c>
      <c r="I2885" s="116">
        <v>0.57999999999999996</v>
      </c>
      <c r="J2885" s="116" t="s">
        <v>268</v>
      </c>
      <c r="K2885" s="116">
        <v>0.59425433349413004</v>
      </c>
      <c r="L2885" s="116">
        <v>3864.6904003923701</v>
      </c>
      <c r="M2885" s="116">
        <v>12.1614982249421</v>
      </c>
      <c r="N2885" s="116">
        <v>2.46452635305045</v>
      </c>
      <c r="O2885" s="116">
        <v>7.22702302195309</v>
      </c>
      <c r="P2885" s="116">
        <v>1.46455546531072</v>
      </c>
      <c r="Q2885" s="116">
        <v>2296.6090180463402</v>
      </c>
      <c r="R2885" s="116">
        <v>1310</v>
      </c>
      <c r="S2885" s="116" t="s">
        <v>318</v>
      </c>
      <c r="T2885" s="116">
        <v>1310</v>
      </c>
      <c r="U2885" s="116" t="s">
        <v>268</v>
      </c>
      <c r="V2885" s="116" t="s">
        <v>268</v>
      </c>
      <c r="Z2885" s="116">
        <v>0</v>
      </c>
      <c r="AA2885" s="116">
        <v>1</v>
      </c>
      <c r="AB2885" s="116">
        <v>7.22702302195309</v>
      </c>
      <c r="AC2885" s="116">
        <v>1.46455546531072</v>
      </c>
      <c r="AD2885" s="116">
        <v>2296.6090180463402</v>
      </c>
      <c r="AF2885" s="116">
        <v>-1</v>
      </c>
      <c r="AG2885" s="116">
        <v>-1</v>
      </c>
      <c r="AH2885" s="116">
        <v>-1</v>
      </c>
      <c r="AI2885" s="116">
        <v>-1</v>
      </c>
      <c r="AJ2885" s="116">
        <v>0</v>
      </c>
      <c r="AM2885" s="116" t="s">
        <v>319</v>
      </c>
      <c r="AN2885" s="116">
        <v>-1</v>
      </c>
      <c r="AQ2885" s="116">
        <v>778</v>
      </c>
      <c r="AR2885" s="116" t="s">
        <v>329</v>
      </c>
      <c r="AS2885" s="116" t="s">
        <v>250</v>
      </c>
      <c r="AT2885" s="116" t="s">
        <v>268</v>
      </c>
      <c r="AV2885" s="116">
        <v>196.19562582401201</v>
      </c>
      <c r="AW2885" s="116">
        <v>1.8626188305</v>
      </c>
    </row>
    <row r="2886" spans="1:49" x14ac:dyDescent="0.25">
      <c r="A2886" s="127">
        <v>210000</v>
      </c>
      <c r="B2886" s="127">
        <v>820000</v>
      </c>
      <c r="C2886" s="127">
        <v>820000</v>
      </c>
      <c r="D2886" s="116" t="s">
        <v>314</v>
      </c>
      <c r="E2886" s="116" t="s">
        <v>315</v>
      </c>
      <c r="F2886" s="116" t="s">
        <v>316</v>
      </c>
      <c r="G2886" s="116" t="s">
        <v>317</v>
      </c>
      <c r="H2886" s="116">
        <v>0.36</v>
      </c>
      <c r="I2886" s="116">
        <v>0.57999999999999996</v>
      </c>
      <c r="J2886" s="116" t="s">
        <v>268</v>
      </c>
      <c r="K2886" s="116">
        <v>7.0257933909799999E-3</v>
      </c>
      <c r="L2886" s="116">
        <v>3864.6904003923701</v>
      </c>
      <c r="M2886" s="116">
        <v>12.1614982249421</v>
      </c>
      <c r="N2886" s="116">
        <v>2.46452635305045</v>
      </c>
      <c r="O2886" s="116">
        <v>8.5444173853269995E-2</v>
      </c>
      <c r="P2886" s="116">
        <v>1.7315252963169998E-2</v>
      </c>
      <c r="Q2886" s="116">
        <v>27.1525162732799</v>
      </c>
      <c r="R2886" s="116">
        <v>1310</v>
      </c>
      <c r="S2886" s="116" t="s">
        <v>318</v>
      </c>
      <c r="T2886" s="116">
        <v>1310</v>
      </c>
      <c r="U2886" s="116" t="s">
        <v>268</v>
      </c>
      <c r="V2886" s="116" t="s">
        <v>268</v>
      </c>
      <c r="Z2886" s="116">
        <v>0</v>
      </c>
      <c r="AA2886" s="116">
        <v>1</v>
      </c>
      <c r="AB2886" s="116">
        <v>8.5444173853269995E-2</v>
      </c>
      <c r="AC2886" s="116">
        <v>1.7315252963169998E-2</v>
      </c>
      <c r="AD2886" s="116">
        <v>27.152516273280199</v>
      </c>
      <c r="AF2886" s="116">
        <v>-1</v>
      </c>
      <c r="AG2886" s="116">
        <v>-1</v>
      </c>
      <c r="AH2886" s="116">
        <v>-1</v>
      </c>
      <c r="AI2886" s="116">
        <v>-1</v>
      </c>
      <c r="AJ2886" s="116">
        <v>0</v>
      </c>
      <c r="AM2886" s="116" t="s">
        <v>319</v>
      </c>
      <c r="AN2886" s="116">
        <v>-1</v>
      </c>
      <c r="AQ2886" s="116">
        <v>778</v>
      </c>
      <c r="AR2886" s="116" t="s">
        <v>329</v>
      </c>
      <c r="AS2886" s="116" t="s">
        <v>250</v>
      </c>
      <c r="AT2886" s="116" t="s">
        <v>268</v>
      </c>
      <c r="AV2886" s="116">
        <v>35.490000156873997</v>
      </c>
      <c r="AW2886" s="116">
        <v>2.20215055E-2</v>
      </c>
    </row>
    <row r="2887" spans="1:49" x14ac:dyDescent="0.25">
      <c r="A2887" s="127">
        <v>210000</v>
      </c>
      <c r="B2887" s="127">
        <v>820000</v>
      </c>
      <c r="C2887" s="127">
        <v>820000</v>
      </c>
      <c r="D2887" s="116" t="s">
        <v>314</v>
      </c>
      <c r="E2887" s="116" t="s">
        <v>315</v>
      </c>
      <c r="F2887" s="116" t="s">
        <v>316</v>
      </c>
      <c r="G2887" s="116" t="s">
        <v>317</v>
      </c>
      <c r="H2887" s="116">
        <v>0.36</v>
      </c>
      <c r="I2887" s="116">
        <v>0.57999999999999996</v>
      </c>
      <c r="J2887" s="116" t="s">
        <v>268</v>
      </c>
      <c r="K2887" s="116">
        <v>1.6483326621690001E-2</v>
      </c>
      <c r="L2887" s="116">
        <v>3864.6904003923701</v>
      </c>
      <c r="M2887" s="116">
        <v>12.1614982249421</v>
      </c>
      <c r="N2887" s="116">
        <v>2.46452635305045</v>
      </c>
      <c r="O2887" s="116">
        <v>0.20046194745092999</v>
      </c>
      <c r="P2887" s="116">
        <v>4.0623592845110003E-2</v>
      </c>
      <c r="Q2887" s="116">
        <v>63.702954161412201</v>
      </c>
      <c r="R2887" s="116">
        <v>1310</v>
      </c>
      <c r="S2887" s="116" t="s">
        <v>318</v>
      </c>
      <c r="T2887" s="116">
        <v>1310</v>
      </c>
      <c r="U2887" s="116" t="s">
        <v>268</v>
      </c>
      <c r="V2887" s="116" t="s">
        <v>268</v>
      </c>
      <c r="Z2887" s="116">
        <v>0</v>
      </c>
      <c r="AA2887" s="116">
        <v>1</v>
      </c>
      <c r="AB2887" s="116">
        <v>0.20046194745092999</v>
      </c>
      <c r="AC2887" s="116">
        <v>4.0623592845110003E-2</v>
      </c>
      <c r="AD2887" s="116">
        <v>63.7029541614137</v>
      </c>
      <c r="AF2887" s="116">
        <v>-1</v>
      </c>
      <c r="AG2887" s="116">
        <v>-1</v>
      </c>
      <c r="AH2887" s="116">
        <v>-1</v>
      </c>
      <c r="AI2887" s="116">
        <v>-1</v>
      </c>
      <c r="AJ2887" s="116">
        <v>0</v>
      </c>
      <c r="AM2887" s="116" t="s">
        <v>319</v>
      </c>
      <c r="AN2887" s="116">
        <v>-1</v>
      </c>
      <c r="AQ2887" s="116">
        <v>778</v>
      </c>
      <c r="AR2887" s="116" t="s">
        <v>329</v>
      </c>
      <c r="AS2887" s="116" t="s">
        <v>250</v>
      </c>
      <c r="AT2887" s="116" t="s">
        <v>268</v>
      </c>
      <c r="AV2887" s="116">
        <v>71.993416692974606</v>
      </c>
      <c r="AW2887" s="116">
        <v>5.1665007399999997E-2</v>
      </c>
    </row>
    <row r="2888" spans="1:49" x14ac:dyDescent="0.25">
      <c r="A2888" s="127">
        <v>210000</v>
      </c>
      <c r="B2888" s="127">
        <v>820000</v>
      </c>
      <c r="C2888" s="127">
        <v>820000</v>
      </c>
      <c r="D2888" s="116" t="s">
        <v>314</v>
      </c>
      <c r="E2888" s="116" t="s">
        <v>315</v>
      </c>
      <c r="F2888" s="116" t="s">
        <v>316</v>
      </c>
      <c r="G2888" s="116" t="s">
        <v>317</v>
      </c>
      <c r="H2888" s="116">
        <v>0.36</v>
      </c>
      <c r="I2888" s="116">
        <v>0.57999999999999996</v>
      </c>
      <c r="J2888" s="116" t="s">
        <v>330</v>
      </c>
      <c r="K2888" s="116">
        <v>0.17268587661324999</v>
      </c>
      <c r="L2888" s="116">
        <v>2722.74773622064</v>
      </c>
      <c r="M2888" s="116">
        <v>6.47551933998351</v>
      </c>
      <c r="N2888" s="116">
        <v>0.64904235112971997</v>
      </c>
      <c r="O2888" s="116">
        <v>1.1182307337511099</v>
      </c>
      <c r="P2888" s="116">
        <v>0.11208044736396</v>
      </c>
      <c r="Q2888" s="116">
        <v>470.18007962600598</v>
      </c>
      <c r="R2888" s="116">
        <v>4110</v>
      </c>
      <c r="S2888" s="116" t="s">
        <v>331</v>
      </c>
      <c r="T2888" s="116">
        <v>4110</v>
      </c>
      <c r="U2888" s="116" t="s">
        <v>268</v>
      </c>
      <c r="V2888" s="116" t="s">
        <v>268</v>
      </c>
      <c r="Y2888" s="116" t="s">
        <v>330</v>
      </c>
      <c r="Z2888" s="116">
        <v>0</v>
      </c>
      <c r="AA2888" s="116">
        <v>1</v>
      </c>
      <c r="AB2888" s="116">
        <v>1.1182307337511099</v>
      </c>
      <c r="AC2888" s="116">
        <v>0.11208044736396</v>
      </c>
      <c r="AD2888" s="116">
        <v>1487.2832332590799</v>
      </c>
      <c r="AF2888" s="116">
        <v>-1</v>
      </c>
      <c r="AG2888" s="116">
        <v>-1</v>
      </c>
      <c r="AH2888" s="116">
        <v>-1</v>
      </c>
      <c r="AI2888" s="116">
        <v>-1</v>
      </c>
      <c r="AJ2888" s="116">
        <v>0</v>
      </c>
      <c r="AM2888" s="116" t="s">
        <v>319</v>
      </c>
      <c r="AN2888" s="116">
        <v>-1</v>
      </c>
      <c r="AQ2888" s="116">
        <v>778</v>
      </c>
      <c r="AR2888" s="116" t="s">
        <v>329</v>
      </c>
      <c r="AS2888" s="116" t="s">
        <v>250</v>
      </c>
      <c r="AT2888" s="116" t="s">
        <v>268</v>
      </c>
      <c r="AV2888" s="116">
        <v>119.94675115337</v>
      </c>
      <c r="AW2888" s="116">
        <v>1.2062313327</v>
      </c>
    </row>
    <row r="2889" spans="1:49" x14ac:dyDescent="0.25">
      <c r="A2889" s="127">
        <v>210000</v>
      </c>
      <c r="B2889" s="127">
        <v>820000</v>
      </c>
      <c r="C2889" s="127">
        <v>820000</v>
      </c>
      <c r="D2889" s="116" t="s">
        <v>314</v>
      </c>
      <c r="E2889" s="116" t="s">
        <v>315</v>
      </c>
      <c r="F2889" s="116" t="s">
        <v>316</v>
      </c>
      <c r="G2889" s="116" t="s">
        <v>317</v>
      </c>
      <c r="H2889" s="116">
        <v>0.36</v>
      </c>
      <c r="I2889" s="116">
        <v>0.57999999999999996</v>
      </c>
      <c r="J2889" s="116" t="s">
        <v>268</v>
      </c>
      <c r="K2889" s="116">
        <v>7.4328132515799998E-3</v>
      </c>
      <c r="L2889" s="116">
        <v>2722.74773622064</v>
      </c>
      <c r="M2889" s="116">
        <v>6.47551933998351</v>
      </c>
      <c r="N2889" s="116">
        <v>0.64904235112971997</v>
      </c>
      <c r="O2889" s="116">
        <v>4.8131325961150002E-2</v>
      </c>
      <c r="P2889" s="116">
        <v>4.8242105883100003E-3</v>
      </c>
      <c r="Q2889" s="116">
        <v>20.237675454514701</v>
      </c>
      <c r="R2889" s="116">
        <v>1210</v>
      </c>
      <c r="S2889" s="116" t="s">
        <v>318</v>
      </c>
      <c r="T2889" s="116">
        <v>1210</v>
      </c>
      <c r="U2889" s="116" t="s">
        <v>268</v>
      </c>
      <c r="V2889" s="116" t="s">
        <v>268</v>
      </c>
      <c r="Z2889" s="116">
        <v>0</v>
      </c>
      <c r="AA2889" s="116">
        <v>1</v>
      </c>
      <c r="AB2889" s="116">
        <v>4.8131325961150002E-2</v>
      </c>
      <c r="AC2889" s="116">
        <v>4.8242105883100003E-3</v>
      </c>
      <c r="AD2889" s="116">
        <v>20.237675454516001</v>
      </c>
      <c r="AF2889" s="116">
        <v>-1</v>
      </c>
      <c r="AG2889" s="116">
        <v>-1</v>
      </c>
      <c r="AH2889" s="116">
        <v>-1</v>
      </c>
      <c r="AI2889" s="116">
        <v>-1</v>
      </c>
      <c r="AJ2889" s="116">
        <v>0</v>
      </c>
      <c r="AM2889" s="116" t="s">
        <v>319</v>
      </c>
      <c r="AN2889" s="116">
        <v>-1</v>
      </c>
      <c r="AQ2889" s="116">
        <v>778</v>
      </c>
      <c r="AR2889" s="116" t="s">
        <v>329</v>
      </c>
      <c r="AS2889" s="116" t="s">
        <v>250</v>
      </c>
      <c r="AT2889" s="116" t="s">
        <v>268</v>
      </c>
      <c r="AV2889" s="116">
        <v>36.314622206793899</v>
      </c>
      <c r="AW2889" s="116">
        <v>1.6413362099999999E-2</v>
      </c>
    </row>
    <row r="2890" spans="1:49" x14ac:dyDescent="0.25">
      <c r="A2890" s="127">
        <v>210000</v>
      </c>
      <c r="B2890" s="127">
        <v>820000</v>
      </c>
      <c r="C2890" s="127">
        <v>820000</v>
      </c>
      <c r="D2890" s="116" t="s">
        <v>314</v>
      </c>
      <c r="E2890" s="116" t="s">
        <v>315</v>
      </c>
      <c r="F2890" s="116" t="s">
        <v>316</v>
      </c>
      <c r="G2890" s="116" t="s">
        <v>317</v>
      </c>
      <c r="H2890" s="116">
        <v>0.36</v>
      </c>
      <c r="I2890" s="116">
        <v>0.57999999999999996</v>
      </c>
      <c r="J2890" s="116" t="s">
        <v>268</v>
      </c>
      <c r="K2890" s="116">
        <v>1.560040719896E-2</v>
      </c>
      <c r="L2890" s="116">
        <v>2722.74773622064</v>
      </c>
      <c r="M2890" s="116">
        <v>6.47551933998351</v>
      </c>
      <c r="N2890" s="116">
        <v>0.64904235112971997</v>
      </c>
      <c r="O2890" s="116">
        <v>0.10102073852850001</v>
      </c>
      <c r="P2890" s="116">
        <v>1.012532496699E-2</v>
      </c>
      <c r="Q2890" s="116">
        <v>42.475973385099401</v>
      </c>
      <c r="R2890" s="116">
        <v>1320</v>
      </c>
      <c r="S2890" s="116" t="s">
        <v>334</v>
      </c>
      <c r="T2890" s="116">
        <v>1320</v>
      </c>
      <c r="U2890" s="116" t="s">
        <v>268</v>
      </c>
      <c r="V2890" s="116" t="s">
        <v>268</v>
      </c>
      <c r="Z2890" s="116">
        <v>0</v>
      </c>
      <c r="AA2890" s="116">
        <v>1</v>
      </c>
      <c r="AB2890" s="116">
        <v>0.10102073852850001</v>
      </c>
      <c r="AC2890" s="116">
        <v>1.012532496699E-2</v>
      </c>
      <c r="AD2890" s="116">
        <v>174.49313659385101</v>
      </c>
      <c r="AF2890" s="116">
        <v>-1</v>
      </c>
      <c r="AG2890" s="116">
        <v>-1</v>
      </c>
      <c r="AH2890" s="116">
        <v>-1</v>
      </c>
      <c r="AI2890" s="116">
        <v>-1</v>
      </c>
      <c r="AJ2890" s="116">
        <v>0</v>
      </c>
      <c r="AM2890" s="116" t="s">
        <v>319</v>
      </c>
      <c r="AN2890" s="116">
        <v>-1</v>
      </c>
      <c r="AQ2890" s="116">
        <v>778</v>
      </c>
      <c r="AR2890" s="116" t="s">
        <v>329</v>
      </c>
      <c r="AS2890" s="116" t="s">
        <v>250</v>
      </c>
      <c r="AT2890" s="116" t="s">
        <v>268</v>
      </c>
      <c r="AV2890" s="116">
        <v>34.489848758974503</v>
      </c>
      <c r="AW2890" s="116">
        <v>0.14151917</v>
      </c>
    </row>
    <row r="2891" spans="1:49" x14ac:dyDescent="0.25">
      <c r="A2891" s="127">
        <v>210000</v>
      </c>
      <c r="B2891" s="127">
        <v>820000</v>
      </c>
      <c r="C2891" s="127">
        <v>820000</v>
      </c>
      <c r="D2891" s="116" t="s">
        <v>314</v>
      </c>
      <c r="E2891" s="116" t="s">
        <v>315</v>
      </c>
      <c r="F2891" s="116" t="s">
        <v>316</v>
      </c>
      <c r="G2891" s="116" t="s">
        <v>317</v>
      </c>
      <c r="H2891" s="116">
        <v>0.36</v>
      </c>
      <c r="I2891" s="116">
        <v>0.57999999999999996</v>
      </c>
      <c r="J2891" s="116" t="s">
        <v>268</v>
      </c>
      <c r="K2891" s="116">
        <v>0.2300146779061</v>
      </c>
      <c r="L2891" s="116">
        <v>3881.92502331179</v>
      </c>
      <c r="M2891" s="116">
        <v>10.632354363293601</v>
      </c>
      <c r="N2891" s="116">
        <v>1.8887523945803999</v>
      </c>
      <c r="O2891" s="116">
        <v>2.4455975642564902</v>
      </c>
      <c r="P2891" s="116">
        <v>0.43444077368377998</v>
      </c>
      <c r="Q2891" s="116">
        <v>892.89973389269198</v>
      </c>
      <c r="R2891" s="116">
        <v>1210</v>
      </c>
      <c r="S2891" s="116" t="s">
        <v>318</v>
      </c>
      <c r="T2891" s="116">
        <v>1210</v>
      </c>
      <c r="U2891" s="116" t="s">
        <v>268</v>
      </c>
      <c r="V2891" s="116" t="s">
        <v>268</v>
      </c>
      <c r="Z2891" s="116">
        <v>0</v>
      </c>
      <c r="AA2891" s="116">
        <v>1</v>
      </c>
      <c r="AB2891" s="116">
        <v>2.4455975642564902</v>
      </c>
      <c r="AC2891" s="116">
        <v>0.43444077368377998</v>
      </c>
      <c r="AD2891" s="116">
        <v>892.89973389269198</v>
      </c>
      <c r="AF2891" s="116">
        <v>-1</v>
      </c>
      <c r="AG2891" s="116">
        <v>-1</v>
      </c>
      <c r="AH2891" s="116">
        <v>-1</v>
      </c>
      <c r="AI2891" s="116">
        <v>-1</v>
      </c>
      <c r="AJ2891" s="116">
        <v>0</v>
      </c>
      <c r="AM2891" s="116" t="s">
        <v>319</v>
      </c>
      <c r="AN2891" s="116">
        <v>-1</v>
      </c>
      <c r="AQ2891" s="116">
        <v>778</v>
      </c>
      <c r="AR2891" s="116" t="s">
        <v>329</v>
      </c>
      <c r="AS2891" s="116" t="s">
        <v>250</v>
      </c>
      <c r="AT2891" s="116" t="s">
        <v>268</v>
      </c>
      <c r="AV2891" s="116">
        <v>137.24073487059701</v>
      </c>
      <c r="AW2891" s="116">
        <v>0.72416847839999998</v>
      </c>
    </row>
    <row r="2892" spans="1:49" x14ac:dyDescent="0.25">
      <c r="A2892" s="127">
        <v>210000</v>
      </c>
      <c r="B2892" s="127">
        <v>820000</v>
      </c>
      <c r="C2892" s="127">
        <v>820000</v>
      </c>
      <c r="D2892" s="116" t="s">
        <v>314</v>
      </c>
      <c r="E2892" s="116" t="s">
        <v>315</v>
      </c>
      <c r="F2892" s="116" t="s">
        <v>316</v>
      </c>
      <c r="G2892" s="116" t="s">
        <v>317</v>
      </c>
      <c r="H2892" s="116">
        <v>0.36</v>
      </c>
      <c r="I2892" s="116">
        <v>0.57999999999999996</v>
      </c>
      <c r="J2892" s="116" t="s">
        <v>268</v>
      </c>
      <c r="K2892" s="116">
        <v>7.5219876815219994E-2</v>
      </c>
      <c r="L2892" s="116">
        <v>3881.92502331179</v>
      </c>
      <c r="M2892" s="116">
        <v>10.632354363293601</v>
      </c>
      <c r="N2892" s="116">
        <v>1.8887523945803999</v>
      </c>
      <c r="O2892" s="116">
        <v>0.79976438546272999</v>
      </c>
      <c r="P2892" s="116">
        <v>0.14207172245478999</v>
      </c>
      <c r="Q2892" s="116">
        <v>291.99792205944101</v>
      </c>
      <c r="R2892" s="116">
        <v>1310</v>
      </c>
      <c r="S2892" s="116" t="s">
        <v>318</v>
      </c>
      <c r="T2892" s="116">
        <v>1310</v>
      </c>
      <c r="U2892" s="116" t="s">
        <v>268</v>
      </c>
      <c r="V2892" s="116" t="s">
        <v>268</v>
      </c>
      <c r="Z2892" s="116">
        <v>0</v>
      </c>
      <c r="AA2892" s="116">
        <v>1</v>
      </c>
      <c r="AB2892" s="116">
        <v>0.79976438546272999</v>
      </c>
      <c r="AC2892" s="116">
        <v>0.14207172245478999</v>
      </c>
      <c r="AD2892" s="116">
        <v>291.99792205943902</v>
      </c>
      <c r="AF2892" s="116">
        <v>-1</v>
      </c>
      <c r="AG2892" s="116">
        <v>-1</v>
      </c>
      <c r="AH2892" s="116">
        <v>-1</v>
      </c>
      <c r="AI2892" s="116">
        <v>-1</v>
      </c>
      <c r="AJ2892" s="116">
        <v>0</v>
      </c>
      <c r="AM2892" s="116" t="s">
        <v>319</v>
      </c>
      <c r="AN2892" s="116">
        <v>-1</v>
      </c>
      <c r="AQ2892" s="116">
        <v>778</v>
      </c>
      <c r="AR2892" s="116" t="s">
        <v>329</v>
      </c>
      <c r="AS2892" s="116" t="s">
        <v>250</v>
      </c>
      <c r="AT2892" s="116" t="s">
        <v>268</v>
      </c>
      <c r="AV2892" s="116">
        <v>74.198817358680301</v>
      </c>
      <c r="AW2892" s="116">
        <v>0.2368190771</v>
      </c>
    </row>
    <row r="2893" spans="1:49" x14ac:dyDescent="0.25">
      <c r="A2893" s="127">
        <v>210000</v>
      </c>
      <c r="B2893" s="127">
        <v>820000</v>
      </c>
      <c r="C2893" s="127">
        <v>820000</v>
      </c>
      <c r="D2893" s="116" t="s">
        <v>314</v>
      </c>
      <c r="E2893" s="116" t="s">
        <v>315</v>
      </c>
      <c r="F2893" s="116" t="s">
        <v>316</v>
      </c>
      <c r="G2893" s="116" t="s">
        <v>317</v>
      </c>
      <c r="H2893" s="116">
        <v>0.36</v>
      </c>
      <c r="I2893" s="116">
        <v>0.57999999999999996</v>
      </c>
      <c r="J2893" s="116" t="s">
        <v>268</v>
      </c>
      <c r="K2893" s="116">
        <v>7.8051213262640001E-2</v>
      </c>
      <c r="L2893" s="116">
        <v>3881.92502331179</v>
      </c>
      <c r="M2893" s="116">
        <v>10.632354363293601</v>
      </c>
      <c r="N2893" s="116">
        <v>1.8887523945803999</v>
      </c>
      <c r="O2893" s="116">
        <v>0.82986815789340995</v>
      </c>
      <c r="P2893" s="116">
        <v>0.14741941594972</v>
      </c>
      <c r="Q2893" s="116">
        <v>302.98895786409503</v>
      </c>
      <c r="R2893" s="116">
        <v>1310</v>
      </c>
      <c r="S2893" s="116" t="s">
        <v>318</v>
      </c>
      <c r="T2893" s="116">
        <v>1310</v>
      </c>
      <c r="U2893" s="116" t="s">
        <v>268</v>
      </c>
      <c r="V2893" s="116" t="s">
        <v>268</v>
      </c>
      <c r="Z2893" s="116">
        <v>0</v>
      </c>
      <c r="AA2893" s="116">
        <v>1</v>
      </c>
      <c r="AB2893" s="116">
        <v>0.82986815789340995</v>
      </c>
      <c r="AC2893" s="116">
        <v>0.14741941594972</v>
      </c>
      <c r="AD2893" s="116">
        <v>302.98895786409702</v>
      </c>
      <c r="AF2893" s="116">
        <v>-1</v>
      </c>
      <c r="AG2893" s="116">
        <v>-1</v>
      </c>
      <c r="AH2893" s="116">
        <v>-1</v>
      </c>
      <c r="AI2893" s="116">
        <v>-1</v>
      </c>
      <c r="AJ2893" s="116">
        <v>0</v>
      </c>
      <c r="AM2893" s="116" t="s">
        <v>319</v>
      </c>
      <c r="AN2893" s="116">
        <v>-1</v>
      </c>
      <c r="AQ2893" s="116">
        <v>778</v>
      </c>
      <c r="AR2893" s="116" t="s">
        <v>329</v>
      </c>
      <c r="AS2893" s="116" t="s">
        <v>250</v>
      </c>
      <c r="AT2893" s="116" t="s">
        <v>268</v>
      </c>
      <c r="AV2893" s="116">
        <v>112.63841922995699</v>
      </c>
      <c r="AW2893" s="116">
        <v>0.24573313699999999</v>
      </c>
    </row>
    <row r="2894" spans="1:49" x14ac:dyDescent="0.25">
      <c r="A2894" s="127">
        <v>210000</v>
      </c>
      <c r="B2894" s="127">
        <v>820000</v>
      </c>
      <c r="C2894" s="127">
        <v>820000</v>
      </c>
      <c r="D2894" s="116" t="s">
        <v>314</v>
      </c>
      <c r="E2894" s="116" t="s">
        <v>315</v>
      </c>
      <c r="F2894" s="116" t="s">
        <v>316</v>
      </c>
      <c r="G2894" s="116" t="s">
        <v>317</v>
      </c>
      <c r="H2894" s="116">
        <v>0.36</v>
      </c>
      <c r="I2894" s="116">
        <v>0.57999999999999996</v>
      </c>
      <c r="J2894" s="116" t="s">
        <v>268</v>
      </c>
      <c r="K2894" s="116">
        <v>0.22376787237477999</v>
      </c>
      <c r="L2894" s="116">
        <v>3881.92502331179</v>
      </c>
      <c r="M2894" s="116">
        <v>10.632354363293601</v>
      </c>
      <c r="N2894" s="116">
        <v>1.8887523945803999</v>
      </c>
      <c r="O2894" s="116">
        <v>2.3791793142089901</v>
      </c>
      <c r="P2894" s="116">
        <v>0.42264210477803998</v>
      </c>
      <c r="Q2894" s="116">
        <v>868.65010318492602</v>
      </c>
      <c r="R2894" s="116">
        <v>1310</v>
      </c>
      <c r="S2894" s="116" t="s">
        <v>318</v>
      </c>
      <c r="T2894" s="116">
        <v>1310</v>
      </c>
      <c r="U2894" s="116" t="s">
        <v>268</v>
      </c>
      <c r="V2894" s="116" t="s">
        <v>268</v>
      </c>
      <c r="Z2894" s="116">
        <v>0</v>
      </c>
      <c r="AA2894" s="116">
        <v>1</v>
      </c>
      <c r="AB2894" s="116">
        <v>2.3791793142089901</v>
      </c>
      <c r="AC2894" s="116">
        <v>0.42264210477803998</v>
      </c>
      <c r="AD2894" s="116">
        <v>868.65010318492602</v>
      </c>
      <c r="AF2894" s="116">
        <v>-1</v>
      </c>
      <c r="AG2894" s="116">
        <v>-1</v>
      </c>
      <c r="AH2894" s="116">
        <v>-1</v>
      </c>
      <c r="AI2894" s="116">
        <v>-1</v>
      </c>
      <c r="AJ2894" s="116">
        <v>0</v>
      </c>
      <c r="AM2894" s="116" t="s">
        <v>319</v>
      </c>
      <c r="AN2894" s="116">
        <v>-1</v>
      </c>
      <c r="AQ2894" s="116">
        <v>778</v>
      </c>
      <c r="AR2894" s="116" t="s">
        <v>329</v>
      </c>
      <c r="AS2894" s="116" t="s">
        <v>250</v>
      </c>
      <c r="AT2894" s="116" t="s">
        <v>268</v>
      </c>
      <c r="AV2894" s="116">
        <v>122.3350599968</v>
      </c>
      <c r="AW2894" s="116">
        <v>0.70450130020000001</v>
      </c>
    </row>
    <row r="2895" spans="1:49" x14ac:dyDescent="0.25">
      <c r="A2895" s="127">
        <v>210000</v>
      </c>
      <c r="B2895" s="127">
        <v>820000</v>
      </c>
      <c r="C2895" s="127">
        <v>820000</v>
      </c>
      <c r="D2895" s="116" t="s">
        <v>314</v>
      </c>
      <c r="E2895" s="116" t="s">
        <v>315</v>
      </c>
      <c r="F2895" s="116" t="s">
        <v>316</v>
      </c>
      <c r="G2895" s="116" t="s">
        <v>317</v>
      </c>
      <c r="H2895" s="116">
        <v>0.36</v>
      </c>
      <c r="I2895" s="116">
        <v>0.57999999999999996</v>
      </c>
      <c r="J2895" s="116" t="s">
        <v>268</v>
      </c>
      <c r="K2895" s="116">
        <v>1.070981342422E-2</v>
      </c>
      <c r="L2895" s="116">
        <v>3881.92502331179</v>
      </c>
      <c r="M2895" s="116">
        <v>10.632354363293601</v>
      </c>
      <c r="N2895" s="116">
        <v>1.8887523945803999</v>
      </c>
      <c r="O2895" s="116">
        <v>0.11387053149116</v>
      </c>
      <c r="P2895" s="116">
        <v>2.022818575052E-2</v>
      </c>
      <c r="Q2895" s="116">
        <v>41.574692726515103</v>
      </c>
      <c r="R2895" s="116">
        <v>1310</v>
      </c>
      <c r="S2895" s="116" t="s">
        <v>318</v>
      </c>
      <c r="T2895" s="116">
        <v>1310</v>
      </c>
      <c r="U2895" s="116" t="s">
        <v>268</v>
      </c>
      <c r="V2895" s="116" t="s">
        <v>268</v>
      </c>
      <c r="Z2895" s="116">
        <v>0</v>
      </c>
      <c r="AA2895" s="116">
        <v>1</v>
      </c>
      <c r="AB2895" s="116">
        <v>0.11387053149116</v>
      </c>
      <c r="AC2895" s="116">
        <v>2.022818575052E-2</v>
      </c>
      <c r="AD2895" s="116">
        <v>41.574692726515899</v>
      </c>
      <c r="AF2895" s="116">
        <v>-1</v>
      </c>
      <c r="AG2895" s="116">
        <v>-1</v>
      </c>
      <c r="AH2895" s="116">
        <v>-1</v>
      </c>
      <c r="AI2895" s="116">
        <v>-1</v>
      </c>
      <c r="AJ2895" s="116">
        <v>0</v>
      </c>
      <c r="AM2895" s="116" t="s">
        <v>319</v>
      </c>
      <c r="AN2895" s="116">
        <v>-1</v>
      </c>
      <c r="AQ2895" s="116">
        <v>778</v>
      </c>
      <c r="AR2895" s="116" t="s">
        <v>329</v>
      </c>
      <c r="AS2895" s="116" t="s">
        <v>250</v>
      </c>
      <c r="AT2895" s="116" t="s">
        <v>268</v>
      </c>
      <c r="AV2895" s="116">
        <v>54.1081470258842</v>
      </c>
      <c r="AW2895" s="116">
        <v>3.37183234E-2</v>
      </c>
    </row>
    <row r="2896" spans="1:49" x14ac:dyDescent="0.25">
      <c r="A2896" s="127">
        <v>210000</v>
      </c>
      <c r="B2896" s="127">
        <v>820000</v>
      </c>
      <c r="C2896" s="127">
        <v>820000</v>
      </c>
      <c r="D2896" s="116" t="s">
        <v>314</v>
      </c>
      <c r="E2896" s="116" t="s">
        <v>315</v>
      </c>
      <c r="F2896" s="116" t="s">
        <v>316</v>
      </c>
      <c r="G2896" s="116" t="s">
        <v>317</v>
      </c>
      <c r="H2896" s="116">
        <v>0.36</v>
      </c>
      <c r="I2896" s="116">
        <v>0.57999999999999996</v>
      </c>
      <c r="J2896" s="116" t="s">
        <v>268</v>
      </c>
      <c r="K2896" s="116">
        <v>0.1297614718349</v>
      </c>
      <c r="L2896" s="116">
        <v>3867.26291025708</v>
      </c>
      <c r="M2896" s="116">
        <v>10.848483166253301</v>
      </c>
      <c r="N2896" s="116">
        <v>2.0031741153776199</v>
      </c>
      <c r="O2896" s="116">
        <v>1.4077151428292201</v>
      </c>
      <c r="P2896" s="116">
        <v>0.25993482155297998</v>
      </c>
      <c r="Q2896" s="116">
        <v>501.82172720749702</v>
      </c>
      <c r="R2896" s="116">
        <v>1210</v>
      </c>
      <c r="S2896" s="116" t="s">
        <v>318</v>
      </c>
      <c r="T2896" s="116">
        <v>1210</v>
      </c>
      <c r="U2896" s="116" t="s">
        <v>268</v>
      </c>
      <c r="V2896" s="116" t="s">
        <v>268</v>
      </c>
      <c r="Z2896" s="116">
        <v>0</v>
      </c>
      <c r="AA2896" s="116">
        <v>1</v>
      </c>
      <c r="AB2896" s="116">
        <v>1.4077151428292201</v>
      </c>
      <c r="AC2896" s="116">
        <v>0.25993482155297998</v>
      </c>
      <c r="AD2896" s="116">
        <v>501.82172720749702</v>
      </c>
      <c r="AF2896" s="116">
        <v>-1</v>
      </c>
      <c r="AG2896" s="116">
        <v>-1</v>
      </c>
      <c r="AH2896" s="116">
        <v>-1</v>
      </c>
      <c r="AI2896" s="116">
        <v>-1</v>
      </c>
      <c r="AJ2896" s="116">
        <v>0</v>
      </c>
      <c r="AM2896" s="116" t="s">
        <v>319</v>
      </c>
      <c r="AN2896" s="116">
        <v>-1</v>
      </c>
      <c r="AQ2896" s="116">
        <v>778</v>
      </c>
      <c r="AR2896" s="116" t="s">
        <v>329</v>
      </c>
      <c r="AS2896" s="116" t="s">
        <v>250</v>
      </c>
      <c r="AT2896" s="116" t="s">
        <v>268</v>
      </c>
      <c r="AV2896" s="116">
        <v>93.232981383337204</v>
      </c>
      <c r="AW2896" s="116">
        <v>0.4069924795</v>
      </c>
    </row>
    <row r="2897" spans="1:49" x14ac:dyDescent="0.25">
      <c r="A2897" s="127">
        <v>210000</v>
      </c>
      <c r="B2897" s="127">
        <v>820000</v>
      </c>
      <c r="C2897" s="127">
        <v>820000</v>
      </c>
      <c r="D2897" s="116" t="s">
        <v>314</v>
      </c>
      <c r="E2897" s="116" t="s">
        <v>315</v>
      </c>
      <c r="F2897" s="116" t="s">
        <v>316</v>
      </c>
      <c r="G2897" s="116" t="s">
        <v>317</v>
      </c>
      <c r="H2897" s="116">
        <v>0.36</v>
      </c>
      <c r="I2897" s="116">
        <v>0.57999999999999996</v>
      </c>
      <c r="J2897" s="116" t="s">
        <v>268</v>
      </c>
      <c r="K2897" s="116">
        <v>0.17833999054281999</v>
      </c>
      <c r="L2897" s="116">
        <v>3867.26291025708</v>
      </c>
      <c r="M2897" s="116">
        <v>10.848483166253301</v>
      </c>
      <c r="N2897" s="116">
        <v>2.0031741153776199</v>
      </c>
      <c r="O2897" s="116">
        <v>1.93471838527364</v>
      </c>
      <c r="P2897" s="116">
        <v>0.35724605279207999</v>
      </c>
      <c r="Q2897" s="116">
        <v>689.68763084187401</v>
      </c>
      <c r="R2897" s="116">
        <v>1310</v>
      </c>
      <c r="S2897" s="116" t="s">
        <v>318</v>
      </c>
      <c r="T2897" s="116">
        <v>1310</v>
      </c>
      <c r="U2897" s="116" t="s">
        <v>268</v>
      </c>
      <c r="V2897" s="116" t="s">
        <v>268</v>
      </c>
      <c r="Z2897" s="116">
        <v>0</v>
      </c>
      <c r="AA2897" s="116">
        <v>1</v>
      </c>
      <c r="AB2897" s="116">
        <v>1.93471838527364</v>
      </c>
      <c r="AC2897" s="116">
        <v>0.35724605279207999</v>
      </c>
      <c r="AD2897" s="116">
        <v>689.68763084187401</v>
      </c>
      <c r="AF2897" s="116">
        <v>-1</v>
      </c>
      <c r="AG2897" s="116">
        <v>-1</v>
      </c>
      <c r="AH2897" s="116">
        <v>-1</v>
      </c>
      <c r="AI2897" s="116">
        <v>-1</v>
      </c>
      <c r="AJ2897" s="116">
        <v>0</v>
      </c>
      <c r="AM2897" s="116" t="s">
        <v>319</v>
      </c>
      <c r="AN2897" s="116">
        <v>-1</v>
      </c>
      <c r="AQ2897" s="116">
        <v>778</v>
      </c>
      <c r="AR2897" s="116" t="s">
        <v>329</v>
      </c>
      <c r="AS2897" s="116" t="s">
        <v>250</v>
      </c>
      <c r="AT2897" s="116" t="s">
        <v>268</v>
      </c>
      <c r="AV2897" s="116">
        <v>107.47126341596901</v>
      </c>
      <c r="AW2897" s="116">
        <v>0.55935736479999998</v>
      </c>
    </row>
    <row r="2898" spans="1:49" x14ac:dyDescent="0.25">
      <c r="A2898" s="127">
        <v>210000</v>
      </c>
      <c r="B2898" s="127">
        <v>820000</v>
      </c>
      <c r="C2898" s="127">
        <v>820000</v>
      </c>
      <c r="D2898" s="116" t="s">
        <v>314</v>
      </c>
      <c r="E2898" s="116" t="s">
        <v>315</v>
      </c>
      <c r="F2898" s="116" t="s">
        <v>316</v>
      </c>
      <c r="G2898" s="116" t="s">
        <v>317</v>
      </c>
      <c r="H2898" s="116">
        <v>0.36</v>
      </c>
      <c r="I2898" s="116">
        <v>0.57999999999999996</v>
      </c>
      <c r="J2898" s="116" t="s">
        <v>268</v>
      </c>
      <c r="K2898" s="116">
        <v>0.27919581465978999</v>
      </c>
      <c r="L2898" s="116">
        <v>3867.26291025708</v>
      </c>
      <c r="M2898" s="116">
        <v>10.848483166253301</v>
      </c>
      <c r="N2898" s="116">
        <v>2.0031741153776199</v>
      </c>
      <c r="O2898" s="116">
        <v>3.0288510954251899</v>
      </c>
      <c r="P2898" s="116">
        <v>0.55927782904826995</v>
      </c>
      <c r="Q2898" s="116">
        <v>1079.7236187328399</v>
      </c>
      <c r="R2898" s="116">
        <v>1310</v>
      </c>
      <c r="S2898" s="116" t="s">
        <v>318</v>
      </c>
      <c r="T2898" s="116">
        <v>1310</v>
      </c>
      <c r="U2898" s="116" t="s">
        <v>268</v>
      </c>
      <c r="V2898" s="116" t="s">
        <v>268</v>
      </c>
      <c r="Z2898" s="116">
        <v>0</v>
      </c>
      <c r="AA2898" s="116">
        <v>1</v>
      </c>
      <c r="AB2898" s="116">
        <v>3.0288510954251899</v>
      </c>
      <c r="AC2898" s="116">
        <v>0.55927782904826995</v>
      </c>
      <c r="AD2898" s="116">
        <v>1079.7236187328399</v>
      </c>
      <c r="AF2898" s="116">
        <v>-1</v>
      </c>
      <c r="AG2898" s="116">
        <v>-1</v>
      </c>
      <c r="AH2898" s="116">
        <v>-1</v>
      </c>
      <c r="AI2898" s="116">
        <v>-1</v>
      </c>
      <c r="AJ2898" s="116">
        <v>0</v>
      </c>
      <c r="AM2898" s="116" t="s">
        <v>319</v>
      </c>
      <c r="AN2898" s="116">
        <v>-1</v>
      </c>
      <c r="AQ2898" s="116">
        <v>778</v>
      </c>
      <c r="AR2898" s="116" t="s">
        <v>329</v>
      </c>
      <c r="AS2898" s="116" t="s">
        <v>250</v>
      </c>
      <c r="AT2898" s="116" t="s">
        <v>268</v>
      </c>
      <c r="AV2898" s="116">
        <v>145.19985437404699</v>
      </c>
      <c r="AW2898" s="116">
        <v>0.87568825530000005</v>
      </c>
    </row>
    <row r="2899" spans="1:49" x14ac:dyDescent="0.25">
      <c r="A2899" s="127">
        <v>210000</v>
      </c>
      <c r="B2899" s="127">
        <v>820000</v>
      </c>
      <c r="C2899" s="127">
        <v>820000</v>
      </c>
      <c r="D2899" s="116" t="s">
        <v>314</v>
      </c>
      <c r="E2899" s="116" t="s">
        <v>315</v>
      </c>
      <c r="F2899" s="116" t="s">
        <v>316</v>
      </c>
      <c r="G2899" s="116" t="s">
        <v>317</v>
      </c>
      <c r="H2899" s="116">
        <v>0.36</v>
      </c>
      <c r="I2899" s="116">
        <v>0.57999999999999996</v>
      </c>
      <c r="J2899" s="116" t="s">
        <v>268</v>
      </c>
      <c r="K2899" s="116">
        <v>3.0466176791470002E-2</v>
      </c>
      <c r="L2899" s="116">
        <v>3867.26291025708</v>
      </c>
      <c r="M2899" s="116">
        <v>10.848483166253301</v>
      </c>
      <c r="N2899" s="116">
        <v>2.0031741153776199</v>
      </c>
      <c r="O2899" s="116">
        <v>0.33051180606245001</v>
      </c>
      <c r="P2899" s="116">
        <v>6.10290567432E-2</v>
      </c>
      <c r="Q2899" s="116">
        <v>117.82071552302099</v>
      </c>
      <c r="R2899" s="116">
        <v>1310</v>
      </c>
      <c r="S2899" s="116" t="s">
        <v>318</v>
      </c>
      <c r="T2899" s="116">
        <v>1310</v>
      </c>
      <c r="U2899" s="116" t="s">
        <v>268</v>
      </c>
      <c r="V2899" s="116" t="s">
        <v>268</v>
      </c>
      <c r="Z2899" s="116">
        <v>0</v>
      </c>
      <c r="AA2899" s="116">
        <v>1</v>
      </c>
      <c r="AB2899" s="116">
        <v>0.33051180606245001</v>
      </c>
      <c r="AC2899" s="116">
        <v>6.10290567432E-2</v>
      </c>
      <c r="AD2899" s="116">
        <v>117.82071552302</v>
      </c>
      <c r="AF2899" s="116">
        <v>-1</v>
      </c>
      <c r="AG2899" s="116">
        <v>-1</v>
      </c>
      <c r="AH2899" s="116">
        <v>-1</v>
      </c>
      <c r="AI2899" s="116">
        <v>-1</v>
      </c>
      <c r="AJ2899" s="116">
        <v>0</v>
      </c>
      <c r="AM2899" s="116" t="s">
        <v>319</v>
      </c>
      <c r="AN2899" s="116">
        <v>-1</v>
      </c>
      <c r="AQ2899" s="116">
        <v>778</v>
      </c>
      <c r="AR2899" s="116" t="s">
        <v>329</v>
      </c>
      <c r="AS2899" s="116" t="s">
        <v>250</v>
      </c>
      <c r="AT2899" s="116" t="s">
        <v>268</v>
      </c>
      <c r="AV2899" s="116">
        <v>64.360346953220102</v>
      </c>
      <c r="AW2899" s="116">
        <v>9.5556135900000005E-2</v>
      </c>
    </row>
    <row r="2900" spans="1:49" x14ac:dyDescent="0.25">
      <c r="A2900" s="127">
        <v>210000</v>
      </c>
      <c r="B2900" s="127">
        <v>830000</v>
      </c>
      <c r="C2900" s="127">
        <v>830000</v>
      </c>
      <c r="D2900" s="116" t="s">
        <v>314</v>
      </c>
      <c r="E2900" s="116" t="s">
        <v>315</v>
      </c>
      <c r="F2900" s="116" t="s">
        <v>316</v>
      </c>
      <c r="G2900" s="116" t="s">
        <v>317</v>
      </c>
      <c r="H2900" s="116">
        <v>0.36</v>
      </c>
      <c r="I2900" s="116">
        <v>0.57999999999999996</v>
      </c>
      <c r="J2900" s="116" t="s">
        <v>268</v>
      </c>
      <c r="K2900" s="116">
        <v>0.29025754944781001</v>
      </c>
      <c r="L2900" s="116">
        <v>3840.4158441289901</v>
      </c>
      <c r="M2900" s="116">
        <v>11.309631078363401</v>
      </c>
      <c r="N2900" s="116">
        <v>2.0348861519074801</v>
      </c>
      <c r="O2900" s="116">
        <v>3.2827058019645499</v>
      </c>
      <c r="P2900" s="116">
        <v>0.59064106785795001</v>
      </c>
      <c r="Q2900" s="116">
        <v>1114.7096917774199</v>
      </c>
      <c r="R2900" s="116">
        <v>1210</v>
      </c>
      <c r="S2900" s="116" t="s">
        <v>318</v>
      </c>
      <c r="T2900" s="116">
        <v>1210</v>
      </c>
      <c r="U2900" s="116" t="s">
        <v>268</v>
      </c>
      <c r="V2900" s="116" t="s">
        <v>268</v>
      </c>
      <c r="Z2900" s="116">
        <v>0</v>
      </c>
      <c r="AA2900" s="116">
        <v>1</v>
      </c>
      <c r="AB2900" s="116">
        <v>3.2827058019645499</v>
      </c>
      <c r="AC2900" s="116">
        <v>0.59064106785795001</v>
      </c>
      <c r="AD2900" s="116">
        <v>1114.7096917774199</v>
      </c>
      <c r="AF2900" s="116">
        <v>-1</v>
      </c>
      <c r="AG2900" s="116">
        <v>-1</v>
      </c>
      <c r="AH2900" s="116">
        <v>-1</v>
      </c>
      <c r="AI2900" s="116">
        <v>-1</v>
      </c>
      <c r="AJ2900" s="116">
        <v>0</v>
      </c>
      <c r="AM2900" s="116" t="s">
        <v>319</v>
      </c>
      <c r="AN2900" s="116">
        <v>-1</v>
      </c>
      <c r="AQ2900" s="116">
        <v>778</v>
      </c>
      <c r="AR2900" s="116" t="s">
        <v>329</v>
      </c>
      <c r="AS2900" s="116" t="s">
        <v>250</v>
      </c>
      <c r="AT2900" s="116" t="s">
        <v>268</v>
      </c>
      <c r="AV2900" s="116">
        <v>200.14825157460101</v>
      </c>
      <c r="AW2900" s="116">
        <v>0.90406301040000003</v>
      </c>
    </row>
    <row r="2901" spans="1:49" x14ac:dyDescent="0.25">
      <c r="A2901" s="127">
        <v>210000</v>
      </c>
      <c r="B2901" s="127">
        <v>830000</v>
      </c>
      <c r="C2901" s="127">
        <v>830000</v>
      </c>
      <c r="D2901" s="116" t="s">
        <v>314</v>
      </c>
      <c r="E2901" s="116" t="s">
        <v>315</v>
      </c>
      <c r="F2901" s="116" t="s">
        <v>316</v>
      </c>
      <c r="G2901" s="116" t="s">
        <v>317</v>
      </c>
      <c r="H2901" s="116">
        <v>0.36</v>
      </c>
      <c r="I2901" s="116">
        <v>0.57999999999999996</v>
      </c>
      <c r="J2901" s="116" t="s">
        <v>268</v>
      </c>
      <c r="K2901" s="116">
        <v>0.31424072460334002</v>
      </c>
      <c r="L2901" s="116">
        <v>3840.4158441289901</v>
      </c>
      <c r="M2901" s="116">
        <v>11.309631078363401</v>
      </c>
      <c r="N2901" s="116">
        <v>2.0348861519074801</v>
      </c>
      <c r="O2901" s="116">
        <v>3.5539466650614702</v>
      </c>
      <c r="P2901" s="116">
        <v>0.63944409886071996</v>
      </c>
      <c r="Q2901" s="116">
        <v>1206.81505763727</v>
      </c>
      <c r="R2901" s="116">
        <v>1310</v>
      </c>
      <c r="S2901" s="116" t="s">
        <v>318</v>
      </c>
      <c r="T2901" s="116">
        <v>1310</v>
      </c>
      <c r="U2901" s="116" t="s">
        <v>268</v>
      </c>
      <c r="V2901" s="116" t="s">
        <v>268</v>
      </c>
      <c r="Z2901" s="116">
        <v>0</v>
      </c>
      <c r="AA2901" s="116">
        <v>1</v>
      </c>
      <c r="AB2901" s="116">
        <v>3.5539466650614702</v>
      </c>
      <c r="AC2901" s="116">
        <v>0.63944409886071996</v>
      </c>
      <c r="AD2901" s="116">
        <v>1206.81505763727</v>
      </c>
      <c r="AF2901" s="116">
        <v>-1</v>
      </c>
      <c r="AG2901" s="116">
        <v>-1</v>
      </c>
      <c r="AH2901" s="116">
        <v>-1</v>
      </c>
      <c r="AI2901" s="116">
        <v>-1</v>
      </c>
      <c r="AJ2901" s="116">
        <v>0</v>
      </c>
      <c r="AM2901" s="116" t="s">
        <v>319</v>
      </c>
      <c r="AN2901" s="116">
        <v>-1</v>
      </c>
      <c r="AQ2901" s="116">
        <v>778</v>
      </c>
      <c r="AR2901" s="116" t="s">
        <v>329</v>
      </c>
      <c r="AS2901" s="116" t="s">
        <v>250</v>
      </c>
      <c r="AT2901" s="116" t="s">
        <v>268</v>
      </c>
      <c r="AV2901" s="116">
        <v>148.81813278087199</v>
      </c>
      <c r="AW2901" s="116">
        <v>0.97876322599999999</v>
      </c>
    </row>
    <row r="2902" spans="1:49" x14ac:dyDescent="0.25">
      <c r="A2902" s="127">
        <v>210000</v>
      </c>
      <c r="B2902" s="127">
        <v>830000</v>
      </c>
      <c r="C2902" s="127">
        <v>830000</v>
      </c>
      <c r="D2902" s="116" t="s">
        <v>314</v>
      </c>
      <c r="E2902" s="116" t="s">
        <v>315</v>
      </c>
      <c r="F2902" s="116" t="s">
        <v>316</v>
      </c>
      <c r="G2902" s="116" t="s">
        <v>317</v>
      </c>
      <c r="H2902" s="116">
        <v>0.36</v>
      </c>
      <c r="I2902" s="116">
        <v>0.57999999999999996</v>
      </c>
      <c r="J2902" s="116" t="s">
        <v>268</v>
      </c>
      <c r="K2902" s="116">
        <v>1.3265179547710001E-2</v>
      </c>
      <c r="L2902" s="116">
        <v>3840.4158441289901</v>
      </c>
      <c r="M2902" s="116">
        <v>11.309631078363401</v>
      </c>
      <c r="N2902" s="116">
        <v>2.0348861519074801</v>
      </c>
      <c r="O2902" s="116">
        <v>0.15002428687288999</v>
      </c>
      <c r="P2902" s="116">
        <v>2.699313016421E-2</v>
      </c>
      <c r="Q2902" s="116">
        <v>50.943805710256697</v>
      </c>
      <c r="R2902" s="116">
        <v>1310</v>
      </c>
      <c r="S2902" s="116" t="s">
        <v>318</v>
      </c>
      <c r="T2902" s="116">
        <v>1310</v>
      </c>
      <c r="U2902" s="116" t="s">
        <v>268</v>
      </c>
      <c r="V2902" s="116" t="s">
        <v>268</v>
      </c>
      <c r="Z2902" s="116">
        <v>0</v>
      </c>
      <c r="AA2902" s="116">
        <v>1</v>
      </c>
      <c r="AB2902" s="116">
        <v>0.15002428687288999</v>
      </c>
      <c r="AC2902" s="116">
        <v>2.699313016421E-2</v>
      </c>
      <c r="AD2902" s="116">
        <v>50.943805710256001</v>
      </c>
      <c r="AF2902" s="116">
        <v>-1</v>
      </c>
      <c r="AG2902" s="116">
        <v>-1</v>
      </c>
      <c r="AH2902" s="116">
        <v>-1</v>
      </c>
      <c r="AI2902" s="116">
        <v>-1</v>
      </c>
      <c r="AJ2902" s="116">
        <v>0</v>
      </c>
      <c r="AM2902" s="116" t="s">
        <v>319</v>
      </c>
      <c r="AN2902" s="116">
        <v>-1</v>
      </c>
      <c r="AQ2902" s="116">
        <v>778</v>
      </c>
      <c r="AR2902" s="116" t="s">
        <v>329</v>
      </c>
      <c r="AS2902" s="116" t="s">
        <v>250</v>
      </c>
      <c r="AT2902" s="116" t="s">
        <v>268</v>
      </c>
      <c r="AV2902" s="116">
        <v>32.996681030574599</v>
      </c>
      <c r="AW2902" s="116">
        <v>4.1316955199999998E-2</v>
      </c>
    </row>
    <row r="2903" spans="1:49" x14ac:dyDescent="0.25">
      <c r="A2903" s="127">
        <v>210000</v>
      </c>
      <c r="B2903" s="127">
        <v>830000</v>
      </c>
      <c r="C2903" s="127">
        <v>830000</v>
      </c>
      <c r="D2903" s="116" t="s">
        <v>314</v>
      </c>
      <c r="E2903" s="116" t="s">
        <v>315</v>
      </c>
      <c r="F2903" s="116" t="s">
        <v>316</v>
      </c>
      <c r="G2903" s="116" t="s">
        <v>317</v>
      </c>
      <c r="H2903" s="116">
        <v>0.36</v>
      </c>
      <c r="I2903" s="116">
        <v>0.57999999999999996</v>
      </c>
      <c r="J2903" s="116" t="s">
        <v>268</v>
      </c>
      <c r="K2903" s="116">
        <v>0.22649043871651001</v>
      </c>
      <c r="L2903" s="116">
        <v>3789.5653231484598</v>
      </c>
      <c r="M2903" s="116">
        <v>10.299528919638</v>
      </c>
      <c r="N2903" s="116">
        <v>1.63938872602911</v>
      </c>
      <c r="O2903" s="116">
        <v>2.3327448235822801</v>
      </c>
      <c r="P2903" s="116">
        <v>0.37130587178523999</v>
      </c>
      <c r="Q2903" s="116">
        <v>858.30031258479596</v>
      </c>
      <c r="R2903" s="116">
        <v>1210</v>
      </c>
      <c r="S2903" s="116" t="s">
        <v>318</v>
      </c>
      <c r="T2903" s="116">
        <v>1210</v>
      </c>
      <c r="U2903" s="116" t="s">
        <v>268</v>
      </c>
      <c r="V2903" s="116" t="s">
        <v>268</v>
      </c>
      <c r="Z2903" s="116">
        <v>0</v>
      </c>
      <c r="AA2903" s="116">
        <v>1</v>
      </c>
      <c r="AB2903" s="116">
        <v>2.3327448235822801</v>
      </c>
      <c r="AC2903" s="116">
        <v>0.37130587178523999</v>
      </c>
      <c r="AD2903" s="116">
        <v>1432.45854578594</v>
      </c>
      <c r="AF2903" s="116">
        <v>-1</v>
      </c>
      <c r="AG2903" s="116">
        <v>-1</v>
      </c>
      <c r="AH2903" s="116">
        <v>-1</v>
      </c>
      <c r="AI2903" s="116">
        <v>-1</v>
      </c>
      <c r="AJ2903" s="116">
        <v>0</v>
      </c>
      <c r="AM2903" s="116" t="s">
        <v>319</v>
      </c>
      <c r="AN2903" s="116">
        <v>-1</v>
      </c>
      <c r="AQ2903" s="116">
        <v>778</v>
      </c>
      <c r="AR2903" s="116" t="s">
        <v>329</v>
      </c>
      <c r="AS2903" s="116" t="s">
        <v>250</v>
      </c>
      <c r="AT2903" s="116" t="s">
        <v>268</v>
      </c>
      <c r="AV2903" s="116">
        <v>157.341608152661</v>
      </c>
      <c r="AW2903" s="116">
        <v>1.161766866</v>
      </c>
    </row>
    <row r="2904" spans="1:49" x14ac:dyDescent="0.25">
      <c r="A2904" s="127">
        <v>210000</v>
      </c>
      <c r="B2904" s="127">
        <v>830000</v>
      </c>
      <c r="C2904" s="127">
        <v>830000</v>
      </c>
      <c r="D2904" s="116" t="s">
        <v>314</v>
      </c>
      <c r="E2904" s="116" t="s">
        <v>315</v>
      </c>
      <c r="F2904" s="116" t="s">
        <v>316</v>
      </c>
      <c r="G2904" s="116" t="s">
        <v>317</v>
      </c>
      <c r="H2904" s="116">
        <v>0.36</v>
      </c>
      <c r="I2904" s="116">
        <v>0.57999999999999996</v>
      </c>
      <c r="J2904" s="116" t="s">
        <v>268</v>
      </c>
      <c r="K2904" s="116">
        <v>3.9945001412420002E-2</v>
      </c>
      <c r="L2904" s="116">
        <v>3789.5653231484598</v>
      </c>
      <c r="M2904" s="116">
        <v>10.299528919638</v>
      </c>
      <c r="N2904" s="116">
        <v>1.63938872602911</v>
      </c>
      <c r="O2904" s="116">
        <v>0.41141469724222002</v>
      </c>
      <c r="P2904" s="116">
        <v>6.5485384976740002E-2</v>
      </c>
      <c r="Q2904" s="116">
        <v>151.37419218563099</v>
      </c>
      <c r="R2904" s="116">
        <v>1310</v>
      </c>
      <c r="S2904" s="116" t="s">
        <v>318</v>
      </c>
      <c r="T2904" s="116">
        <v>1310</v>
      </c>
      <c r="U2904" s="116" t="s">
        <v>268</v>
      </c>
      <c r="V2904" s="116" t="s">
        <v>268</v>
      </c>
      <c r="Z2904" s="116">
        <v>0</v>
      </c>
      <c r="AA2904" s="116">
        <v>1</v>
      </c>
      <c r="AB2904" s="116">
        <v>0.41141469724222002</v>
      </c>
      <c r="AC2904" s="116">
        <v>6.5485384976740002E-2</v>
      </c>
      <c r="AD2904" s="116">
        <v>151.37419218563201</v>
      </c>
      <c r="AF2904" s="116">
        <v>-1</v>
      </c>
      <c r="AG2904" s="116">
        <v>-1</v>
      </c>
      <c r="AH2904" s="116">
        <v>-1</v>
      </c>
      <c r="AI2904" s="116">
        <v>-1</v>
      </c>
      <c r="AJ2904" s="116">
        <v>0</v>
      </c>
      <c r="AM2904" s="116" t="s">
        <v>319</v>
      </c>
      <c r="AN2904" s="116">
        <v>-1</v>
      </c>
      <c r="AQ2904" s="116">
        <v>778</v>
      </c>
      <c r="AR2904" s="116" t="s">
        <v>329</v>
      </c>
      <c r="AS2904" s="116" t="s">
        <v>250</v>
      </c>
      <c r="AT2904" s="116" t="s">
        <v>268</v>
      </c>
      <c r="AV2904" s="116">
        <v>52.266841808669398</v>
      </c>
      <c r="AW2904" s="116">
        <v>0.12276901229999999</v>
      </c>
    </row>
    <row r="2905" spans="1:49" x14ac:dyDescent="0.25">
      <c r="A2905" s="127">
        <v>210000</v>
      </c>
      <c r="B2905" s="127">
        <v>830000</v>
      </c>
      <c r="C2905" s="127">
        <v>830000</v>
      </c>
      <c r="D2905" s="116" t="s">
        <v>314</v>
      </c>
      <c r="E2905" s="116" t="s">
        <v>315</v>
      </c>
      <c r="F2905" s="116" t="s">
        <v>316</v>
      </c>
      <c r="G2905" s="116" t="s">
        <v>317</v>
      </c>
      <c r="H2905" s="116">
        <v>0.36</v>
      </c>
      <c r="I2905" s="116">
        <v>0.57999999999999996</v>
      </c>
      <c r="J2905" s="116" t="s">
        <v>268</v>
      </c>
      <c r="K2905" s="116">
        <v>8.8709722389830006E-2</v>
      </c>
      <c r="L2905" s="116">
        <v>3789.5653231484598</v>
      </c>
      <c r="M2905" s="116">
        <v>10.299528919638</v>
      </c>
      <c r="N2905" s="116">
        <v>1.63938872602911</v>
      </c>
      <c r="O2905" s="116">
        <v>0.91366835120714995</v>
      </c>
      <c r="P2905" s="116">
        <v>0.14542971877506</v>
      </c>
      <c r="Q2905" s="116">
        <v>336.17128779463798</v>
      </c>
      <c r="R2905" s="116">
        <v>1310</v>
      </c>
      <c r="S2905" s="116" t="s">
        <v>318</v>
      </c>
      <c r="T2905" s="116">
        <v>1310</v>
      </c>
      <c r="U2905" s="116" t="s">
        <v>268</v>
      </c>
      <c r="V2905" s="116" t="s">
        <v>268</v>
      </c>
      <c r="Z2905" s="116">
        <v>0</v>
      </c>
      <c r="AA2905" s="116">
        <v>1</v>
      </c>
      <c r="AB2905" s="116">
        <v>0.91366835120714995</v>
      </c>
      <c r="AC2905" s="116">
        <v>0.14542971877506</v>
      </c>
      <c r="AD2905" s="116">
        <v>336.17128779463599</v>
      </c>
      <c r="AF2905" s="116">
        <v>-1</v>
      </c>
      <c r="AG2905" s="116">
        <v>-1</v>
      </c>
      <c r="AH2905" s="116">
        <v>-1</v>
      </c>
      <c r="AI2905" s="116">
        <v>-1</v>
      </c>
      <c r="AJ2905" s="116">
        <v>0</v>
      </c>
      <c r="AM2905" s="116" t="s">
        <v>319</v>
      </c>
      <c r="AN2905" s="116">
        <v>-1</v>
      </c>
      <c r="AQ2905" s="116">
        <v>778</v>
      </c>
      <c r="AR2905" s="116" t="s">
        <v>329</v>
      </c>
      <c r="AS2905" s="116" t="s">
        <v>250</v>
      </c>
      <c r="AT2905" s="116" t="s">
        <v>268</v>
      </c>
      <c r="AV2905" s="116">
        <v>76.452121635489405</v>
      </c>
      <c r="AW2905" s="116">
        <v>0.27264500229999999</v>
      </c>
    </row>
    <row r="2906" spans="1:49" x14ac:dyDescent="0.25">
      <c r="A2906" s="127">
        <v>210000</v>
      </c>
      <c r="B2906" s="127">
        <v>830000</v>
      </c>
      <c r="C2906" s="127">
        <v>830000</v>
      </c>
      <c r="D2906" s="116" t="s">
        <v>314</v>
      </c>
      <c r="E2906" s="116" t="s">
        <v>315</v>
      </c>
      <c r="F2906" s="116" t="s">
        <v>316</v>
      </c>
      <c r="G2906" s="116" t="s">
        <v>317</v>
      </c>
      <c r="H2906" s="116">
        <v>0.36</v>
      </c>
      <c r="I2906" s="116">
        <v>0.57999999999999996</v>
      </c>
      <c r="J2906" s="116" t="s">
        <v>268</v>
      </c>
      <c r="K2906" s="116">
        <v>0.2325148960515</v>
      </c>
      <c r="L2906" s="116">
        <v>3857.0162196481001</v>
      </c>
      <c r="M2906" s="116">
        <v>11.5109294770422</v>
      </c>
      <c r="N2906" s="116">
        <v>2.1259206078498298</v>
      </c>
      <c r="O2906" s="116">
        <v>2.6764625708107102</v>
      </c>
      <c r="P2906" s="116">
        <v>0.49430820914795998</v>
      </c>
      <c r="Q2906" s="116">
        <v>896.81372538045798</v>
      </c>
      <c r="R2906" s="116">
        <v>1210</v>
      </c>
      <c r="S2906" s="116" t="s">
        <v>318</v>
      </c>
      <c r="T2906" s="116">
        <v>1210</v>
      </c>
      <c r="U2906" s="116" t="s">
        <v>268</v>
      </c>
      <c r="V2906" s="116" t="s">
        <v>268</v>
      </c>
      <c r="Z2906" s="116">
        <v>0</v>
      </c>
      <c r="AA2906" s="116">
        <v>1</v>
      </c>
      <c r="AB2906" s="116">
        <v>2.6764625708107102</v>
      </c>
      <c r="AC2906" s="116">
        <v>0.49430820914795998</v>
      </c>
      <c r="AD2906" s="116">
        <v>896.81372538045798</v>
      </c>
      <c r="AF2906" s="116">
        <v>-1</v>
      </c>
      <c r="AG2906" s="116">
        <v>-1</v>
      </c>
      <c r="AH2906" s="116">
        <v>-1</v>
      </c>
      <c r="AI2906" s="116">
        <v>-1</v>
      </c>
      <c r="AJ2906" s="116">
        <v>0</v>
      </c>
      <c r="AM2906" s="116" t="s">
        <v>319</v>
      </c>
      <c r="AN2906" s="116">
        <v>-1</v>
      </c>
      <c r="AQ2906" s="116">
        <v>778</v>
      </c>
      <c r="AR2906" s="116" t="s">
        <v>329</v>
      </c>
      <c r="AS2906" s="116" t="s">
        <v>250</v>
      </c>
      <c r="AT2906" s="116" t="s">
        <v>268</v>
      </c>
      <c r="AV2906" s="116">
        <v>137.653432918265</v>
      </c>
      <c r="AW2906" s="116">
        <v>0.72734284299999996</v>
      </c>
    </row>
    <row r="2907" spans="1:49" x14ac:dyDescent="0.25">
      <c r="A2907" s="127">
        <v>210000</v>
      </c>
      <c r="B2907" s="127">
        <v>830000</v>
      </c>
      <c r="C2907" s="127">
        <v>830000</v>
      </c>
      <c r="D2907" s="116" t="s">
        <v>314</v>
      </c>
      <c r="E2907" s="116" t="s">
        <v>315</v>
      </c>
      <c r="F2907" s="116" t="s">
        <v>316</v>
      </c>
      <c r="G2907" s="116" t="s">
        <v>317</v>
      </c>
      <c r="H2907" s="116">
        <v>0.36</v>
      </c>
      <c r="I2907" s="116">
        <v>0.57999999999999996</v>
      </c>
      <c r="J2907" s="116" t="s">
        <v>268</v>
      </c>
      <c r="K2907" s="116">
        <v>0.12448858071754</v>
      </c>
      <c r="L2907" s="116">
        <v>3857.0162196481001</v>
      </c>
      <c r="M2907" s="116">
        <v>11.5109294770422</v>
      </c>
      <c r="N2907" s="116">
        <v>2.1259206078498298</v>
      </c>
      <c r="O2907" s="116">
        <v>1.4329792733367299</v>
      </c>
      <c r="P2907" s="116">
        <v>0.26465283918940002</v>
      </c>
      <c r="Q2907" s="116">
        <v>480.15447498854201</v>
      </c>
      <c r="R2907" s="116">
        <v>1310</v>
      </c>
      <c r="S2907" s="116" t="s">
        <v>318</v>
      </c>
      <c r="T2907" s="116">
        <v>1310</v>
      </c>
      <c r="U2907" s="116" t="s">
        <v>268</v>
      </c>
      <c r="V2907" s="116" t="s">
        <v>268</v>
      </c>
      <c r="Z2907" s="116">
        <v>0</v>
      </c>
      <c r="AA2907" s="116">
        <v>1</v>
      </c>
      <c r="AB2907" s="116">
        <v>1.4329792733367299</v>
      </c>
      <c r="AC2907" s="116">
        <v>0.26465283918940002</v>
      </c>
      <c r="AD2907" s="116">
        <v>480.15447498854201</v>
      </c>
      <c r="AF2907" s="116">
        <v>-1</v>
      </c>
      <c r="AG2907" s="116">
        <v>-1</v>
      </c>
      <c r="AH2907" s="116">
        <v>-1</v>
      </c>
      <c r="AI2907" s="116">
        <v>-1</v>
      </c>
      <c r="AJ2907" s="116">
        <v>0</v>
      </c>
      <c r="AM2907" s="116" t="s">
        <v>319</v>
      </c>
      <c r="AN2907" s="116">
        <v>-1</v>
      </c>
      <c r="AQ2907" s="116">
        <v>778</v>
      </c>
      <c r="AR2907" s="116" t="s">
        <v>329</v>
      </c>
      <c r="AS2907" s="116" t="s">
        <v>250</v>
      </c>
      <c r="AT2907" s="116" t="s">
        <v>268</v>
      </c>
      <c r="AV2907" s="116">
        <v>120.156037790035</v>
      </c>
      <c r="AW2907" s="116">
        <v>0.38941968770000002</v>
      </c>
    </row>
    <row r="2908" spans="1:49" x14ac:dyDescent="0.25">
      <c r="A2908" s="127">
        <v>210000</v>
      </c>
      <c r="B2908" s="127">
        <v>830000</v>
      </c>
      <c r="C2908" s="127">
        <v>830000</v>
      </c>
      <c r="D2908" s="116" t="s">
        <v>314</v>
      </c>
      <c r="E2908" s="116" t="s">
        <v>315</v>
      </c>
      <c r="F2908" s="116" t="s">
        <v>316</v>
      </c>
      <c r="G2908" s="116" t="s">
        <v>317</v>
      </c>
      <c r="H2908" s="116">
        <v>0.36</v>
      </c>
      <c r="I2908" s="116">
        <v>0.57999999999999996</v>
      </c>
      <c r="J2908" s="116" t="s">
        <v>268</v>
      </c>
      <c r="K2908" s="116">
        <v>0.26075997701392001</v>
      </c>
      <c r="L2908" s="116">
        <v>3857.0162196481001</v>
      </c>
      <c r="M2908" s="116">
        <v>11.5109294770422</v>
      </c>
      <c r="N2908" s="116">
        <v>2.1259206078498298</v>
      </c>
      <c r="O2908" s="116">
        <v>3.0015897058424699</v>
      </c>
      <c r="P2908" s="116">
        <v>0.55435500883635003</v>
      </c>
      <c r="Q2908" s="116">
        <v>1005.7554607777799</v>
      </c>
      <c r="R2908" s="116">
        <v>1310</v>
      </c>
      <c r="S2908" s="116" t="s">
        <v>318</v>
      </c>
      <c r="T2908" s="116">
        <v>1310</v>
      </c>
      <c r="U2908" s="116" t="s">
        <v>268</v>
      </c>
      <c r="V2908" s="116" t="s">
        <v>268</v>
      </c>
      <c r="Z2908" s="116">
        <v>0</v>
      </c>
      <c r="AA2908" s="116">
        <v>1</v>
      </c>
      <c r="AB2908" s="116">
        <v>3.0015897058424699</v>
      </c>
      <c r="AC2908" s="116">
        <v>0.55435500883635003</v>
      </c>
      <c r="AD2908" s="116">
        <v>1005.7554607777799</v>
      </c>
      <c r="AF2908" s="116">
        <v>-1</v>
      </c>
      <c r="AG2908" s="116">
        <v>-1</v>
      </c>
      <c r="AH2908" s="116">
        <v>-1</v>
      </c>
      <c r="AI2908" s="116">
        <v>-1</v>
      </c>
      <c r="AJ2908" s="116">
        <v>0</v>
      </c>
      <c r="AM2908" s="116" t="s">
        <v>319</v>
      </c>
      <c r="AN2908" s="116">
        <v>-1</v>
      </c>
      <c r="AQ2908" s="116">
        <v>778</v>
      </c>
      <c r="AR2908" s="116" t="s">
        <v>329</v>
      </c>
      <c r="AS2908" s="116" t="s">
        <v>250</v>
      </c>
      <c r="AT2908" s="116" t="s">
        <v>268</v>
      </c>
      <c r="AV2908" s="116">
        <v>142.22104312128701</v>
      </c>
      <c r="AW2908" s="116">
        <v>0.81569785949999996</v>
      </c>
    </row>
    <row r="2909" spans="1:49" x14ac:dyDescent="0.25">
      <c r="A2909" s="127">
        <v>210000</v>
      </c>
      <c r="B2909" s="127">
        <v>830000</v>
      </c>
      <c r="C2909" s="127">
        <v>830000</v>
      </c>
      <c r="D2909" s="116" t="s">
        <v>314</v>
      </c>
      <c r="E2909" s="116" t="s">
        <v>315</v>
      </c>
      <c r="F2909" s="116" t="s">
        <v>316</v>
      </c>
      <c r="G2909" s="116" t="s">
        <v>317</v>
      </c>
      <c r="H2909" s="116">
        <v>0.36</v>
      </c>
      <c r="I2909" s="116">
        <v>0.57999999999999996</v>
      </c>
      <c r="J2909" s="116" t="s">
        <v>330</v>
      </c>
      <c r="K2909" s="116">
        <v>2.651714895335E-2</v>
      </c>
      <c r="L2909" s="116">
        <v>3482.0182229199199</v>
      </c>
      <c r="M2909" s="116">
        <v>9.9640447165280897</v>
      </c>
      <c r="N2909" s="116">
        <v>1.7596222011600999</v>
      </c>
      <c r="O2909" s="116">
        <v>0.26421805792603997</v>
      </c>
      <c r="P2909" s="116">
        <v>4.666016400978E-2</v>
      </c>
      <c r="Q2909" s="116">
        <v>92.333195875457093</v>
      </c>
      <c r="R2909" s="116">
        <v>4110</v>
      </c>
      <c r="S2909" s="116" t="s">
        <v>331</v>
      </c>
      <c r="T2909" s="116">
        <v>4110</v>
      </c>
      <c r="U2909" s="116" t="s">
        <v>268</v>
      </c>
      <c r="V2909" s="116" t="s">
        <v>268</v>
      </c>
      <c r="Y2909" s="116" t="s">
        <v>330</v>
      </c>
      <c r="Z2909" s="116">
        <v>0</v>
      </c>
      <c r="AA2909" s="116">
        <v>1</v>
      </c>
      <c r="AB2909" s="116">
        <v>0.26421805792603997</v>
      </c>
      <c r="AC2909" s="116">
        <v>4.666016400978E-2</v>
      </c>
      <c r="AD2909" s="116">
        <v>92.333195875457804</v>
      </c>
      <c r="AF2909" s="116">
        <v>-1</v>
      </c>
      <c r="AG2909" s="116">
        <v>-1</v>
      </c>
      <c r="AH2909" s="116">
        <v>-1</v>
      </c>
      <c r="AI2909" s="116">
        <v>-1</v>
      </c>
      <c r="AJ2909" s="116">
        <v>0</v>
      </c>
      <c r="AM2909" s="116" t="s">
        <v>319</v>
      </c>
      <c r="AN2909" s="116">
        <v>-1</v>
      </c>
      <c r="AQ2909" s="116">
        <v>778</v>
      </c>
      <c r="AR2909" s="116" t="s">
        <v>329</v>
      </c>
      <c r="AS2909" s="116" t="s">
        <v>250</v>
      </c>
      <c r="AT2909" s="116" t="s">
        <v>268</v>
      </c>
      <c r="AV2909" s="116">
        <v>52.573734700491102</v>
      </c>
      <c r="AW2909" s="116">
        <v>7.4884992600000005E-2</v>
      </c>
    </row>
    <row r="2910" spans="1:49" x14ac:dyDescent="0.25">
      <c r="A2910" s="127">
        <v>210000</v>
      </c>
      <c r="B2910" s="127">
        <v>830000</v>
      </c>
      <c r="C2910" s="127">
        <v>830000</v>
      </c>
      <c r="D2910" s="116" t="s">
        <v>314</v>
      </c>
      <c r="E2910" s="116" t="s">
        <v>315</v>
      </c>
      <c r="F2910" s="116" t="s">
        <v>316</v>
      </c>
      <c r="G2910" s="116" t="s">
        <v>317</v>
      </c>
      <c r="H2910" s="116">
        <v>0.36</v>
      </c>
      <c r="I2910" s="116">
        <v>0.57999999999999996</v>
      </c>
      <c r="J2910" s="116" t="s">
        <v>332</v>
      </c>
      <c r="K2910" s="116">
        <v>5.387400124089E-2</v>
      </c>
      <c r="L2910" s="116">
        <v>3482.0182229199199</v>
      </c>
      <c r="M2910" s="116">
        <v>9.9640447165280897</v>
      </c>
      <c r="N2910" s="116">
        <v>1.7596222011600999</v>
      </c>
      <c r="O2910" s="116">
        <v>0.53680295742253004</v>
      </c>
      <c r="P2910" s="116">
        <v>9.4797888648799997E-2</v>
      </c>
      <c r="Q2910" s="116">
        <v>187.59025406239601</v>
      </c>
      <c r="R2910" s="116">
        <v>4110</v>
      </c>
      <c r="S2910" s="116" t="s">
        <v>331</v>
      </c>
      <c r="T2910" s="116">
        <v>4110</v>
      </c>
      <c r="U2910" s="116" t="s">
        <v>333</v>
      </c>
      <c r="V2910" s="116" t="s">
        <v>332</v>
      </c>
      <c r="Y2910" s="116" t="s">
        <v>330</v>
      </c>
      <c r="Z2910" s="116">
        <v>0</v>
      </c>
      <c r="AA2910" s="116">
        <v>1</v>
      </c>
      <c r="AB2910" s="116">
        <v>0.53680295742253004</v>
      </c>
      <c r="AC2910" s="116">
        <v>9.4797888648799997E-2</v>
      </c>
      <c r="AD2910" s="116">
        <v>531.64501223202399</v>
      </c>
      <c r="AF2910" s="116">
        <v>-1</v>
      </c>
      <c r="AG2910" s="116">
        <v>-1</v>
      </c>
      <c r="AH2910" s="116">
        <v>-1</v>
      </c>
      <c r="AI2910" s="116">
        <v>-1</v>
      </c>
      <c r="AJ2910" s="116">
        <v>0</v>
      </c>
      <c r="AM2910" s="116" t="s">
        <v>319</v>
      </c>
      <c r="AN2910" s="116">
        <v>-1</v>
      </c>
      <c r="AQ2910" s="116">
        <v>778</v>
      </c>
      <c r="AR2910" s="116" t="s">
        <v>329</v>
      </c>
      <c r="AS2910" s="116" t="s">
        <v>250</v>
      </c>
      <c r="AT2910" s="116" t="s">
        <v>268</v>
      </c>
      <c r="AV2910" s="116">
        <v>62.4130777444933</v>
      </c>
      <c r="AW2910" s="116">
        <v>0.43118005860000003</v>
      </c>
    </row>
    <row r="2911" spans="1:49" x14ac:dyDescent="0.25">
      <c r="A2911" s="127">
        <v>210000</v>
      </c>
      <c r="B2911" s="127">
        <v>830000</v>
      </c>
      <c r="C2911" s="127">
        <v>830000</v>
      </c>
      <c r="D2911" s="116" t="s">
        <v>314</v>
      </c>
      <c r="E2911" s="116" t="s">
        <v>315</v>
      </c>
      <c r="F2911" s="116" t="s">
        <v>316</v>
      </c>
      <c r="G2911" s="116" t="s">
        <v>317</v>
      </c>
      <c r="H2911" s="116">
        <v>0.36</v>
      </c>
      <c r="I2911" s="116">
        <v>0.57999999999999996</v>
      </c>
      <c r="J2911" s="116" t="s">
        <v>268</v>
      </c>
      <c r="K2911" s="116">
        <v>1.809927400555E-2</v>
      </c>
      <c r="L2911" s="116">
        <v>3482.0182229199199</v>
      </c>
      <c r="M2911" s="116">
        <v>9.9640447165280897</v>
      </c>
      <c r="N2911" s="116">
        <v>1.7596222011600999</v>
      </c>
      <c r="O2911" s="116">
        <v>0.18034197552803999</v>
      </c>
      <c r="P2911" s="116">
        <v>3.1847884365049997E-2</v>
      </c>
      <c r="Q2911" s="116">
        <v>63.022001908963396</v>
      </c>
      <c r="R2911" s="116">
        <v>1210</v>
      </c>
      <c r="S2911" s="116" t="s">
        <v>318</v>
      </c>
      <c r="T2911" s="116">
        <v>1210</v>
      </c>
      <c r="U2911" s="116" t="s">
        <v>268</v>
      </c>
      <c r="V2911" s="116" t="s">
        <v>268</v>
      </c>
      <c r="Z2911" s="116">
        <v>0</v>
      </c>
      <c r="AA2911" s="116">
        <v>1</v>
      </c>
      <c r="AB2911" s="116">
        <v>0.18034197552803999</v>
      </c>
      <c r="AC2911" s="116">
        <v>3.1847884365049997E-2</v>
      </c>
      <c r="AD2911" s="116">
        <v>63.022001908961997</v>
      </c>
      <c r="AF2911" s="116">
        <v>-1</v>
      </c>
      <c r="AG2911" s="116">
        <v>-1</v>
      </c>
      <c r="AH2911" s="116">
        <v>-1</v>
      </c>
      <c r="AI2911" s="116">
        <v>-1</v>
      </c>
      <c r="AJ2911" s="116">
        <v>0</v>
      </c>
      <c r="AM2911" s="116" t="s">
        <v>319</v>
      </c>
      <c r="AN2911" s="116">
        <v>-1</v>
      </c>
      <c r="AQ2911" s="116">
        <v>778</v>
      </c>
      <c r="AR2911" s="116" t="s">
        <v>329</v>
      </c>
      <c r="AS2911" s="116" t="s">
        <v>250</v>
      </c>
      <c r="AT2911" s="116" t="s">
        <v>268</v>
      </c>
      <c r="AV2911" s="116">
        <v>40.986037427249698</v>
      </c>
      <c r="AW2911" s="116">
        <v>5.1112734700000002E-2</v>
      </c>
    </row>
    <row r="2912" spans="1:49" x14ac:dyDescent="0.25">
      <c r="A2912" s="127">
        <v>210000</v>
      </c>
      <c r="B2912" s="127">
        <v>830000</v>
      </c>
      <c r="C2912" s="127">
        <v>830000</v>
      </c>
      <c r="D2912" s="116" t="s">
        <v>314</v>
      </c>
      <c r="E2912" s="116" t="s">
        <v>315</v>
      </c>
      <c r="F2912" s="116" t="s">
        <v>316</v>
      </c>
      <c r="G2912" s="116" t="s">
        <v>317</v>
      </c>
      <c r="H2912" s="116">
        <v>0.36</v>
      </c>
      <c r="I2912" s="116">
        <v>0.57999999999999996</v>
      </c>
      <c r="J2912" s="116" t="s">
        <v>268</v>
      </c>
      <c r="K2912" s="116">
        <v>0.10838178826468001</v>
      </c>
      <c r="L2912" s="116">
        <v>3482.0182229199199</v>
      </c>
      <c r="M2912" s="116">
        <v>9.9640447165280897</v>
      </c>
      <c r="N2912" s="116">
        <v>1.7596222011600999</v>
      </c>
      <c r="O2912" s="116">
        <v>1.07992098472661</v>
      </c>
      <c r="P2912" s="116">
        <v>0.19071100083197001</v>
      </c>
      <c r="Q2912" s="116">
        <v>377.387361770285</v>
      </c>
      <c r="R2912" s="116">
        <v>1320</v>
      </c>
      <c r="S2912" s="116" t="s">
        <v>334</v>
      </c>
      <c r="T2912" s="116">
        <v>1320</v>
      </c>
      <c r="U2912" s="116" t="s">
        <v>268</v>
      </c>
      <c r="V2912" s="116" t="s">
        <v>268</v>
      </c>
      <c r="Z2912" s="116">
        <v>0</v>
      </c>
      <c r="AA2912" s="116">
        <v>1</v>
      </c>
      <c r="AB2912" s="116">
        <v>1.07992098472661</v>
      </c>
      <c r="AC2912" s="116">
        <v>0.19071100083197001</v>
      </c>
      <c r="AD2912" s="116">
        <v>1402.2697488828101</v>
      </c>
      <c r="AF2912" s="116">
        <v>-1</v>
      </c>
      <c r="AG2912" s="116">
        <v>-1</v>
      </c>
      <c r="AH2912" s="116">
        <v>-1</v>
      </c>
      <c r="AI2912" s="116">
        <v>-1</v>
      </c>
      <c r="AJ2912" s="116">
        <v>0</v>
      </c>
      <c r="AM2912" s="116" t="s">
        <v>319</v>
      </c>
      <c r="AN2912" s="116">
        <v>-1</v>
      </c>
      <c r="AQ2912" s="116">
        <v>778</v>
      </c>
      <c r="AR2912" s="116" t="s">
        <v>329</v>
      </c>
      <c r="AS2912" s="116" t="s">
        <v>250</v>
      </c>
      <c r="AT2912" s="116" t="s">
        <v>268</v>
      </c>
      <c r="AV2912" s="116">
        <v>96.951906664531407</v>
      </c>
      <c r="AW2912" s="116">
        <v>1.1372828457999999</v>
      </c>
    </row>
    <row r="2913" spans="1:49" x14ac:dyDescent="0.25">
      <c r="A2913" s="127">
        <v>210000</v>
      </c>
      <c r="B2913" s="127">
        <v>830000</v>
      </c>
      <c r="C2913" s="127">
        <v>830000</v>
      </c>
      <c r="D2913" s="116" t="s">
        <v>314</v>
      </c>
      <c r="E2913" s="116" t="s">
        <v>315</v>
      </c>
      <c r="F2913" s="116" t="s">
        <v>316</v>
      </c>
      <c r="G2913" s="116" t="s">
        <v>317</v>
      </c>
      <c r="H2913" s="116">
        <v>0.36</v>
      </c>
      <c r="I2913" s="116">
        <v>0.57999999999999996</v>
      </c>
      <c r="J2913" s="116" t="s">
        <v>332</v>
      </c>
      <c r="K2913" s="116">
        <v>5.0944098690399999E-3</v>
      </c>
      <c r="L2913" s="116">
        <v>3482.0182229199199</v>
      </c>
      <c r="M2913" s="116">
        <v>9.9640447165280897</v>
      </c>
      <c r="N2913" s="116">
        <v>1.7596222011600999</v>
      </c>
      <c r="O2913" s="116">
        <v>5.0760927739459998E-2</v>
      </c>
      <c r="P2913" s="116">
        <v>8.9642367073699998E-3</v>
      </c>
      <c r="Q2913" s="116">
        <v>17.7388279990308</v>
      </c>
      <c r="R2913" s="116">
        <v>1320</v>
      </c>
      <c r="S2913" s="116" t="s">
        <v>334</v>
      </c>
      <c r="T2913" s="116">
        <v>1320</v>
      </c>
      <c r="U2913" s="116" t="s">
        <v>333</v>
      </c>
      <c r="V2913" s="116" t="s">
        <v>332</v>
      </c>
      <c r="Z2913" s="116">
        <v>0</v>
      </c>
      <c r="AA2913" s="116">
        <v>1</v>
      </c>
      <c r="AB2913" s="116">
        <v>5.0760927739459998E-2</v>
      </c>
      <c r="AC2913" s="116">
        <v>8.9642367073699998E-3</v>
      </c>
      <c r="AD2913" s="116">
        <v>61.7936446270256</v>
      </c>
      <c r="AF2913" s="116">
        <v>-1</v>
      </c>
      <c r="AG2913" s="116">
        <v>-1</v>
      </c>
      <c r="AH2913" s="116">
        <v>-1</v>
      </c>
      <c r="AI2913" s="116">
        <v>-1</v>
      </c>
      <c r="AJ2913" s="116">
        <v>0</v>
      </c>
      <c r="AM2913" s="116" t="s">
        <v>319</v>
      </c>
      <c r="AN2913" s="116">
        <v>-1</v>
      </c>
      <c r="AQ2913" s="116">
        <v>778</v>
      </c>
      <c r="AR2913" s="116" t="s">
        <v>329</v>
      </c>
      <c r="AS2913" s="116" t="s">
        <v>250</v>
      </c>
      <c r="AT2913" s="116" t="s">
        <v>268</v>
      </c>
      <c r="AV2913" s="116">
        <v>27.610244283334801</v>
      </c>
      <c r="AW2913" s="116">
        <v>5.0116500100000003E-2</v>
      </c>
    </row>
    <row r="2914" spans="1:49" x14ac:dyDescent="0.25">
      <c r="A2914" s="127">
        <v>210000</v>
      </c>
      <c r="B2914" s="127">
        <v>830000</v>
      </c>
      <c r="C2914" s="127">
        <v>830000</v>
      </c>
      <c r="D2914" s="116" t="s">
        <v>314</v>
      </c>
      <c r="E2914" s="116" t="s">
        <v>315</v>
      </c>
      <c r="F2914" s="116" t="s">
        <v>316</v>
      </c>
      <c r="G2914" s="116" t="s">
        <v>317</v>
      </c>
      <c r="H2914" s="116">
        <v>0.36</v>
      </c>
      <c r="I2914" s="116">
        <v>0.57999999999999996</v>
      </c>
      <c r="J2914" s="116" t="s">
        <v>268</v>
      </c>
      <c r="K2914" s="116">
        <v>0.37265839201689999</v>
      </c>
      <c r="L2914" s="116">
        <v>3840.3138022438802</v>
      </c>
      <c r="M2914" s="116">
        <v>11.086384221928499</v>
      </c>
      <c r="N2914" s="116">
        <v>1.91611869105572</v>
      </c>
      <c r="O2914" s="116">
        <v>4.1314341174254503</v>
      </c>
      <c r="P2914" s="116">
        <v>0.71405771032234999</v>
      </c>
      <c r="Q2914" s="116">
        <v>1431.1251663845101</v>
      </c>
      <c r="R2914" s="116">
        <v>1210</v>
      </c>
      <c r="S2914" s="116" t="s">
        <v>318</v>
      </c>
      <c r="T2914" s="116">
        <v>1210</v>
      </c>
      <c r="U2914" s="116" t="s">
        <v>268</v>
      </c>
      <c r="V2914" s="116" t="s">
        <v>268</v>
      </c>
      <c r="Z2914" s="116">
        <v>0</v>
      </c>
      <c r="AA2914" s="116">
        <v>1</v>
      </c>
      <c r="AB2914" s="116">
        <v>4.1314341174254503</v>
      </c>
      <c r="AC2914" s="116">
        <v>0.71405771032234999</v>
      </c>
      <c r="AD2914" s="116">
        <v>1431.1251663845101</v>
      </c>
      <c r="AF2914" s="116">
        <v>-1</v>
      </c>
      <c r="AG2914" s="116">
        <v>-1</v>
      </c>
      <c r="AH2914" s="116">
        <v>-1</v>
      </c>
      <c r="AI2914" s="116">
        <v>-1</v>
      </c>
      <c r="AJ2914" s="116">
        <v>0</v>
      </c>
      <c r="AM2914" s="116" t="s">
        <v>319</v>
      </c>
      <c r="AN2914" s="116">
        <v>-1</v>
      </c>
      <c r="AQ2914" s="116">
        <v>778</v>
      </c>
      <c r="AR2914" s="116" t="s">
        <v>329</v>
      </c>
      <c r="AS2914" s="116" t="s">
        <v>250</v>
      </c>
      <c r="AT2914" s="116" t="s">
        <v>268</v>
      </c>
      <c r="AV2914" s="116">
        <v>200.066914859424</v>
      </c>
      <c r="AW2914" s="116">
        <v>1.1606854552999999</v>
      </c>
    </row>
    <row r="2915" spans="1:49" x14ac:dyDescent="0.25">
      <c r="A2915" s="127">
        <v>210000</v>
      </c>
      <c r="B2915" s="127">
        <v>830000</v>
      </c>
      <c r="C2915" s="127">
        <v>830000</v>
      </c>
      <c r="D2915" s="116" t="s">
        <v>314</v>
      </c>
      <c r="E2915" s="116" t="s">
        <v>315</v>
      </c>
      <c r="F2915" s="116" t="s">
        <v>316</v>
      </c>
      <c r="G2915" s="116" t="s">
        <v>317</v>
      </c>
      <c r="H2915" s="116">
        <v>0.36</v>
      </c>
      <c r="I2915" s="116">
        <v>0.57999999999999996</v>
      </c>
      <c r="J2915" s="116" t="s">
        <v>268</v>
      </c>
      <c r="K2915" s="116">
        <v>9.5224514813849997E-2</v>
      </c>
      <c r="L2915" s="116">
        <v>3840.3138022438802</v>
      </c>
      <c r="M2915" s="116">
        <v>11.086384221928499</v>
      </c>
      <c r="N2915" s="116">
        <v>1.91611869105572</v>
      </c>
      <c r="O2915" s="116">
        <v>1.0556955585731</v>
      </c>
      <c r="P2915" s="116">
        <v>0.18246147268153001</v>
      </c>
      <c r="Q2915" s="116">
        <v>365.692018551616</v>
      </c>
      <c r="R2915" s="116">
        <v>1310</v>
      </c>
      <c r="S2915" s="116" t="s">
        <v>318</v>
      </c>
      <c r="T2915" s="116">
        <v>1310</v>
      </c>
      <c r="U2915" s="116" t="s">
        <v>268</v>
      </c>
      <c r="V2915" s="116" t="s">
        <v>268</v>
      </c>
      <c r="Z2915" s="116">
        <v>0</v>
      </c>
      <c r="AA2915" s="116">
        <v>1</v>
      </c>
      <c r="AB2915" s="116">
        <v>1.0556955585731</v>
      </c>
      <c r="AC2915" s="116">
        <v>0.18246147268153001</v>
      </c>
      <c r="AD2915" s="116">
        <v>365.692018551616</v>
      </c>
      <c r="AF2915" s="116">
        <v>-1</v>
      </c>
      <c r="AG2915" s="116">
        <v>-1</v>
      </c>
      <c r="AH2915" s="116">
        <v>-1</v>
      </c>
      <c r="AI2915" s="116">
        <v>-1</v>
      </c>
      <c r="AJ2915" s="116">
        <v>0</v>
      </c>
      <c r="AM2915" s="116" t="s">
        <v>319</v>
      </c>
      <c r="AN2915" s="116">
        <v>-1</v>
      </c>
      <c r="AQ2915" s="116">
        <v>778</v>
      </c>
      <c r="AR2915" s="116" t="s">
        <v>329</v>
      </c>
      <c r="AS2915" s="116" t="s">
        <v>250</v>
      </c>
      <c r="AT2915" s="116" t="s">
        <v>268</v>
      </c>
      <c r="AV2915" s="116">
        <v>79.329090925703099</v>
      </c>
      <c r="AW2915" s="116">
        <v>0.29658720080000001</v>
      </c>
    </row>
    <row r="2916" spans="1:49" x14ac:dyDescent="0.25">
      <c r="A2916" s="127">
        <v>210000</v>
      </c>
      <c r="B2916" s="127">
        <v>830000</v>
      </c>
      <c r="C2916" s="127">
        <v>830000</v>
      </c>
      <c r="D2916" s="116" t="s">
        <v>314</v>
      </c>
      <c r="E2916" s="116" t="s">
        <v>315</v>
      </c>
      <c r="F2916" s="116" t="s">
        <v>316</v>
      </c>
      <c r="G2916" s="116" t="s">
        <v>317</v>
      </c>
      <c r="H2916" s="116">
        <v>0.36</v>
      </c>
      <c r="I2916" s="116">
        <v>0.57999999999999996</v>
      </c>
      <c r="J2916" s="116" t="s">
        <v>268</v>
      </c>
      <c r="K2916" s="116">
        <v>4.8646293543399999E-2</v>
      </c>
      <c r="L2916" s="116">
        <v>3840.3138022438802</v>
      </c>
      <c r="M2916" s="116">
        <v>11.086384221928499</v>
      </c>
      <c r="N2916" s="116">
        <v>1.91611869105572</v>
      </c>
      <c r="O2916" s="116">
        <v>0.53931150119492</v>
      </c>
      <c r="P2916" s="116">
        <v>9.3212072309100003E-2</v>
      </c>
      <c r="Q2916" s="116">
        <v>186.817032522749</v>
      </c>
      <c r="R2916" s="116">
        <v>1310</v>
      </c>
      <c r="S2916" s="116" t="s">
        <v>318</v>
      </c>
      <c r="T2916" s="116">
        <v>1310</v>
      </c>
      <c r="U2916" s="116" t="s">
        <v>268</v>
      </c>
      <c r="V2916" s="116" t="s">
        <v>268</v>
      </c>
      <c r="Z2916" s="116">
        <v>0</v>
      </c>
      <c r="AA2916" s="116">
        <v>1</v>
      </c>
      <c r="AB2916" s="116">
        <v>0.53931150119492</v>
      </c>
      <c r="AC2916" s="116">
        <v>9.3212072309100003E-2</v>
      </c>
      <c r="AD2916" s="116">
        <v>186.817032522749</v>
      </c>
      <c r="AF2916" s="116">
        <v>-1</v>
      </c>
      <c r="AG2916" s="116">
        <v>-1</v>
      </c>
      <c r="AH2916" s="116">
        <v>-1</v>
      </c>
      <c r="AI2916" s="116">
        <v>-1</v>
      </c>
      <c r="AJ2916" s="116">
        <v>0</v>
      </c>
      <c r="AM2916" s="116" t="s">
        <v>319</v>
      </c>
      <c r="AN2916" s="116">
        <v>-1</v>
      </c>
      <c r="AQ2916" s="116">
        <v>778</v>
      </c>
      <c r="AR2916" s="116" t="s">
        <v>329</v>
      </c>
      <c r="AS2916" s="116" t="s">
        <v>250</v>
      </c>
      <c r="AT2916" s="116" t="s">
        <v>268</v>
      </c>
      <c r="AV2916" s="116">
        <v>56.707130938620203</v>
      </c>
      <c r="AW2916" s="116">
        <v>0.15151421940000001</v>
      </c>
    </row>
    <row r="2917" spans="1:49" x14ac:dyDescent="0.25">
      <c r="A2917" s="127">
        <v>210000</v>
      </c>
      <c r="B2917" s="127">
        <v>830000</v>
      </c>
      <c r="C2917" s="127">
        <v>830000</v>
      </c>
      <c r="D2917" s="116" t="s">
        <v>314</v>
      </c>
      <c r="E2917" s="116" t="s">
        <v>315</v>
      </c>
      <c r="F2917" s="116" t="s">
        <v>316</v>
      </c>
      <c r="G2917" s="116" t="s">
        <v>317</v>
      </c>
      <c r="H2917" s="116">
        <v>0.36</v>
      </c>
      <c r="I2917" s="116">
        <v>0.57999999999999996</v>
      </c>
      <c r="J2917" s="116" t="s">
        <v>268</v>
      </c>
      <c r="K2917" s="116">
        <v>0.10123425327073</v>
      </c>
      <c r="L2917" s="116">
        <v>3840.3138022438802</v>
      </c>
      <c r="M2917" s="116">
        <v>11.086384221928499</v>
      </c>
      <c r="N2917" s="116">
        <v>1.91611869105572</v>
      </c>
      <c r="O2917" s="116">
        <v>1.12232182817944</v>
      </c>
      <c r="P2917" s="116">
        <v>0.19397684486712999</v>
      </c>
      <c r="Q2917" s="116">
        <v>388.77130009547102</v>
      </c>
      <c r="R2917" s="116">
        <v>1310</v>
      </c>
      <c r="S2917" s="116" t="s">
        <v>318</v>
      </c>
      <c r="T2917" s="116">
        <v>1310</v>
      </c>
      <c r="U2917" s="116" t="s">
        <v>268</v>
      </c>
      <c r="V2917" s="116" t="s">
        <v>268</v>
      </c>
      <c r="Z2917" s="116">
        <v>0</v>
      </c>
      <c r="AA2917" s="116">
        <v>1</v>
      </c>
      <c r="AB2917" s="116">
        <v>1.12232182817944</v>
      </c>
      <c r="AC2917" s="116">
        <v>0.19397684486712999</v>
      </c>
      <c r="AD2917" s="116">
        <v>388.77130009547102</v>
      </c>
      <c r="AF2917" s="116">
        <v>-1</v>
      </c>
      <c r="AG2917" s="116">
        <v>-1</v>
      </c>
      <c r="AH2917" s="116">
        <v>-1</v>
      </c>
      <c r="AI2917" s="116">
        <v>-1</v>
      </c>
      <c r="AJ2917" s="116">
        <v>0</v>
      </c>
      <c r="AM2917" s="116" t="s">
        <v>319</v>
      </c>
      <c r="AN2917" s="116">
        <v>-1</v>
      </c>
      <c r="AQ2917" s="116">
        <v>778</v>
      </c>
      <c r="AR2917" s="116" t="s">
        <v>329</v>
      </c>
      <c r="AS2917" s="116" t="s">
        <v>250</v>
      </c>
      <c r="AT2917" s="116" t="s">
        <v>268</v>
      </c>
      <c r="AV2917" s="116">
        <v>81.691838995128904</v>
      </c>
      <c r="AW2917" s="116">
        <v>0.31530519070000002</v>
      </c>
    </row>
    <row r="2918" spans="1:49" x14ac:dyDescent="0.25">
      <c r="A2918" s="127">
        <v>210000</v>
      </c>
      <c r="B2918" s="127">
        <v>830000</v>
      </c>
      <c r="C2918" s="127">
        <v>830000</v>
      </c>
      <c r="D2918" s="116" t="s">
        <v>314</v>
      </c>
      <c r="E2918" s="116" t="s">
        <v>315</v>
      </c>
      <c r="F2918" s="116" t="s">
        <v>316</v>
      </c>
      <c r="G2918" s="116" t="s">
        <v>317</v>
      </c>
      <c r="H2918" s="116">
        <v>0.36</v>
      </c>
      <c r="I2918" s="116">
        <v>0.57999999999999996</v>
      </c>
      <c r="J2918" s="116" t="s">
        <v>268</v>
      </c>
      <c r="K2918" s="116">
        <v>0.42418144973992999</v>
      </c>
      <c r="L2918" s="116">
        <v>3866.7297359215399</v>
      </c>
      <c r="M2918" s="116">
        <v>10.100561230305701</v>
      </c>
      <c r="N2918" s="116">
        <v>1.6472381378234799</v>
      </c>
      <c r="O2918" s="116">
        <v>4.2844707058580997</v>
      </c>
      <c r="P2918" s="116">
        <v>0.69872786136887999</v>
      </c>
      <c r="Q2918" s="116">
        <v>1640.19502513572</v>
      </c>
      <c r="R2918" s="116">
        <v>1210</v>
      </c>
      <c r="S2918" s="116" t="s">
        <v>318</v>
      </c>
      <c r="T2918" s="116">
        <v>1210</v>
      </c>
      <c r="U2918" s="116" t="s">
        <v>268</v>
      </c>
      <c r="V2918" s="116" t="s">
        <v>268</v>
      </c>
      <c r="Z2918" s="116">
        <v>0</v>
      </c>
      <c r="AA2918" s="116">
        <v>1</v>
      </c>
      <c r="AB2918" s="116">
        <v>4.2844707058580997</v>
      </c>
      <c r="AC2918" s="116">
        <v>0.69872786136887999</v>
      </c>
      <c r="AD2918" s="116">
        <v>1640.19502513572</v>
      </c>
      <c r="AF2918" s="116">
        <v>-1</v>
      </c>
      <c r="AG2918" s="116">
        <v>-1</v>
      </c>
      <c r="AH2918" s="116">
        <v>-1</v>
      </c>
      <c r="AI2918" s="116">
        <v>-1</v>
      </c>
      <c r="AJ2918" s="116">
        <v>0</v>
      </c>
      <c r="AM2918" s="116" t="s">
        <v>319</v>
      </c>
      <c r="AN2918" s="116">
        <v>-1</v>
      </c>
      <c r="AQ2918" s="116">
        <v>778</v>
      </c>
      <c r="AR2918" s="116" t="s">
        <v>329</v>
      </c>
      <c r="AS2918" s="116" t="s">
        <v>250</v>
      </c>
      <c r="AT2918" s="116" t="s">
        <v>268</v>
      </c>
      <c r="AV2918" s="116">
        <v>199.990575216743</v>
      </c>
      <c r="AW2918" s="116">
        <v>1.3302473845</v>
      </c>
    </row>
    <row r="2919" spans="1:49" x14ac:dyDescent="0.25">
      <c r="A2919" s="127">
        <v>210000</v>
      </c>
      <c r="B2919" s="127">
        <v>830000</v>
      </c>
      <c r="C2919" s="127">
        <v>830000</v>
      </c>
      <c r="D2919" s="116" t="s">
        <v>314</v>
      </c>
      <c r="E2919" s="116" t="s">
        <v>315</v>
      </c>
      <c r="F2919" s="116" t="s">
        <v>316</v>
      </c>
      <c r="G2919" s="116" t="s">
        <v>317</v>
      </c>
      <c r="H2919" s="116">
        <v>0.36</v>
      </c>
      <c r="I2919" s="116">
        <v>0.57999999999999996</v>
      </c>
      <c r="J2919" s="116" t="s">
        <v>268</v>
      </c>
      <c r="K2919" s="116">
        <v>3.6498085294820001E-2</v>
      </c>
      <c r="L2919" s="116">
        <v>3866.7297359215399</v>
      </c>
      <c r="M2919" s="116">
        <v>10.100561230305701</v>
      </c>
      <c r="N2919" s="116">
        <v>1.6472381378234799</v>
      </c>
      <c r="O2919" s="116">
        <v>0.36865114530929999</v>
      </c>
      <c r="P2919" s="116">
        <v>6.0121038055170002E-2</v>
      </c>
      <c r="Q2919" s="116">
        <v>141.12823171369999</v>
      </c>
      <c r="R2919" s="116">
        <v>1310</v>
      </c>
      <c r="S2919" s="116" t="s">
        <v>318</v>
      </c>
      <c r="T2919" s="116">
        <v>1310</v>
      </c>
      <c r="U2919" s="116" t="s">
        <v>268</v>
      </c>
      <c r="V2919" s="116" t="s">
        <v>268</v>
      </c>
      <c r="Z2919" s="116">
        <v>0</v>
      </c>
      <c r="AA2919" s="116">
        <v>1</v>
      </c>
      <c r="AB2919" s="116">
        <v>0.36865114530929999</v>
      </c>
      <c r="AC2919" s="116">
        <v>6.0121038055170002E-2</v>
      </c>
      <c r="AD2919" s="116">
        <v>141.12823171369999</v>
      </c>
      <c r="AF2919" s="116">
        <v>-1</v>
      </c>
      <c r="AG2919" s="116">
        <v>-1</v>
      </c>
      <c r="AH2919" s="116">
        <v>-1</v>
      </c>
      <c r="AI2919" s="116">
        <v>-1</v>
      </c>
      <c r="AJ2919" s="116">
        <v>0</v>
      </c>
      <c r="AM2919" s="116" t="s">
        <v>319</v>
      </c>
      <c r="AN2919" s="116">
        <v>-1</v>
      </c>
      <c r="AQ2919" s="116">
        <v>778</v>
      </c>
      <c r="AR2919" s="116" t="s">
        <v>329</v>
      </c>
      <c r="AS2919" s="116" t="s">
        <v>250</v>
      </c>
      <c r="AT2919" s="116" t="s">
        <v>268</v>
      </c>
      <c r="AV2919" s="116">
        <v>57.838586313744898</v>
      </c>
      <c r="AW2919" s="116">
        <v>0.1144592309</v>
      </c>
    </row>
    <row r="2920" spans="1:49" x14ac:dyDescent="0.25">
      <c r="A2920" s="127">
        <v>210000</v>
      </c>
      <c r="B2920" s="127">
        <v>830000</v>
      </c>
      <c r="C2920" s="127">
        <v>830000</v>
      </c>
      <c r="D2920" s="116" t="s">
        <v>314</v>
      </c>
      <c r="E2920" s="116" t="s">
        <v>315</v>
      </c>
      <c r="F2920" s="116" t="s">
        <v>316</v>
      </c>
      <c r="G2920" s="116" t="s">
        <v>317</v>
      </c>
      <c r="H2920" s="116">
        <v>0.36</v>
      </c>
      <c r="I2920" s="116">
        <v>0.57999999999999996</v>
      </c>
      <c r="J2920" s="116" t="s">
        <v>268</v>
      </c>
      <c r="K2920" s="116">
        <v>0.12377745047751</v>
      </c>
      <c r="L2920" s="116">
        <v>3866.7297359215399</v>
      </c>
      <c r="M2920" s="116">
        <v>10.100561230305701</v>
      </c>
      <c r="N2920" s="116">
        <v>1.6472381378234799</v>
      </c>
      <c r="O2920" s="116">
        <v>1.25022171747925</v>
      </c>
      <c r="P2920" s="116">
        <v>0.20389093702910999</v>
      </c>
      <c r="Q2920" s="116">
        <v>478.61394839795503</v>
      </c>
      <c r="R2920" s="116">
        <v>1310</v>
      </c>
      <c r="S2920" s="116" t="s">
        <v>318</v>
      </c>
      <c r="T2920" s="116">
        <v>1310</v>
      </c>
      <c r="U2920" s="116" t="s">
        <v>268</v>
      </c>
      <c r="V2920" s="116" t="s">
        <v>268</v>
      </c>
      <c r="Z2920" s="116">
        <v>0</v>
      </c>
      <c r="AA2920" s="116">
        <v>1</v>
      </c>
      <c r="AB2920" s="116">
        <v>1.25022171747925</v>
      </c>
      <c r="AC2920" s="116">
        <v>0.20389093702910999</v>
      </c>
      <c r="AD2920" s="116">
        <v>478.61394839795503</v>
      </c>
      <c r="AF2920" s="116">
        <v>-1</v>
      </c>
      <c r="AG2920" s="116">
        <v>-1</v>
      </c>
      <c r="AH2920" s="116">
        <v>-1</v>
      </c>
      <c r="AI2920" s="116">
        <v>-1</v>
      </c>
      <c r="AJ2920" s="116">
        <v>0</v>
      </c>
      <c r="AM2920" s="116" t="s">
        <v>319</v>
      </c>
      <c r="AN2920" s="116">
        <v>-1</v>
      </c>
      <c r="AQ2920" s="116">
        <v>778</v>
      </c>
      <c r="AR2920" s="116" t="s">
        <v>329</v>
      </c>
      <c r="AS2920" s="116" t="s">
        <v>250</v>
      </c>
      <c r="AT2920" s="116" t="s">
        <v>268</v>
      </c>
      <c r="AV2920" s="116">
        <v>89.541380290476894</v>
      </c>
      <c r="AW2920" s="116">
        <v>0.38817027450000002</v>
      </c>
    </row>
    <row r="2921" spans="1:49" x14ac:dyDescent="0.25">
      <c r="A2921" s="127">
        <v>210000</v>
      </c>
      <c r="B2921" s="127">
        <v>830000</v>
      </c>
      <c r="C2921" s="127">
        <v>830000</v>
      </c>
      <c r="D2921" s="116" t="s">
        <v>314</v>
      </c>
      <c r="E2921" s="116" t="s">
        <v>315</v>
      </c>
      <c r="F2921" s="116" t="s">
        <v>316</v>
      </c>
      <c r="G2921" s="116" t="s">
        <v>317</v>
      </c>
      <c r="H2921" s="116">
        <v>0.36</v>
      </c>
      <c r="I2921" s="116">
        <v>0.57999999999999996</v>
      </c>
      <c r="J2921" s="116" t="s">
        <v>268</v>
      </c>
      <c r="K2921" s="116">
        <v>3.3306468155630001E-2</v>
      </c>
      <c r="L2921" s="116">
        <v>3866.7297359215399</v>
      </c>
      <c r="M2921" s="116">
        <v>10.100561230305701</v>
      </c>
      <c r="N2921" s="116">
        <v>1.6472381378234799</v>
      </c>
      <c r="O2921" s="116">
        <v>0.33641402097124001</v>
      </c>
      <c r="P2921" s="116">
        <v>5.4863684582159997E-2</v>
      </c>
      <c r="Q2921" s="116">
        <v>128.78711081592499</v>
      </c>
      <c r="R2921" s="116">
        <v>1310</v>
      </c>
      <c r="S2921" s="116" t="s">
        <v>318</v>
      </c>
      <c r="T2921" s="116">
        <v>1310</v>
      </c>
      <c r="U2921" s="116" t="s">
        <v>268</v>
      </c>
      <c r="V2921" s="116" t="s">
        <v>268</v>
      </c>
      <c r="Z2921" s="116">
        <v>0</v>
      </c>
      <c r="AA2921" s="116">
        <v>1</v>
      </c>
      <c r="AB2921" s="116">
        <v>0.33641402097124001</v>
      </c>
      <c r="AC2921" s="116">
        <v>5.4863684582159997E-2</v>
      </c>
      <c r="AD2921" s="116">
        <v>128.78711081592701</v>
      </c>
      <c r="AF2921" s="116">
        <v>-1</v>
      </c>
      <c r="AG2921" s="116">
        <v>-1</v>
      </c>
      <c r="AH2921" s="116">
        <v>-1</v>
      </c>
      <c r="AI2921" s="116">
        <v>-1</v>
      </c>
      <c r="AJ2921" s="116">
        <v>0</v>
      </c>
      <c r="AM2921" s="116" t="s">
        <v>319</v>
      </c>
      <c r="AN2921" s="116">
        <v>-1</v>
      </c>
      <c r="AQ2921" s="116">
        <v>778</v>
      </c>
      <c r="AR2921" s="116" t="s">
        <v>329</v>
      </c>
      <c r="AS2921" s="116" t="s">
        <v>250</v>
      </c>
      <c r="AT2921" s="116" t="s">
        <v>268</v>
      </c>
      <c r="AV2921" s="116">
        <v>57.297229280097902</v>
      </c>
      <c r="AW2921" s="116">
        <v>0.1044502115</v>
      </c>
    </row>
    <row r="2922" spans="1:49" x14ac:dyDescent="0.25">
      <c r="A2922" s="127">
        <v>210000</v>
      </c>
      <c r="B2922" s="127">
        <v>830000</v>
      </c>
      <c r="C2922" s="127">
        <v>830000</v>
      </c>
      <c r="D2922" s="116" t="s">
        <v>314</v>
      </c>
      <c r="E2922" s="116" t="s">
        <v>315</v>
      </c>
      <c r="F2922" s="116" t="s">
        <v>316</v>
      </c>
      <c r="G2922" s="116" t="s">
        <v>317</v>
      </c>
      <c r="H2922" s="116">
        <v>0.36</v>
      </c>
      <c r="I2922" s="116">
        <v>0.57999999999999996</v>
      </c>
      <c r="J2922" s="116" t="s">
        <v>268</v>
      </c>
      <c r="K2922" s="116">
        <v>5.5686752120600001E-3</v>
      </c>
      <c r="L2922" s="116">
        <v>3902.1610997786402</v>
      </c>
      <c r="M2922" s="116">
        <v>11.2690530440508</v>
      </c>
      <c r="N2922" s="116">
        <v>2.1762234772712499</v>
      </c>
      <c r="O2922" s="116">
        <v>6.2753696349840002E-2</v>
      </c>
      <c r="P2922" s="116">
        <v>1.211868173379E-2</v>
      </c>
      <c r="Q2922" s="116">
        <v>21.7298677898177</v>
      </c>
      <c r="R2922" s="116">
        <v>1310</v>
      </c>
      <c r="S2922" s="116" t="s">
        <v>318</v>
      </c>
      <c r="T2922" s="116">
        <v>1310</v>
      </c>
      <c r="U2922" s="116" t="s">
        <v>268</v>
      </c>
      <c r="V2922" s="116" t="s">
        <v>268</v>
      </c>
      <c r="Z2922" s="116">
        <v>0</v>
      </c>
      <c r="AA2922" s="116">
        <v>1</v>
      </c>
      <c r="AB2922" s="116">
        <v>6.2753696349840002E-2</v>
      </c>
      <c r="AC2922" s="116">
        <v>1.211868173379E-2</v>
      </c>
      <c r="AD2922" s="116">
        <v>2296.8140316038198</v>
      </c>
      <c r="AF2922" s="116">
        <v>-1</v>
      </c>
      <c r="AG2922" s="116">
        <v>-1</v>
      </c>
      <c r="AH2922" s="116">
        <v>-1</v>
      </c>
      <c r="AI2922" s="116">
        <v>-1</v>
      </c>
      <c r="AJ2922" s="116">
        <v>0</v>
      </c>
      <c r="AM2922" s="116" t="s">
        <v>319</v>
      </c>
      <c r="AN2922" s="116">
        <v>-1</v>
      </c>
      <c r="AQ2922" s="116">
        <v>778</v>
      </c>
      <c r="AR2922" s="116" t="s">
        <v>329</v>
      </c>
      <c r="AS2922" s="116" t="s">
        <v>250</v>
      </c>
      <c r="AT2922" s="116" t="s">
        <v>268</v>
      </c>
      <c r="AV2922" s="116">
        <v>79.028344104827497</v>
      </c>
      <c r="AW2922" s="116">
        <v>1.8627851027</v>
      </c>
    </row>
    <row r="2923" spans="1:49" x14ac:dyDescent="0.25">
      <c r="A2923" s="127">
        <v>210000</v>
      </c>
      <c r="B2923" s="127">
        <v>830000</v>
      </c>
      <c r="C2923" s="127">
        <v>830000</v>
      </c>
      <c r="D2923" s="116" t="s">
        <v>314</v>
      </c>
      <c r="E2923" s="116" t="s">
        <v>315</v>
      </c>
      <c r="F2923" s="116" t="s">
        <v>316</v>
      </c>
      <c r="G2923" s="116" t="s">
        <v>317</v>
      </c>
      <c r="H2923" s="116">
        <v>0.36</v>
      </c>
      <c r="I2923" s="116">
        <v>0.57999999999999996</v>
      </c>
      <c r="J2923" s="116" t="s">
        <v>268</v>
      </c>
      <c r="K2923" s="116">
        <v>4.9822236714999995E-4</v>
      </c>
      <c r="L2923" s="116">
        <v>3902.1610997786402</v>
      </c>
      <c r="M2923" s="116">
        <v>11.2690530440508</v>
      </c>
      <c r="N2923" s="116">
        <v>2.1762234772712499</v>
      </c>
      <c r="O2923" s="116">
        <v>5.6144942831900004E-3</v>
      </c>
      <c r="P2923" s="116">
        <v>1.0842432123E-3</v>
      </c>
      <c r="Q2923" s="116">
        <v>1.9441439401479701</v>
      </c>
      <c r="R2923" s="116">
        <v>1310</v>
      </c>
      <c r="S2923" s="116" t="s">
        <v>318</v>
      </c>
      <c r="T2923" s="116">
        <v>1310</v>
      </c>
      <c r="U2923" s="116" t="s">
        <v>268</v>
      </c>
      <c r="V2923" s="116" t="s">
        <v>268</v>
      </c>
      <c r="Z2923" s="116">
        <v>0</v>
      </c>
      <c r="AA2923" s="116">
        <v>1</v>
      </c>
      <c r="AB2923" s="116">
        <v>5.6144942831900004E-3</v>
      </c>
      <c r="AC2923" s="116">
        <v>1.0842432123E-3</v>
      </c>
      <c r="AD2923" s="116">
        <v>113.798485894603</v>
      </c>
      <c r="AF2923" s="116">
        <v>-1</v>
      </c>
      <c r="AG2923" s="116">
        <v>-1</v>
      </c>
      <c r="AH2923" s="116">
        <v>-1</v>
      </c>
      <c r="AI2923" s="116">
        <v>-1</v>
      </c>
      <c r="AJ2923" s="116">
        <v>0</v>
      </c>
      <c r="AM2923" s="116" t="s">
        <v>319</v>
      </c>
      <c r="AN2923" s="116">
        <v>-1</v>
      </c>
      <c r="AQ2923" s="116">
        <v>778</v>
      </c>
      <c r="AR2923" s="116" t="s">
        <v>329</v>
      </c>
      <c r="AS2923" s="116" t="s">
        <v>250</v>
      </c>
      <c r="AT2923" s="116" t="s">
        <v>268</v>
      </c>
      <c r="AV2923" s="116">
        <v>5.7752193043094602</v>
      </c>
      <c r="AW2923" s="116">
        <v>9.22939869E-2</v>
      </c>
    </row>
    <row r="2924" spans="1:49" x14ac:dyDescent="0.25">
      <c r="A2924" s="127">
        <v>210000</v>
      </c>
      <c r="B2924" s="127">
        <v>830000</v>
      </c>
      <c r="C2924" s="127">
        <v>830000</v>
      </c>
      <c r="D2924" s="116" t="s">
        <v>314</v>
      </c>
      <c r="E2924" s="116" t="s">
        <v>315</v>
      </c>
      <c r="F2924" s="116" t="s">
        <v>316</v>
      </c>
      <c r="G2924" s="116" t="s">
        <v>317</v>
      </c>
      <c r="H2924" s="116">
        <v>0.36</v>
      </c>
      <c r="I2924" s="116">
        <v>0.57999999999999996</v>
      </c>
      <c r="J2924" s="116" t="s">
        <v>268</v>
      </c>
      <c r="K2924" s="116">
        <v>0.32232270307818001</v>
      </c>
      <c r="L2924" s="116">
        <v>3827.5730748756</v>
      </c>
      <c r="M2924" s="116">
        <v>11.1144892049926</v>
      </c>
      <c r="N2924" s="116">
        <v>1.9434292134878799</v>
      </c>
      <c r="O2924" s="116">
        <v>3.5824522038865401</v>
      </c>
      <c r="P2924" s="116">
        <v>0.62641135733251996</v>
      </c>
      <c r="Q2924" s="116">
        <v>1233.7136997231901</v>
      </c>
      <c r="R2924" s="116">
        <v>1210</v>
      </c>
      <c r="S2924" s="116" t="s">
        <v>318</v>
      </c>
      <c r="T2924" s="116">
        <v>1210</v>
      </c>
      <c r="U2924" s="116" t="s">
        <v>268</v>
      </c>
      <c r="V2924" s="116" t="s">
        <v>268</v>
      </c>
      <c r="Z2924" s="116">
        <v>0</v>
      </c>
      <c r="AA2924" s="116">
        <v>1</v>
      </c>
      <c r="AB2924" s="116">
        <v>3.5824522038865401</v>
      </c>
      <c r="AC2924" s="116">
        <v>0.62641135733251996</v>
      </c>
      <c r="AD2924" s="116">
        <v>1233.7136997231901</v>
      </c>
      <c r="AF2924" s="116">
        <v>-1</v>
      </c>
      <c r="AG2924" s="116">
        <v>-1</v>
      </c>
      <c r="AH2924" s="116">
        <v>-1</v>
      </c>
      <c r="AI2924" s="116">
        <v>-1</v>
      </c>
      <c r="AJ2924" s="116">
        <v>0</v>
      </c>
      <c r="AM2924" s="116" t="s">
        <v>319</v>
      </c>
      <c r="AN2924" s="116">
        <v>-1</v>
      </c>
      <c r="AQ2924" s="116">
        <v>778</v>
      </c>
      <c r="AR2924" s="116" t="s">
        <v>329</v>
      </c>
      <c r="AS2924" s="116" t="s">
        <v>250</v>
      </c>
      <c r="AT2924" s="116" t="s">
        <v>268</v>
      </c>
      <c r="AV2924" s="116">
        <v>217.488644572315</v>
      </c>
      <c r="AW2924" s="116">
        <v>1.0005788319</v>
      </c>
    </row>
    <row r="2925" spans="1:49" x14ac:dyDescent="0.25">
      <c r="A2925" s="127">
        <v>210000</v>
      </c>
      <c r="B2925" s="127">
        <v>830000</v>
      </c>
      <c r="C2925" s="127">
        <v>830000</v>
      </c>
      <c r="D2925" s="116" t="s">
        <v>314</v>
      </c>
      <c r="E2925" s="116" t="s">
        <v>315</v>
      </c>
      <c r="F2925" s="116" t="s">
        <v>316</v>
      </c>
      <c r="G2925" s="116" t="s">
        <v>317</v>
      </c>
      <c r="H2925" s="116">
        <v>0.36</v>
      </c>
      <c r="I2925" s="116">
        <v>0.57999999999999996</v>
      </c>
      <c r="J2925" s="116" t="s">
        <v>332</v>
      </c>
      <c r="K2925" s="116">
        <v>2.745268669706E-2</v>
      </c>
      <c r="L2925" s="116">
        <v>3827.5730748756</v>
      </c>
      <c r="M2925" s="116">
        <v>11.1144892049926</v>
      </c>
      <c r="N2925" s="116">
        <v>1.9434292134878799</v>
      </c>
      <c r="O2925" s="116">
        <v>0.30512258994257002</v>
      </c>
      <c r="P2925" s="116">
        <v>5.3352353315800002E-2</v>
      </c>
      <c r="Q2925" s="116">
        <v>105.07716443468099</v>
      </c>
      <c r="R2925" s="116">
        <v>1210</v>
      </c>
      <c r="S2925" s="116" t="s">
        <v>318</v>
      </c>
      <c r="T2925" s="116">
        <v>1210</v>
      </c>
      <c r="U2925" s="116" t="s">
        <v>333</v>
      </c>
      <c r="V2925" s="116" t="s">
        <v>332</v>
      </c>
      <c r="Z2925" s="116">
        <v>0</v>
      </c>
      <c r="AA2925" s="116">
        <v>1</v>
      </c>
      <c r="AB2925" s="116">
        <v>0.30512258994257002</v>
      </c>
      <c r="AC2925" s="116">
        <v>5.3352353315800002E-2</v>
      </c>
      <c r="AD2925" s="116">
        <v>105.077164434682</v>
      </c>
      <c r="AF2925" s="116">
        <v>-1</v>
      </c>
      <c r="AG2925" s="116">
        <v>-1</v>
      </c>
      <c r="AH2925" s="116">
        <v>-1</v>
      </c>
      <c r="AI2925" s="116">
        <v>-1</v>
      </c>
      <c r="AJ2925" s="116">
        <v>0</v>
      </c>
      <c r="AM2925" s="116" t="s">
        <v>319</v>
      </c>
      <c r="AN2925" s="116">
        <v>-1</v>
      </c>
      <c r="AQ2925" s="116">
        <v>778</v>
      </c>
      <c r="AR2925" s="116" t="s">
        <v>329</v>
      </c>
      <c r="AS2925" s="116" t="s">
        <v>250</v>
      </c>
      <c r="AT2925" s="116" t="s">
        <v>268</v>
      </c>
      <c r="AV2925" s="116">
        <v>58.613625404093398</v>
      </c>
      <c r="AW2925" s="116">
        <v>8.5220733500000007E-2</v>
      </c>
    </row>
    <row r="2926" spans="1:49" x14ac:dyDescent="0.25">
      <c r="A2926" s="127">
        <v>210000</v>
      </c>
      <c r="B2926" s="127">
        <v>830000</v>
      </c>
      <c r="C2926" s="127">
        <v>830000</v>
      </c>
      <c r="D2926" s="116" t="s">
        <v>314</v>
      </c>
      <c r="E2926" s="116" t="s">
        <v>315</v>
      </c>
      <c r="F2926" s="116" t="s">
        <v>316</v>
      </c>
      <c r="G2926" s="116" t="s">
        <v>317</v>
      </c>
      <c r="H2926" s="116">
        <v>0.36</v>
      </c>
      <c r="I2926" s="116">
        <v>0.57999999999999996</v>
      </c>
      <c r="J2926" s="116" t="s">
        <v>268</v>
      </c>
      <c r="K2926" s="116">
        <v>0.13609421088446999</v>
      </c>
      <c r="L2926" s="116">
        <v>3827.5730748756</v>
      </c>
      <c r="M2926" s="116">
        <v>11.1144892049926</v>
      </c>
      <c r="N2926" s="116">
        <v>1.9434292134878799</v>
      </c>
      <c r="O2926" s="116">
        <v>1.5126176377374201</v>
      </c>
      <c r="P2926" s="116">
        <v>0.26448946521944999</v>
      </c>
      <c r="Q2926" s="116">
        <v>520.91053722784</v>
      </c>
      <c r="R2926" s="116">
        <v>1310</v>
      </c>
      <c r="S2926" s="116" t="s">
        <v>318</v>
      </c>
      <c r="T2926" s="116">
        <v>1310</v>
      </c>
      <c r="U2926" s="116" t="s">
        <v>268</v>
      </c>
      <c r="V2926" s="116" t="s">
        <v>268</v>
      </c>
      <c r="Z2926" s="116">
        <v>0</v>
      </c>
      <c r="AA2926" s="116">
        <v>1</v>
      </c>
      <c r="AB2926" s="116">
        <v>1.5126176377374201</v>
      </c>
      <c r="AC2926" s="116">
        <v>0.26448946521944999</v>
      </c>
      <c r="AD2926" s="116">
        <v>520.91053722784</v>
      </c>
      <c r="AF2926" s="116">
        <v>-1</v>
      </c>
      <c r="AG2926" s="116">
        <v>-1</v>
      </c>
      <c r="AH2926" s="116">
        <v>-1</v>
      </c>
      <c r="AI2926" s="116">
        <v>-1</v>
      </c>
      <c r="AJ2926" s="116">
        <v>0</v>
      </c>
      <c r="AM2926" s="116" t="s">
        <v>319</v>
      </c>
      <c r="AN2926" s="116">
        <v>-1</v>
      </c>
      <c r="AQ2926" s="116">
        <v>778</v>
      </c>
      <c r="AR2926" s="116" t="s">
        <v>329</v>
      </c>
      <c r="AS2926" s="116" t="s">
        <v>250</v>
      </c>
      <c r="AT2926" s="116" t="s">
        <v>268</v>
      </c>
      <c r="AV2926" s="116">
        <v>101.97171598064899</v>
      </c>
      <c r="AW2926" s="116">
        <v>0.42247407720000002</v>
      </c>
    </row>
    <row r="2927" spans="1:49" x14ac:dyDescent="0.25">
      <c r="A2927" s="127">
        <v>210000</v>
      </c>
      <c r="B2927" s="127">
        <v>830000</v>
      </c>
      <c r="C2927" s="127">
        <v>830000</v>
      </c>
      <c r="D2927" s="116" t="s">
        <v>314</v>
      </c>
      <c r="E2927" s="116" t="s">
        <v>315</v>
      </c>
      <c r="F2927" s="116" t="s">
        <v>316</v>
      </c>
      <c r="G2927" s="116" t="s">
        <v>317</v>
      </c>
      <c r="H2927" s="116">
        <v>0.36</v>
      </c>
      <c r="I2927" s="116">
        <v>0.57999999999999996</v>
      </c>
      <c r="J2927" s="116" t="s">
        <v>332</v>
      </c>
      <c r="K2927" s="116">
        <v>6.3252435769229995E-2</v>
      </c>
      <c r="L2927" s="116">
        <v>3827.5730748756</v>
      </c>
      <c r="M2927" s="116">
        <v>11.1144892049926</v>
      </c>
      <c r="N2927" s="116">
        <v>1.9434292134878799</v>
      </c>
      <c r="O2927" s="116">
        <v>0.70301851454663</v>
      </c>
      <c r="P2927" s="116">
        <v>0.12292663149819</v>
      </c>
      <c r="Q2927" s="116">
        <v>242.103320070618</v>
      </c>
      <c r="R2927" s="116">
        <v>1310</v>
      </c>
      <c r="S2927" s="116" t="s">
        <v>318</v>
      </c>
      <c r="T2927" s="116">
        <v>1310</v>
      </c>
      <c r="U2927" s="116" t="s">
        <v>333</v>
      </c>
      <c r="V2927" s="116" t="s">
        <v>332</v>
      </c>
      <c r="Z2927" s="116">
        <v>0</v>
      </c>
      <c r="AA2927" s="116">
        <v>1</v>
      </c>
      <c r="AB2927" s="116">
        <v>0.70301851454663</v>
      </c>
      <c r="AC2927" s="116">
        <v>0.12292663149819</v>
      </c>
      <c r="AD2927" s="116">
        <v>242.103320070617</v>
      </c>
      <c r="AF2927" s="116">
        <v>-1</v>
      </c>
      <c r="AG2927" s="116">
        <v>-1</v>
      </c>
      <c r="AH2927" s="116">
        <v>-1</v>
      </c>
      <c r="AI2927" s="116">
        <v>-1</v>
      </c>
      <c r="AJ2927" s="116">
        <v>0</v>
      </c>
      <c r="AM2927" s="116" t="s">
        <v>319</v>
      </c>
      <c r="AN2927" s="116">
        <v>-1</v>
      </c>
      <c r="AQ2927" s="116">
        <v>778</v>
      </c>
      <c r="AR2927" s="116" t="s">
        <v>329</v>
      </c>
      <c r="AS2927" s="116" t="s">
        <v>250</v>
      </c>
      <c r="AT2927" s="116" t="s">
        <v>268</v>
      </c>
      <c r="AV2927" s="116">
        <v>85.089892610598596</v>
      </c>
      <c r="AW2927" s="116">
        <v>0.19635305759999999</v>
      </c>
    </row>
    <row r="2928" spans="1:49" x14ac:dyDescent="0.25">
      <c r="A2928" s="127">
        <v>210000</v>
      </c>
      <c r="B2928" s="127">
        <v>830000</v>
      </c>
      <c r="C2928" s="127">
        <v>830000</v>
      </c>
      <c r="D2928" s="116" t="s">
        <v>314</v>
      </c>
      <c r="E2928" s="116" t="s">
        <v>315</v>
      </c>
      <c r="F2928" s="116" t="s">
        <v>316</v>
      </c>
      <c r="G2928" s="116" t="s">
        <v>317</v>
      </c>
      <c r="H2928" s="116">
        <v>0.36</v>
      </c>
      <c r="I2928" s="116">
        <v>0.57999999999999996</v>
      </c>
      <c r="J2928" s="116" t="s">
        <v>268</v>
      </c>
      <c r="K2928" s="116">
        <v>6.8641417354020004E-2</v>
      </c>
      <c r="L2928" s="116">
        <v>3827.5730748756</v>
      </c>
      <c r="M2928" s="116">
        <v>11.1144892049926</v>
      </c>
      <c r="N2928" s="116">
        <v>1.9434292134878799</v>
      </c>
      <c r="O2928" s="116">
        <v>0.76291429219670004</v>
      </c>
      <c r="P2928" s="116">
        <v>0.13339973574101999</v>
      </c>
      <c r="Q2928" s="116">
        <v>262.73004088556502</v>
      </c>
      <c r="R2928" s="116">
        <v>1310</v>
      </c>
      <c r="S2928" s="116" t="s">
        <v>318</v>
      </c>
      <c r="T2928" s="116">
        <v>1310</v>
      </c>
      <c r="U2928" s="116" t="s">
        <v>268</v>
      </c>
      <c r="V2928" s="116" t="s">
        <v>268</v>
      </c>
      <c r="Z2928" s="116">
        <v>0</v>
      </c>
      <c r="AA2928" s="116">
        <v>1</v>
      </c>
      <c r="AB2928" s="116">
        <v>0.76291429219670004</v>
      </c>
      <c r="AC2928" s="116">
        <v>0.13339973574101999</v>
      </c>
      <c r="AD2928" s="116">
        <v>262.73004088556303</v>
      </c>
      <c r="AF2928" s="116">
        <v>-1</v>
      </c>
      <c r="AG2928" s="116">
        <v>-1</v>
      </c>
      <c r="AH2928" s="116">
        <v>-1</v>
      </c>
      <c r="AI2928" s="116">
        <v>-1</v>
      </c>
      <c r="AJ2928" s="116">
        <v>0</v>
      </c>
      <c r="AM2928" s="116" t="s">
        <v>319</v>
      </c>
      <c r="AN2928" s="116">
        <v>-1</v>
      </c>
      <c r="AQ2928" s="116">
        <v>778</v>
      </c>
      <c r="AR2928" s="116" t="s">
        <v>329</v>
      </c>
      <c r="AS2928" s="116" t="s">
        <v>250</v>
      </c>
      <c r="AT2928" s="116" t="s">
        <v>268</v>
      </c>
      <c r="AV2928" s="116">
        <v>108.861346054744</v>
      </c>
      <c r="AW2928" s="116">
        <v>0.21308194720000001</v>
      </c>
    </row>
    <row r="2929" spans="1:49" x14ac:dyDescent="0.25">
      <c r="A2929" s="127">
        <v>210000</v>
      </c>
      <c r="B2929" s="127">
        <v>830000</v>
      </c>
      <c r="C2929" s="127">
        <v>830000</v>
      </c>
      <c r="D2929" s="116" t="s">
        <v>314</v>
      </c>
      <c r="E2929" s="116" t="s">
        <v>315</v>
      </c>
      <c r="F2929" s="116" t="s">
        <v>316</v>
      </c>
      <c r="G2929" s="116" t="s">
        <v>317</v>
      </c>
      <c r="H2929" s="116">
        <v>0.36</v>
      </c>
      <c r="I2929" s="116">
        <v>0.57999999999999996</v>
      </c>
      <c r="J2929" s="116" t="s">
        <v>268</v>
      </c>
      <c r="K2929" s="116">
        <v>0.23645130220346</v>
      </c>
      <c r="L2929" s="116">
        <v>3869.0358874820099</v>
      </c>
      <c r="M2929" s="116">
        <v>9.6091172540537997</v>
      </c>
      <c r="N2929" s="116">
        <v>1.41204574642781</v>
      </c>
      <c r="O2929" s="116">
        <v>2.2720882877467901</v>
      </c>
      <c r="P2929" s="116">
        <v>0.33388005551370997</v>
      </c>
      <c r="Q2929" s="116">
        <v>914.83857386705802</v>
      </c>
      <c r="R2929" s="116">
        <v>1210</v>
      </c>
      <c r="S2929" s="116" t="s">
        <v>318</v>
      </c>
      <c r="T2929" s="116">
        <v>1210</v>
      </c>
      <c r="U2929" s="116" t="s">
        <v>268</v>
      </c>
      <c r="V2929" s="116" t="s">
        <v>268</v>
      </c>
      <c r="Z2929" s="116">
        <v>0</v>
      </c>
      <c r="AA2929" s="116">
        <v>1</v>
      </c>
      <c r="AB2929" s="116">
        <v>2.2720882877467901</v>
      </c>
      <c r="AC2929" s="116">
        <v>0.33388005551370997</v>
      </c>
      <c r="AD2929" s="116">
        <v>914.83857386705802</v>
      </c>
      <c r="AF2929" s="116">
        <v>-1</v>
      </c>
      <c r="AG2929" s="116">
        <v>-1</v>
      </c>
      <c r="AH2929" s="116">
        <v>-1</v>
      </c>
      <c r="AI2929" s="116">
        <v>-1</v>
      </c>
      <c r="AJ2929" s="116">
        <v>0</v>
      </c>
      <c r="AM2929" s="116" t="s">
        <v>319</v>
      </c>
      <c r="AN2929" s="116">
        <v>-1</v>
      </c>
      <c r="AQ2929" s="116">
        <v>778</v>
      </c>
      <c r="AR2929" s="116" t="s">
        <v>329</v>
      </c>
      <c r="AS2929" s="116" t="s">
        <v>250</v>
      </c>
      <c r="AT2929" s="116" t="s">
        <v>268</v>
      </c>
      <c r="AV2929" s="116">
        <v>138.17573490449399</v>
      </c>
      <c r="AW2929" s="116">
        <v>0.74196153600000003</v>
      </c>
    </row>
    <row r="2930" spans="1:49" x14ac:dyDescent="0.25">
      <c r="A2930" s="127">
        <v>210000</v>
      </c>
      <c r="B2930" s="127">
        <v>830000</v>
      </c>
      <c r="C2930" s="127">
        <v>830000</v>
      </c>
      <c r="D2930" s="116" t="s">
        <v>314</v>
      </c>
      <c r="E2930" s="116" t="s">
        <v>315</v>
      </c>
      <c r="F2930" s="116" t="s">
        <v>316</v>
      </c>
      <c r="G2930" s="116" t="s">
        <v>317</v>
      </c>
      <c r="H2930" s="116">
        <v>0.36</v>
      </c>
      <c r="I2930" s="116">
        <v>0.57999999999999996</v>
      </c>
      <c r="J2930" s="116" t="s">
        <v>268</v>
      </c>
      <c r="K2930" s="116">
        <v>7.9170428263919998E-2</v>
      </c>
      <c r="L2930" s="116">
        <v>3875.2597901692602</v>
      </c>
      <c r="M2930" s="116">
        <v>9.5703853251888304</v>
      </c>
      <c r="N2930" s="116">
        <v>1.5496931663651401</v>
      </c>
      <c r="O2930" s="116">
        <v>0.75769150484593994</v>
      </c>
      <c r="P2930" s="116">
        <v>0.12268987165880001</v>
      </c>
      <c r="Q2930" s="116">
        <v>306.80597722165197</v>
      </c>
      <c r="R2930" s="116">
        <v>1210</v>
      </c>
      <c r="S2930" s="116" t="s">
        <v>318</v>
      </c>
      <c r="T2930" s="116">
        <v>1210</v>
      </c>
      <c r="U2930" s="116" t="s">
        <v>268</v>
      </c>
      <c r="V2930" s="116" t="s">
        <v>268</v>
      </c>
      <c r="Z2930" s="116">
        <v>0</v>
      </c>
      <c r="AA2930" s="116">
        <v>1</v>
      </c>
      <c r="AB2930" s="116">
        <v>0.75769150484593994</v>
      </c>
      <c r="AC2930" s="116">
        <v>0.12268987165880001</v>
      </c>
      <c r="AD2930" s="116">
        <v>306.80597722165101</v>
      </c>
      <c r="AF2930" s="116">
        <v>-1</v>
      </c>
      <c r="AG2930" s="116">
        <v>-1</v>
      </c>
      <c r="AH2930" s="116">
        <v>-1</v>
      </c>
      <c r="AI2930" s="116">
        <v>-1</v>
      </c>
      <c r="AJ2930" s="116">
        <v>0</v>
      </c>
      <c r="AM2930" s="116" t="s">
        <v>319</v>
      </c>
      <c r="AN2930" s="116">
        <v>-1</v>
      </c>
      <c r="AQ2930" s="116">
        <v>778</v>
      </c>
      <c r="AR2930" s="116" t="s">
        <v>329</v>
      </c>
      <c r="AS2930" s="116" t="s">
        <v>250</v>
      </c>
      <c r="AT2930" s="116" t="s">
        <v>268</v>
      </c>
      <c r="AV2930" s="116">
        <v>112.829344309669</v>
      </c>
      <c r="AW2930" s="116">
        <v>0.2488288542</v>
      </c>
    </row>
    <row r="2931" spans="1:49" x14ac:dyDescent="0.25">
      <c r="A2931" s="127">
        <v>210000</v>
      </c>
      <c r="B2931" s="127">
        <v>830000</v>
      </c>
      <c r="C2931" s="127">
        <v>830000</v>
      </c>
      <c r="D2931" s="116" t="s">
        <v>314</v>
      </c>
      <c r="E2931" s="116" t="s">
        <v>315</v>
      </c>
      <c r="F2931" s="116" t="s">
        <v>316</v>
      </c>
      <c r="G2931" s="116" t="s">
        <v>317</v>
      </c>
      <c r="H2931" s="116">
        <v>0.36</v>
      </c>
      <c r="I2931" s="116">
        <v>0.57999999999999996</v>
      </c>
      <c r="J2931" s="116" t="s">
        <v>268</v>
      </c>
      <c r="K2931" s="116">
        <v>7.1850519495299997E-2</v>
      </c>
      <c r="L2931" s="116">
        <v>3875.2597901692602</v>
      </c>
      <c r="M2931" s="116">
        <v>9.5703853251888304</v>
      </c>
      <c r="N2931" s="116">
        <v>1.5496931663651401</v>
      </c>
      <c r="O2931" s="116">
        <v>0.68763715738505005</v>
      </c>
      <c r="P2931" s="116">
        <v>0.11134625906164999</v>
      </c>
      <c r="Q2931" s="116">
        <v>278.43942910292401</v>
      </c>
      <c r="R2931" s="116">
        <v>1750</v>
      </c>
      <c r="S2931" s="116" t="s">
        <v>321</v>
      </c>
      <c r="T2931" s="116">
        <v>1750</v>
      </c>
      <c r="U2931" s="116" t="s">
        <v>268</v>
      </c>
      <c r="V2931" s="116" t="s">
        <v>268</v>
      </c>
      <c r="Z2931" s="116">
        <v>0</v>
      </c>
      <c r="AA2931" s="116">
        <v>1</v>
      </c>
      <c r="AB2931" s="116">
        <v>0.68763715738505005</v>
      </c>
      <c r="AC2931" s="116">
        <v>0.11134625906164999</v>
      </c>
      <c r="AD2931" s="116">
        <v>278.43942910292202</v>
      </c>
      <c r="AF2931" s="116">
        <v>-1</v>
      </c>
      <c r="AG2931" s="116">
        <v>-1</v>
      </c>
      <c r="AH2931" s="116">
        <v>-1</v>
      </c>
      <c r="AI2931" s="116">
        <v>-1</v>
      </c>
      <c r="AJ2931" s="116">
        <v>0</v>
      </c>
      <c r="AM2931" s="116" t="s">
        <v>319</v>
      </c>
      <c r="AN2931" s="116">
        <v>-1</v>
      </c>
      <c r="AQ2931" s="116">
        <v>778</v>
      </c>
      <c r="AR2931" s="116" t="s">
        <v>329</v>
      </c>
      <c r="AS2931" s="116" t="s">
        <v>250</v>
      </c>
      <c r="AT2931" s="116" t="s">
        <v>268</v>
      </c>
      <c r="AV2931" s="116">
        <v>77.779299342454806</v>
      </c>
      <c r="AW2931" s="116">
        <v>0.2258227324</v>
      </c>
    </row>
    <row r="2932" spans="1:49" x14ac:dyDescent="0.25">
      <c r="A2932" s="127">
        <v>210000</v>
      </c>
      <c r="B2932" s="127">
        <v>830000</v>
      </c>
      <c r="C2932" s="127">
        <v>830000</v>
      </c>
      <c r="D2932" s="116" t="s">
        <v>314</v>
      </c>
      <c r="E2932" s="116" t="s">
        <v>315</v>
      </c>
      <c r="F2932" s="116" t="s">
        <v>316</v>
      </c>
      <c r="G2932" s="116" t="s">
        <v>317</v>
      </c>
      <c r="H2932" s="116">
        <v>0.36</v>
      </c>
      <c r="I2932" s="116">
        <v>0.57999999999999996</v>
      </c>
      <c r="J2932" s="116" t="s">
        <v>268</v>
      </c>
      <c r="K2932" s="116">
        <v>0.12271594686655</v>
      </c>
      <c r="L2932" s="116">
        <v>3875.2597901692602</v>
      </c>
      <c r="M2932" s="116">
        <v>9.5703853251888304</v>
      </c>
      <c r="N2932" s="116">
        <v>1.5496931663651401</v>
      </c>
      <c r="O2932" s="116">
        <v>1.1744388970583</v>
      </c>
      <c r="P2932" s="116">
        <v>0.19017206426312</v>
      </c>
      <c r="Q2932" s="116">
        <v>475.55617450449603</v>
      </c>
      <c r="R2932" s="116">
        <v>1750</v>
      </c>
      <c r="S2932" s="116" t="s">
        <v>321</v>
      </c>
      <c r="T2932" s="116">
        <v>1750</v>
      </c>
      <c r="U2932" s="116" t="s">
        <v>268</v>
      </c>
      <c r="V2932" s="116" t="s">
        <v>268</v>
      </c>
      <c r="Z2932" s="116">
        <v>0</v>
      </c>
      <c r="AA2932" s="116">
        <v>1</v>
      </c>
      <c r="AB2932" s="116">
        <v>1.1744388970583</v>
      </c>
      <c r="AC2932" s="116">
        <v>0.19017206426312</v>
      </c>
      <c r="AD2932" s="116">
        <v>475.55617450449603</v>
      </c>
      <c r="AF2932" s="116">
        <v>-1</v>
      </c>
      <c r="AG2932" s="116">
        <v>-1</v>
      </c>
      <c r="AH2932" s="116">
        <v>-1</v>
      </c>
      <c r="AI2932" s="116">
        <v>-1</v>
      </c>
      <c r="AJ2932" s="116">
        <v>0</v>
      </c>
      <c r="AM2932" s="116" t="s">
        <v>319</v>
      </c>
      <c r="AN2932" s="116">
        <v>-1</v>
      </c>
      <c r="AQ2932" s="116">
        <v>778</v>
      </c>
      <c r="AR2932" s="116" t="s">
        <v>329</v>
      </c>
      <c r="AS2932" s="116" t="s">
        <v>250</v>
      </c>
      <c r="AT2932" s="116" t="s">
        <v>268</v>
      </c>
      <c r="AV2932" s="116">
        <v>92.0429925084849</v>
      </c>
      <c r="AW2932" s="116">
        <v>0.38569032809999998</v>
      </c>
    </row>
    <row r="2933" spans="1:49" x14ac:dyDescent="0.25">
      <c r="A2933" s="127">
        <v>210000</v>
      </c>
      <c r="B2933" s="127">
        <v>830000</v>
      </c>
      <c r="C2933" s="127">
        <v>830000</v>
      </c>
      <c r="D2933" s="116" t="s">
        <v>314</v>
      </c>
      <c r="E2933" s="116" t="s">
        <v>315</v>
      </c>
      <c r="F2933" s="116" t="s">
        <v>316</v>
      </c>
      <c r="G2933" s="116" t="s">
        <v>317</v>
      </c>
      <c r="H2933" s="116">
        <v>0.36</v>
      </c>
      <c r="I2933" s="116">
        <v>0.57999999999999996</v>
      </c>
      <c r="J2933" s="116" t="s">
        <v>268</v>
      </c>
      <c r="K2933" s="116">
        <v>0.11901371757232</v>
      </c>
      <c r="L2933" s="116">
        <v>3875.2597901692602</v>
      </c>
      <c r="M2933" s="116">
        <v>9.5703853251888304</v>
      </c>
      <c r="N2933" s="116">
        <v>1.5496931663651401</v>
      </c>
      <c r="O2933" s="116">
        <v>1.13900713615033</v>
      </c>
      <c r="P2933" s="116">
        <v>0.18443474482554001</v>
      </c>
      <c r="Q2933" s="116">
        <v>461.20907418658697</v>
      </c>
      <c r="R2933" s="116">
        <v>1750</v>
      </c>
      <c r="S2933" s="116" t="s">
        <v>321</v>
      </c>
      <c r="T2933" s="116">
        <v>1750</v>
      </c>
      <c r="U2933" s="116" t="s">
        <v>268</v>
      </c>
      <c r="V2933" s="116" t="s">
        <v>268</v>
      </c>
      <c r="Z2933" s="116">
        <v>0</v>
      </c>
      <c r="AA2933" s="116">
        <v>1</v>
      </c>
      <c r="AB2933" s="116">
        <v>1.13900713615033</v>
      </c>
      <c r="AC2933" s="116">
        <v>0.18443474482554001</v>
      </c>
      <c r="AD2933" s="116">
        <v>461.20907418658697</v>
      </c>
      <c r="AF2933" s="116">
        <v>-1</v>
      </c>
      <c r="AG2933" s="116">
        <v>-1</v>
      </c>
      <c r="AH2933" s="116">
        <v>-1</v>
      </c>
      <c r="AI2933" s="116">
        <v>-1</v>
      </c>
      <c r="AJ2933" s="116">
        <v>0</v>
      </c>
      <c r="AM2933" s="116" t="s">
        <v>319</v>
      </c>
      <c r="AN2933" s="116">
        <v>-1</v>
      </c>
      <c r="AQ2933" s="116">
        <v>778</v>
      </c>
      <c r="AR2933" s="116" t="s">
        <v>329</v>
      </c>
      <c r="AS2933" s="116" t="s">
        <v>250</v>
      </c>
      <c r="AT2933" s="116" t="s">
        <v>268</v>
      </c>
      <c r="AV2933" s="116">
        <v>90.959216697018405</v>
      </c>
      <c r="AW2933" s="116">
        <v>0.3740543992</v>
      </c>
    </row>
    <row r="2934" spans="1:49" x14ac:dyDescent="0.25">
      <c r="A2934" s="127">
        <v>210000</v>
      </c>
      <c r="B2934" s="127">
        <v>830000</v>
      </c>
      <c r="C2934" s="127">
        <v>830000</v>
      </c>
      <c r="D2934" s="116" t="s">
        <v>314</v>
      </c>
      <c r="E2934" s="116" t="s">
        <v>315</v>
      </c>
      <c r="F2934" s="116" t="s">
        <v>316</v>
      </c>
      <c r="G2934" s="116" t="s">
        <v>317</v>
      </c>
      <c r="H2934" s="116">
        <v>0.36</v>
      </c>
      <c r="I2934" s="116">
        <v>0.57999999999999996</v>
      </c>
      <c r="J2934" s="116" t="s">
        <v>268</v>
      </c>
      <c r="K2934" s="116">
        <v>4.137778548617E-2</v>
      </c>
      <c r="L2934" s="116">
        <v>3875.2597901692602</v>
      </c>
      <c r="M2934" s="116">
        <v>9.5703853251888304</v>
      </c>
      <c r="N2934" s="116">
        <v>1.5496931663651401</v>
      </c>
      <c r="O2934" s="116">
        <v>0.39600135100570999</v>
      </c>
      <c r="P2934" s="116">
        <v>6.4122871407249996E-2</v>
      </c>
      <c r="Q2934" s="116">
        <v>160.34966830082701</v>
      </c>
      <c r="R2934" s="116">
        <v>1310</v>
      </c>
      <c r="S2934" s="116" t="s">
        <v>318</v>
      </c>
      <c r="T2934" s="116">
        <v>1310</v>
      </c>
      <c r="U2934" s="116" t="s">
        <v>268</v>
      </c>
      <c r="V2934" s="116" t="s">
        <v>268</v>
      </c>
      <c r="Z2934" s="116">
        <v>0</v>
      </c>
      <c r="AA2934" s="116">
        <v>1</v>
      </c>
      <c r="AB2934" s="116">
        <v>0.39600135100570999</v>
      </c>
      <c r="AC2934" s="116">
        <v>6.4122871407249996E-2</v>
      </c>
      <c r="AD2934" s="116">
        <v>160.34966830082601</v>
      </c>
      <c r="AF2934" s="116">
        <v>-1</v>
      </c>
      <c r="AG2934" s="116">
        <v>-1</v>
      </c>
      <c r="AH2934" s="116">
        <v>-1</v>
      </c>
      <c r="AI2934" s="116">
        <v>-1</v>
      </c>
      <c r="AJ2934" s="116">
        <v>0</v>
      </c>
      <c r="AM2934" s="116" t="s">
        <v>319</v>
      </c>
      <c r="AN2934" s="116">
        <v>-1</v>
      </c>
      <c r="AQ2934" s="116">
        <v>778</v>
      </c>
      <c r="AR2934" s="116" t="s">
        <v>329</v>
      </c>
      <c r="AS2934" s="116" t="s">
        <v>250</v>
      </c>
      <c r="AT2934" s="116" t="s">
        <v>268</v>
      </c>
      <c r="AV2934" s="116">
        <v>69.005831737528396</v>
      </c>
      <c r="AW2934" s="116">
        <v>0.1300483928</v>
      </c>
    </row>
    <row r="2935" spans="1:49" x14ac:dyDescent="0.25">
      <c r="A2935" s="127">
        <v>210000</v>
      </c>
      <c r="B2935" s="127">
        <v>830000</v>
      </c>
      <c r="C2935" s="127">
        <v>830000</v>
      </c>
      <c r="D2935" s="116" t="s">
        <v>314</v>
      </c>
      <c r="E2935" s="116" t="s">
        <v>315</v>
      </c>
      <c r="F2935" s="116" t="s">
        <v>316</v>
      </c>
      <c r="G2935" s="116" t="s">
        <v>317</v>
      </c>
      <c r="H2935" s="116">
        <v>0.36</v>
      </c>
      <c r="I2935" s="116">
        <v>0.57999999999999996</v>
      </c>
      <c r="J2935" s="116" t="s">
        <v>268</v>
      </c>
      <c r="K2935" s="116">
        <v>0.18363492797000999</v>
      </c>
      <c r="L2935" s="116">
        <v>3875.2597901692602</v>
      </c>
      <c r="M2935" s="116">
        <v>9.5703853251888304</v>
      </c>
      <c r="N2935" s="116">
        <v>1.5496931663651401</v>
      </c>
      <c r="O2935" s="116">
        <v>1.7574570198363599</v>
      </c>
      <c r="P2935" s="116">
        <v>0.28457779298108998</v>
      </c>
      <c r="Q2935" s="116">
        <v>711.63305243283901</v>
      </c>
      <c r="R2935" s="116">
        <v>1310</v>
      </c>
      <c r="S2935" s="116" t="s">
        <v>318</v>
      </c>
      <c r="T2935" s="116">
        <v>1310</v>
      </c>
      <c r="U2935" s="116" t="s">
        <v>268</v>
      </c>
      <c r="V2935" s="116" t="s">
        <v>268</v>
      </c>
      <c r="Z2935" s="116">
        <v>0</v>
      </c>
      <c r="AA2935" s="116">
        <v>1</v>
      </c>
      <c r="AB2935" s="116">
        <v>1.7574570198363599</v>
      </c>
      <c r="AC2935" s="116">
        <v>0.28457779298108998</v>
      </c>
      <c r="AD2935" s="116">
        <v>711.63305243283901</v>
      </c>
      <c r="AF2935" s="116">
        <v>-1</v>
      </c>
      <c r="AG2935" s="116">
        <v>-1</v>
      </c>
      <c r="AH2935" s="116">
        <v>-1</v>
      </c>
      <c r="AI2935" s="116">
        <v>-1</v>
      </c>
      <c r="AJ2935" s="116">
        <v>0</v>
      </c>
      <c r="AM2935" s="116" t="s">
        <v>319</v>
      </c>
      <c r="AN2935" s="116">
        <v>-1</v>
      </c>
      <c r="AQ2935" s="116">
        <v>778</v>
      </c>
      <c r="AR2935" s="116" t="s">
        <v>329</v>
      </c>
      <c r="AS2935" s="116" t="s">
        <v>250</v>
      </c>
      <c r="AT2935" s="116" t="s">
        <v>268</v>
      </c>
      <c r="AV2935" s="116">
        <v>129.73616193957</v>
      </c>
      <c r="AW2935" s="116">
        <v>0.57715576030000004</v>
      </c>
    </row>
    <row r="2936" spans="1:49" x14ac:dyDescent="0.25">
      <c r="A2936" s="127">
        <v>210000</v>
      </c>
      <c r="B2936" s="127">
        <v>830000</v>
      </c>
      <c r="C2936" s="127">
        <v>830000</v>
      </c>
      <c r="D2936" s="116" t="s">
        <v>314</v>
      </c>
      <c r="E2936" s="116" t="s">
        <v>315</v>
      </c>
      <c r="F2936" s="116" t="s">
        <v>316</v>
      </c>
      <c r="G2936" s="116" t="s">
        <v>317</v>
      </c>
      <c r="H2936" s="116">
        <v>0.36</v>
      </c>
      <c r="I2936" s="116">
        <v>0.57999999999999996</v>
      </c>
      <c r="J2936" s="116" t="s">
        <v>268</v>
      </c>
      <c r="K2936" s="116">
        <v>4.8909288659470002E-2</v>
      </c>
      <c r="L2936" s="116">
        <v>3830.722101931</v>
      </c>
      <c r="M2936" s="116">
        <v>10.8397960719869</v>
      </c>
      <c r="N2936" s="116">
        <v>2.0184601315441602</v>
      </c>
      <c r="O2936" s="116">
        <v>0.53016671509466995</v>
      </c>
      <c r="P2936" s="116">
        <v>9.8721449221329999E-2</v>
      </c>
      <c r="Q2936" s="116">
        <v>187.35789305758101</v>
      </c>
      <c r="R2936" s="116">
        <v>1210</v>
      </c>
      <c r="S2936" s="116" t="s">
        <v>318</v>
      </c>
      <c r="T2936" s="116">
        <v>1210</v>
      </c>
      <c r="U2936" s="116" t="s">
        <v>268</v>
      </c>
      <c r="V2936" s="116" t="s">
        <v>268</v>
      </c>
      <c r="Z2936" s="116">
        <v>0</v>
      </c>
      <c r="AA2936" s="116">
        <v>1</v>
      </c>
      <c r="AB2936" s="116">
        <v>0.53016671509466995</v>
      </c>
      <c r="AC2936" s="116">
        <v>9.8721449221329999E-2</v>
      </c>
      <c r="AD2936" s="116">
        <v>187.35789305758101</v>
      </c>
      <c r="AF2936" s="116">
        <v>-1</v>
      </c>
      <c r="AG2936" s="116">
        <v>-1</v>
      </c>
      <c r="AH2936" s="116">
        <v>-1</v>
      </c>
      <c r="AI2936" s="116">
        <v>-1</v>
      </c>
      <c r="AJ2936" s="116">
        <v>0</v>
      </c>
      <c r="AM2936" s="116" t="s">
        <v>319</v>
      </c>
      <c r="AN2936" s="116">
        <v>-1</v>
      </c>
      <c r="AQ2936" s="116">
        <v>778</v>
      </c>
      <c r="AR2936" s="116" t="s">
        <v>329</v>
      </c>
      <c r="AS2936" s="116" t="s">
        <v>250</v>
      </c>
      <c r="AT2936" s="116" t="s">
        <v>268</v>
      </c>
      <c r="AV2936" s="116">
        <v>107.92906473996899</v>
      </c>
      <c r="AW2936" s="116">
        <v>0.1519528735</v>
      </c>
    </row>
    <row r="2937" spans="1:49" x14ac:dyDescent="0.25">
      <c r="A2937" s="127">
        <v>210000</v>
      </c>
      <c r="B2937" s="127">
        <v>830000</v>
      </c>
      <c r="C2937" s="127">
        <v>830000</v>
      </c>
      <c r="D2937" s="116" t="s">
        <v>314</v>
      </c>
      <c r="E2937" s="116" t="s">
        <v>315</v>
      </c>
      <c r="F2937" s="116" t="s">
        <v>316</v>
      </c>
      <c r="G2937" s="116" t="s">
        <v>317</v>
      </c>
      <c r="H2937" s="116">
        <v>0.36</v>
      </c>
      <c r="I2937" s="116">
        <v>0.57999999999999996</v>
      </c>
      <c r="J2937" s="116" t="s">
        <v>330</v>
      </c>
      <c r="K2937" s="116">
        <v>3.5141336314920002E-2</v>
      </c>
      <c r="L2937" s="116">
        <v>3830.722101931</v>
      </c>
      <c r="M2937" s="116">
        <v>10.8397960719869</v>
      </c>
      <c r="N2937" s="116">
        <v>2.0184601315441602</v>
      </c>
      <c r="O2937" s="116">
        <v>0.38092491935085998</v>
      </c>
      <c r="P2937" s="116">
        <v>7.0931386320849998E-2</v>
      </c>
      <c r="Q2937" s="116">
        <v>134.61669371296199</v>
      </c>
      <c r="R2937" s="116">
        <v>4110</v>
      </c>
      <c r="S2937" s="116" t="s">
        <v>331</v>
      </c>
      <c r="T2937" s="116">
        <v>4110</v>
      </c>
      <c r="U2937" s="116" t="s">
        <v>268</v>
      </c>
      <c r="V2937" s="116" t="s">
        <v>268</v>
      </c>
      <c r="Y2937" s="116" t="s">
        <v>330</v>
      </c>
      <c r="Z2937" s="116">
        <v>0</v>
      </c>
      <c r="AA2937" s="116">
        <v>1</v>
      </c>
      <c r="AB2937" s="116">
        <v>0.38092491935085998</v>
      </c>
      <c r="AC2937" s="116">
        <v>7.0931386320849998E-2</v>
      </c>
      <c r="AD2937" s="116">
        <v>134.61669371296</v>
      </c>
      <c r="AF2937" s="116">
        <v>-1</v>
      </c>
      <c r="AG2937" s="116">
        <v>-1</v>
      </c>
      <c r="AH2937" s="116">
        <v>-1</v>
      </c>
      <c r="AI2937" s="116">
        <v>-1</v>
      </c>
      <c r="AJ2937" s="116">
        <v>0</v>
      </c>
      <c r="AM2937" s="116" t="s">
        <v>319</v>
      </c>
      <c r="AN2937" s="116">
        <v>-1</v>
      </c>
      <c r="AQ2937" s="116">
        <v>778</v>
      </c>
      <c r="AR2937" s="116" t="s">
        <v>329</v>
      </c>
      <c r="AS2937" s="116" t="s">
        <v>250</v>
      </c>
      <c r="AT2937" s="116" t="s">
        <v>268</v>
      </c>
      <c r="AV2937" s="116">
        <v>103.976991781129</v>
      </c>
      <c r="AW2937" s="116">
        <v>0.1091781782</v>
      </c>
    </row>
    <row r="2938" spans="1:49" x14ac:dyDescent="0.25">
      <c r="A2938" s="127">
        <v>210000</v>
      </c>
      <c r="B2938" s="127">
        <v>830000</v>
      </c>
      <c r="C2938" s="127">
        <v>830000</v>
      </c>
      <c r="D2938" s="116" t="s">
        <v>314</v>
      </c>
      <c r="E2938" s="116" t="s">
        <v>315</v>
      </c>
      <c r="F2938" s="116" t="s">
        <v>316</v>
      </c>
      <c r="G2938" s="116" t="s">
        <v>317</v>
      </c>
      <c r="H2938" s="116">
        <v>0.36</v>
      </c>
      <c r="I2938" s="116">
        <v>0.57999999999999996</v>
      </c>
      <c r="J2938" s="116" t="s">
        <v>268</v>
      </c>
      <c r="K2938" s="116">
        <v>0.52598136912969995</v>
      </c>
      <c r="L2938" s="116">
        <v>3830.722101931</v>
      </c>
      <c r="M2938" s="116">
        <v>10.8397960719869</v>
      </c>
      <c r="N2938" s="116">
        <v>2.0184601315441602</v>
      </c>
      <c r="O2938" s="116">
        <v>5.7015307790304597</v>
      </c>
      <c r="P2938" s="116">
        <v>1.0616724235233099</v>
      </c>
      <c r="Q2938" s="116">
        <v>2014.88845592908</v>
      </c>
      <c r="R2938" s="116">
        <v>1310</v>
      </c>
      <c r="S2938" s="116" t="s">
        <v>318</v>
      </c>
      <c r="T2938" s="116">
        <v>1310</v>
      </c>
      <c r="U2938" s="116" t="s">
        <v>268</v>
      </c>
      <c r="V2938" s="116" t="s">
        <v>268</v>
      </c>
      <c r="Z2938" s="116">
        <v>0</v>
      </c>
      <c r="AA2938" s="116">
        <v>1</v>
      </c>
      <c r="AB2938" s="116">
        <v>5.7015307790304597</v>
      </c>
      <c r="AC2938" s="116">
        <v>1.0616724235233099</v>
      </c>
      <c r="AD2938" s="116">
        <v>2014.88845592908</v>
      </c>
      <c r="AF2938" s="116">
        <v>-1</v>
      </c>
      <c r="AG2938" s="116">
        <v>-1</v>
      </c>
      <c r="AH2938" s="116">
        <v>-1</v>
      </c>
      <c r="AI2938" s="116">
        <v>-1</v>
      </c>
      <c r="AJ2938" s="116">
        <v>0</v>
      </c>
      <c r="AM2938" s="116" t="s">
        <v>319</v>
      </c>
      <c r="AN2938" s="116">
        <v>-1</v>
      </c>
      <c r="AQ2938" s="116">
        <v>778</v>
      </c>
      <c r="AR2938" s="116" t="s">
        <v>329</v>
      </c>
      <c r="AS2938" s="116" t="s">
        <v>250</v>
      </c>
      <c r="AT2938" s="116" t="s">
        <v>268</v>
      </c>
      <c r="AV2938" s="116">
        <v>184.96763536096699</v>
      </c>
      <c r="AW2938" s="116">
        <v>1.6341350008</v>
      </c>
    </row>
    <row r="2939" spans="1:49" x14ac:dyDescent="0.25">
      <c r="A2939" s="127">
        <v>210000</v>
      </c>
      <c r="B2939" s="127">
        <v>830000</v>
      </c>
      <c r="C2939" s="127">
        <v>830000</v>
      </c>
      <c r="D2939" s="116" t="s">
        <v>314</v>
      </c>
      <c r="E2939" s="116" t="s">
        <v>315</v>
      </c>
      <c r="F2939" s="116" t="s">
        <v>316</v>
      </c>
      <c r="G2939" s="116" t="s">
        <v>317</v>
      </c>
      <c r="H2939" s="116">
        <v>0.36</v>
      </c>
      <c r="I2939" s="116">
        <v>0.57999999999999996</v>
      </c>
      <c r="J2939" s="116" t="s">
        <v>268</v>
      </c>
      <c r="K2939" s="116">
        <v>7.7314596328500003E-3</v>
      </c>
      <c r="L2939" s="116">
        <v>3830.722101931</v>
      </c>
      <c r="M2939" s="116">
        <v>10.8397960719869</v>
      </c>
      <c r="N2939" s="116">
        <v>2.0184601315441602</v>
      </c>
      <c r="O2939" s="116">
        <v>8.3807445758909999E-2</v>
      </c>
      <c r="P2939" s="116">
        <v>1.5605643027549999E-2</v>
      </c>
      <c r="Q2939" s="116">
        <v>29.617073295753499</v>
      </c>
      <c r="R2939" s="116">
        <v>1310</v>
      </c>
      <c r="S2939" s="116" t="s">
        <v>318</v>
      </c>
      <c r="T2939" s="116">
        <v>1310</v>
      </c>
      <c r="U2939" s="116" t="s">
        <v>268</v>
      </c>
      <c r="V2939" s="116" t="s">
        <v>268</v>
      </c>
      <c r="Z2939" s="116">
        <v>0</v>
      </c>
      <c r="AA2939" s="116">
        <v>1</v>
      </c>
      <c r="AB2939" s="116">
        <v>8.3807445758909999E-2</v>
      </c>
      <c r="AC2939" s="116">
        <v>1.5605643027549999E-2</v>
      </c>
      <c r="AD2939" s="116">
        <v>29.6170732957541</v>
      </c>
      <c r="AF2939" s="116">
        <v>-1</v>
      </c>
      <c r="AG2939" s="116">
        <v>-1</v>
      </c>
      <c r="AH2939" s="116">
        <v>-1</v>
      </c>
      <c r="AI2939" s="116">
        <v>-1</v>
      </c>
      <c r="AJ2939" s="116">
        <v>0</v>
      </c>
      <c r="AM2939" s="116" t="s">
        <v>319</v>
      </c>
      <c r="AN2939" s="116">
        <v>-1</v>
      </c>
      <c r="AQ2939" s="116">
        <v>778</v>
      </c>
      <c r="AR2939" s="116" t="s">
        <v>329</v>
      </c>
      <c r="AS2939" s="116" t="s">
        <v>250</v>
      </c>
      <c r="AT2939" s="116" t="s">
        <v>268</v>
      </c>
      <c r="AV2939" s="116">
        <v>92.378917796578804</v>
      </c>
      <c r="AW2939" s="116">
        <v>2.4020335199999999E-2</v>
      </c>
    </row>
    <row r="2940" spans="1:49" x14ac:dyDescent="0.25">
      <c r="A2940" s="127">
        <v>210000</v>
      </c>
      <c r="B2940" s="127">
        <v>830000</v>
      </c>
      <c r="C2940" s="127">
        <v>830000</v>
      </c>
      <c r="D2940" s="116" t="s">
        <v>314</v>
      </c>
      <c r="E2940" s="116" t="s">
        <v>315</v>
      </c>
      <c r="F2940" s="116" t="s">
        <v>316</v>
      </c>
      <c r="G2940" s="116" t="s">
        <v>317</v>
      </c>
      <c r="H2940" s="116">
        <v>0.36</v>
      </c>
      <c r="I2940" s="116">
        <v>0.57999999999999996</v>
      </c>
      <c r="J2940" s="116" t="s">
        <v>268</v>
      </c>
      <c r="K2940" s="116">
        <v>1.1352114939200001E-2</v>
      </c>
      <c r="L2940" s="116">
        <v>3838.9128814462601</v>
      </c>
      <c r="M2940" s="116">
        <v>11.1752485147895</v>
      </c>
      <c r="N2940" s="116">
        <v>1.9738985413696399</v>
      </c>
      <c r="O2940" s="116">
        <v>0.12686270561408999</v>
      </c>
      <c r="P2940" s="116">
        <v>2.240792311996E-2</v>
      </c>
      <c r="Q2940" s="116">
        <v>43.579780271780301</v>
      </c>
      <c r="R2940" s="116">
        <v>1210</v>
      </c>
      <c r="S2940" s="116" t="s">
        <v>318</v>
      </c>
      <c r="T2940" s="116">
        <v>1210</v>
      </c>
      <c r="U2940" s="116" t="s">
        <v>268</v>
      </c>
      <c r="V2940" s="116" t="s">
        <v>268</v>
      </c>
      <c r="Z2940" s="116">
        <v>0</v>
      </c>
      <c r="AA2940" s="116">
        <v>1</v>
      </c>
      <c r="AB2940" s="116">
        <v>0.12686270561408999</v>
      </c>
      <c r="AC2940" s="116">
        <v>2.240792311996E-2</v>
      </c>
      <c r="AD2940" s="116">
        <v>126.606764271106</v>
      </c>
      <c r="AF2940" s="116">
        <v>-1</v>
      </c>
      <c r="AG2940" s="116">
        <v>-1</v>
      </c>
      <c r="AH2940" s="116">
        <v>-1</v>
      </c>
      <c r="AI2940" s="116">
        <v>-1</v>
      </c>
      <c r="AJ2940" s="116">
        <v>0</v>
      </c>
      <c r="AM2940" s="116" t="s">
        <v>319</v>
      </c>
      <c r="AN2940" s="116">
        <v>-1</v>
      </c>
      <c r="AQ2940" s="116">
        <v>778</v>
      </c>
      <c r="AR2940" s="116" t="s">
        <v>329</v>
      </c>
      <c r="AS2940" s="116" t="s">
        <v>250</v>
      </c>
      <c r="AT2940" s="116" t="s">
        <v>268</v>
      </c>
      <c r="AV2940" s="116">
        <v>36.459443265139598</v>
      </c>
      <c r="AW2940" s="116">
        <v>0.10268188509999999</v>
      </c>
    </row>
    <row r="2941" spans="1:49" x14ac:dyDescent="0.25">
      <c r="A2941" s="127">
        <v>210000</v>
      </c>
      <c r="B2941" s="127">
        <v>830000</v>
      </c>
      <c r="C2941" s="127">
        <v>830000</v>
      </c>
      <c r="D2941" s="116" t="s">
        <v>314</v>
      </c>
      <c r="E2941" s="116" t="s">
        <v>315</v>
      </c>
      <c r="F2941" s="116" t="s">
        <v>316</v>
      </c>
      <c r="G2941" s="116" t="s">
        <v>317</v>
      </c>
      <c r="H2941" s="116">
        <v>0.36</v>
      </c>
      <c r="I2941" s="116">
        <v>0.57999999999999996</v>
      </c>
      <c r="J2941" s="116" t="s">
        <v>332</v>
      </c>
      <c r="K2941" s="116">
        <v>7.7077501556120004E-2</v>
      </c>
      <c r="L2941" s="116">
        <v>3838.9128814462601</v>
      </c>
      <c r="M2941" s="116">
        <v>11.1752485147895</v>
      </c>
      <c r="N2941" s="116">
        <v>1.9738985413696399</v>
      </c>
      <c r="O2941" s="116">
        <v>0.86136023478875001</v>
      </c>
      <c r="P2941" s="116">
        <v>0.15214316789404</v>
      </c>
      <c r="Q2941" s="116">
        <v>295.89381359349397</v>
      </c>
      <c r="R2941" s="116">
        <v>1210</v>
      </c>
      <c r="S2941" s="116" t="s">
        <v>318</v>
      </c>
      <c r="T2941" s="116">
        <v>1210</v>
      </c>
      <c r="U2941" s="116" t="s">
        <v>333</v>
      </c>
      <c r="V2941" s="116" t="s">
        <v>332</v>
      </c>
      <c r="Z2941" s="116">
        <v>0</v>
      </c>
      <c r="AA2941" s="116">
        <v>1</v>
      </c>
      <c r="AB2941" s="116">
        <v>0.86136023478875001</v>
      </c>
      <c r="AC2941" s="116">
        <v>0.15214316789404</v>
      </c>
      <c r="AD2941" s="116">
        <v>1082.4309751443</v>
      </c>
      <c r="AF2941" s="116">
        <v>-1</v>
      </c>
      <c r="AG2941" s="116">
        <v>-1</v>
      </c>
      <c r="AH2941" s="116">
        <v>-1</v>
      </c>
      <c r="AI2941" s="116">
        <v>-1</v>
      </c>
      <c r="AJ2941" s="116">
        <v>0</v>
      </c>
      <c r="AM2941" s="116" t="s">
        <v>319</v>
      </c>
      <c r="AN2941" s="116">
        <v>-1</v>
      </c>
      <c r="AQ2941" s="116">
        <v>778</v>
      </c>
      <c r="AR2941" s="116" t="s">
        <v>329</v>
      </c>
      <c r="AS2941" s="116" t="s">
        <v>250</v>
      </c>
      <c r="AT2941" s="116" t="s">
        <v>268</v>
      </c>
      <c r="AV2941" s="116">
        <v>71.436819967798002</v>
      </c>
      <c r="AW2941" s="116">
        <v>0.87788400259999999</v>
      </c>
    </row>
    <row r="2942" spans="1:49" x14ac:dyDescent="0.25">
      <c r="A2942" s="127">
        <v>210000</v>
      </c>
      <c r="B2942" s="127">
        <v>830000</v>
      </c>
      <c r="C2942" s="127">
        <v>830000</v>
      </c>
      <c r="D2942" s="116" t="s">
        <v>314</v>
      </c>
      <c r="E2942" s="116" t="s">
        <v>315</v>
      </c>
      <c r="F2942" s="116" t="s">
        <v>316</v>
      </c>
      <c r="G2942" s="116" t="s">
        <v>317</v>
      </c>
      <c r="H2942" s="116">
        <v>0.36</v>
      </c>
      <c r="I2942" s="116">
        <v>0.57999999999999996</v>
      </c>
      <c r="J2942" s="116" t="s">
        <v>332</v>
      </c>
      <c r="K2942" s="116">
        <v>3.4635482231310001E-2</v>
      </c>
      <c r="L2942" s="116">
        <v>3838.9128814462601</v>
      </c>
      <c r="M2942" s="116">
        <v>11.1752485147895</v>
      </c>
      <c r="N2942" s="116">
        <v>1.9738985413696399</v>
      </c>
      <c r="O2942" s="116">
        <v>0.38706012136455997</v>
      </c>
      <c r="P2942" s="116">
        <v>6.8366927856030005E-2</v>
      </c>
      <c r="Q2942" s="116">
        <v>132.96259889291301</v>
      </c>
      <c r="R2942" s="116">
        <v>1310</v>
      </c>
      <c r="S2942" s="116" t="s">
        <v>318</v>
      </c>
      <c r="T2942" s="116">
        <v>1310</v>
      </c>
      <c r="U2942" s="116" t="s">
        <v>333</v>
      </c>
      <c r="V2942" s="116" t="s">
        <v>332</v>
      </c>
      <c r="Z2942" s="116">
        <v>0</v>
      </c>
      <c r="AA2942" s="116">
        <v>1</v>
      </c>
      <c r="AB2942" s="116">
        <v>0.38706012136455997</v>
      </c>
      <c r="AC2942" s="116">
        <v>6.8366927856030005E-2</v>
      </c>
      <c r="AD2942" s="116">
        <v>221.184750416713</v>
      </c>
      <c r="AF2942" s="116">
        <v>-1</v>
      </c>
      <c r="AG2942" s="116">
        <v>-1</v>
      </c>
      <c r="AH2942" s="116">
        <v>-1</v>
      </c>
      <c r="AI2942" s="116">
        <v>-1</v>
      </c>
      <c r="AJ2942" s="116">
        <v>0</v>
      </c>
      <c r="AM2942" s="116" t="s">
        <v>319</v>
      </c>
      <c r="AN2942" s="116">
        <v>-1</v>
      </c>
      <c r="AQ2942" s="116">
        <v>778</v>
      </c>
      <c r="AR2942" s="116" t="s">
        <v>329</v>
      </c>
      <c r="AS2942" s="116" t="s">
        <v>250</v>
      </c>
      <c r="AT2942" s="116" t="s">
        <v>268</v>
      </c>
      <c r="AV2942" s="116">
        <v>48.5069159553627</v>
      </c>
      <c r="AW2942" s="116">
        <v>0.17938746990000001</v>
      </c>
    </row>
    <row r="2943" spans="1:49" x14ac:dyDescent="0.25">
      <c r="A2943" s="127">
        <v>210000</v>
      </c>
      <c r="B2943" s="127">
        <v>830000</v>
      </c>
      <c r="C2943" s="127">
        <v>830000</v>
      </c>
      <c r="D2943" s="116" t="s">
        <v>314</v>
      </c>
      <c r="E2943" s="116" t="s">
        <v>315</v>
      </c>
      <c r="F2943" s="116" t="s">
        <v>316</v>
      </c>
      <c r="G2943" s="116" t="s">
        <v>317</v>
      </c>
      <c r="H2943" s="116">
        <v>0.36</v>
      </c>
      <c r="I2943" s="116">
        <v>0.57999999999999996</v>
      </c>
      <c r="J2943" s="116" t="s">
        <v>268</v>
      </c>
      <c r="K2943" s="116">
        <v>4.7832168601029998E-2</v>
      </c>
      <c r="L2943" s="116">
        <v>3838.9128814462601</v>
      </c>
      <c r="M2943" s="116">
        <v>11.1752485147895</v>
      </c>
      <c r="N2943" s="116">
        <v>1.9738985413696399</v>
      </c>
      <c r="O2943" s="116">
        <v>0.53453637111784003</v>
      </c>
      <c r="P2943" s="116">
        <v>9.4415847832119995E-2</v>
      </c>
      <c r="Q2943" s="116">
        <v>183.623528190011</v>
      </c>
      <c r="R2943" s="116">
        <v>1310</v>
      </c>
      <c r="S2943" s="116" t="s">
        <v>318</v>
      </c>
      <c r="T2943" s="116">
        <v>1310</v>
      </c>
      <c r="U2943" s="116" t="s">
        <v>268</v>
      </c>
      <c r="V2943" s="116" t="s">
        <v>268</v>
      </c>
      <c r="Z2943" s="116">
        <v>0</v>
      </c>
      <c r="AA2943" s="116">
        <v>1</v>
      </c>
      <c r="AB2943" s="116">
        <v>0.53453637111784003</v>
      </c>
      <c r="AC2943" s="116">
        <v>9.4415847832119995E-2</v>
      </c>
      <c r="AD2943" s="116">
        <v>237.04041199207501</v>
      </c>
      <c r="AF2943" s="116">
        <v>-1</v>
      </c>
      <c r="AG2943" s="116">
        <v>-1</v>
      </c>
      <c r="AH2943" s="116">
        <v>-1</v>
      </c>
      <c r="AI2943" s="116">
        <v>-1</v>
      </c>
      <c r="AJ2943" s="116">
        <v>0</v>
      </c>
      <c r="AM2943" s="116" t="s">
        <v>319</v>
      </c>
      <c r="AN2943" s="116">
        <v>-1</v>
      </c>
      <c r="AQ2943" s="116">
        <v>778</v>
      </c>
      <c r="AR2943" s="116" t="s">
        <v>329</v>
      </c>
      <c r="AS2943" s="116" t="s">
        <v>250</v>
      </c>
      <c r="AT2943" s="116" t="s">
        <v>268</v>
      </c>
      <c r="AV2943" s="116">
        <v>98.368809024883205</v>
      </c>
      <c r="AW2943" s="116">
        <v>0.1922468873</v>
      </c>
    </row>
    <row r="2944" spans="1:49" x14ac:dyDescent="0.25">
      <c r="A2944" s="127">
        <v>210000</v>
      </c>
      <c r="B2944" s="127">
        <v>830000</v>
      </c>
      <c r="C2944" s="127">
        <v>830000</v>
      </c>
      <c r="D2944" s="116" t="s">
        <v>314</v>
      </c>
      <c r="E2944" s="116" t="s">
        <v>315</v>
      </c>
      <c r="F2944" s="116" t="s">
        <v>316</v>
      </c>
      <c r="G2944" s="116" t="s">
        <v>317</v>
      </c>
      <c r="H2944" s="116">
        <v>0.36</v>
      </c>
      <c r="I2944" s="116">
        <v>0.57999999999999996</v>
      </c>
      <c r="J2944" s="116" t="s">
        <v>332</v>
      </c>
      <c r="K2944" s="116">
        <v>0.10137922240743</v>
      </c>
      <c r="L2944" s="116">
        <v>3838.9128814462601</v>
      </c>
      <c r="M2944" s="116">
        <v>11.1752485147895</v>
      </c>
      <c r="N2944" s="116">
        <v>1.9738985413696399</v>
      </c>
      <c r="O2944" s="116">
        <v>1.1329380046392401</v>
      </c>
      <c r="P2944" s="116">
        <v>0.20011229923523</v>
      </c>
      <c r="Q2944" s="116">
        <v>389.18600281091898</v>
      </c>
      <c r="R2944" s="116">
        <v>1310</v>
      </c>
      <c r="S2944" s="116" t="s">
        <v>318</v>
      </c>
      <c r="T2944" s="116">
        <v>1310</v>
      </c>
      <c r="U2944" s="116" t="s">
        <v>333</v>
      </c>
      <c r="V2944" s="116" t="s">
        <v>332</v>
      </c>
      <c r="Z2944" s="116">
        <v>0</v>
      </c>
      <c r="AA2944" s="116">
        <v>1</v>
      </c>
      <c r="AB2944" s="116">
        <v>1.1329380046392401</v>
      </c>
      <c r="AC2944" s="116">
        <v>0.20011229923523</v>
      </c>
      <c r="AD2944" s="116">
        <v>580.67084097255895</v>
      </c>
      <c r="AF2944" s="116">
        <v>-1</v>
      </c>
      <c r="AG2944" s="116">
        <v>-1</v>
      </c>
      <c r="AH2944" s="116">
        <v>-1</v>
      </c>
      <c r="AI2944" s="116">
        <v>-1</v>
      </c>
      <c r="AJ2944" s="116">
        <v>0</v>
      </c>
      <c r="AM2944" s="116" t="s">
        <v>319</v>
      </c>
      <c r="AN2944" s="116">
        <v>-1</v>
      </c>
      <c r="AQ2944" s="116">
        <v>778</v>
      </c>
      <c r="AR2944" s="116" t="s">
        <v>329</v>
      </c>
      <c r="AS2944" s="116" t="s">
        <v>250</v>
      </c>
      <c r="AT2944" s="116" t="s">
        <v>268</v>
      </c>
      <c r="AV2944" s="116">
        <v>81.031073396802498</v>
      </c>
      <c r="AW2944" s="116">
        <v>0.47094147689999999</v>
      </c>
    </row>
    <row r="2945" spans="1:49" x14ac:dyDescent="0.25">
      <c r="A2945" s="127">
        <v>210000</v>
      </c>
      <c r="B2945" s="127">
        <v>830000</v>
      </c>
      <c r="C2945" s="127">
        <v>830000</v>
      </c>
      <c r="D2945" s="116" t="s">
        <v>314</v>
      </c>
      <c r="E2945" s="116" t="s">
        <v>315</v>
      </c>
      <c r="F2945" s="116" t="s">
        <v>316</v>
      </c>
      <c r="G2945" s="116" t="s">
        <v>317</v>
      </c>
      <c r="H2945" s="116">
        <v>0.36</v>
      </c>
      <c r="I2945" s="116">
        <v>0.57999999999999996</v>
      </c>
      <c r="J2945" s="116" t="s">
        <v>268</v>
      </c>
      <c r="K2945" s="116">
        <v>6.7911841379099998E-3</v>
      </c>
      <c r="L2945" s="116">
        <v>3838.9128814462601</v>
      </c>
      <c r="M2945" s="116">
        <v>11.1752485147895</v>
      </c>
      <c r="N2945" s="116">
        <v>1.9738985413696399</v>
      </c>
      <c r="O2945" s="116">
        <v>7.5893170450929998E-2</v>
      </c>
      <c r="P2945" s="116">
        <v>1.3405108464000001E-2</v>
      </c>
      <c r="Q2945" s="116">
        <v>26.070764267326901</v>
      </c>
      <c r="R2945" s="116">
        <v>1310</v>
      </c>
      <c r="S2945" s="116" t="s">
        <v>318</v>
      </c>
      <c r="T2945" s="116">
        <v>1310</v>
      </c>
      <c r="U2945" s="116" t="s">
        <v>268</v>
      </c>
      <c r="V2945" s="116" t="s">
        <v>268</v>
      </c>
      <c r="Z2945" s="116">
        <v>0</v>
      </c>
      <c r="AA2945" s="116">
        <v>1</v>
      </c>
      <c r="AB2945" s="116">
        <v>7.5893170450929998E-2</v>
      </c>
      <c r="AC2945" s="116">
        <v>1.3405108464000001E-2</v>
      </c>
      <c r="AD2945" s="116">
        <v>26.070764267327998</v>
      </c>
      <c r="AF2945" s="116">
        <v>-1</v>
      </c>
      <c r="AG2945" s="116">
        <v>-1</v>
      </c>
      <c r="AH2945" s="116">
        <v>-1</v>
      </c>
      <c r="AI2945" s="116">
        <v>-1</v>
      </c>
      <c r="AJ2945" s="116">
        <v>0</v>
      </c>
      <c r="AM2945" s="116" t="s">
        <v>319</v>
      </c>
      <c r="AN2945" s="116">
        <v>-1</v>
      </c>
      <c r="AQ2945" s="116">
        <v>778</v>
      </c>
      <c r="AR2945" s="116" t="s">
        <v>329</v>
      </c>
      <c r="AS2945" s="116" t="s">
        <v>250</v>
      </c>
      <c r="AT2945" s="116" t="s">
        <v>268</v>
      </c>
      <c r="AV2945" s="116">
        <v>25.134994764502899</v>
      </c>
      <c r="AW2945" s="116">
        <v>2.1144172199999998E-2</v>
      </c>
    </row>
    <row r="2946" spans="1:49" x14ac:dyDescent="0.25">
      <c r="A2946" s="127">
        <v>210000</v>
      </c>
      <c r="B2946" s="127">
        <v>830000</v>
      </c>
      <c r="C2946" s="127">
        <v>830000</v>
      </c>
      <c r="D2946" s="116" t="s">
        <v>314</v>
      </c>
      <c r="E2946" s="116" t="s">
        <v>315</v>
      </c>
      <c r="F2946" s="116" t="s">
        <v>316</v>
      </c>
      <c r="G2946" s="116" t="s">
        <v>317</v>
      </c>
      <c r="H2946" s="116">
        <v>0.36</v>
      </c>
      <c r="I2946" s="116">
        <v>0.57999999999999996</v>
      </c>
      <c r="J2946" s="116" t="s">
        <v>332</v>
      </c>
      <c r="K2946" s="116">
        <v>1.364943442698E-2</v>
      </c>
      <c r="L2946" s="116">
        <v>3838.9128814462601</v>
      </c>
      <c r="M2946" s="116">
        <v>11.1752485147895</v>
      </c>
      <c r="N2946" s="116">
        <v>1.9738985413696399</v>
      </c>
      <c r="O2946" s="116">
        <v>0.15253582180790001</v>
      </c>
      <c r="P2946" s="116">
        <v>2.6942598705950001E-2</v>
      </c>
      <c r="Q2946" s="116">
        <v>52.3989896462164</v>
      </c>
      <c r="R2946" s="116">
        <v>1310</v>
      </c>
      <c r="S2946" s="116" t="s">
        <v>318</v>
      </c>
      <c r="T2946" s="116">
        <v>1310</v>
      </c>
      <c r="U2946" s="116" t="s">
        <v>333</v>
      </c>
      <c r="V2946" s="116" t="s">
        <v>332</v>
      </c>
      <c r="Z2946" s="116">
        <v>0</v>
      </c>
      <c r="AA2946" s="116">
        <v>1</v>
      </c>
      <c r="AB2946" s="116">
        <v>0.15253582180790001</v>
      </c>
      <c r="AC2946" s="116">
        <v>2.6942598705950001E-2</v>
      </c>
      <c r="AD2946" s="116">
        <v>52.398989646216002</v>
      </c>
      <c r="AF2946" s="116">
        <v>-1</v>
      </c>
      <c r="AG2946" s="116">
        <v>-1</v>
      </c>
      <c r="AH2946" s="116">
        <v>-1</v>
      </c>
      <c r="AI2946" s="116">
        <v>-1</v>
      </c>
      <c r="AJ2946" s="116">
        <v>0</v>
      </c>
      <c r="AM2946" s="116" t="s">
        <v>319</v>
      </c>
      <c r="AN2946" s="116">
        <v>-1</v>
      </c>
      <c r="AQ2946" s="116">
        <v>778</v>
      </c>
      <c r="AR2946" s="116" t="s">
        <v>329</v>
      </c>
      <c r="AS2946" s="116" t="s">
        <v>250</v>
      </c>
      <c r="AT2946" s="116" t="s">
        <v>268</v>
      </c>
      <c r="AV2946" s="116">
        <v>30.769817565091302</v>
      </c>
      <c r="AW2946" s="116">
        <v>4.2497153000000003E-2</v>
      </c>
    </row>
    <row r="2947" spans="1:49" x14ac:dyDescent="0.25">
      <c r="A2947" s="127">
        <v>210000</v>
      </c>
      <c r="B2947" s="127">
        <v>830000</v>
      </c>
      <c r="C2947" s="127">
        <v>830000</v>
      </c>
      <c r="D2947" s="116" t="s">
        <v>314</v>
      </c>
      <c r="E2947" s="116" t="s">
        <v>315</v>
      </c>
      <c r="F2947" s="116" t="s">
        <v>316</v>
      </c>
      <c r="G2947" s="116" t="s">
        <v>317</v>
      </c>
      <c r="H2947" s="116">
        <v>0.36</v>
      </c>
      <c r="I2947" s="116">
        <v>0.57999999999999996</v>
      </c>
      <c r="J2947" s="116" t="s">
        <v>268</v>
      </c>
      <c r="K2947" s="116">
        <v>1.5635880366499998E-2</v>
      </c>
      <c r="L2947" s="116">
        <v>3909.3220389897901</v>
      </c>
      <c r="M2947" s="116">
        <v>11.248634143084001</v>
      </c>
      <c r="N2947" s="116">
        <v>2.1608735028374801</v>
      </c>
      <c r="O2947" s="116">
        <v>0.17588229774781</v>
      </c>
      <c r="P2947" s="116">
        <v>3.3787159577510002E-2</v>
      </c>
      <c r="Q2947" s="116">
        <v>61.125691715774003</v>
      </c>
      <c r="R2947" s="116">
        <v>1210</v>
      </c>
      <c r="S2947" s="116" t="s">
        <v>318</v>
      </c>
      <c r="T2947" s="116">
        <v>1210</v>
      </c>
      <c r="U2947" s="116" t="s">
        <v>268</v>
      </c>
      <c r="V2947" s="116" t="s">
        <v>268</v>
      </c>
      <c r="Z2947" s="116">
        <v>0</v>
      </c>
      <c r="AA2947" s="116">
        <v>1</v>
      </c>
      <c r="AB2947" s="116">
        <v>0.17588229774781</v>
      </c>
      <c r="AC2947" s="116">
        <v>3.3787159577510002E-2</v>
      </c>
      <c r="AD2947" s="116">
        <v>61.125691715776</v>
      </c>
      <c r="AF2947" s="116">
        <v>-1</v>
      </c>
      <c r="AG2947" s="116">
        <v>-1</v>
      </c>
      <c r="AH2947" s="116">
        <v>-1</v>
      </c>
      <c r="AI2947" s="116">
        <v>-1</v>
      </c>
      <c r="AJ2947" s="116">
        <v>0</v>
      </c>
      <c r="AM2947" s="116" t="s">
        <v>319</v>
      </c>
      <c r="AN2947" s="116">
        <v>-1</v>
      </c>
      <c r="AQ2947" s="116">
        <v>778</v>
      </c>
      <c r="AR2947" s="116" t="s">
        <v>329</v>
      </c>
      <c r="AS2947" s="116" t="s">
        <v>250</v>
      </c>
      <c r="AT2947" s="116" t="s">
        <v>268</v>
      </c>
      <c r="AV2947" s="116">
        <v>102.54399017300901</v>
      </c>
      <c r="AW2947" s="116">
        <v>4.95747702E-2</v>
      </c>
    </row>
    <row r="2948" spans="1:49" x14ac:dyDescent="0.25">
      <c r="A2948" s="127">
        <v>210000</v>
      </c>
      <c r="B2948" s="127">
        <v>830000</v>
      </c>
      <c r="C2948" s="127">
        <v>830000</v>
      </c>
      <c r="D2948" s="116" t="s">
        <v>314</v>
      </c>
      <c r="E2948" s="116" t="s">
        <v>315</v>
      </c>
      <c r="F2948" s="116" t="s">
        <v>316</v>
      </c>
      <c r="G2948" s="116" t="s">
        <v>317</v>
      </c>
      <c r="H2948" s="116">
        <v>0.36</v>
      </c>
      <c r="I2948" s="116">
        <v>0.57999999999999996</v>
      </c>
      <c r="J2948" s="116" t="s">
        <v>268</v>
      </c>
      <c r="K2948" s="116">
        <v>0.19928463087251999</v>
      </c>
      <c r="L2948" s="116">
        <v>3909.3220389897901</v>
      </c>
      <c r="M2948" s="116">
        <v>11.248634143084001</v>
      </c>
      <c r="N2948" s="116">
        <v>2.1608735028374801</v>
      </c>
      <c r="O2948" s="116">
        <v>2.2416799030245298</v>
      </c>
      <c r="P2948" s="116">
        <v>0.43062887837517</v>
      </c>
      <c r="Q2948" s="116">
        <v>779.06779950188695</v>
      </c>
      <c r="R2948" s="116">
        <v>1310</v>
      </c>
      <c r="S2948" s="116" t="s">
        <v>318</v>
      </c>
      <c r="T2948" s="116">
        <v>1310</v>
      </c>
      <c r="U2948" s="116" t="s">
        <v>268</v>
      </c>
      <c r="V2948" s="116" t="s">
        <v>268</v>
      </c>
      <c r="Z2948" s="116">
        <v>0</v>
      </c>
      <c r="AA2948" s="116">
        <v>1</v>
      </c>
      <c r="AB2948" s="116">
        <v>2.2416799030245298</v>
      </c>
      <c r="AC2948" s="116">
        <v>0.43062887837517</v>
      </c>
      <c r="AD2948" s="116">
        <v>779.06779950188695</v>
      </c>
      <c r="AF2948" s="116">
        <v>-1</v>
      </c>
      <c r="AG2948" s="116">
        <v>-1</v>
      </c>
      <c r="AH2948" s="116">
        <v>-1</v>
      </c>
      <c r="AI2948" s="116">
        <v>-1</v>
      </c>
      <c r="AJ2948" s="116">
        <v>0</v>
      </c>
      <c r="AM2948" s="116" t="s">
        <v>319</v>
      </c>
      <c r="AN2948" s="116">
        <v>-1</v>
      </c>
      <c r="AQ2948" s="116">
        <v>778</v>
      </c>
      <c r="AR2948" s="116" t="s">
        <v>329</v>
      </c>
      <c r="AS2948" s="116" t="s">
        <v>250</v>
      </c>
      <c r="AT2948" s="116" t="s">
        <v>268</v>
      </c>
      <c r="AV2948" s="116">
        <v>114.372996899906</v>
      </c>
      <c r="AW2948" s="116">
        <v>0.63184736370000005</v>
      </c>
    </row>
    <row r="2949" spans="1:49" x14ac:dyDescent="0.25">
      <c r="A2949" s="127">
        <v>210000</v>
      </c>
      <c r="B2949" s="127">
        <v>830000</v>
      </c>
      <c r="C2949" s="127">
        <v>830000</v>
      </c>
      <c r="D2949" s="116" t="s">
        <v>314</v>
      </c>
      <c r="E2949" s="116" t="s">
        <v>315</v>
      </c>
      <c r="F2949" s="116" t="s">
        <v>316</v>
      </c>
      <c r="G2949" s="116" t="s">
        <v>317</v>
      </c>
      <c r="H2949" s="116">
        <v>0.36</v>
      </c>
      <c r="I2949" s="116">
        <v>0.57999999999999996</v>
      </c>
      <c r="J2949" s="116" t="s">
        <v>268</v>
      </c>
      <c r="K2949" s="116">
        <v>0.12420416376237001</v>
      </c>
      <c r="L2949" s="116">
        <v>3909.3220389897901</v>
      </c>
      <c r="M2949" s="116">
        <v>11.248634143084001</v>
      </c>
      <c r="N2949" s="116">
        <v>2.1608735028374801</v>
      </c>
      <c r="O2949" s="116">
        <v>1.39712719721067</v>
      </c>
      <c r="P2949" s="116">
        <v>0.26838948641619997</v>
      </c>
      <c r="Q2949" s="116">
        <v>485.55407473055698</v>
      </c>
      <c r="R2949" s="116">
        <v>1310</v>
      </c>
      <c r="S2949" s="116" t="s">
        <v>318</v>
      </c>
      <c r="T2949" s="116">
        <v>1310</v>
      </c>
      <c r="U2949" s="116" t="s">
        <v>268</v>
      </c>
      <c r="V2949" s="116" t="s">
        <v>268</v>
      </c>
      <c r="Z2949" s="116">
        <v>0</v>
      </c>
      <c r="AA2949" s="116">
        <v>1</v>
      </c>
      <c r="AB2949" s="116">
        <v>1.39712719721067</v>
      </c>
      <c r="AC2949" s="116">
        <v>0.26838948641619997</v>
      </c>
      <c r="AD2949" s="116">
        <v>485.55407473055698</v>
      </c>
      <c r="AF2949" s="116">
        <v>-1</v>
      </c>
      <c r="AG2949" s="116">
        <v>-1</v>
      </c>
      <c r="AH2949" s="116">
        <v>-1</v>
      </c>
      <c r="AI2949" s="116">
        <v>-1</v>
      </c>
      <c r="AJ2949" s="116">
        <v>0</v>
      </c>
      <c r="AM2949" s="116" t="s">
        <v>319</v>
      </c>
      <c r="AN2949" s="116">
        <v>-1</v>
      </c>
      <c r="AQ2949" s="116">
        <v>778</v>
      </c>
      <c r="AR2949" s="116" t="s">
        <v>329</v>
      </c>
      <c r="AS2949" s="116" t="s">
        <v>250</v>
      </c>
      <c r="AT2949" s="116" t="s">
        <v>268</v>
      </c>
      <c r="AV2949" s="116">
        <v>95.383906859226499</v>
      </c>
      <c r="AW2949" s="116">
        <v>0.39379892519999998</v>
      </c>
    </row>
    <row r="2950" spans="1:49" x14ac:dyDescent="0.25">
      <c r="A2950" s="127">
        <v>210000</v>
      </c>
      <c r="B2950" s="127">
        <v>830000</v>
      </c>
      <c r="C2950" s="127">
        <v>830000</v>
      </c>
      <c r="D2950" s="116" t="s">
        <v>314</v>
      </c>
      <c r="E2950" s="116" t="s">
        <v>315</v>
      </c>
      <c r="F2950" s="116" t="s">
        <v>316</v>
      </c>
      <c r="G2950" s="116" t="s">
        <v>317</v>
      </c>
      <c r="H2950" s="116">
        <v>0.36</v>
      </c>
      <c r="I2950" s="116">
        <v>0.57999999999999996</v>
      </c>
      <c r="J2950" s="116" t="s">
        <v>268</v>
      </c>
      <c r="K2950" s="116">
        <v>0.10576323807294</v>
      </c>
      <c r="L2950" s="116">
        <v>3909.3220389897901</v>
      </c>
      <c r="M2950" s="116">
        <v>11.248634143084001</v>
      </c>
      <c r="N2950" s="116">
        <v>2.1608735028374801</v>
      </c>
      <c r="O2950" s="116">
        <v>1.1896919708704199</v>
      </c>
      <c r="P2950" s="116">
        <v>0.22854097872611001</v>
      </c>
      <c r="Q2950" s="116">
        <v>413.46255751347599</v>
      </c>
      <c r="R2950" s="116">
        <v>1310</v>
      </c>
      <c r="S2950" s="116" t="s">
        <v>318</v>
      </c>
      <c r="T2950" s="116">
        <v>1310</v>
      </c>
      <c r="U2950" s="116" t="s">
        <v>268</v>
      </c>
      <c r="V2950" s="116" t="s">
        <v>268</v>
      </c>
      <c r="Z2950" s="116">
        <v>0</v>
      </c>
      <c r="AA2950" s="116">
        <v>1</v>
      </c>
      <c r="AB2950" s="116">
        <v>1.1896919708704199</v>
      </c>
      <c r="AC2950" s="116">
        <v>0.22854097872611001</v>
      </c>
      <c r="AD2950" s="116">
        <v>413.46255751347599</v>
      </c>
      <c r="AF2950" s="116">
        <v>-1</v>
      </c>
      <c r="AG2950" s="116">
        <v>-1</v>
      </c>
      <c r="AH2950" s="116">
        <v>-1</v>
      </c>
      <c r="AI2950" s="116">
        <v>-1</v>
      </c>
      <c r="AJ2950" s="116">
        <v>0</v>
      </c>
      <c r="AM2950" s="116" t="s">
        <v>319</v>
      </c>
      <c r="AN2950" s="116">
        <v>-1</v>
      </c>
      <c r="AQ2950" s="116">
        <v>778</v>
      </c>
      <c r="AR2950" s="116" t="s">
        <v>329</v>
      </c>
      <c r="AS2950" s="116" t="s">
        <v>250</v>
      </c>
      <c r="AT2950" s="116" t="s">
        <v>268</v>
      </c>
      <c r="AV2950" s="116">
        <v>84.811396264552499</v>
      </c>
      <c r="AW2950" s="116">
        <v>0.33533054140000002</v>
      </c>
    </row>
    <row r="2951" spans="1:49" x14ac:dyDescent="0.25">
      <c r="A2951" s="127">
        <v>210000</v>
      </c>
      <c r="B2951" s="127">
        <v>830000</v>
      </c>
      <c r="C2951" s="127">
        <v>830000</v>
      </c>
      <c r="D2951" s="116" t="s">
        <v>314</v>
      </c>
      <c r="E2951" s="116" t="s">
        <v>315</v>
      </c>
      <c r="F2951" s="116" t="s">
        <v>316</v>
      </c>
      <c r="G2951" s="116" t="s">
        <v>317</v>
      </c>
      <c r="H2951" s="116">
        <v>0.36</v>
      </c>
      <c r="I2951" s="116">
        <v>0.57999999999999996</v>
      </c>
      <c r="J2951" s="116" t="s">
        <v>268</v>
      </c>
      <c r="K2951" s="116">
        <v>0.1019401032439</v>
      </c>
      <c r="L2951" s="116">
        <v>3909.3220389897901</v>
      </c>
      <c r="M2951" s="116">
        <v>11.248634143084001</v>
      </c>
      <c r="N2951" s="116">
        <v>2.1608735028374801</v>
      </c>
      <c r="O2951" s="116">
        <v>1.1466869258989401</v>
      </c>
      <c r="P2951" s="116">
        <v>0.22027966797628001</v>
      </c>
      <c r="Q2951" s="116">
        <v>398.51669226830802</v>
      </c>
      <c r="R2951" s="116">
        <v>1310</v>
      </c>
      <c r="S2951" s="116" t="s">
        <v>318</v>
      </c>
      <c r="T2951" s="116">
        <v>1310</v>
      </c>
      <c r="U2951" s="116" t="s">
        <v>268</v>
      </c>
      <c r="V2951" s="116" t="s">
        <v>268</v>
      </c>
      <c r="Z2951" s="116">
        <v>0</v>
      </c>
      <c r="AA2951" s="116">
        <v>1</v>
      </c>
      <c r="AB2951" s="116">
        <v>1.1466869258989401</v>
      </c>
      <c r="AC2951" s="116">
        <v>0.22027966797628001</v>
      </c>
      <c r="AD2951" s="116">
        <v>398.51669226830802</v>
      </c>
      <c r="AF2951" s="116">
        <v>-1</v>
      </c>
      <c r="AG2951" s="116">
        <v>-1</v>
      </c>
      <c r="AH2951" s="116">
        <v>-1</v>
      </c>
      <c r="AI2951" s="116">
        <v>-1</v>
      </c>
      <c r="AJ2951" s="116">
        <v>0</v>
      </c>
      <c r="AM2951" s="116" t="s">
        <v>319</v>
      </c>
      <c r="AN2951" s="116">
        <v>-1</v>
      </c>
      <c r="AQ2951" s="116">
        <v>778</v>
      </c>
      <c r="AR2951" s="116" t="s">
        <v>329</v>
      </c>
      <c r="AS2951" s="116" t="s">
        <v>250</v>
      </c>
      <c r="AT2951" s="116" t="s">
        <v>268</v>
      </c>
      <c r="AV2951" s="116">
        <v>82.475671226593903</v>
      </c>
      <c r="AW2951" s="116">
        <v>0.32320899619999999</v>
      </c>
    </row>
    <row r="2952" spans="1:49" x14ac:dyDescent="0.25">
      <c r="A2952" s="127">
        <v>210000</v>
      </c>
      <c r="B2952" s="127">
        <v>830000</v>
      </c>
      <c r="C2952" s="127">
        <v>830000</v>
      </c>
      <c r="D2952" s="116" t="s">
        <v>314</v>
      </c>
      <c r="E2952" s="116" t="s">
        <v>315</v>
      </c>
      <c r="F2952" s="116" t="s">
        <v>316</v>
      </c>
      <c r="G2952" s="116" t="s">
        <v>317</v>
      </c>
      <c r="H2952" s="116">
        <v>0.36</v>
      </c>
      <c r="I2952" s="116">
        <v>0.57999999999999996</v>
      </c>
      <c r="J2952" s="116" t="s">
        <v>268</v>
      </c>
      <c r="K2952" s="116">
        <v>7.0935437188560005E-2</v>
      </c>
      <c r="L2952" s="116">
        <v>3909.3220389897901</v>
      </c>
      <c r="M2952" s="116">
        <v>11.248634143084001</v>
      </c>
      <c r="N2952" s="116">
        <v>2.1608735028374801</v>
      </c>
      <c r="O2952" s="116">
        <v>0.79792678071392997</v>
      </c>
      <c r="P2952" s="116">
        <v>0.15328250663296999</v>
      </c>
      <c r="Q2952" s="116">
        <v>277.309467946648</v>
      </c>
      <c r="R2952" s="116">
        <v>1310</v>
      </c>
      <c r="S2952" s="116" t="s">
        <v>318</v>
      </c>
      <c r="T2952" s="116">
        <v>1310</v>
      </c>
      <c r="U2952" s="116" t="s">
        <v>268</v>
      </c>
      <c r="V2952" s="116" t="s">
        <v>268</v>
      </c>
      <c r="Z2952" s="116">
        <v>0</v>
      </c>
      <c r="AA2952" s="116">
        <v>1</v>
      </c>
      <c r="AB2952" s="116">
        <v>0.79792678071392997</v>
      </c>
      <c r="AC2952" s="116">
        <v>0.15328250663296999</v>
      </c>
      <c r="AD2952" s="116">
        <v>277.30946794664902</v>
      </c>
      <c r="AF2952" s="116">
        <v>-1</v>
      </c>
      <c r="AG2952" s="116">
        <v>-1</v>
      </c>
      <c r="AH2952" s="116">
        <v>-1</v>
      </c>
      <c r="AI2952" s="116">
        <v>-1</v>
      </c>
      <c r="AJ2952" s="116">
        <v>0</v>
      </c>
      <c r="AM2952" s="116" t="s">
        <v>319</v>
      </c>
      <c r="AN2952" s="116">
        <v>-1</v>
      </c>
      <c r="AQ2952" s="116">
        <v>778</v>
      </c>
      <c r="AR2952" s="116" t="s">
        <v>329</v>
      </c>
      <c r="AS2952" s="116" t="s">
        <v>250</v>
      </c>
      <c r="AT2952" s="116" t="s">
        <v>268</v>
      </c>
      <c r="AV2952" s="116">
        <v>81.759188591790902</v>
      </c>
      <c r="AW2952" s="116">
        <v>0.2249063</v>
      </c>
    </row>
    <row r="2953" spans="1:49" x14ac:dyDescent="0.25">
      <c r="A2953" s="127">
        <v>210000</v>
      </c>
      <c r="B2953" s="127">
        <v>830000</v>
      </c>
      <c r="C2953" s="127">
        <v>830000</v>
      </c>
      <c r="D2953" s="116" t="s">
        <v>314</v>
      </c>
      <c r="E2953" s="116" t="s">
        <v>315</v>
      </c>
      <c r="F2953" s="116" t="s">
        <v>316</v>
      </c>
      <c r="G2953" s="116" t="s">
        <v>317</v>
      </c>
      <c r="H2953" s="116">
        <v>0.36</v>
      </c>
      <c r="I2953" s="116">
        <v>0.57999999999999996</v>
      </c>
      <c r="J2953" s="116" t="s">
        <v>268</v>
      </c>
      <c r="K2953" s="116">
        <v>7.4897586392400003E-3</v>
      </c>
      <c r="L2953" s="116">
        <v>3873.7807627519701</v>
      </c>
      <c r="M2953" s="116">
        <v>11.487014251286899</v>
      </c>
      <c r="N2953" s="116">
        <v>2.2499073182718701</v>
      </c>
      <c r="O2953" s="116">
        <v>8.6034964227750005E-2</v>
      </c>
      <c r="P2953" s="116">
        <v>1.6851262774530001E-2</v>
      </c>
      <c r="Q2953" s="116">
        <v>29.0136829343781</v>
      </c>
      <c r="R2953" s="116">
        <v>1210</v>
      </c>
      <c r="S2953" s="116" t="s">
        <v>318</v>
      </c>
      <c r="T2953" s="116">
        <v>1210</v>
      </c>
      <c r="U2953" s="116" t="s">
        <v>268</v>
      </c>
      <c r="V2953" s="116" t="s">
        <v>268</v>
      </c>
      <c r="Z2953" s="116">
        <v>0</v>
      </c>
      <c r="AA2953" s="116">
        <v>1</v>
      </c>
      <c r="AB2953" s="116">
        <v>8.6034964227750005E-2</v>
      </c>
      <c r="AC2953" s="116">
        <v>1.6851262774530001E-2</v>
      </c>
      <c r="AD2953" s="116">
        <v>29.013682934377599</v>
      </c>
      <c r="AF2953" s="116">
        <v>-1</v>
      </c>
      <c r="AG2953" s="116">
        <v>-1</v>
      </c>
      <c r="AH2953" s="116">
        <v>-1</v>
      </c>
      <c r="AI2953" s="116">
        <v>-1</v>
      </c>
      <c r="AJ2953" s="116">
        <v>0</v>
      </c>
      <c r="AM2953" s="116" t="s">
        <v>319</v>
      </c>
      <c r="AN2953" s="116">
        <v>-1</v>
      </c>
      <c r="AQ2953" s="116">
        <v>778</v>
      </c>
      <c r="AR2953" s="116" t="s">
        <v>329</v>
      </c>
      <c r="AS2953" s="116" t="s">
        <v>250</v>
      </c>
      <c r="AT2953" s="116" t="s">
        <v>268</v>
      </c>
      <c r="AV2953" s="116">
        <v>101.21910236850201</v>
      </c>
      <c r="AW2953" s="116">
        <v>2.35309675E-2</v>
      </c>
    </row>
    <row r="2954" spans="1:49" x14ac:dyDescent="0.25">
      <c r="A2954" s="127">
        <v>210000</v>
      </c>
      <c r="B2954" s="127">
        <v>830000</v>
      </c>
      <c r="C2954" s="127">
        <v>830000</v>
      </c>
      <c r="D2954" s="116" t="s">
        <v>314</v>
      </c>
      <c r="E2954" s="116" t="s">
        <v>315</v>
      </c>
      <c r="F2954" s="116" t="s">
        <v>316</v>
      </c>
      <c r="G2954" s="116" t="s">
        <v>317</v>
      </c>
      <c r="H2954" s="116">
        <v>0.36</v>
      </c>
      <c r="I2954" s="116">
        <v>0.57999999999999996</v>
      </c>
      <c r="J2954" s="116" t="s">
        <v>268</v>
      </c>
      <c r="K2954" s="116">
        <v>0.61027369495962003</v>
      </c>
      <c r="L2954" s="116">
        <v>3873.7807627519701</v>
      </c>
      <c r="M2954" s="116">
        <v>11.487014251286899</v>
      </c>
      <c r="N2954" s="116">
        <v>2.2499073182718701</v>
      </c>
      <c r="O2954" s="116">
        <v>7.0102226311867604</v>
      </c>
      <c r="P2954" s="116">
        <v>1.3730592524384699</v>
      </c>
      <c r="Q2954" s="116">
        <v>2364.0664995481502</v>
      </c>
      <c r="R2954" s="116">
        <v>1310</v>
      </c>
      <c r="S2954" s="116" t="s">
        <v>318</v>
      </c>
      <c r="T2954" s="116">
        <v>1310</v>
      </c>
      <c r="U2954" s="116" t="s">
        <v>268</v>
      </c>
      <c r="V2954" s="116" t="s">
        <v>268</v>
      </c>
      <c r="Z2954" s="116">
        <v>0</v>
      </c>
      <c r="AA2954" s="116">
        <v>1</v>
      </c>
      <c r="AB2954" s="116">
        <v>7.0102226311867604</v>
      </c>
      <c r="AC2954" s="116">
        <v>1.3730592524384699</v>
      </c>
      <c r="AD2954" s="116">
        <v>2364.0664995481502</v>
      </c>
      <c r="AF2954" s="116">
        <v>-1</v>
      </c>
      <c r="AG2954" s="116">
        <v>-1</v>
      </c>
      <c r="AH2954" s="116">
        <v>-1</v>
      </c>
      <c r="AI2954" s="116">
        <v>-1</v>
      </c>
      <c r="AJ2954" s="116">
        <v>0</v>
      </c>
      <c r="AM2954" s="116" t="s">
        <v>319</v>
      </c>
      <c r="AN2954" s="116">
        <v>-1</v>
      </c>
      <c r="AQ2954" s="116">
        <v>778</v>
      </c>
      <c r="AR2954" s="116" t="s">
        <v>329</v>
      </c>
      <c r="AS2954" s="116" t="s">
        <v>250</v>
      </c>
      <c r="AT2954" s="116" t="s">
        <v>268</v>
      </c>
      <c r="AV2954" s="116">
        <v>198.79430411830299</v>
      </c>
      <c r="AW2954" s="116">
        <v>1.9173288722999999</v>
      </c>
    </row>
    <row r="2955" spans="1:49" x14ac:dyDescent="0.25">
      <c r="A2955" s="127">
        <v>210000</v>
      </c>
      <c r="B2955" s="127">
        <v>830000</v>
      </c>
      <c r="C2955" s="127">
        <v>830000</v>
      </c>
      <c r="D2955" s="116" t="s">
        <v>314</v>
      </c>
      <c r="E2955" s="116" t="s">
        <v>315</v>
      </c>
      <c r="F2955" s="116" t="s">
        <v>316</v>
      </c>
      <c r="G2955" s="116" t="s">
        <v>317</v>
      </c>
      <c r="H2955" s="116">
        <v>0.36</v>
      </c>
      <c r="I2955" s="116">
        <v>0.57999999999999996</v>
      </c>
      <c r="J2955" s="116" t="s">
        <v>268</v>
      </c>
      <c r="K2955" s="116">
        <v>0.61776345359886997</v>
      </c>
      <c r="L2955" s="116">
        <v>3840.1629831001001</v>
      </c>
      <c r="M2955" s="116">
        <v>9.5437957007885608</v>
      </c>
      <c r="N2955" s="116">
        <v>1.4026646530561</v>
      </c>
      <c r="O2955" s="116">
        <v>5.8958081925612102</v>
      </c>
      <c r="P2955" s="116">
        <v>0.86651496031300002</v>
      </c>
      <c r="Q2955" s="116">
        <v>2372.3123468224599</v>
      </c>
      <c r="R2955" s="116">
        <v>1210</v>
      </c>
      <c r="S2955" s="116" t="s">
        <v>318</v>
      </c>
      <c r="T2955" s="116">
        <v>1210</v>
      </c>
      <c r="U2955" s="116" t="s">
        <v>268</v>
      </c>
      <c r="V2955" s="116" t="s">
        <v>268</v>
      </c>
      <c r="Z2955" s="116">
        <v>0</v>
      </c>
      <c r="AA2955" s="116">
        <v>1</v>
      </c>
      <c r="AB2955" s="116">
        <v>5.8958081925612102</v>
      </c>
      <c r="AC2955" s="116">
        <v>0.86651496031300002</v>
      </c>
      <c r="AD2955" s="116">
        <v>2372.3123468224599</v>
      </c>
      <c r="AF2955" s="116">
        <v>-1</v>
      </c>
      <c r="AG2955" s="116">
        <v>-1</v>
      </c>
      <c r="AH2955" s="116">
        <v>-1</v>
      </c>
      <c r="AI2955" s="116">
        <v>-1</v>
      </c>
      <c r="AJ2955" s="116">
        <v>0</v>
      </c>
      <c r="AM2955" s="116" t="s">
        <v>319</v>
      </c>
      <c r="AN2955" s="116">
        <v>-1</v>
      </c>
      <c r="AQ2955" s="116">
        <v>778</v>
      </c>
      <c r="AR2955" s="116" t="s">
        <v>329</v>
      </c>
      <c r="AS2955" s="116" t="s">
        <v>250</v>
      </c>
      <c r="AT2955" s="116" t="s">
        <v>268</v>
      </c>
      <c r="AV2955" s="116">
        <v>199.99999998882399</v>
      </c>
      <c r="AW2955" s="116">
        <v>1.9240165019</v>
      </c>
    </row>
    <row r="2956" spans="1:49" x14ac:dyDescent="0.25">
      <c r="A2956" s="127">
        <v>210000</v>
      </c>
      <c r="B2956" s="127">
        <v>830000</v>
      </c>
      <c r="C2956" s="127">
        <v>830000</v>
      </c>
      <c r="D2956" s="116" t="s">
        <v>314</v>
      </c>
      <c r="E2956" s="116" t="s">
        <v>315</v>
      </c>
      <c r="F2956" s="116" t="s">
        <v>316</v>
      </c>
      <c r="G2956" s="116" t="s">
        <v>317</v>
      </c>
      <c r="H2956" s="116">
        <v>0.36</v>
      </c>
      <c r="I2956" s="116">
        <v>0.57999999999999996</v>
      </c>
      <c r="J2956" s="116" t="s">
        <v>268</v>
      </c>
      <c r="K2956" s="116">
        <v>0.13978092135051001</v>
      </c>
      <c r="L2956" s="116">
        <v>3884.1140815202298</v>
      </c>
      <c r="M2956" s="116">
        <v>11.0557471488143</v>
      </c>
      <c r="N2956" s="116">
        <v>2.0571083388289901</v>
      </c>
      <c r="O2956" s="116">
        <v>1.5453825226795499</v>
      </c>
      <c r="P2956" s="116">
        <v>0.28754449891932998</v>
      </c>
      <c r="Q2956" s="116">
        <v>542.92504494539105</v>
      </c>
      <c r="R2956" s="116">
        <v>1210</v>
      </c>
      <c r="S2956" s="116" t="s">
        <v>318</v>
      </c>
      <c r="T2956" s="116">
        <v>1210</v>
      </c>
      <c r="U2956" s="116" t="s">
        <v>268</v>
      </c>
      <c r="V2956" s="116" t="s">
        <v>268</v>
      </c>
      <c r="Z2956" s="116">
        <v>0</v>
      </c>
      <c r="AA2956" s="116">
        <v>1</v>
      </c>
      <c r="AB2956" s="116">
        <v>1.5453825226795499</v>
      </c>
      <c r="AC2956" s="116">
        <v>0.28754449891932998</v>
      </c>
      <c r="AD2956" s="116">
        <v>542.92504494539105</v>
      </c>
      <c r="AF2956" s="116">
        <v>-1</v>
      </c>
      <c r="AG2956" s="116">
        <v>-1</v>
      </c>
      <c r="AH2956" s="116">
        <v>-1</v>
      </c>
      <c r="AI2956" s="116">
        <v>-1</v>
      </c>
      <c r="AJ2956" s="116">
        <v>0</v>
      </c>
      <c r="AM2956" s="116" t="s">
        <v>319</v>
      </c>
      <c r="AN2956" s="116">
        <v>-1</v>
      </c>
      <c r="AQ2956" s="116">
        <v>778</v>
      </c>
      <c r="AR2956" s="116" t="s">
        <v>329</v>
      </c>
      <c r="AS2956" s="116" t="s">
        <v>250</v>
      </c>
      <c r="AT2956" s="116" t="s">
        <v>268</v>
      </c>
      <c r="AV2956" s="116">
        <v>99.699382056020298</v>
      </c>
      <c r="AW2956" s="116">
        <v>0.44032850359999998</v>
      </c>
    </row>
    <row r="2957" spans="1:49" x14ac:dyDescent="0.25">
      <c r="A2957" s="127">
        <v>210000</v>
      </c>
      <c r="B2957" s="127">
        <v>830000</v>
      </c>
      <c r="C2957" s="127">
        <v>830000</v>
      </c>
      <c r="D2957" s="116" t="s">
        <v>314</v>
      </c>
      <c r="E2957" s="116" t="s">
        <v>315</v>
      </c>
      <c r="F2957" s="116" t="s">
        <v>316</v>
      </c>
      <c r="G2957" s="116" t="s">
        <v>317</v>
      </c>
      <c r="H2957" s="116">
        <v>0.36</v>
      </c>
      <c r="I2957" s="116">
        <v>0.57999999999999996</v>
      </c>
      <c r="J2957" s="116" t="s">
        <v>268</v>
      </c>
      <c r="K2957" s="116">
        <v>0.11945624553586</v>
      </c>
      <c r="L2957" s="116">
        <v>3884.1140815202298</v>
      </c>
      <c r="M2957" s="116">
        <v>11.0557471488143</v>
      </c>
      <c r="N2957" s="116">
        <v>2.0571083388289901</v>
      </c>
      <c r="O2957" s="116">
        <v>1.32067804599116</v>
      </c>
      <c r="P2957" s="116">
        <v>0.24573443881702001</v>
      </c>
      <c r="Q2957" s="116">
        <v>463.981685411375</v>
      </c>
      <c r="R2957" s="116">
        <v>1310</v>
      </c>
      <c r="S2957" s="116" t="s">
        <v>318</v>
      </c>
      <c r="T2957" s="116">
        <v>1310</v>
      </c>
      <c r="U2957" s="116" t="s">
        <v>268</v>
      </c>
      <c r="V2957" s="116" t="s">
        <v>268</v>
      </c>
      <c r="Z2957" s="116">
        <v>0</v>
      </c>
      <c r="AA2957" s="116">
        <v>1</v>
      </c>
      <c r="AB2957" s="116">
        <v>1.32067804599116</v>
      </c>
      <c r="AC2957" s="116">
        <v>0.24573443881702001</v>
      </c>
      <c r="AD2957" s="116">
        <v>463.981685411375</v>
      </c>
      <c r="AF2957" s="116">
        <v>-1</v>
      </c>
      <c r="AG2957" s="116">
        <v>-1</v>
      </c>
      <c r="AH2957" s="116">
        <v>-1</v>
      </c>
      <c r="AI2957" s="116">
        <v>-1</v>
      </c>
      <c r="AJ2957" s="116">
        <v>0</v>
      </c>
      <c r="AM2957" s="116" t="s">
        <v>319</v>
      </c>
      <c r="AN2957" s="116">
        <v>-1</v>
      </c>
      <c r="AQ2957" s="116">
        <v>778</v>
      </c>
      <c r="AR2957" s="116" t="s">
        <v>329</v>
      </c>
      <c r="AS2957" s="116" t="s">
        <v>250</v>
      </c>
      <c r="AT2957" s="116" t="s">
        <v>268</v>
      </c>
      <c r="AV2957" s="116">
        <v>94.646724259364802</v>
      </c>
      <c r="AW2957" s="116">
        <v>0.37630307010000003</v>
      </c>
    </row>
    <row r="2958" spans="1:49" x14ac:dyDescent="0.25">
      <c r="A2958" s="127">
        <v>210000</v>
      </c>
      <c r="B2958" s="127">
        <v>830000</v>
      </c>
      <c r="C2958" s="127">
        <v>830000</v>
      </c>
      <c r="D2958" s="116" t="s">
        <v>314</v>
      </c>
      <c r="E2958" s="116" t="s">
        <v>315</v>
      </c>
      <c r="F2958" s="116" t="s">
        <v>316</v>
      </c>
      <c r="G2958" s="116" t="s">
        <v>317</v>
      </c>
      <c r="H2958" s="116">
        <v>0.36</v>
      </c>
      <c r="I2958" s="116">
        <v>0.57999999999999996</v>
      </c>
      <c r="J2958" s="116" t="s">
        <v>268</v>
      </c>
      <c r="K2958" s="116">
        <v>0.28397547222436997</v>
      </c>
      <c r="L2958" s="116">
        <v>3884.1140815202298</v>
      </c>
      <c r="M2958" s="116">
        <v>11.0557471488143</v>
      </c>
      <c r="N2958" s="116">
        <v>2.0571083388289901</v>
      </c>
      <c r="O2958" s="116">
        <v>3.1395610173778699</v>
      </c>
      <c r="P2958" s="116">
        <v>0.58416831193565999</v>
      </c>
      <c r="Q2958" s="116">
        <v>1102.9931304730601</v>
      </c>
      <c r="R2958" s="116">
        <v>1310</v>
      </c>
      <c r="S2958" s="116" t="s">
        <v>318</v>
      </c>
      <c r="T2958" s="116">
        <v>1310</v>
      </c>
      <c r="U2958" s="116" t="s">
        <v>268</v>
      </c>
      <c r="V2958" s="116" t="s">
        <v>268</v>
      </c>
      <c r="Z2958" s="116">
        <v>0</v>
      </c>
      <c r="AA2958" s="116">
        <v>1</v>
      </c>
      <c r="AB2958" s="116">
        <v>3.1395610173778699</v>
      </c>
      <c r="AC2958" s="116">
        <v>0.58416831193565999</v>
      </c>
      <c r="AD2958" s="116">
        <v>1102.9931304730601</v>
      </c>
      <c r="AF2958" s="116">
        <v>-1</v>
      </c>
      <c r="AG2958" s="116">
        <v>-1</v>
      </c>
      <c r="AH2958" s="116">
        <v>-1</v>
      </c>
      <c r="AI2958" s="116">
        <v>-1</v>
      </c>
      <c r="AJ2958" s="116">
        <v>0</v>
      </c>
      <c r="AM2958" s="116" t="s">
        <v>319</v>
      </c>
      <c r="AN2958" s="116">
        <v>-1</v>
      </c>
      <c r="AQ2958" s="116">
        <v>778</v>
      </c>
      <c r="AR2958" s="116" t="s">
        <v>329</v>
      </c>
      <c r="AS2958" s="116" t="s">
        <v>250</v>
      </c>
      <c r="AT2958" s="116" t="s">
        <v>268</v>
      </c>
      <c r="AV2958" s="116">
        <v>135.68253521770899</v>
      </c>
      <c r="AW2958" s="116">
        <v>0.89456052760000004</v>
      </c>
    </row>
    <row r="2959" spans="1:49" x14ac:dyDescent="0.25">
      <c r="A2959" s="127">
        <v>210000</v>
      </c>
      <c r="B2959" s="127">
        <v>830000</v>
      </c>
      <c r="C2959" s="127">
        <v>830000</v>
      </c>
      <c r="D2959" s="116" t="s">
        <v>314</v>
      </c>
      <c r="E2959" s="116" t="s">
        <v>315</v>
      </c>
      <c r="F2959" s="116" t="s">
        <v>316</v>
      </c>
      <c r="G2959" s="116" t="s">
        <v>317</v>
      </c>
      <c r="H2959" s="116">
        <v>0.36</v>
      </c>
      <c r="I2959" s="116">
        <v>0.57999999999999996</v>
      </c>
      <c r="J2959" s="116" t="s">
        <v>268</v>
      </c>
      <c r="K2959" s="116">
        <v>7.4550814534149995E-2</v>
      </c>
      <c r="L2959" s="116">
        <v>3884.1140815202298</v>
      </c>
      <c r="M2959" s="116">
        <v>11.0557471488143</v>
      </c>
      <c r="N2959" s="116">
        <v>2.0571083388289901</v>
      </c>
      <c r="O2959" s="116">
        <v>0.82421495522772004</v>
      </c>
      <c r="P2959" s="116">
        <v>0.15335910224468999</v>
      </c>
      <c r="Q2959" s="116">
        <v>289.56386852089798</v>
      </c>
      <c r="R2959" s="116">
        <v>1310</v>
      </c>
      <c r="S2959" s="116" t="s">
        <v>318</v>
      </c>
      <c r="T2959" s="116">
        <v>1310</v>
      </c>
      <c r="U2959" s="116" t="s">
        <v>268</v>
      </c>
      <c r="V2959" s="116" t="s">
        <v>268</v>
      </c>
      <c r="Z2959" s="116">
        <v>0</v>
      </c>
      <c r="AA2959" s="116">
        <v>1</v>
      </c>
      <c r="AB2959" s="116">
        <v>0.82421495522772004</v>
      </c>
      <c r="AC2959" s="116">
        <v>0.15335910224468999</v>
      </c>
      <c r="AD2959" s="116">
        <v>289.56386852089901</v>
      </c>
      <c r="AF2959" s="116">
        <v>-1</v>
      </c>
      <c r="AG2959" s="116">
        <v>-1</v>
      </c>
      <c r="AH2959" s="116">
        <v>-1</v>
      </c>
      <c r="AI2959" s="116">
        <v>-1</v>
      </c>
      <c r="AJ2959" s="116">
        <v>0</v>
      </c>
      <c r="AM2959" s="116" t="s">
        <v>319</v>
      </c>
      <c r="AN2959" s="116">
        <v>-1</v>
      </c>
      <c r="AQ2959" s="116">
        <v>778</v>
      </c>
      <c r="AR2959" s="116" t="s">
        <v>329</v>
      </c>
      <c r="AS2959" s="116" t="s">
        <v>250</v>
      </c>
      <c r="AT2959" s="116" t="s">
        <v>268</v>
      </c>
      <c r="AV2959" s="116">
        <v>69.487336981018103</v>
      </c>
      <c r="AW2959" s="116">
        <v>0.2348449866</v>
      </c>
    </row>
    <row r="2960" spans="1:49" x14ac:dyDescent="0.25">
      <c r="A2960" s="127">
        <v>210000</v>
      </c>
      <c r="B2960" s="127">
        <v>830000</v>
      </c>
      <c r="C2960" s="127">
        <v>830000</v>
      </c>
      <c r="D2960" s="116" t="s">
        <v>314</v>
      </c>
      <c r="E2960" s="116" t="s">
        <v>315</v>
      </c>
      <c r="F2960" s="116" t="s">
        <v>316</v>
      </c>
      <c r="G2960" s="116" t="s">
        <v>317</v>
      </c>
      <c r="H2960" s="116">
        <v>0.36</v>
      </c>
      <c r="I2960" s="116">
        <v>0.57999999999999996</v>
      </c>
      <c r="J2960" s="116" t="s">
        <v>268</v>
      </c>
      <c r="K2960" s="116">
        <v>0.10223571307305</v>
      </c>
      <c r="L2960" s="116">
        <v>3876.85089560697</v>
      </c>
      <c r="M2960" s="116">
        <v>10.348846279572699</v>
      </c>
      <c r="N2960" s="116">
        <v>1.5453124841446</v>
      </c>
      <c r="O2960" s="116">
        <v>1.0580216788755199</v>
      </c>
      <c r="P2960" s="116">
        <v>0.15798612373720999</v>
      </c>
      <c r="Q2960" s="116">
        <v>396.35261579028202</v>
      </c>
      <c r="R2960" s="116">
        <v>1210</v>
      </c>
      <c r="S2960" s="116" t="s">
        <v>318</v>
      </c>
      <c r="T2960" s="116">
        <v>1210</v>
      </c>
      <c r="U2960" s="116" t="s">
        <v>268</v>
      </c>
      <c r="V2960" s="116" t="s">
        <v>268</v>
      </c>
      <c r="Z2960" s="116">
        <v>0</v>
      </c>
      <c r="AA2960" s="116">
        <v>1</v>
      </c>
      <c r="AB2960" s="116">
        <v>1.0580216788755199</v>
      </c>
      <c r="AC2960" s="116">
        <v>0.15798612373720999</v>
      </c>
      <c r="AD2960" s="116">
        <v>396.35261579028202</v>
      </c>
      <c r="AF2960" s="116">
        <v>-1</v>
      </c>
      <c r="AG2960" s="116">
        <v>-1</v>
      </c>
      <c r="AH2960" s="116">
        <v>-1</v>
      </c>
      <c r="AI2960" s="116">
        <v>-1</v>
      </c>
      <c r="AJ2960" s="116">
        <v>0</v>
      </c>
      <c r="AM2960" s="116" t="s">
        <v>319</v>
      </c>
      <c r="AN2960" s="116">
        <v>-1</v>
      </c>
      <c r="AQ2960" s="116">
        <v>778</v>
      </c>
      <c r="AR2960" s="116" t="s">
        <v>329</v>
      </c>
      <c r="AS2960" s="116" t="s">
        <v>250</v>
      </c>
      <c r="AT2960" s="116" t="s">
        <v>268</v>
      </c>
      <c r="AV2960" s="116">
        <v>117.30883642305599</v>
      </c>
      <c r="AW2960" s="116">
        <v>0.32145386520000002</v>
      </c>
    </row>
    <row r="2961" spans="1:49" x14ac:dyDescent="0.25">
      <c r="A2961" s="127">
        <v>210000</v>
      </c>
      <c r="B2961" s="127">
        <v>830000</v>
      </c>
      <c r="C2961" s="127">
        <v>830000</v>
      </c>
      <c r="D2961" s="116" t="s">
        <v>314</v>
      </c>
      <c r="E2961" s="116" t="s">
        <v>315</v>
      </c>
      <c r="F2961" s="116" t="s">
        <v>316</v>
      </c>
      <c r="G2961" s="116" t="s">
        <v>317</v>
      </c>
      <c r="H2961" s="116">
        <v>0.36</v>
      </c>
      <c r="I2961" s="116">
        <v>0.57999999999999996</v>
      </c>
      <c r="J2961" s="116" t="s">
        <v>268</v>
      </c>
      <c r="K2961" s="116">
        <v>9.4876563517600002E-2</v>
      </c>
      <c r="L2961" s="116">
        <v>3848.79358803888</v>
      </c>
      <c r="M2961" s="116">
        <v>10.711840476086399</v>
      </c>
      <c r="N2961" s="116">
        <v>1.924766706772</v>
      </c>
      <c r="O2961" s="116">
        <v>1.01630261331989</v>
      </c>
      <c r="P2961" s="116">
        <v>0.18261525071163001</v>
      </c>
      <c r="Q2961" s="116">
        <v>365.160309321733</v>
      </c>
      <c r="R2961" s="116">
        <v>1210</v>
      </c>
      <c r="S2961" s="116" t="s">
        <v>318</v>
      </c>
      <c r="T2961" s="116">
        <v>1210</v>
      </c>
      <c r="U2961" s="116" t="s">
        <v>268</v>
      </c>
      <c r="V2961" s="116" t="s">
        <v>268</v>
      </c>
      <c r="Z2961" s="116">
        <v>0</v>
      </c>
      <c r="AA2961" s="116">
        <v>1</v>
      </c>
      <c r="AB2961" s="116">
        <v>1.01630261331989</v>
      </c>
      <c r="AC2961" s="116">
        <v>0.18261525071163001</v>
      </c>
      <c r="AD2961" s="116">
        <v>365.160309321733</v>
      </c>
      <c r="AF2961" s="116">
        <v>-1</v>
      </c>
      <c r="AG2961" s="116">
        <v>-1</v>
      </c>
      <c r="AH2961" s="116">
        <v>-1</v>
      </c>
      <c r="AI2961" s="116">
        <v>-1</v>
      </c>
      <c r="AJ2961" s="116">
        <v>0</v>
      </c>
      <c r="AM2961" s="116" t="s">
        <v>319</v>
      </c>
      <c r="AN2961" s="116">
        <v>-1</v>
      </c>
      <c r="AQ2961" s="116">
        <v>778</v>
      </c>
      <c r="AR2961" s="116" t="s">
        <v>329</v>
      </c>
      <c r="AS2961" s="116" t="s">
        <v>250</v>
      </c>
      <c r="AT2961" s="116" t="s">
        <v>268</v>
      </c>
      <c r="AV2961" s="116">
        <v>116.42911967553999</v>
      </c>
      <c r="AW2961" s="116">
        <v>0.29615596859999999</v>
      </c>
    </row>
    <row r="2962" spans="1:49" x14ac:dyDescent="0.25">
      <c r="A2962" s="127">
        <v>210000</v>
      </c>
      <c r="B2962" s="127">
        <v>830000</v>
      </c>
      <c r="C2962" s="127">
        <v>830000</v>
      </c>
      <c r="D2962" s="116" t="s">
        <v>314</v>
      </c>
      <c r="E2962" s="116" t="s">
        <v>315</v>
      </c>
      <c r="F2962" s="116" t="s">
        <v>316</v>
      </c>
      <c r="G2962" s="116" t="s">
        <v>317</v>
      </c>
      <c r="H2962" s="116">
        <v>0.36</v>
      </c>
      <c r="I2962" s="116">
        <v>0.57999999999999996</v>
      </c>
      <c r="J2962" s="116" t="s">
        <v>268</v>
      </c>
      <c r="K2962" s="116">
        <v>0.16601620107321999</v>
      </c>
      <c r="L2962" s="116">
        <v>3848.79358803888</v>
      </c>
      <c r="M2962" s="116">
        <v>10.711840476086399</v>
      </c>
      <c r="N2962" s="116">
        <v>1.924766706772</v>
      </c>
      <c r="O2962" s="116">
        <v>1.7783390623423001</v>
      </c>
      <c r="P2962" s="116">
        <v>0.31954245661051001</v>
      </c>
      <c r="Q2962" s="116">
        <v>638.96209020121398</v>
      </c>
      <c r="R2962" s="116">
        <v>1110</v>
      </c>
      <c r="S2962" s="116" t="s">
        <v>318</v>
      </c>
      <c r="T2962" s="116">
        <v>1110</v>
      </c>
      <c r="U2962" s="116" t="s">
        <v>268</v>
      </c>
      <c r="V2962" s="116" t="s">
        <v>268</v>
      </c>
      <c r="Z2962" s="116">
        <v>0</v>
      </c>
      <c r="AA2962" s="116">
        <v>1</v>
      </c>
      <c r="AB2962" s="116">
        <v>1.7783390623423001</v>
      </c>
      <c r="AC2962" s="116">
        <v>0.31954245661051001</v>
      </c>
      <c r="AD2962" s="116">
        <v>638.96209020121398</v>
      </c>
      <c r="AF2962" s="116">
        <v>-1</v>
      </c>
      <c r="AG2962" s="116">
        <v>-1</v>
      </c>
      <c r="AH2962" s="116">
        <v>-1</v>
      </c>
      <c r="AI2962" s="116">
        <v>-1</v>
      </c>
      <c r="AJ2962" s="116">
        <v>0</v>
      </c>
      <c r="AM2962" s="116" t="s">
        <v>319</v>
      </c>
      <c r="AN2962" s="116">
        <v>-1</v>
      </c>
      <c r="AQ2962" s="116">
        <v>778</v>
      </c>
      <c r="AR2962" s="116" t="s">
        <v>329</v>
      </c>
      <c r="AS2962" s="116" t="s">
        <v>250</v>
      </c>
      <c r="AT2962" s="116" t="s">
        <v>268</v>
      </c>
      <c r="AV2962" s="116">
        <v>125.820930155752</v>
      </c>
      <c r="AW2962" s="116">
        <v>0.51821742920000002</v>
      </c>
    </row>
    <row r="2963" spans="1:49" x14ac:dyDescent="0.25">
      <c r="A2963" s="127">
        <v>210000</v>
      </c>
      <c r="B2963" s="127">
        <v>830000</v>
      </c>
      <c r="C2963" s="127">
        <v>830000</v>
      </c>
      <c r="D2963" s="116" t="s">
        <v>314</v>
      </c>
      <c r="E2963" s="116" t="s">
        <v>315</v>
      </c>
      <c r="F2963" s="116" t="s">
        <v>316</v>
      </c>
      <c r="G2963" s="116" t="s">
        <v>317</v>
      </c>
      <c r="H2963" s="116">
        <v>0.36</v>
      </c>
      <c r="I2963" s="116">
        <v>0.57999999999999996</v>
      </c>
      <c r="J2963" s="116" t="s">
        <v>268</v>
      </c>
      <c r="K2963" s="116">
        <v>0.19691181478988001</v>
      </c>
      <c r="L2963" s="116">
        <v>3848.79358803888</v>
      </c>
      <c r="M2963" s="116">
        <v>10.711840476086399</v>
      </c>
      <c r="N2963" s="116">
        <v>1.924766706772</v>
      </c>
      <c r="O2963" s="116">
        <v>2.1092879478859601</v>
      </c>
      <c r="P2963" s="116">
        <v>0.37900930527762999</v>
      </c>
      <c r="Q2963" s="116">
        <v>757.87293017242496</v>
      </c>
      <c r="R2963" s="116">
        <v>1310</v>
      </c>
      <c r="S2963" s="116" t="s">
        <v>318</v>
      </c>
      <c r="T2963" s="116">
        <v>1310</v>
      </c>
      <c r="U2963" s="116" t="s">
        <v>268</v>
      </c>
      <c r="V2963" s="116" t="s">
        <v>268</v>
      </c>
      <c r="Z2963" s="116">
        <v>0</v>
      </c>
      <c r="AA2963" s="116">
        <v>1</v>
      </c>
      <c r="AB2963" s="116">
        <v>2.1092879478859601</v>
      </c>
      <c r="AC2963" s="116">
        <v>0.37900930527762999</v>
      </c>
      <c r="AD2963" s="116">
        <v>757.87293017242496</v>
      </c>
      <c r="AF2963" s="116">
        <v>-1</v>
      </c>
      <c r="AG2963" s="116">
        <v>-1</v>
      </c>
      <c r="AH2963" s="116">
        <v>-1</v>
      </c>
      <c r="AI2963" s="116">
        <v>-1</v>
      </c>
      <c r="AJ2963" s="116">
        <v>0</v>
      </c>
      <c r="AM2963" s="116" t="s">
        <v>319</v>
      </c>
      <c r="AN2963" s="116">
        <v>-1</v>
      </c>
      <c r="AQ2963" s="116">
        <v>778</v>
      </c>
      <c r="AR2963" s="116" t="s">
        <v>329</v>
      </c>
      <c r="AS2963" s="116" t="s">
        <v>250</v>
      </c>
      <c r="AT2963" s="116" t="s">
        <v>268</v>
      </c>
      <c r="AV2963" s="116">
        <v>112.95802377058899</v>
      </c>
      <c r="AW2963" s="116">
        <v>0.61465768870000004</v>
      </c>
    </row>
    <row r="2964" spans="1:49" x14ac:dyDescent="0.25">
      <c r="A2964" s="127">
        <v>210000</v>
      </c>
      <c r="B2964" s="127">
        <v>830000</v>
      </c>
      <c r="C2964" s="127">
        <v>830000</v>
      </c>
      <c r="D2964" s="116" t="s">
        <v>314</v>
      </c>
      <c r="E2964" s="116" t="s">
        <v>315</v>
      </c>
      <c r="F2964" s="116" t="s">
        <v>316</v>
      </c>
      <c r="G2964" s="116" t="s">
        <v>317</v>
      </c>
      <c r="H2964" s="116">
        <v>0.36</v>
      </c>
      <c r="I2964" s="116">
        <v>0.57999999999999996</v>
      </c>
      <c r="J2964" s="116" t="s">
        <v>268</v>
      </c>
      <c r="K2964" s="116">
        <v>0.15980105013609999</v>
      </c>
      <c r="L2964" s="116">
        <v>3848.79358803888</v>
      </c>
      <c r="M2964" s="116">
        <v>10.711840476086399</v>
      </c>
      <c r="N2964" s="116">
        <v>1.924766706772</v>
      </c>
      <c r="O2964" s="116">
        <v>1.7117633569690101</v>
      </c>
      <c r="P2964" s="116">
        <v>0.30757974100917002</v>
      </c>
      <c r="Q2964" s="116">
        <v>615.04125712570999</v>
      </c>
      <c r="R2964" s="116">
        <v>1310</v>
      </c>
      <c r="S2964" s="116" t="s">
        <v>318</v>
      </c>
      <c r="T2964" s="116">
        <v>1310</v>
      </c>
      <c r="U2964" s="116" t="s">
        <v>268</v>
      </c>
      <c r="V2964" s="116" t="s">
        <v>268</v>
      </c>
      <c r="Z2964" s="116">
        <v>0</v>
      </c>
      <c r="AA2964" s="116">
        <v>1</v>
      </c>
      <c r="AB2964" s="116">
        <v>1.7117633569690101</v>
      </c>
      <c r="AC2964" s="116">
        <v>0.30757974100917002</v>
      </c>
      <c r="AD2964" s="116">
        <v>615.04125712570999</v>
      </c>
      <c r="AF2964" s="116">
        <v>-1</v>
      </c>
      <c r="AG2964" s="116">
        <v>-1</v>
      </c>
      <c r="AH2964" s="116">
        <v>-1</v>
      </c>
      <c r="AI2964" s="116">
        <v>-1</v>
      </c>
      <c r="AJ2964" s="116">
        <v>0</v>
      </c>
      <c r="AM2964" s="116" t="s">
        <v>319</v>
      </c>
      <c r="AN2964" s="116">
        <v>-1</v>
      </c>
      <c r="AQ2964" s="116">
        <v>778</v>
      </c>
      <c r="AR2964" s="116" t="s">
        <v>329</v>
      </c>
      <c r="AS2964" s="116" t="s">
        <v>250</v>
      </c>
      <c r="AT2964" s="116" t="s">
        <v>268</v>
      </c>
      <c r="AV2964" s="116">
        <v>102.473315159218</v>
      </c>
      <c r="AW2964" s="116">
        <v>0.49881691579999998</v>
      </c>
    </row>
    <row r="2965" spans="1:49" x14ac:dyDescent="0.25">
      <c r="A2965" s="127">
        <v>210000</v>
      </c>
      <c r="B2965" s="127">
        <v>830000</v>
      </c>
      <c r="C2965" s="127">
        <v>830000</v>
      </c>
      <c r="D2965" s="116" t="s">
        <v>314</v>
      </c>
      <c r="E2965" s="116" t="s">
        <v>315</v>
      </c>
      <c r="F2965" s="116" t="s">
        <v>316</v>
      </c>
      <c r="G2965" s="116" t="s">
        <v>317</v>
      </c>
      <c r="H2965" s="116">
        <v>0.36</v>
      </c>
      <c r="I2965" s="116">
        <v>0.57999999999999996</v>
      </c>
      <c r="J2965" s="116" t="s">
        <v>268</v>
      </c>
      <c r="K2965" s="116">
        <v>1.5782412807000001E-4</v>
      </c>
      <c r="L2965" s="116">
        <v>3848.79358803888</v>
      </c>
      <c r="M2965" s="116">
        <v>10.711840476086399</v>
      </c>
      <c r="N2965" s="116">
        <v>1.924766706772</v>
      </c>
      <c r="O2965" s="116">
        <v>1.6905868831900001E-3</v>
      </c>
      <c r="P2965" s="116">
        <v>3.0377462723999999E-4</v>
      </c>
      <c r="Q2965" s="116">
        <v>0.60743249216519002</v>
      </c>
      <c r="R2965" s="116">
        <v>1310</v>
      </c>
      <c r="S2965" s="116" t="s">
        <v>318</v>
      </c>
      <c r="T2965" s="116">
        <v>1310</v>
      </c>
      <c r="U2965" s="116" t="s">
        <v>268</v>
      </c>
      <c r="V2965" s="116" t="s">
        <v>268</v>
      </c>
      <c r="Z2965" s="116">
        <v>0</v>
      </c>
      <c r="AA2965" s="116">
        <v>1</v>
      </c>
      <c r="AB2965" s="116">
        <v>1.6905868831900001E-3</v>
      </c>
      <c r="AC2965" s="116">
        <v>3.0377462723999999E-4</v>
      </c>
      <c r="AD2965" s="116">
        <v>0.60743249216685002</v>
      </c>
      <c r="AF2965" s="116">
        <v>-1</v>
      </c>
      <c r="AG2965" s="116">
        <v>-1</v>
      </c>
      <c r="AH2965" s="116">
        <v>-1</v>
      </c>
      <c r="AI2965" s="116">
        <v>-1</v>
      </c>
      <c r="AJ2965" s="116">
        <v>0</v>
      </c>
      <c r="AM2965" s="116" t="s">
        <v>319</v>
      </c>
      <c r="AN2965" s="116">
        <v>-1</v>
      </c>
      <c r="AQ2965" s="116">
        <v>778</v>
      </c>
      <c r="AR2965" s="116" t="s">
        <v>329</v>
      </c>
      <c r="AS2965" s="116" t="s">
        <v>250</v>
      </c>
      <c r="AT2965" s="116" t="s">
        <v>268</v>
      </c>
      <c r="AV2965" s="116">
        <v>21.339154939594</v>
      </c>
      <c r="AW2965" s="116">
        <v>4.9264600000000001E-4</v>
      </c>
    </row>
    <row r="2966" spans="1:49" x14ac:dyDescent="0.25">
      <c r="A2966" s="127">
        <v>210000</v>
      </c>
      <c r="B2966" s="127">
        <v>830000</v>
      </c>
      <c r="C2966" s="127">
        <v>830000</v>
      </c>
      <c r="D2966" s="116" t="s">
        <v>314</v>
      </c>
      <c r="E2966" s="116" t="s">
        <v>315</v>
      </c>
      <c r="F2966" s="116" t="s">
        <v>316</v>
      </c>
      <c r="G2966" s="116" t="s">
        <v>317</v>
      </c>
      <c r="H2966" s="116">
        <v>0.36</v>
      </c>
      <c r="I2966" s="116">
        <v>0.57999999999999996</v>
      </c>
      <c r="J2966" s="116" t="s">
        <v>332</v>
      </c>
      <c r="K2966" s="116">
        <v>5.9141445524800003E-2</v>
      </c>
      <c r="L2966" s="116">
        <v>3819.5904681543698</v>
      </c>
      <c r="M2966" s="116">
        <v>9.4268225669985597</v>
      </c>
      <c r="N2966" s="116">
        <v>1.47076493576901</v>
      </c>
      <c r="O2966" s="116">
        <v>0.55751591331812</v>
      </c>
      <c r="P2966" s="116">
        <v>8.6983164328570006E-2</v>
      </c>
      <c r="Q2966" s="116">
        <v>225.89610159940401</v>
      </c>
      <c r="R2966" s="116">
        <v>1750</v>
      </c>
      <c r="S2966" s="116" t="s">
        <v>321</v>
      </c>
      <c r="T2966" s="116">
        <v>1750</v>
      </c>
      <c r="U2966" s="116" t="s">
        <v>333</v>
      </c>
      <c r="V2966" s="116" t="s">
        <v>332</v>
      </c>
      <c r="Z2966" s="116">
        <v>0</v>
      </c>
      <c r="AA2966" s="116">
        <v>1</v>
      </c>
      <c r="AB2966" s="116">
        <v>0.55751591331812</v>
      </c>
      <c r="AC2966" s="116">
        <v>8.6983164328570006E-2</v>
      </c>
      <c r="AD2966" s="116">
        <v>390.42816220916598</v>
      </c>
      <c r="AF2966" s="116">
        <v>-1</v>
      </c>
      <c r="AG2966" s="116">
        <v>-1</v>
      </c>
      <c r="AH2966" s="116">
        <v>-1</v>
      </c>
      <c r="AI2966" s="116">
        <v>-1</v>
      </c>
      <c r="AJ2966" s="116">
        <v>0</v>
      </c>
      <c r="AM2966" s="116" t="s">
        <v>319</v>
      </c>
      <c r="AN2966" s="116">
        <v>-1</v>
      </c>
      <c r="AQ2966" s="116">
        <v>778</v>
      </c>
      <c r="AR2966" s="116" t="s">
        <v>329</v>
      </c>
      <c r="AS2966" s="116" t="s">
        <v>250</v>
      </c>
      <c r="AT2966" s="116" t="s">
        <v>268</v>
      </c>
      <c r="AV2966" s="116">
        <v>62.232595097317699</v>
      </c>
      <c r="AW2966" s="116">
        <v>0.3166489556</v>
      </c>
    </row>
    <row r="2967" spans="1:49" x14ac:dyDescent="0.25">
      <c r="A2967" s="127">
        <v>210000</v>
      </c>
      <c r="B2967" s="127">
        <v>830000</v>
      </c>
      <c r="C2967" s="127">
        <v>830000</v>
      </c>
      <c r="D2967" s="116" t="s">
        <v>314</v>
      </c>
      <c r="E2967" s="116" t="s">
        <v>315</v>
      </c>
      <c r="F2967" s="116" t="s">
        <v>316</v>
      </c>
      <c r="G2967" s="116" t="s">
        <v>317</v>
      </c>
      <c r="H2967" s="116">
        <v>0.36</v>
      </c>
      <c r="I2967" s="116">
        <v>0.57999999999999996</v>
      </c>
      <c r="J2967" s="116" t="s">
        <v>332</v>
      </c>
      <c r="K2967" s="116">
        <v>7.9770491721040004E-2</v>
      </c>
      <c r="L2967" s="116">
        <v>3819.5904681543698</v>
      </c>
      <c r="M2967" s="116">
        <v>9.4268225669985597</v>
      </c>
      <c r="N2967" s="116">
        <v>1.47076493576901</v>
      </c>
      <c r="O2967" s="116">
        <v>0.75198227153649</v>
      </c>
      <c r="P2967" s="116">
        <v>0.11732364213236</v>
      </c>
      <c r="Q2967" s="116">
        <v>304.69060981767899</v>
      </c>
      <c r="R2967" s="116">
        <v>1750</v>
      </c>
      <c r="S2967" s="116" t="s">
        <v>321</v>
      </c>
      <c r="T2967" s="116">
        <v>1750</v>
      </c>
      <c r="U2967" s="116" t="s">
        <v>333</v>
      </c>
      <c r="V2967" s="116" t="s">
        <v>332</v>
      </c>
      <c r="Z2967" s="116">
        <v>0</v>
      </c>
      <c r="AA2967" s="116">
        <v>1</v>
      </c>
      <c r="AB2967" s="116">
        <v>0.75198227153649</v>
      </c>
      <c r="AC2967" s="116">
        <v>0.11732364213236</v>
      </c>
      <c r="AD2967" s="116">
        <v>527.07854320274998</v>
      </c>
      <c r="AF2967" s="116">
        <v>-1</v>
      </c>
      <c r="AG2967" s="116">
        <v>-1</v>
      </c>
      <c r="AH2967" s="116">
        <v>-1</v>
      </c>
      <c r="AI2967" s="116">
        <v>-1</v>
      </c>
      <c r="AJ2967" s="116">
        <v>0</v>
      </c>
      <c r="AM2967" s="116" t="s">
        <v>319</v>
      </c>
      <c r="AN2967" s="116">
        <v>-1</v>
      </c>
      <c r="AQ2967" s="116">
        <v>778</v>
      </c>
      <c r="AR2967" s="116" t="s">
        <v>329</v>
      </c>
      <c r="AS2967" s="116" t="s">
        <v>250</v>
      </c>
      <c r="AT2967" s="116" t="s">
        <v>268</v>
      </c>
      <c r="AV2967" s="116">
        <v>71.892880398251904</v>
      </c>
      <c r="AW2967" s="116">
        <v>0.42747651520000002</v>
      </c>
    </row>
    <row r="2968" spans="1:49" x14ac:dyDescent="0.25">
      <c r="A2968" s="127">
        <v>210000</v>
      </c>
      <c r="B2968" s="127">
        <v>830000</v>
      </c>
      <c r="C2968" s="127">
        <v>830000</v>
      </c>
      <c r="D2968" s="116" t="s">
        <v>314</v>
      </c>
      <c r="E2968" s="116" t="s">
        <v>315</v>
      </c>
      <c r="F2968" s="116" t="s">
        <v>316</v>
      </c>
      <c r="G2968" s="116" t="s">
        <v>317</v>
      </c>
      <c r="H2968" s="116">
        <v>0.36</v>
      </c>
      <c r="I2968" s="116">
        <v>0.57999999999999996</v>
      </c>
      <c r="J2968" s="116" t="s">
        <v>332</v>
      </c>
      <c r="K2968" s="116">
        <v>7.8160695378589995E-2</v>
      </c>
      <c r="L2968" s="116">
        <v>3819.5904681543698</v>
      </c>
      <c r="M2968" s="116">
        <v>9.4268225669985597</v>
      </c>
      <c r="N2968" s="116">
        <v>1.47076493576901</v>
      </c>
      <c r="O2968" s="116">
        <v>0.73680700704724</v>
      </c>
      <c r="P2968" s="116">
        <v>0.11495601011816001</v>
      </c>
      <c r="Q2968" s="116">
        <v>298.54184705239902</v>
      </c>
      <c r="R2968" s="116">
        <v>1310</v>
      </c>
      <c r="S2968" s="116" t="s">
        <v>318</v>
      </c>
      <c r="T2968" s="116">
        <v>1310</v>
      </c>
      <c r="U2968" s="116" t="s">
        <v>333</v>
      </c>
      <c r="V2968" s="116" t="s">
        <v>332</v>
      </c>
      <c r="Z2968" s="116">
        <v>0</v>
      </c>
      <c r="AA2968" s="116">
        <v>1</v>
      </c>
      <c r="AB2968" s="116">
        <v>0.73680700704724</v>
      </c>
      <c r="AC2968" s="116">
        <v>0.11495601011816001</v>
      </c>
      <c r="AD2968" s="116">
        <v>510.66175567543098</v>
      </c>
      <c r="AF2968" s="116">
        <v>-1</v>
      </c>
      <c r="AG2968" s="116">
        <v>-1</v>
      </c>
      <c r="AH2968" s="116">
        <v>-1</v>
      </c>
      <c r="AI2968" s="116">
        <v>-1</v>
      </c>
      <c r="AJ2968" s="116">
        <v>0</v>
      </c>
      <c r="AM2968" s="116" t="s">
        <v>319</v>
      </c>
      <c r="AN2968" s="116">
        <v>-1</v>
      </c>
      <c r="AQ2968" s="116">
        <v>778</v>
      </c>
      <c r="AR2968" s="116" t="s">
        <v>329</v>
      </c>
      <c r="AS2968" s="116" t="s">
        <v>250</v>
      </c>
      <c r="AT2968" s="116" t="s">
        <v>268</v>
      </c>
      <c r="AV2968" s="116">
        <v>71.144171525752498</v>
      </c>
      <c r="AW2968" s="116">
        <v>0.41416200780000001</v>
      </c>
    </row>
    <row r="2969" spans="1:49" x14ac:dyDescent="0.25">
      <c r="A2969" s="127">
        <v>210000</v>
      </c>
      <c r="B2969" s="127">
        <v>830000</v>
      </c>
      <c r="C2969" s="127">
        <v>830000</v>
      </c>
      <c r="D2969" s="116" t="s">
        <v>314</v>
      </c>
      <c r="E2969" s="116" t="s">
        <v>315</v>
      </c>
      <c r="F2969" s="116" t="s">
        <v>316</v>
      </c>
      <c r="G2969" s="116" t="s">
        <v>317</v>
      </c>
      <c r="H2969" s="116">
        <v>0.36</v>
      </c>
      <c r="I2969" s="116">
        <v>0.57999999999999996</v>
      </c>
      <c r="J2969" s="116" t="s">
        <v>268</v>
      </c>
      <c r="K2969" s="116">
        <v>0.26423258580900999</v>
      </c>
      <c r="L2969" s="116">
        <v>3853.7008621509399</v>
      </c>
      <c r="M2969" s="116">
        <v>10.4738659641684</v>
      </c>
      <c r="N2969" s="116">
        <v>1.8352804380393799</v>
      </c>
      <c r="O2969" s="116">
        <v>2.7675366871292502</v>
      </c>
      <c r="P2969" s="116">
        <v>0.48494089582784</v>
      </c>
      <c r="Q2969" s="116">
        <v>1018.27334374057</v>
      </c>
      <c r="R2969" s="116">
        <v>1210</v>
      </c>
      <c r="S2969" s="116" t="s">
        <v>318</v>
      </c>
      <c r="T2969" s="116">
        <v>1210</v>
      </c>
      <c r="U2969" s="116" t="s">
        <v>268</v>
      </c>
      <c r="V2969" s="116" t="s">
        <v>268</v>
      </c>
      <c r="Z2969" s="116">
        <v>0</v>
      </c>
      <c r="AA2969" s="116">
        <v>1</v>
      </c>
      <c r="AB2969" s="116">
        <v>2.7675366871292502</v>
      </c>
      <c r="AC2969" s="116">
        <v>0.48494089582784</v>
      </c>
      <c r="AD2969" s="116">
        <v>1018.27334374057</v>
      </c>
      <c r="AF2969" s="116">
        <v>-1</v>
      </c>
      <c r="AG2969" s="116">
        <v>-1</v>
      </c>
      <c r="AH2969" s="116">
        <v>-1</v>
      </c>
      <c r="AI2969" s="116">
        <v>-1</v>
      </c>
      <c r="AJ2969" s="116">
        <v>0</v>
      </c>
      <c r="AM2969" s="116" t="s">
        <v>319</v>
      </c>
      <c r="AN2969" s="116">
        <v>-1</v>
      </c>
      <c r="AQ2969" s="116">
        <v>778</v>
      </c>
      <c r="AR2969" s="116" t="s">
        <v>329</v>
      </c>
      <c r="AS2969" s="116" t="s">
        <v>250</v>
      </c>
      <c r="AT2969" s="116" t="s">
        <v>268</v>
      </c>
      <c r="AV2969" s="116">
        <v>142.79175466330699</v>
      </c>
      <c r="AW2969" s="116">
        <v>0.82585023820000003</v>
      </c>
    </row>
    <row r="2970" spans="1:49" x14ac:dyDescent="0.25">
      <c r="A2970" s="127">
        <v>210000</v>
      </c>
      <c r="B2970" s="127">
        <v>830000</v>
      </c>
      <c r="C2970" s="127">
        <v>830000</v>
      </c>
      <c r="D2970" s="116" t="s">
        <v>314</v>
      </c>
      <c r="E2970" s="116" t="s">
        <v>315</v>
      </c>
      <c r="F2970" s="116" t="s">
        <v>316</v>
      </c>
      <c r="G2970" s="116" t="s">
        <v>317</v>
      </c>
      <c r="H2970" s="116">
        <v>0.36</v>
      </c>
      <c r="I2970" s="116">
        <v>0.57999999999999996</v>
      </c>
      <c r="J2970" s="116" t="s">
        <v>268</v>
      </c>
      <c r="K2970" s="116">
        <v>0.17360283750510999</v>
      </c>
      <c r="L2970" s="116">
        <v>3853.7008621509399</v>
      </c>
      <c r="M2970" s="116">
        <v>10.4738659641684</v>
      </c>
      <c r="N2970" s="116">
        <v>1.8352804380393799</v>
      </c>
      <c r="O2970" s="116">
        <v>1.81829285102786</v>
      </c>
      <c r="P2970" s="116">
        <v>0.31860989166126003</v>
      </c>
      <c r="Q2970" s="116">
        <v>669.01340456530397</v>
      </c>
      <c r="R2970" s="116">
        <v>1310</v>
      </c>
      <c r="S2970" s="116" t="s">
        <v>318</v>
      </c>
      <c r="T2970" s="116">
        <v>1310</v>
      </c>
      <c r="U2970" s="116" t="s">
        <v>268</v>
      </c>
      <c r="V2970" s="116" t="s">
        <v>268</v>
      </c>
      <c r="Z2970" s="116">
        <v>0</v>
      </c>
      <c r="AA2970" s="116">
        <v>1</v>
      </c>
      <c r="AB2970" s="116">
        <v>1.81829285102786</v>
      </c>
      <c r="AC2970" s="116">
        <v>0.31860989166126003</v>
      </c>
      <c r="AD2970" s="116">
        <v>669.01340456530397</v>
      </c>
      <c r="AF2970" s="116">
        <v>-1</v>
      </c>
      <c r="AG2970" s="116">
        <v>-1</v>
      </c>
      <c r="AH2970" s="116">
        <v>-1</v>
      </c>
      <c r="AI2970" s="116">
        <v>-1</v>
      </c>
      <c r="AJ2970" s="116">
        <v>0</v>
      </c>
      <c r="AM2970" s="116" t="s">
        <v>319</v>
      </c>
      <c r="AN2970" s="116">
        <v>-1</v>
      </c>
      <c r="AQ2970" s="116">
        <v>778</v>
      </c>
      <c r="AR2970" s="116" t="s">
        <v>329</v>
      </c>
      <c r="AS2970" s="116" t="s">
        <v>250</v>
      </c>
      <c r="AT2970" s="116" t="s">
        <v>268</v>
      </c>
      <c r="AV2970" s="116">
        <v>123.517234254427</v>
      </c>
      <c r="AW2970" s="116">
        <v>0.54258994689999995</v>
      </c>
    </row>
    <row r="2971" spans="1:49" x14ac:dyDescent="0.25">
      <c r="A2971" s="127">
        <v>210000</v>
      </c>
      <c r="B2971" s="127">
        <v>830000</v>
      </c>
      <c r="C2971" s="127">
        <v>830000</v>
      </c>
      <c r="D2971" s="116" t="s">
        <v>314</v>
      </c>
      <c r="E2971" s="116" t="s">
        <v>315</v>
      </c>
      <c r="F2971" s="116" t="s">
        <v>316</v>
      </c>
      <c r="G2971" s="116" t="s">
        <v>317</v>
      </c>
      <c r="H2971" s="116">
        <v>0.36</v>
      </c>
      <c r="I2971" s="116">
        <v>0.57999999999999996</v>
      </c>
      <c r="J2971" s="116" t="s">
        <v>332</v>
      </c>
      <c r="K2971" s="116">
        <v>5.7063519721930002E-2</v>
      </c>
      <c r="L2971" s="116">
        <v>3853.7008621509399</v>
      </c>
      <c r="M2971" s="116">
        <v>10.4738659641684</v>
      </c>
      <c r="N2971" s="116">
        <v>1.8352804380393799</v>
      </c>
      <c r="O2971" s="116">
        <v>0.59767565701116998</v>
      </c>
      <c r="P2971" s="116">
        <v>0.10472756147133</v>
      </c>
      <c r="Q2971" s="116">
        <v>219.90573514976899</v>
      </c>
      <c r="R2971" s="116">
        <v>1310</v>
      </c>
      <c r="S2971" s="116" t="s">
        <v>318</v>
      </c>
      <c r="T2971" s="116">
        <v>1310</v>
      </c>
      <c r="U2971" s="116" t="s">
        <v>333</v>
      </c>
      <c r="V2971" s="116" t="s">
        <v>332</v>
      </c>
      <c r="Z2971" s="116">
        <v>0</v>
      </c>
      <c r="AA2971" s="116">
        <v>1</v>
      </c>
      <c r="AB2971" s="116">
        <v>0.59767565701116998</v>
      </c>
      <c r="AC2971" s="116">
        <v>0.10472756147133</v>
      </c>
      <c r="AD2971" s="116">
        <v>219.90573514976799</v>
      </c>
      <c r="AF2971" s="116">
        <v>-1</v>
      </c>
      <c r="AG2971" s="116">
        <v>-1</v>
      </c>
      <c r="AH2971" s="116">
        <v>-1</v>
      </c>
      <c r="AI2971" s="116">
        <v>-1</v>
      </c>
      <c r="AJ2971" s="116">
        <v>0</v>
      </c>
      <c r="AM2971" s="116" t="s">
        <v>319</v>
      </c>
      <c r="AN2971" s="116">
        <v>-1</v>
      </c>
      <c r="AQ2971" s="116">
        <v>778</v>
      </c>
      <c r="AR2971" s="116" t="s">
        <v>329</v>
      </c>
      <c r="AS2971" s="116" t="s">
        <v>250</v>
      </c>
      <c r="AT2971" s="116" t="s">
        <v>268</v>
      </c>
      <c r="AV2971" s="116">
        <v>103.234453435774</v>
      </c>
      <c r="AW2971" s="116">
        <v>0.1783501502</v>
      </c>
    </row>
    <row r="2972" spans="1:49" x14ac:dyDescent="0.25">
      <c r="A2972" s="127">
        <v>210000</v>
      </c>
      <c r="B2972" s="127">
        <v>830000</v>
      </c>
      <c r="C2972" s="127">
        <v>830000</v>
      </c>
      <c r="D2972" s="116" t="s">
        <v>314</v>
      </c>
      <c r="E2972" s="116" t="s">
        <v>315</v>
      </c>
      <c r="F2972" s="116" t="s">
        <v>316</v>
      </c>
      <c r="G2972" s="116" t="s">
        <v>317</v>
      </c>
      <c r="H2972" s="116">
        <v>0.36</v>
      </c>
      <c r="I2972" s="116">
        <v>0.57999999999999996</v>
      </c>
      <c r="J2972" s="116" t="s">
        <v>268</v>
      </c>
      <c r="K2972" s="116">
        <v>1.215047003725E-2</v>
      </c>
      <c r="L2972" s="116">
        <v>3853.7008621509399</v>
      </c>
      <c r="M2972" s="116">
        <v>10.4738659641684</v>
      </c>
      <c r="N2972" s="116">
        <v>1.8352804380393799</v>
      </c>
      <c r="O2972" s="116">
        <v>0.12726239457186</v>
      </c>
      <c r="P2972" s="116">
        <v>2.2299519972359998E-2</v>
      </c>
      <c r="Q2972" s="116">
        <v>46.824276858112597</v>
      </c>
      <c r="R2972" s="116">
        <v>1310</v>
      </c>
      <c r="S2972" s="116" t="s">
        <v>318</v>
      </c>
      <c r="T2972" s="116">
        <v>1310</v>
      </c>
      <c r="U2972" s="116" t="s">
        <v>268</v>
      </c>
      <c r="V2972" s="116" t="s">
        <v>268</v>
      </c>
      <c r="Z2972" s="116">
        <v>0</v>
      </c>
      <c r="AA2972" s="116">
        <v>1</v>
      </c>
      <c r="AB2972" s="116">
        <v>0.12726239457186</v>
      </c>
      <c r="AC2972" s="116">
        <v>2.2299519972359998E-2</v>
      </c>
      <c r="AD2972" s="116">
        <v>46.824276858111503</v>
      </c>
      <c r="AF2972" s="116">
        <v>-1</v>
      </c>
      <c r="AG2972" s="116">
        <v>-1</v>
      </c>
      <c r="AH2972" s="116">
        <v>-1</v>
      </c>
      <c r="AI2972" s="116">
        <v>-1</v>
      </c>
      <c r="AJ2972" s="116">
        <v>0</v>
      </c>
      <c r="AM2972" s="116" t="s">
        <v>319</v>
      </c>
      <c r="AN2972" s="116">
        <v>-1</v>
      </c>
      <c r="AQ2972" s="116">
        <v>778</v>
      </c>
      <c r="AR2972" s="116" t="s">
        <v>329</v>
      </c>
      <c r="AS2972" s="116" t="s">
        <v>250</v>
      </c>
      <c r="AT2972" s="116" t="s">
        <v>268</v>
      </c>
      <c r="AV2972" s="116">
        <v>36.482115900424802</v>
      </c>
      <c r="AW2972" s="116">
        <v>3.7975893599999998E-2</v>
      </c>
    </row>
    <row r="2973" spans="1:49" x14ac:dyDescent="0.25">
      <c r="A2973" s="127">
        <v>210000</v>
      </c>
      <c r="B2973" s="127">
        <v>830000</v>
      </c>
      <c r="C2973" s="127">
        <v>830000</v>
      </c>
      <c r="D2973" s="116" t="s">
        <v>314</v>
      </c>
      <c r="E2973" s="116" t="s">
        <v>315</v>
      </c>
      <c r="F2973" s="116" t="s">
        <v>316</v>
      </c>
      <c r="G2973" s="116" t="s">
        <v>317</v>
      </c>
      <c r="H2973" s="116">
        <v>0.36</v>
      </c>
      <c r="I2973" s="116">
        <v>0.57999999999999996</v>
      </c>
      <c r="J2973" s="116" t="s">
        <v>332</v>
      </c>
      <c r="K2973" s="116">
        <v>3.74495774594E-3</v>
      </c>
      <c r="L2973" s="116">
        <v>3853.7008621509399</v>
      </c>
      <c r="M2973" s="116">
        <v>10.4738659641684</v>
      </c>
      <c r="N2973" s="116">
        <v>1.8352804380393799</v>
      </c>
      <c r="O2973" s="116">
        <v>3.9224185472460003E-2</v>
      </c>
      <c r="P2973" s="116">
        <v>6.8730476924100002E-3</v>
      </c>
      <c r="Q2973" s="116">
        <v>14.431946894251601</v>
      </c>
      <c r="R2973" s="116">
        <v>1310</v>
      </c>
      <c r="S2973" s="116" t="s">
        <v>318</v>
      </c>
      <c r="T2973" s="116">
        <v>1310</v>
      </c>
      <c r="U2973" s="116" t="s">
        <v>333</v>
      </c>
      <c r="V2973" s="116" t="s">
        <v>332</v>
      </c>
      <c r="Z2973" s="116">
        <v>0</v>
      </c>
      <c r="AA2973" s="116">
        <v>1</v>
      </c>
      <c r="AB2973" s="116">
        <v>3.9224185472460003E-2</v>
      </c>
      <c r="AC2973" s="116">
        <v>6.8730476924100002E-3</v>
      </c>
      <c r="AD2973" s="116">
        <v>14.431946894251601</v>
      </c>
      <c r="AF2973" s="116">
        <v>-1</v>
      </c>
      <c r="AG2973" s="116">
        <v>-1</v>
      </c>
      <c r="AH2973" s="116">
        <v>-1</v>
      </c>
      <c r="AI2973" s="116">
        <v>-1</v>
      </c>
      <c r="AJ2973" s="116">
        <v>0</v>
      </c>
      <c r="AM2973" s="116" t="s">
        <v>319</v>
      </c>
      <c r="AN2973" s="116">
        <v>-1</v>
      </c>
      <c r="AQ2973" s="116">
        <v>778</v>
      </c>
      <c r="AR2973" s="116" t="s">
        <v>329</v>
      </c>
      <c r="AS2973" s="116" t="s">
        <v>250</v>
      </c>
      <c r="AT2973" s="116" t="s">
        <v>268</v>
      </c>
      <c r="AV2973" s="116">
        <v>15.759453516824401</v>
      </c>
      <c r="AW2973" s="116">
        <v>1.1704742000000001E-2</v>
      </c>
    </row>
    <row r="2974" spans="1:49" x14ac:dyDescent="0.25">
      <c r="A2974" s="127">
        <v>210000</v>
      </c>
      <c r="B2974" s="127">
        <v>830000</v>
      </c>
      <c r="C2974" s="127">
        <v>830000</v>
      </c>
      <c r="D2974" s="116" t="s">
        <v>314</v>
      </c>
      <c r="E2974" s="116" t="s">
        <v>315</v>
      </c>
      <c r="F2974" s="116" t="s">
        <v>316</v>
      </c>
      <c r="G2974" s="116" t="s">
        <v>317</v>
      </c>
      <c r="H2974" s="116">
        <v>0.36</v>
      </c>
      <c r="I2974" s="116">
        <v>0.57999999999999996</v>
      </c>
      <c r="J2974" s="116" t="s">
        <v>268</v>
      </c>
      <c r="K2974" s="116">
        <v>6.1215900504259999E-2</v>
      </c>
      <c r="L2974" s="116">
        <v>3853.7008621509399</v>
      </c>
      <c r="M2974" s="116">
        <v>10.4738659641684</v>
      </c>
      <c r="N2974" s="116">
        <v>1.8352804380393799</v>
      </c>
      <c r="O2974" s="116">
        <v>0.64116713675749004</v>
      </c>
      <c r="P2974" s="116">
        <v>0.11234834469243</v>
      </c>
      <c r="Q2974" s="116">
        <v>235.90776855061301</v>
      </c>
      <c r="R2974" s="116">
        <v>1310</v>
      </c>
      <c r="S2974" s="116" t="s">
        <v>318</v>
      </c>
      <c r="T2974" s="116">
        <v>1310</v>
      </c>
      <c r="U2974" s="116" t="s">
        <v>268</v>
      </c>
      <c r="V2974" s="116" t="s">
        <v>268</v>
      </c>
      <c r="Z2974" s="116">
        <v>0</v>
      </c>
      <c r="AA2974" s="116">
        <v>1</v>
      </c>
      <c r="AB2974" s="116">
        <v>0.64116713675749004</v>
      </c>
      <c r="AC2974" s="116">
        <v>0.11234834469243</v>
      </c>
      <c r="AD2974" s="116">
        <v>235.90776855061301</v>
      </c>
      <c r="AF2974" s="116">
        <v>-1</v>
      </c>
      <c r="AG2974" s="116">
        <v>-1</v>
      </c>
      <c r="AH2974" s="116">
        <v>-1</v>
      </c>
      <c r="AI2974" s="116">
        <v>-1</v>
      </c>
      <c r="AJ2974" s="116">
        <v>0</v>
      </c>
      <c r="AM2974" s="116" t="s">
        <v>319</v>
      </c>
      <c r="AN2974" s="116">
        <v>-1</v>
      </c>
      <c r="AQ2974" s="116">
        <v>778</v>
      </c>
      <c r="AR2974" s="116" t="s">
        <v>329</v>
      </c>
      <c r="AS2974" s="116" t="s">
        <v>250</v>
      </c>
      <c r="AT2974" s="116" t="s">
        <v>268</v>
      </c>
      <c r="AV2974" s="116">
        <v>75.517064660271799</v>
      </c>
      <c r="AW2974" s="116">
        <v>0.1913282794</v>
      </c>
    </row>
    <row r="2975" spans="1:49" x14ac:dyDescent="0.25">
      <c r="A2975" s="127">
        <v>210000</v>
      </c>
      <c r="B2975" s="127">
        <v>830000</v>
      </c>
      <c r="C2975" s="127">
        <v>830000</v>
      </c>
      <c r="D2975" s="116" t="s">
        <v>314</v>
      </c>
      <c r="E2975" s="116" t="s">
        <v>315</v>
      </c>
      <c r="F2975" s="116" t="s">
        <v>316</v>
      </c>
      <c r="G2975" s="116" t="s">
        <v>317</v>
      </c>
      <c r="H2975" s="116">
        <v>0.36</v>
      </c>
      <c r="I2975" s="116">
        <v>0.57999999999999996</v>
      </c>
      <c r="J2975" s="116" t="s">
        <v>268</v>
      </c>
      <c r="K2975" s="116">
        <v>4.1856183778959999E-2</v>
      </c>
      <c r="L2975" s="116">
        <v>3853.7008621509399</v>
      </c>
      <c r="M2975" s="116">
        <v>10.4738659641684</v>
      </c>
      <c r="N2975" s="116">
        <v>1.8352804380393799</v>
      </c>
      <c r="O2975" s="116">
        <v>0.43839605867241999</v>
      </c>
      <c r="P2975" s="116">
        <v>7.6817835300500001E-2</v>
      </c>
      <c r="Q2975" s="116">
        <v>161.301211515326</v>
      </c>
      <c r="R2975" s="116">
        <v>1310</v>
      </c>
      <c r="S2975" s="116" t="s">
        <v>318</v>
      </c>
      <c r="T2975" s="116">
        <v>1310</v>
      </c>
      <c r="U2975" s="116" t="s">
        <v>268</v>
      </c>
      <c r="V2975" s="116" t="s">
        <v>268</v>
      </c>
      <c r="Z2975" s="116">
        <v>0</v>
      </c>
      <c r="AA2975" s="116">
        <v>1</v>
      </c>
      <c r="AB2975" s="116">
        <v>0.43839605867241999</v>
      </c>
      <c r="AC2975" s="116">
        <v>7.6817835300500001E-2</v>
      </c>
      <c r="AD2975" s="116">
        <v>161.30121151532401</v>
      </c>
      <c r="AF2975" s="116">
        <v>-1</v>
      </c>
      <c r="AG2975" s="116">
        <v>-1</v>
      </c>
      <c r="AH2975" s="116">
        <v>-1</v>
      </c>
      <c r="AI2975" s="116">
        <v>-1</v>
      </c>
      <c r="AJ2975" s="116">
        <v>0</v>
      </c>
      <c r="AM2975" s="116" t="s">
        <v>319</v>
      </c>
      <c r="AN2975" s="116">
        <v>-1</v>
      </c>
      <c r="AQ2975" s="116">
        <v>778</v>
      </c>
      <c r="AR2975" s="116" t="s">
        <v>329</v>
      </c>
      <c r="AS2975" s="116" t="s">
        <v>250</v>
      </c>
      <c r="AT2975" s="116" t="s">
        <v>268</v>
      </c>
      <c r="AV2975" s="116">
        <v>55.802875715613403</v>
      </c>
      <c r="AW2975" s="116">
        <v>0.1308201229</v>
      </c>
    </row>
    <row r="2976" spans="1:49" x14ac:dyDescent="0.25">
      <c r="A2976" s="127">
        <v>210000</v>
      </c>
      <c r="B2976" s="127">
        <v>830000</v>
      </c>
      <c r="C2976" s="127">
        <v>830000</v>
      </c>
      <c r="D2976" s="116" t="s">
        <v>314</v>
      </c>
      <c r="E2976" s="116" t="s">
        <v>315</v>
      </c>
      <c r="F2976" s="116" t="s">
        <v>316</v>
      </c>
      <c r="G2976" s="116" t="s">
        <v>317</v>
      </c>
      <c r="H2976" s="116">
        <v>0.36</v>
      </c>
      <c r="I2976" s="116">
        <v>0.57999999999999996</v>
      </c>
      <c r="J2976" s="116" t="s">
        <v>268</v>
      </c>
      <c r="K2976" s="116">
        <v>3.8969984964000001E-3</v>
      </c>
      <c r="L2976" s="116">
        <v>3853.7008621509399</v>
      </c>
      <c r="M2976" s="116">
        <v>10.4738659641684</v>
      </c>
      <c r="N2976" s="116">
        <v>1.8352804380393799</v>
      </c>
      <c r="O2976" s="116">
        <v>4.0816639913860003E-2</v>
      </c>
      <c r="P2976" s="116">
        <v>7.1520851075099999E-3</v>
      </c>
      <c r="Q2976" s="116">
        <v>15.017866465377599</v>
      </c>
      <c r="R2976" s="116">
        <v>1310</v>
      </c>
      <c r="S2976" s="116" t="s">
        <v>318</v>
      </c>
      <c r="T2976" s="116">
        <v>1310</v>
      </c>
      <c r="U2976" s="116" t="s">
        <v>268</v>
      </c>
      <c r="V2976" s="116" t="s">
        <v>268</v>
      </c>
      <c r="Z2976" s="116">
        <v>0</v>
      </c>
      <c r="AA2976" s="116">
        <v>1</v>
      </c>
      <c r="AB2976" s="116">
        <v>4.0816639913860003E-2</v>
      </c>
      <c r="AC2976" s="116">
        <v>7.1520851075099999E-3</v>
      </c>
      <c r="AD2976" s="116">
        <v>15.0178664653764</v>
      </c>
      <c r="AF2976" s="116">
        <v>-1</v>
      </c>
      <c r="AG2976" s="116">
        <v>-1</v>
      </c>
      <c r="AH2976" s="116">
        <v>-1</v>
      </c>
      <c r="AI2976" s="116">
        <v>-1</v>
      </c>
      <c r="AJ2976" s="116">
        <v>0</v>
      </c>
      <c r="AM2976" s="116" t="s">
        <v>319</v>
      </c>
      <c r="AN2976" s="116">
        <v>-1</v>
      </c>
      <c r="AQ2976" s="116">
        <v>778</v>
      </c>
      <c r="AR2976" s="116" t="s">
        <v>329</v>
      </c>
      <c r="AS2976" s="116" t="s">
        <v>250</v>
      </c>
      <c r="AT2976" s="116" t="s">
        <v>268</v>
      </c>
      <c r="AV2976" s="116">
        <v>21.716888485270498</v>
      </c>
      <c r="AW2976" s="116">
        <v>1.21799404E-2</v>
      </c>
    </row>
    <row r="2977" spans="1:49" x14ac:dyDescent="0.25">
      <c r="A2977" s="127">
        <v>210000</v>
      </c>
      <c r="B2977" s="127">
        <v>830000</v>
      </c>
      <c r="C2977" s="127">
        <v>830000</v>
      </c>
      <c r="D2977" s="116" t="s">
        <v>314</v>
      </c>
      <c r="E2977" s="116" t="s">
        <v>315</v>
      </c>
      <c r="F2977" s="116" t="s">
        <v>316</v>
      </c>
      <c r="G2977" s="116" t="s">
        <v>317</v>
      </c>
      <c r="H2977" s="116">
        <v>0.36</v>
      </c>
      <c r="I2977" s="116">
        <v>0.57999999999999996</v>
      </c>
      <c r="J2977" s="116" t="s">
        <v>268</v>
      </c>
      <c r="K2977" s="116">
        <v>0.40164962313906</v>
      </c>
      <c r="L2977" s="116">
        <v>3845.17870110079</v>
      </c>
      <c r="M2977" s="116">
        <v>11.0200407936755</v>
      </c>
      <c r="N2977" s="116">
        <v>1.87625201568226</v>
      </c>
      <c r="O2977" s="116">
        <v>4.4261952317569397</v>
      </c>
      <c r="P2977" s="116">
        <v>0.75359591501269996</v>
      </c>
      <c r="Q2977" s="116">
        <v>1544.4145761995001</v>
      </c>
      <c r="R2977" s="116">
        <v>1210</v>
      </c>
      <c r="S2977" s="116" t="s">
        <v>318</v>
      </c>
      <c r="T2977" s="116">
        <v>1210</v>
      </c>
      <c r="U2977" s="116" t="s">
        <v>268</v>
      </c>
      <c r="V2977" s="116" t="s">
        <v>268</v>
      </c>
      <c r="Z2977" s="116">
        <v>0</v>
      </c>
      <c r="AA2977" s="116">
        <v>1</v>
      </c>
      <c r="AB2977" s="116">
        <v>4.4261952317569397</v>
      </c>
      <c r="AC2977" s="116">
        <v>0.75359591501269996</v>
      </c>
      <c r="AD2977" s="116">
        <v>1544.4145761995001</v>
      </c>
      <c r="AF2977" s="116">
        <v>-1</v>
      </c>
      <c r="AG2977" s="116">
        <v>-1</v>
      </c>
      <c r="AH2977" s="116">
        <v>-1</v>
      </c>
      <c r="AI2977" s="116">
        <v>-1</v>
      </c>
      <c r="AJ2977" s="116">
        <v>0</v>
      </c>
      <c r="AM2977" s="116" t="s">
        <v>319</v>
      </c>
      <c r="AN2977" s="116">
        <v>-1</v>
      </c>
      <c r="AQ2977" s="116">
        <v>778</v>
      </c>
      <c r="AR2977" s="116" t="s">
        <v>329</v>
      </c>
      <c r="AS2977" s="116" t="s">
        <v>250</v>
      </c>
      <c r="AT2977" s="116" t="s">
        <v>268</v>
      </c>
      <c r="AV2977" s="116">
        <v>200.37820113901901</v>
      </c>
      <c r="AW2977" s="116">
        <v>1.2525665663000001</v>
      </c>
    </row>
    <row r="2978" spans="1:49" x14ac:dyDescent="0.25">
      <c r="A2978" s="127">
        <v>210000</v>
      </c>
      <c r="B2978" s="127">
        <v>830000</v>
      </c>
      <c r="C2978" s="127">
        <v>830000</v>
      </c>
      <c r="D2978" s="116" t="s">
        <v>314</v>
      </c>
      <c r="E2978" s="116" t="s">
        <v>315</v>
      </c>
      <c r="F2978" s="116" t="s">
        <v>316</v>
      </c>
      <c r="G2978" s="116" t="s">
        <v>317</v>
      </c>
      <c r="H2978" s="116">
        <v>0.36</v>
      </c>
      <c r="I2978" s="116">
        <v>0.57999999999999996</v>
      </c>
      <c r="J2978" s="116" t="s">
        <v>268</v>
      </c>
      <c r="K2978" s="116">
        <v>0.20057229099851001</v>
      </c>
      <c r="L2978" s="116">
        <v>3845.17870110079</v>
      </c>
      <c r="M2978" s="116">
        <v>11.0200407936755</v>
      </c>
      <c r="N2978" s="116">
        <v>1.87625201568226</v>
      </c>
      <c r="O2978" s="116">
        <v>2.21031482888454</v>
      </c>
      <c r="P2978" s="116">
        <v>0.37632416527596002</v>
      </c>
      <c r="Q2978" s="116">
        <v>771.23630137845998</v>
      </c>
      <c r="R2978" s="116">
        <v>1310</v>
      </c>
      <c r="S2978" s="116" t="s">
        <v>318</v>
      </c>
      <c r="T2978" s="116">
        <v>1310</v>
      </c>
      <c r="U2978" s="116" t="s">
        <v>268</v>
      </c>
      <c r="V2978" s="116" t="s">
        <v>268</v>
      </c>
      <c r="Z2978" s="116">
        <v>0</v>
      </c>
      <c r="AA2978" s="116">
        <v>1</v>
      </c>
      <c r="AB2978" s="116">
        <v>2.21031482888454</v>
      </c>
      <c r="AC2978" s="116">
        <v>0.37632416527596002</v>
      </c>
      <c r="AD2978" s="116">
        <v>771.23630137845998</v>
      </c>
      <c r="AF2978" s="116">
        <v>-1</v>
      </c>
      <c r="AG2978" s="116">
        <v>-1</v>
      </c>
      <c r="AH2978" s="116">
        <v>-1</v>
      </c>
      <c r="AI2978" s="116">
        <v>-1</v>
      </c>
      <c r="AJ2978" s="116">
        <v>0</v>
      </c>
      <c r="AM2978" s="116" t="s">
        <v>319</v>
      </c>
      <c r="AN2978" s="116">
        <v>-1</v>
      </c>
      <c r="AQ2978" s="116">
        <v>778</v>
      </c>
      <c r="AR2978" s="116" t="s">
        <v>329</v>
      </c>
      <c r="AS2978" s="116" t="s">
        <v>250</v>
      </c>
      <c r="AT2978" s="116" t="s">
        <v>268</v>
      </c>
      <c r="AV2978" s="116">
        <v>114.265432221871</v>
      </c>
      <c r="AW2978" s="116">
        <v>0.62549578380000004</v>
      </c>
    </row>
    <row r="2979" spans="1:49" x14ac:dyDescent="0.25">
      <c r="A2979" s="127">
        <v>210000</v>
      </c>
      <c r="B2979" s="127">
        <v>830000</v>
      </c>
      <c r="C2979" s="127">
        <v>830000</v>
      </c>
      <c r="D2979" s="116" t="s">
        <v>314</v>
      </c>
      <c r="E2979" s="116" t="s">
        <v>315</v>
      </c>
      <c r="F2979" s="116" t="s">
        <v>316</v>
      </c>
      <c r="G2979" s="116" t="s">
        <v>317</v>
      </c>
      <c r="H2979" s="116">
        <v>0.36</v>
      </c>
      <c r="I2979" s="116">
        <v>0.57999999999999996</v>
      </c>
      <c r="J2979" s="116" t="s">
        <v>268</v>
      </c>
      <c r="K2979" s="116">
        <v>6.0956012073900001E-3</v>
      </c>
      <c r="L2979" s="116">
        <v>3845.17870110079</v>
      </c>
      <c r="M2979" s="116">
        <v>11.0200407936755</v>
      </c>
      <c r="N2979" s="116">
        <v>1.87625201568226</v>
      </c>
      <c r="O2979" s="116">
        <v>6.7173773967459993E-2</v>
      </c>
      <c r="P2979" s="116">
        <v>1.143688405216E-2</v>
      </c>
      <c r="Q2979" s="116">
        <v>23.438675933075601</v>
      </c>
      <c r="R2979" s="116">
        <v>1310</v>
      </c>
      <c r="S2979" s="116" t="s">
        <v>318</v>
      </c>
      <c r="T2979" s="116">
        <v>1310</v>
      </c>
      <c r="U2979" s="116" t="s">
        <v>268</v>
      </c>
      <c r="V2979" s="116" t="s">
        <v>268</v>
      </c>
      <c r="Z2979" s="116">
        <v>0</v>
      </c>
      <c r="AA2979" s="116">
        <v>1</v>
      </c>
      <c r="AB2979" s="116">
        <v>6.7173773967459993E-2</v>
      </c>
      <c r="AC2979" s="116">
        <v>1.143688405216E-2</v>
      </c>
      <c r="AD2979" s="116">
        <v>23.438675933074499</v>
      </c>
      <c r="AF2979" s="116">
        <v>-1</v>
      </c>
      <c r="AG2979" s="116">
        <v>-1</v>
      </c>
      <c r="AH2979" s="116">
        <v>-1</v>
      </c>
      <c r="AI2979" s="116">
        <v>-1</v>
      </c>
      <c r="AJ2979" s="116">
        <v>0</v>
      </c>
      <c r="AM2979" s="116" t="s">
        <v>319</v>
      </c>
      <c r="AN2979" s="116">
        <v>-1</v>
      </c>
      <c r="AQ2979" s="116">
        <v>778</v>
      </c>
      <c r="AR2979" s="116" t="s">
        <v>329</v>
      </c>
      <c r="AS2979" s="116" t="s">
        <v>250</v>
      </c>
      <c r="AT2979" s="116" t="s">
        <v>268</v>
      </c>
      <c r="AV2979" s="116">
        <v>25.588413641095901</v>
      </c>
      <c r="AW2979" s="116">
        <v>1.9009469500000001E-2</v>
      </c>
    </row>
    <row r="2980" spans="1:49" x14ac:dyDescent="0.25">
      <c r="A2980" s="127">
        <v>210000</v>
      </c>
      <c r="B2980" s="127">
        <v>830000</v>
      </c>
      <c r="C2980" s="127">
        <v>830000</v>
      </c>
      <c r="D2980" s="116" t="s">
        <v>314</v>
      </c>
      <c r="E2980" s="116" t="s">
        <v>315</v>
      </c>
      <c r="F2980" s="116" t="s">
        <v>316</v>
      </c>
      <c r="G2980" s="116" t="s">
        <v>317</v>
      </c>
      <c r="H2980" s="116">
        <v>0.36</v>
      </c>
      <c r="I2980" s="116">
        <v>0.57999999999999996</v>
      </c>
      <c r="J2980" s="116" t="s">
        <v>268</v>
      </c>
      <c r="K2980" s="116">
        <v>9.4459384840299993E-3</v>
      </c>
      <c r="L2980" s="116">
        <v>3845.17870110079</v>
      </c>
      <c r="M2980" s="116">
        <v>11.0200407936755</v>
      </c>
      <c r="N2980" s="116">
        <v>1.87625201568226</v>
      </c>
      <c r="O2980" s="116">
        <v>0.10409462742861</v>
      </c>
      <c r="P2980" s="116">
        <v>1.772296112068E-2</v>
      </c>
      <c r="Q2980" s="116">
        <v>36.321321470719603</v>
      </c>
      <c r="R2980" s="116">
        <v>1310</v>
      </c>
      <c r="S2980" s="116" t="s">
        <v>318</v>
      </c>
      <c r="T2980" s="116">
        <v>1310</v>
      </c>
      <c r="U2980" s="116" t="s">
        <v>268</v>
      </c>
      <c r="V2980" s="116" t="s">
        <v>268</v>
      </c>
      <c r="Z2980" s="116">
        <v>0</v>
      </c>
      <c r="AA2980" s="116">
        <v>1</v>
      </c>
      <c r="AB2980" s="116">
        <v>0.10409462742861</v>
      </c>
      <c r="AC2980" s="116">
        <v>1.772296112068E-2</v>
      </c>
      <c r="AD2980" s="116">
        <v>36.321321470719397</v>
      </c>
      <c r="AF2980" s="116">
        <v>-1</v>
      </c>
      <c r="AG2980" s="116">
        <v>-1</v>
      </c>
      <c r="AH2980" s="116">
        <v>-1</v>
      </c>
      <c r="AI2980" s="116">
        <v>-1</v>
      </c>
      <c r="AJ2980" s="116">
        <v>0</v>
      </c>
      <c r="AM2980" s="116" t="s">
        <v>319</v>
      </c>
      <c r="AN2980" s="116">
        <v>-1</v>
      </c>
      <c r="AQ2980" s="116">
        <v>778</v>
      </c>
      <c r="AR2980" s="116" t="s">
        <v>329</v>
      </c>
      <c r="AS2980" s="116" t="s">
        <v>250</v>
      </c>
      <c r="AT2980" s="116" t="s">
        <v>268</v>
      </c>
      <c r="AV2980" s="116">
        <v>44.853203634295703</v>
      </c>
      <c r="AW2980" s="116">
        <v>2.9457681600000001E-2</v>
      </c>
    </row>
    <row r="2981" spans="1:49" x14ac:dyDescent="0.25">
      <c r="A2981" s="127">
        <v>210000</v>
      </c>
      <c r="B2981" s="127">
        <v>830000</v>
      </c>
      <c r="C2981" s="127">
        <v>830000</v>
      </c>
      <c r="D2981" s="116" t="s">
        <v>314</v>
      </c>
      <c r="E2981" s="116" t="s">
        <v>315</v>
      </c>
      <c r="F2981" s="116" t="s">
        <v>316</v>
      </c>
      <c r="G2981" s="116" t="s">
        <v>317</v>
      </c>
      <c r="H2981" s="116">
        <v>0.36</v>
      </c>
      <c r="I2981" s="116">
        <v>0.57999999999999996</v>
      </c>
      <c r="J2981" s="116" t="s">
        <v>268</v>
      </c>
      <c r="K2981" s="116">
        <v>0.40715044705641001</v>
      </c>
      <c r="L2981" s="116">
        <v>3867.97048802574</v>
      </c>
      <c r="M2981" s="116">
        <v>10.1469758906953</v>
      </c>
      <c r="N2981" s="116">
        <v>1.6683833300625499</v>
      </c>
      <c r="O2981" s="116">
        <v>4.1313457701672602</v>
      </c>
      <c r="P2981" s="116">
        <v>0.67928301869643004</v>
      </c>
      <c r="Q2981" s="116">
        <v>1574.8459134006901</v>
      </c>
      <c r="R2981" s="116">
        <v>1210</v>
      </c>
      <c r="S2981" s="116" t="s">
        <v>318</v>
      </c>
      <c r="T2981" s="116">
        <v>1210</v>
      </c>
      <c r="U2981" s="116" t="s">
        <v>268</v>
      </c>
      <c r="V2981" s="116" t="s">
        <v>268</v>
      </c>
      <c r="Z2981" s="116">
        <v>0</v>
      </c>
      <c r="AA2981" s="116">
        <v>1</v>
      </c>
      <c r="AB2981" s="116">
        <v>4.1313457701672602</v>
      </c>
      <c r="AC2981" s="116">
        <v>0.67928301869643004</v>
      </c>
      <c r="AD2981" s="116">
        <v>1574.8459134006901</v>
      </c>
      <c r="AF2981" s="116">
        <v>-1</v>
      </c>
      <c r="AG2981" s="116">
        <v>-1</v>
      </c>
      <c r="AH2981" s="116">
        <v>-1</v>
      </c>
      <c r="AI2981" s="116">
        <v>-1</v>
      </c>
      <c r="AJ2981" s="116">
        <v>0</v>
      </c>
      <c r="AM2981" s="116" t="s">
        <v>319</v>
      </c>
      <c r="AN2981" s="116">
        <v>-1</v>
      </c>
      <c r="AQ2981" s="116">
        <v>778</v>
      </c>
      <c r="AR2981" s="116" t="s">
        <v>329</v>
      </c>
      <c r="AS2981" s="116" t="s">
        <v>250</v>
      </c>
      <c r="AT2981" s="116" t="s">
        <v>268</v>
      </c>
      <c r="AV2981" s="116">
        <v>199.64606860571999</v>
      </c>
      <c r="AW2981" s="116">
        <v>1.2772472938999999</v>
      </c>
    </row>
    <row r="2982" spans="1:49" x14ac:dyDescent="0.25">
      <c r="A2982" s="127">
        <v>210000</v>
      </c>
      <c r="B2982" s="127">
        <v>830000</v>
      </c>
      <c r="C2982" s="127">
        <v>830000</v>
      </c>
      <c r="D2982" s="116" t="s">
        <v>314</v>
      </c>
      <c r="E2982" s="116" t="s">
        <v>315</v>
      </c>
      <c r="F2982" s="116" t="s">
        <v>316</v>
      </c>
      <c r="G2982" s="116" t="s">
        <v>317</v>
      </c>
      <c r="H2982" s="116">
        <v>0.36</v>
      </c>
      <c r="I2982" s="116">
        <v>0.57999999999999996</v>
      </c>
      <c r="J2982" s="116" t="s">
        <v>268</v>
      </c>
      <c r="K2982" s="116">
        <v>6.9436106759930005E-2</v>
      </c>
      <c r="L2982" s="116">
        <v>3867.97048802574</v>
      </c>
      <c r="M2982" s="116">
        <v>10.1469758906953</v>
      </c>
      <c r="N2982" s="116">
        <v>1.6683833300625499</v>
      </c>
      <c r="O2982" s="116">
        <v>0.70456650123683995</v>
      </c>
      <c r="P2982" s="116">
        <v>0.11584604302272</v>
      </c>
      <c r="Q2982" s="116">
        <v>268.57681175084502</v>
      </c>
      <c r="R2982" s="116">
        <v>1310</v>
      </c>
      <c r="S2982" s="116" t="s">
        <v>318</v>
      </c>
      <c r="T2982" s="116">
        <v>1310</v>
      </c>
      <c r="U2982" s="116" t="s">
        <v>268</v>
      </c>
      <c r="V2982" s="116" t="s">
        <v>268</v>
      </c>
      <c r="Z2982" s="116">
        <v>0</v>
      </c>
      <c r="AA2982" s="116">
        <v>1</v>
      </c>
      <c r="AB2982" s="116">
        <v>0.70456650123683995</v>
      </c>
      <c r="AC2982" s="116">
        <v>0.11584604302272</v>
      </c>
      <c r="AD2982" s="116">
        <v>268.57681175084298</v>
      </c>
      <c r="AF2982" s="116">
        <v>-1</v>
      </c>
      <c r="AG2982" s="116">
        <v>-1</v>
      </c>
      <c r="AH2982" s="116">
        <v>-1</v>
      </c>
      <c r="AI2982" s="116">
        <v>-1</v>
      </c>
      <c r="AJ2982" s="116">
        <v>0</v>
      </c>
      <c r="AM2982" s="116" t="s">
        <v>319</v>
      </c>
      <c r="AN2982" s="116">
        <v>-1</v>
      </c>
      <c r="AQ2982" s="116">
        <v>778</v>
      </c>
      <c r="AR2982" s="116" t="s">
        <v>329</v>
      </c>
      <c r="AS2982" s="116" t="s">
        <v>250</v>
      </c>
      <c r="AT2982" s="116" t="s">
        <v>268</v>
      </c>
      <c r="AV2982" s="116">
        <v>69.683445855117796</v>
      </c>
      <c r="AW2982" s="116">
        <v>0.21782385379999999</v>
      </c>
    </row>
    <row r="2983" spans="1:49" x14ac:dyDescent="0.25">
      <c r="A2983" s="127">
        <v>210000</v>
      </c>
      <c r="B2983" s="127">
        <v>830000</v>
      </c>
      <c r="C2983" s="127">
        <v>830000</v>
      </c>
      <c r="D2983" s="116" t="s">
        <v>314</v>
      </c>
      <c r="E2983" s="116" t="s">
        <v>315</v>
      </c>
      <c r="F2983" s="116" t="s">
        <v>316</v>
      </c>
      <c r="G2983" s="116" t="s">
        <v>317</v>
      </c>
      <c r="H2983" s="116">
        <v>0.36</v>
      </c>
      <c r="I2983" s="116">
        <v>0.57999999999999996</v>
      </c>
      <c r="J2983" s="116" t="s">
        <v>268</v>
      </c>
      <c r="K2983" s="116">
        <v>9.7033203758689998E-2</v>
      </c>
      <c r="L2983" s="116">
        <v>3867.97048802574</v>
      </c>
      <c r="M2983" s="116">
        <v>10.1469758906953</v>
      </c>
      <c r="N2983" s="116">
        <v>1.6683833300625499</v>
      </c>
      <c r="O2983" s="116">
        <v>0.98459357913644996</v>
      </c>
      <c r="P2983" s="116">
        <v>0.16188857961357001</v>
      </c>
      <c r="Q2983" s="116">
        <v>375.321568497236</v>
      </c>
      <c r="R2983" s="116">
        <v>1310</v>
      </c>
      <c r="S2983" s="116" t="s">
        <v>318</v>
      </c>
      <c r="T2983" s="116">
        <v>1310</v>
      </c>
      <c r="U2983" s="116" t="s">
        <v>268</v>
      </c>
      <c r="V2983" s="116" t="s">
        <v>268</v>
      </c>
      <c r="Z2983" s="116">
        <v>0</v>
      </c>
      <c r="AA2983" s="116">
        <v>1</v>
      </c>
      <c r="AB2983" s="116">
        <v>0.98459357913644996</v>
      </c>
      <c r="AC2983" s="116">
        <v>0.16188857961357001</v>
      </c>
      <c r="AD2983" s="116">
        <v>375.32156849723702</v>
      </c>
      <c r="AF2983" s="116">
        <v>-1</v>
      </c>
      <c r="AG2983" s="116">
        <v>-1</v>
      </c>
      <c r="AH2983" s="116">
        <v>-1</v>
      </c>
      <c r="AI2983" s="116">
        <v>-1</v>
      </c>
      <c r="AJ2983" s="116">
        <v>0</v>
      </c>
      <c r="AM2983" s="116" t="s">
        <v>319</v>
      </c>
      <c r="AN2983" s="116">
        <v>-1</v>
      </c>
      <c r="AQ2983" s="116">
        <v>778</v>
      </c>
      <c r="AR2983" s="116" t="s">
        <v>329</v>
      </c>
      <c r="AS2983" s="116" t="s">
        <v>250</v>
      </c>
      <c r="AT2983" s="116" t="s">
        <v>268</v>
      </c>
      <c r="AV2983" s="116">
        <v>79.683013811792904</v>
      </c>
      <c r="AW2983" s="116">
        <v>0.3043970547</v>
      </c>
    </row>
    <row r="2984" spans="1:49" x14ac:dyDescent="0.25">
      <c r="A2984" s="127">
        <v>210000</v>
      </c>
      <c r="B2984" s="127">
        <v>830000</v>
      </c>
      <c r="C2984" s="127">
        <v>830000</v>
      </c>
      <c r="D2984" s="116" t="s">
        <v>314</v>
      </c>
      <c r="E2984" s="116" t="s">
        <v>315</v>
      </c>
      <c r="F2984" s="116" t="s">
        <v>316</v>
      </c>
      <c r="G2984" s="116" t="s">
        <v>317</v>
      </c>
      <c r="H2984" s="116">
        <v>0.36</v>
      </c>
      <c r="I2984" s="116">
        <v>0.57999999999999996</v>
      </c>
      <c r="J2984" s="116" t="s">
        <v>268</v>
      </c>
      <c r="K2984" s="116">
        <v>2.8175515169399999E-2</v>
      </c>
      <c r="L2984" s="116">
        <v>3867.97048802574</v>
      </c>
      <c r="M2984" s="116">
        <v>10.1469758906953</v>
      </c>
      <c r="N2984" s="116">
        <v>1.6683833300625499</v>
      </c>
      <c r="O2984" s="116">
        <v>0.28589627313186999</v>
      </c>
      <c r="P2984" s="116">
        <v>4.7007559824560001E-2</v>
      </c>
      <c r="Q2984" s="116">
        <v>108.98206116018</v>
      </c>
      <c r="R2984" s="116">
        <v>1310</v>
      </c>
      <c r="S2984" s="116" t="s">
        <v>318</v>
      </c>
      <c r="T2984" s="116">
        <v>1310</v>
      </c>
      <c r="U2984" s="116" t="s">
        <v>268</v>
      </c>
      <c r="V2984" s="116" t="s">
        <v>268</v>
      </c>
      <c r="Z2984" s="116">
        <v>0</v>
      </c>
      <c r="AA2984" s="116">
        <v>1</v>
      </c>
      <c r="AB2984" s="116">
        <v>0.28589627313186999</v>
      </c>
      <c r="AC2984" s="116">
        <v>4.7007559824560001E-2</v>
      </c>
      <c r="AD2984" s="116">
        <v>108.98206116017801</v>
      </c>
      <c r="AF2984" s="116">
        <v>-1</v>
      </c>
      <c r="AG2984" s="116">
        <v>-1</v>
      </c>
      <c r="AH2984" s="116">
        <v>-1</v>
      </c>
      <c r="AI2984" s="116">
        <v>-1</v>
      </c>
      <c r="AJ2984" s="116">
        <v>0</v>
      </c>
      <c r="AM2984" s="116" t="s">
        <v>319</v>
      </c>
      <c r="AN2984" s="116">
        <v>-1</v>
      </c>
      <c r="AQ2984" s="116">
        <v>778</v>
      </c>
      <c r="AR2984" s="116" t="s">
        <v>329</v>
      </c>
      <c r="AS2984" s="116" t="s">
        <v>250</v>
      </c>
      <c r="AT2984" s="116" t="s">
        <v>268</v>
      </c>
      <c r="AV2984" s="116">
        <v>46.505864650720603</v>
      </c>
      <c r="AW2984" s="116">
        <v>8.8387721899999994E-2</v>
      </c>
    </row>
    <row r="2985" spans="1:49" x14ac:dyDescent="0.25">
      <c r="A2985" s="127">
        <v>210000</v>
      </c>
      <c r="B2985" s="127">
        <v>830000</v>
      </c>
      <c r="C2985" s="127">
        <v>830000</v>
      </c>
      <c r="D2985" s="116" t="s">
        <v>314</v>
      </c>
      <c r="E2985" s="116" t="s">
        <v>315</v>
      </c>
      <c r="F2985" s="116" t="s">
        <v>316</v>
      </c>
      <c r="G2985" s="116" t="s">
        <v>317</v>
      </c>
      <c r="H2985" s="116">
        <v>0.36</v>
      </c>
      <c r="I2985" s="116">
        <v>0.57999999999999996</v>
      </c>
      <c r="J2985" s="116" t="s">
        <v>268</v>
      </c>
      <c r="K2985" s="116">
        <v>1.5968181038520001E-2</v>
      </c>
      <c r="L2985" s="116">
        <v>3867.97048802574</v>
      </c>
      <c r="M2985" s="116">
        <v>10.1469758906953</v>
      </c>
      <c r="N2985" s="116">
        <v>1.6683833300625499</v>
      </c>
      <c r="O2985" s="116">
        <v>0.16202874801620001</v>
      </c>
      <c r="P2985" s="116">
        <v>2.6641047056100001E-2</v>
      </c>
      <c r="Q2985" s="116">
        <v>61.764453004478597</v>
      </c>
      <c r="R2985" s="116">
        <v>1310</v>
      </c>
      <c r="S2985" s="116" t="s">
        <v>318</v>
      </c>
      <c r="T2985" s="116">
        <v>1310</v>
      </c>
      <c r="U2985" s="116" t="s">
        <v>268</v>
      </c>
      <c r="V2985" s="116" t="s">
        <v>268</v>
      </c>
      <c r="Z2985" s="116">
        <v>0</v>
      </c>
      <c r="AA2985" s="116">
        <v>1</v>
      </c>
      <c r="AB2985" s="116">
        <v>0.16202874801620001</v>
      </c>
      <c r="AC2985" s="116">
        <v>2.6641047056100001E-2</v>
      </c>
      <c r="AD2985" s="116">
        <v>61.764453004479002</v>
      </c>
      <c r="AF2985" s="116">
        <v>-1</v>
      </c>
      <c r="AG2985" s="116">
        <v>-1</v>
      </c>
      <c r="AH2985" s="116">
        <v>-1</v>
      </c>
      <c r="AI2985" s="116">
        <v>-1</v>
      </c>
      <c r="AJ2985" s="116">
        <v>0</v>
      </c>
      <c r="AM2985" s="116" t="s">
        <v>319</v>
      </c>
      <c r="AN2985" s="116">
        <v>-1</v>
      </c>
      <c r="AQ2985" s="116">
        <v>778</v>
      </c>
      <c r="AR2985" s="116" t="s">
        <v>329</v>
      </c>
      <c r="AS2985" s="116" t="s">
        <v>250</v>
      </c>
      <c r="AT2985" s="116" t="s">
        <v>268</v>
      </c>
      <c r="AV2985" s="116">
        <v>49.164133981154002</v>
      </c>
      <c r="AW2985" s="116">
        <v>5.0092824799999998E-2</v>
      </c>
    </row>
    <row r="2986" spans="1:49" x14ac:dyDescent="0.25">
      <c r="A2986" s="127">
        <v>210000</v>
      </c>
      <c r="B2986" s="127">
        <v>830000</v>
      </c>
      <c r="C2986" s="127">
        <v>830000</v>
      </c>
      <c r="D2986" s="116" t="s">
        <v>314</v>
      </c>
      <c r="E2986" s="116" t="s">
        <v>315</v>
      </c>
      <c r="F2986" s="116" t="s">
        <v>316</v>
      </c>
      <c r="G2986" s="116" t="s">
        <v>317</v>
      </c>
      <c r="H2986" s="116">
        <v>0.36</v>
      </c>
      <c r="I2986" s="116">
        <v>0.57999999999999996</v>
      </c>
      <c r="J2986" s="116" t="s">
        <v>268</v>
      </c>
      <c r="K2986" s="116">
        <v>0.25028972502497998</v>
      </c>
      <c r="L2986" s="116">
        <v>3769.2822833986602</v>
      </c>
      <c r="M2986" s="116">
        <v>10.089116444374699</v>
      </c>
      <c r="N2986" s="116">
        <v>1.7031419060742901</v>
      </c>
      <c r="O2986" s="116">
        <v>2.5252021806076099</v>
      </c>
      <c r="P2986" s="116">
        <v>0.42627891934986001</v>
      </c>
      <c r="Q2986" s="116">
        <v>943.41262625340096</v>
      </c>
      <c r="R2986" s="116">
        <v>1210</v>
      </c>
      <c r="S2986" s="116" t="s">
        <v>318</v>
      </c>
      <c r="T2986" s="116">
        <v>1210</v>
      </c>
      <c r="U2986" s="116" t="s">
        <v>268</v>
      </c>
      <c r="V2986" s="116" t="s">
        <v>268</v>
      </c>
      <c r="Z2986" s="116">
        <v>0</v>
      </c>
      <c r="AA2986" s="116">
        <v>1</v>
      </c>
      <c r="AB2986" s="116">
        <v>2.5252021806076099</v>
      </c>
      <c r="AC2986" s="116">
        <v>0.42627891934986001</v>
      </c>
      <c r="AD2986" s="116">
        <v>943.41262625340096</v>
      </c>
      <c r="AF2986" s="116">
        <v>-1</v>
      </c>
      <c r="AG2986" s="116">
        <v>-1</v>
      </c>
      <c r="AH2986" s="116">
        <v>-1</v>
      </c>
      <c r="AI2986" s="116">
        <v>-1</v>
      </c>
      <c r="AJ2986" s="116">
        <v>0</v>
      </c>
      <c r="AM2986" s="116" t="s">
        <v>319</v>
      </c>
      <c r="AN2986" s="116">
        <v>-1</v>
      </c>
      <c r="AQ2986" s="116">
        <v>778</v>
      </c>
      <c r="AR2986" s="116" t="s">
        <v>329</v>
      </c>
      <c r="AS2986" s="116" t="s">
        <v>250</v>
      </c>
      <c r="AT2986" s="116" t="s">
        <v>268</v>
      </c>
      <c r="AV2986" s="116">
        <v>196.61740354918501</v>
      </c>
      <c r="AW2986" s="116">
        <v>0.7651359499</v>
      </c>
    </row>
    <row r="2987" spans="1:49" x14ac:dyDescent="0.25">
      <c r="A2987" s="127">
        <v>210000</v>
      </c>
      <c r="B2987" s="127">
        <v>830000</v>
      </c>
      <c r="C2987" s="127">
        <v>830000</v>
      </c>
      <c r="D2987" s="116" t="s">
        <v>314</v>
      </c>
      <c r="E2987" s="116" t="s">
        <v>315</v>
      </c>
      <c r="F2987" s="116" t="s">
        <v>316</v>
      </c>
      <c r="G2987" s="116" t="s">
        <v>317</v>
      </c>
      <c r="H2987" s="116">
        <v>0.36</v>
      </c>
      <c r="I2987" s="116">
        <v>0.57999999999999996</v>
      </c>
      <c r="J2987" s="116" t="s">
        <v>330</v>
      </c>
      <c r="K2987" s="116">
        <v>5.8128897501620001E-2</v>
      </c>
      <c r="L2987" s="116">
        <v>3769.2822833986602</v>
      </c>
      <c r="M2987" s="116">
        <v>10.089116444374699</v>
      </c>
      <c r="N2987" s="116">
        <v>1.7031419060742901</v>
      </c>
      <c r="O2987" s="116">
        <v>0.58646921567703003</v>
      </c>
      <c r="P2987" s="116">
        <v>9.9001761288910001E-2</v>
      </c>
      <c r="Q2987" s="116">
        <v>219.10422350637899</v>
      </c>
      <c r="R2987" s="116">
        <v>4110</v>
      </c>
      <c r="S2987" s="116" t="s">
        <v>331</v>
      </c>
      <c r="T2987" s="116">
        <v>4110</v>
      </c>
      <c r="U2987" s="116" t="s">
        <v>268</v>
      </c>
      <c r="V2987" s="116" t="s">
        <v>268</v>
      </c>
      <c r="Y2987" s="116" t="s">
        <v>330</v>
      </c>
      <c r="Z2987" s="116">
        <v>0</v>
      </c>
      <c r="AA2987" s="116">
        <v>1</v>
      </c>
      <c r="AB2987" s="116">
        <v>0.58646921567703003</v>
      </c>
      <c r="AC2987" s="116">
        <v>9.9001761288910001E-2</v>
      </c>
      <c r="AD2987" s="116">
        <v>219.104223506377</v>
      </c>
      <c r="AF2987" s="116">
        <v>-1</v>
      </c>
      <c r="AG2987" s="116">
        <v>-1</v>
      </c>
      <c r="AH2987" s="116">
        <v>-1</v>
      </c>
      <c r="AI2987" s="116">
        <v>-1</v>
      </c>
      <c r="AJ2987" s="116">
        <v>0</v>
      </c>
      <c r="AM2987" s="116" t="s">
        <v>319</v>
      </c>
      <c r="AN2987" s="116">
        <v>-1</v>
      </c>
      <c r="AQ2987" s="116">
        <v>778</v>
      </c>
      <c r="AR2987" s="116" t="s">
        <v>329</v>
      </c>
      <c r="AS2987" s="116" t="s">
        <v>250</v>
      </c>
      <c r="AT2987" s="116" t="s">
        <v>268</v>
      </c>
      <c r="AV2987" s="116">
        <v>81.836150565720203</v>
      </c>
      <c r="AW2987" s="116">
        <v>0.17770010019999999</v>
      </c>
    </row>
    <row r="2988" spans="1:49" x14ac:dyDescent="0.25">
      <c r="A2988" s="127">
        <v>210000</v>
      </c>
      <c r="B2988" s="127">
        <v>830000</v>
      </c>
      <c r="C2988" s="127">
        <v>830000</v>
      </c>
      <c r="D2988" s="116" t="s">
        <v>314</v>
      </c>
      <c r="E2988" s="116" t="s">
        <v>315</v>
      </c>
      <c r="F2988" s="116" t="s">
        <v>316</v>
      </c>
      <c r="G2988" s="116" t="s">
        <v>317</v>
      </c>
      <c r="H2988" s="116">
        <v>0.36</v>
      </c>
      <c r="I2988" s="116">
        <v>0.57999999999999996</v>
      </c>
      <c r="J2988" s="116" t="s">
        <v>268</v>
      </c>
      <c r="K2988" s="116">
        <v>9.4582429620599998E-3</v>
      </c>
      <c r="L2988" s="116">
        <v>3769.2822833986602</v>
      </c>
      <c r="M2988" s="116">
        <v>10.089116444374699</v>
      </c>
      <c r="N2988" s="116">
        <v>1.7031419060742901</v>
      </c>
      <c r="O2988" s="116">
        <v>9.5425314603499997E-2</v>
      </c>
      <c r="P2988" s="116">
        <v>1.6108729946529999E-2</v>
      </c>
      <c r="Q2988" s="116">
        <v>35.6507876290067</v>
      </c>
      <c r="R2988" s="116">
        <v>1310</v>
      </c>
      <c r="S2988" s="116" t="s">
        <v>318</v>
      </c>
      <c r="T2988" s="116">
        <v>1310</v>
      </c>
      <c r="U2988" s="116" t="s">
        <v>268</v>
      </c>
      <c r="V2988" s="116" t="s">
        <v>268</v>
      </c>
      <c r="Z2988" s="116">
        <v>0</v>
      </c>
      <c r="AA2988" s="116">
        <v>1</v>
      </c>
      <c r="AB2988" s="116">
        <v>9.5425314603499997E-2</v>
      </c>
      <c r="AC2988" s="116">
        <v>1.6108729946529999E-2</v>
      </c>
      <c r="AD2988" s="116">
        <v>35.650787629005301</v>
      </c>
      <c r="AF2988" s="116">
        <v>-1</v>
      </c>
      <c r="AG2988" s="116">
        <v>-1</v>
      </c>
      <c r="AH2988" s="116">
        <v>-1</v>
      </c>
      <c r="AI2988" s="116">
        <v>-1</v>
      </c>
      <c r="AJ2988" s="116">
        <v>0</v>
      </c>
      <c r="AM2988" s="116" t="s">
        <v>319</v>
      </c>
      <c r="AN2988" s="116">
        <v>-1</v>
      </c>
      <c r="AQ2988" s="116">
        <v>778</v>
      </c>
      <c r="AR2988" s="116" t="s">
        <v>329</v>
      </c>
      <c r="AS2988" s="116" t="s">
        <v>250</v>
      </c>
      <c r="AT2988" s="116" t="s">
        <v>268</v>
      </c>
      <c r="AV2988" s="116">
        <v>50.0250844493617</v>
      </c>
      <c r="AW2988" s="116">
        <v>2.8913858600000002E-2</v>
      </c>
    </row>
    <row r="2989" spans="1:49" x14ac:dyDescent="0.25">
      <c r="A2989" s="127">
        <v>210000</v>
      </c>
      <c r="B2989" s="127">
        <v>830000</v>
      </c>
      <c r="C2989" s="127">
        <v>830000</v>
      </c>
      <c r="D2989" s="116" t="s">
        <v>314</v>
      </c>
      <c r="E2989" s="116" t="s">
        <v>315</v>
      </c>
      <c r="F2989" s="116" t="s">
        <v>316</v>
      </c>
      <c r="G2989" s="116" t="s">
        <v>317</v>
      </c>
      <c r="H2989" s="116">
        <v>0.36</v>
      </c>
      <c r="I2989" s="116">
        <v>0.57999999999999996</v>
      </c>
      <c r="J2989" s="116" t="s">
        <v>268</v>
      </c>
      <c r="K2989" s="116">
        <v>0.28836455713737003</v>
      </c>
      <c r="L2989" s="116">
        <v>3769.2822833986602</v>
      </c>
      <c r="M2989" s="116">
        <v>10.089116444374699</v>
      </c>
      <c r="N2989" s="116">
        <v>1.7031419060742901</v>
      </c>
      <c r="O2989" s="116">
        <v>2.9093435953895099</v>
      </c>
      <c r="P2989" s="116">
        <v>0.49112576148720999</v>
      </c>
      <c r="Q2989" s="116">
        <v>1086.9274163780001</v>
      </c>
      <c r="R2989" s="116">
        <v>1310</v>
      </c>
      <c r="S2989" s="116" t="s">
        <v>318</v>
      </c>
      <c r="T2989" s="116">
        <v>1310</v>
      </c>
      <c r="U2989" s="116" t="s">
        <v>268</v>
      </c>
      <c r="V2989" s="116" t="s">
        <v>268</v>
      </c>
      <c r="Z2989" s="116">
        <v>0</v>
      </c>
      <c r="AA2989" s="116">
        <v>1</v>
      </c>
      <c r="AB2989" s="116">
        <v>2.9093435953895099</v>
      </c>
      <c r="AC2989" s="116">
        <v>0.49112576148720999</v>
      </c>
      <c r="AD2989" s="116">
        <v>1086.9274163780001</v>
      </c>
      <c r="AF2989" s="116">
        <v>-1</v>
      </c>
      <c r="AG2989" s="116">
        <v>-1</v>
      </c>
      <c r="AH2989" s="116">
        <v>-1</v>
      </c>
      <c r="AI2989" s="116">
        <v>-1</v>
      </c>
      <c r="AJ2989" s="116">
        <v>0</v>
      </c>
      <c r="AM2989" s="116" t="s">
        <v>319</v>
      </c>
      <c r="AN2989" s="116">
        <v>-1</v>
      </c>
      <c r="AQ2989" s="116">
        <v>778</v>
      </c>
      <c r="AR2989" s="116" t="s">
        <v>329</v>
      </c>
      <c r="AS2989" s="116" t="s">
        <v>250</v>
      </c>
      <c r="AT2989" s="116" t="s">
        <v>268</v>
      </c>
      <c r="AV2989" s="116">
        <v>140.29351856016001</v>
      </c>
      <c r="AW2989" s="116">
        <v>0.88153075130000003</v>
      </c>
    </row>
    <row r="2990" spans="1:49" x14ac:dyDescent="0.25">
      <c r="A2990" s="127">
        <v>210000</v>
      </c>
      <c r="B2990" s="127">
        <v>830000</v>
      </c>
      <c r="C2990" s="127">
        <v>830000</v>
      </c>
      <c r="D2990" s="116" t="s">
        <v>314</v>
      </c>
      <c r="E2990" s="116" t="s">
        <v>315</v>
      </c>
      <c r="F2990" s="116" t="s">
        <v>316</v>
      </c>
      <c r="G2990" s="116" t="s">
        <v>317</v>
      </c>
      <c r="H2990" s="116">
        <v>0.36</v>
      </c>
      <c r="I2990" s="116">
        <v>0.57999999999999996</v>
      </c>
      <c r="J2990" s="116" t="s">
        <v>268</v>
      </c>
      <c r="K2990" s="116">
        <v>1.1522031202950001E-2</v>
      </c>
      <c r="L2990" s="116">
        <v>3769.2822833986602</v>
      </c>
      <c r="M2990" s="116">
        <v>10.089116444374699</v>
      </c>
      <c r="N2990" s="116">
        <v>1.7031419060742901</v>
      </c>
      <c r="O2990" s="116">
        <v>0.11624711448231</v>
      </c>
      <c r="P2990" s="116">
        <v>1.9623654184839998E-2</v>
      </c>
      <c r="Q2990" s="116">
        <v>43.4297880820572</v>
      </c>
      <c r="R2990" s="116">
        <v>1310</v>
      </c>
      <c r="S2990" s="116" t="s">
        <v>318</v>
      </c>
      <c r="T2990" s="116">
        <v>1310</v>
      </c>
      <c r="U2990" s="116" t="s">
        <v>268</v>
      </c>
      <c r="V2990" s="116" t="s">
        <v>268</v>
      </c>
      <c r="Z2990" s="116">
        <v>0</v>
      </c>
      <c r="AA2990" s="116">
        <v>1</v>
      </c>
      <c r="AB2990" s="116">
        <v>0.11624711448231</v>
      </c>
      <c r="AC2990" s="116">
        <v>1.9623654184839998E-2</v>
      </c>
      <c r="AD2990" s="116">
        <v>43.429788082056902</v>
      </c>
      <c r="AF2990" s="116">
        <v>-1</v>
      </c>
      <c r="AG2990" s="116">
        <v>-1</v>
      </c>
      <c r="AH2990" s="116">
        <v>-1</v>
      </c>
      <c r="AI2990" s="116">
        <v>-1</v>
      </c>
      <c r="AJ2990" s="116">
        <v>0</v>
      </c>
      <c r="AM2990" s="116" t="s">
        <v>319</v>
      </c>
      <c r="AN2990" s="116">
        <v>-1</v>
      </c>
      <c r="AQ2990" s="116">
        <v>778</v>
      </c>
      <c r="AR2990" s="116" t="s">
        <v>329</v>
      </c>
      <c r="AS2990" s="116" t="s">
        <v>250</v>
      </c>
      <c r="AT2990" s="116" t="s">
        <v>268</v>
      </c>
      <c r="AV2990" s="116">
        <v>46.142990599822099</v>
      </c>
      <c r="AW2990" s="116">
        <v>3.52228614E-2</v>
      </c>
    </row>
    <row r="2991" spans="1:49" x14ac:dyDescent="0.25">
      <c r="A2991" s="127">
        <v>210000</v>
      </c>
      <c r="B2991" s="127">
        <v>830000</v>
      </c>
      <c r="C2991" s="127">
        <v>830000</v>
      </c>
      <c r="D2991" s="116" t="s">
        <v>314</v>
      </c>
      <c r="E2991" s="116" t="s">
        <v>315</v>
      </c>
      <c r="F2991" s="116" t="s">
        <v>316</v>
      </c>
      <c r="G2991" s="116" t="s">
        <v>317</v>
      </c>
      <c r="H2991" s="116">
        <v>0.36</v>
      </c>
      <c r="I2991" s="116">
        <v>0.57999999999999996</v>
      </c>
      <c r="J2991" s="116" t="s">
        <v>332</v>
      </c>
      <c r="K2991" s="116">
        <v>2.4839596883300002E-3</v>
      </c>
      <c r="L2991" s="116">
        <v>3836.9582274926602</v>
      </c>
      <c r="M2991" s="116">
        <v>11.1928689897394</v>
      </c>
      <c r="N2991" s="116">
        <v>2.0563432820318099</v>
      </c>
      <c r="O2991" s="116">
        <v>2.780263536732E-2</v>
      </c>
      <c r="P2991" s="116">
        <v>5.1078738179400002E-3</v>
      </c>
      <c r="Q2991" s="116">
        <v>9.53084956291708</v>
      </c>
      <c r="R2991" s="116">
        <v>1310</v>
      </c>
      <c r="S2991" s="116" t="s">
        <v>318</v>
      </c>
      <c r="T2991" s="116">
        <v>1310</v>
      </c>
      <c r="U2991" s="116" t="s">
        <v>333</v>
      </c>
      <c r="V2991" s="116" t="s">
        <v>332</v>
      </c>
      <c r="Z2991" s="116">
        <v>0</v>
      </c>
      <c r="AA2991" s="116">
        <v>1</v>
      </c>
      <c r="AB2991" s="116">
        <v>2.780263536732E-2</v>
      </c>
      <c r="AC2991" s="116">
        <v>5.1078738179400002E-3</v>
      </c>
      <c r="AD2991" s="116">
        <v>11.9517546820984</v>
      </c>
      <c r="AF2991" s="116">
        <v>-1</v>
      </c>
      <c r="AG2991" s="116">
        <v>-1</v>
      </c>
      <c r="AH2991" s="116">
        <v>-1</v>
      </c>
      <c r="AI2991" s="116">
        <v>-1</v>
      </c>
      <c r="AJ2991" s="116">
        <v>0</v>
      </c>
      <c r="AM2991" s="116" t="s">
        <v>319</v>
      </c>
      <c r="AN2991" s="116">
        <v>-1</v>
      </c>
      <c r="AQ2991" s="116">
        <v>778</v>
      </c>
      <c r="AR2991" s="116" t="s">
        <v>329</v>
      </c>
      <c r="AS2991" s="116" t="s">
        <v>250</v>
      </c>
      <c r="AT2991" s="116" t="s">
        <v>268</v>
      </c>
      <c r="AV2991" s="116">
        <v>37.282536873588199</v>
      </c>
      <c r="AW2991" s="116">
        <v>9.6932317000000007E-3</v>
      </c>
    </row>
    <row r="2992" spans="1:49" x14ac:dyDescent="0.25">
      <c r="A2992" s="127">
        <v>210000</v>
      </c>
      <c r="B2992" s="127">
        <v>830000</v>
      </c>
      <c r="C2992" s="127">
        <v>830000</v>
      </c>
      <c r="D2992" s="116" t="s">
        <v>314</v>
      </c>
      <c r="E2992" s="116" t="s">
        <v>315</v>
      </c>
      <c r="F2992" s="116" t="s">
        <v>316</v>
      </c>
      <c r="G2992" s="116" t="s">
        <v>317</v>
      </c>
      <c r="H2992" s="116">
        <v>0.36</v>
      </c>
      <c r="I2992" s="116">
        <v>0.57999999999999996</v>
      </c>
      <c r="J2992" s="116" t="s">
        <v>332</v>
      </c>
      <c r="K2992" s="116">
        <v>8.1922986913480003E-2</v>
      </c>
      <c r="L2992" s="116">
        <v>3836.9582274926602</v>
      </c>
      <c r="M2992" s="116">
        <v>11.1928689897394</v>
      </c>
      <c r="N2992" s="116">
        <v>2.0563432820318099</v>
      </c>
      <c r="O2992" s="116">
        <v>0.91695325977079001</v>
      </c>
      <c r="P2992" s="116">
        <v>0.16846178378352</v>
      </c>
      <c r="Q2992" s="116">
        <v>314.33507865847702</v>
      </c>
      <c r="R2992" s="116">
        <v>1310</v>
      </c>
      <c r="S2992" s="116" t="s">
        <v>318</v>
      </c>
      <c r="T2992" s="116">
        <v>1310</v>
      </c>
      <c r="U2992" s="116" t="s">
        <v>333</v>
      </c>
      <c r="V2992" s="116" t="s">
        <v>332</v>
      </c>
      <c r="Z2992" s="116">
        <v>0</v>
      </c>
      <c r="AA2992" s="116">
        <v>1</v>
      </c>
      <c r="AB2992" s="116">
        <v>0.91695325977079001</v>
      </c>
      <c r="AC2992" s="116">
        <v>0.16846178378352</v>
      </c>
      <c r="AD2992" s="116">
        <v>531.52096769440595</v>
      </c>
      <c r="AF2992" s="116">
        <v>-1</v>
      </c>
      <c r="AG2992" s="116">
        <v>-1</v>
      </c>
      <c r="AH2992" s="116">
        <v>-1</v>
      </c>
      <c r="AI2992" s="116">
        <v>-1</v>
      </c>
      <c r="AJ2992" s="116">
        <v>0</v>
      </c>
      <c r="AM2992" s="116" t="s">
        <v>319</v>
      </c>
      <c r="AN2992" s="116">
        <v>-1</v>
      </c>
      <c r="AQ2992" s="116">
        <v>778</v>
      </c>
      <c r="AR2992" s="116" t="s">
        <v>329</v>
      </c>
      <c r="AS2992" s="116" t="s">
        <v>250</v>
      </c>
      <c r="AT2992" s="116" t="s">
        <v>268</v>
      </c>
      <c r="AV2992" s="116">
        <v>72.836340069211204</v>
      </c>
      <c r="AW2992" s="116">
        <v>0.43107945469999998</v>
      </c>
    </row>
    <row r="2993" spans="1:49" x14ac:dyDescent="0.25">
      <c r="A2993" s="127">
        <v>210000</v>
      </c>
      <c r="B2993" s="127">
        <v>830000</v>
      </c>
      <c r="C2993" s="127">
        <v>830000</v>
      </c>
      <c r="D2993" s="116" t="s">
        <v>314</v>
      </c>
      <c r="E2993" s="116" t="s">
        <v>315</v>
      </c>
      <c r="F2993" s="116" t="s">
        <v>316</v>
      </c>
      <c r="G2993" s="116" t="s">
        <v>317</v>
      </c>
      <c r="H2993" s="116">
        <v>0.36</v>
      </c>
      <c r="I2993" s="116">
        <v>0.57999999999999996</v>
      </c>
      <c r="J2993" s="116" t="s">
        <v>332</v>
      </c>
      <c r="K2993" s="116">
        <v>0.14527304138142</v>
      </c>
      <c r="L2993" s="116">
        <v>3836.9582274926602</v>
      </c>
      <c r="M2993" s="116">
        <v>11.1928689897394</v>
      </c>
      <c r="N2993" s="116">
        <v>2.0563432820318099</v>
      </c>
      <c r="O2993" s="116">
        <v>1.6260221199233</v>
      </c>
      <c r="P2993" s="116">
        <v>0.29873124270501999</v>
      </c>
      <c r="Q2993" s="116">
        <v>557.40659136134798</v>
      </c>
      <c r="R2993" s="116">
        <v>1310</v>
      </c>
      <c r="S2993" s="116" t="s">
        <v>318</v>
      </c>
      <c r="T2993" s="116">
        <v>1310</v>
      </c>
      <c r="U2993" s="116" t="s">
        <v>333</v>
      </c>
      <c r="V2993" s="116" t="s">
        <v>332</v>
      </c>
      <c r="Z2993" s="116">
        <v>0</v>
      </c>
      <c r="AA2993" s="116">
        <v>1</v>
      </c>
      <c r="AB2993" s="116">
        <v>1.6260221199233</v>
      </c>
      <c r="AC2993" s="116">
        <v>0.29873124270501999</v>
      </c>
      <c r="AD2993" s="116">
        <v>931.432719769399</v>
      </c>
      <c r="AF2993" s="116">
        <v>-1</v>
      </c>
      <c r="AG2993" s="116">
        <v>-1</v>
      </c>
      <c r="AH2993" s="116">
        <v>-1</v>
      </c>
      <c r="AI2993" s="116">
        <v>-1</v>
      </c>
      <c r="AJ2993" s="116">
        <v>0</v>
      </c>
      <c r="AM2993" s="116" t="s">
        <v>319</v>
      </c>
      <c r="AN2993" s="116">
        <v>-1</v>
      </c>
      <c r="AQ2993" s="116">
        <v>778</v>
      </c>
      <c r="AR2993" s="116" t="s">
        <v>329</v>
      </c>
      <c r="AS2993" s="116" t="s">
        <v>250</v>
      </c>
      <c r="AT2993" s="116" t="s">
        <v>268</v>
      </c>
      <c r="AV2993" s="116">
        <v>100.174634075123</v>
      </c>
      <c r="AW2993" s="116">
        <v>0.75541988630000001</v>
      </c>
    </row>
    <row r="2994" spans="1:49" x14ac:dyDescent="0.25">
      <c r="A2994" s="127">
        <v>210000</v>
      </c>
      <c r="B2994" s="127">
        <v>830000</v>
      </c>
      <c r="C2994" s="127">
        <v>830000</v>
      </c>
      <c r="D2994" s="116" t="s">
        <v>314</v>
      </c>
      <c r="E2994" s="116" t="s">
        <v>315</v>
      </c>
      <c r="F2994" s="116" t="s">
        <v>316</v>
      </c>
      <c r="G2994" s="116" t="s">
        <v>317</v>
      </c>
      <c r="H2994" s="116">
        <v>0.36</v>
      </c>
      <c r="I2994" s="116">
        <v>0.57999999999999996</v>
      </c>
      <c r="J2994" s="116" t="s">
        <v>268</v>
      </c>
      <c r="K2994" s="116">
        <v>0.53451129304643996</v>
      </c>
      <c r="L2994" s="116">
        <v>3836.9639214895001</v>
      </c>
      <c r="M2994" s="116">
        <v>10.5097026269728</v>
      </c>
      <c r="N2994" s="116">
        <v>1.63089033428732</v>
      </c>
      <c r="O2994" s="116">
        <v>5.61755474067688</v>
      </c>
      <c r="P2994" s="116">
        <v>0.87172930139686</v>
      </c>
      <c r="Q2994" s="116">
        <v>2050.9005470479101</v>
      </c>
      <c r="R2994" s="116">
        <v>1210</v>
      </c>
      <c r="S2994" s="116" t="s">
        <v>318</v>
      </c>
      <c r="T2994" s="116">
        <v>1210</v>
      </c>
      <c r="U2994" s="116" t="s">
        <v>268</v>
      </c>
      <c r="V2994" s="116" t="s">
        <v>268</v>
      </c>
      <c r="Z2994" s="116">
        <v>0</v>
      </c>
      <c r="AA2994" s="116">
        <v>1</v>
      </c>
      <c r="AB2994" s="116">
        <v>5.61755474067688</v>
      </c>
      <c r="AC2994" s="116">
        <v>0.87172930139686</v>
      </c>
      <c r="AD2994" s="116">
        <v>2050.9005470479101</v>
      </c>
      <c r="AF2994" s="116">
        <v>-1</v>
      </c>
      <c r="AG2994" s="116">
        <v>-1</v>
      </c>
      <c r="AH2994" s="116">
        <v>-1</v>
      </c>
      <c r="AI2994" s="116">
        <v>-1</v>
      </c>
      <c r="AJ2994" s="116">
        <v>0</v>
      </c>
      <c r="AM2994" s="116" t="s">
        <v>319</v>
      </c>
      <c r="AN2994" s="116">
        <v>-1</v>
      </c>
      <c r="AQ2994" s="116">
        <v>778</v>
      </c>
      <c r="AR2994" s="116" t="s">
        <v>329</v>
      </c>
      <c r="AS2994" s="116" t="s">
        <v>250</v>
      </c>
      <c r="AT2994" s="116" t="s">
        <v>268</v>
      </c>
      <c r="AV2994" s="116">
        <v>222.756566021228</v>
      </c>
      <c r="AW2994" s="116">
        <v>1.6633418873000001</v>
      </c>
    </row>
    <row r="2995" spans="1:49" x14ac:dyDescent="0.25">
      <c r="A2995" s="127">
        <v>210000</v>
      </c>
      <c r="B2995" s="127">
        <v>830000</v>
      </c>
      <c r="C2995" s="127">
        <v>830000</v>
      </c>
      <c r="D2995" s="116" t="s">
        <v>314</v>
      </c>
      <c r="E2995" s="116" t="s">
        <v>315</v>
      </c>
      <c r="F2995" s="116" t="s">
        <v>316</v>
      </c>
      <c r="G2995" s="116" t="s">
        <v>317</v>
      </c>
      <c r="H2995" s="116">
        <v>0.36</v>
      </c>
      <c r="I2995" s="116">
        <v>0.57999999999999996</v>
      </c>
      <c r="J2995" s="116" t="s">
        <v>268</v>
      </c>
      <c r="K2995" s="116">
        <v>5.0170734740089998E-2</v>
      </c>
      <c r="L2995" s="116">
        <v>3836.9639214895001</v>
      </c>
      <c r="M2995" s="116">
        <v>10.5097026269728</v>
      </c>
      <c r="N2995" s="116">
        <v>1.63089033428732</v>
      </c>
      <c r="O2995" s="116">
        <v>0.52727950269507995</v>
      </c>
      <c r="P2995" s="116">
        <v>8.1822966351699999E-2</v>
      </c>
      <c r="Q2995" s="116">
        <v>192.50329911234499</v>
      </c>
      <c r="R2995" s="116">
        <v>1310</v>
      </c>
      <c r="S2995" s="116" t="s">
        <v>318</v>
      </c>
      <c r="T2995" s="116">
        <v>1310</v>
      </c>
      <c r="U2995" s="116" t="s">
        <v>268</v>
      </c>
      <c r="V2995" s="116" t="s">
        <v>268</v>
      </c>
      <c r="Z2995" s="116">
        <v>0</v>
      </c>
      <c r="AA2995" s="116">
        <v>1</v>
      </c>
      <c r="AB2995" s="116">
        <v>0.52727950269507995</v>
      </c>
      <c r="AC2995" s="116">
        <v>8.1822966351699999E-2</v>
      </c>
      <c r="AD2995" s="116">
        <v>192.50329911234701</v>
      </c>
      <c r="AF2995" s="116">
        <v>-1</v>
      </c>
      <c r="AG2995" s="116">
        <v>-1</v>
      </c>
      <c r="AH2995" s="116">
        <v>-1</v>
      </c>
      <c r="AI2995" s="116">
        <v>-1</v>
      </c>
      <c r="AJ2995" s="116">
        <v>0</v>
      </c>
      <c r="AM2995" s="116" t="s">
        <v>319</v>
      </c>
      <c r="AN2995" s="116">
        <v>-1</v>
      </c>
      <c r="AQ2995" s="116">
        <v>778</v>
      </c>
      <c r="AR2995" s="116" t="s">
        <v>329</v>
      </c>
      <c r="AS2995" s="116" t="s">
        <v>250</v>
      </c>
      <c r="AT2995" s="116" t="s">
        <v>268</v>
      </c>
      <c r="AV2995" s="116">
        <v>58.281555572206102</v>
      </c>
      <c r="AW2995" s="116">
        <v>0.1561259522</v>
      </c>
    </row>
    <row r="2996" spans="1:49" x14ac:dyDescent="0.25">
      <c r="A2996" s="127">
        <v>210000</v>
      </c>
      <c r="B2996" s="127">
        <v>830000</v>
      </c>
      <c r="C2996" s="127">
        <v>830000</v>
      </c>
      <c r="D2996" s="116" t="s">
        <v>314</v>
      </c>
      <c r="E2996" s="116" t="s">
        <v>315</v>
      </c>
      <c r="F2996" s="116" t="s">
        <v>316</v>
      </c>
      <c r="G2996" s="116" t="s">
        <v>317</v>
      </c>
      <c r="H2996" s="116">
        <v>0.36</v>
      </c>
      <c r="I2996" s="116">
        <v>0.57999999999999996</v>
      </c>
      <c r="J2996" s="116" t="s">
        <v>268</v>
      </c>
      <c r="K2996" s="116">
        <v>9.6628601064000005E-3</v>
      </c>
      <c r="L2996" s="116">
        <v>3836.9639214895001</v>
      </c>
      <c r="M2996" s="116">
        <v>10.5097026269728</v>
      </c>
      <c r="N2996" s="116">
        <v>1.63089033428732</v>
      </c>
      <c r="O2996" s="116">
        <v>0.10155378624438</v>
      </c>
      <c r="P2996" s="116">
        <v>1.5759065149110001E-2</v>
      </c>
      <c r="Q2996" s="116">
        <v>37.0760456066877</v>
      </c>
      <c r="R2996" s="116">
        <v>1310</v>
      </c>
      <c r="S2996" s="116" t="s">
        <v>318</v>
      </c>
      <c r="T2996" s="116">
        <v>1310</v>
      </c>
      <c r="U2996" s="116" t="s">
        <v>268</v>
      </c>
      <c r="V2996" s="116" t="s">
        <v>268</v>
      </c>
      <c r="Z2996" s="116">
        <v>0</v>
      </c>
      <c r="AA2996" s="116">
        <v>1</v>
      </c>
      <c r="AB2996" s="116">
        <v>0.10155378624438</v>
      </c>
      <c r="AC2996" s="116">
        <v>1.5759065149110001E-2</v>
      </c>
      <c r="AD2996" s="116">
        <v>37.0760456066877</v>
      </c>
      <c r="AF2996" s="116">
        <v>-1</v>
      </c>
      <c r="AG2996" s="116">
        <v>-1</v>
      </c>
      <c r="AH2996" s="116">
        <v>-1</v>
      </c>
      <c r="AI2996" s="116">
        <v>-1</v>
      </c>
      <c r="AJ2996" s="116">
        <v>0</v>
      </c>
      <c r="AM2996" s="116" t="s">
        <v>319</v>
      </c>
      <c r="AN2996" s="116">
        <v>-1</v>
      </c>
      <c r="AQ2996" s="116">
        <v>778</v>
      </c>
      <c r="AR2996" s="116" t="s">
        <v>329</v>
      </c>
      <c r="AS2996" s="116" t="s">
        <v>250</v>
      </c>
      <c r="AT2996" s="116" t="s">
        <v>268</v>
      </c>
      <c r="AV2996" s="116">
        <v>30.455072344517401</v>
      </c>
      <c r="AW2996" s="116">
        <v>3.0069785599999999E-2</v>
      </c>
    </row>
    <row r="2997" spans="1:49" x14ac:dyDescent="0.25">
      <c r="A2997" s="127">
        <v>210000</v>
      </c>
      <c r="B2997" s="127">
        <v>830000</v>
      </c>
      <c r="C2997" s="127">
        <v>830000</v>
      </c>
      <c r="D2997" s="116" t="s">
        <v>314</v>
      </c>
      <c r="E2997" s="116" t="s">
        <v>315</v>
      </c>
      <c r="F2997" s="116" t="s">
        <v>316</v>
      </c>
      <c r="G2997" s="116" t="s">
        <v>317</v>
      </c>
      <c r="H2997" s="116">
        <v>0.36</v>
      </c>
      <c r="I2997" s="116">
        <v>0.57999999999999996</v>
      </c>
      <c r="J2997" s="116" t="s">
        <v>268</v>
      </c>
      <c r="K2997" s="116">
        <v>2.341878497693E-2</v>
      </c>
      <c r="L2997" s="116">
        <v>3836.9639214895001</v>
      </c>
      <c r="M2997" s="116">
        <v>10.5097026269728</v>
      </c>
      <c r="N2997" s="116">
        <v>1.63089033428732</v>
      </c>
      <c r="O2997" s="116">
        <v>0.24612446599261001</v>
      </c>
      <c r="P2997" s="116">
        <v>3.8193470059630003E-2</v>
      </c>
      <c r="Q2997" s="116">
        <v>89.857033041623794</v>
      </c>
      <c r="R2997" s="116">
        <v>1750</v>
      </c>
      <c r="S2997" s="116" t="s">
        <v>321</v>
      </c>
      <c r="T2997" s="116">
        <v>1750</v>
      </c>
      <c r="U2997" s="116" t="s">
        <v>268</v>
      </c>
      <c r="V2997" s="116" t="s">
        <v>268</v>
      </c>
      <c r="Z2997" s="116">
        <v>0</v>
      </c>
      <c r="AA2997" s="116">
        <v>1</v>
      </c>
      <c r="AB2997" s="116">
        <v>0.24612446599261001</v>
      </c>
      <c r="AC2997" s="116">
        <v>3.8193470059630003E-2</v>
      </c>
      <c r="AD2997" s="116">
        <v>89.857033041624206</v>
      </c>
      <c r="AF2997" s="116">
        <v>-1</v>
      </c>
      <c r="AG2997" s="116">
        <v>-1</v>
      </c>
      <c r="AH2997" s="116">
        <v>-1</v>
      </c>
      <c r="AI2997" s="116">
        <v>-1</v>
      </c>
      <c r="AJ2997" s="116">
        <v>0</v>
      </c>
      <c r="AM2997" s="116" t="s">
        <v>319</v>
      </c>
      <c r="AN2997" s="116">
        <v>-1</v>
      </c>
      <c r="AQ2997" s="116">
        <v>778</v>
      </c>
      <c r="AR2997" s="116" t="s">
        <v>329</v>
      </c>
      <c r="AS2997" s="116" t="s">
        <v>250</v>
      </c>
      <c r="AT2997" s="116" t="s">
        <v>268</v>
      </c>
      <c r="AV2997" s="116">
        <v>53.981949803177699</v>
      </c>
      <c r="AW2997" s="116">
        <v>7.2876750200000007E-2</v>
      </c>
    </row>
    <row r="2998" spans="1:49" x14ac:dyDescent="0.25">
      <c r="A2998" s="127">
        <v>210000</v>
      </c>
      <c r="B2998" s="127">
        <v>830000</v>
      </c>
      <c r="C2998" s="127">
        <v>830000</v>
      </c>
      <c r="D2998" s="116" t="s">
        <v>314</v>
      </c>
      <c r="E2998" s="116" t="s">
        <v>315</v>
      </c>
      <c r="F2998" s="116" t="s">
        <v>316</v>
      </c>
      <c r="G2998" s="116" t="s">
        <v>317</v>
      </c>
      <c r="H2998" s="116">
        <v>0.36</v>
      </c>
      <c r="I2998" s="116">
        <v>0.57999999999999996</v>
      </c>
      <c r="J2998" s="116" t="s">
        <v>268</v>
      </c>
      <c r="K2998" s="116">
        <v>0.26066122871156</v>
      </c>
      <c r="L2998" s="116">
        <v>3873.3649328055999</v>
      </c>
      <c r="M2998" s="116">
        <v>11.4676957587024</v>
      </c>
      <c r="N2998" s="116">
        <v>2.0895828693213199</v>
      </c>
      <c r="O2998" s="116">
        <v>2.9891836669537399</v>
      </c>
      <c r="P2998" s="116">
        <v>0.54467323821192004</v>
      </c>
      <c r="Q2998" s="116">
        <v>1009.63606263338</v>
      </c>
      <c r="R2998" s="116">
        <v>1210</v>
      </c>
      <c r="S2998" s="116" t="s">
        <v>318</v>
      </c>
      <c r="T2998" s="116">
        <v>1210</v>
      </c>
      <c r="U2998" s="116" t="s">
        <v>268</v>
      </c>
      <c r="V2998" s="116" t="s">
        <v>268</v>
      </c>
      <c r="Z2998" s="116">
        <v>0</v>
      </c>
      <c r="AA2998" s="116">
        <v>1</v>
      </c>
      <c r="AB2998" s="116">
        <v>2.9891836669537399</v>
      </c>
      <c r="AC2998" s="116">
        <v>0.54467323821192004</v>
      </c>
      <c r="AD2998" s="116">
        <v>1009.63606263338</v>
      </c>
      <c r="AF2998" s="116">
        <v>-1</v>
      </c>
      <c r="AG2998" s="116">
        <v>-1</v>
      </c>
      <c r="AH2998" s="116">
        <v>-1</v>
      </c>
      <c r="AI2998" s="116">
        <v>-1</v>
      </c>
      <c r="AJ2998" s="116">
        <v>0</v>
      </c>
      <c r="AM2998" s="116" t="s">
        <v>319</v>
      </c>
      <c r="AN2998" s="116">
        <v>-1</v>
      </c>
      <c r="AQ2998" s="116">
        <v>778</v>
      </c>
      <c r="AR2998" s="116" t="s">
        <v>329</v>
      </c>
      <c r="AS2998" s="116" t="s">
        <v>250</v>
      </c>
      <c r="AT2998" s="116" t="s">
        <v>268</v>
      </c>
      <c r="AV2998" s="116">
        <v>129.97885049333601</v>
      </c>
      <c r="AW2998" s="116">
        <v>0.81884514409999998</v>
      </c>
    </row>
    <row r="2999" spans="1:49" x14ac:dyDescent="0.25">
      <c r="A2999" s="127">
        <v>210000</v>
      </c>
      <c r="B2999" s="127">
        <v>830000</v>
      </c>
      <c r="C2999" s="127">
        <v>830000</v>
      </c>
      <c r="D2999" s="116" t="s">
        <v>314</v>
      </c>
      <c r="E2999" s="116" t="s">
        <v>315</v>
      </c>
      <c r="F2999" s="116" t="s">
        <v>316</v>
      </c>
      <c r="G2999" s="116" t="s">
        <v>317</v>
      </c>
      <c r="H2999" s="116">
        <v>0.36</v>
      </c>
      <c r="I2999" s="116">
        <v>0.57999999999999996</v>
      </c>
      <c r="J2999" s="116" t="s">
        <v>268</v>
      </c>
      <c r="K2999" s="116">
        <v>0.15151189273245999</v>
      </c>
      <c r="L2999" s="116">
        <v>3873.3649328055999</v>
      </c>
      <c r="M2999" s="116">
        <v>11.4676957587024</v>
      </c>
      <c r="N2999" s="116">
        <v>2.0895828693213199</v>
      </c>
      <c r="O2999" s="116">
        <v>1.7374922896810301</v>
      </c>
      <c r="P2999" s="116">
        <v>0.31659665555220001</v>
      </c>
      <c r="Q2999" s="116">
        <v>586.86085221292205</v>
      </c>
      <c r="R2999" s="116">
        <v>1310</v>
      </c>
      <c r="S2999" s="116" t="s">
        <v>318</v>
      </c>
      <c r="T2999" s="116">
        <v>1310</v>
      </c>
      <c r="U2999" s="116" t="s">
        <v>268</v>
      </c>
      <c r="V2999" s="116" t="s">
        <v>268</v>
      </c>
      <c r="Z2999" s="116">
        <v>0</v>
      </c>
      <c r="AA2999" s="116">
        <v>1</v>
      </c>
      <c r="AB2999" s="116">
        <v>1.7374922896810301</v>
      </c>
      <c r="AC2999" s="116">
        <v>0.31659665555220001</v>
      </c>
      <c r="AD2999" s="116">
        <v>586.86085221292205</v>
      </c>
      <c r="AF2999" s="116">
        <v>-1</v>
      </c>
      <c r="AG2999" s="116">
        <v>-1</v>
      </c>
      <c r="AH2999" s="116">
        <v>-1</v>
      </c>
      <c r="AI2999" s="116">
        <v>-1</v>
      </c>
      <c r="AJ2999" s="116">
        <v>0</v>
      </c>
      <c r="AM2999" s="116" t="s">
        <v>319</v>
      </c>
      <c r="AN2999" s="116">
        <v>-1</v>
      </c>
      <c r="AQ2999" s="116">
        <v>778</v>
      </c>
      <c r="AR2999" s="116" t="s">
        <v>329</v>
      </c>
      <c r="AS2999" s="116" t="s">
        <v>250</v>
      </c>
      <c r="AT2999" s="116" t="s">
        <v>268</v>
      </c>
      <c r="AV2999" s="116">
        <v>103.283052551461</v>
      </c>
      <c r="AW2999" s="116">
        <v>0.47596176169999999</v>
      </c>
    </row>
    <row r="3000" spans="1:49" x14ac:dyDescent="0.25">
      <c r="A3000" s="127">
        <v>210000</v>
      </c>
      <c r="B3000" s="127">
        <v>830000</v>
      </c>
      <c r="C3000" s="127">
        <v>830000</v>
      </c>
      <c r="D3000" s="116" t="s">
        <v>314</v>
      </c>
      <c r="E3000" s="116" t="s">
        <v>315</v>
      </c>
      <c r="F3000" s="116" t="s">
        <v>316</v>
      </c>
      <c r="G3000" s="116" t="s">
        <v>317</v>
      </c>
      <c r="H3000" s="116">
        <v>0.36</v>
      </c>
      <c r="I3000" s="116">
        <v>0.57999999999999996</v>
      </c>
      <c r="J3000" s="116" t="s">
        <v>268</v>
      </c>
      <c r="K3000" s="116">
        <v>0.20559033238498001</v>
      </c>
      <c r="L3000" s="116">
        <v>3873.3649328055999</v>
      </c>
      <c r="M3000" s="116">
        <v>11.4676957587024</v>
      </c>
      <c r="N3000" s="116">
        <v>2.0895828693213199</v>
      </c>
      <c r="O3000" s="116">
        <v>2.3576473827215101</v>
      </c>
      <c r="P3000" s="116">
        <v>0.42959803664974</v>
      </c>
      <c r="Q3000" s="116">
        <v>796.32638398384495</v>
      </c>
      <c r="R3000" s="116">
        <v>1310</v>
      </c>
      <c r="S3000" s="116" t="s">
        <v>318</v>
      </c>
      <c r="T3000" s="116">
        <v>1310</v>
      </c>
      <c r="U3000" s="116" t="s">
        <v>268</v>
      </c>
      <c r="V3000" s="116" t="s">
        <v>268</v>
      </c>
      <c r="Z3000" s="116">
        <v>0</v>
      </c>
      <c r="AA3000" s="116">
        <v>1</v>
      </c>
      <c r="AB3000" s="116">
        <v>2.3576473827215101</v>
      </c>
      <c r="AC3000" s="116">
        <v>0.42959803664974</v>
      </c>
      <c r="AD3000" s="116">
        <v>796.32638398384495</v>
      </c>
      <c r="AF3000" s="116">
        <v>-1</v>
      </c>
      <c r="AG3000" s="116">
        <v>-1</v>
      </c>
      <c r="AH3000" s="116">
        <v>-1</v>
      </c>
      <c r="AI3000" s="116">
        <v>-1</v>
      </c>
      <c r="AJ3000" s="116">
        <v>0</v>
      </c>
      <c r="AM3000" s="116" t="s">
        <v>319</v>
      </c>
      <c r="AN3000" s="116">
        <v>-1</v>
      </c>
      <c r="AQ3000" s="116">
        <v>778</v>
      </c>
      <c r="AR3000" s="116" t="s">
        <v>329</v>
      </c>
      <c r="AS3000" s="116" t="s">
        <v>250</v>
      </c>
      <c r="AT3000" s="116" t="s">
        <v>268</v>
      </c>
      <c r="AV3000" s="116">
        <v>133.28479641564101</v>
      </c>
      <c r="AW3000" s="116">
        <v>0.64584459370000002</v>
      </c>
    </row>
    <row r="3001" spans="1:49" x14ac:dyDescent="0.25">
      <c r="A3001" s="127">
        <v>210000</v>
      </c>
      <c r="B3001" s="127">
        <v>830000</v>
      </c>
      <c r="C3001" s="127">
        <v>830000</v>
      </c>
      <c r="D3001" s="116" t="s">
        <v>314</v>
      </c>
      <c r="E3001" s="116" t="s">
        <v>315</v>
      </c>
      <c r="F3001" s="116" t="s">
        <v>316</v>
      </c>
      <c r="G3001" s="116" t="s">
        <v>317</v>
      </c>
      <c r="H3001" s="116">
        <v>0.36</v>
      </c>
      <c r="I3001" s="116">
        <v>0.57999999999999996</v>
      </c>
      <c r="J3001" s="116" t="s">
        <v>268</v>
      </c>
      <c r="K3001" s="116">
        <v>0.30582244364110001</v>
      </c>
      <c r="L3001" s="116">
        <v>3854.1960200879998</v>
      </c>
      <c r="M3001" s="116">
        <v>10.9734952312737</v>
      </c>
      <c r="N3001" s="116">
        <v>1.93919964342534</v>
      </c>
      <c r="O3001" s="116">
        <v>3.35594112691216</v>
      </c>
      <c r="P3001" s="116">
        <v>0.59305077366030001</v>
      </c>
      <c r="Q3001" s="116">
        <v>1178.6996451351399</v>
      </c>
      <c r="R3001" s="116">
        <v>1210</v>
      </c>
      <c r="S3001" s="116" t="s">
        <v>318</v>
      </c>
      <c r="T3001" s="116">
        <v>1210</v>
      </c>
      <c r="U3001" s="116" t="s">
        <v>268</v>
      </c>
      <c r="V3001" s="116" t="s">
        <v>268</v>
      </c>
      <c r="Z3001" s="116">
        <v>0</v>
      </c>
      <c r="AA3001" s="116">
        <v>1</v>
      </c>
      <c r="AB3001" s="116">
        <v>3.35594112691216</v>
      </c>
      <c r="AC3001" s="116">
        <v>0.59305077366030001</v>
      </c>
      <c r="AD3001" s="116">
        <v>1178.6996451351399</v>
      </c>
      <c r="AF3001" s="116">
        <v>-1</v>
      </c>
      <c r="AG3001" s="116">
        <v>-1</v>
      </c>
      <c r="AH3001" s="116">
        <v>-1</v>
      </c>
      <c r="AI3001" s="116">
        <v>-1</v>
      </c>
      <c r="AJ3001" s="116">
        <v>0</v>
      </c>
      <c r="AM3001" s="116" t="s">
        <v>319</v>
      </c>
      <c r="AN3001" s="116">
        <v>-1</v>
      </c>
      <c r="AQ3001" s="116">
        <v>778</v>
      </c>
      <c r="AR3001" s="116" t="s">
        <v>329</v>
      </c>
      <c r="AS3001" s="116" t="s">
        <v>250</v>
      </c>
      <c r="AT3001" s="116" t="s">
        <v>268</v>
      </c>
      <c r="AV3001" s="116">
        <v>150.943867359699</v>
      </c>
      <c r="AW3001" s="116">
        <v>0.95596078279999996</v>
      </c>
    </row>
    <row r="3002" spans="1:49" x14ac:dyDescent="0.25">
      <c r="A3002" s="127">
        <v>210000</v>
      </c>
      <c r="B3002" s="127">
        <v>830000</v>
      </c>
      <c r="C3002" s="127">
        <v>830000</v>
      </c>
      <c r="D3002" s="116" t="s">
        <v>314</v>
      </c>
      <c r="E3002" s="116" t="s">
        <v>315</v>
      </c>
      <c r="F3002" s="116" t="s">
        <v>316</v>
      </c>
      <c r="G3002" s="116" t="s">
        <v>317</v>
      </c>
      <c r="H3002" s="116">
        <v>0.36</v>
      </c>
      <c r="I3002" s="116">
        <v>0.57999999999999996</v>
      </c>
      <c r="J3002" s="116" t="s">
        <v>268</v>
      </c>
      <c r="K3002" s="116">
        <v>0.16438368452398</v>
      </c>
      <c r="L3002" s="116">
        <v>3854.1960200879998</v>
      </c>
      <c r="M3002" s="116">
        <v>10.9734952312737</v>
      </c>
      <c r="N3002" s="116">
        <v>1.93919964342534</v>
      </c>
      <c r="O3002" s="116">
        <v>1.80386357822316</v>
      </c>
      <c r="P3002" s="116">
        <v>0.31877278241384999</v>
      </c>
      <c r="Q3002" s="116">
        <v>633.56694265974795</v>
      </c>
      <c r="R3002" s="116">
        <v>1310</v>
      </c>
      <c r="S3002" s="116" t="s">
        <v>318</v>
      </c>
      <c r="T3002" s="116">
        <v>1310</v>
      </c>
      <c r="U3002" s="116" t="s">
        <v>268</v>
      </c>
      <c r="V3002" s="116" t="s">
        <v>268</v>
      </c>
      <c r="Z3002" s="116">
        <v>0</v>
      </c>
      <c r="AA3002" s="116">
        <v>1</v>
      </c>
      <c r="AB3002" s="116">
        <v>1.80386357822316</v>
      </c>
      <c r="AC3002" s="116">
        <v>0.31877278241384999</v>
      </c>
      <c r="AD3002" s="116">
        <v>633.56694265974795</v>
      </c>
      <c r="AF3002" s="116">
        <v>-1</v>
      </c>
      <c r="AG3002" s="116">
        <v>-1</v>
      </c>
      <c r="AH3002" s="116">
        <v>-1</v>
      </c>
      <c r="AI3002" s="116">
        <v>-1</v>
      </c>
      <c r="AJ3002" s="116">
        <v>0</v>
      </c>
      <c r="AM3002" s="116" t="s">
        <v>319</v>
      </c>
      <c r="AN3002" s="116">
        <v>-1</v>
      </c>
      <c r="AQ3002" s="116">
        <v>778</v>
      </c>
      <c r="AR3002" s="116" t="s">
        <v>329</v>
      </c>
      <c r="AS3002" s="116" t="s">
        <v>250</v>
      </c>
      <c r="AT3002" s="116" t="s">
        <v>268</v>
      </c>
      <c r="AV3002" s="116">
        <v>103.33850748673601</v>
      </c>
      <c r="AW3002" s="116">
        <v>0.51384180260000001</v>
      </c>
    </row>
    <row r="3003" spans="1:49" x14ac:dyDescent="0.25">
      <c r="A3003" s="127">
        <v>210000</v>
      </c>
      <c r="B3003" s="127">
        <v>830000</v>
      </c>
      <c r="C3003" s="127">
        <v>830000</v>
      </c>
      <c r="D3003" s="116" t="s">
        <v>314</v>
      </c>
      <c r="E3003" s="116" t="s">
        <v>315</v>
      </c>
      <c r="F3003" s="116" t="s">
        <v>316</v>
      </c>
      <c r="G3003" s="116" t="s">
        <v>317</v>
      </c>
      <c r="H3003" s="116">
        <v>0.36</v>
      </c>
      <c r="I3003" s="116">
        <v>0.57999999999999996</v>
      </c>
      <c r="J3003" s="116" t="s">
        <v>268</v>
      </c>
      <c r="K3003" s="116">
        <v>0.13820670797066001</v>
      </c>
      <c r="L3003" s="116">
        <v>3854.1960200879998</v>
      </c>
      <c r="M3003" s="116">
        <v>10.9734952312737</v>
      </c>
      <c r="N3003" s="116">
        <v>1.93919964342534</v>
      </c>
      <c r="O3003" s="116">
        <v>1.5166106508461401</v>
      </c>
      <c r="P3003" s="116">
        <v>0.26801039881569999</v>
      </c>
      <c r="Q3003" s="116">
        <v>532.67574381000497</v>
      </c>
      <c r="R3003" s="116">
        <v>1310</v>
      </c>
      <c r="S3003" s="116" t="s">
        <v>318</v>
      </c>
      <c r="T3003" s="116">
        <v>1310</v>
      </c>
      <c r="U3003" s="116" t="s">
        <v>268</v>
      </c>
      <c r="V3003" s="116" t="s">
        <v>268</v>
      </c>
      <c r="Z3003" s="116">
        <v>0</v>
      </c>
      <c r="AA3003" s="116">
        <v>1</v>
      </c>
      <c r="AB3003" s="116">
        <v>1.5166106508461401</v>
      </c>
      <c r="AC3003" s="116">
        <v>0.26801039881569999</v>
      </c>
      <c r="AD3003" s="116">
        <v>532.67574381000497</v>
      </c>
      <c r="AF3003" s="116">
        <v>-1</v>
      </c>
      <c r="AG3003" s="116">
        <v>-1</v>
      </c>
      <c r="AH3003" s="116">
        <v>-1</v>
      </c>
      <c r="AI3003" s="116">
        <v>-1</v>
      </c>
      <c r="AJ3003" s="116">
        <v>0</v>
      </c>
      <c r="AM3003" s="116" t="s">
        <v>319</v>
      </c>
      <c r="AN3003" s="116">
        <v>-1</v>
      </c>
      <c r="AQ3003" s="116">
        <v>778</v>
      </c>
      <c r="AR3003" s="116" t="s">
        <v>329</v>
      </c>
      <c r="AS3003" s="116" t="s">
        <v>250</v>
      </c>
      <c r="AT3003" s="116" t="s">
        <v>268</v>
      </c>
      <c r="AV3003" s="116">
        <v>94.6803103696341</v>
      </c>
      <c r="AW3003" s="116">
        <v>0.43201601280000002</v>
      </c>
    </row>
    <row r="3004" spans="1:49" x14ac:dyDescent="0.25">
      <c r="A3004" s="127">
        <v>210000</v>
      </c>
      <c r="B3004" s="127">
        <v>830000</v>
      </c>
      <c r="C3004" s="127">
        <v>830000</v>
      </c>
      <c r="D3004" s="116" t="s">
        <v>314</v>
      </c>
      <c r="E3004" s="116" t="s">
        <v>315</v>
      </c>
      <c r="F3004" s="116" t="s">
        <v>316</v>
      </c>
      <c r="G3004" s="116" t="s">
        <v>317</v>
      </c>
      <c r="H3004" s="116">
        <v>0.36</v>
      </c>
      <c r="I3004" s="116">
        <v>0.57999999999999996</v>
      </c>
      <c r="J3004" s="116" t="s">
        <v>268</v>
      </c>
      <c r="K3004" s="116">
        <v>9.3506174631100003E-3</v>
      </c>
      <c r="L3004" s="116">
        <v>3854.1960200879998</v>
      </c>
      <c r="M3004" s="116">
        <v>10.9734952312737</v>
      </c>
      <c r="N3004" s="116">
        <v>1.93919964342534</v>
      </c>
      <c r="O3004" s="116">
        <v>0.10260895614093</v>
      </c>
      <c r="P3004" s="116">
        <v>1.8132714050270001E-2</v>
      </c>
      <c r="Q3004" s="116">
        <v>36.039112611695401</v>
      </c>
      <c r="R3004" s="116">
        <v>1310</v>
      </c>
      <c r="S3004" s="116" t="s">
        <v>318</v>
      </c>
      <c r="T3004" s="116">
        <v>1310</v>
      </c>
      <c r="U3004" s="116" t="s">
        <v>268</v>
      </c>
      <c r="V3004" s="116" t="s">
        <v>268</v>
      </c>
      <c r="Z3004" s="116">
        <v>0</v>
      </c>
      <c r="AA3004" s="116">
        <v>1</v>
      </c>
      <c r="AB3004" s="116">
        <v>0.10260895614093</v>
      </c>
      <c r="AC3004" s="116">
        <v>1.8132714050270001E-2</v>
      </c>
      <c r="AD3004" s="116">
        <v>36.039112611695202</v>
      </c>
      <c r="AF3004" s="116">
        <v>-1</v>
      </c>
      <c r="AG3004" s="116">
        <v>-1</v>
      </c>
      <c r="AH3004" s="116">
        <v>-1</v>
      </c>
      <c r="AI3004" s="116">
        <v>-1</v>
      </c>
      <c r="AJ3004" s="116">
        <v>0</v>
      </c>
      <c r="AM3004" s="116" t="s">
        <v>319</v>
      </c>
      <c r="AN3004" s="116">
        <v>-1</v>
      </c>
      <c r="AQ3004" s="116">
        <v>778</v>
      </c>
      <c r="AR3004" s="116" t="s">
        <v>329</v>
      </c>
      <c r="AS3004" s="116" t="s">
        <v>250</v>
      </c>
      <c r="AT3004" s="116" t="s">
        <v>268</v>
      </c>
      <c r="AV3004" s="116">
        <v>24.686686216132699</v>
      </c>
      <c r="AW3004" s="116">
        <v>2.9228801799999999E-2</v>
      </c>
    </row>
    <row r="3005" spans="1:49" x14ac:dyDescent="0.25">
      <c r="A3005" s="127">
        <v>210000</v>
      </c>
      <c r="B3005" s="127">
        <v>830000</v>
      </c>
      <c r="C3005" s="127">
        <v>830000</v>
      </c>
      <c r="D3005" s="116" t="s">
        <v>314</v>
      </c>
      <c r="E3005" s="116" t="s">
        <v>315</v>
      </c>
      <c r="F3005" s="116" t="s">
        <v>316</v>
      </c>
      <c r="G3005" s="116" t="s">
        <v>317</v>
      </c>
      <c r="H3005" s="116">
        <v>0.36</v>
      </c>
      <c r="I3005" s="116">
        <v>0.57999999999999996</v>
      </c>
      <c r="J3005" s="116" t="s">
        <v>268</v>
      </c>
      <c r="K3005" s="116">
        <v>0.2430603413561</v>
      </c>
      <c r="L3005" s="116">
        <v>3879.6890404253099</v>
      </c>
      <c r="M3005" s="116">
        <v>11.544240406376099</v>
      </c>
      <c r="N3005" s="116">
        <v>2.12159888077902</v>
      </c>
      <c r="O3005" s="116">
        <v>2.8059470138706901</v>
      </c>
      <c r="P3005" s="116">
        <v>0.51567654818287001</v>
      </c>
      <c r="Q3005" s="116">
        <v>942.99854252130399</v>
      </c>
      <c r="R3005" s="116">
        <v>1210</v>
      </c>
      <c r="S3005" s="116" t="s">
        <v>318</v>
      </c>
      <c r="T3005" s="116">
        <v>1210</v>
      </c>
      <c r="U3005" s="116" t="s">
        <v>268</v>
      </c>
      <c r="V3005" s="116" t="s">
        <v>268</v>
      </c>
      <c r="Z3005" s="116">
        <v>0</v>
      </c>
      <c r="AA3005" s="116">
        <v>1</v>
      </c>
      <c r="AB3005" s="116">
        <v>2.8059470138706901</v>
      </c>
      <c r="AC3005" s="116">
        <v>0.51567654818287001</v>
      </c>
      <c r="AD3005" s="116">
        <v>942.99854252130399</v>
      </c>
      <c r="AF3005" s="116">
        <v>-1</v>
      </c>
      <c r="AG3005" s="116">
        <v>-1</v>
      </c>
      <c r="AH3005" s="116">
        <v>-1</v>
      </c>
      <c r="AI3005" s="116">
        <v>-1</v>
      </c>
      <c r="AJ3005" s="116">
        <v>0</v>
      </c>
      <c r="AM3005" s="116" t="s">
        <v>319</v>
      </c>
      <c r="AN3005" s="116">
        <v>-1</v>
      </c>
      <c r="AQ3005" s="116">
        <v>778</v>
      </c>
      <c r="AR3005" s="116" t="s">
        <v>329</v>
      </c>
      <c r="AS3005" s="116" t="s">
        <v>250</v>
      </c>
      <c r="AT3005" s="116" t="s">
        <v>268</v>
      </c>
      <c r="AV3005" s="116">
        <v>224.11967336907</v>
      </c>
      <c r="AW3005" s="116">
        <v>0.76480011560000005</v>
      </c>
    </row>
    <row r="3006" spans="1:49" x14ac:dyDescent="0.25">
      <c r="A3006" s="127">
        <v>210000</v>
      </c>
      <c r="B3006" s="127">
        <v>830000</v>
      </c>
      <c r="C3006" s="127">
        <v>830000</v>
      </c>
      <c r="D3006" s="116" t="s">
        <v>314</v>
      </c>
      <c r="E3006" s="116" t="s">
        <v>315</v>
      </c>
      <c r="F3006" s="116" t="s">
        <v>316</v>
      </c>
      <c r="G3006" s="116" t="s">
        <v>317</v>
      </c>
      <c r="H3006" s="116">
        <v>0.36</v>
      </c>
      <c r="I3006" s="116">
        <v>0.57999999999999996</v>
      </c>
      <c r="J3006" s="116" t="s">
        <v>268</v>
      </c>
      <c r="K3006" s="116">
        <v>8.4933239769569999E-2</v>
      </c>
      <c r="L3006" s="116">
        <v>3879.6890404253099</v>
      </c>
      <c r="M3006" s="116">
        <v>11.544240406376099</v>
      </c>
      <c r="N3006" s="116">
        <v>2.12159888077902</v>
      </c>
      <c r="O3006" s="116">
        <v>0.98048973839232001</v>
      </c>
      <c r="P3006" s="116">
        <v>0.18019426643606001</v>
      </c>
      <c r="Q3006" s="116">
        <v>329.51455950182299</v>
      </c>
      <c r="R3006" s="116">
        <v>1310</v>
      </c>
      <c r="S3006" s="116" t="s">
        <v>318</v>
      </c>
      <c r="T3006" s="116">
        <v>1310</v>
      </c>
      <c r="U3006" s="116" t="s">
        <v>268</v>
      </c>
      <c r="V3006" s="116" t="s">
        <v>268</v>
      </c>
      <c r="Z3006" s="116">
        <v>0</v>
      </c>
      <c r="AA3006" s="116">
        <v>1</v>
      </c>
      <c r="AB3006" s="116">
        <v>0.98048973839232001</v>
      </c>
      <c r="AC3006" s="116">
        <v>0.18019426643606001</v>
      </c>
      <c r="AD3006" s="116">
        <v>329.51455950182401</v>
      </c>
      <c r="AF3006" s="116">
        <v>-1</v>
      </c>
      <c r="AG3006" s="116">
        <v>-1</v>
      </c>
      <c r="AH3006" s="116">
        <v>-1</v>
      </c>
      <c r="AI3006" s="116">
        <v>-1</v>
      </c>
      <c r="AJ3006" s="116">
        <v>0</v>
      </c>
      <c r="AM3006" s="116" t="s">
        <v>319</v>
      </c>
      <c r="AN3006" s="116">
        <v>-1</v>
      </c>
      <c r="AQ3006" s="116">
        <v>778</v>
      </c>
      <c r="AR3006" s="116" t="s">
        <v>329</v>
      </c>
      <c r="AS3006" s="116" t="s">
        <v>250</v>
      </c>
      <c r="AT3006" s="116" t="s">
        <v>268</v>
      </c>
      <c r="AV3006" s="116">
        <v>77.733278936669905</v>
      </c>
      <c r="AW3006" s="116">
        <v>0.26724619589999998</v>
      </c>
    </row>
    <row r="3007" spans="1:49" x14ac:dyDescent="0.25">
      <c r="A3007" s="127">
        <v>210000</v>
      </c>
      <c r="B3007" s="127">
        <v>830000</v>
      </c>
      <c r="C3007" s="127">
        <v>830000</v>
      </c>
      <c r="D3007" s="116" t="s">
        <v>314</v>
      </c>
      <c r="E3007" s="116" t="s">
        <v>315</v>
      </c>
      <c r="F3007" s="116" t="s">
        <v>316</v>
      </c>
      <c r="G3007" s="116" t="s">
        <v>317</v>
      </c>
      <c r="H3007" s="116">
        <v>0.36</v>
      </c>
      <c r="I3007" s="116">
        <v>0.57999999999999996</v>
      </c>
      <c r="J3007" s="116" t="s">
        <v>268</v>
      </c>
      <c r="K3007" s="116">
        <v>0.10163908490923999</v>
      </c>
      <c r="L3007" s="116">
        <v>3879.6890404253099</v>
      </c>
      <c r="M3007" s="116">
        <v>11.544240406376099</v>
      </c>
      <c r="N3007" s="116">
        <v>2.12159888077902</v>
      </c>
      <c r="O3007" s="116">
        <v>1.1733460308763499</v>
      </c>
      <c r="P3007" s="116">
        <v>0.21563736878685</v>
      </c>
      <c r="Q3007" s="116">
        <v>394.32804380124003</v>
      </c>
      <c r="R3007" s="116">
        <v>1310</v>
      </c>
      <c r="S3007" s="116" t="s">
        <v>318</v>
      </c>
      <c r="T3007" s="116">
        <v>1310</v>
      </c>
      <c r="U3007" s="116" t="s">
        <v>268</v>
      </c>
      <c r="V3007" s="116" t="s">
        <v>268</v>
      </c>
      <c r="Z3007" s="116">
        <v>0</v>
      </c>
      <c r="AA3007" s="116">
        <v>1</v>
      </c>
      <c r="AB3007" s="116">
        <v>1.1733460308763499</v>
      </c>
      <c r="AC3007" s="116">
        <v>0.21563736878685</v>
      </c>
      <c r="AD3007" s="116">
        <v>394.32804380124003</v>
      </c>
      <c r="AF3007" s="116">
        <v>-1</v>
      </c>
      <c r="AG3007" s="116">
        <v>-1</v>
      </c>
      <c r="AH3007" s="116">
        <v>-1</v>
      </c>
      <c r="AI3007" s="116">
        <v>-1</v>
      </c>
      <c r="AJ3007" s="116">
        <v>0</v>
      </c>
      <c r="AM3007" s="116" t="s">
        <v>319</v>
      </c>
      <c r="AN3007" s="116">
        <v>-1</v>
      </c>
      <c r="AQ3007" s="116">
        <v>778</v>
      </c>
      <c r="AR3007" s="116" t="s">
        <v>329</v>
      </c>
      <c r="AS3007" s="116" t="s">
        <v>250</v>
      </c>
      <c r="AT3007" s="116" t="s">
        <v>268</v>
      </c>
      <c r="AV3007" s="116">
        <v>83.434211213524705</v>
      </c>
      <c r="AW3007" s="116">
        <v>0.31981187659999999</v>
      </c>
    </row>
    <row r="3008" spans="1:49" x14ac:dyDescent="0.25">
      <c r="A3008" s="127">
        <v>210000</v>
      </c>
      <c r="B3008" s="127">
        <v>830000</v>
      </c>
      <c r="C3008" s="127">
        <v>830000</v>
      </c>
      <c r="D3008" s="116" t="s">
        <v>314</v>
      </c>
      <c r="E3008" s="116" t="s">
        <v>315</v>
      </c>
      <c r="F3008" s="116" t="s">
        <v>316</v>
      </c>
      <c r="G3008" s="116" t="s">
        <v>317</v>
      </c>
      <c r="H3008" s="116">
        <v>0.36</v>
      </c>
      <c r="I3008" s="116">
        <v>0.57999999999999996</v>
      </c>
      <c r="J3008" s="116" t="s">
        <v>268</v>
      </c>
      <c r="K3008" s="116">
        <v>0.18813078737985001</v>
      </c>
      <c r="L3008" s="116">
        <v>3879.6890404253099</v>
      </c>
      <c r="M3008" s="116">
        <v>11.544240406376099</v>
      </c>
      <c r="N3008" s="116">
        <v>2.12159888077902</v>
      </c>
      <c r="O3008" s="116">
        <v>2.17182703735382</v>
      </c>
      <c r="P3008" s="116">
        <v>0.39913806794515999</v>
      </c>
      <c r="Q3008" s="116">
        <v>729.88895396418798</v>
      </c>
      <c r="R3008" s="116">
        <v>1310</v>
      </c>
      <c r="S3008" s="116" t="s">
        <v>318</v>
      </c>
      <c r="T3008" s="116">
        <v>1310</v>
      </c>
      <c r="U3008" s="116" t="s">
        <v>268</v>
      </c>
      <c r="V3008" s="116" t="s">
        <v>268</v>
      </c>
      <c r="Z3008" s="116">
        <v>0</v>
      </c>
      <c r="AA3008" s="116">
        <v>1</v>
      </c>
      <c r="AB3008" s="116">
        <v>2.17182703735382</v>
      </c>
      <c r="AC3008" s="116">
        <v>0.39913806794515999</v>
      </c>
      <c r="AD3008" s="116">
        <v>729.88895396418798</v>
      </c>
      <c r="AF3008" s="116">
        <v>-1</v>
      </c>
      <c r="AG3008" s="116">
        <v>-1</v>
      </c>
      <c r="AH3008" s="116">
        <v>-1</v>
      </c>
      <c r="AI3008" s="116">
        <v>-1</v>
      </c>
      <c r="AJ3008" s="116">
        <v>0</v>
      </c>
      <c r="AM3008" s="116" t="s">
        <v>319</v>
      </c>
      <c r="AN3008" s="116">
        <v>-1</v>
      </c>
      <c r="AQ3008" s="116">
        <v>778</v>
      </c>
      <c r="AR3008" s="116" t="s">
        <v>329</v>
      </c>
      <c r="AS3008" s="116" t="s">
        <v>250</v>
      </c>
      <c r="AT3008" s="116" t="s">
        <v>268</v>
      </c>
      <c r="AV3008" s="116">
        <v>111.092265460517</v>
      </c>
      <c r="AW3008" s="116">
        <v>0.59196184429999998</v>
      </c>
    </row>
    <row r="3009" spans="1:49" x14ac:dyDescent="0.25">
      <c r="A3009" s="127">
        <v>210000</v>
      </c>
      <c r="B3009" s="127">
        <v>830000</v>
      </c>
      <c r="C3009" s="127">
        <v>830000</v>
      </c>
      <c r="D3009" s="116" t="s">
        <v>314</v>
      </c>
      <c r="E3009" s="116" t="s">
        <v>315</v>
      </c>
      <c r="F3009" s="116" t="s">
        <v>316</v>
      </c>
      <c r="G3009" s="116" t="s">
        <v>317</v>
      </c>
      <c r="H3009" s="116">
        <v>0.36</v>
      </c>
      <c r="I3009" s="116">
        <v>0.57999999999999996</v>
      </c>
      <c r="J3009" s="116" t="s">
        <v>268</v>
      </c>
      <c r="K3009" s="116">
        <v>0.32932897363960001</v>
      </c>
      <c r="L3009" s="116">
        <v>3848.9032172491902</v>
      </c>
      <c r="M3009" s="116">
        <v>10.297181655697599</v>
      </c>
      <c r="N3009" s="116">
        <v>1.75483394376033</v>
      </c>
      <c r="O3009" s="116">
        <v>3.3911602660515001</v>
      </c>
      <c r="P3009" s="116">
        <v>0.57791766160653002</v>
      </c>
      <c r="Q3009" s="116">
        <v>1267.55534617486</v>
      </c>
      <c r="R3009" s="116">
        <v>1210</v>
      </c>
      <c r="S3009" s="116" t="s">
        <v>318</v>
      </c>
      <c r="T3009" s="116">
        <v>1210</v>
      </c>
      <c r="U3009" s="116" t="s">
        <v>268</v>
      </c>
      <c r="V3009" s="116" t="s">
        <v>268</v>
      </c>
      <c r="Z3009" s="116">
        <v>0</v>
      </c>
      <c r="AA3009" s="116">
        <v>1</v>
      </c>
      <c r="AB3009" s="116">
        <v>3.3911602660515001</v>
      </c>
      <c r="AC3009" s="116">
        <v>0.57791766160653002</v>
      </c>
      <c r="AD3009" s="116">
        <v>1267.55534617486</v>
      </c>
      <c r="AF3009" s="116">
        <v>-1</v>
      </c>
      <c r="AG3009" s="116">
        <v>-1</v>
      </c>
      <c r="AH3009" s="116">
        <v>-1</v>
      </c>
      <c r="AI3009" s="116">
        <v>-1</v>
      </c>
      <c r="AJ3009" s="116">
        <v>0</v>
      </c>
      <c r="AM3009" s="116" t="s">
        <v>319</v>
      </c>
      <c r="AN3009" s="116">
        <v>-1</v>
      </c>
      <c r="AQ3009" s="116">
        <v>778</v>
      </c>
      <c r="AR3009" s="116" t="s">
        <v>329</v>
      </c>
      <c r="AS3009" s="116" t="s">
        <v>250</v>
      </c>
      <c r="AT3009" s="116" t="s">
        <v>268</v>
      </c>
      <c r="AV3009" s="116">
        <v>247.41595186712101</v>
      </c>
      <c r="AW3009" s="116">
        <v>1.0280254227000001</v>
      </c>
    </row>
    <row r="3010" spans="1:49" x14ac:dyDescent="0.25">
      <c r="A3010" s="127">
        <v>210000</v>
      </c>
      <c r="B3010" s="127">
        <v>830000</v>
      </c>
      <c r="C3010" s="127">
        <v>830000</v>
      </c>
      <c r="D3010" s="116" t="s">
        <v>314</v>
      </c>
      <c r="E3010" s="116" t="s">
        <v>315</v>
      </c>
      <c r="F3010" s="116" t="s">
        <v>316</v>
      </c>
      <c r="G3010" s="116" t="s">
        <v>317</v>
      </c>
      <c r="H3010" s="116">
        <v>0.36</v>
      </c>
      <c r="I3010" s="116">
        <v>0.57999999999999996</v>
      </c>
      <c r="J3010" s="116" t="s">
        <v>268</v>
      </c>
      <c r="K3010" s="116">
        <v>5.5407961943309998E-2</v>
      </c>
      <c r="L3010" s="116">
        <v>3848.9032172491902</v>
      </c>
      <c r="M3010" s="116">
        <v>10.297181655697599</v>
      </c>
      <c r="N3010" s="116">
        <v>1.75483394376033</v>
      </c>
      <c r="O3010" s="116">
        <v>0.57054584930230001</v>
      </c>
      <c r="P3010" s="116">
        <v>9.7231772372709996E-2</v>
      </c>
      <c r="Q3010" s="116">
        <v>213.25988298484901</v>
      </c>
      <c r="R3010" s="116">
        <v>1310</v>
      </c>
      <c r="S3010" s="116" t="s">
        <v>318</v>
      </c>
      <c r="T3010" s="116">
        <v>1310</v>
      </c>
      <c r="U3010" s="116" t="s">
        <v>268</v>
      </c>
      <c r="V3010" s="116" t="s">
        <v>268</v>
      </c>
      <c r="Z3010" s="116">
        <v>0</v>
      </c>
      <c r="AA3010" s="116">
        <v>1</v>
      </c>
      <c r="AB3010" s="116">
        <v>0.57054584930230001</v>
      </c>
      <c r="AC3010" s="116">
        <v>9.7231772372709996E-2</v>
      </c>
      <c r="AD3010" s="116">
        <v>213.25988298484799</v>
      </c>
      <c r="AF3010" s="116">
        <v>-1</v>
      </c>
      <c r="AG3010" s="116">
        <v>-1</v>
      </c>
      <c r="AH3010" s="116">
        <v>-1</v>
      </c>
      <c r="AI3010" s="116">
        <v>-1</v>
      </c>
      <c r="AJ3010" s="116">
        <v>0</v>
      </c>
      <c r="AM3010" s="116" t="s">
        <v>319</v>
      </c>
      <c r="AN3010" s="116">
        <v>-1</v>
      </c>
      <c r="AQ3010" s="116">
        <v>778</v>
      </c>
      <c r="AR3010" s="116" t="s">
        <v>329</v>
      </c>
      <c r="AS3010" s="116" t="s">
        <v>250</v>
      </c>
      <c r="AT3010" s="116" t="s">
        <v>268</v>
      </c>
      <c r="AV3010" s="116">
        <v>74.924844779638903</v>
      </c>
      <c r="AW3010" s="116">
        <v>0.17296016459999999</v>
      </c>
    </row>
    <row r="3011" spans="1:49" x14ac:dyDescent="0.25">
      <c r="A3011" s="127">
        <v>210000</v>
      </c>
      <c r="B3011" s="127">
        <v>830000</v>
      </c>
      <c r="C3011" s="127">
        <v>830000</v>
      </c>
      <c r="D3011" s="116" t="s">
        <v>314</v>
      </c>
      <c r="E3011" s="116" t="s">
        <v>315</v>
      </c>
      <c r="F3011" s="116" t="s">
        <v>316</v>
      </c>
      <c r="G3011" s="116" t="s">
        <v>317</v>
      </c>
      <c r="H3011" s="116">
        <v>0.36</v>
      </c>
      <c r="I3011" s="116">
        <v>0.57999999999999996</v>
      </c>
      <c r="J3011" s="116" t="s">
        <v>268</v>
      </c>
      <c r="K3011" s="116">
        <v>3.351292405708E-2</v>
      </c>
      <c r="L3011" s="116">
        <v>3848.9032172491902</v>
      </c>
      <c r="M3011" s="116">
        <v>10.297181655697599</v>
      </c>
      <c r="N3011" s="116">
        <v>1.75483394376033</v>
      </c>
      <c r="O3011" s="116">
        <v>0.34508866682939998</v>
      </c>
      <c r="P3011" s="116">
        <v>5.880961669003E-2</v>
      </c>
      <c r="Q3011" s="116">
        <v>128.98800122274201</v>
      </c>
      <c r="R3011" s="116">
        <v>1310</v>
      </c>
      <c r="S3011" s="116" t="s">
        <v>318</v>
      </c>
      <c r="T3011" s="116">
        <v>1310</v>
      </c>
      <c r="U3011" s="116" t="s">
        <v>268</v>
      </c>
      <c r="V3011" s="116" t="s">
        <v>268</v>
      </c>
      <c r="Z3011" s="116">
        <v>0</v>
      </c>
      <c r="AA3011" s="116">
        <v>1</v>
      </c>
      <c r="AB3011" s="116">
        <v>0.34508866682939998</v>
      </c>
      <c r="AC3011" s="116">
        <v>5.880961669003E-2</v>
      </c>
      <c r="AD3011" s="116">
        <v>128.98800122274099</v>
      </c>
      <c r="AF3011" s="116">
        <v>-1</v>
      </c>
      <c r="AG3011" s="116">
        <v>-1</v>
      </c>
      <c r="AH3011" s="116">
        <v>-1</v>
      </c>
      <c r="AI3011" s="116">
        <v>-1</v>
      </c>
      <c r="AJ3011" s="116">
        <v>0</v>
      </c>
      <c r="AM3011" s="116" t="s">
        <v>319</v>
      </c>
      <c r="AN3011" s="116">
        <v>-1</v>
      </c>
      <c r="AQ3011" s="116">
        <v>778</v>
      </c>
      <c r="AR3011" s="116" t="s">
        <v>329</v>
      </c>
      <c r="AS3011" s="116" t="s">
        <v>250</v>
      </c>
      <c r="AT3011" s="116" t="s">
        <v>268</v>
      </c>
      <c r="AV3011" s="116">
        <v>52.140061250555199</v>
      </c>
      <c r="AW3011" s="116">
        <v>0.1046131397</v>
      </c>
    </row>
    <row r="3012" spans="1:49" x14ac:dyDescent="0.25">
      <c r="A3012" s="127">
        <v>210000</v>
      </c>
      <c r="B3012" s="127">
        <v>830000</v>
      </c>
      <c r="C3012" s="127">
        <v>830000</v>
      </c>
      <c r="D3012" s="116" t="s">
        <v>314</v>
      </c>
      <c r="E3012" s="116" t="s">
        <v>315</v>
      </c>
      <c r="F3012" s="116" t="s">
        <v>316</v>
      </c>
      <c r="G3012" s="116" t="s">
        <v>317</v>
      </c>
      <c r="H3012" s="116">
        <v>0.36</v>
      </c>
      <c r="I3012" s="116">
        <v>0.57999999999999996</v>
      </c>
      <c r="J3012" s="116" t="s">
        <v>268</v>
      </c>
      <c r="K3012" s="116">
        <v>0.19951359384379</v>
      </c>
      <c r="L3012" s="116">
        <v>3848.9032172491902</v>
      </c>
      <c r="M3012" s="116">
        <v>10.297181655697599</v>
      </c>
      <c r="N3012" s="116">
        <v>1.75483394376033</v>
      </c>
      <c r="O3012" s="116">
        <v>2.0544277185906501</v>
      </c>
      <c r="P3012" s="116">
        <v>0.35011322671869999</v>
      </c>
      <c r="Q3012" s="116">
        <v>767.90851323033803</v>
      </c>
      <c r="R3012" s="116">
        <v>1310</v>
      </c>
      <c r="S3012" s="116" t="s">
        <v>318</v>
      </c>
      <c r="T3012" s="116">
        <v>1310</v>
      </c>
      <c r="U3012" s="116" t="s">
        <v>268</v>
      </c>
      <c r="V3012" s="116" t="s">
        <v>268</v>
      </c>
      <c r="Z3012" s="116">
        <v>0</v>
      </c>
      <c r="AA3012" s="116">
        <v>1</v>
      </c>
      <c r="AB3012" s="116">
        <v>2.0544277185906501</v>
      </c>
      <c r="AC3012" s="116">
        <v>0.35011322671869999</v>
      </c>
      <c r="AD3012" s="116">
        <v>767.90851323033803</v>
      </c>
      <c r="AF3012" s="116">
        <v>-1</v>
      </c>
      <c r="AG3012" s="116">
        <v>-1</v>
      </c>
      <c r="AH3012" s="116">
        <v>-1</v>
      </c>
      <c r="AI3012" s="116">
        <v>-1</v>
      </c>
      <c r="AJ3012" s="116">
        <v>0</v>
      </c>
      <c r="AM3012" s="116" t="s">
        <v>319</v>
      </c>
      <c r="AN3012" s="116">
        <v>-1</v>
      </c>
      <c r="AQ3012" s="116">
        <v>778</v>
      </c>
      <c r="AR3012" s="116" t="s">
        <v>329</v>
      </c>
      <c r="AS3012" s="116" t="s">
        <v>250</v>
      </c>
      <c r="AT3012" s="116" t="s">
        <v>268</v>
      </c>
      <c r="AV3012" s="116">
        <v>123.35634511653799</v>
      </c>
      <c r="AW3012" s="116">
        <v>0.62279684769999999</v>
      </c>
    </row>
    <row r="3013" spans="1:49" x14ac:dyDescent="0.25">
      <c r="A3013" s="127">
        <v>210000</v>
      </c>
      <c r="B3013" s="127">
        <v>830000</v>
      </c>
      <c r="C3013" s="127">
        <v>830000</v>
      </c>
      <c r="D3013" s="116" t="s">
        <v>314</v>
      </c>
      <c r="E3013" s="116" t="s">
        <v>315</v>
      </c>
      <c r="F3013" s="116" t="s">
        <v>316</v>
      </c>
      <c r="G3013" s="116" t="s">
        <v>317</v>
      </c>
      <c r="H3013" s="116">
        <v>0.36</v>
      </c>
      <c r="I3013" s="116">
        <v>0.57999999999999996</v>
      </c>
      <c r="J3013" s="116" t="s">
        <v>268</v>
      </c>
      <c r="K3013" s="116">
        <v>0.24896309608260001</v>
      </c>
      <c r="L3013" s="116">
        <v>3865.2758654131599</v>
      </c>
      <c r="M3013" s="116">
        <v>9.67268335692828</v>
      </c>
      <c r="N3013" s="116">
        <v>1.42387291063203</v>
      </c>
      <c r="O3013" s="116">
        <v>2.40814119596756</v>
      </c>
      <c r="P3013" s="116">
        <v>0.35449180825909998</v>
      </c>
      <c r="Q3013" s="116">
        <v>962.31104666663498</v>
      </c>
      <c r="R3013" s="116">
        <v>1210</v>
      </c>
      <c r="S3013" s="116" t="s">
        <v>318</v>
      </c>
      <c r="T3013" s="116">
        <v>1210</v>
      </c>
      <c r="U3013" s="116" t="s">
        <v>268</v>
      </c>
      <c r="V3013" s="116" t="s">
        <v>268</v>
      </c>
      <c r="Z3013" s="116">
        <v>0</v>
      </c>
      <c r="AA3013" s="116">
        <v>1</v>
      </c>
      <c r="AB3013" s="116">
        <v>2.40814119596756</v>
      </c>
      <c r="AC3013" s="116">
        <v>0.35449180825909998</v>
      </c>
      <c r="AD3013" s="116">
        <v>962.31104666663498</v>
      </c>
      <c r="AF3013" s="116">
        <v>-1</v>
      </c>
      <c r="AG3013" s="116">
        <v>-1</v>
      </c>
      <c r="AH3013" s="116">
        <v>-1</v>
      </c>
      <c r="AI3013" s="116">
        <v>-1</v>
      </c>
      <c r="AJ3013" s="116">
        <v>0</v>
      </c>
      <c r="AM3013" s="116" t="s">
        <v>319</v>
      </c>
      <c r="AN3013" s="116">
        <v>-1</v>
      </c>
      <c r="AQ3013" s="116">
        <v>778</v>
      </c>
      <c r="AR3013" s="116" t="s">
        <v>329</v>
      </c>
      <c r="AS3013" s="116" t="s">
        <v>250</v>
      </c>
      <c r="AT3013" s="116" t="s">
        <v>268</v>
      </c>
      <c r="AV3013" s="116">
        <v>140.304135815156</v>
      </c>
      <c r="AW3013" s="116">
        <v>0.78046313599999995</v>
      </c>
    </row>
    <row r="3014" spans="1:49" x14ac:dyDescent="0.25">
      <c r="A3014" s="127">
        <v>210000</v>
      </c>
      <c r="B3014" s="127">
        <v>830000</v>
      </c>
      <c r="C3014" s="127">
        <v>840000</v>
      </c>
      <c r="D3014" s="116" t="s">
        <v>314</v>
      </c>
      <c r="E3014" s="116" t="s">
        <v>315</v>
      </c>
      <c r="F3014" s="116" t="s">
        <v>316</v>
      </c>
      <c r="G3014" s="116" t="s">
        <v>317</v>
      </c>
      <c r="H3014" s="116">
        <v>0.36</v>
      </c>
      <c r="I3014" s="116">
        <v>0.57999999999999996</v>
      </c>
      <c r="J3014" s="116" t="s">
        <v>268</v>
      </c>
      <c r="K3014" s="116">
        <v>0.34926240435249001</v>
      </c>
      <c r="L3014" s="116">
        <v>3823.7365399435298</v>
      </c>
      <c r="M3014" s="116">
        <v>11.105663979742801</v>
      </c>
      <c r="N3014" s="116">
        <v>1.9424516837169301</v>
      </c>
      <c r="O3014" s="116">
        <v>3.8787909034958798</v>
      </c>
      <c r="P3014" s="116">
        <v>0.67842534539353005</v>
      </c>
      <c r="Q3014" s="116">
        <v>1335.48741755117</v>
      </c>
      <c r="R3014" s="116">
        <v>1210</v>
      </c>
      <c r="S3014" s="116" t="s">
        <v>318</v>
      </c>
      <c r="T3014" s="116">
        <v>1210</v>
      </c>
      <c r="U3014" s="116" t="s">
        <v>268</v>
      </c>
      <c r="V3014" s="116" t="s">
        <v>268</v>
      </c>
      <c r="Z3014" s="116">
        <v>0</v>
      </c>
      <c r="AA3014" s="116">
        <v>1</v>
      </c>
      <c r="AB3014" s="116">
        <v>3.8787909034958798</v>
      </c>
      <c r="AC3014" s="116">
        <v>0.67842534539353005</v>
      </c>
      <c r="AD3014" s="116">
        <v>1335.48741755117</v>
      </c>
      <c r="AF3014" s="116">
        <v>-1</v>
      </c>
      <c r="AG3014" s="116">
        <v>-1</v>
      </c>
      <c r="AH3014" s="116">
        <v>-1</v>
      </c>
      <c r="AI3014" s="116">
        <v>-1</v>
      </c>
      <c r="AJ3014" s="116">
        <v>0</v>
      </c>
      <c r="AM3014" s="116" t="s">
        <v>319</v>
      </c>
      <c r="AN3014" s="116">
        <v>-1</v>
      </c>
      <c r="AQ3014" s="116">
        <v>778</v>
      </c>
      <c r="AR3014" s="116" t="s">
        <v>329</v>
      </c>
      <c r="AS3014" s="116" t="s">
        <v>250</v>
      </c>
      <c r="AT3014" s="116" t="s">
        <v>268</v>
      </c>
      <c r="AV3014" s="116">
        <v>200.17325772362901</v>
      </c>
      <c r="AW3014" s="116">
        <v>1.0831203710999999</v>
      </c>
    </row>
    <row r="3015" spans="1:49" x14ac:dyDescent="0.25">
      <c r="A3015" s="127">
        <v>210000</v>
      </c>
      <c r="B3015" s="127">
        <v>830000</v>
      </c>
      <c r="C3015" s="127">
        <v>840000</v>
      </c>
      <c r="D3015" s="116" t="s">
        <v>314</v>
      </c>
      <c r="E3015" s="116" t="s">
        <v>315</v>
      </c>
      <c r="F3015" s="116" t="s">
        <v>316</v>
      </c>
      <c r="G3015" s="116" t="s">
        <v>317</v>
      </c>
      <c r="H3015" s="116">
        <v>0.36</v>
      </c>
      <c r="I3015" s="116">
        <v>0.57999999999999996</v>
      </c>
      <c r="J3015" s="116" t="s">
        <v>268</v>
      </c>
      <c r="K3015" s="116">
        <v>0.14977952764397001</v>
      </c>
      <c r="L3015" s="116">
        <v>3823.7365399435298</v>
      </c>
      <c r="M3015" s="116">
        <v>11.105663979742801</v>
      </c>
      <c r="N3015" s="116">
        <v>1.9424516837169301</v>
      </c>
      <c r="O3015" s="116">
        <v>1.66340110505859</v>
      </c>
      <c r="P3015" s="116">
        <v>0.29093949565836003</v>
      </c>
      <c r="Q3015" s="116">
        <v>572.71745278774995</v>
      </c>
      <c r="R3015" s="116">
        <v>1310</v>
      </c>
      <c r="S3015" s="116" t="s">
        <v>318</v>
      </c>
      <c r="T3015" s="116">
        <v>1310</v>
      </c>
      <c r="U3015" s="116" t="s">
        <v>268</v>
      </c>
      <c r="V3015" s="116" t="s">
        <v>268</v>
      </c>
      <c r="Z3015" s="116">
        <v>0</v>
      </c>
      <c r="AA3015" s="116">
        <v>1</v>
      </c>
      <c r="AB3015" s="116">
        <v>1.66340110505859</v>
      </c>
      <c r="AC3015" s="116">
        <v>0.29093949565836003</v>
      </c>
      <c r="AD3015" s="116">
        <v>572.71745278774995</v>
      </c>
      <c r="AF3015" s="116">
        <v>-1</v>
      </c>
      <c r="AG3015" s="116">
        <v>-1</v>
      </c>
      <c r="AH3015" s="116">
        <v>-1</v>
      </c>
      <c r="AI3015" s="116">
        <v>-1</v>
      </c>
      <c r="AJ3015" s="116">
        <v>0</v>
      </c>
      <c r="AM3015" s="116" t="s">
        <v>319</v>
      </c>
      <c r="AN3015" s="116">
        <v>-1</v>
      </c>
      <c r="AQ3015" s="116">
        <v>778</v>
      </c>
      <c r="AR3015" s="116" t="s">
        <v>329</v>
      </c>
      <c r="AS3015" s="116" t="s">
        <v>250</v>
      </c>
      <c r="AT3015" s="116" t="s">
        <v>268</v>
      </c>
      <c r="AV3015" s="116">
        <v>102.47102901337399</v>
      </c>
      <c r="AW3015" s="116">
        <v>0.4644910404</v>
      </c>
    </row>
    <row r="3016" spans="1:49" x14ac:dyDescent="0.25">
      <c r="A3016" s="127">
        <v>210000</v>
      </c>
      <c r="B3016" s="127">
        <v>830000</v>
      </c>
      <c r="C3016" s="127">
        <v>840000</v>
      </c>
      <c r="D3016" s="116" t="s">
        <v>314</v>
      </c>
      <c r="E3016" s="116" t="s">
        <v>315</v>
      </c>
      <c r="F3016" s="116" t="s">
        <v>316</v>
      </c>
      <c r="G3016" s="116" t="s">
        <v>317</v>
      </c>
      <c r="H3016" s="116">
        <v>0.36</v>
      </c>
      <c r="I3016" s="116">
        <v>0.57999999999999996</v>
      </c>
      <c r="J3016" s="116" t="s">
        <v>268</v>
      </c>
      <c r="K3016" s="116">
        <v>0.11872152178651001</v>
      </c>
      <c r="L3016" s="116">
        <v>3823.7365399435298</v>
      </c>
      <c r="M3016" s="116">
        <v>11.105663979742801</v>
      </c>
      <c r="N3016" s="116">
        <v>1.9424516837169301</v>
      </c>
      <c r="O3016" s="116">
        <v>1.3184813281247101</v>
      </c>
      <c r="P3016" s="116">
        <v>0.23061081988764001</v>
      </c>
      <c r="Q3016" s="116">
        <v>453.95982093278502</v>
      </c>
      <c r="R3016" s="116">
        <v>1310</v>
      </c>
      <c r="S3016" s="116" t="s">
        <v>318</v>
      </c>
      <c r="T3016" s="116">
        <v>1310</v>
      </c>
      <c r="U3016" s="116" t="s">
        <v>268</v>
      </c>
      <c r="V3016" s="116" t="s">
        <v>268</v>
      </c>
      <c r="Z3016" s="116">
        <v>0</v>
      </c>
      <c r="AA3016" s="116">
        <v>1</v>
      </c>
      <c r="AB3016" s="116">
        <v>1.3184813281247101</v>
      </c>
      <c r="AC3016" s="116">
        <v>0.23061081988764001</v>
      </c>
      <c r="AD3016" s="116">
        <v>453.95982093278502</v>
      </c>
      <c r="AF3016" s="116">
        <v>-1</v>
      </c>
      <c r="AG3016" s="116">
        <v>-1</v>
      </c>
      <c r="AH3016" s="116">
        <v>-1</v>
      </c>
      <c r="AI3016" s="116">
        <v>-1</v>
      </c>
      <c r="AJ3016" s="116">
        <v>0</v>
      </c>
      <c r="AM3016" s="116" t="s">
        <v>319</v>
      </c>
      <c r="AN3016" s="116">
        <v>-1</v>
      </c>
      <c r="AQ3016" s="116">
        <v>778</v>
      </c>
      <c r="AR3016" s="116" t="s">
        <v>329</v>
      </c>
      <c r="AS3016" s="116" t="s">
        <v>250</v>
      </c>
      <c r="AT3016" s="116" t="s">
        <v>268</v>
      </c>
      <c r="AV3016" s="116">
        <v>94.503412109153601</v>
      </c>
      <c r="AW3016" s="116">
        <v>0.36817503730000001</v>
      </c>
    </row>
    <row r="3017" spans="1:49" x14ac:dyDescent="0.25">
      <c r="A3017" s="127">
        <v>210000</v>
      </c>
      <c r="B3017" s="127">
        <v>840000</v>
      </c>
      <c r="C3017" s="127">
        <v>840000</v>
      </c>
      <c r="D3017" s="116" t="s">
        <v>314</v>
      </c>
      <c r="E3017" s="116" t="s">
        <v>315</v>
      </c>
      <c r="F3017" s="116" t="s">
        <v>316</v>
      </c>
      <c r="G3017" s="116" t="s">
        <v>317</v>
      </c>
      <c r="H3017" s="116">
        <v>0.36</v>
      </c>
      <c r="I3017" s="116">
        <v>0.57999999999999996</v>
      </c>
      <c r="J3017" s="116" t="s">
        <v>268</v>
      </c>
      <c r="K3017" s="116">
        <v>6.9157689848299998E-3</v>
      </c>
      <c r="L3017" s="116">
        <v>3872.5084726100499</v>
      </c>
      <c r="M3017" s="116">
        <v>12.1651188069568</v>
      </c>
      <c r="N3017" s="116">
        <v>2.4588601129243002</v>
      </c>
      <c r="O3017" s="116">
        <v>8.4131151342010005E-2</v>
      </c>
      <c r="P3017" s="116">
        <v>1.7004908507009999E-2</v>
      </c>
      <c r="Q3017" s="116">
        <v>26.781373988395</v>
      </c>
      <c r="R3017" s="116">
        <v>1210</v>
      </c>
      <c r="S3017" s="116" t="s">
        <v>318</v>
      </c>
      <c r="T3017" s="116">
        <v>1210</v>
      </c>
      <c r="U3017" s="116" t="s">
        <v>268</v>
      </c>
      <c r="V3017" s="116" t="s">
        <v>268</v>
      </c>
      <c r="Z3017" s="116">
        <v>0</v>
      </c>
      <c r="AA3017" s="116">
        <v>1</v>
      </c>
      <c r="AB3017" s="116">
        <v>8.4131151342010005E-2</v>
      </c>
      <c r="AC3017" s="116">
        <v>1.7004908507009999E-2</v>
      </c>
      <c r="AD3017" s="116">
        <v>26.781373988395899</v>
      </c>
      <c r="AF3017" s="116">
        <v>-1</v>
      </c>
      <c r="AG3017" s="116">
        <v>-1</v>
      </c>
      <c r="AH3017" s="116">
        <v>-1</v>
      </c>
      <c r="AI3017" s="116">
        <v>-1</v>
      </c>
      <c r="AJ3017" s="116">
        <v>0</v>
      </c>
      <c r="AM3017" s="116" t="s">
        <v>319</v>
      </c>
      <c r="AN3017" s="116">
        <v>-1</v>
      </c>
      <c r="AQ3017" s="116">
        <v>778</v>
      </c>
      <c r="AR3017" s="116" t="s">
        <v>329</v>
      </c>
      <c r="AS3017" s="116" t="s">
        <v>250</v>
      </c>
      <c r="AT3017" s="116" t="s">
        <v>268</v>
      </c>
      <c r="AV3017" s="116">
        <v>40.268711622849601</v>
      </c>
      <c r="AW3017" s="116">
        <v>2.1720498000000001E-2</v>
      </c>
    </row>
    <row r="3018" spans="1:49" x14ac:dyDescent="0.25">
      <c r="A3018" s="127">
        <v>210000</v>
      </c>
      <c r="B3018" s="127">
        <v>840000</v>
      </c>
      <c r="C3018" s="127">
        <v>840000</v>
      </c>
      <c r="D3018" s="116" t="s">
        <v>314</v>
      </c>
      <c r="E3018" s="116" t="s">
        <v>315</v>
      </c>
      <c r="F3018" s="116" t="s">
        <v>316</v>
      </c>
      <c r="G3018" s="116" t="s">
        <v>317</v>
      </c>
      <c r="H3018" s="116">
        <v>0.36</v>
      </c>
      <c r="I3018" s="116">
        <v>0.57999999999999996</v>
      </c>
      <c r="J3018" s="116" t="s">
        <v>268</v>
      </c>
      <c r="K3018" s="116">
        <v>3.3673506482400002E-3</v>
      </c>
      <c r="L3018" s="116">
        <v>3872.5084726100499</v>
      </c>
      <c r="M3018" s="116">
        <v>12.1651188069568</v>
      </c>
      <c r="N3018" s="116">
        <v>2.4588601129243002</v>
      </c>
      <c r="O3018" s="116">
        <v>4.096422070057E-2</v>
      </c>
      <c r="P3018" s="116">
        <v>8.2798441951899993E-3</v>
      </c>
      <c r="Q3018" s="116">
        <v>13.0400939155738</v>
      </c>
      <c r="R3018" s="116">
        <v>1310</v>
      </c>
      <c r="S3018" s="116" t="s">
        <v>318</v>
      </c>
      <c r="T3018" s="116">
        <v>1310</v>
      </c>
      <c r="U3018" s="116" t="s">
        <v>268</v>
      </c>
      <c r="V3018" s="116" t="s">
        <v>268</v>
      </c>
      <c r="Z3018" s="116">
        <v>0</v>
      </c>
      <c r="AA3018" s="116">
        <v>1</v>
      </c>
      <c r="AB3018" s="116">
        <v>4.096422070057E-2</v>
      </c>
      <c r="AC3018" s="116">
        <v>8.2798441951899993E-3</v>
      </c>
      <c r="AD3018" s="116">
        <v>13.0400939155728</v>
      </c>
      <c r="AF3018" s="116">
        <v>-1</v>
      </c>
      <c r="AG3018" s="116">
        <v>-1</v>
      </c>
      <c r="AH3018" s="116">
        <v>-1</v>
      </c>
      <c r="AI3018" s="116">
        <v>-1</v>
      </c>
      <c r="AJ3018" s="116">
        <v>0</v>
      </c>
      <c r="AM3018" s="116" t="s">
        <v>319</v>
      </c>
      <c r="AN3018" s="116">
        <v>-1</v>
      </c>
      <c r="AQ3018" s="116">
        <v>778</v>
      </c>
      <c r="AR3018" s="116" t="s">
        <v>329</v>
      </c>
      <c r="AS3018" s="116" t="s">
        <v>250</v>
      </c>
      <c r="AT3018" s="116" t="s">
        <v>268</v>
      </c>
      <c r="AV3018" s="116">
        <v>22.259872403518301</v>
      </c>
      <c r="AW3018" s="116">
        <v>1.05759075E-2</v>
      </c>
    </row>
    <row r="3019" spans="1:49" x14ac:dyDescent="0.25">
      <c r="A3019" s="127">
        <v>210000</v>
      </c>
      <c r="B3019" s="127">
        <v>840000</v>
      </c>
      <c r="C3019" s="127">
        <v>840000</v>
      </c>
      <c r="D3019" s="116" t="s">
        <v>314</v>
      </c>
      <c r="E3019" s="116" t="s">
        <v>315</v>
      </c>
      <c r="F3019" s="116" t="s">
        <v>316</v>
      </c>
      <c r="G3019" s="116" t="s">
        <v>317</v>
      </c>
      <c r="H3019" s="116">
        <v>0.36</v>
      </c>
      <c r="I3019" s="116">
        <v>0.57999999999999996</v>
      </c>
      <c r="J3019" s="116" t="s">
        <v>268</v>
      </c>
      <c r="K3019" s="116">
        <v>0.16393859346868001</v>
      </c>
      <c r="L3019" s="116">
        <v>3872.5084726100499</v>
      </c>
      <c r="M3019" s="116">
        <v>12.1651188069568</v>
      </c>
      <c r="N3019" s="116">
        <v>2.4588601129243002</v>
      </c>
      <c r="O3019" s="116">
        <v>1.9943324665919799</v>
      </c>
      <c r="P3019" s="116">
        <v>0.40310206844905999</v>
      </c>
      <c r="Q3019" s="116">
        <v>634.85359219526504</v>
      </c>
      <c r="R3019" s="116">
        <v>1310</v>
      </c>
      <c r="S3019" s="116" t="s">
        <v>318</v>
      </c>
      <c r="T3019" s="116">
        <v>1310</v>
      </c>
      <c r="U3019" s="116" t="s">
        <v>268</v>
      </c>
      <c r="V3019" s="116" t="s">
        <v>268</v>
      </c>
      <c r="Z3019" s="116">
        <v>0</v>
      </c>
      <c r="AA3019" s="116">
        <v>1</v>
      </c>
      <c r="AB3019" s="116">
        <v>1.9943324665919799</v>
      </c>
      <c r="AC3019" s="116">
        <v>0.40310206844905999</v>
      </c>
      <c r="AD3019" s="116">
        <v>634.85359219526504</v>
      </c>
      <c r="AF3019" s="116">
        <v>-1</v>
      </c>
      <c r="AG3019" s="116">
        <v>-1</v>
      </c>
      <c r="AH3019" s="116">
        <v>-1</v>
      </c>
      <c r="AI3019" s="116">
        <v>-1</v>
      </c>
      <c r="AJ3019" s="116">
        <v>0</v>
      </c>
      <c r="AM3019" s="116" t="s">
        <v>319</v>
      </c>
      <c r="AN3019" s="116">
        <v>-1</v>
      </c>
      <c r="AQ3019" s="116">
        <v>778</v>
      </c>
      <c r="AR3019" s="116" t="s">
        <v>329</v>
      </c>
      <c r="AS3019" s="116" t="s">
        <v>250</v>
      </c>
      <c r="AT3019" s="116" t="s">
        <v>268</v>
      </c>
      <c r="AV3019" s="116">
        <v>124.10838254257</v>
      </c>
      <c r="AW3019" s="116">
        <v>0.51488531400000004</v>
      </c>
    </row>
    <row r="3020" spans="1:49" x14ac:dyDescent="0.25">
      <c r="A3020" s="127">
        <v>210000</v>
      </c>
      <c r="B3020" s="127">
        <v>840000</v>
      </c>
      <c r="C3020" s="127">
        <v>840000</v>
      </c>
      <c r="D3020" s="116" t="s">
        <v>314</v>
      </c>
      <c r="E3020" s="116" t="s">
        <v>315</v>
      </c>
      <c r="F3020" s="116" t="s">
        <v>316</v>
      </c>
      <c r="G3020" s="116" t="s">
        <v>317</v>
      </c>
      <c r="H3020" s="116">
        <v>0.36</v>
      </c>
      <c r="I3020" s="116">
        <v>0.57999999999999996</v>
      </c>
      <c r="J3020" s="116" t="s">
        <v>268</v>
      </c>
      <c r="K3020" s="116">
        <v>8.8030366811400005E-3</v>
      </c>
      <c r="L3020" s="116">
        <v>3872.5084726100499</v>
      </c>
      <c r="M3020" s="116">
        <v>12.1651188069568</v>
      </c>
      <c r="N3020" s="116">
        <v>2.4588601129243002</v>
      </c>
      <c r="O3020" s="116">
        <v>0.10708998708808</v>
      </c>
      <c r="P3020" s="116">
        <v>2.1645435767859999E-2</v>
      </c>
      <c r="Q3020" s="116">
        <v>34.089834132415497</v>
      </c>
      <c r="R3020" s="116">
        <v>1310</v>
      </c>
      <c r="S3020" s="116" t="s">
        <v>318</v>
      </c>
      <c r="T3020" s="116">
        <v>1310</v>
      </c>
      <c r="U3020" s="116" t="s">
        <v>268</v>
      </c>
      <c r="V3020" s="116" t="s">
        <v>268</v>
      </c>
      <c r="Z3020" s="116">
        <v>0</v>
      </c>
      <c r="AA3020" s="116">
        <v>1</v>
      </c>
      <c r="AB3020" s="116">
        <v>0.10708998708808</v>
      </c>
      <c r="AC3020" s="116">
        <v>2.1645435767859999E-2</v>
      </c>
      <c r="AD3020" s="116">
        <v>34.089834132416399</v>
      </c>
      <c r="AF3020" s="116">
        <v>-1</v>
      </c>
      <c r="AG3020" s="116">
        <v>-1</v>
      </c>
      <c r="AH3020" s="116">
        <v>-1</v>
      </c>
      <c r="AI3020" s="116">
        <v>-1</v>
      </c>
      <c r="AJ3020" s="116">
        <v>0</v>
      </c>
      <c r="AM3020" s="116" t="s">
        <v>319</v>
      </c>
      <c r="AN3020" s="116">
        <v>-1</v>
      </c>
      <c r="AQ3020" s="116">
        <v>778</v>
      </c>
      <c r="AR3020" s="116" t="s">
        <v>329</v>
      </c>
      <c r="AS3020" s="116" t="s">
        <v>250</v>
      </c>
      <c r="AT3020" s="116" t="s">
        <v>268</v>
      </c>
      <c r="AV3020" s="116">
        <v>46.571480191926</v>
      </c>
      <c r="AW3020" s="116">
        <v>2.76478785E-2</v>
      </c>
    </row>
    <row r="3021" spans="1:49" x14ac:dyDescent="0.25">
      <c r="A3021" s="127">
        <v>210000</v>
      </c>
      <c r="B3021" s="127">
        <v>840000</v>
      </c>
      <c r="C3021" s="127">
        <v>840000</v>
      </c>
      <c r="D3021" s="116" t="s">
        <v>314</v>
      </c>
      <c r="E3021" s="116" t="s">
        <v>315</v>
      </c>
      <c r="F3021" s="116" t="s">
        <v>316</v>
      </c>
      <c r="G3021" s="116" t="s">
        <v>317</v>
      </c>
      <c r="H3021" s="116">
        <v>0.36</v>
      </c>
      <c r="I3021" s="116">
        <v>0.57999999999999996</v>
      </c>
      <c r="J3021" s="116" t="s">
        <v>268</v>
      </c>
      <c r="K3021" s="116">
        <v>0.26745504535129999</v>
      </c>
      <c r="L3021" s="116">
        <v>3872.5084726100499</v>
      </c>
      <c r="M3021" s="116">
        <v>12.1651188069568</v>
      </c>
      <c r="N3021" s="116">
        <v>2.4588601129243002</v>
      </c>
      <c r="O3021" s="116">
        <v>3.25362240221863</v>
      </c>
      <c r="P3021" s="116">
        <v>0.65763454301466995</v>
      </c>
      <c r="Q3021" s="116">
        <v>1035.72192916522</v>
      </c>
      <c r="R3021" s="116">
        <v>1310</v>
      </c>
      <c r="S3021" s="116" t="s">
        <v>318</v>
      </c>
      <c r="T3021" s="116">
        <v>1310</v>
      </c>
      <c r="U3021" s="116" t="s">
        <v>268</v>
      </c>
      <c r="V3021" s="116" t="s">
        <v>268</v>
      </c>
      <c r="Z3021" s="116">
        <v>0</v>
      </c>
      <c r="AA3021" s="116">
        <v>1</v>
      </c>
      <c r="AB3021" s="116">
        <v>3.25362240221863</v>
      </c>
      <c r="AC3021" s="116">
        <v>0.65763454301466995</v>
      </c>
      <c r="AD3021" s="116">
        <v>1035.72192916522</v>
      </c>
      <c r="AF3021" s="116">
        <v>-1</v>
      </c>
      <c r="AG3021" s="116">
        <v>-1</v>
      </c>
      <c r="AH3021" s="116">
        <v>-1</v>
      </c>
      <c r="AI3021" s="116">
        <v>-1</v>
      </c>
      <c r="AJ3021" s="116">
        <v>0</v>
      </c>
      <c r="AM3021" s="116" t="s">
        <v>319</v>
      </c>
      <c r="AN3021" s="116">
        <v>-1</v>
      </c>
      <c r="AQ3021" s="116">
        <v>778</v>
      </c>
      <c r="AR3021" s="116" t="s">
        <v>329</v>
      </c>
      <c r="AS3021" s="116" t="s">
        <v>250</v>
      </c>
      <c r="AT3021" s="116" t="s">
        <v>268</v>
      </c>
      <c r="AV3021" s="116">
        <v>132.199518228486</v>
      </c>
      <c r="AW3021" s="116">
        <v>0.84000156459999997</v>
      </c>
    </row>
    <row r="3022" spans="1:49" x14ac:dyDescent="0.25">
      <c r="A3022" s="127">
        <v>210000</v>
      </c>
      <c r="B3022" s="127">
        <v>840000</v>
      </c>
      <c r="C3022" s="127">
        <v>840000</v>
      </c>
      <c r="D3022" s="116" t="s">
        <v>314</v>
      </c>
      <c r="E3022" s="116" t="s">
        <v>315</v>
      </c>
      <c r="F3022" s="116" t="s">
        <v>316</v>
      </c>
      <c r="G3022" s="116" t="s">
        <v>317</v>
      </c>
      <c r="H3022" s="116">
        <v>0.36</v>
      </c>
      <c r="I3022" s="116">
        <v>0.57999999999999996</v>
      </c>
      <c r="J3022" s="116" t="s">
        <v>268</v>
      </c>
      <c r="K3022" s="116">
        <v>0.16728365837260001</v>
      </c>
      <c r="L3022" s="116">
        <v>3872.5084726100499</v>
      </c>
      <c r="M3022" s="116">
        <v>12.1651188069568</v>
      </c>
      <c r="N3022" s="116">
        <v>2.4588601129243002</v>
      </c>
      <c r="O3022" s="116">
        <v>2.0350255785651599</v>
      </c>
      <c r="P3022" s="116">
        <v>0.41132711511645997</v>
      </c>
      <c r="Q3022" s="116">
        <v>647.80738437712898</v>
      </c>
      <c r="R3022" s="116">
        <v>1310</v>
      </c>
      <c r="S3022" s="116" t="s">
        <v>318</v>
      </c>
      <c r="T3022" s="116">
        <v>1310</v>
      </c>
      <c r="U3022" s="116" t="s">
        <v>268</v>
      </c>
      <c r="V3022" s="116" t="s">
        <v>268</v>
      </c>
      <c r="Z3022" s="116">
        <v>0</v>
      </c>
      <c r="AA3022" s="116">
        <v>1</v>
      </c>
      <c r="AB3022" s="116">
        <v>2.0350255785651599</v>
      </c>
      <c r="AC3022" s="116">
        <v>0.41132711511645997</v>
      </c>
      <c r="AD3022" s="116">
        <v>647.80738437712898</v>
      </c>
      <c r="AF3022" s="116">
        <v>-1</v>
      </c>
      <c r="AG3022" s="116">
        <v>-1</v>
      </c>
      <c r="AH3022" s="116">
        <v>-1</v>
      </c>
      <c r="AI3022" s="116">
        <v>-1</v>
      </c>
      <c r="AJ3022" s="116">
        <v>0</v>
      </c>
      <c r="AM3022" s="116" t="s">
        <v>319</v>
      </c>
      <c r="AN3022" s="116">
        <v>-1</v>
      </c>
      <c r="AQ3022" s="116">
        <v>778</v>
      </c>
      <c r="AR3022" s="116" t="s">
        <v>329</v>
      </c>
      <c r="AS3022" s="116" t="s">
        <v>250</v>
      </c>
      <c r="AT3022" s="116" t="s">
        <v>268</v>
      </c>
      <c r="AV3022" s="116">
        <v>109.99664431073001</v>
      </c>
      <c r="AW3022" s="116">
        <v>0.52539122819999995</v>
      </c>
    </row>
    <row r="3023" spans="1:49" x14ac:dyDescent="0.25">
      <c r="A3023" s="127">
        <v>210000</v>
      </c>
      <c r="B3023" s="127">
        <v>840000</v>
      </c>
      <c r="C3023" s="127">
        <v>840000</v>
      </c>
      <c r="D3023" s="116" t="s">
        <v>314</v>
      </c>
      <c r="E3023" s="116" t="s">
        <v>315</v>
      </c>
      <c r="F3023" s="116" t="s">
        <v>316</v>
      </c>
      <c r="G3023" s="116" t="s">
        <v>317</v>
      </c>
      <c r="H3023" s="116">
        <v>0.36</v>
      </c>
      <c r="I3023" s="116">
        <v>0.57999999999999996</v>
      </c>
      <c r="J3023" s="116" t="s">
        <v>268</v>
      </c>
      <c r="K3023" s="116">
        <v>0.22631832877676999</v>
      </c>
      <c r="L3023" s="116">
        <v>3882.1889437158502</v>
      </c>
      <c r="M3023" s="116">
        <v>10.6424204868382</v>
      </c>
      <c r="N3023" s="116">
        <v>1.89334154298392</v>
      </c>
      <c r="O3023" s="116">
        <v>2.4085748187209099</v>
      </c>
      <c r="P3023" s="116">
        <v>0.42849789381175002</v>
      </c>
      <c r="Q3023" s="116">
        <v>878.61051373743305</v>
      </c>
      <c r="R3023" s="116">
        <v>1210</v>
      </c>
      <c r="S3023" s="116" t="s">
        <v>318</v>
      </c>
      <c r="T3023" s="116">
        <v>1210</v>
      </c>
      <c r="U3023" s="116" t="s">
        <v>268</v>
      </c>
      <c r="V3023" s="116" t="s">
        <v>268</v>
      </c>
      <c r="Z3023" s="116">
        <v>0</v>
      </c>
      <c r="AA3023" s="116">
        <v>1</v>
      </c>
      <c r="AB3023" s="116">
        <v>2.4085748187209099</v>
      </c>
      <c r="AC3023" s="116">
        <v>0.42849789381175002</v>
      </c>
      <c r="AD3023" s="116">
        <v>878.61051373743305</v>
      </c>
      <c r="AF3023" s="116">
        <v>-1</v>
      </c>
      <c r="AG3023" s="116">
        <v>-1</v>
      </c>
      <c r="AH3023" s="116">
        <v>-1</v>
      </c>
      <c r="AI3023" s="116">
        <v>-1</v>
      </c>
      <c r="AJ3023" s="116">
        <v>0</v>
      </c>
      <c r="AM3023" s="116" t="s">
        <v>319</v>
      </c>
      <c r="AN3023" s="116">
        <v>-1</v>
      </c>
      <c r="AQ3023" s="116">
        <v>778</v>
      </c>
      <c r="AR3023" s="116" t="s">
        <v>329</v>
      </c>
      <c r="AS3023" s="116" t="s">
        <v>250</v>
      </c>
      <c r="AT3023" s="116" t="s">
        <v>268</v>
      </c>
      <c r="AV3023" s="116">
        <v>136.645823252914</v>
      </c>
      <c r="AW3023" s="116">
        <v>0.71257949210000004</v>
      </c>
    </row>
    <row r="3024" spans="1:49" x14ac:dyDescent="0.25">
      <c r="A3024" s="127">
        <v>210000</v>
      </c>
      <c r="B3024" s="127">
        <v>840000</v>
      </c>
      <c r="C3024" s="127">
        <v>840000</v>
      </c>
      <c r="D3024" s="116" t="s">
        <v>314</v>
      </c>
      <c r="E3024" s="116" t="s">
        <v>315</v>
      </c>
      <c r="F3024" s="116" t="s">
        <v>316</v>
      </c>
      <c r="G3024" s="116" t="s">
        <v>317</v>
      </c>
      <c r="H3024" s="116">
        <v>0.36</v>
      </c>
      <c r="I3024" s="116">
        <v>0.57999999999999996</v>
      </c>
      <c r="J3024" s="116" t="s">
        <v>268</v>
      </c>
      <c r="K3024" s="116">
        <v>9.5838482393200003E-3</v>
      </c>
      <c r="L3024" s="116">
        <v>3882.1889437158502</v>
      </c>
      <c r="M3024" s="116">
        <v>10.6424204868382</v>
      </c>
      <c r="N3024" s="116">
        <v>1.89334154298392</v>
      </c>
      <c r="O3024" s="116">
        <v>0.10199534284497</v>
      </c>
      <c r="P3024" s="116">
        <v>1.8145498013169999E-2</v>
      </c>
      <c r="Q3024" s="116">
        <v>37.206309672969802</v>
      </c>
      <c r="R3024" s="116">
        <v>1310</v>
      </c>
      <c r="S3024" s="116" t="s">
        <v>318</v>
      </c>
      <c r="T3024" s="116">
        <v>1310</v>
      </c>
      <c r="U3024" s="116" t="s">
        <v>268</v>
      </c>
      <c r="V3024" s="116" t="s">
        <v>268</v>
      </c>
      <c r="Z3024" s="116">
        <v>0</v>
      </c>
      <c r="AA3024" s="116">
        <v>1</v>
      </c>
      <c r="AB3024" s="116">
        <v>0.10199534284497</v>
      </c>
      <c r="AC3024" s="116">
        <v>1.8145498013169999E-2</v>
      </c>
      <c r="AD3024" s="116">
        <v>37.206309672968104</v>
      </c>
      <c r="AF3024" s="116">
        <v>-1</v>
      </c>
      <c r="AG3024" s="116">
        <v>-1</v>
      </c>
      <c r="AH3024" s="116">
        <v>-1</v>
      </c>
      <c r="AI3024" s="116">
        <v>-1</v>
      </c>
      <c r="AJ3024" s="116">
        <v>0</v>
      </c>
      <c r="AM3024" s="116" t="s">
        <v>319</v>
      </c>
      <c r="AN3024" s="116">
        <v>-1</v>
      </c>
      <c r="AQ3024" s="116">
        <v>778</v>
      </c>
      <c r="AR3024" s="116" t="s">
        <v>329</v>
      </c>
      <c r="AS3024" s="116" t="s">
        <v>250</v>
      </c>
      <c r="AT3024" s="116" t="s">
        <v>268</v>
      </c>
      <c r="AV3024" s="116">
        <v>58.628272178755701</v>
      </c>
      <c r="AW3024" s="116">
        <v>3.0175433599999999E-2</v>
      </c>
    </row>
    <row r="3025" spans="1:49" x14ac:dyDescent="0.25">
      <c r="A3025" s="127">
        <v>210000</v>
      </c>
      <c r="B3025" s="127">
        <v>840000</v>
      </c>
      <c r="C3025" s="127">
        <v>840000</v>
      </c>
      <c r="D3025" s="116" t="s">
        <v>314</v>
      </c>
      <c r="E3025" s="116" t="s">
        <v>315</v>
      </c>
      <c r="F3025" s="116" t="s">
        <v>316</v>
      </c>
      <c r="G3025" s="116" t="s">
        <v>317</v>
      </c>
      <c r="H3025" s="116">
        <v>0.36</v>
      </c>
      <c r="I3025" s="116">
        <v>0.57999999999999996</v>
      </c>
      <c r="J3025" s="116" t="s">
        <v>268</v>
      </c>
      <c r="K3025" s="116">
        <v>0.37645728362155001</v>
      </c>
      <c r="L3025" s="116">
        <v>3882.1889437158502</v>
      </c>
      <c r="M3025" s="116">
        <v>10.6424204868382</v>
      </c>
      <c r="N3025" s="116">
        <v>1.89334154298392</v>
      </c>
      <c r="O3025" s="116">
        <v>4.0064167076334902</v>
      </c>
      <c r="P3025" s="116">
        <v>0.71276221423955999</v>
      </c>
      <c r="Q3025" s="116">
        <v>1461.4783042568899</v>
      </c>
      <c r="R3025" s="116">
        <v>1310</v>
      </c>
      <c r="S3025" s="116" t="s">
        <v>318</v>
      </c>
      <c r="T3025" s="116">
        <v>1310</v>
      </c>
      <c r="U3025" s="116" t="s">
        <v>268</v>
      </c>
      <c r="V3025" s="116" t="s">
        <v>268</v>
      </c>
      <c r="Z3025" s="116">
        <v>0</v>
      </c>
      <c r="AA3025" s="116">
        <v>1</v>
      </c>
      <c r="AB3025" s="116">
        <v>4.0064167076334902</v>
      </c>
      <c r="AC3025" s="116">
        <v>0.71276221423955999</v>
      </c>
      <c r="AD3025" s="116">
        <v>1461.4783042568899</v>
      </c>
      <c r="AF3025" s="116">
        <v>-1</v>
      </c>
      <c r="AG3025" s="116">
        <v>-1</v>
      </c>
      <c r="AH3025" s="116">
        <v>-1</v>
      </c>
      <c r="AI3025" s="116">
        <v>-1</v>
      </c>
      <c r="AJ3025" s="116">
        <v>0</v>
      </c>
      <c r="AM3025" s="116" t="s">
        <v>319</v>
      </c>
      <c r="AN3025" s="116">
        <v>-1</v>
      </c>
      <c r="AQ3025" s="116">
        <v>778</v>
      </c>
      <c r="AR3025" s="116" t="s">
        <v>329</v>
      </c>
      <c r="AS3025" s="116" t="s">
        <v>250</v>
      </c>
      <c r="AT3025" s="116" t="s">
        <v>268</v>
      </c>
      <c r="AV3025" s="116">
        <v>160.942881702492</v>
      </c>
      <c r="AW3025" s="116">
        <v>1.185302761</v>
      </c>
    </row>
    <row r="3026" spans="1:49" x14ac:dyDescent="0.25">
      <c r="A3026" s="127">
        <v>210000</v>
      </c>
      <c r="B3026" s="127">
        <v>840000</v>
      </c>
      <c r="C3026" s="127">
        <v>840000</v>
      </c>
      <c r="D3026" s="116" t="s">
        <v>314</v>
      </c>
      <c r="E3026" s="116" t="s">
        <v>315</v>
      </c>
      <c r="F3026" s="116" t="s">
        <v>316</v>
      </c>
      <c r="G3026" s="116" t="s">
        <v>317</v>
      </c>
      <c r="H3026" s="116">
        <v>0.36</v>
      </c>
      <c r="I3026" s="116">
        <v>0.57999999999999996</v>
      </c>
      <c r="J3026" s="116" t="s">
        <v>268</v>
      </c>
      <c r="K3026" s="116">
        <v>5.4039929612200001E-3</v>
      </c>
      <c r="L3026" s="116">
        <v>3882.1889437158502</v>
      </c>
      <c r="M3026" s="116">
        <v>10.6424204868382</v>
      </c>
      <c r="N3026" s="116">
        <v>1.89334154298392</v>
      </c>
      <c r="O3026" s="116">
        <v>5.7511565401220002E-2</v>
      </c>
      <c r="P3026" s="116">
        <v>1.0231604371470001E-2</v>
      </c>
      <c r="Q3026" s="116">
        <v>20.979321725970401</v>
      </c>
      <c r="R3026" s="116">
        <v>1310</v>
      </c>
      <c r="S3026" s="116" t="s">
        <v>318</v>
      </c>
      <c r="T3026" s="116">
        <v>1310</v>
      </c>
      <c r="U3026" s="116" t="s">
        <v>268</v>
      </c>
      <c r="V3026" s="116" t="s">
        <v>268</v>
      </c>
      <c r="Z3026" s="116">
        <v>0</v>
      </c>
      <c r="AA3026" s="116">
        <v>1</v>
      </c>
      <c r="AB3026" s="116">
        <v>5.7511565401220002E-2</v>
      </c>
      <c r="AC3026" s="116">
        <v>1.0231604371470001E-2</v>
      </c>
      <c r="AD3026" s="116">
        <v>20.979321725971499</v>
      </c>
      <c r="AF3026" s="116">
        <v>-1</v>
      </c>
      <c r="AG3026" s="116">
        <v>-1</v>
      </c>
      <c r="AH3026" s="116">
        <v>-1</v>
      </c>
      <c r="AI3026" s="116">
        <v>-1</v>
      </c>
      <c r="AJ3026" s="116">
        <v>0</v>
      </c>
      <c r="AM3026" s="116" t="s">
        <v>319</v>
      </c>
      <c r="AN3026" s="116">
        <v>-1</v>
      </c>
      <c r="AQ3026" s="116">
        <v>778</v>
      </c>
      <c r="AR3026" s="116" t="s">
        <v>329</v>
      </c>
      <c r="AS3026" s="116" t="s">
        <v>250</v>
      </c>
      <c r="AT3026" s="116" t="s">
        <v>268</v>
      </c>
      <c r="AV3026" s="116">
        <v>46.137217201587099</v>
      </c>
      <c r="AW3026" s="116">
        <v>1.70148595E-2</v>
      </c>
    </row>
    <row r="3027" spans="1:49" x14ac:dyDescent="0.25">
      <c r="A3027" s="127">
        <v>210000</v>
      </c>
      <c r="B3027" s="127">
        <v>840000</v>
      </c>
      <c r="C3027" s="127">
        <v>840000</v>
      </c>
      <c r="D3027" s="116" t="s">
        <v>314</v>
      </c>
      <c r="E3027" s="116" t="s">
        <v>315</v>
      </c>
      <c r="F3027" s="116" t="s">
        <v>316</v>
      </c>
      <c r="G3027" s="116" t="s">
        <v>317</v>
      </c>
      <c r="H3027" s="116">
        <v>0.36</v>
      </c>
      <c r="I3027" s="116">
        <v>0.57999999999999996</v>
      </c>
      <c r="J3027" s="116" t="s">
        <v>268</v>
      </c>
      <c r="K3027" s="116">
        <v>0.50737402513666996</v>
      </c>
      <c r="L3027" s="116">
        <v>3872.1596911452598</v>
      </c>
      <c r="M3027" s="116">
        <v>10.8011842160081</v>
      </c>
      <c r="N3027" s="116">
        <v>1.7338983505035499</v>
      </c>
      <c r="O3027" s="116">
        <v>5.4802403119187897</v>
      </c>
      <c r="P3027" s="116">
        <v>0.87973498527283001</v>
      </c>
      <c r="Q3027" s="116">
        <v>1964.6332484683701</v>
      </c>
      <c r="R3027" s="116">
        <v>1210</v>
      </c>
      <c r="S3027" s="116" t="s">
        <v>318</v>
      </c>
      <c r="T3027" s="116">
        <v>1210</v>
      </c>
      <c r="U3027" s="116" t="s">
        <v>268</v>
      </c>
      <c r="V3027" s="116" t="s">
        <v>268</v>
      </c>
      <c r="Z3027" s="116">
        <v>0</v>
      </c>
      <c r="AA3027" s="116">
        <v>1</v>
      </c>
      <c r="AB3027" s="116">
        <v>5.4802403119187897</v>
      </c>
      <c r="AC3027" s="116">
        <v>0.87973498527283001</v>
      </c>
      <c r="AD3027" s="116">
        <v>1964.6332484683701</v>
      </c>
      <c r="AF3027" s="116">
        <v>-1</v>
      </c>
      <c r="AG3027" s="116">
        <v>-1</v>
      </c>
      <c r="AH3027" s="116">
        <v>-1</v>
      </c>
      <c r="AI3027" s="116">
        <v>-1</v>
      </c>
      <c r="AJ3027" s="116">
        <v>0</v>
      </c>
      <c r="AM3027" s="116" t="s">
        <v>319</v>
      </c>
      <c r="AN3027" s="116">
        <v>-1</v>
      </c>
      <c r="AQ3027" s="116">
        <v>778</v>
      </c>
      <c r="AR3027" s="116" t="s">
        <v>329</v>
      </c>
      <c r="AS3027" s="116" t="s">
        <v>250</v>
      </c>
      <c r="AT3027" s="116" t="s">
        <v>268</v>
      </c>
      <c r="AV3027" s="116">
        <v>200.186579469798</v>
      </c>
      <c r="AW3027" s="116">
        <v>1.5933765194</v>
      </c>
    </row>
    <row r="3028" spans="1:49" x14ac:dyDescent="0.25">
      <c r="A3028" s="127">
        <v>210000</v>
      </c>
      <c r="B3028" s="127">
        <v>840000</v>
      </c>
      <c r="C3028" s="127">
        <v>840000</v>
      </c>
      <c r="D3028" s="116" t="s">
        <v>314</v>
      </c>
      <c r="E3028" s="116" t="s">
        <v>315</v>
      </c>
      <c r="F3028" s="116" t="s">
        <v>316</v>
      </c>
      <c r="G3028" s="116" t="s">
        <v>317</v>
      </c>
      <c r="H3028" s="116">
        <v>0.36</v>
      </c>
      <c r="I3028" s="116">
        <v>0.57999999999999996</v>
      </c>
      <c r="J3028" s="116" t="s">
        <v>268</v>
      </c>
      <c r="K3028" s="116">
        <v>1.630640470006E-2</v>
      </c>
      <c r="L3028" s="116">
        <v>3872.1596911452598</v>
      </c>
      <c r="M3028" s="116">
        <v>10.8011842160081</v>
      </c>
      <c r="N3028" s="116">
        <v>1.7338983505035499</v>
      </c>
      <c r="O3028" s="116">
        <v>0.17612848106612</v>
      </c>
      <c r="P3028" s="116">
        <v>2.8273648212069999E-2</v>
      </c>
      <c r="Q3028" s="116">
        <v>63.141002987074003</v>
      </c>
      <c r="R3028" s="116">
        <v>1310</v>
      </c>
      <c r="S3028" s="116" t="s">
        <v>318</v>
      </c>
      <c r="T3028" s="116">
        <v>1310</v>
      </c>
      <c r="U3028" s="116" t="s">
        <v>268</v>
      </c>
      <c r="V3028" s="116" t="s">
        <v>268</v>
      </c>
      <c r="Z3028" s="116">
        <v>0</v>
      </c>
      <c r="AA3028" s="116">
        <v>1</v>
      </c>
      <c r="AB3028" s="116">
        <v>0.17612848106612</v>
      </c>
      <c r="AC3028" s="116">
        <v>2.8273648212069999E-2</v>
      </c>
      <c r="AD3028" s="116">
        <v>63.141002987074401</v>
      </c>
      <c r="AF3028" s="116">
        <v>-1</v>
      </c>
      <c r="AG3028" s="116">
        <v>-1</v>
      </c>
      <c r="AH3028" s="116">
        <v>-1</v>
      </c>
      <c r="AI3028" s="116">
        <v>-1</v>
      </c>
      <c r="AJ3028" s="116">
        <v>0</v>
      </c>
      <c r="AM3028" s="116" t="s">
        <v>319</v>
      </c>
      <c r="AN3028" s="116">
        <v>-1</v>
      </c>
      <c r="AQ3028" s="116">
        <v>778</v>
      </c>
      <c r="AR3028" s="116" t="s">
        <v>329</v>
      </c>
      <c r="AS3028" s="116" t="s">
        <v>250</v>
      </c>
      <c r="AT3028" s="116" t="s">
        <v>268</v>
      </c>
      <c r="AV3028" s="116">
        <v>42.6718594107247</v>
      </c>
      <c r="AW3028" s="116">
        <v>5.1209248200000002E-2</v>
      </c>
    </row>
    <row r="3029" spans="1:49" x14ac:dyDescent="0.25">
      <c r="A3029" s="127">
        <v>210000</v>
      </c>
      <c r="B3029" s="127">
        <v>840000</v>
      </c>
      <c r="C3029" s="127">
        <v>840000</v>
      </c>
      <c r="D3029" s="116" t="s">
        <v>314</v>
      </c>
      <c r="E3029" s="116" t="s">
        <v>315</v>
      </c>
      <c r="F3029" s="116" t="s">
        <v>316</v>
      </c>
      <c r="G3029" s="116" t="s">
        <v>317</v>
      </c>
      <c r="H3029" s="116">
        <v>0.36</v>
      </c>
      <c r="I3029" s="116">
        <v>0.57999999999999996</v>
      </c>
      <c r="J3029" s="116" t="s">
        <v>268</v>
      </c>
      <c r="K3029" s="116">
        <v>1.396170888197E-2</v>
      </c>
      <c r="L3029" s="116">
        <v>3872.1596911452598</v>
      </c>
      <c r="M3029" s="116">
        <v>10.8011842160081</v>
      </c>
      <c r="N3029" s="116">
        <v>1.7338983505035499</v>
      </c>
      <c r="O3029" s="116">
        <v>0.15080298960451</v>
      </c>
      <c r="P3029" s="116">
        <v>2.4208184000669999E-2</v>
      </c>
      <c r="Q3029" s="116">
        <v>54.061966352296203</v>
      </c>
      <c r="R3029" s="116">
        <v>1310</v>
      </c>
      <c r="S3029" s="116" t="s">
        <v>318</v>
      </c>
      <c r="T3029" s="116">
        <v>1310</v>
      </c>
      <c r="U3029" s="116" t="s">
        <v>268</v>
      </c>
      <c r="V3029" s="116" t="s">
        <v>268</v>
      </c>
      <c r="Z3029" s="116">
        <v>0</v>
      </c>
      <c r="AA3029" s="116">
        <v>1</v>
      </c>
      <c r="AB3029" s="116">
        <v>0.15080298960451</v>
      </c>
      <c r="AC3029" s="116">
        <v>2.4208184000669999E-2</v>
      </c>
      <c r="AD3029" s="116">
        <v>54.061966352297702</v>
      </c>
      <c r="AF3029" s="116">
        <v>-1</v>
      </c>
      <c r="AG3029" s="116">
        <v>-1</v>
      </c>
      <c r="AH3029" s="116">
        <v>-1</v>
      </c>
      <c r="AI3029" s="116">
        <v>-1</v>
      </c>
      <c r="AJ3029" s="116">
        <v>0</v>
      </c>
      <c r="AM3029" s="116" t="s">
        <v>319</v>
      </c>
      <c r="AN3029" s="116">
        <v>-1</v>
      </c>
      <c r="AQ3029" s="116">
        <v>778</v>
      </c>
      <c r="AR3029" s="116" t="s">
        <v>329</v>
      </c>
      <c r="AS3029" s="116" t="s">
        <v>250</v>
      </c>
      <c r="AT3029" s="116" t="s">
        <v>268</v>
      </c>
      <c r="AV3029" s="116">
        <v>40.988357879236602</v>
      </c>
      <c r="AW3029" s="116">
        <v>4.3845876999999998E-2</v>
      </c>
    </row>
    <row r="3030" spans="1:49" x14ac:dyDescent="0.25">
      <c r="A3030" s="127">
        <v>210000</v>
      </c>
      <c r="B3030" s="127">
        <v>840000</v>
      </c>
      <c r="C3030" s="127">
        <v>840000</v>
      </c>
      <c r="D3030" s="116" t="s">
        <v>314</v>
      </c>
      <c r="E3030" s="116" t="s">
        <v>315</v>
      </c>
      <c r="F3030" s="116" t="s">
        <v>316</v>
      </c>
      <c r="G3030" s="116" t="s">
        <v>317</v>
      </c>
      <c r="H3030" s="116">
        <v>0.36</v>
      </c>
      <c r="I3030" s="116">
        <v>0.57999999999999996</v>
      </c>
      <c r="J3030" s="116" t="s">
        <v>268</v>
      </c>
      <c r="K3030" s="116">
        <v>4.0148023489570001E-2</v>
      </c>
      <c r="L3030" s="116">
        <v>3872.1596911452598</v>
      </c>
      <c r="M3030" s="116">
        <v>10.8011842160081</v>
      </c>
      <c r="N3030" s="116">
        <v>1.7338983505035499</v>
      </c>
      <c r="O3030" s="116">
        <v>0.43364619761946999</v>
      </c>
      <c r="P3030" s="116">
        <v>6.9612591704539997E-2</v>
      </c>
      <c r="Q3030" s="116">
        <v>155.45955823547001</v>
      </c>
      <c r="R3030" s="116">
        <v>1310</v>
      </c>
      <c r="S3030" s="116" t="s">
        <v>318</v>
      </c>
      <c r="T3030" s="116">
        <v>1310</v>
      </c>
      <c r="U3030" s="116" t="s">
        <v>268</v>
      </c>
      <c r="V3030" s="116" t="s">
        <v>268</v>
      </c>
      <c r="Z3030" s="116">
        <v>0</v>
      </c>
      <c r="AA3030" s="116">
        <v>1</v>
      </c>
      <c r="AB3030" s="116">
        <v>0.43364619761946999</v>
      </c>
      <c r="AC3030" s="116">
        <v>6.9612591704539997E-2</v>
      </c>
      <c r="AD3030" s="116">
        <v>155.45955823547101</v>
      </c>
      <c r="AF3030" s="116">
        <v>-1</v>
      </c>
      <c r="AG3030" s="116">
        <v>-1</v>
      </c>
      <c r="AH3030" s="116">
        <v>-1</v>
      </c>
      <c r="AI3030" s="116">
        <v>-1</v>
      </c>
      <c r="AJ3030" s="116">
        <v>0</v>
      </c>
      <c r="AM3030" s="116" t="s">
        <v>319</v>
      </c>
      <c r="AN3030" s="116">
        <v>-1</v>
      </c>
      <c r="AQ3030" s="116">
        <v>778</v>
      </c>
      <c r="AR3030" s="116" t="s">
        <v>329</v>
      </c>
      <c r="AS3030" s="116" t="s">
        <v>250</v>
      </c>
      <c r="AT3030" s="116" t="s">
        <v>268</v>
      </c>
      <c r="AV3030" s="116">
        <v>54.298428140968497</v>
      </c>
      <c r="AW3030" s="116">
        <v>0.12608236680000001</v>
      </c>
    </row>
    <row r="3031" spans="1:49" x14ac:dyDescent="0.25">
      <c r="A3031" s="127">
        <v>210000</v>
      </c>
      <c r="B3031" s="127">
        <v>840000</v>
      </c>
      <c r="C3031" s="127">
        <v>840000</v>
      </c>
      <c r="D3031" s="116" t="s">
        <v>314</v>
      </c>
      <c r="E3031" s="116" t="s">
        <v>315</v>
      </c>
      <c r="F3031" s="116" t="s">
        <v>316</v>
      </c>
      <c r="G3031" s="116" t="s">
        <v>317</v>
      </c>
      <c r="H3031" s="116">
        <v>0.36</v>
      </c>
      <c r="I3031" s="116">
        <v>0.57999999999999996</v>
      </c>
      <c r="J3031" s="116" t="s">
        <v>268</v>
      </c>
      <c r="K3031" s="116">
        <v>3.9973291620719997E-2</v>
      </c>
      <c r="L3031" s="116">
        <v>3872.1596911452598</v>
      </c>
      <c r="M3031" s="116">
        <v>10.8011842160081</v>
      </c>
      <c r="N3031" s="116">
        <v>1.7338983505035499</v>
      </c>
      <c r="O3031" s="116">
        <v>0.43175888651562</v>
      </c>
      <c r="P3031" s="116">
        <v>6.9309624405359996E-2</v>
      </c>
      <c r="Q3031" s="116">
        <v>154.78296853615001</v>
      </c>
      <c r="R3031" s="116">
        <v>1310</v>
      </c>
      <c r="S3031" s="116" t="s">
        <v>318</v>
      </c>
      <c r="T3031" s="116">
        <v>1310</v>
      </c>
      <c r="U3031" s="116" t="s">
        <v>268</v>
      </c>
      <c r="V3031" s="116" t="s">
        <v>268</v>
      </c>
      <c r="Z3031" s="116">
        <v>0</v>
      </c>
      <c r="AA3031" s="116">
        <v>1</v>
      </c>
      <c r="AB3031" s="116">
        <v>0.43175888651562</v>
      </c>
      <c r="AC3031" s="116">
        <v>6.9309624405359996E-2</v>
      </c>
      <c r="AD3031" s="116">
        <v>154.78296853615001</v>
      </c>
      <c r="AF3031" s="116">
        <v>-1</v>
      </c>
      <c r="AG3031" s="116">
        <v>-1</v>
      </c>
      <c r="AH3031" s="116">
        <v>-1</v>
      </c>
      <c r="AI3031" s="116">
        <v>-1</v>
      </c>
      <c r="AJ3031" s="116">
        <v>0</v>
      </c>
      <c r="AM3031" s="116" t="s">
        <v>319</v>
      </c>
      <c r="AN3031" s="116">
        <v>-1</v>
      </c>
      <c r="AQ3031" s="116">
        <v>778</v>
      </c>
      <c r="AR3031" s="116" t="s">
        <v>329</v>
      </c>
      <c r="AS3031" s="116" t="s">
        <v>250</v>
      </c>
      <c r="AT3031" s="116" t="s">
        <v>268</v>
      </c>
      <c r="AV3031" s="116">
        <v>52.653977355590499</v>
      </c>
      <c r="AW3031" s="116">
        <v>0.12553363219999999</v>
      </c>
    </row>
    <row r="3032" spans="1:49" x14ac:dyDescent="0.25">
      <c r="A3032" s="127">
        <v>210000</v>
      </c>
      <c r="B3032" s="127">
        <v>840000</v>
      </c>
      <c r="C3032" s="127">
        <v>840000</v>
      </c>
      <c r="D3032" s="116" t="s">
        <v>314</v>
      </c>
      <c r="E3032" s="116" t="s">
        <v>315</v>
      </c>
      <c r="F3032" s="116" t="s">
        <v>316</v>
      </c>
      <c r="G3032" s="116" t="s">
        <v>317</v>
      </c>
      <c r="H3032" s="116">
        <v>0.36</v>
      </c>
      <c r="I3032" s="116">
        <v>0.57999999999999996</v>
      </c>
      <c r="J3032" s="116" t="s">
        <v>268</v>
      </c>
      <c r="K3032" s="116">
        <v>0.40744010658354002</v>
      </c>
      <c r="L3032" s="116">
        <v>3849.9435569826701</v>
      </c>
      <c r="M3032" s="116">
        <v>10.303366956032299</v>
      </c>
      <c r="N3032" s="116">
        <v>1.7117397317173599</v>
      </c>
      <c r="O3032" s="116">
        <v>4.1980049307352099</v>
      </c>
      <c r="P3032" s="116">
        <v>0.69743141873421</v>
      </c>
      <c r="Q3032" s="116">
        <v>1568.6214131976501</v>
      </c>
      <c r="R3032" s="116">
        <v>1210</v>
      </c>
      <c r="S3032" s="116" t="s">
        <v>318</v>
      </c>
      <c r="T3032" s="116">
        <v>1210</v>
      </c>
      <c r="U3032" s="116" t="s">
        <v>268</v>
      </c>
      <c r="V3032" s="116" t="s">
        <v>268</v>
      </c>
      <c r="Z3032" s="116">
        <v>0</v>
      </c>
      <c r="AA3032" s="116">
        <v>1</v>
      </c>
      <c r="AB3032" s="116">
        <v>4.1980049307352099</v>
      </c>
      <c r="AC3032" s="116">
        <v>0.69743141873421</v>
      </c>
      <c r="AD3032" s="116">
        <v>1568.6214131976501</v>
      </c>
      <c r="AF3032" s="116">
        <v>-1</v>
      </c>
      <c r="AG3032" s="116">
        <v>-1</v>
      </c>
      <c r="AH3032" s="116">
        <v>-1</v>
      </c>
      <c r="AI3032" s="116">
        <v>-1</v>
      </c>
      <c r="AJ3032" s="116">
        <v>0</v>
      </c>
      <c r="AM3032" s="116" t="s">
        <v>319</v>
      </c>
      <c r="AN3032" s="116">
        <v>-1</v>
      </c>
      <c r="AQ3032" s="116">
        <v>778</v>
      </c>
      <c r="AR3032" s="116" t="s">
        <v>329</v>
      </c>
      <c r="AS3032" s="116" t="s">
        <v>250</v>
      </c>
      <c r="AT3032" s="116" t="s">
        <v>268</v>
      </c>
      <c r="AV3032" s="116">
        <v>200.11853156062699</v>
      </c>
      <c r="AW3032" s="116">
        <v>1.2721990375000001</v>
      </c>
    </row>
    <row r="3033" spans="1:49" x14ac:dyDescent="0.25">
      <c r="A3033" s="127">
        <v>210000</v>
      </c>
      <c r="B3033" s="127">
        <v>840000</v>
      </c>
      <c r="C3033" s="127">
        <v>840000</v>
      </c>
      <c r="D3033" s="116" t="s">
        <v>314</v>
      </c>
      <c r="E3033" s="116" t="s">
        <v>315</v>
      </c>
      <c r="F3033" s="116" t="s">
        <v>316</v>
      </c>
      <c r="G3033" s="116" t="s">
        <v>317</v>
      </c>
      <c r="H3033" s="116">
        <v>0.36</v>
      </c>
      <c r="I3033" s="116">
        <v>0.57999999999999996</v>
      </c>
      <c r="J3033" s="116" t="s">
        <v>268</v>
      </c>
      <c r="K3033" s="116">
        <v>0.21032334719942999</v>
      </c>
      <c r="L3033" s="116">
        <v>3849.9435569826701</v>
      </c>
      <c r="M3033" s="116">
        <v>10.303366956032299</v>
      </c>
      <c r="N3033" s="116">
        <v>1.7117397317173599</v>
      </c>
      <c r="O3033" s="116">
        <v>2.16703862561678</v>
      </c>
      <c r="P3033" s="116">
        <v>0.36001882990905998</v>
      </c>
      <c r="Q3033" s="116">
        <v>809.73301543349498</v>
      </c>
      <c r="R3033" s="116">
        <v>1310</v>
      </c>
      <c r="S3033" s="116" t="s">
        <v>318</v>
      </c>
      <c r="T3033" s="116">
        <v>1310</v>
      </c>
      <c r="U3033" s="116" t="s">
        <v>268</v>
      </c>
      <c r="V3033" s="116" t="s">
        <v>268</v>
      </c>
      <c r="Z3033" s="116">
        <v>0</v>
      </c>
      <c r="AA3033" s="116">
        <v>1</v>
      </c>
      <c r="AB3033" s="116">
        <v>2.16703862561678</v>
      </c>
      <c r="AC3033" s="116">
        <v>0.36001882990905998</v>
      </c>
      <c r="AD3033" s="116">
        <v>809.73301543349498</v>
      </c>
      <c r="AF3033" s="116">
        <v>-1</v>
      </c>
      <c r="AG3033" s="116">
        <v>-1</v>
      </c>
      <c r="AH3033" s="116">
        <v>-1</v>
      </c>
      <c r="AI3033" s="116">
        <v>-1</v>
      </c>
      <c r="AJ3033" s="116">
        <v>0</v>
      </c>
      <c r="AM3033" s="116" t="s">
        <v>319</v>
      </c>
      <c r="AN3033" s="116">
        <v>-1</v>
      </c>
      <c r="AQ3033" s="116">
        <v>778</v>
      </c>
      <c r="AR3033" s="116" t="s">
        <v>329</v>
      </c>
      <c r="AS3033" s="116" t="s">
        <v>250</v>
      </c>
      <c r="AT3033" s="116" t="s">
        <v>268</v>
      </c>
      <c r="AV3033" s="116">
        <v>117.152619725195</v>
      </c>
      <c r="AW3033" s="116">
        <v>0.65671777409999998</v>
      </c>
    </row>
    <row r="3034" spans="1:49" x14ac:dyDescent="0.25">
      <c r="A3034" s="127">
        <v>210000</v>
      </c>
      <c r="B3034" s="127">
        <v>840000</v>
      </c>
      <c r="C3034" s="127">
        <v>840000</v>
      </c>
      <c r="D3034" s="116" t="s">
        <v>314</v>
      </c>
      <c r="E3034" s="116" t="s">
        <v>315</v>
      </c>
      <c r="F3034" s="116" t="s">
        <v>316</v>
      </c>
      <c r="G3034" s="116" t="s">
        <v>317</v>
      </c>
      <c r="H3034" s="116">
        <v>0.36</v>
      </c>
      <c r="I3034" s="116">
        <v>0.57999999999999996</v>
      </c>
      <c r="J3034" s="116" t="s">
        <v>268</v>
      </c>
      <c r="K3034" s="116">
        <v>0.34780866541111</v>
      </c>
      <c r="L3034" s="116">
        <v>3836.3359294994302</v>
      </c>
      <c r="M3034" s="116">
        <v>11.1428953321696</v>
      </c>
      <c r="N3034" s="116">
        <v>1.95012415788683</v>
      </c>
      <c r="O3034" s="116">
        <v>3.8755955542976501</v>
      </c>
      <c r="P3034" s="116">
        <v>0.67827008074059003</v>
      </c>
      <c r="Q3034" s="116">
        <v>1334.3108797079001</v>
      </c>
      <c r="R3034" s="116">
        <v>1210</v>
      </c>
      <c r="S3034" s="116" t="s">
        <v>318</v>
      </c>
      <c r="T3034" s="116">
        <v>1210</v>
      </c>
      <c r="U3034" s="116" t="s">
        <v>268</v>
      </c>
      <c r="V3034" s="116" t="s">
        <v>268</v>
      </c>
      <c r="Z3034" s="116">
        <v>0</v>
      </c>
      <c r="AA3034" s="116">
        <v>1</v>
      </c>
      <c r="AB3034" s="116">
        <v>3.8755955542976501</v>
      </c>
      <c r="AC3034" s="116">
        <v>0.67827008074059003</v>
      </c>
      <c r="AD3034" s="116">
        <v>1334.3108797079001</v>
      </c>
      <c r="AF3034" s="116">
        <v>-1</v>
      </c>
      <c r="AG3034" s="116">
        <v>-1</v>
      </c>
      <c r="AH3034" s="116">
        <v>-1</v>
      </c>
      <c r="AI3034" s="116">
        <v>-1</v>
      </c>
      <c r="AJ3034" s="116">
        <v>0</v>
      </c>
      <c r="AM3034" s="116" t="s">
        <v>319</v>
      </c>
      <c r="AN3034" s="116">
        <v>-1</v>
      </c>
      <c r="AQ3034" s="116">
        <v>778</v>
      </c>
      <c r="AR3034" s="116" t="s">
        <v>329</v>
      </c>
      <c r="AS3034" s="116" t="s">
        <v>250</v>
      </c>
      <c r="AT3034" s="116" t="s">
        <v>268</v>
      </c>
      <c r="AV3034" s="116">
        <v>243.50252273992001</v>
      </c>
      <c r="AW3034" s="116">
        <v>1.0821661636</v>
      </c>
    </row>
    <row r="3035" spans="1:49" x14ac:dyDescent="0.25">
      <c r="A3035" s="127">
        <v>210000</v>
      </c>
      <c r="B3035" s="127">
        <v>840000</v>
      </c>
      <c r="C3035" s="127">
        <v>840000</v>
      </c>
      <c r="D3035" s="116" t="s">
        <v>314</v>
      </c>
      <c r="E3035" s="116" t="s">
        <v>315</v>
      </c>
      <c r="F3035" s="116" t="s">
        <v>316</v>
      </c>
      <c r="G3035" s="116" t="s">
        <v>317</v>
      </c>
      <c r="H3035" s="116">
        <v>0.36</v>
      </c>
      <c r="I3035" s="116">
        <v>0.57999999999999996</v>
      </c>
      <c r="J3035" s="116" t="s">
        <v>268</v>
      </c>
      <c r="K3035" s="116">
        <v>0.1004869317431</v>
      </c>
      <c r="L3035" s="116">
        <v>3836.3359294994302</v>
      </c>
      <c r="M3035" s="116">
        <v>11.1428953321696</v>
      </c>
      <c r="N3035" s="116">
        <v>1.95012415788683</v>
      </c>
      <c r="O3035" s="116">
        <v>1.11971536266424</v>
      </c>
      <c r="P3035" s="116">
        <v>0.19596199314414001</v>
      </c>
      <c r="Q3035" s="116">
        <v>385.50162669121499</v>
      </c>
      <c r="R3035" s="116">
        <v>1310</v>
      </c>
      <c r="S3035" s="116" t="s">
        <v>318</v>
      </c>
      <c r="T3035" s="116">
        <v>1310</v>
      </c>
      <c r="U3035" s="116" t="s">
        <v>268</v>
      </c>
      <c r="V3035" s="116" t="s">
        <v>268</v>
      </c>
      <c r="Z3035" s="116">
        <v>0</v>
      </c>
      <c r="AA3035" s="116">
        <v>1</v>
      </c>
      <c r="AB3035" s="116">
        <v>1.11971536266424</v>
      </c>
      <c r="AC3035" s="116">
        <v>0.19596199314414001</v>
      </c>
      <c r="AD3035" s="116">
        <v>385.50162669121499</v>
      </c>
      <c r="AF3035" s="116">
        <v>-1</v>
      </c>
      <c r="AG3035" s="116">
        <v>-1</v>
      </c>
      <c r="AH3035" s="116">
        <v>-1</v>
      </c>
      <c r="AI3035" s="116">
        <v>-1</v>
      </c>
      <c r="AJ3035" s="116">
        <v>0</v>
      </c>
      <c r="AM3035" s="116" t="s">
        <v>319</v>
      </c>
      <c r="AN3035" s="116">
        <v>-1</v>
      </c>
      <c r="AQ3035" s="116">
        <v>778</v>
      </c>
      <c r="AR3035" s="116" t="s">
        <v>329</v>
      </c>
      <c r="AS3035" s="116" t="s">
        <v>250</v>
      </c>
      <c r="AT3035" s="116" t="s">
        <v>268</v>
      </c>
      <c r="AV3035" s="116">
        <v>80.811961404644904</v>
      </c>
      <c r="AW3035" s="116">
        <v>0.31265338739999998</v>
      </c>
    </row>
    <row r="3036" spans="1:49" x14ac:dyDescent="0.25">
      <c r="A3036" s="127">
        <v>210000</v>
      </c>
      <c r="B3036" s="127">
        <v>840000</v>
      </c>
      <c r="C3036" s="127">
        <v>840000</v>
      </c>
      <c r="D3036" s="116" t="s">
        <v>314</v>
      </c>
      <c r="E3036" s="116" t="s">
        <v>315</v>
      </c>
      <c r="F3036" s="116" t="s">
        <v>316</v>
      </c>
      <c r="G3036" s="116" t="s">
        <v>317</v>
      </c>
      <c r="H3036" s="116">
        <v>0.36</v>
      </c>
      <c r="I3036" s="116">
        <v>0.57999999999999996</v>
      </c>
      <c r="J3036" s="116" t="s">
        <v>268</v>
      </c>
      <c r="K3036" s="116">
        <v>0.11785697464276999</v>
      </c>
      <c r="L3036" s="116">
        <v>3836.3359294994302</v>
      </c>
      <c r="M3036" s="116">
        <v>11.1428953321696</v>
      </c>
      <c r="N3036" s="116">
        <v>1.95012415788683</v>
      </c>
      <c r="O3036" s="116">
        <v>1.31326793261064</v>
      </c>
      <c r="P3036" s="116">
        <v>0.22983573342633001</v>
      </c>
      <c r="Q3036" s="116">
        <v>452.13894636419201</v>
      </c>
      <c r="R3036" s="116">
        <v>1310</v>
      </c>
      <c r="S3036" s="116" t="s">
        <v>318</v>
      </c>
      <c r="T3036" s="116">
        <v>1310</v>
      </c>
      <c r="U3036" s="116" t="s">
        <v>268</v>
      </c>
      <c r="V3036" s="116" t="s">
        <v>268</v>
      </c>
      <c r="Z3036" s="116">
        <v>0</v>
      </c>
      <c r="AA3036" s="116">
        <v>1</v>
      </c>
      <c r="AB3036" s="116">
        <v>1.31326793261064</v>
      </c>
      <c r="AC3036" s="116">
        <v>0.22983573342633001</v>
      </c>
      <c r="AD3036" s="116">
        <v>452.13894636419201</v>
      </c>
      <c r="AF3036" s="116">
        <v>-1</v>
      </c>
      <c r="AG3036" s="116">
        <v>-1</v>
      </c>
      <c r="AH3036" s="116">
        <v>-1</v>
      </c>
      <c r="AI3036" s="116">
        <v>-1</v>
      </c>
      <c r="AJ3036" s="116">
        <v>0</v>
      </c>
      <c r="AM3036" s="116" t="s">
        <v>319</v>
      </c>
      <c r="AN3036" s="116">
        <v>-1</v>
      </c>
      <c r="AQ3036" s="116">
        <v>778</v>
      </c>
      <c r="AR3036" s="116" t="s">
        <v>329</v>
      </c>
      <c r="AS3036" s="116" t="s">
        <v>250</v>
      </c>
      <c r="AT3036" s="116" t="s">
        <v>268</v>
      </c>
      <c r="AV3036" s="116">
        <v>114.92218089414899</v>
      </c>
      <c r="AW3036" s="116">
        <v>0.3666982533</v>
      </c>
    </row>
    <row r="3037" spans="1:49" x14ac:dyDescent="0.25">
      <c r="A3037" s="127">
        <v>210000</v>
      </c>
      <c r="B3037" s="127">
        <v>840000</v>
      </c>
      <c r="C3037" s="127">
        <v>840000</v>
      </c>
      <c r="D3037" s="116" t="s">
        <v>314</v>
      </c>
      <c r="E3037" s="116" t="s">
        <v>315</v>
      </c>
      <c r="F3037" s="116" t="s">
        <v>316</v>
      </c>
      <c r="G3037" s="116" t="s">
        <v>317</v>
      </c>
      <c r="H3037" s="116">
        <v>0.36</v>
      </c>
      <c r="I3037" s="116">
        <v>0.57999999999999996</v>
      </c>
      <c r="J3037" s="116" t="s">
        <v>268</v>
      </c>
      <c r="K3037" s="116">
        <v>5.1610881985980003E-2</v>
      </c>
      <c r="L3037" s="116">
        <v>3836.3359294994302</v>
      </c>
      <c r="M3037" s="116">
        <v>11.1428953321696</v>
      </c>
      <c r="N3037" s="116">
        <v>1.95012415788683</v>
      </c>
      <c r="O3037" s="116">
        <v>0.57509465597081</v>
      </c>
      <c r="P3037" s="116">
        <v>0.10064762777072001</v>
      </c>
      <c r="Q3037" s="116">
        <v>197.99668091599699</v>
      </c>
      <c r="R3037" s="116">
        <v>1310</v>
      </c>
      <c r="S3037" s="116" t="s">
        <v>318</v>
      </c>
      <c r="T3037" s="116">
        <v>1310</v>
      </c>
      <c r="U3037" s="116" t="s">
        <v>268</v>
      </c>
      <c r="V3037" s="116" t="s">
        <v>268</v>
      </c>
      <c r="Z3037" s="116">
        <v>0</v>
      </c>
      <c r="AA3037" s="116">
        <v>1</v>
      </c>
      <c r="AB3037" s="116">
        <v>0.57509465597081</v>
      </c>
      <c r="AC3037" s="116">
        <v>0.10064762777072001</v>
      </c>
      <c r="AD3037" s="116">
        <v>197.996680915996</v>
      </c>
      <c r="AF3037" s="116">
        <v>-1</v>
      </c>
      <c r="AG3037" s="116">
        <v>-1</v>
      </c>
      <c r="AH3037" s="116">
        <v>-1</v>
      </c>
      <c r="AI3037" s="116">
        <v>-1</v>
      </c>
      <c r="AJ3037" s="116">
        <v>0</v>
      </c>
      <c r="AM3037" s="116" t="s">
        <v>319</v>
      </c>
      <c r="AN3037" s="116">
        <v>-1</v>
      </c>
      <c r="AQ3037" s="116">
        <v>778</v>
      </c>
      <c r="AR3037" s="116" t="s">
        <v>329</v>
      </c>
      <c r="AS3037" s="116" t="s">
        <v>250</v>
      </c>
      <c r="AT3037" s="116" t="s">
        <v>268</v>
      </c>
      <c r="AV3037" s="116">
        <v>62.808003954944098</v>
      </c>
      <c r="AW3037" s="116">
        <v>0.16058124970000001</v>
      </c>
    </row>
    <row r="3038" spans="1:49" x14ac:dyDescent="0.25">
      <c r="A3038" s="127">
        <v>210000</v>
      </c>
      <c r="B3038" s="127">
        <v>840000</v>
      </c>
      <c r="C3038" s="127">
        <v>840000</v>
      </c>
      <c r="D3038" s="116" t="s">
        <v>314</v>
      </c>
      <c r="E3038" s="116" t="s">
        <v>315</v>
      </c>
      <c r="F3038" s="116" t="s">
        <v>316</v>
      </c>
      <c r="G3038" s="116" t="s">
        <v>317</v>
      </c>
      <c r="H3038" s="116">
        <v>0.36</v>
      </c>
      <c r="I3038" s="116">
        <v>0.57999999999999996</v>
      </c>
      <c r="J3038" s="116" t="s">
        <v>268</v>
      </c>
      <c r="K3038" s="116">
        <v>5.5325614537309997E-2</v>
      </c>
      <c r="L3038" s="116">
        <v>3845.1108442652699</v>
      </c>
      <c r="M3038" s="116">
        <v>11.2184894304674</v>
      </c>
      <c r="N3038" s="116">
        <v>1.9822018603671701</v>
      </c>
      <c r="O3038" s="116">
        <v>0.62066982192095999</v>
      </c>
      <c r="P3038" s="116">
        <v>0.10966653606181</v>
      </c>
      <c r="Q3038" s="116">
        <v>212.73312042306199</v>
      </c>
      <c r="R3038" s="116">
        <v>1210</v>
      </c>
      <c r="S3038" s="116" t="s">
        <v>318</v>
      </c>
      <c r="T3038" s="116">
        <v>1210</v>
      </c>
      <c r="U3038" s="116" t="s">
        <v>268</v>
      </c>
      <c r="V3038" s="116" t="s">
        <v>268</v>
      </c>
      <c r="Z3038" s="116">
        <v>0</v>
      </c>
      <c r="AA3038" s="116">
        <v>1</v>
      </c>
      <c r="AB3038" s="116">
        <v>0.62066982192095999</v>
      </c>
      <c r="AC3038" s="116">
        <v>0.10966653606181</v>
      </c>
      <c r="AD3038" s="116">
        <v>1259.062423484</v>
      </c>
      <c r="AF3038" s="116">
        <v>-1</v>
      </c>
      <c r="AG3038" s="116">
        <v>-1</v>
      </c>
      <c r="AH3038" s="116">
        <v>-1</v>
      </c>
      <c r="AI3038" s="116">
        <v>-1</v>
      </c>
      <c r="AJ3038" s="116">
        <v>0</v>
      </c>
      <c r="AM3038" s="116" t="s">
        <v>319</v>
      </c>
      <c r="AN3038" s="116">
        <v>-1</v>
      </c>
      <c r="AQ3038" s="116">
        <v>778</v>
      </c>
      <c r="AR3038" s="116" t="s">
        <v>329</v>
      </c>
      <c r="AS3038" s="116" t="s">
        <v>250</v>
      </c>
      <c r="AT3038" s="116" t="s">
        <v>268</v>
      </c>
      <c r="AV3038" s="116">
        <v>81.224524829752099</v>
      </c>
      <c r="AW3038" s="116">
        <v>1.0211374074999999</v>
      </c>
    </row>
    <row r="3039" spans="1:49" x14ac:dyDescent="0.25">
      <c r="A3039" s="127">
        <v>210000</v>
      </c>
      <c r="B3039" s="127">
        <v>840000</v>
      </c>
      <c r="C3039" s="127">
        <v>840000</v>
      </c>
      <c r="D3039" s="116" t="s">
        <v>314</v>
      </c>
      <c r="E3039" s="116" t="s">
        <v>315</v>
      </c>
      <c r="F3039" s="116" t="s">
        <v>316</v>
      </c>
      <c r="G3039" s="116" t="s">
        <v>317</v>
      </c>
      <c r="H3039" s="116">
        <v>0.36</v>
      </c>
      <c r="I3039" s="116">
        <v>0.57999999999999996</v>
      </c>
      <c r="J3039" s="116" t="s">
        <v>268</v>
      </c>
      <c r="K3039" s="116">
        <v>9.7648237105879998E-2</v>
      </c>
      <c r="L3039" s="116">
        <v>3845.1108442652699</v>
      </c>
      <c r="M3039" s="116">
        <v>11.2184894304674</v>
      </c>
      <c r="N3039" s="116">
        <v>1.9822018603671701</v>
      </c>
      <c r="O3039" s="116">
        <v>1.09546571587615</v>
      </c>
      <c r="P3039" s="116">
        <v>0.19355851725286</v>
      </c>
      <c r="Q3039" s="116">
        <v>375.468295419225</v>
      </c>
      <c r="R3039" s="116">
        <v>1310</v>
      </c>
      <c r="S3039" s="116" t="s">
        <v>318</v>
      </c>
      <c r="T3039" s="116">
        <v>1310</v>
      </c>
      <c r="U3039" s="116" t="s">
        <v>268</v>
      </c>
      <c r="V3039" s="116" t="s">
        <v>268</v>
      </c>
      <c r="Z3039" s="116">
        <v>0</v>
      </c>
      <c r="AA3039" s="116">
        <v>1</v>
      </c>
      <c r="AB3039" s="116">
        <v>1.09546571587615</v>
      </c>
      <c r="AC3039" s="116">
        <v>0.19355851725286</v>
      </c>
      <c r="AD3039" s="116">
        <v>528.03050489663997</v>
      </c>
      <c r="AF3039" s="116">
        <v>-1</v>
      </c>
      <c r="AG3039" s="116">
        <v>-1</v>
      </c>
      <c r="AH3039" s="116">
        <v>-1</v>
      </c>
      <c r="AI3039" s="116">
        <v>-1</v>
      </c>
      <c r="AJ3039" s="116">
        <v>0</v>
      </c>
      <c r="AM3039" s="116" t="s">
        <v>319</v>
      </c>
      <c r="AN3039" s="116">
        <v>-1</v>
      </c>
      <c r="AQ3039" s="116">
        <v>778</v>
      </c>
      <c r="AR3039" s="116" t="s">
        <v>329</v>
      </c>
      <c r="AS3039" s="116" t="s">
        <v>250</v>
      </c>
      <c r="AT3039" s="116" t="s">
        <v>268</v>
      </c>
      <c r="AV3039" s="116">
        <v>81.174491332824999</v>
      </c>
      <c r="AW3039" s="116">
        <v>0.42824858469999999</v>
      </c>
    </row>
    <row r="3040" spans="1:49" x14ac:dyDescent="0.25">
      <c r="A3040" s="127">
        <v>210000</v>
      </c>
      <c r="B3040" s="127">
        <v>840000</v>
      </c>
      <c r="C3040" s="127">
        <v>840000</v>
      </c>
      <c r="D3040" s="116" t="s">
        <v>314</v>
      </c>
      <c r="E3040" s="116" t="s">
        <v>315</v>
      </c>
      <c r="F3040" s="116" t="s">
        <v>316</v>
      </c>
      <c r="G3040" s="116" t="s">
        <v>317</v>
      </c>
      <c r="H3040" s="116">
        <v>0.36</v>
      </c>
      <c r="I3040" s="116">
        <v>0.57999999999999996</v>
      </c>
      <c r="J3040" s="116" t="s">
        <v>268</v>
      </c>
      <c r="K3040" s="116">
        <v>0.13278504176913999</v>
      </c>
      <c r="L3040" s="116">
        <v>3845.1108442652699</v>
      </c>
      <c r="M3040" s="116">
        <v>11.2184894304674</v>
      </c>
      <c r="N3040" s="116">
        <v>1.9822018603671701</v>
      </c>
      <c r="O3040" s="116">
        <v>1.48964758761134</v>
      </c>
      <c r="P3040" s="116">
        <v>0.26320675682373001</v>
      </c>
      <c r="Q3040" s="116">
        <v>510.57320406276</v>
      </c>
      <c r="R3040" s="116">
        <v>1310</v>
      </c>
      <c r="S3040" s="116" t="s">
        <v>318</v>
      </c>
      <c r="T3040" s="116">
        <v>1310</v>
      </c>
      <c r="U3040" s="116" t="s">
        <v>268</v>
      </c>
      <c r="V3040" s="116" t="s">
        <v>268</v>
      </c>
      <c r="Z3040" s="116">
        <v>0</v>
      </c>
      <c r="AA3040" s="116">
        <v>1</v>
      </c>
      <c r="AB3040" s="116">
        <v>1.48964758761134</v>
      </c>
      <c r="AC3040" s="116">
        <v>0.26320675682373001</v>
      </c>
      <c r="AD3040" s="116">
        <v>510.57320406276</v>
      </c>
      <c r="AF3040" s="116">
        <v>-1</v>
      </c>
      <c r="AG3040" s="116">
        <v>-1</v>
      </c>
      <c r="AH3040" s="116">
        <v>-1</v>
      </c>
      <c r="AI3040" s="116">
        <v>-1</v>
      </c>
      <c r="AJ3040" s="116">
        <v>0</v>
      </c>
      <c r="AM3040" s="116" t="s">
        <v>319</v>
      </c>
      <c r="AN3040" s="116">
        <v>-1</v>
      </c>
      <c r="AQ3040" s="116">
        <v>778</v>
      </c>
      <c r="AR3040" s="116" t="s">
        <v>329</v>
      </c>
      <c r="AS3040" s="116" t="s">
        <v>250</v>
      </c>
      <c r="AT3040" s="116" t="s">
        <v>268</v>
      </c>
      <c r="AV3040" s="116">
        <v>99.324369868509393</v>
      </c>
      <c r="AW3040" s="116">
        <v>0.41409018980000001</v>
      </c>
    </row>
    <row r="3041" spans="1:49" x14ac:dyDescent="0.25">
      <c r="A3041" s="127">
        <v>210000</v>
      </c>
      <c r="B3041" s="127">
        <v>840000</v>
      </c>
      <c r="C3041" s="127">
        <v>840000</v>
      </c>
      <c r="D3041" s="116" t="s">
        <v>314</v>
      </c>
      <c r="E3041" s="116" t="s">
        <v>315</v>
      </c>
      <c r="F3041" s="116" t="s">
        <v>316</v>
      </c>
      <c r="G3041" s="116" t="s">
        <v>317</v>
      </c>
      <c r="H3041" s="116">
        <v>0.36</v>
      </c>
      <c r="I3041" s="116">
        <v>0.57999999999999996</v>
      </c>
      <c r="J3041" s="116" t="s">
        <v>268</v>
      </c>
      <c r="K3041" s="116">
        <v>1.956563895051E-2</v>
      </c>
      <c r="L3041" s="116">
        <v>3845.1108442652699</v>
      </c>
      <c r="M3041" s="116">
        <v>11.2184894304674</v>
      </c>
      <c r="N3041" s="116">
        <v>1.9822018603671701</v>
      </c>
      <c r="O3041" s="116">
        <v>0.21949691376668001</v>
      </c>
      <c r="P3041" s="116">
        <v>3.8783045926980002E-2</v>
      </c>
      <c r="Q3041" s="116">
        <v>75.232050503600405</v>
      </c>
      <c r="R3041" s="116">
        <v>1310</v>
      </c>
      <c r="S3041" s="116" t="s">
        <v>318</v>
      </c>
      <c r="T3041" s="116">
        <v>1310</v>
      </c>
      <c r="U3041" s="116" t="s">
        <v>268</v>
      </c>
      <c r="V3041" s="116" t="s">
        <v>268</v>
      </c>
      <c r="Z3041" s="116">
        <v>0</v>
      </c>
      <c r="AA3041" s="116">
        <v>1</v>
      </c>
      <c r="AB3041" s="116">
        <v>0.21949691376668001</v>
      </c>
      <c r="AC3041" s="116">
        <v>3.8783045926980002E-2</v>
      </c>
      <c r="AD3041" s="116">
        <v>75.232050503598401</v>
      </c>
      <c r="AF3041" s="116">
        <v>-1</v>
      </c>
      <c r="AG3041" s="116">
        <v>-1</v>
      </c>
      <c r="AH3041" s="116">
        <v>-1</v>
      </c>
      <c r="AI3041" s="116">
        <v>-1</v>
      </c>
      <c r="AJ3041" s="116">
        <v>0</v>
      </c>
      <c r="AM3041" s="116" t="s">
        <v>319</v>
      </c>
      <c r="AN3041" s="116">
        <v>-1</v>
      </c>
      <c r="AQ3041" s="116">
        <v>778</v>
      </c>
      <c r="AR3041" s="116" t="s">
        <v>329</v>
      </c>
      <c r="AS3041" s="116" t="s">
        <v>250</v>
      </c>
      <c r="AT3041" s="116" t="s">
        <v>268</v>
      </c>
      <c r="AV3041" s="116">
        <v>71.6944548808966</v>
      </c>
      <c r="AW3041" s="116">
        <v>6.1015450499999999E-2</v>
      </c>
    </row>
    <row r="3042" spans="1:49" x14ac:dyDescent="0.25">
      <c r="A3042" s="127">
        <v>210000</v>
      </c>
      <c r="B3042" s="127">
        <v>840000</v>
      </c>
      <c r="C3042" s="127">
        <v>840000</v>
      </c>
      <c r="D3042" s="116" t="s">
        <v>314</v>
      </c>
      <c r="E3042" s="116" t="s">
        <v>315</v>
      </c>
      <c r="F3042" s="116" t="s">
        <v>316</v>
      </c>
      <c r="G3042" s="116" t="s">
        <v>317</v>
      </c>
      <c r="H3042" s="116">
        <v>0.36</v>
      </c>
      <c r="I3042" s="116">
        <v>0.57999999999999996</v>
      </c>
      <c r="J3042" s="116" t="s">
        <v>268</v>
      </c>
      <c r="K3042" s="116">
        <v>0.44786003259876001</v>
      </c>
      <c r="L3042" s="116">
        <v>3872.4947319050698</v>
      </c>
      <c r="M3042" s="116">
        <v>10.4248159405893</v>
      </c>
      <c r="N3042" s="116">
        <v>1.7013297492011601</v>
      </c>
      <c r="O3042" s="116">
        <v>4.66885840698846</v>
      </c>
      <c r="P3042" s="116">
        <v>0.76195759693847998</v>
      </c>
      <c r="Q3042" s="116">
        <v>1734.33561686955</v>
      </c>
      <c r="R3042" s="116">
        <v>1210</v>
      </c>
      <c r="S3042" s="116" t="s">
        <v>318</v>
      </c>
      <c r="T3042" s="116">
        <v>1210</v>
      </c>
      <c r="U3042" s="116" t="s">
        <v>268</v>
      </c>
      <c r="V3042" s="116" t="s">
        <v>268</v>
      </c>
      <c r="Z3042" s="116">
        <v>0</v>
      </c>
      <c r="AA3042" s="116">
        <v>1</v>
      </c>
      <c r="AB3042" s="116">
        <v>4.66885840698846</v>
      </c>
      <c r="AC3042" s="116">
        <v>0.76195759693847998</v>
      </c>
      <c r="AD3042" s="116">
        <v>1734.33561686955</v>
      </c>
      <c r="AF3042" s="116">
        <v>-1</v>
      </c>
      <c r="AG3042" s="116">
        <v>-1</v>
      </c>
      <c r="AH3042" s="116">
        <v>-1</v>
      </c>
      <c r="AI3042" s="116">
        <v>-1</v>
      </c>
      <c r="AJ3042" s="116">
        <v>0</v>
      </c>
      <c r="AM3042" s="116" t="s">
        <v>319</v>
      </c>
      <c r="AN3042" s="116">
        <v>-1</v>
      </c>
      <c r="AQ3042" s="116">
        <v>778</v>
      </c>
      <c r="AR3042" s="116" t="s">
        <v>329</v>
      </c>
      <c r="AS3042" s="116" t="s">
        <v>250</v>
      </c>
      <c r="AT3042" s="116" t="s">
        <v>268</v>
      </c>
      <c r="AV3042" s="116">
        <v>212.130929788673</v>
      </c>
      <c r="AW3042" s="116">
        <v>1.4065982293999999</v>
      </c>
    </row>
    <row r="3043" spans="1:49" x14ac:dyDescent="0.25">
      <c r="A3043" s="127">
        <v>210000</v>
      </c>
      <c r="B3043" s="127">
        <v>840000</v>
      </c>
      <c r="C3043" s="127">
        <v>840000</v>
      </c>
      <c r="D3043" s="116" t="s">
        <v>314</v>
      </c>
      <c r="E3043" s="116" t="s">
        <v>315</v>
      </c>
      <c r="F3043" s="116" t="s">
        <v>316</v>
      </c>
      <c r="G3043" s="116" t="s">
        <v>317</v>
      </c>
      <c r="H3043" s="116">
        <v>0.36</v>
      </c>
      <c r="I3043" s="116">
        <v>0.57999999999999996</v>
      </c>
      <c r="J3043" s="116" t="s">
        <v>268</v>
      </c>
      <c r="K3043" s="116">
        <v>7.4537323451109999E-2</v>
      </c>
      <c r="L3043" s="116">
        <v>3872.4947319050698</v>
      </c>
      <c r="M3043" s="116">
        <v>10.4248159405893</v>
      </c>
      <c r="N3043" s="116">
        <v>1.7013297492011601</v>
      </c>
      <c r="O3043" s="116">
        <v>0.77703787768202004</v>
      </c>
      <c r="P3043" s="116">
        <v>0.1268125658132</v>
      </c>
      <c r="Q3043" s="116">
        <v>288.64539239473902</v>
      </c>
      <c r="R3043" s="116">
        <v>1310</v>
      </c>
      <c r="S3043" s="116" t="s">
        <v>318</v>
      </c>
      <c r="T3043" s="116">
        <v>1310</v>
      </c>
      <c r="U3043" s="116" t="s">
        <v>268</v>
      </c>
      <c r="V3043" s="116" t="s">
        <v>268</v>
      </c>
      <c r="Z3043" s="116">
        <v>0</v>
      </c>
      <c r="AA3043" s="116">
        <v>1</v>
      </c>
      <c r="AB3043" s="116">
        <v>0.77703787768202004</v>
      </c>
      <c r="AC3043" s="116">
        <v>0.1268125658132</v>
      </c>
      <c r="AD3043" s="116">
        <v>288.64539239473999</v>
      </c>
      <c r="AF3043" s="116">
        <v>-1</v>
      </c>
      <c r="AG3043" s="116">
        <v>-1</v>
      </c>
      <c r="AH3043" s="116">
        <v>-1</v>
      </c>
      <c r="AI3043" s="116">
        <v>-1</v>
      </c>
      <c r="AJ3043" s="116">
        <v>0</v>
      </c>
      <c r="AM3043" s="116" t="s">
        <v>319</v>
      </c>
      <c r="AN3043" s="116">
        <v>-1</v>
      </c>
      <c r="AQ3043" s="116">
        <v>778</v>
      </c>
      <c r="AR3043" s="116" t="s">
        <v>329</v>
      </c>
      <c r="AS3043" s="116" t="s">
        <v>250</v>
      </c>
      <c r="AT3043" s="116" t="s">
        <v>268</v>
      </c>
      <c r="AV3043" s="116">
        <v>78.854599981996699</v>
      </c>
      <c r="AW3043" s="116">
        <v>0.23410007490000001</v>
      </c>
    </row>
    <row r="3044" spans="1:49" x14ac:dyDescent="0.25">
      <c r="A3044" s="127">
        <v>210000</v>
      </c>
      <c r="B3044" s="127">
        <v>840000</v>
      </c>
      <c r="C3044" s="127">
        <v>840000</v>
      </c>
      <c r="D3044" s="116" t="s">
        <v>314</v>
      </c>
      <c r="E3044" s="116" t="s">
        <v>315</v>
      </c>
      <c r="F3044" s="116" t="s">
        <v>316</v>
      </c>
      <c r="G3044" s="116" t="s">
        <v>317</v>
      </c>
      <c r="H3044" s="116">
        <v>0.36</v>
      </c>
      <c r="I3044" s="116">
        <v>0.57999999999999996</v>
      </c>
      <c r="J3044" s="116" t="s">
        <v>268</v>
      </c>
      <c r="K3044" s="116">
        <v>4.2398484909479998E-2</v>
      </c>
      <c r="L3044" s="116">
        <v>3872.4947319050698</v>
      </c>
      <c r="M3044" s="116">
        <v>10.4248159405893</v>
      </c>
      <c r="N3044" s="116">
        <v>1.7013297492011601</v>
      </c>
      <c r="O3044" s="116">
        <v>0.4419964013412</v>
      </c>
      <c r="P3044" s="116">
        <v>7.213380369755E-2</v>
      </c>
      <c r="Q3044" s="116">
        <v>164.18790945272499</v>
      </c>
      <c r="R3044" s="116">
        <v>1310</v>
      </c>
      <c r="S3044" s="116" t="s">
        <v>318</v>
      </c>
      <c r="T3044" s="116">
        <v>1310</v>
      </c>
      <c r="U3044" s="116" t="s">
        <v>268</v>
      </c>
      <c r="V3044" s="116" t="s">
        <v>268</v>
      </c>
      <c r="Z3044" s="116">
        <v>0</v>
      </c>
      <c r="AA3044" s="116">
        <v>1</v>
      </c>
      <c r="AB3044" s="116">
        <v>0.4419964013412</v>
      </c>
      <c r="AC3044" s="116">
        <v>7.213380369755E-2</v>
      </c>
      <c r="AD3044" s="116">
        <v>164.187909452724</v>
      </c>
      <c r="AF3044" s="116">
        <v>-1</v>
      </c>
      <c r="AG3044" s="116">
        <v>-1</v>
      </c>
      <c r="AH3044" s="116">
        <v>-1</v>
      </c>
      <c r="AI3044" s="116">
        <v>-1</v>
      </c>
      <c r="AJ3044" s="116">
        <v>0</v>
      </c>
      <c r="AM3044" s="116" t="s">
        <v>319</v>
      </c>
      <c r="AN3044" s="116">
        <v>-1</v>
      </c>
      <c r="AQ3044" s="116">
        <v>778</v>
      </c>
      <c r="AR3044" s="116" t="s">
        <v>329</v>
      </c>
      <c r="AS3044" s="116" t="s">
        <v>250</v>
      </c>
      <c r="AT3044" s="116" t="s">
        <v>268</v>
      </c>
      <c r="AV3044" s="116">
        <v>69.555516993200399</v>
      </c>
      <c r="AW3044" s="116">
        <v>0.13316132150000001</v>
      </c>
    </row>
    <row r="3045" spans="1:49" x14ac:dyDescent="0.25">
      <c r="A3045" s="127">
        <v>210000</v>
      </c>
      <c r="B3045" s="127">
        <v>840000</v>
      </c>
      <c r="C3045" s="127">
        <v>840000</v>
      </c>
      <c r="D3045" s="116" t="s">
        <v>314</v>
      </c>
      <c r="E3045" s="116" t="s">
        <v>315</v>
      </c>
      <c r="F3045" s="116" t="s">
        <v>316</v>
      </c>
      <c r="G3045" s="116" t="s">
        <v>317</v>
      </c>
      <c r="H3045" s="116">
        <v>0.36</v>
      </c>
      <c r="I3045" s="116">
        <v>0.57999999999999996</v>
      </c>
      <c r="J3045" s="116" t="s">
        <v>268</v>
      </c>
      <c r="K3045" s="116">
        <v>5.2967612823620003E-2</v>
      </c>
      <c r="L3045" s="116">
        <v>3872.4947319050698</v>
      </c>
      <c r="M3045" s="116">
        <v>10.4248159405893</v>
      </c>
      <c r="N3045" s="116">
        <v>1.7013297492011601</v>
      </c>
      <c r="O3045" s="116">
        <v>0.55217761449863001</v>
      </c>
      <c r="P3045" s="116">
        <v>9.0115375440990006E-2</v>
      </c>
      <c r="Q3045" s="116">
        <v>205.116801621056</v>
      </c>
      <c r="R3045" s="116">
        <v>1310</v>
      </c>
      <c r="S3045" s="116" t="s">
        <v>318</v>
      </c>
      <c r="T3045" s="116">
        <v>1310</v>
      </c>
      <c r="U3045" s="116" t="s">
        <v>268</v>
      </c>
      <c r="V3045" s="116" t="s">
        <v>268</v>
      </c>
      <c r="Z3045" s="116">
        <v>0</v>
      </c>
      <c r="AA3045" s="116">
        <v>1</v>
      </c>
      <c r="AB3045" s="116">
        <v>0.55217761449863001</v>
      </c>
      <c r="AC3045" s="116">
        <v>9.0115375440990006E-2</v>
      </c>
      <c r="AD3045" s="116">
        <v>205.11680162105699</v>
      </c>
      <c r="AF3045" s="116">
        <v>-1</v>
      </c>
      <c r="AG3045" s="116">
        <v>-1</v>
      </c>
      <c r="AH3045" s="116">
        <v>-1</v>
      </c>
      <c r="AI3045" s="116">
        <v>-1</v>
      </c>
      <c r="AJ3045" s="116">
        <v>0</v>
      </c>
      <c r="AM3045" s="116" t="s">
        <v>319</v>
      </c>
      <c r="AN3045" s="116">
        <v>-1</v>
      </c>
      <c r="AQ3045" s="116">
        <v>778</v>
      </c>
      <c r="AR3045" s="116" t="s">
        <v>329</v>
      </c>
      <c r="AS3045" s="116" t="s">
        <v>250</v>
      </c>
      <c r="AT3045" s="116" t="s">
        <v>268</v>
      </c>
      <c r="AV3045" s="116">
        <v>60.178415833641097</v>
      </c>
      <c r="AW3045" s="116">
        <v>0.16635588130000001</v>
      </c>
    </row>
    <row r="3046" spans="1:49" x14ac:dyDescent="0.25">
      <c r="A3046" s="127">
        <v>210000</v>
      </c>
      <c r="B3046" s="127">
        <v>840000</v>
      </c>
      <c r="C3046" s="127">
        <v>840000</v>
      </c>
      <c r="D3046" s="116" t="s">
        <v>314</v>
      </c>
      <c r="E3046" s="116" t="s">
        <v>315</v>
      </c>
      <c r="F3046" s="116" t="s">
        <v>316</v>
      </c>
      <c r="G3046" s="116" t="s">
        <v>317</v>
      </c>
      <c r="H3046" s="116">
        <v>0.36</v>
      </c>
      <c r="I3046" s="116">
        <v>0.57999999999999996</v>
      </c>
      <c r="J3046" s="116" t="s">
        <v>268</v>
      </c>
      <c r="K3046" s="116">
        <v>0.61391891876723004</v>
      </c>
      <c r="L3046" s="116">
        <v>3804.4601309529298</v>
      </c>
      <c r="M3046" s="116">
        <v>10.3397005562099</v>
      </c>
      <c r="N3046" s="116">
        <v>1.5534484534169299</v>
      </c>
      <c r="O3046" s="116">
        <v>6.3477377858454096</v>
      </c>
      <c r="P3046" s="116">
        <v>0.95369139488235999</v>
      </c>
      <c r="Q3046" s="116">
        <v>2335.6300500876901</v>
      </c>
      <c r="R3046" s="116">
        <v>1210</v>
      </c>
      <c r="S3046" s="116" t="s">
        <v>318</v>
      </c>
      <c r="T3046" s="116">
        <v>1210</v>
      </c>
      <c r="U3046" s="116" t="s">
        <v>268</v>
      </c>
      <c r="V3046" s="116" t="s">
        <v>268</v>
      </c>
      <c r="Z3046" s="116">
        <v>0</v>
      </c>
      <c r="AA3046" s="116">
        <v>1</v>
      </c>
      <c r="AB3046" s="116">
        <v>6.3477377858454096</v>
      </c>
      <c r="AC3046" s="116">
        <v>0.95369139488235999</v>
      </c>
      <c r="AD3046" s="116">
        <v>2335.63005008768</v>
      </c>
      <c r="AF3046" s="116">
        <v>-1</v>
      </c>
      <c r="AG3046" s="116">
        <v>-1</v>
      </c>
      <c r="AH3046" s="116">
        <v>-1</v>
      </c>
      <c r="AI3046" s="116">
        <v>-1</v>
      </c>
      <c r="AJ3046" s="116">
        <v>0</v>
      </c>
      <c r="AM3046" s="116" t="s">
        <v>319</v>
      </c>
      <c r="AN3046" s="116">
        <v>-1</v>
      </c>
      <c r="AQ3046" s="116">
        <v>778</v>
      </c>
      <c r="AR3046" s="116" t="s">
        <v>329</v>
      </c>
      <c r="AS3046" s="116" t="s">
        <v>250</v>
      </c>
      <c r="AT3046" s="116" t="s">
        <v>268</v>
      </c>
      <c r="AV3046" s="116">
        <v>199.324976238983</v>
      </c>
      <c r="AW3046" s="116">
        <v>1.8942660585</v>
      </c>
    </row>
    <row r="3047" spans="1:49" x14ac:dyDescent="0.25">
      <c r="A3047" s="127">
        <v>210000</v>
      </c>
      <c r="B3047" s="127">
        <v>840000</v>
      </c>
      <c r="C3047" s="127">
        <v>840000</v>
      </c>
      <c r="D3047" s="116" t="s">
        <v>314</v>
      </c>
      <c r="E3047" s="116" t="s">
        <v>315</v>
      </c>
      <c r="F3047" s="116" t="s">
        <v>316</v>
      </c>
      <c r="G3047" s="116" t="s">
        <v>317</v>
      </c>
      <c r="H3047" s="116">
        <v>0.36</v>
      </c>
      <c r="I3047" s="116">
        <v>0.57999999999999996</v>
      </c>
      <c r="J3047" s="116" t="s">
        <v>268</v>
      </c>
      <c r="K3047" s="116">
        <v>3.8445348316299998E-3</v>
      </c>
      <c r="L3047" s="116">
        <v>3804.4601309529298</v>
      </c>
      <c r="M3047" s="116">
        <v>10.3397005562099</v>
      </c>
      <c r="N3047" s="116">
        <v>1.5534484534169299</v>
      </c>
      <c r="O3047" s="116">
        <v>3.9751338937010001E-2</v>
      </c>
      <c r="P3047" s="116">
        <v>5.9722866882999997E-3</v>
      </c>
      <c r="Q3047" s="116">
        <v>14.626379489011301</v>
      </c>
      <c r="R3047" s="116">
        <v>1310</v>
      </c>
      <c r="S3047" s="116" t="s">
        <v>318</v>
      </c>
      <c r="T3047" s="116">
        <v>1310</v>
      </c>
      <c r="U3047" s="116" t="s">
        <v>268</v>
      </c>
      <c r="V3047" s="116" t="s">
        <v>268</v>
      </c>
      <c r="Z3047" s="116">
        <v>0</v>
      </c>
      <c r="AA3047" s="116">
        <v>1</v>
      </c>
      <c r="AB3047" s="116">
        <v>3.9751338937010001E-2</v>
      </c>
      <c r="AC3047" s="116">
        <v>5.9722866882999997E-3</v>
      </c>
      <c r="AD3047" s="116">
        <v>14.626379489013001</v>
      </c>
      <c r="AF3047" s="116">
        <v>-1</v>
      </c>
      <c r="AG3047" s="116">
        <v>-1</v>
      </c>
      <c r="AH3047" s="116">
        <v>-1</v>
      </c>
      <c r="AI3047" s="116">
        <v>-1</v>
      </c>
      <c r="AJ3047" s="116">
        <v>0</v>
      </c>
      <c r="AM3047" s="116" t="s">
        <v>319</v>
      </c>
      <c r="AN3047" s="116">
        <v>-1</v>
      </c>
      <c r="AQ3047" s="116">
        <v>778</v>
      </c>
      <c r="AR3047" s="116" t="s">
        <v>329</v>
      </c>
      <c r="AS3047" s="116" t="s">
        <v>250</v>
      </c>
      <c r="AT3047" s="116" t="s">
        <v>268</v>
      </c>
      <c r="AV3047" s="116">
        <v>62.605138919877803</v>
      </c>
      <c r="AW3047" s="116">
        <v>1.18624327E-2</v>
      </c>
    </row>
    <row r="3048" spans="1:49" x14ac:dyDescent="0.25">
      <c r="A3048" s="127">
        <v>210000</v>
      </c>
      <c r="B3048" s="127">
        <v>840000</v>
      </c>
      <c r="C3048" s="127">
        <v>840000</v>
      </c>
      <c r="D3048" s="116" t="s">
        <v>314</v>
      </c>
      <c r="E3048" s="116" t="s">
        <v>315</v>
      </c>
      <c r="F3048" s="116" t="s">
        <v>316</v>
      </c>
      <c r="G3048" s="116" t="s">
        <v>317</v>
      </c>
      <c r="H3048" s="116">
        <v>0.36</v>
      </c>
      <c r="I3048" s="116">
        <v>0.57999999999999996</v>
      </c>
      <c r="J3048" s="116" t="s">
        <v>268</v>
      </c>
      <c r="K3048" s="116">
        <v>0.49280470375586999</v>
      </c>
      <c r="L3048" s="116">
        <v>3865.1231354402498</v>
      </c>
      <c r="M3048" s="116">
        <v>10.823175691743</v>
      </c>
      <c r="N3048" s="116">
        <v>1.75232431261203</v>
      </c>
      <c r="O3048" s="116">
        <v>5.3337118904672103</v>
      </c>
      <c r="P3048" s="116">
        <v>0.86355366376098996</v>
      </c>
      <c r="Q3048" s="116">
        <v>1904.7508617406099</v>
      </c>
      <c r="R3048" s="116">
        <v>1210</v>
      </c>
      <c r="S3048" s="116" t="s">
        <v>318</v>
      </c>
      <c r="T3048" s="116">
        <v>1210</v>
      </c>
      <c r="U3048" s="116" t="s">
        <v>268</v>
      </c>
      <c r="V3048" s="116" t="s">
        <v>268</v>
      </c>
      <c r="Z3048" s="116">
        <v>0</v>
      </c>
      <c r="AA3048" s="116">
        <v>1</v>
      </c>
      <c r="AB3048" s="116">
        <v>5.3337118904672103</v>
      </c>
      <c r="AC3048" s="116">
        <v>0.86355366376098996</v>
      </c>
      <c r="AD3048" s="116">
        <v>1904.7508617406099</v>
      </c>
      <c r="AF3048" s="116">
        <v>-1</v>
      </c>
      <c r="AG3048" s="116">
        <v>-1</v>
      </c>
      <c r="AH3048" s="116">
        <v>-1</v>
      </c>
      <c r="AI3048" s="116">
        <v>-1</v>
      </c>
      <c r="AJ3048" s="116">
        <v>0</v>
      </c>
      <c r="AM3048" s="116" t="s">
        <v>319</v>
      </c>
      <c r="AN3048" s="116">
        <v>-1</v>
      </c>
      <c r="AQ3048" s="116">
        <v>778</v>
      </c>
      <c r="AR3048" s="116" t="s">
        <v>329</v>
      </c>
      <c r="AS3048" s="116" t="s">
        <v>250</v>
      </c>
      <c r="AT3048" s="116" t="s">
        <v>268</v>
      </c>
      <c r="AV3048" s="116">
        <v>199.781141874036</v>
      </c>
      <c r="AW3048" s="116">
        <v>1.5448101068</v>
      </c>
    </row>
    <row r="3049" spans="1:49" x14ac:dyDescent="0.25">
      <c r="A3049" s="127">
        <v>210000</v>
      </c>
      <c r="B3049" s="127">
        <v>840000</v>
      </c>
      <c r="C3049" s="127">
        <v>840000</v>
      </c>
      <c r="D3049" s="116" t="s">
        <v>314</v>
      </c>
      <c r="E3049" s="116" t="s">
        <v>315</v>
      </c>
      <c r="F3049" s="116" t="s">
        <v>316</v>
      </c>
      <c r="G3049" s="116" t="s">
        <v>317</v>
      </c>
      <c r="H3049" s="116">
        <v>0.36</v>
      </c>
      <c r="I3049" s="116">
        <v>0.57999999999999996</v>
      </c>
      <c r="J3049" s="116" t="s">
        <v>268</v>
      </c>
      <c r="K3049" s="116">
        <v>6.7432106590970001E-2</v>
      </c>
      <c r="L3049" s="116">
        <v>3865.1231354402498</v>
      </c>
      <c r="M3049" s="116">
        <v>10.823175691743</v>
      </c>
      <c r="N3049" s="116">
        <v>1.75232431261203</v>
      </c>
      <c r="O3049" s="116">
        <v>0.72982953689850005</v>
      </c>
      <c r="P3049" s="116">
        <v>0.11816291983001</v>
      </c>
      <c r="Q3049" s="116">
        <v>260.633395256266</v>
      </c>
      <c r="R3049" s="116">
        <v>1310</v>
      </c>
      <c r="S3049" s="116" t="s">
        <v>318</v>
      </c>
      <c r="T3049" s="116">
        <v>1310</v>
      </c>
      <c r="U3049" s="116" t="s">
        <v>268</v>
      </c>
      <c r="V3049" s="116" t="s">
        <v>268</v>
      </c>
      <c r="Z3049" s="116">
        <v>0</v>
      </c>
      <c r="AA3049" s="116">
        <v>1</v>
      </c>
      <c r="AB3049" s="116">
        <v>0.72982953689850005</v>
      </c>
      <c r="AC3049" s="116">
        <v>0.11816291983001</v>
      </c>
      <c r="AD3049" s="116">
        <v>260.63339525626401</v>
      </c>
      <c r="AF3049" s="116">
        <v>-1</v>
      </c>
      <c r="AG3049" s="116">
        <v>-1</v>
      </c>
      <c r="AH3049" s="116">
        <v>-1</v>
      </c>
      <c r="AI3049" s="116">
        <v>-1</v>
      </c>
      <c r="AJ3049" s="116">
        <v>0</v>
      </c>
      <c r="AM3049" s="116" t="s">
        <v>319</v>
      </c>
      <c r="AN3049" s="116">
        <v>-1</v>
      </c>
      <c r="AQ3049" s="116">
        <v>778</v>
      </c>
      <c r="AR3049" s="116" t="s">
        <v>329</v>
      </c>
      <c r="AS3049" s="116" t="s">
        <v>250</v>
      </c>
      <c r="AT3049" s="116" t="s">
        <v>268</v>
      </c>
      <c r="AV3049" s="116">
        <v>66.080863566350502</v>
      </c>
      <c r="AW3049" s="116">
        <v>0.2113815047</v>
      </c>
    </row>
    <row r="3050" spans="1:49" x14ac:dyDescent="0.25">
      <c r="A3050" s="127">
        <v>210000</v>
      </c>
      <c r="B3050" s="127">
        <v>840000</v>
      </c>
      <c r="C3050" s="127">
        <v>840000</v>
      </c>
      <c r="D3050" s="116" t="s">
        <v>314</v>
      </c>
      <c r="E3050" s="116" t="s">
        <v>315</v>
      </c>
      <c r="F3050" s="116" t="s">
        <v>316</v>
      </c>
      <c r="G3050" s="116" t="s">
        <v>317</v>
      </c>
      <c r="H3050" s="116">
        <v>0.36</v>
      </c>
      <c r="I3050" s="116">
        <v>0.57999999999999996</v>
      </c>
      <c r="J3050" s="116" t="s">
        <v>268</v>
      </c>
      <c r="K3050" s="116">
        <v>5.7526643482150003E-2</v>
      </c>
      <c r="L3050" s="116">
        <v>3865.1231354402498</v>
      </c>
      <c r="M3050" s="116">
        <v>10.823175691743</v>
      </c>
      <c r="N3050" s="116">
        <v>1.75232431261203</v>
      </c>
      <c r="O3050" s="116">
        <v>0.62262096936361</v>
      </c>
      <c r="P3050" s="116">
        <v>0.10080533599674001</v>
      </c>
      <c r="Q3050" s="116">
        <v>222.34756062709599</v>
      </c>
      <c r="R3050" s="116">
        <v>1310</v>
      </c>
      <c r="S3050" s="116" t="s">
        <v>318</v>
      </c>
      <c r="T3050" s="116">
        <v>1310</v>
      </c>
      <c r="U3050" s="116" t="s">
        <v>268</v>
      </c>
      <c r="V3050" s="116" t="s">
        <v>268</v>
      </c>
      <c r="Z3050" s="116">
        <v>0</v>
      </c>
      <c r="AA3050" s="116">
        <v>1</v>
      </c>
      <c r="AB3050" s="116">
        <v>0.62262096936361</v>
      </c>
      <c r="AC3050" s="116">
        <v>0.10080533599674001</v>
      </c>
      <c r="AD3050" s="116">
        <v>222.34756062709701</v>
      </c>
      <c r="AF3050" s="116">
        <v>-1</v>
      </c>
      <c r="AG3050" s="116">
        <v>-1</v>
      </c>
      <c r="AH3050" s="116">
        <v>-1</v>
      </c>
      <c r="AI3050" s="116">
        <v>-1</v>
      </c>
      <c r="AJ3050" s="116">
        <v>0</v>
      </c>
      <c r="AM3050" s="116" t="s">
        <v>319</v>
      </c>
      <c r="AN3050" s="116">
        <v>-1</v>
      </c>
      <c r="AQ3050" s="116">
        <v>778</v>
      </c>
      <c r="AR3050" s="116" t="s">
        <v>329</v>
      </c>
      <c r="AS3050" s="116" t="s">
        <v>250</v>
      </c>
      <c r="AT3050" s="116" t="s">
        <v>268</v>
      </c>
      <c r="AV3050" s="116">
        <v>61.281830071594797</v>
      </c>
      <c r="AW3050" s="116">
        <v>0.1803305439</v>
      </c>
    </row>
    <row r="3051" spans="1:49" x14ac:dyDescent="0.25">
      <c r="A3051" s="127">
        <v>210000</v>
      </c>
      <c r="B3051" s="127">
        <v>840000</v>
      </c>
      <c r="C3051" s="127">
        <v>840000</v>
      </c>
      <c r="D3051" s="116" t="s">
        <v>314</v>
      </c>
      <c r="E3051" s="116" t="s">
        <v>315</v>
      </c>
      <c r="F3051" s="116" t="s">
        <v>316</v>
      </c>
      <c r="G3051" s="116" t="s">
        <v>317</v>
      </c>
      <c r="H3051" s="116">
        <v>0.36</v>
      </c>
      <c r="I3051" s="116">
        <v>0.57999999999999996</v>
      </c>
      <c r="J3051" s="116" t="s">
        <v>268</v>
      </c>
      <c r="K3051" s="116">
        <v>0.35748575238440999</v>
      </c>
      <c r="L3051" s="116">
        <v>3860.5567208745301</v>
      </c>
      <c r="M3051" s="116">
        <v>10.6742850067217</v>
      </c>
      <c r="N3051" s="116">
        <v>1.8271593732818801</v>
      </c>
      <c r="O3051" s="116">
        <v>3.8159048067936299</v>
      </c>
      <c r="P3051" s="116">
        <v>0.65318344328390998</v>
      </c>
      <c r="Q3051" s="116">
        <v>1380.0940239845499</v>
      </c>
      <c r="R3051" s="116">
        <v>1210</v>
      </c>
      <c r="S3051" s="116" t="s">
        <v>318</v>
      </c>
      <c r="T3051" s="116">
        <v>1210</v>
      </c>
      <c r="U3051" s="116" t="s">
        <v>268</v>
      </c>
      <c r="V3051" s="116" t="s">
        <v>268</v>
      </c>
      <c r="Z3051" s="116">
        <v>0</v>
      </c>
      <c r="AA3051" s="116">
        <v>1</v>
      </c>
      <c r="AB3051" s="116">
        <v>3.8159048067936299</v>
      </c>
      <c r="AC3051" s="116">
        <v>0.65318344328390998</v>
      </c>
      <c r="AD3051" s="116">
        <v>1380.0940239845499</v>
      </c>
      <c r="AF3051" s="116">
        <v>-1</v>
      </c>
      <c r="AG3051" s="116">
        <v>-1</v>
      </c>
      <c r="AH3051" s="116">
        <v>-1</v>
      </c>
      <c r="AI3051" s="116">
        <v>-1</v>
      </c>
      <c r="AJ3051" s="116">
        <v>0</v>
      </c>
      <c r="AM3051" s="116" t="s">
        <v>319</v>
      </c>
      <c r="AN3051" s="116">
        <v>-1</v>
      </c>
      <c r="AQ3051" s="116">
        <v>778</v>
      </c>
      <c r="AR3051" s="116" t="s">
        <v>329</v>
      </c>
      <c r="AS3051" s="116" t="s">
        <v>250</v>
      </c>
      <c r="AT3051" s="116" t="s">
        <v>268</v>
      </c>
      <c r="AV3051" s="116">
        <v>168.10354310562499</v>
      </c>
      <c r="AW3051" s="116">
        <v>1.1192976674999999</v>
      </c>
    </row>
    <row r="3052" spans="1:49" x14ac:dyDescent="0.25">
      <c r="A3052" s="127">
        <v>210000</v>
      </c>
      <c r="B3052" s="127">
        <v>840000</v>
      </c>
      <c r="C3052" s="127">
        <v>840000</v>
      </c>
      <c r="D3052" s="116" t="s">
        <v>314</v>
      </c>
      <c r="E3052" s="116" t="s">
        <v>315</v>
      </c>
      <c r="F3052" s="116" t="s">
        <v>316</v>
      </c>
      <c r="G3052" s="116" t="s">
        <v>317</v>
      </c>
      <c r="H3052" s="116">
        <v>0.36</v>
      </c>
      <c r="I3052" s="116">
        <v>0.57999999999999996</v>
      </c>
      <c r="J3052" s="116" t="s">
        <v>268</v>
      </c>
      <c r="K3052" s="116">
        <v>8.5251216714590003E-2</v>
      </c>
      <c r="L3052" s="116">
        <v>3860.5567208745301</v>
      </c>
      <c r="M3052" s="116">
        <v>10.6742850067217</v>
      </c>
      <c r="N3052" s="116">
        <v>1.8271593732818801</v>
      </c>
      <c r="O3052" s="116">
        <v>0.90999578438140005</v>
      </c>
      <c r="P3052" s="116">
        <v>0.15576755970375999</v>
      </c>
      <c r="Q3052" s="116">
        <v>329.11715765026798</v>
      </c>
      <c r="R3052" s="116">
        <v>1310</v>
      </c>
      <c r="S3052" s="116" t="s">
        <v>318</v>
      </c>
      <c r="T3052" s="116">
        <v>1310</v>
      </c>
      <c r="U3052" s="116" t="s">
        <v>268</v>
      </c>
      <c r="V3052" s="116" t="s">
        <v>268</v>
      </c>
      <c r="Z3052" s="116">
        <v>0</v>
      </c>
      <c r="AA3052" s="116">
        <v>1</v>
      </c>
      <c r="AB3052" s="116">
        <v>0.90999578438140005</v>
      </c>
      <c r="AC3052" s="116">
        <v>0.15576755970375999</v>
      </c>
      <c r="AD3052" s="116">
        <v>329.11715765026901</v>
      </c>
      <c r="AF3052" s="116">
        <v>-1</v>
      </c>
      <c r="AG3052" s="116">
        <v>-1</v>
      </c>
      <c r="AH3052" s="116">
        <v>-1</v>
      </c>
      <c r="AI3052" s="116">
        <v>-1</v>
      </c>
      <c r="AJ3052" s="116">
        <v>0</v>
      </c>
      <c r="AM3052" s="116" t="s">
        <v>319</v>
      </c>
      <c r="AN3052" s="116">
        <v>-1</v>
      </c>
      <c r="AQ3052" s="116">
        <v>778</v>
      </c>
      <c r="AR3052" s="116" t="s">
        <v>329</v>
      </c>
      <c r="AS3052" s="116" t="s">
        <v>250</v>
      </c>
      <c r="AT3052" s="116" t="s">
        <v>268</v>
      </c>
      <c r="AV3052" s="116">
        <v>89.271962774197704</v>
      </c>
      <c r="AW3052" s="116">
        <v>0.26692389100000002</v>
      </c>
    </row>
    <row r="3053" spans="1:49" x14ac:dyDescent="0.25">
      <c r="A3053" s="127">
        <v>210000</v>
      </c>
      <c r="B3053" s="127">
        <v>840000</v>
      </c>
      <c r="C3053" s="127">
        <v>840000</v>
      </c>
      <c r="D3053" s="116" t="s">
        <v>314</v>
      </c>
      <c r="E3053" s="116" t="s">
        <v>315</v>
      </c>
      <c r="F3053" s="116" t="s">
        <v>316</v>
      </c>
      <c r="G3053" s="116" t="s">
        <v>317</v>
      </c>
      <c r="H3053" s="116">
        <v>0.36</v>
      </c>
      <c r="I3053" s="116">
        <v>0.57999999999999996</v>
      </c>
      <c r="J3053" s="116" t="s">
        <v>268</v>
      </c>
      <c r="K3053" s="116">
        <v>2.2793187034839998E-2</v>
      </c>
      <c r="L3053" s="116">
        <v>3860.5567208745301</v>
      </c>
      <c r="M3053" s="116">
        <v>10.6742850067217</v>
      </c>
      <c r="N3053" s="116">
        <v>1.8271593732818801</v>
      </c>
      <c r="O3053" s="116">
        <v>0.24330097462146999</v>
      </c>
      <c r="P3053" s="116">
        <v>4.1646785337680001E-2</v>
      </c>
      <c r="Q3053" s="116">
        <v>87.994391397528801</v>
      </c>
      <c r="R3053" s="116">
        <v>1310</v>
      </c>
      <c r="S3053" s="116" t="s">
        <v>318</v>
      </c>
      <c r="T3053" s="116">
        <v>1310</v>
      </c>
      <c r="U3053" s="116" t="s">
        <v>268</v>
      </c>
      <c r="V3053" s="116" t="s">
        <v>268</v>
      </c>
      <c r="Z3053" s="116">
        <v>0</v>
      </c>
      <c r="AA3053" s="116">
        <v>1</v>
      </c>
      <c r="AB3053" s="116">
        <v>0.24330097462146999</v>
      </c>
      <c r="AC3053" s="116">
        <v>4.1646785337680001E-2</v>
      </c>
      <c r="AD3053" s="116">
        <v>87.994391397528801</v>
      </c>
      <c r="AF3053" s="116">
        <v>-1</v>
      </c>
      <c r="AG3053" s="116">
        <v>-1</v>
      </c>
      <c r="AH3053" s="116">
        <v>-1</v>
      </c>
      <c r="AI3053" s="116">
        <v>-1</v>
      </c>
      <c r="AJ3053" s="116">
        <v>0</v>
      </c>
      <c r="AM3053" s="116" t="s">
        <v>319</v>
      </c>
      <c r="AN3053" s="116">
        <v>-1</v>
      </c>
      <c r="AQ3053" s="116">
        <v>778</v>
      </c>
      <c r="AR3053" s="116" t="s">
        <v>329</v>
      </c>
      <c r="AS3053" s="116" t="s">
        <v>250</v>
      </c>
      <c r="AT3053" s="116" t="s">
        <v>268</v>
      </c>
      <c r="AV3053" s="116">
        <v>41.8978121282884</v>
      </c>
      <c r="AW3053" s="116">
        <v>7.1366092000000006E-2</v>
      </c>
    </row>
    <row r="3054" spans="1:49" x14ac:dyDescent="0.25">
      <c r="A3054" s="127">
        <v>210000</v>
      </c>
      <c r="B3054" s="127">
        <v>840000</v>
      </c>
      <c r="C3054" s="127">
        <v>840000</v>
      </c>
      <c r="D3054" s="116" t="s">
        <v>314</v>
      </c>
      <c r="E3054" s="116" t="s">
        <v>315</v>
      </c>
      <c r="F3054" s="116" t="s">
        <v>316</v>
      </c>
      <c r="G3054" s="116" t="s">
        <v>317</v>
      </c>
      <c r="H3054" s="116">
        <v>0.36</v>
      </c>
      <c r="I3054" s="116">
        <v>0.57999999999999996</v>
      </c>
      <c r="J3054" s="116" t="s">
        <v>268</v>
      </c>
      <c r="K3054" s="116">
        <v>6.4774353966320003E-2</v>
      </c>
      <c r="L3054" s="116">
        <v>3860.5567208745301</v>
      </c>
      <c r="M3054" s="116">
        <v>10.6742850067217</v>
      </c>
      <c r="N3054" s="116">
        <v>1.8271593732818801</v>
      </c>
      <c r="O3054" s="116">
        <v>0.69141991536278002</v>
      </c>
      <c r="P3054" s="116">
        <v>0.11835306799784</v>
      </c>
      <c r="Q3054" s="116">
        <v>250.06506754498599</v>
      </c>
      <c r="R3054" s="116">
        <v>1310</v>
      </c>
      <c r="S3054" s="116" t="s">
        <v>318</v>
      </c>
      <c r="T3054" s="116">
        <v>1310</v>
      </c>
      <c r="U3054" s="116" t="s">
        <v>268</v>
      </c>
      <c r="V3054" s="116" t="s">
        <v>268</v>
      </c>
      <c r="Z3054" s="116">
        <v>0</v>
      </c>
      <c r="AA3054" s="116">
        <v>1</v>
      </c>
      <c r="AB3054" s="116">
        <v>0.69141991536278002</v>
      </c>
      <c r="AC3054" s="116">
        <v>0.11835306799784</v>
      </c>
      <c r="AD3054" s="116">
        <v>250.06506754498599</v>
      </c>
      <c r="AF3054" s="116">
        <v>-1</v>
      </c>
      <c r="AG3054" s="116">
        <v>-1</v>
      </c>
      <c r="AH3054" s="116">
        <v>-1</v>
      </c>
      <c r="AI3054" s="116">
        <v>-1</v>
      </c>
      <c r="AJ3054" s="116">
        <v>0</v>
      </c>
      <c r="AM3054" s="116" t="s">
        <v>319</v>
      </c>
      <c r="AN3054" s="116">
        <v>-1</v>
      </c>
      <c r="AQ3054" s="116">
        <v>778</v>
      </c>
      <c r="AR3054" s="116" t="s">
        <v>329</v>
      </c>
      <c r="AS3054" s="116" t="s">
        <v>250</v>
      </c>
      <c r="AT3054" s="116" t="s">
        <v>268</v>
      </c>
      <c r="AV3054" s="116">
        <v>64.920990723976601</v>
      </c>
      <c r="AW3054" s="116">
        <v>0.2028102738</v>
      </c>
    </row>
    <row r="3055" spans="1:49" x14ac:dyDescent="0.25">
      <c r="A3055" s="127">
        <v>210000</v>
      </c>
      <c r="B3055" s="127">
        <v>840000</v>
      </c>
      <c r="C3055" s="127">
        <v>840000</v>
      </c>
      <c r="D3055" s="116" t="s">
        <v>314</v>
      </c>
      <c r="E3055" s="116" t="s">
        <v>315</v>
      </c>
      <c r="F3055" s="116" t="s">
        <v>316</v>
      </c>
      <c r="G3055" s="116" t="s">
        <v>317</v>
      </c>
      <c r="H3055" s="116">
        <v>0.36</v>
      </c>
      <c r="I3055" s="116">
        <v>0.57999999999999996</v>
      </c>
      <c r="J3055" s="116" t="s">
        <v>268</v>
      </c>
      <c r="K3055" s="116">
        <v>3.6377136418409999E-2</v>
      </c>
      <c r="L3055" s="116">
        <v>3860.5567208745301</v>
      </c>
      <c r="M3055" s="116">
        <v>10.6742850067217</v>
      </c>
      <c r="N3055" s="116">
        <v>1.8271593732818801</v>
      </c>
      <c r="O3055" s="116">
        <v>0.38829992185849999</v>
      </c>
      <c r="P3055" s="116">
        <v>6.6466825780050004E-2</v>
      </c>
      <c r="Q3055" s="116">
        <v>140.43599848626201</v>
      </c>
      <c r="R3055" s="116">
        <v>1310</v>
      </c>
      <c r="S3055" s="116" t="s">
        <v>318</v>
      </c>
      <c r="T3055" s="116">
        <v>1310</v>
      </c>
      <c r="U3055" s="116" t="s">
        <v>268</v>
      </c>
      <c r="V3055" s="116" t="s">
        <v>268</v>
      </c>
      <c r="Z3055" s="116">
        <v>0</v>
      </c>
      <c r="AA3055" s="116">
        <v>1</v>
      </c>
      <c r="AB3055" s="116">
        <v>0.38829992185849999</v>
      </c>
      <c r="AC3055" s="116">
        <v>6.6466825780050004E-2</v>
      </c>
      <c r="AD3055" s="116">
        <v>140.43599848626101</v>
      </c>
      <c r="AF3055" s="116">
        <v>-1</v>
      </c>
      <c r="AG3055" s="116">
        <v>-1</v>
      </c>
      <c r="AH3055" s="116">
        <v>-1</v>
      </c>
      <c r="AI3055" s="116">
        <v>-1</v>
      </c>
      <c r="AJ3055" s="116">
        <v>0</v>
      </c>
      <c r="AM3055" s="116" t="s">
        <v>319</v>
      </c>
      <c r="AN3055" s="116">
        <v>-1</v>
      </c>
      <c r="AQ3055" s="116">
        <v>778</v>
      </c>
      <c r="AR3055" s="116" t="s">
        <v>329</v>
      </c>
      <c r="AS3055" s="116" t="s">
        <v>250</v>
      </c>
      <c r="AT3055" s="116" t="s">
        <v>268</v>
      </c>
      <c r="AV3055" s="116">
        <v>49.8533668600816</v>
      </c>
      <c r="AW3055" s="116">
        <v>0.113897809</v>
      </c>
    </row>
    <row r="3056" spans="1:49" x14ac:dyDescent="0.25">
      <c r="A3056" s="127">
        <v>210000</v>
      </c>
      <c r="B3056" s="127">
        <v>840000</v>
      </c>
      <c r="C3056" s="127">
        <v>840000</v>
      </c>
      <c r="D3056" s="116" t="s">
        <v>314</v>
      </c>
      <c r="E3056" s="116" t="s">
        <v>315</v>
      </c>
      <c r="F3056" s="116" t="s">
        <v>316</v>
      </c>
      <c r="G3056" s="116" t="s">
        <v>317</v>
      </c>
      <c r="H3056" s="116">
        <v>0.36</v>
      </c>
      <c r="I3056" s="116">
        <v>0.57999999999999996</v>
      </c>
      <c r="J3056" s="116" t="s">
        <v>268</v>
      </c>
      <c r="K3056" s="116">
        <v>5.1081807080269999E-2</v>
      </c>
      <c r="L3056" s="116">
        <v>3860.5567208745301</v>
      </c>
      <c r="M3056" s="116">
        <v>10.6742850067217</v>
      </c>
      <c r="N3056" s="116">
        <v>1.8271593732818801</v>
      </c>
      <c r="O3056" s="116">
        <v>0.54526176743326005</v>
      </c>
      <c r="P3056" s="116">
        <v>9.33346026109E-2</v>
      </c>
      <c r="Q3056" s="116">
        <v>197.20421363818301</v>
      </c>
      <c r="R3056" s="116">
        <v>1310</v>
      </c>
      <c r="S3056" s="116" t="s">
        <v>318</v>
      </c>
      <c r="T3056" s="116">
        <v>1310</v>
      </c>
      <c r="U3056" s="116" t="s">
        <v>268</v>
      </c>
      <c r="V3056" s="116" t="s">
        <v>268</v>
      </c>
      <c r="Z3056" s="116">
        <v>0</v>
      </c>
      <c r="AA3056" s="116">
        <v>1</v>
      </c>
      <c r="AB3056" s="116">
        <v>0.54526176743326005</v>
      </c>
      <c r="AC3056" s="116">
        <v>9.33346026109E-2</v>
      </c>
      <c r="AD3056" s="116">
        <v>197.204213638185</v>
      </c>
      <c r="AF3056" s="116">
        <v>-1</v>
      </c>
      <c r="AG3056" s="116">
        <v>-1</v>
      </c>
      <c r="AH3056" s="116">
        <v>-1</v>
      </c>
      <c r="AI3056" s="116">
        <v>-1</v>
      </c>
      <c r="AJ3056" s="116">
        <v>0</v>
      </c>
      <c r="AM3056" s="116" t="s">
        <v>319</v>
      </c>
      <c r="AN3056" s="116">
        <v>-1</v>
      </c>
      <c r="AQ3056" s="116">
        <v>778</v>
      </c>
      <c r="AR3056" s="116" t="s">
        <v>329</v>
      </c>
      <c r="AS3056" s="116" t="s">
        <v>250</v>
      </c>
      <c r="AT3056" s="116" t="s">
        <v>268</v>
      </c>
      <c r="AV3056" s="116">
        <v>82.396831621076799</v>
      </c>
      <c r="AW3056" s="116">
        <v>0.15993853499999999</v>
      </c>
    </row>
    <row r="3057" spans="1:49" x14ac:dyDescent="0.25">
      <c r="A3057" s="127">
        <v>210000</v>
      </c>
      <c r="B3057" s="127">
        <v>840000</v>
      </c>
      <c r="C3057" s="127">
        <v>840000</v>
      </c>
      <c r="D3057" s="116" t="s">
        <v>314</v>
      </c>
      <c r="E3057" s="116" t="s">
        <v>315</v>
      </c>
      <c r="F3057" s="116" t="s">
        <v>316</v>
      </c>
      <c r="G3057" s="116" t="s">
        <v>317</v>
      </c>
      <c r="H3057" s="116">
        <v>0.36</v>
      </c>
      <c r="I3057" s="116">
        <v>0.57999999999999996</v>
      </c>
      <c r="J3057" s="116" t="s">
        <v>268</v>
      </c>
      <c r="K3057" s="116">
        <v>0.22660447061229999</v>
      </c>
      <c r="L3057" s="116">
        <v>3832.5161416547598</v>
      </c>
      <c r="M3057" s="116">
        <v>11.4603532726717</v>
      </c>
      <c r="N3057" s="116">
        <v>2.1226961615742801</v>
      </c>
      <c r="O3057" s="116">
        <v>2.5969672863837299</v>
      </c>
      <c r="P3057" s="116">
        <v>0.48101243996429999</v>
      </c>
      <c r="Q3057" s="116">
        <v>868.46529139277504</v>
      </c>
      <c r="R3057" s="116">
        <v>1210</v>
      </c>
      <c r="S3057" s="116" t="s">
        <v>318</v>
      </c>
      <c r="T3057" s="116">
        <v>1210</v>
      </c>
      <c r="U3057" s="116" t="s">
        <v>268</v>
      </c>
      <c r="V3057" s="116" t="s">
        <v>268</v>
      </c>
      <c r="Z3057" s="116">
        <v>0</v>
      </c>
      <c r="AA3057" s="116">
        <v>1</v>
      </c>
      <c r="AB3057" s="116">
        <v>2.5969672863837299</v>
      </c>
      <c r="AC3057" s="116">
        <v>0.48101243996429999</v>
      </c>
      <c r="AD3057" s="116">
        <v>868.46529139277504</v>
      </c>
      <c r="AF3057" s="116">
        <v>-1</v>
      </c>
      <c r="AG3057" s="116">
        <v>-1</v>
      </c>
      <c r="AH3057" s="116">
        <v>-1</v>
      </c>
      <c r="AI3057" s="116">
        <v>-1</v>
      </c>
      <c r="AJ3057" s="116">
        <v>0</v>
      </c>
      <c r="AM3057" s="116" t="s">
        <v>319</v>
      </c>
      <c r="AN3057" s="116">
        <v>-1</v>
      </c>
      <c r="AQ3057" s="116">
        <v>778</v>
      </c>
      <c r="AR3057" s="116" t="s">
        <v>329</v>
      </c>
      <c r="AS3057" s="116" t="s">
        <v>250</v>
      </c>
      <c r="AT3057" s="116" t="s">
        <v>268</v>
      </c>
      <c r="AV3057" s="116">
        <v>136.69376967416099</v>
      </c>
      <c r="AW3057" s="116">
        <v>0.70435141229999998</v>
      </c>
    </row>
    <row r="3058" spans="1:49" x14ac:dyDescent="0.25">
      <c r="A3058" s="127">
        <v>210000</v>
      </c>
      <c r="B3058" s="127">
        <v>840000</v>
      </c>
      <c r="C3058" s="127">
        <v>840000</v>
      </c>
      <c r="D3058" s="116" t="s">
        <v>314</v>
      </c>
      <c r="E3058" s="116" t="s">
        <v>315</v>
      </c>
      <c r="F3058" s="116" t="s">
        <v>316</v>
      </c>
      <c r="G3058" s="116" t="s">
        <v>317</v>
      </c>
      <c r="H3058" s="116">
        <v>0.36</v>
      </c>
      <c r="I3058" s="116">
        <v>0.57999999999999996</v>
      </c>
      <c r="J3058" s="116" t="s">
        <v>268</v>
      </c>
      <c r="K3058" s="116">
        <v>0.22678769701931001</v>
      </c>
      <c r="L3058" s="116">
        <v>3832.5161416547598</v>
      </c>
      <c r="M3058" s="116">
        <v>11.4603532726717</v>
      </c>
      <c r="N3058" s="116">
        <v>2.1226961615742801</v>
      </c>
      <c r="O3058" s="116">
        <v>2.5990671257370401</v>
      </c>
      <c r="P3058" s="116">
        <v>0.48140137395518001</v>
      </c>
      <c r="Q3058" s="116">
        <v>869.16750955524901</v>
      </c>
      <c r="R3058" s="116">
        <v>1310</v>
      </c>
      <c r="S3058" s="116" t="s">
        <v>318</v>
      </c>
      <c r="T3058" s="116">
        <v>1310</v>
      </c>
      <c r="U3058" s="116" t="s">
        <v>268</v>
      </c>
      <c r="V3058" s="116" t="s">
        <v>268</v>
      </c>
      <c r="Z3058" s="116">
        <v>0</v>
      </c>
      <c r="AA3058" s="116">
        <v>1</v>
      </c>
      <c r="AB3058" s="116">
        <v>2.5990671257370401</v>
      </c>
      <c r="AC3058" s="116">
        <v>0.48140137395518001</v>
      </c>
      <c r="AD3058" s="116">
        <v>869.16750955524901</v>
      </c>
      <c r="AF3058" s="116">
        <v>-1</v>
      </c>
      <c r="AG3058" s="116">
        <v>-1</v>
      </c>
      <c r="AH3058" s="116">
        <v>-1</v>
      </c>
      <c r="AI3058" s="116">
        <v>-1</v>
      </c>
      <c r="AJ3058" s="116">
        <v>0</v>
      </c>
      <c r="AM3058" s="116" t="s">
        <v>319</v>
      </c>
      <c r="AN3058" s="116">
        <v>-1</v>
      </c>
      <c r="AQ3058" s="116">
        <v>778</v>
      </c>
      <c r="AR3058" s="116" t="s">
        <v>329</v>
      </c>
      <c r="AS3058" s="116" t="s">
        <v>250</v>
      </c>
      <c r="AT3058" s="116" t="s">
        <v>268</v>
      </c>
      <c r="AV3058" s="116">
        <v>121.266769760505</v>
      </c>
      <c r="AW3058" s="116">
        <v>0.70492093229999997</v>
      </c>
    </row>
    <row r="3059" spans="1:49" x14ac:dyDescent="0.25">
      <c r="A3059" s="127">
        <v>210000</v>
      </c>
      <c r="B3059" s="127">
        <v>840000</v>
      </c>
      <c r="C3059" s="127">
        <v>840000</v>
      </c>
      <c r="D3059" s="116" t="s">
        <v>314</v>
      </c>
      <c r="E3059" s="116" t="s">
        <v>315</v>
      </c>
      <c r="F3059" s="116" t="s">
        <v>316</v>
      </c>
      <c r="G3059" s="116" t="s">
        <v>317</v>
      </c>
      <c r="H3059" s="116">
        <v>0.36</v>
      </c>
      <c r="I3059" s="116">
        <v>0.57999999999999996</v>
      </c>
      <c r="J3059" s="116" t="s">
        <v>268</v>
      </c>
      <c r="K3059" s="116">
        <v>0.16437128596725001</v>
      </c>
      <c r="L3059" s="116">
        <v>3832.5161416547598</v>
      </c>
      <c r="M3059" s="116">
        <v>11.4603532726717</v>
      </c>
      <c r="N3059" s="116">
        <v>2.1226961615742801</v>
      </c>
      <c r="O3059" s="116">
        <v>1.88375300506806</v>
      </c>
      <c r="P3059" s="116">
        <v>0.34891029779570998</v>
      </c>
      <c r="Q3059" s="116">
        <v>629.95560669404404</v>
      </c>
      <c r="R3059" s="116">
        <v>1310</v>
      </c>
      <c r="S3059" s="116" t="s">
        <v>318</v>
      </c>
      <c r="T3059" s="116">
        <v>1310</v>
      </c>
      <c r="U3059" s="116" t="s">
        <v>268</v>
      </c>
      <c r="V3059" s="116" t="s">
        <v>268</v>
      </c>
      <c r="Z3059" s="116">
        <v>0</v>
      </c>
      <c r="AA3059" s="116">
        <v>1</v>
      </c>
      <c r="AB3059" s="116">
        <v>1.88375300506806</v>
      </c>
      <c r="AC3059" s="116">
        <v>0.34891029779570998</v>
      </c>
      <c r="AD3059" s="116">
        <v>629.95560669404404</v>
      </c>
      <c r="AF3059" s="116">
        <v>-1</v>
      </c>
      <c r="AG3059" s="116">
        <v>-1</v>
      </c>
      <c r="AH3059" s="116">
        <v>-1</v>
      </c>
      <c r="AI3059" s="116">
        <v>-1</v>
      </c>
      <c r="AJ3059" s="116">
        <v>0</v>
      </c>
      <c r="AM3059" s="116" t="s">
        <v>319</v>
      </c>
      <c r="AN3059" s="116">
        <v>-1</v>
      </c>
      <c r="AQ3059" s="116">
        <v>778</v>
      </c>
      <c r="AR3059" s="116" t="s">
        <v>329</v>
      </c>
      <c r="AS3059" s="116" t="s">
        <v>250</v>
      </c>
      <c r="AT3059" s="116" t="s">
        <v>268</v>
      </c>
      <c r="AV3059" s="116">
        <v>105.566086709595</v>
      </c>
      <c r="AW3059" s="116">
        <v>0.51091290079999996</v>
      </c>
    </row>
    <row r="3060" spans="1:49" x14ac:dyDescent="0.25">
      <c r="A3060" s="127">
        <v>210000</v>
      </c>
      <c r="B3060" s="127">
        <v>840000</v>
      </c>
      <c r="C3060" s="127">
        <v>840000</v>
      </c>
      <c r="D3060" s="116" t="s">
        <v>314</v>
      </c>
      <c r="E3060" s="116" t="s">
        <v>315</v>
      </c>
      <c r="F3060" s="116" t="s">
        <v>316</v>
      </c>
      <c r="G3060" s="116" t="s">
        <v>317</v>
      </c>
      <c r="H3060" s="116">
        <v>0.36</v>
      </c>
      <c r="I3060" s="116">
        <v>0.57999999999999996</v>
      </c>
      <c r="J3060" s="116" t="s">
        <v>268</v>
      </c>
      <c r="K3060" s="116">
        <v>0.41482371924012001</v>
      </c>
      <c r="L3060" s="116">
        <v>3822.8942333015898</v>
      </c>
      <c r="M3060" s="116">
        <v>10.9262045132827</v>
      </c>
      <c r="N3060" s="116">
        <v>1.8477622347178499</v>
      </c>
      <c r="O3060" s="116">
        <v>4.5324487933782196</v>
      </c>
      <c r="P3060" s="116">
        <v>0.76649560247711002</v>
      </c>
      <c r="Q3060" s="116">
        <v>1585.8272041197999</v>
      </c>
      <c r="R3060" s="116">
        <v>1210</v>
      </c>
      <c r="S3060" s="116" t="s">
        <v>318</v>
      </c>
      <c r="T3060" s="116">
        <v>1210</v>
      </c>
      <c r="U3060" s="116" t="s">
        <v>268</v>
      </c>
      <c r="V3060" s="116" t="s">
        <v>268</v>
      </c>
      <c r="Z3060" s="116">
        <v>0</v>
      </c>
      <c r="AA3060" s="116">
        <v>1</v>
      </c>
      <c r="AB3060" s="116">
        <v>4.5324487933782196</v>
      </c>
      <c r="AC3060" s="116">
        <v>0.76649560247711002</v>
      </c>
      <c r="AD3060" s="116">
        <v>1585.8272041197999</v>
      </c>
      <c r="AF3060" s="116">
        <v>-1</v>
      </c>
      <c r="AG3060" s="116">
        <v>-1</v>
      </c>
      <c r="AH3060" s="116">
        <v>-1</v>
      </c>
      <c r="AI3060" s="116">
        <v>-1</v>
      </c>
      <c r="AJ3060" s="116">
        <v>0</v>
      </c>
      <c r="AM3060" s="116" t="s">
        <v>319</v>
      </c>
      <c r="AN3060" s="116">
        <v>-1</v>
      </c>
      <c r="AQ3060" s="116">
        <v>778</v>
      </c>
      <c r="AR3060" s="116" t="s">
        <v>329</v>
      </c>
      <c r="AS3060" s="116" t="s">
        <v>250</v>
      </c>
      <c r="AT3060" s="116" t="s">
        <v>268</v>
      </c>
      <c r="AV3060" s="116">
        <v>200.04380691395201</v>
      </c>
      <c r="AW3060" s="116">
        <v>1.2861534502</v>
      </c>
    </row>
    <row r="3061" spans="1:49" x14ac:dyDescent="0.25">
      <c r="A3061" s="127">
        <v>210000</v>
      </c>
      <c r="B3061" s="127">
        <v>840000</v>
      </c>
      <c r="C3061" s="127">
        <v>840000</v>
      </c>
      <c r="D3061" s="116" t="s">
        <v>314</v>
      </c>
      <c r="E3061" s="116" t="s">
        <v>315</v>
      </c>
      <c r="F3061" s="116" t="s">
        <v>316</v>
      </c>
      <c r="G3061" s="116" t="s">
        <v>317</v>
      </c>
      <c r="H3061" s="116">
        <v>0.36</v>
      </c>
      <c r="I3061" s="116">
        <v>0.57999999999999996</v>
      </c>
      <c r="J3061" s="116" t="s">
        <v>268</v>
      </c>
      <c r="K3061" s="116">
        <v>0.13343108634958001</v>
      </c>
      <c r="L3061" s="116">
        <v>3822.8942333015898</v>
      </c>
      <c r="M3061" s="116">
        <v>10.9262045132827</v>
      </c>
      <c r="N3061" s="116">
        <v>1.8477622347178499</v>
      </c>
      <c r="O3061" s="116">
        <v>1.4578953378849999</v>
      </c>
      <c r="P3061" s="116">
        <v>0.24654892229413</v>
      </c>
      <c r="Q3061" s="116">
        <v>510.09293054897603</v>
      </c>
      <c r="R3061" s="116">
        <v>1310</v>
      </c>
      <c r="S3061" s="116" t="s">
        <v>318</v>
      </c>
      <c r="T3061" s="116">
        <v>1310</v>
      </c>
      <c r="U3061" s="116" t="s">
        <v>268</v>
      </c>
      <c r="V3061" s="116" t="s">
        <v>268</v>
      </c>
      <c r="Z3061" s="116">
        <v>0</v>
      </c>
      <c r="AA3061" s="116">
        <v>1</v>
      </c>
      <c r="AB3061" s="116">
        <v>1.4578953378849999</v>
      </c>
      <c r="AC3061" s="116">
        <v>0.24654892229413</v>
      </c>
      <c r="AD3061" s="116">
        <v>510.09293054897603</v>
      </c>
      <c r="AF3061" s="116">
        <v>-1</v>
      </c>
      <c r="AG3061" s="116">
        <v>-1</v>
      </c>
      <c r="AH3061" s="116">
        <v>-1</v>
      </c>
      <c r="AI3061" s="116">
        <v>-1</v>
      </c>
      <c r="AJ3061" s="116">
        <v>0</v>
      </c>
      <c r="AM3061" s="116" t="s">
        <v>319</v>
      </c>
      <c r="AN3061" s="116">
        <v>-1</v>
      </c>
      <c r="AQ3061" s="116">
        <v>778</v>
      </c>
      <c r="AR3061" s="116" t="s">
        <v>329</v>
      </c>
      <c r="AS3061" s="116" t="s">
        <v>250</v>
      </c>
      <c r="AT3061" s="116" t="s">
        <v>268</v>
      </c>
      <c r="AV3061" s="116">
        <v>94.739448323582295</v>
      </c>
      <c r="AW3061" s="116">
        <v>0.41370067360000001</v>
      </c>
    </row>
    <row r="3062" spans="1:49" x14ac:dyDescent="0.25">
      <c r="A3062" s="127">
        <v>210000</v>
      </c>
      <c r="B3062" s="127">
        <v>840000</v>
      </c>
      <c r="C3062" s="127">
        <v>840000</v>
      </c>
      <c r="D3062" s="116" t="s">
        <v>314</v>
      </c>
      <c r="E3062" s="116" t="s">
        <v>315</v>
      </c>
      <c r="F3062" s="116" t="s">
        <v>316</v>
      </c>
      <c r="G3062" s="116" t="s">
        <v>317</v>
      </c>
      <c r="H3062" s="116">
        <v>0.36</v>
      </c>
      <c r="I3062" s="116">
        <v>0.57999999999999996</v>
      </c>
      <c r="J3062" s="116" t="s">
        <v>268</v>
      </c>
      <c r="K3062" s="116">
        <v>3.385384083029E-2</v>
      </c>
      <c r="L3062" s="116">
        <v>3822.8942333015898</v>
      </c>
      <c r="M3062" s="116">
        <v>10.9262045132827</v>
      </c>
      <c r="N3062" s="116">
        <v>1.8477622347178499</v>
      </c>
      <c r="O3062" s="116">
        <v>0.36989398847186999</v>
      </c>
      <c r="P3062" s="116">
        <v>6.2553848586350005E-2</v>
      </c>
      <c r="Q3062" s="116">
        <v>129.41965288522499</v>
      </c>
      <c r="R3062" s="116">
        <v>1310</v>
      </c>
      <c r="S3062" s="116" t="s">
        <v>318</v>
      </c>
      <c r="T3062" s="116">
        <v>1310</v>
      </c>
      <c r="U3062" s="116" t="s">
        <v>268</v>
      </c>
      <c r="V3062" s="116" t="s">
        <v>268</v>
      </c>
      <c r="Z3062" s="116">
        <v>0</v>
      </c>
      <c r="AA3062" s="116">
        <v>1</v>
      </c>
      <c r="AB3062" s="116">
        <v>0.36989398847186999</v>
      </c>
      <c r="AC3062" s="116">
        <v>6.2553848586350005E-2</v>
      </c>
      <c r="AD3062" s="116">
        <v>129.41965288522499</v>
      </c>
      <c r="AF3062" s="116">
        <v>-1</v>
      </c>
      <c r="AG3062" s="116">
        <v>-1</v>
      </c>
      <c r="AH3062" s="116">
        <v>-1</v>
      </c>
      <c r="AI3062" s="116">
        <v>-1</v>
      </c>
      <c r="AJ3062" s="116">
        <v>0</v>
      </c>
      <c r="AM3062" s="116" t="s">
        <v>319</v>
      </c>
      <c r="AN3062" s="116">
        <v>-1</v>
      </c>
      <c r="AQ3062" s="116">
        <v>778</v>
      </c>
      <c r="AR3062" s="116" t="s">
        <v>329</v>
      </c>
      <c r="AS3062" s="116" t="s">
        <v>250</v>
      </c>
      <c r="AT3062" s="116" t="s">
        <v>268</v>
      </c>
      <c r="AV3062" s="116">
        <v>65.406996076385795</v>
      </c>
      <c r="AW3062" s="116">
        <v>0.1049632221</v>
      </c>
    </row>
    <row r="3063" spans="1:49" x14ac:dyDescent="0.25">
      <c r="A3063" s="127">
        <v>210000</v>
      </c>
      <c r="B3063" s="127">
        <v>840000</v>
      </c>
      <c r="C3063" s="127">
        <v>840000</v>
      </c>
      <c r="D3063" s="116" t="s">
        <v>314</v>
      </c>
      <c r="E3063" s="116" t="s">
        <v>315</v>
      </c>
      <c r="F3063" s="116" t="s">
        <v>316</v>
      </c>
      <c r="G3063" s="116" t="s">
        <v>317</v>
      </c>
      <c r="H3063" s="116">
        <v>0.36</v>
      </c>
      <c r="I3063" s="116">
        <v>0.57999999999999996</v>
      </c>
      <c r="J3063" s="116" t="s">
        <v>268</v>
      </c>
      <c r="K3063" s="116">
        <v>3.2152444314720002E-2</v>
      </c>
      <c r="L3063" s="116">
        <v>3822.8942333015898</v>
      </c>
      <c r="M3063" s="116">
        <v>10.9262045132827</v>
      </c>
      <c r="N3063" s="116">
        <v>1.8477622347178499</v>
      </c>
      <c r="O3063" s="116">
        <v>0.35130418218456</v>
      </c>
      <c r="P3063" s="116">
        <v>5.9410072358599998E-2</v>
      </c>
      <c r="Q3063" s="116">
        <v>122.91539395729301</v>
      </c>
      <c r="R3063" s="116">
        <v>1310</v>
      </c>
      <c r="S3063" s="116" t="s">
        <v>318</v>
      </c>
      <c r="T3063" s="116">
        <v>1310</v>
      </c>
      <c r="U3063" s="116" t="s">
        <v>268</v>
      </c>
      <c r="V3063" s="116" t="s">
        <v>268</v>
      </c>
      <c r="Z3063" s="116">
        <v>0</v>
      </c>
      <c r="AA3063" s="116">
        <v>1</v>
      </c>
      <c r="AB3063" s="116">
        <v>0.35130418218456</v>
      </c>
      <c r="AC3063" s="116">
        <v>5.9410072358599998E-2</v>
      </c>
      <c r="AD3063" s="116">
        <v>122.915393957292</v>
      </c>
      <c r="AF3063" s="116">
        <v>-1</v>
      </c>
      <c r="AG3063" s="116">
        <v>-1</v>
      </c>
      <c r="AH3063" s="116">
        <v>-1</v>
      </c>
      <c r="AI3063" s="116">
        <v>-1</v>
      </c>
      <c r="AJ3063" s="116">
        <v>0</v>
      </c>
      <c r="AM3063" s="116" t="s">
        <v>319</v>
      </c>
      <c r="AN3063" s="116">
        <v>-1</v>
      </c>
      <c r="AQ3063" s="116">
        <v>778</v>
      </c>
      <c r="AR3063" s="116" t="s">
        <v>329</v>
      </c>
      <c r="AS3063" s="116" t="s">
        <v>250</v>
      </c>
      <c r="AT3063" s="116" t="s">
        <v>268</v>
      </c>
      <c r="AV3063" s="116">
        <v>66.021211014933897</v>
      </c>
      <c r="AW3063" s="116">
        <v>9.9688073000000002E-2</v>
      </c>
    </row>
    <row r="3064" spans="1:49" x14ac:dyDescent="0.25">
      <c r="A3064" s="127">
        <v>210000</v>
      </c>
      <c r="B3064" s="127">
        <v>840000</v>
      </c>
      <c r="C3064" s="127">
        <v>840000</v>
      </c>
      <c r="D3064" s="116" t="s">
        <v>314</v>
      </c>
      <c r="E3064" s="116" t="s">
        <v>315</v>
      </c>
      <c r="F3064" s="116" t="s">
        <v>316</v>
      </c>
      <c r="G3064" s="116" t="s">
        <v>317</v>
      </c>
      <c r="H3064" s="116">
        <v>0.36</v>
      </c>
      <c r="I3064" s="116">
        <v>0.57999999999999996</v>
      </c>
      <c r="J3064" s="116" t="s">
        <v>268</v>
      </c>
      <c r="K3064" s="116">
        <v>2.5248112791099999E-3</v>
      </c>
      <c r="L3064" s="116">
        <v>3822.8942333015898</v>
      </c>
      <c r="M3064" s="116">
        <v>10.9262045132827</v>
      </c>
      <c r="N3064" s="116">
        <v>1.8477622347178499</v>
      </c>
      <c r="O3064" s="116">
        <v>2.7586604393040001E-2</v>
      </c>
      <c r="P3064" s="116">
        <v>4.6652509313300002E-3</v>
      </c>
      <c r="Q3064" s="116">
        <v>9.65208647909974</v>
      </c>
      <c r="R3064" s="116">
        <v>1310</v>
      </c>
      <c r="S3064" s="116" t="s">
        <v>318</v>
      </c>
      <c r="T3064" s="116">
        <v>1310</v>
      </c>
      <c r="U3064" s="116" t="s">
        <v>268</v>
      </c>
      <c r="V3064" s="116" t="s">
        <v>268</v>
      </c>
      <c r="Z3064" s="116">
        <v>0</v>
      </c>
      <c r="AA3064" s="116">
        <v>1</v>
      </c>
      <c r="AB3064" s="116">
        <v>2.7586604393040001E-2</v>
      </c>
      <c r="AC3064" s="116">
        <v>4.6652509313300002E-3</v>
      </c>
      <c r="AD3064" s="116">
        <v>9.6520864791013405</v>
      </c>
      <c r="AF3064" s="116">
        <v>-1</v>
      </c>
      <c r="AG3064" s="116">
        <v>-1</v>
      </c>
      <c r="AH3064" s="116">
        <v>-1</v>
      </c>
      <c r="AI3064" s="116">
        <v>-1</v>
      </c>
      <c r="AJ3064" s="116">
        <v>0</v>
      </c>
      <c r="AM3064" s="116" t="s">
        <v>319</v>
      </c>
      <c r="AN3064" s="116">
        <v>-1</v>
      </c>
      <c r="AQ3064" s="116">
        <v>778</v>
      </c>
      <c r="AR3064" s="116" t="s">
        <v>329</v>
      </c>
      <c r="AS3064" s="116" t="s">
        <v>250</v>
      </c>
      <c r="AT3064" s="116" t="s">
        <v>268</v>
      </c>
      <c r="AV3064" s="116">
        <v>49.682830880931299</v>
      </c>
      <c r="AW3064" s="116">
        <v>7.8281318000000006E-3</v>
      </c>
    </row>
    <row r="3065" spans="1:49" x14ac:dyDescent="0.25">
      <c r="A3065" s="127">
        <v>210000</v>
      </c>
      <c r="B3065" s="127">
        <v>840000</v>
      </c>
      <c r="C3065" s="127">
        <v>840000</v>
      </c>
      <c r="D3065" s="116" t="s">
        <v>314</v>
      </c>
      <c r="E3065" s="116" t="s">
        <v>315</v>
      </c>
      <c r="F3065" s="116" t="s">
        <v>316</v>
      </c>
      <c r="G3065" s="116" t="s">
        <v>317</v>
      </c>
      <c r="H3065" s="116">
        <v>0.36</v>
      </c>
      <c r="I3065" s="116">
        <v>0.57999999999999996</v>
      </c>
      <c r="J3065" s="116" t="s">
        <v>268</v>
      </c>
      <c r="K3065" s="116">
        <v>9.7755163105999994E-4</v>
      </c>
      <c r="L3065" s="116">
        <v>3822.8942333015898</v>
      </c>
      <c r="M3065" s="116">
        <v>10.9262045132827</v>
      </c>
      <c r="N3065" s="116">
        <v>1.8477622347178499</v>
      </c>
      <c r="O3065" s="116">
        <v>1.068092904333E-2</v>
      </c>
      <c r="P3065" s="116">
        <v>1.80628298637E-3</v>
      </c>
      <c r="Q3065" s="116">
        <v>3.7370764931606</v>
      </c>
      <c r="R3065" s="116">
        <v>1310</v>
      </c>
      <c r="S3065" s="116" t="s">
        <v>318</v>
      </c>
      <c r="T3065" s="116">
        <v>1310</v>
      </c>
      <c r="U3065" s="116" t="s">
        <v>268</v>
      </c>
      <c r="V3065" s="116" t="s">
        <v>268</v>
      </c>
      <c r="Z3065" s="116">
        <v>0</v>
      </c>
      <c r="AA3065" s="116">
        <v>1</v>
      </c>
      <c r="AB3065" s="116">
        <v>1.068092904333E-2</v>
      </c>
      <c r="AC3065" s="116">
        <v>1.80628298637E-3</v>
      </c>
      <c r="AD3065" s="116">
        <v>3.7370764931622</v>
      </c>
      <c r="AF3065" s="116">
        <v>-1</v>
      </c>
      <c r="AG3065" s="116">
        <v>-1</v>
      </c>
      <c r="AH3065" s="116">
        <v>-1</v>
      </c>
      <c r="AI3065" s="116">
        <v>-1</v>
      </c>
      <c r="AJ3065" s="116">
        <v>0</v>
      </c>
      <c r="AM3065" s="116" t="s">
        <v>319</v>
      </c>
      <c r="AN3065" s="116">
        <v>-1</v>
      </c>
      <c r="AQ3065" s="116">
        <v>778</v>
      </c>
      <c r="AR3065" s="116" t="s">
        <v>329</v>
      </c>
      <c r="AS3065" s="116" t="s">
        <v>250</v>
      </c>
      <c r="AT3065" s="116" t="s">
        <v>268</v>
      </c>
      <c r="AV3065" s="116">
        <v>10.277367671577499</v>
      </c>
      <c r="AW3065" s="116">
        <v>3.0308812000000001E-3</v>
      </c>
    </row>
    <row r="3066" spans="1:49" x14ac:dyDescent="0.25">
      <c r="A3066" s="127">
        <v>210000</v>
      </c>
      <c r="B3066" s="127">
        <v>840000</v>
      </c>
      <c r="C3066" s="127">
        <v>840000</v>
      </c>
      <c r="D3066" s="116" t="s">
        <v>314</v>
      </c>
      <c r="E3066" s="116" t="s">
        <v>315</v>
      </c>
      <c r="F3066" s="116" t="s">
        <v>316</v>
      </c>
      <c r="G3066" s="116" t="s">
        <v>317</v>
      </c>
      <c r="H3066" s="116">
        <v>0.36</v>
      </c>
      <c r="I3066" s="116">
        <v>0.57999999999999996</v>
      </c>
      <c r="J3066" s="116" t="s">
        <v>268</v>
      </c>
      <c r="K3066" s="116">
        <v>0.22272712741758999</v>
      </c>
      <c r="L3066" s="116">
        <v>3853.6473738925702</v>
      </c>
      <c r="M3066" s="116">
        <v>10.518342524461101</v>
      </c>
      <c r="N3066" s="116">
        <v>1.8523175048801299</v>
      </c>
      <c r="O3066" s="116">
        <v>2.34272021566751</v>
      </c>
      <c r="P3066" s="116">
        <v>0.41256135692726997</v>
      </c>
      <c r="Q3066" s="116">
        <v>858.31180966743204</v>
      </c>
      <c r="R3066" s="116">
        <v>1210</v>
      </c>
      <c r="S3066" s="116" t="s">
        <v>318</v>
      </c>
      <c r="T3066" s="116">
        <v>1210</v>
      </c>
      <c r="U3066" s="116" t="s">
        <v>268</v>
      </c>
      <c r="V3066" s="116" t="s">
        <v>268</v>
      </c>
      <c r="Z3066" s="116">
        <v>0</v>
      </c>
      <c r="AA3066" s="116">
        <v>1</v>
      </c>
      <c r="AB3066" s="116">
        <v>2.34272021566751</v>
      </c>
      <c r="AC3066" s="116">
        <v>0.41256135692726997</v>
      </c>
      <c r="AD3066" s="116">
        <v>858.31180966743204</v>
      </c>
      <c r="AF3066" s="116">
        <v>-1</v>
      </c>
      <c r="AG3066" s="116">
        <v>-1</v>
      </c>
      <c r="AH3066" s="116">
        <v>-1</v>
      </c>
      <c r="AI3066" s="116">
        <v>-1</v>
      </c>
      <c r="AJ3066" s="116">
        <v>0</v>
      </c>
      <c r="AM3066" s="116" t="s">
        <v>319</v>
      </c>
      <c r="AN3066" s="116">
        <v>-1</v>
      </c>
      <c r="AQ3066" s="116">
        <v>778</v>
      </c>
      <c r="AR3066" s="116" t="s">
        <v>329</v>
      </c>
      <c r="AS3066" s="116" t="s">
        <v>250</v>
      </c>
      <c r="AT3066" s="116" t="s">
        <v>268</v>
      </c>
      <c r="AV3066" s="116">
        <v>136.071875075001</v>
      </c>
      <c r="AW3066" s="116">
        <v>0.69611663400000001</v>
      </c>
    </row>
    <row r="3067" spans="1:49" x14ac:dyDescent="0.25">
      <c r="A3067" s="127">
        <v>210000</v>
      </c>
      <c r="B3067" s="127">
        <v>840000</v>
      </c>
      <c r="C3067" s="127">
        <v>840000</v>
      </c>
      <c r="D3067" s="116" t="s">
        <v>314</v>
      </c>
      <c r="E3067" s="116" t="s">
        <v>315</v>
      </c>
      <c r="F3067" s="116" t="s">
        <v>316</v>
      </c>
      <c r="G3067" s="116" t="s">
        <v>317</v>
      </c>
      <c r="H3067" s="116">
        <v>0.36</v>
      </c>
      <c r="I3067" s="116">
        <v>0.57999999999999996</v>
      </c>
      <c r="J3067" s="116" t="s">
        <v>330</v>
      </c>
      <c r="K3067" s="116">
        <v>1.6999834875779999E-2</v>
      </c>
      <c r="L3067" s="116">
        <v>3853.6473738925702</v>
      </c>
      <c r="M3067" s="116">
        <v>10.518342524461101</v>
      </c>
      <c r="N3067" s="116">
        <v>1.8523175048801299</v>
      </c>
      <c r="O3067" s="116">
        <v>0.17881008608278001</v>
      </c>
      <c r="P3067" s="116">
        <v>3.1489091720479999E-2</v>
      </c>
      <c r="Q3067" s="116">
        <v>65.511369025676203</v>
      </c>
      <c r="R3067" s="116">
        <v>4110</v>
      </c>
      <c r="S3067" s="116" t="s">
        <v>331</v>
      </c>
      <c r="T3067" s="116">
        <v>4110</v>
      </c>
      <c r="U3067" s="116" t="s">
        <v>268</v>
      </c>
      <c r="V3067" s="116" t="s">
        <v>268</v>
      </c>
      <c r="Y3067" s="116" t="s">
        <v>330</v>
      </c>
      <c r="Z3067" s="116">
        <v>0</v>
      </c>
      <c r="AA3067" s="116">
        <v>1</v>
      </c>
      <c r="AB3067" s="116">
        <v>0.17881008608278001</v>
      </c>
      <c r="AC3067" s="116">
        <v>3.1489091720479999E-2</v>
      </c>
      <c r="AD3067" s="116">
        <v>65.511369025675407</v>
      </c>
      <c r="AF3067" s="116">
        <v>-1</v>
      </c>
      <c r="AG3067" s="116">
        <v>-1</v>
      </c>
      <c r="AH3067" s="116">
        <v>-1</v>
      </c>
      <c r="AI3067" s="116">
        <v>-1</v>
      </c>
      <c r="AJ3067" s="116">
        <v>0</v>
      </c>
      <c r="AM3067" s="116" t="s">
        <v>319</v>
      </c>
      <c r="AN3067" s="116">
        <v>-1</v>
      </c>
      <c r="AQ3067" s="116">
        <v>778</v>
      </c>
      <c r="AR3067" s="116" t="s">
        <v>329</v>
      </c>
      <c r="AS3067" s="116" t="s">
        <v>250</v>
      </c>
      <c r="AT3067" s="116" t="s">
        <v>268</v>
      </c>
      <c r="AV3067" s="116">
        <v>102.78521840186001</v>
      </c>
      <c r="AW3067" s="116">
        <v>5.31316862E-2</v>
      </c>
    </row>
    <row r="3068" spans="1:49" x14ac:dyDescent="0.25">
      <c r="A3068" s="127">
        <v>210000</v>
      </c>
      <c r="B3068" s="127">
        <v>840000</v>
      </c>
      <c r="C3068" s="127">
        <v>840000</v>
      </c>
      <c r="D3068" s="116" t="s">
        <v>314</v>
      </c>
      <c r="E3068" s="116" t="s">
        <v>315</v>
      </c>
      <c r="F3068" s="116" t="s">
        <v>316</v>
      </c>
      <c r="G3068" s="116" t="s">
        <v>317</v>
      </c>
      <c r="H3068" s="116">
        <v>0.36</v>
      </c>
      <c r="I3068" s="116">
        <v>0.57999999999999996</v>
      </c>
      <c r="J3068" s="116" t="s">
        <v>268</v>
      </c>
      <c r="K3068" s="116">
        <v>0.32168013296657999</v>
      </c>
      <c r="L3068" s="116">
        <v>3853.6473738925702</v>
      </c>
      <c r="M3068" s="116">
        <v>10.518342524461101</v>
      </c>
      <c r="N3068" s="116">
        <v>1.8523175048801299</v>
      </c>
      <c r="O3068" s="116">
        <v>3.3835418218567801</v>
      </c>
      <c r="P3068" s="116">
        <v>0.59585374126617996</v>
      </c>
      <c r="Q3068" s="116">
        <v>1239.6417996401001</v>
      </c>
      <c r="R3068" s="116">
        <v>1310</v>
      </c>
      <c r="S3068" s="116" t="s">
        <v>318</v>
      </c>
      <c r="T3068" s="116">
        <v>1310</v>
      </c>
      <c r="U3068" s="116" t="s">
        <v>268</v>
      </c>
      <c r="V3068" s="116" t="s">
        <v>268</v>
      </c>
      <c r="Z3068" s="116">
        <v>0</v>
      </c>
      <c r="AA3068" s="116">
        <v>1</v>
      </c>
      <c r="AB3068" s="116">
        <v>3.3835418218567801</v>
      </c>
      <c r="AC3068" s="116">
        <v>0.59585374126617996</v>
      </c>
      <c r="AD3068" s="116">
        <v>1239.6417996401001</v>
      </c>
      <c r="AF3068" s="116">
        <v>-1</v>
      </c>
      <c r="AG3068" s="116">
        <v>-1</v>
      </c>
      <c r="AH3068" s="116">
        <v>-1</v>
      </c>
      <c r="AI3068" s="116">
        <v>-1</v>
      </c>
      <c r="AJ3068" s="116">
        <v>0</v>
      </c>
      <c r="AM3068" s="116" t="s">
        <v>319</v>
      </c>
      <c r="AN3068" s="116">
        <v>-1</v>
      </c>
      <c r="AQ3068" s="116">
        <v>778</v>
      </c>
      <c r="AR3068" s="116" t="s">
        <v>329</v>
      </c>
      <c r="AS3068" s="116" t="s">
        <v>250</v>
      </c>
      <c r="AT3068" s="116" t="s">
        <v>268</v>
      </c>
      <c r="AV3068" s="116">
        <v>152.07494994994599</v>
      </c>
      <c r="AW3068" s="116">
        <v>1.0053866988</v>
      </c>
    </row>
    <row r="3069" spans="1:49" x14ac:dyDescent="0.25">
      <c r="A3069" s="127">
        <v>210000</v>
      </c>
      <c r="B3069" s="127">
        <v>840000</v>
      </c>
      <c r="C3069" s="127">
        <v>840000</v>
      </c>
      <c r="D3069" s="116" t="s">
        <v>314</v>
      </c>
      <c r="E3069" s="116" t="s">
        <v>315</v>
      </c>
      <c r="F3069" s="116" t="s">
        <v>316</v>
      </c>
      <c r="G3069" s="116" t="s">
        <v>317</v>
      </c>
      <c r="H3069" s="116">
        <v>0.36</v>
      </c>
      <c r="I3069" s="116">
        <v>0.57999999999999996</v>
      </c>
      <c r="J3069" s="116" t="s">
        <v>268</v>
      </c>
      <c r="K3069" s="116">
        <v>3.814090797071E-2</v>
      </c>
      <c r="L3069" s="116">
        <v>3853.6473738925702</v>
      </c>
      <c r="M3069" s="116">
        <v>10.518342524461101</v>
      </c>
      <c r="N3069" s="116">
        <v>1.8523175048801299</v>
      </c>
      <c r="O3069" s="116">
        <v>0.40117913422992002</v>
      </c>
      <c r="P3069" s="116">
        <v>7.0649071486170001E-2</v>
      </c>
      <c r="Q3069" s="116">
        <v>146.98160983922</v>
      </c>
      <c r="R3069" s="116">
        <v>1310</v>
      </c>
      <c r="S3069" s="116" t="s">
        <v>318</v>
      </c>
      <c r="T3069" s="116">
        <v>1310</v>
      </c>
      <c r="U3069" s="116" t="s">
        <v>268</v>
      </c>
      <c r="V3069" s="116" t="s">
        <v>268</v>
      </c>
      <c r="Z3069" s="116">
        <v>0</v>
      </c>
      <c r="AA3069" s="116">
        <v>1</v>
      </c>
      <c r="AB3069" s="116">
        <v>0.40117913422992002</v>
      </c>
      <c r="AC3069" s="116">
        <v>7.0649071486170001E-2</v>
      </c>
      <c r="AD3069" s="116">
        <v>193.40558315754001</v>
      </c>
      <c r="AF3069" s="116">
        <v>-1</v>
      </c>
      <c r="AG3069" s="116">
        <v>-1</v>
      </c>
      <c r="AH3069" s="116">
        <v>-1</v>
      </c>
      <c r="AI3069" s="116">
        <v>-1</v>
      </c>
      <c r="AJ3069" s="116">
        <v>0</v>
      </c>
      <c r="AM3069" s="116" t="s">
        <v>319</v>
      </c>
      <c r="AN3069" s="116">
        <v>-1</v>
      </c>
      <c r="AQ3069" s="116">
        <v>778</v>
      </c>
      <c r="AR3069" s="116" t="s">
        <v>329</v>
      </c>
      <c r="AS3069" s="116" t="s">
        <v>250</v>
      </c>
      <c r="AT3069" s="116" t="s">
        <v>268</v>
      </c>
      <c r="AV3069" s="116">
        <v>94.522208753969807</v>
      </c>
      <c r="AW3069" s="116">
        <v>0.1568577317</v>
      </c>
    </row>
    <row r="3070" spans="1:49" x14ac:dyDescent="0.25">
      <c r="A3070" s="127">
        <v>210000</v>
      </c>
      <c r="B3070" s="127">
        <v>840000</v>
      </c>
      <c r="C3070" s="127">
        <v>840000</v>
      </c>
      <c r="D3070" s="116" t="s">
        <v>314</v>
      </c>
      <c r="E3070" s="116" t="s">
        <v>315</v>
      </c>
      <c r="F3070" s="116" t="s">
        <v>316</v>
      </c>
      <c r="G3070" s="116" t="s">
        <v>317</v>
      </c>
      <c r="H3070" s="116">
        <v>0.36</v>
      </c>
      <c r="I3070" s="116">
        <v>0.57999999999999996</v>
      </c>
      <c r="J3070" s="116" t="s">
        <v>268</v>
      </c>
      <c r="K3070" s="116">
        <v>5.5847342883699998E-3</v>
      </c>
      <c r="L3070" s="116">
        <v>3853.6473738925702</v>
      </c>
      <c r="M3070" s="116">
        <v>10.518342524461101</v>
      </c>
      <c r="N3070" s="116">
        <v>1.8523175048801299</v>
      </c>
      <c r="O3070" s="116">
        <v>5.8742148153210001E-2</v>
      </c>
      <c r="P3070" s="116">
        <v>1.034470108245E-2</v>
      </c>
      <c r="Q3070" s="116">
        <v>21.521596624276398</v>
      </c>
      <c r="R3070" s="116">
        <v>1310</v>
      </c>
      <c r="S3070" s="116" t="s">
        <v>318</v>
      </c>
      <c r="T3070" s="116">
        <v>1310</v>
      </c>
      <c r="U3070" s="116" t="s">
        <v>268</v>
      </c>
      <c r="V3070" s="116" t="s">
        <v>268</v>
      </c>
      <c r="Z3070" s="116">
        <v>0</v>
      </c>
      <c r="AA3070" s="116">
        <v>1</v>
      </c>
      <c r="AB3070" s="116">
        <v>5.8742148153210001E-2</v>
      </c>
      <c r="AC3070" s="116">
        <v>1.034470108245E-2</v>
      </c>
      <c r="AD3070" s="116">
        <v>23.771950044204601</v>
      </c>
      <c r="AF3070" s="116">
        <v>-1</v>
      </c>
      <c r="AG3070" s="116">
        <v>-1</v>
      </c>
      <c r="AH3070" s="116">
        <v>-1</v>
      </c>
      <c r="AI3070" s="116">
        <v>-1</v>
      </c>
      <c r="AJ3070" s="116">
        <v>0</v>
      </c>
      <c r="AM3070" s="116" t="s">
        <v>319</v>
      </c>
      <c r="AN3070" s="116">
        <v>-1</v>
      </c>
      <c r="AQ3070" s="116">
        <v>778</v>
      </c>
      <c r="AR3070" s="116" t="s">
        <v>329</v>
      </c>
      <c r="AS3070" s="116" t="s">
        <v>250</v>
      </c>
      <c r="AT3070" s="116" t="s">
        <v>268</v>
      </c>
      <c r="AV3070" s="116">
        <v>19.767249265292701</v>
      </c>
      <c r="AW3070" s="116">
        <v>1.9279764800000002E-2</v>
      </c>
    </row>
    <row r="3071" spans="1:49" x14ac:dyDescent="0.25">
      <c r="A3071" s="127">
        <v>210000</v>
      </c>
      <c r="B3071" s="127">
        <v>840000</v>
      </c>
      <c r="C3071" s="127">
        <v>840000</v>
      </c>
      <c r="D3071" s="116" t="s">
        <v>314</v>
      </c>
      <c r="E3071" s="116" t="s">
        <v>315</v>
      </c>
      <c r="F3071" s="116" t="s">
        <v>316</v>
      </c>
      <c r="G3071" s="116" t="s">
        <v>317</v>
      </c>
      <c r="H3071" s="116">
        <v>0.36</v>
      </c>
      <c r="I3071" s="116">
        <v>0.57999999999999996</v>
      </c>
      <c r="J3071" s="116" t="s">
        <v>330</v>
      </c>
      <c r="K3071" s="116">
        <v>2.3282397313950001E-2</v>
      </c>
      <c r="L3071" s="116">
        <v>3544.9566528475898</v>
      </c>
      <c r="M3071" s="116">
        <v>8.8462579477795504</v>
      </c>
      <c r="N3071" s="116">
        <v>1.1888396602684701</v>
      </c>
      <c r="O3071" s="116">
        <v>0.20596209228195</v>
      </c>
      <c r="P3071" s="116">
        <v>2.7679037312959998E-2</v>
      </c>
      <c r="Q3071" s="116">
        <v>82.535089252352705</v>
      </c>
      <c r="R3071" s="116">
        <v>4110</v>
      </c>
      <c r="S3071" s="116" t="s">
        <v>331</v>
      </c>
      <c r="T3071" s="116">
        <v>4110</v>
      </c>
      <c r="U3071" s="116" t="s">
        <v>268</v>
      </c>
      <c r="V3071" s="116" t="s">
        <v>268</v>
      </c>
      <c r="Y3071" s="116" t="s">
        <v>330</v>
      </c>
      <c r="Z3071" s="116">
        <v>0</v>
      </c>
      <c r="AA3071" s="116">
        <v>1</v>
      </c>
      <c r="AB3071" s="116">
        <v>0.20596209228195</v>
      </c>
      <c r="AC3071" s="116">
        <v>2.7679037312959998E-2</v>
      </c>
      <c r="AD3071" s="116">
        <v>271.42677933141499</v>
      </c>
      <c r="AF3071" s="116">
        <v>-1</v>
      </c>
      <c r="AG3071" s="116">
        <v>-1</v>
      </c>
      <c r="AH3071" s="116">
        <v>-1</v>
      </c>
      <c r="AI3071" s="116">
        <v>-1</v>
      </c>
      <c r="AJ3071" s="116">
        <v>0</v>
      </c>
      <c r="AM3071" s="116" t="s">
        <v>319</v>
      </c>
      <c r="AN3071" s="116">
        <v>-1</v>
      </c>
      <c r="AQ3071" s="116">
        <v>778</v>
      </c>
      <c r="AR3071" s="116" t="s">
        <v>329</v>
      </c>
      <c r="AS3071" s="116" t="s">
        <v>250</v>
      </c>
      <c r="AT3071" s="116" t="s">
        <v>268</v>
      </c>
      <c r="AV3071" s="116">
        <v>55.849982347146202</v>
      </c>
      <c r="AW3071" s="116">
        <v>0.220135263</v>
      </c>
    </row>
    <row r="3072" spans="1:49" x14ac:dyDescent="0.25">
      <c r="A3072" s="127">
        <v>210000</v>
      </c>
      <c r="B3072" s="127">
        <v>840000</v>
      </c>
      <c r="C3072" s="127">
        <v>840000</v>
      </c>
      <c r="D3072" s="116" t="s">
        <v>314</v>
      </c>
      <c r="E3072" s="116" t="s">
        <v>315</v>
      </c>
      <c r="F3072" s="116" t="s">
        <v>316</v>
      </c>
      <c r="G3072" s="116" t="s">
        <v>317</v>
      </c>
      <c r="H3072" s="116">
        <v>0.36</v>
      </c>
      <c r="I3072" s="116">
        <v>0.57999999999999996</v>
      </c>
      <c r="J3072" s="116" t="s">
        <v>268</v>
      </c>
      <c r="K3072" s="116">
        <v>0.19887981349521999</v>
      </c>
      <c r="L3072" s="116">
        <v>3544.9566528475898</v>
      </c>
      <c r="M3072" s="116">
        <v>8.8462579477795504</v>
      </c>
      <c r="N3072" s="116">
        <v>1.1888396602684701</v>
      </c>
      <c r="O3072" s="116">
        <v>1.7593421307850501</v>
      </c>
      <c r="P3072" s="116">
        <v>0.23643620990992001</v>
      </c>
      <c r="Q3072" s="116">
        <v>705.02031796698896</v>
      </c>
      <c r="R3072" s="116">
        <v>1210</v>
      </c>
      <c r="S3072" s="116" t="s">
        <v>318</v>
      </c>
      <c r="T3072" s="116">
        <v>1210</v>
      </c>
      <c r="U3072" s="116" t="s">
        <v>268</v>
      </c>
      <c r="V3072" s="116" t="s">
        <v>268</v>
      </c>
      <c r="Z3072" s="116">
        <v>0</v>
      </c>
      <c r="AA3072" s="116">
        <v>1</v>
      </c>
      <c r="AB3072" s="116">
        <v>1.7593421307850501</v>
      </c>
      <c r="AC3072" s="116">
        <v>0.23643620990992001</v>
      </c>
      <c r="AD3072" s="116">
        <v>705.02031796698896</v>
      </c>
      <c r="AF3072" s="116">
        <v>-1</v>
      </c>
      <c r="AG3072" s="116">
        <v>-1</v>
      </c>
      <c r="AH3072" s="116">
        <v>-1</v>
      </c>
      <c r="AI3072" s="116">
        <v>-1</v>
      </c>
      <c r="AJ3072" s="116">
        <v>0</v>
      </c>
      <c r="AM3072" s="116" t="s">
        <v>319</v>
      </c>
      <c r="AN3072" s="116">
        <v>-1</v>
      </c>
      <c r="AQ3072" s="116">
        <v>778</v>
      </c>
      <c r="AR3072" s="116" t="s">
        <v>329</v>
      </c>
      <c r="AS3072" s="116" t="s">
        <v>250</v>
      </c>
      <c r="AT3072" s="116" t="s">
        <v>268</v>
      </c>
      <c r="AV3072" s="116">
        <v>117.387069956152</v>
      </c>
      <c r="AW3072" s="116">
        <v>0.57179263420000004</v>
      </c>
    </row>
    <row r="3073" spans="1:49" x14ac:dyDescent="0.25">
      <c r="A3073" s="127">
        <v>210000</v>
      </c>
      <c r="B3073" s="127">
        <v>840000</v>
      </c>
      <c r="C3073" s="127">
        <v>840000</v>
      </c>
      <c r="D3073" s="116" t="s">
        <v>314</v>
      </c>
      <c r="E3073" s="116" t="s">
        <v>315</v>
      </c>
      <c r="F3073" s="116" t="s">
        <v>316</v>
      </c>
      <c r="G3073" s="116" t="s">
        <v>317</v>
      </c>
      <c r="H3073" s="116">
        <v>0.36</v>
      </c>
      <c r="I3073" s="116">
        <v>0.57999999999999996</v>
      </c>
      <c r="J3073" s="116" t="s">
        <v>268</v>
      </c>
      <c r="K3073" s="116">
        <v>0.20055789300686</v>
      </c>
      <c r="L3073" s="116">
        <v>3381.7338376708599</v>
      </c>
      <c r="M3073" s="116">
        <v>8.5591602490042806</v>
      </c>
      <c r="N3073" s="116">
        <v>1.2271848246577799</v>
      </c>
      <c r="O3073" s="116">
        <v>1.71660714544843</v>
      </c>
      <c r="P3073" s="116">
        <v>0.24612160276336001</v>
      </c>
      <c r="Q3073" s="116">
        <v>678.23341319329802</v>
      </c>
      <c r="R3073" s="116">
        <v>1210</v>
      </c>
      <c r="S3073" s="116" t="s">
        <v>318</v>
      </c>
      <c r="T3073" s="116">
        <v>1210</v>
      </c>
      <c r="U3073" s="116" t="s">
        <v>268</v>
      </c>
      <c r="V3073" s="116" t="s">
        <v>268</v>
      </c>
      <c r="Z3073" s="116">
        <v>0</v>
      </c>
      <c r="AA3073" s="116">
        <v>1</v>
      </c>
      <c r="AB3073" s="116">
        <v>1.71660714544843</v>
      </c>
      <c r="AC3073" s="116">
        <v>0.24612160276336001</v>
      </c>
      <c r="AD3073" s="116">
        <v>678.23341319329802</v>
      </c>
      <c r="AF3073" s="116">
        <v>-1</v>
      </c>
      <c r="AG3073" s="116">
        <v>-1</v>
      </c>
      <c r="AH3073" s="116">
        <v>-1</v>
      </c>
      <c r="AI3073" s="116">
        <v>-1</v>
      </c>
      <c r="AJ3073" s="116">
        <v>0</v>
      </c>
      <c r="AM3073" s="116" t="s">
        <v>319</v>
      </c>
      <c r="AN3073" s="116">
        <v>-1</v>
      </c>
      <c r="AQ3073" s="116">
        <v>778</v>
      </c>
      <c r="AR3073" s="116" t="s">
        <v>329</v>
      </c>
      <c r="AS3073" s="116" t="s">
        <v>250</v>
      </c>
      <c r="AT3073" s="116" t="s">
        <v>268</v>
      </c>
      <c r="AV3073" s="116">
        <v>153.49323316624501</v>
      </c>
      <c r="AW3073" s="116">
        <v>0.55006765059999996</v>
      </c>
    </row>
    <row r="3074" spans="1:49" x14ac:dyDescent="0.25">
      <c r="A3074" s="127">
        <v>210000</v>
      </c>
      <c r="B3074" s="127">
        <v>840000</v>
      </c>
      <c r="C3074" s="127">
        <v>840000</v>
      </c>
      <c r="D3074" s="116" t="s">
        <v>314</v>
      </c>
      <c r="E3074" s="116" t="s">
        <v>315</v>
      </c>
      <c r="F3074" s="116" t="s">
        <v>316</v>
      </c>
      <c r="G3074" s="116" t="s">
        <v>317</v>
      </c>
      <c r="H3074" s="116">
        <v>0.36</v>
      </c>
      <c r="I3074" s="116">
        <v>0.57999999999999996</v>
      </c>
      <c r="J3074" s="116" t="s">
        <v>330</v>
      </c>
      <c r="K3074" s="116">
        <v>0.24951889540541999</v>
      </c>
      <c r="L3074" s="116">
        <v>3381.7338376708599</v>
      </c>
      <c r="M3074" s="116">
        <v>8.5591602490042806</v>
      </c>
      <c r="N3074" s="116">
        <v>1.2271848246577799</v>
      </c>
      <c r="O3074" s="116">
        <v>2.1356722109295698</v>
      </c>
      <c r="P3074" s="116">
        <v>0.30620580190690999</v>
      </c>
      <c r="Q3074" s="116">
        <v>843.80649173078302</v>
      </c>
      <c r="R3074" s="116">
        <v>4110</v>
      </c>
      <c r="S3074" s="116" t="s">
        <v>331</v>
      </c>
      <c r="T3074" s="116">
        <v>4110</v>
      </c>
      <c r="U3074" s="116" t="s">
        <v>268</v>
      </c>
      <c r="V3074" s="116" t="s">
        <v>268</v>
      </c>
      <c r="Y3074" s="116" t="s">
        <v>330</v>
      </c>
      <c r="Z3074" s="116">
        <v>0</v>
      </c>
      <c r="AA3074" s="116">
        <v>1</v>
      </c>
      <c r="AB3074" s="116">
        <v>2.1356722109295698</v>
      </c>
      <c r="AC3074" s="116">
        <v>0.30620580190690999</v>
      </c>
      <c r="AD3074" s="116">
        <v>843.80649173078302</v>
      </c>
      <c r="AF3074" s="116">
        <v>-1</v>
      </c>
      <c r="AG3074" s="116">
        <v>-1</v>
      </c>
      <c r="AH3074" s="116">
        <v>-1</v>
      </c>
      <c r="AI3074" s="116">
        <v>-1</v>
      </c>
      <c r="AJ3074" s="116">
        <v>0</v>
      </c>
      <c r="AM3074" s="116" t="s">
        <v>319</v>
      </c>
      <c r="AN3074" s="116">
        <v>-1</v>
      </c>
      <c r="AQ3074" s="116">
        <v>778</v>
      </c>
      <c r="AR3074" s="116" t="s">
        <v>329</v>
      </c>
      <c r="AS3074" s="116" t="s">
        <v>250</v>
      </c>
      <c r="AT3074" s="116" t="s">
        <v>268</v>
      </c>
      <c r="AV3074" s="116">
        <v>146.411722489097</v>
      </c>
      <c r="AW3074" s="116">
        <v>0.68435238580000002</v>
      </c>
    </row>
    <row r="3075" spans="1:49" x14ac:dyDescent="0.25">
      <c r="A3075" s="127">
        <v>210000</v>
      </c>
      <c r="B3075" s="127">
        <v>840000</v>
      </c>
      <c r="C3075" s="127">
        <v>840000</v>
      </c>
      <c r="D3075" s="116" t="s">
        <v>314</v>
      </c>
      <c r="E3075" s="116" t="s">
        <v>315</v>
      </c>
      <c r="F3075" s="116" t="s">
        <v>316</v>
      </c>
      <c r="G3075" s="116" t="s">
        <v>317</v>
      </c>
      <c r="H3075" s="116">
        <v>0.36</v>
      </c>
      <c r="I3075" s="116">
        <v>0.57999999999999996</v>
      </c>
      <c r="J3075" s="116" t="s">
        <v>268</v>
      </c>
      <c r="K3075" s="116">
        <v>0.16768666537068</v>
      </c>
      <c r="L3075" s="116">
        <v>3381.7338376708599</v>
      </c>
      <c r="M3075" s="116">
        <v>8.5591602490042806</v>
      </c>
      <c r="N3075" s="116">
        <v>1.2271848246577799</v>
      </c>
      <c r="O3075" s="116">
        <v>1.4352570405288601</v>
      </c>
      <c r="P3075" s="116">
        <v>0.20578253104037</v>
      </c>
      <c r="Q3075" s="116">
        <v>567.07167041024297</v>
      </c>
      <c r="R3075" s="116">
        <v>1310</v>
      </c>
      <c r="S3075" s="116" t="s">
        <v>318</v>
      </c>
      <c r="T3075" s="116">
        <v>1310</v>
      </c>
      <c r="U3075" s="116" t="s">
        <v>268</v>
      </c>
      <c r="V3075" s="116" t="s">
        <v>268</v>
      </c>
      <c r="Z3075" s="116">
        <v>0</v>
      </c>
      <c r="AA3075" s="116">
        <v>1</v>
      </c>
      <c r="AB3075" s="116">
        <v>1.4352570405288601</v>
      </c>
      <c r="AC3075" s="116">
        <v>0.20578253104037</v>
      </c>
      <c r="AD3075" s="116">
        <v>567.07167041024297</v>
      </c>
      <c r="AF3075" s="116">
        <v>-1</v>
      </c>
      <c r="AG3075" s="116">
        <v>-1</v>
      </c>
      <c r="AH3075" s="116">
        <v>-1</v>
      </c>
      <c r="AI3075" s="116">
        <v>-1</v>
      </c>
      <c r="AJ3075" s="116">
        <v>0</v>
      </c>
      <c r="AM3075" s="116" t="s">
        <v>319</v>
      </c>
      <c r="AN3075" s="116">
        <v>-1</v>
      </c>
      <c r="AQ3075" s="116">
        <v>778</v>
      </c>
      <c r="AR3075" s="116" t="s">
        <v>329</v>
      </c>
      <c r="AS3075" s="116" t="s">
        <v>250</v>
      </c>
      <c r="AT3075" s="116" t="s">
        <v>268</v>
      </c>
      <c r="AV3075" s="116">
        <v>104.804590156413</v>
      </c>
      <c r="AW3075" s="116">
        <v>0.45991214149999998</v>
      </c>
    </row>
    <row r="3076" spans="1:49" x14ac:dyDescent="0.25">
      <c r="A3076" s="127">
        <v>210000</v>
      </c>
      <c r="B3076" s="127">
        <v>840000</v>
      </c>
      <c r="C3076" s="127">
        <v>840000</v>
      </c>
      <c r="D3076" s="116" t="s">
        <v>314</v>
      </c>
      <c r="E3076" s="116" t="s">
        <v>315</v>
      </c>
      <c r="F3076" s="116" t="s">
        <v>316</v>
      </c>
      <c r="G3076" s="116" t="s">
        <v>317</v>
      </c>
      <c r="H3076" s="116">
        <v>0.36</v>
      </c>
      <c r="I3076" s="116">
        <v>0.57999999999999996</v>
      </c>
      <c r="J3076" s="116" t="s">
        <v>268</v>
      </c>
      <c r="K3076" s="116">
        <v>0.35037037644633001</v>
      </c>
      <c r="L3076" s="116">
        <v>3846.20520163113</v>
      </c>
      <c r="M3076" s="116">
        <v>11.162049626404499</v>
      </c>
      <c r="N3076" s="116">
        <v>1.95080200452537</v>
      </c>
      <c r="O3076" s="116">
        <v>3.9108515295160098</v>
      </c>
      <c r="P3076" s="116">
        <v>0.68350323269780999</v>
      </c>
      <c r="Q3076" s="116">
        <v>1347.5963643853399</v>
      </c>
      <c r="R3076" s="116">
        <v>1210</v>
      </c>
      <c r="S3076" s="116" t="s">
        <v>318</v>
      </c>
      <c r="T3076" s="116">
        <v>1210</v>
      </c>
      <c r="U3076" s="116" t="s">
        <v>268</v>
      </c>
      <c r="V3076" s="116" t="s">
        <v>268</v>
      </c>
      <c r="Z3076" s="116">
        <v>0</v>
      </c>
      <c r="AA3076" s="116">
        <v>1</v>
      </c>
      <c r="AB3076" s="116">
        <v>3.9108515295160098</v>
      </c>
      <c r="AC3076" s="116">
        <v>0.68350323269780999</v>
      </c>
      <c r="AD3076" s="116">
        <v>1347.5963643853399</v>
      </c>
      <c r="AF3076" s="116">
        <v>-1</v>
      </c>
      <c r="AG3076" s="116">
        <v>-1</v>
      </c>
      <c r="AH3076" s="116">
        <v>-1</v>
      </c>
      <c r="AI3076" s="116">
        <v>-1</v>
      </c>
      <c r="AJ3076" s="116">
        <v>0</v>
      </c>
      <c r="AM3076" s="116" t="s">
        <v>319</v>
      </c>
      <c r="AN3076" s="116">
        <v>-1</v>
      </c>
      <c r="AQ3076" s="116">
        <v>778</v>
      </c>
      <c r="AR3076" s="116" t="s">
        <v>329</v>
      </c>
      <c r="AS3076" s="116" t="s">
        <v>250</v>
      </c>
      <c r="AT3076" s="116" t="s">
        <v>268</v>
      </c>
      <c r="AV3076" s="116">
        <v>187.266932310952</v>
      </c>
      <c r="AW3076" s="116">
        <v>1.0929410903000001</v>
      </c>
    </row>
    <row r="3077" spans="1:49" x14ac:dyDescent="0.25">
      <c r="A3077" s="127">
        <v>210000</v>
      </c>
      <c r="B3077" s="127">
        <v>840000</v>
      </c>
      <c r="C3077" s="127">
        <v>840000</v>
      </c>
      <c r="D3077" s="116" t="s">
        <v>314</v>
      </c>
      <c r="E3077" s="116" t="s">
        <v>315</v>
      </c>
      <c r="F3077" s="116" t="s">
        <v>316</v>
      </c>
      <c r="G3077" s="116" t="s">
        <v>317</v>
      </c>
      <c r="H3077" s="116">
        <v>0.36</v>
      </c>
      <c r="I3077" s="116">
        <v>0.57999999999999996</v>
      </c>
      <c r="J3077" s="116" t="s">
        <v>268</v>
      </c>
      <c r="K3077" s="116">
        <v>0.13976980103459999</v>
      </c>
      <c r="L3077" s="116">
        <v>3846.20520163113</v>
      </c>
      <c r="M3077" s="116">
        <v>11.162049626404499</v>
      </c>
      <c r="N3077" s="116">
        <v>1.95080200452537</v>
      </c>
      <c r="O3077" s="116">
        <v>1.5601174554209301</v>
      </c>
      <c r="P3077" s="116">
        <v>0.27266320803041</v>
      </c>
      <c r="Q3077" s="116">
        <v>537.58333577023802</v>
      </c>
      <c r="R3077" s="116">
        <v>1310</v>
      </c>
      <c r="S3077" s="116" t="s">
        <v>318</v>
      </c>
      <c r="T3077" s="116">
        <v>1310</v>
      </c>
      <c r="U3077" s="116" t="s">
        <v>268</v>
      </c>
      <c r="V3077" s="116" t="s">
        <v>268</v>
      </c>
      <c r="Z3077" s="116">
        <v>0</v>
      </c>
      <c r="AA3077" s="116">
        <v>1</v>
      </c>
      <c r="AB3077" s="116">
        <v>1.5601174554209301</v>
      </c>
      <c r="AC3077" s="116">
        <v>0.27266320803041</v>
      </c>
      <c r="AD3077" s="116">
        <v>537.58333577023802</v>
      </c>
      <c r="AF3077" s="116">
        <v>-1</v>
      </c>
      <c r="AG3077" s="116">
        <v>-1</v>
      </c>
      <c r="AH3077" s="116">
        <v>-1</v>
      </c>
      <c r="AI3077" s="116">
        <v>-1</v>
      </c>
      <c r="AJ3077" s="116">
        <v>0</v>
      </c>
      <c r="AM3077" s="116" t="s">
        <v>319</v>
      </c>
      <c r="AN3077" s="116">
        <v>-1</v>
      </c>
      <c r="AQ3077" s="116">
        <v>778</v>
      </c>
      <c r="AR3077" s="116" t="s">
        <v>329</v>
      </c>
      <c r="AS3077" s="116" t="s">
        <v>250</v>
      </c>
      <c r="AT3077" s="116" t="s">
        <v>268</v>
      </c>
      <c r="AV3077" s="116">
        <v>95.173217599121799</v>
      </c>
      <c r="AW3077" s="116">
        <v>0.43599621719999998</v>
      </c>
    </row>
    <row r="3078" spans="1:49" x14ac:dyDescent="0.25">
      <c r="A3078" s="127">
        <v>210000</v>
      </c>
      <c r="B3078" s="127">
        <v>840000</v>
      </c>
      <c r="C3078" s="127">
        <v>840000</v>
      </c>
      <c r="D3078" s="116" t="s">
        <v>314</v>
      </c>
      <c r="E3078" s="116" t="s">
        <v>315</v>
      </c>
      <c r="F3078" s="116" t="s">
        <v>316</v>
      </c>
      <c r="G3078" s="116" t="s">
        <v>317</v>
      </c>
      <c r="H3078" s="116">
        <v>0.36</v>
      </c>
      <c r="I3078" s="116">
        <v>0.57999999999999996</v>
      </c>
      <c r="J3078" s="116" t="s">
        <v>268</v>
      </c>
      <c r="K3078" s="116">
        <v>4.8258846120069997E-2</v>
      </c>
      <c r="L3078" s="116">
        <v>3846.20520163113</v>
      </c>
      <c r="M3078" s="116">
        <v>11.162049626404499</v>
      </c>
      <c r="N3078" s="116">
        <v>1.95080200452537</v>
      </c>
      <c r="O3078" s="116">
        <v>0.53866763530523998</v>
      </c>
      <c r="P3078" s="116">
        <v>9.4143453747110001E-2</v>
      </c>
      <c r="Q3078" s="116">
        <v>185.61342497172899</v>
      </c>
      <c r="R3078" s="116">
        <v>1310</v>
      </c>
      <c r="S3078" s="116" t="s">
        <v>318</v>
      </c>
      <c r="T3078" s="116">
        <v>1310</v>
      </c>
      <c r="U3078" s="116" t="s">
        <v>268</v>
      </c>
      <c r="V3078" s="116" t="s">
        <v>268</v>
      </c>
      <c r="Z3078" s="116">
        <v>0</v>
      </c>
      <c r="AA3078" s="116">
        <v>1</v>
      </c>
      <c r="AB3078" s="116">
        <v>0.53866763530523998</v>
      </c>
      <c r="AC3078" s="116">
        <v>9.4143453747110001E-2</v>
      </c>
      <c r="AD3078" s="116">
        <v>185.61342497173001</v>
      </c>
      <c r="AF3078" s="116">
        <v>-1</v>
      </c>
      <c r="AG3078" s="116">
        <v>-1</v>
      </c>
      <c r="AH3078" s="116">
        <v>-1</v>
      </c>
      <c r="AI3078" s="116">
        <v>-1</v>
      </c>
      <c r="AJ3078" s="116">
        <v>0</v>
      </c>
      <c r="AM3078" s="116" t="s">
        <v>319</v>
      </c>
      <c r="AN3078" s="116">
        <v>-1</v>
      </c>
      <c r="AQ3078" s="116">
        <v>778</v>
      </c>
      <c r="AR3078" s="116" t="s">
        <v>329</v>
      </c>
      <c r="AS3078" s="116" t="s">
        <v>250</v>
      </c>
      <c r="AT3078" s="116" t="s">
        <v>268</v>
      </c>
      <c r="AV3078" s="116">
        <v>65.468345764023496</v>
      </c>
      <c r="AW3078" s="116">
        <v>0.1505380576</v>
      </c>
    </row>
    <row r="3079" spans="1:49" x14ac:dyDescent="0.25">
      <c r="A3079" s="127">
        <v>210000</v>
      </c>
      <c r="B3079" s="127">
        <v>840000</v>
      </c>
      <c r="C3079" s="127">
        <v>840000</v>
      </c>
      <c r="D3079" s="116" t="s">
        <v>314</v>
      </c>
      <c r="E3079" s="116" t="s">
        <v>315</v>
      </c>
      <c r="F3079" s="116" t="s">
        <v>316</v>
      </c>
      <c r="G3079" s="116" t="s">
        <v>317</v>
      </c>
      <c r="H3079" s="116">
        <v>0.36</v>
      </c>
      <c r="I3079" s="116">
        <v>0.57999999999999996</v>
      </c>
      <c r="J3079" s="116" t="s">
        <v>268</v>
      </c>
      <c r="K3079" s="116">
        <v>2.288885476307E-2</v>
      </c>
      <c r="L3079" s="116">
        <v>3846.20520163113</v>
      </c>
      <c r="M3079" s="116">
        <v>11.162049626404499</v>
      </c>
      <c r="N3079" s="116">
        <v>1.95080200452537</v>
      </c>
      <c r="O3079" s="116">
        <v>0.25548653275702998</v>
      </c>
      <c r="P3079" s="116">
        <v>4.46516237531E-2</v>
      </c>
      <c r="Q3079" s="116">
        <v>88.035232249126295</v>
      </c>
      <c r="R3079" s="116">
        <v>1310</v>
      </c>
      <c r="S3079" s="116" t="s">
        <v>318</v>
      </c>
      <c r="T3079" s="116">
        <v>1310</v>
      </c>
      <c r="U3079" s="116" t="s">
        <v>268</v>
      </c>
      <c r="V3079" s="116" t="s">
        <v>268</v>
      </c>
      <c r="Z3079" s="116">
        <v>0</v>
      </c>
      <c r="AA3079" s="116">
        <v>1</v>
      </c>
      <c r="AB3079" s="116">
        <v>0.25548653275702998</v>
      </c>
      <c r="AC3079" s="116">
        <v>4.46516237531E-2</v>
      </c>
      <c r="AD3079" s="116">
        <v>88.035232249125897</v>
      </c>
      <c r="AF3079" s="116">
        <v>-1</v>
      </c>
      <c r="AG3079" s="116">
        <v>-1</v>
      </c>
      <c r="AH3079" s="116">
        <v>-1</v>
      </c>
      <c r="AI3079" s="116">
        <v>-1</v>
      </c>
      <c r="AJ3079" s="116">
        <v>0</v>
      </c>
      <c r="AM3079" s="116" t="s">
        <v>319</v>
      </c>
      <c r="AN3079" s="116">
        <v>-1</v>
      </c>
      <c r="AQ3079" s="116">
        <v>778</v>
      </c>
      <c r="AR3079" s="116" t="s">
        <v>329</v>
      </c>
      <c r="AS3079" s="116" t="s">
        <v>250</v>
      </c>
      <c r="AT3079" s="116" t="s">
        <v>268</v>
      </c>
      <c r="AV3079" s="116">
        <v>41.1907143808439</v>
      </c>
      <c r="AW3079" s="116">
        <v>7.1399215099999996E-2</v>
      </c>
    </row>
    <row r="3080" spans="1:49" x14ac:dyDescent="0.25">
      <c r="A3080" s="127">
        <v>210000</v>
      </c>
      <c r="B3080" s="127">
        <v>840000</v>
      </c>
      <c r="C3080" s="127">
        <v>840000</v>
      </c>
      <c r="D3080" s="116" t="s">
        <v>314</v>
      </c>
      <c r="E3080" s="116" t="s">
        <v>315</v>
      </c>
      <c r="F3080" s="116" t="s">
        <v>316</v>
      </c>
      <c r="G3080" s="116" t="s">
        <v>317</v>
      </c>
      <c r="H3080" s="116">
        <v>0.36</v>
      </c>
      <c r="I3080" s="116">
        <v>0.57999999999999996</v>
      </c>
      <c r="J3080" s="116" t="s">
        <v>268</v>
      </c>
      <c r="K3080" s="116">
        <v>5.6475575464919998E-2</v>
      </c>
      <c r="L3080" s="116">
        <v>3846.20520163113</v>
      </c>
      <c r="M3080" s="116">
        <v>11.162049626404499</v>
      </c>
      <c r="N3080" s="116">
        <v>1.95080200452537</v>
      </c>
      <c r="O3080" s="116">
        <v>0.63038317601923</v>
      </c>
      <c r="P3080" s="116">
        <v>0.11017266582368999</v>
      </c>
      <c r="Q3080" s="116">
        <v>217.21665211830199</v>
      </c>
      <c r="R3080" s="116">
        <v>1310</v>
      </c>
      <c r="S3080" s="116" t="s">
        <v>318</v>
      </c>
      <c r="T3080" s="116">
        <v>1310</v>
      </c>
      <c r="U3080" s="116" t="s">
        <v>268</v>
      </c>
      <c r="V3080" s="116" t="s">
        <v>268</v>
      </c>
      <c r="Z3080" s="116">
        <v>0</v>
      </c>
      <c r="AA3080" s="116">
        <v>1</v>
      </c>
      <c r="AB3080" s="116">
        <v>0.63038317601923</v>
      </c>
      <c r="AC3080" s="116">
        <v>0.11017266582368999</v>
      </c>
      <c r="AD3080" s="116">
        <v>217.21665211830199</v>
      </c>
      <c r="AF3080" s="116">
        <v>-1</v>
      </c>
      <c r="AG3080" s="116">
        <v>-1</v>
      </c>
      <c r="AH3080" s="116">
        <v>-1</v>
      </c>
      <c r="AI3080" s="116">
        <v>-1</v>
      </c>
      <c r="AJ3080" s="116">
        <v>0</v>
      </c>
      <c r="AM3080" s="116" t="s">
        <v>319</v>
      </c>
      <c r="AN3080" s="116">
        <v>-1</v>
      </c>
      <c r="AQ3080" s="116">
        <v>778</v>
      </c>
      <c r="AR3080" s="116" t="s">
        <v>329</v>
      </c>
      <c r="AS3080" s="116" t="s">
        <v>250</v>
      </c>
      <c r="AT3080" s="116" t="s">
        <v>268</v>
      </c>
      <c r="AV3080" s="116">
        <v>84.766445558315596</v>
      </c>
      <c r="AW3080" s="116">
        <v>0.17616922309999999</v>
      </c>
    </row>
    <row r="3081" spans="1:49" x14ac:dyDescent="0.25">
      <c r="A3081" s="127">
        <v>210000</v>
      </c>
      <c r="B3081" s="127">
        <v>840000</v>
      </c>
      <c r="C3081" s="127">
        <v>840000</v>
      </c>
      <c r="D3081" s="116" t="s">
        <v>314</v>
      </c>
      <c r="E3081" s="116" t="s">
        <v>315</v>
      </c>
      <c r="F3081" s="116" t="s">
        <v>316</v>
      </c>
      <c r="G3081" s="116" t="s">
        <v>317</v>
      </c>
      <c r="H3081" s="116">
        <v>0.36</v>
      </c>
      <c r="I3081" s="116">
        <v>0.57999999999999996</v>
      </c>
      <c r="J3081" s="116" t="s">
        <v>268</v>
      </c>
      <c r="K3081" s="116">
        <v>9.1177181197209994E-2</v>
      </c>
      <c r="L3081" s="116">
        <v>3862.6639288106699</v>
      </c>
      <c r="M3081" s="116">
        <v>9.6053779129205807</v>
      </c>
      <c r="N3081" s="116">
        <v>1.3636509007158</v>
      </c>
      <c r="O3081" s="116">
        <v>0.87579128243407001</v>
      </c>
      <c r="P3081" s="116">
        <v>0.1243338452643</v>
      </c>
      <c r="Q3081" s="116">
        <v>352.18680894111299</v>
      </c>
      <c r="R3081" s="116">
        <v>1210</v>
      </c>
      <c r="S3081" s="116" t="s">
        <v>318</v>
      </c>
      <c r="T3081" s="116">
        <v>1210</v>
      </c>
      <c r="U3081" s="116" t="s">
        <v>268</v>
      </c>
      <c r="V3081" s="116" t="s">
        <v>268</v>
      </c>
      <c r="Z3081" s="116">
        <v>0</v>
      </c>
      <c r="AA3081" s="116">
        <v>1</v>
      </c>
      <c r="AB3081" s="116">
        <v>0.87579128243407001</v>
      </c>
      <c r="AC3081" s="116">
        <v>0.1243338452643</v>
      </c>
      <c r="AD3081" s="116">
        <v>352.186808941111</v>
      </c>
      <c r="AF3081" s="116">
        <v>-1</v>
      </c>
      <c r="AG3081" s="116">
        <v>-1</v>
      </c>
      <c r="AH3081" s="116">
        <v>-1</v>
      </c>
      <c r="AI3081" s="116">
        <v>-1</v>
      </c>
      <c r="AJ3081" s="116">
        <v>0</v>
      </c>
      <c r="AM3081" s="116" t="s">
        <v>319</v>
      </c>
      <c r="AN3081" s="116">
        <v>-1</v>
      </c>
      <c r="AQ3081" s="116">
        <v>778</v>
      </c>
      <c r="AR3081" s="116" t="s">
        <v>329</v>
      </c>
      <c r="AS3081" s="116" t="s">
        <v>250</v>
      </c>
      <c r="AT3081" s="116" t="s">
        <v>268</v>
      </c>
      <c r="AV3081" s="116">
        <v>114.77147027417899</v>
      </c>
      <c r="AW3081" s="116">
        <v>0.2856340705</v>
      </c>
    </row>
    <row r="3082" spans="1:49" x14ac:dyDescent="0.25">
      <c r="A3082" s="127">
        <v>210000</v>
      </c>
      <c r="B3082" s="127">
        <v>840000</v>
      </c>
      <c r="C3082" s="127">
        <v>840000</v>
      </c>
      <c r="D3082" s="116" t="s">
        <v>314</v>
      </c>
      <c r="E3082" s="116" t="s">
        <v>315</v>
      </c>
      <c r="F3082" s="116" t="s">
        <v>316</v>
      </c>
      <c r="G3082" s="116" t="s">
        <v>317</v>
      </c>
      <c r="H3082" s="116">
        <v>0.36</v>
      </c>
      <c r="I3082" s="116">
        <v>0.57999999999999996</v>
      </c>
      <c r="J3082" s="116" t="s">
        <v>332</v>
      </c>
      <c r="K3082" s="116">
        <v>1.1426292075130001E-2</v>
      </c>
      <c r="L3082" s="116">
        <v>3080.62238670238</v>
      </c>
      <c r="M3082" s="116">
        <v>6.7682572874622897</v>
      </c>
      <c r="N3082" s="116">
        <v>0.70080453386359998</v>
      </c>
      <c r="O3082" s="116">
        <v>7.7336084606209998E-2</v>
      </c>
      <c r="P3082" s="116">
        <v>8.0075972914999995E-3</v>
      </c>
      <c r="Q3082" s="116">
        <v>35.200091163663899</v>
      </c>
      <c r="R3082" s="116">
        <v>4110</v>
      </c>
      <c r="S3082" s="116" t="s">
        <v>331</v>
      </c>
      <c r="T3082" s="116">
        <v>4110</v>
      </c>
      <c r="U3082" s="116" t="s">
        <v>333</v>
      </c>
      <c r="V3082" s="116" t="s">
        <v>332</v>
      </c>
      <c r="Y3082" s="116" t="s">
        <v>330</v>
      </c>
      <c r="Z3082" s="116">
        <v>0</v>
      </c>
      <c r="AA3082" s="116">
        <v>1</v>
      </c>
      <c r="AB3082" s="116">
        <v>7.7336084606209998E-2</v>
      </c>
      <c r="AC3082" s="116">
        <v>8.0075972914999995E-3</v>
      </c>
      <c r="AD3082" s="116">
        <v>1115.4498121530401</v>
      </c>
      <c r="AF3082" s="116">
        <v>-1</v>
      </c>
      <c r="AG3082" s="116">
        <v>-1</v>
      </c>
      <c r="AH3082" s="116">
        <v>-1</v>
      </c>
      <c r="AI3082" s="116">
        <v>-1</v>
      </c>
      <c r="AJ3082" s="116">
        <v>0</v>
      </c>
      <c r="AM3082" s="116" t="s">
        <v>319</v>
      </c>
      <c r="AN3082" s="116">
        <v>-1</v>
      </c>
      <c r="AQ3082" s="116">
        <v>778</v>
      </c>
      <c r="AR3082" s="116" t="s">
        <v>329</v>
      </c>
      <c r="AS3082" s="116" t="s">
        <v>250</v>
      </c>
      <c r="AT3082" s="116" t="s">
        <v>268</v>
      </c>
      <c r="AV3082" s="116">
        <v>40.876641782274902</v>
      </c>
      <c r="AW3082" s="116">
        <v>0.90466327020000004</v>
      </c>
    </row>
    <row r="3083" spans="1:49" x14ac:dyDescent="0.25">
      <c r="A3083" s="127">
        <v>210000</v>
      </c>
      <c r="B3083" s="127">
        <v>840000</v>
      </c>
      <c r="C3083" s="127">
        <v>840000</v>
      </c>
      <c r="D3083" s="116" t="s">
        <v>314</v>
      </c>
      <c r="E3083" s="116" t="s">
        <v>315</v>
      </c>
      <c r="F3083" s="116" t="s">
        <v>316</v>
      </c>
      <c r="G3083" s="116" t="s">
        <v>317</v>
      </c>
      <c r="H3083" s="116">
        <v>0.36</v>
      </c>
      <c r="I3083" s="116">
        <v>0.57999999999999996</v>
      </c>
      <c r="J3083" s="116" t="s">
        <v>268</v>
      </c>
      <c r="K3083" s="116">
        <v>1.6168715316219998E-2</v>
      </c>
      <c r="L3083" s="116">
        <v>3818.35733893516</v>
      </c>
      <c r="M3083" s="116">
        <v>10.4383766145171</v>
      </c>
      <c r="N3083" s="116">
        <v>1.6247766728564801</v>
      </c>
      <c r="O3083" s="116">
        <v>0.16877513984365999</v>
      </c>
      <c r="P3083" s="116">
        <v>2.627055147586E-2</v>
      </c>
      <c r="Q3083" s="116">
        <v>61.737932788861102</v>
      </c>
      <c r="R3083" s="116">
        <v>1210</v>
      </c>
      <c r="S3083" s="116" t="s">
        <v>318</v>
      </c>
      <c r="T3083" s="116">
        <v>1210</v>
      </c>
      <c r="U3083" s="116" t="s">
        <v>268</v>
      </c>
      <c r="V3083" s="116" t="s">
        <v>268</v>
      </c>
      <c r="Z3083" s="116">
        <v>0</v>
      </c>
      <c r="AA3083" s="116">
        <v>1</v>
      </c>
      <c r="AB3083" s="116">
        <v>0.16877513984365999</v>
      </c>
      <c r="AC3083" s="116">
        <v>2.627055147586E-2</v>
      </c>
      <c r="AD3083" s="116">
        <v>61.737932788860697</v>
      </c>
      <c r="AF3083" s="116">
        <v>-1</v>
      </c>
      <c r="AG3083" s="116">
        <v>-1</v>
      </c>
      <c r="AH3083" s="116">
        <v>-1</v>
      </c>
      <c r="AI3083" s="116">
        <v>-1</v>
      </c>
      <c r="AJ3083" s="116">
        <v>0</v>
      </c>
      <c r="AM3083" s="116" t="s">
        <v>319</v>
      </c>
      <c r="AN3083" s="116">
        <v>-1</v>
      </c>
      <c r="AQ3083" s="116">
        <v>778</v>
      </c>
      <c r="AR3083" s="116" t="s">
        <v>329</v>
      </c>
      <c r="AS3083" s="116" t="s">
        <v>250</v>
      </c>
      <c r="AT3083" s="116" t="s">
        <v>268</v>
      </c>
      <c r="AV3083" s="116">
        <v>84.719985811968698</v>
      </c>
      <c r="AW3083" s="116">
        <v>5.0071316099999999E-2</v>
      </c>
    </row>
    <row r="3084" spans="1:49" x14ac:dyDescent="0.25">
      <c r="A3084" s="127">
        <v>210000</v>
      </c>
      <c r="B3084" s="127">
        <v>840000</v>
      </c>
      <c r="C3084" s="127">
        <v>840000</v>
      </c>
      <c r="D3084" s="116" t="s">
        <v>314</v>
      </c>
      <c r="E3084" s="116" t="s">
        <v>315</v>
      </c>
      <c r="F3084" s="116" t="s">
        <v>316</v>
      </c>
      <c r="G3084" s="116" t="s">
        <v>317</v>
      </c>
      <c r="H3084" s="116">
        <v>0.36</v>
      </c>
      <c r="I3084" s="116">
        <v>0.57999999999999996</v>
      </c>
      <c r="J3084" s="116" t="s">
        <v>332</v>
      </c>
      <c r="K3084" s="116">
        <v>0.20360153304768</v>
      </c>
      <c r="L3084" s="116">
        <v>3818.35733893516</v>
      </c>
      <c r="M3084" s="116">
        <v>10.4383766145171</v>
      </c>
      <c r="N3084" s="116">
        <v>1.6247766728564801</v>
      </c>
      <c r="O3084" s="116">
        <v>2.1252694812447301</v>
      </c>
      <c r="P3084" s="116">
        <v>0.33080702145369001</v>
      </c>
      <c r="Q3084" s="116">
        <v>777.42340793105905</v>
      </c>
      <c r="R3084" s="116">
        <v>1210</v>
      </c>
      <c r="S3084" s="116" t="s">
        <v>318</v>
      </c>
      <c r="T3084" s="116">
        <v>1210</v>
      </c>
      <c r="U3084" s="116" t="s">
        <v>333</v>
      </c>
      <c r="V3084" s="116" t="s">
        <v>332</v>
      </c>
      <c r="Z3084" s="116">
        <v>0</v>
      </c>
      <c r="AA3084" s="116">
        <v>1</v>
      </c>
      <c r="AB3084" s="116">
        <v>2.1252694812447301</v>
      </c>
      <c r="AC3084" s="116">
        <v>0.33080702145369001</v>
      </c>
      <c r="AD3084" s="116">
        <v>1876.24548563452</v>
      </c>
      <c r="AF3084" s="116">
        <v>-1</v>
      </c>
      <c r="AG3084" s="116">
        <v>-1</v>
      </c>
      <c r="AH3084" s="116">
        <v>-1</v>
      </c>
      <c r="AI3084" s="116">
        <v>-1</v>
      </c>
      <c r="AJ3084" s="116">
        <v>0</v>
      </c>
      <c r="AM3084" s="116" t="s">
        <v>319</v>
      </c>
      <c r="AN3084" s="116">
        <v>-1</v>
      </c>
      <c r="AQ3084" s="116">
        <v>778</v>
      </c>
      <c r="AR3084" s="116" t="s">
        <v>329</v>
      </c>
      <c r="AS3084" s="116" t="s">
        <v>250</v>
      </c>
      <c r="AT3084" s="116" t="s">
        <v>268</v>
      </c>
      <c r="AV3084" s="116">
        <v>122.11400834056801</v>
      </c>
      <c r="AW3084" s="116">
        <v>1.5216913914000001</v>
      </c>
    </row>
    <row r="3085" spans="1:49" x14ac:dyDescent="0.25">
      <c r="A3085" s="127">
        <v>210000</v>
      </c>
      <c r="B3085" s="127">
        <v>840000</v>
      </c>
      <c r="C3085" s="127">
        <v>840000</v>
      </c>
      <c r="D3085" s="116" t="s">
        <v>314</v>
      </c>
      <c r="E3085" s="116" t="s">
        <v>315</v>
      </c>
      <c r="F3085" s="116" t="s">
        <v>316</v>
      </c>
      <c r="G3085" s="116" t="s">
        <v>317</v>
      </c>
      <c r="H3085" s="116">
        <v>0.36</v>
      </c>
      <c r="I3085" s="116">
        <v>0.57999999999999996</v>
      </c>
      <c r="J3085" s="116" t="s">
        <v>268</v>
      </c>
      <c r="K3085" s="116">
        <v>2.7477210040100001E-3</v>
      </c>
      <c r="L3085" s="116">
        <v>3818.35733893516</v>
      </c>
      <c r="M3085" s="116">
        <v>10.4383766145171</v>
      </c>
      <c r="N3085" s="116">
        <v>1.6247766728564801</v>
      </c>
      <c r="O3085" s="116">
        <v>2.868174667152E-2</v>
      </c>
      <c r="P3085" s="116">
        <v>4.4644329908400003E-3</v>
      </c>
      <c r="Q3085" s="116">
        <v>10.491780661026899</v>
      </c>
      <c r="R3085" s="116">
        <v>1310</v>
      </c>
      <c r="S3085" s="116" t="s">
        <v>318</v>
      </c>
      <c r="T3085" s="116">
        <v>1310</v>
      </c>
      <c r="U3085" s="116" t="s">
        <v>268</v>
      </c>
      <c r="V3085" s="116" t="s">
        <v>268</v>
      </c>
      <c r="Z3085" s="116">
        <v>0</v>
      </c>
      <c r="AA3085" s="116">
        <v>1</v>
      </c>
      <c r="AB3085" s="116">
        <v>2.868174667152E-2</v>
      </c>
      <c r="AC3085" s="116">
        <v>4.4644329908400003E-3</v>
      </c>
      <c r="AD3085" s="116">
        <v>10.4917806610257</v>
      </c>
      <c r="AF3085" s="116">
        <v>-1</v>
      </c>
      <c r="AG3085" s="116">
        <v>-1</v>
      </c>
      <c r="AH3085" s="116">
        <v>-1</v>
      </c>
      <c r="AI3085" s="116">
        <v>-1</v>
      </c>
      <c r="AJ3085" s="116">
        <v>0</v>
      </c>
      <c r="AM3085" s="116" t="s">
        <v>319</v>
      </c>
      <c r="AN3085" s="116">
        <v>-1</v>
      </c>
      <c r="AQ3085" s="116">
        <v>778</v>
      </c>
      <c r="AR3085" s="116" t="s">
        <v>329</v>
      </c>
      <c r="AS3085" s="116" t="s">
        <v>250</v>
      </c>
      <c r="AT3085" s="116" t="s">
        <v>268</v>
      </c>
      <c r="AV3085" s="116">
        <v>20.9024633414802</v>
      </c>
      <c r="AW3085" s="116">
        <v>8.5091490000000006E-3</v>
      </c>
    </row>
    <row r="3086" spans="1:49" x14ac:dyDescent="0.25">
      <c r="A3086" s="127">
        <v>210000</v>
      </c>
      <c r="B3086" s="127">
        <v>840000</v>
      </c>
      <c r="C3086" s="127">
        <v>840000</v>
      </c>
      <c r="D3086" s="116" t="s">
        <v>314</v>
      </c>
      <c r="E3086" s="116" t="s">
        <v>315</v>
      </c>
      <c r="F3086" s="116" t="s">
        <v>316</v>
      </c>
      <c r="G3086" s="116" t="s">
        <v>317</v>
      </c>
      <c r="H3086" s="116">
        <v>0.36</v>
      </c>
      <c r="I3086" s="116">
        <v>0.57999999999999996</v>
      </c>
      <c r="J3086" s="116" t="s">
        <v>332</v>
      </c>
      <c r="K3086" s="116">
        <v>4.4984295107630003E-2</v>
      </c>
      <c r="L3086" s="116">
        <v>3818.35733893516</v>
      </c>
      <c r="M3086" s="116">
        <v>10.4383766145171</v>
      </c>
      <c r="N3086" s="116">
        <v>1.6247766728564801</v>
      </c>
      <c r="O3086" s="116">
        <v>0.46956301407209</v>
      </c>
      <c r="P3086" s="116">
        <v>7.3089433335779996E-2</v>
      </c>
      <c r="Q3086" s="116">
        <v>171.76611336107101</v>
      </c>
      <c r="R3086" s="116">
        <v>1310</v>
      </c>
      <c r="S3086" s="116" t="s">
        <v>318</v>
      </c>
      <c r="T3086" s="116">
        <v>1310</v>
      </c>
      <c r="U3086" s="116" t="s">
        <v>333</v>
      </c>
      <c r="V3086" s="116" t="s">
        <v>332</v>
      </c>
      <c r="Z3086" s="116">
        <v>0</v>
      </c>
      <c r="AA3086" s="116">
        <v>1</v>
      </c>
      <c r="AB3086" s="116">
        <v>0.46956301407209</v>
      </c>
      <c r="AC3086" s="116">
        <v>7.3089433335779996E-2</v>
      </c>
      <c r="AD3086" s="116">
        <v>252.49237166919499</v>
      </c>
      <c r="AF3086" s="116">
        <v>-1</v>
      </c>
      <c r="AG3086" s="116">
        <v>-1</v>
      </c>
      <c r="AH3086" s="116">
        <v>-1</v>
      </c>
      <c r="AI3086" s="116">
        <v>-1</v>
      </c>
      <c r="AJ3086" s="116">
        <v>0</v>
      </c>
      <c r="AM3086" s="116" t="s">
        <v>319</v>
      </c>
      <c r="AN3086" s="116">
        <v>-1</v>
      </c>
      <c r="AQ3086" s="116">
        <v>778</v>
      </c>
      <c r="AR3086" s="116" t="s">
        <v>329</v>
      </c>
      <c r="AS3086" s="116" t="s">
        <v>250</v>
      </c>
      <c r="AT3086" s="116" t="s">
        <v>268</v>
      </c>
      <c r="AV3086" s="116">
        <v>58.239616093501297</v>
      </c>
      <c r="AW3086" s="116">
        <v>0.20477889020000001</v>
      </c>
    </row>
    <row r="3087" spans="1:49" x14ac:dyDescent="0.25">
      <c r="A3087" s="127">
        <v>210000</v>
      </c>
      <c r="B3087" s="127">
        <v>840000</v>
      </c>
      <c r="C3087" s="127">
        <v>840000</v>
      </c>
      <c r="D3087" s="116" t="s">
        <v>314</v>
      </c>
      <c r="E3087" s="116" t="s">
        <v>315</v>
      </c>
      <c r="F3087" s="116" t="s">
        <v>316</v>
      </c>
      <c r="G3087" s="116" t="s">
        <v>317</v>
      </c>
      <c r="H3087" s="116">
        <v>0.36</v>
      </c>
      <c r="I3087" s="116">
        <v>0.57999999999999996</v>
      </c>
      <c r="J3087" s="116" t="s">
        <v>268</v>
      </c>
      <c r="K3087" s="116">
        <v>0.40153530725021003</v>
      </c>
      <c r="L3087" s="116">
        <v>3840.8671596194099</v>
      </c>
      <c r="M3087" s="116">
        <v>11.009027315839401</v>
      </c>
      <c r="N3087" s="116">
        <v>1.8745597339957301</v>
      </c>
      <c r="O3087" s="116">
        <v>4.4205131657915402</v>
      </c>
      <c r="P3087" s="116">
        <v>0.75270191874884995</v>
      </c>
      <c r="Q3087" s="116">
        <v>1542.2437750450199</v>
      </c>
      <c r="R3087" s="116">
        <v>1210</v>
      </c>
      <c r="S3087" s="116" t="s">
        <v>318</v>
      </c>
      <c r="T3087" s="116">
        <v>1210</v>
      </c>
      <c r="U3087" s="116" t="s">
        <v>268</v>
      </c>
      <c r="V3087" s="116" t="s">
        <v>268</v>
      </c>
      <c r="Z3087" s="116">
        <v>0</v>
      </c>
      <c r="AA3087" s="116">
        <v>1</v>
      </c>
      <c r="AB3087" s="116">
        <v>4.4205131657915402</v>
      </c>
      <c r="AC3087" s="116">
        <v>0.75270191874884995</v>
      </c>
      <c r="AD3087" s="116">
        <v>1542.2437750450199</v>
      </c>
      <c r="AF3087" s="116">
        <v>-1</v>
      </c>
      <c r="AG3087" s="116">
        <v>-1</v>
      </c>
      <c r="AH3087" s="116">
        <v>-1</v>
      </c>
      <c r="AI3087" s="116">
        <v>-1</v>
      </c>
      <c r="AJ3087" s="116">
        <v>0</v>
      </c>
      <c r="AM3087" s="116" t="s">
        <v>319</v>
      </c>
      <c r="AN3087" s="116">
        <v>-1</v>
      </c>
      <c r="AQ3087" s="116">
        <v>778</v>
      </c>
      <c r="AR3087" s="116" t="s">
        <v>329</v>
      </c>
      <c r="AS3087" s="116" t="s">
        <v>250</v>
      </c>
      <c r="AT3087" s="116" t="s">
        <v>268</v>
      </c>
      <c r="AV3087" s="116">
        <v>200.124779773038</v>
      </c>
      <c r="AW3087" s="116">
        <v>1.2508059814000001</v>
      </c>
    </row>
    <row r="3088" spans="1:49" x14ac:dyDescent="0.25">
      <c r="A3088" s="127">
        <v>210000</v>
      </c>
      <c r="B3088" s="127">
        <v>840000</v>
      </c>
      <c r="C3088" s="127">
        <v>840000</v>
      </c>
      <c r="D3088" s="116" t="s">
        <v>314</v>
      </c>
      <c r="E3088" s="116" t="s">
        <v>315</v>
      </c>
      <c r="F3088" s="116" t="s">
        <v>316</v>
      </c>
      <c r="G3088" s="116" t="s">
        <v>317</v>
      </c>
      <c r="H3088" s="116">
        <v>0.36</v>
      </c>
      <c r="I3088" s="116">
        <v>0.57999999999999996</v>
      </c>
      <c r="J3088" s="116" t="s">
        <v>268</v>
      </c>
      <c r="K3088" s="116">
        <v>0.2162281464177</v>
      </c>
      <c r="L3088" s="116">
        <v>3840.8671596194099</v>
      </c>
      <c r="M3088" s="116">
        <v>11.009027315839401</v>
      </c>
      <c r="N3088" s="116">
        <v>1.8745597339957301</v>
      </c>
      <c r="O3088" s="116">
        <v>2.3804615703657999</v>
      </c>
      <c r="P3088" s="116">
        <v>0.40533257663115002</v>
      </c>
      <c r="Q3088" s="116">
        <v>830.50358656112905</v>
      </c>
      <c r="R3088" s="116">
        <v>1310</v>
      </c>
      <c r="S3088" s="116" t="s">
        <v>318</v>
      </c>
      <c r="T3088" s="116">
        <v>1310</v>
      </c>
      <c r="U3088" s="116" t="s">
        <v>268</v>
      </c>
      <c r="V3088" s="116" t="s">
        <v>268</v>
      </c>
      <c r="Z3088" s="116">
        <v>0</v>
      </c>
      <c r="AA3088" s="116">
        <v>1</v>
      </c>
      <c r="AB3088" s="116">
        <v>2.3804615703657999</v>
      </c>
      <c r="AC3088" s="116">
        <v>0.40533257663115002</v>
      </c>
      <c r="AD3088" s="116">
        <v>830.50358656112905</v>
      </c>
      <c r="AF3088" s="116">
        <v>-1</v>
      </c>
      <c r="AG3088" s="116">
        <v>-1</v>
      </c>
      <c r="AH3088" s="116">
        <v>-1</v>
      </c>
      <c r="AI3088" s="116">
        <v>-1</v>
      </c>
      <c r="AJ3088" s="116">
        <v>0</v>
      </c>
      <c r="AM3088" s="116" t="s">
        <v>319</v>
      </c>
      <c r="AN3088" s="116">
        <v>-1</v>
      </c>
      <c r="AQ3088" s="116">
        <v>778</v>
      </c>
      <c r="AR3088" s="116" t="s">
        <v>329</v>
      </c>
      <c r="AS3088" s="116" t="s">
        <v>250</v>
      </c>
      <c r="AT3088" s="116" t="s">
        <v>268</v>
      </c>
      <c r="AV3088" s="116">
        <v>118.35080396113899</v>
      </c>
      <c r="AW3088" s="116">
        <v>0.67356333049999995</v>
      </c>
    </row>
    <row r="3089" spans="1:49" x14ac:dyDescent="0.25">
      <c r="A3089" s="127">
        <v>210000</v>
      </c>
      <c r="B3089" s="127">
        <v>840000</v>
      </c>
      <c r="C3089" s="127">
        <v>840000</v>
      </c>
      <c r="D3089" s="116" t="s">
        <v>314</v>
      </c>
      <c r="E3089" s="116" t="s">
        <v>315</v>
      </c>
      <c r="F3089" s="116" t="s">
        <v>316</v>
      </c>
      <c r="G3089" s="116" t="s">
        <v>317</v>
      </c>
      <c r="H3089" s="116">
        <v>0.36</v>
      </c>
      <c r="I3089" s="116">
        <v>0.57999999999999996</v>
      </c>
      <c r="J3089" s="116" t="s">
        <v>268</v>
      </c>
      <c r="K3089" s="116">
        <v>0.51516418366165995</v>
      </c>
      <c r="L3089" s="116">
        <v>3811.7057446440099</v>
      </c>
      <c r="M3089" s="116">
        <v>10.625615709761799</v>
      </c>
      <c r="N3089" s="116">
        <v>1.6986155274729799</v>
      </c>
      <c r="O3089" s="116">
        <v>5.4739366430220304</v>
      </c>
      <c r="P3089" s="116">
        <v>0.87506588156564002</v>
      </c>
      <c r="Q3089" s="116">
        <v>1963.65427829801</v>
      </c>
      <c r="R3089" s="116">
        <v>1210</v>
      </c>
      <c r="S3089" s="116" t="s">
        <v>318</v>
      </c>
      <c r="T3089" s="116">
        <v>1210</v>
      </c>
      <c r="U3089" s="116" t="s">
        <v>268</v>
      </c>
      <c r="V3089" s="116" t="s">
        <v>268</v>
      </c>
      <c r="Z3089" s="116">
        <v>0</v>
      </c>
      <c r="AA3089" s="116">
        <v>1</v>
      </c>
      <c r="AB3089" s="116">
        <v>5.4739366430220304</v>
      </c>
      <c r="AC3089" s="116">
        <v>0.87506588156564002</v>
      </c>
      <c r="AD3089" s="116">
        <v>1963.65427829801</v>
      </c>
      <c r="AF3089" s="116">
        <v>-1</v>
      </c>
      <c r="AG3089" s="116">
        <v>-1</v>
      </c>
      <c r="AH3089" s="116">
        <v>-1</v>
      </c>
      <c r="AI3089" s="116">
        <v>-1</v>
      </c>
      <c r="AJ3089" s="116">
        <v>0</v>
      </c>
      <c r="AM3089" s="116" t="s">
        <v>319</v>
      </c>
      <c r="AN3089" s="116">
        <v>-1</v>
      </c>
      <c r="AQ3089" s="116">
        <v>778</v>
      </c>
      <c r="AR3089" s="116" t="s">
        <v>329</v>
      </c>
      <c r="AS3089" s="116" t="s">
        <v>250</v>
      </c>
      <c r="AT3089" s="116" t="s">
        <v>268</v>
      </c>
      <c r="AV3089" s="116">
        <v>199.957049163915</v>
      </c>
      <c r="AW3089" s="116">
        <v>1.5925825453</v>
      </c>
    </row>
    <row r="3090" spans="1:49" x14ac:dyDescent="0.25">
      <c r="A3090" s="127">
        <v>210000</v>
      </c>
      <c r="B3090" s="127">
        <v>840000</v>
      </c>
      <c r="C3090" s="127">
        <v>840000</v>
      </c>
      <c r="D3090" s="116" t="s">
        <v>314</v>
      </c>
      <c r="E3090" s="116" t="s">
        <v>315</v>
      </c>
      <c r="F3090" s="116" t="s">
        <v>316</v>
      </c>
      <c r="G3090" s="116" t="s">
        <v>317</v>
      </c>
      <c r="H3090" s="116">
        <v>0.36</v>
      </c>
      <c r="I3090" s="116">
        <v>0.57999999999999996</v>
      </c>
      <c r="J3090" s="116" t="s">
        <v>268</v>
      </c>
      <c r="K3090" s="116">
        <v>4.379722018177E-2</v>
      </c>
      <c r="L3090" s="116">
        <v>3811.7057446440099</v>
      </c>
      <c r="M3090" s="116">
        <v>10.625615709761799</v>
      </c>
      <c r="N3090" s="116">
        <v>1.6986155274729799</v>
      </c>
      <c r="O3090" s="116">
        <v>0.46537243080733998</v>
      </c>
      <c r="P3090" s="116">
        <v>7.4394638260910001E-2</v>
      </c>
      <c r="Q3090" s="116">
        <v>166.942115766303</v>
      </c>
      <c r="R3090" s="116">
        <v>1310</v>
      </c>
      <c r="S3090" s="116" t="s">
        <v>318</v>
      </c>
      <c r="T3090" s="116">
        <v>1310</v>
      </c>
      <c r="U3090" s="116" t="s">
        <v>268</v>
      </c>
      <c r="V3090" s="116" t="s">
        <v>268</v>
      </c>
      <c r="Z3090" s="116">
        <v>0</v>
      </c>
      <c r="AA3090" s="116">
        <v>1</v>
      </c>
      <c r="AB3090" s="116">
        <v>0.46537243080733998</v>
      </c>
      <c r="AC3090" s="116">
        <v>7.4394638260910001E-2</v>
      </c>
      <c r="AD3090" s="116">
        <v>166.94211576630201</v>
      </c>
      <c r="AF3090" s="116">
        <v>-1</v>
      </c>
      <c r="AG3090" s="116">
        <v>-1</v>
      </c>
      <c r="AH3090" s="116">
        <v>-1</v>
      </c>
      <c r="AI3090" s="116">
        <v>-1</v>
      </c>
      <c r="AJ3090" s="116">
        <v>0</v>
      </c>
      <c r="AM3090" s="116" t="s">
        <v>319</v>
      </c>
      <c r="AN3090" s="116">
        <v>-1</v>
      </c>
      <c r="AQ3090" s="116">
        <v>778</v>
      </c>
      <c r="AR3090" s="116" t="s">
        <v>329</v>
      </c>
      <c r="AS3090" s="116" t="s">
        <v>250</v>
      </c>
      <c r="AT3090" s="116" t="s">
        <v>268</v>
      </c>
      <c r="AV3090" s="116">
        <v>71.905845302570199</v>
      </c>
      <c r="AW3090" s="116">
        <v>0.13539506549999999</v>
      </c>
    </row>
    <row r="3091" spans="1:49" x14ac:dyDescent="0.25">
      <c r="A3091" s="127">
        <v>210000</v>
      </c>
      <c r="B3091" s="127">
        <v>840000</v>
      </c>
      <c r="C3091" s="127">
        <v>840000</v>
      </c>
      <c r="D3091" s="116" t="s">
        <v>314</v>
      </c>
      <c r="E3091" s="116" t="s">
        <v>315</v>
      </c>
      <c r="F3091" s="116" t="s">
        <v>316</v>
      </c>
      <c r="G3091" s="116" t="s">
        <v>317</v>
      </c>
      <c r="H3091" s="116">
        <v>0.36</v>
      </c>
      <c r="I3091" s="116">
        <v>0.57999999999999996</v>
      </c>
      <c r="J3091" s="116" t="s">
        <v>268</v>
      </c>
      <c r="K3091" s="116">
        <v>5.880204957132E-2</v>
      </c>
      <c r="L3091" s="116">
        <v>3811.7057446440099</v>
      </c>
      <c r="M3091" s="116">
        <v>10.625615709761799</v>
      </c>
      <c r="N3091" s="116">
        <v>1.6986155274729799</v>
      </c>
      <c r="O3091" s="116">
        <v>0.62480798169131002</v>
      </c>
      <c r="P3091" s="116">
        <v>9.9882074449090003E-2</v>
      </c>
      <c r="Q3091" s="116">
        <v>224.13611014787699</v>
      </c>
      <c r="R3091" s="116">
        <v>1310</v>
      </c>
      <c r="S3091" s="116" t="s">
        <v>318</v>
      </c>
      <c r="T3091" s="116">
        <v>1310</v>
      </c>
      <c r="U3091" s="116" t="s">
        <v>268</v>
      </c>
      <c r="V3091" s="116" t="s">
        <v>268</v>
      </c>
      <c r="Z3091" s="116">
        <v>0</v>
      </c>
      <c r="AA3091" s="116">
        <v>1</v>
      </c>
      <c r="AB3091" s="116">
        <v>0.62480798169131002</v>
      </c>
      <c r="AC3091" s="116">
        <v>9.9882074449090003E-2</v>
      </c>
      <c r="AD3091" s="116">
        <v>224.136110147875</v>
      </c>
      <c r="AF3091" s="116">
        <v>-1</v>
      </c>
      <c r="AG3091" s="116">
        <v>-1</v>
      </c>
      <c r="AH3091" s="116">
        <v>-1</v>
      </c>
      <c r="AI3091" s="116">
        <v>-1</v>
      </c>
      <c r="AJ3091" s="116">
        <v>0</v>
      </c>
      <c r="AM3091" s="116" t="s">
        <v>319</v>
      </c>
      <c r="AN3091" s="116">
        <v>-1</v>
      </c>
      <c r="AQ3091" s="116">
        <v>778</v>
      </c>
      <c r="AR3091" s="116" t="s">
        <v>329</v>
      </c>
      <c r="AS3091" s="116" t="s">
        <v>250</v>
      </c>
      <c r="AT3091" s="116" t="s">
        <v>268</v>
      </c>
      <c r="AV3091" s="116">
        <v>77.379380508770296</v>
      </c>
      <c r="AW3091" s="116">
        <v>0.18178111120000001</v>
      </c>
    </row>
    <row r="3092" spans="1:49" x14ac:dyDescent="0.25">
      <c r="A3092" s="127">
        <v>210000</v>
      </c>
      <c r="B3092" s="127">
        <v>840000</v>
      </c>
      <c r="C3092" s="127">
        <v>840000</v>
      </c>
      <c r="D3092" s="116" t="s">
        <v>314</v>
      </c>
      <c r="E3092" s="116" t="s">
        <v>315</v>
      </c>
      <c r="F3092" s="116" t="s">
        <v>316</v>
      </c>
      <c r="G3092" s="116" t="s">
        <v>317</v>
      </c>
      <c r="H3092" s="116">
        <v>0.36</v>
      </c>
      <c r="I3092" s="116">
        <v>0.57999999999999996</v>
      </c>
      <c r="J3092" s="116" t="s">
        <v>268</v>
      </c>
      <c r="K3092" s="116">
        <v>0.2116794970333</v>
      </c>
      <c r="L3092" s="116">
        <v>3872.52590235457</v>
      </c>
      <c r="M3092" s="116">
        <v>11.610086307533001</v>
      </c>
      <c r="N3092" s="116">
        <v>2.1635753195102301</v>
      </c>
      <c r="O3092" s="116">
        <v>2.4576172300918802</v>
      </c>
      <c r="P3092" s="116">
        <v>0.45798453542759998</v>
      </c>
      <c r="Q3092" s="116">
        <v>819.73433525886901</v>
      </c>
      <c r="R3092" s="116">
        <v>1210</v>
      </c>
      <c r="S3092" s="116" t="s">
        <v>318</v>
      </c>
      <c r="T3092" s="116">
        <v>1210</v>
      </c>
      <c r="U3092" s="116" t="s">
        <v>268</v>
      </c>
      <c r="V3092" s="116" t="s">
        <v>268</v>
      </c>
      <c r="Z3092" s="116">
        <v>0</v>
      </c>
      <c r="AA3092" s="116">
        <v>1</v>
      </c>
      <c r="AB3092" s="116">
        <v>2.4576172300918802</v>
      </c>
      <c r="AC3092" s="116">
        <v>0.45798453542759998</v>
      </c>
      <c r="AD3092" s="116">
        <v>819.73433525886901</v>
      </c>
      <c r="AF3092" s="116">
        <v>-1</v>
      </c>
      <c r="AG3092" s="116">
        <v>-1</v>
      </c>
      <c r="AH3092" s="116">
        <v>-1</v>
      </c>
      <c r="AI3092" s="116">
        <v>-1</v>
      </c>
      <c r="AJ3092" s="116">
        <v>0</v>
      </c>
      <c r="AM3092" s="116" t="s">
        <v>319</v>
      </c>
      <c r="AN3092" s="116">
        <v>-1</v>
      </c>
      <c r="AQ3092" s="116">
        <v>778</v>
      </c>
      <c r="AR3092" s="116" t="s">
        <v>329</v>
      </c>
      <c r="AS3092" s="116" t="s">
        <v>250</v>
      </c>
      <c r="AT3092" s="116" t="s">
        <v>268</v>
      </c>
      <c r="AV3092" s="116">
        <v>134.52559686407901</v>
      </c>
      <c r="AW3092" s="116">
        <v>0.66482914459999998</v>
      </c>
    </row>
    <row r="3093" spans="1:49" x14ac:dyDescent="0.25">
      <c r="A3093" s="127">
        <v>210000</v>
      </c>
      <c r="B3093" s="127">
        <v>840000</v>
      </c>
      <c r="C3093" s="127">
        <v>840000</v>
      </c>
      <c r="D3093" s="116" t="s">
        <v>314</v>
      </c>
      <c r="E3093" s="116" t="s">
        <v>315</v>
      </c>
      <c r="F3093" s="116" t="s">
        <v>316</v>
      </c>
      <c r="G3093" s="116" t="s">
        <v>317</v>
      </c>
      <c r="H3093" s="116">
        <v>0.36</v>
      </c>
      <c r="I3093" s="116">
        <v>0.57999999999999996</v>
      </c>
      <c r="J3093" s="116" t="s">
        <v>268</v>
      </c>
      <c r="K3093" s="116">
        <v>3.7264191533120002E-2</v>
      </c>
      <c r="L3093" s="116">
        <v>3872.52590235457</v>
      </c>
      <c r="M3093" s="116">
        <v>11.610086307533001</v>
      </c>
      <c r="N3093" s="116">
        <v>2.1635753195102301</v>
      </c>
      <c r="O3093" s="116">
        <v>0.43264047988003002</v>
      </c>
      <c r="P3093" s="116">
        <v>8.062388510257E-2</v>
      </c>
      <c r="Q3093" s="116">
        <v>144.30654694233201</v>
      </c>
      <c r="R3093" s="116">
        <v>1310</v>
      </c>
      <c r="S3093" s="116" t="s">
        <v>318</v>
      </c>
      <c r="T3093" s="116">
        <v>1310</v>
      </c>
      <c r="U3093" s="116" t="s">
        <v>268</v>
      </c>
      <c r="V3093" s="116" t="s">
        <v>268</v>
      </c>
      <c r="Z3093" s="116">
        <v>0</v>
      </c>
      <c r="AA3093" s="116">
        <v>1</v>
      </c>
      <c r="AB3093" s="116">
        <v>0.43264047988003002</v>
      </c>
      <c r="AC3093" s="116">
        <v>8.062388510257E-2</v>
      </c>
      <c r="AD3093" s="116">
        <v>144.30654694233201</v>
      </c>
      <c r="AF3093" s="116">
        <v>-1</v>
      </c>
      <c r="AG3093" s="116">
        <v>-1</v>
      </c>
      <c r="AH3093" s="116">
        <v>-1</v>
      </c>
      <c r="AI3093" s="116">
        <v>-1</v>
      </c>
      <c r="AJ3093" s="116">
        <v>0</v>
      </c>
      <c r="AM3093" s="116" t="s">
        <v>319</v>
      </c>
      <c r="AN3093" s="116">
        <v>-1</v>
      </c>
      <c r="AQ3093" s="116">
        <v>778</v>
      </c>
      <c r="AR3093" s="116" t="s">
        <v>329</v>
      </c>
      <c r="AS3093" s="116" t="s">
        <v>250</v>
      </c>
      <c r="AT3093" s="116" t="s">
        <v>268</v>
      </c>
      <c r="AV3093" s="116">
        <v>57.9617080717112</v>
      </c>
      <c r="AW3093" s="116">
        <v>0.1170369399</v>
      </c>
    </row>
    <row r="3094" spans="1:49" x14ac:dyDescent="0.25">
      <c r="A3094" s="127">
        <v>210000</v>
      </c>
      <c r="B3094" s="127">
        <v>840000</v>
      </c>
      <c r="C3094" s="127">
        <v>840000</v>
      </c>
      <c r="D3094" s="116" t="s">
        <v>314</v>
      </c>
      <c r="E3094" s="116" t="s">
        <v>315</v>
      </c>
      <c r="F3094" s="116" t="s">
        <v>316</v>
      </c>
      <c r="G3094" s="116" t="s">
        <v>317</v>
      </c>
      <c r="H3094" s="116">
        <v>0.36</v>
      </c>
      <c r="I3094" s="116">
        <v>0.57999999999999996</v>
      </c>
      <c r="J3094" s="116" t="s">
        <v>268</v>
      </c>
      <c r="K3094" s="116">
        <v>3.9615502356599996E-3</v>
      </c>
      <c r="L3094" s="116">
        <v>3872.52590235457</v>
      </c>
      <c r="M3094" s="116">
        <v>11.610086307533001</v>
      </c>
      <c r="N3094" s="116">
        <v>2.1635753195102301</v>
      </c>
      <c r="O3094" s="116">
        <v>4.599394014772E-2</v>
      </c>
      <c r="P3094" s="116">
        <v>8.5711123168800002E-3</v>
      </c>
      <c r="Q3094" s="116">
        <v>15.3412059010993</v>
      </c>
      <c r="R3094" s="116">
        <v>1310</v>
      </c>
      <c r="S3094" s="116" t="s">
        <v>318</v>
      </c>
      <c r="T3094" s="116">
        <v>1310</v>
      </c>
      <c r="U3094" s="116" t="s">
        <v>268</v>
      </c>
      <c r="V3094" s="116" t="s">
        <v>268</v>
      </c>
      <c r="Z3094" s="116">
        <v>0</v>
      </c>
      <c r="AA3094" s="116">
        <v>1</v>
      </c>
      <c r="AB3094" s="116">
        <v>4.599394014772E-2</v>
      </c>
      <c r="AC3094" s="116">
        <v>8.5711123168800002E-3</v>
      </c>
      <c r="AD3094" s="116">
        <v>15.3412059010974</v>
      </c>
      <c r="AF3094" s="116">
        <v>-1</v>
      </c>
      <c r="AG3094" s="116">
        <v>-1</v>
      </c>
      <c r="AH3094" s="116">
        <v>-1</v>
      </c>
      <c r="AI3094" s="116">
        <v>-1</v>
      </c>
      <c r="AJ3094" s="116">
        <v>0</v>
      </c>
      <c r="AM3094" s="116" t="s">
        <v>319</v>
      </c>
      <c r="AN3094" s="116">
        <v>-1</v>
      </c>
      <c r="AQ3094" s="116">
        <v>778</v>
      </c>
      <c r="AR3094" s="116" t="s">
        <v>329</v>
      </c>
      <c r="AS3094" s="116" t="s">
        <v>250</v>
      </c>
      <c r="AT3094" s="116" t="s">
        <v>268</v>
      </c>
      <c r="AV3094" s="116">
        <v>44.153551283804397</v>
      </c>
      <c r="AW3094" s="116">
        <v>1.24421783E-2</v>
      </c>
    </row>
    <row r="3095" spans="1:49" x14ac:dyDescent="0.25">
      <c r="A3095" s="127">
        <v>210000</v>
      </c>
      <c r="B3095" s="127">
        <v>840000</v>
      </c>
      <c r="C3095" s="127">
        <v>840000</v>
      </c>
      <c r="D3095" s="116" t="s">
        <v>314</v>
      </c>
      <c r="E3095" s="116" t="s">
        <v>315</v>
      </c>
      <c r="F3095" s="116" t="s">
        <v>316</v>
      </c>
      <c r="G3095" s="116" t="s">
        <v>317</v>
      </c>
      <c r="H3095" s="116">
        <v>0.36</v>
      </c>
      <c r="I3095" s="116">
        <v>0.57999999999999996</v>
      </c>
      <c r="J3095" s="116" t="s">
        <v>268</v>
      </c>
      <c r="K3095" s="116">
        <v>0.13795163062518001</v>
      </c>
      <c r="L3095" s="116">
        <v>3872.52590235457</v>
      </c>
      <c r="M3095" s="116">
        <v>11.610086307533001</v>
      </c>
      <c r="N3095" s="116">
        <v>2.1635753195102301</v>
      </c>
      <c r="O3095" s="116">
        <v>1.6016303378233301</v>
      </c>
      <c r="P3095" s="116">
        <v>0.29846874330683998</v>
      </c>
      <c r="Q3095" s="116">
        <v>534.22126286808304</v>
      </c>
      <c r="R3095" s="116">
        <v>1310</v>
      </c>
      <c r="S3095" s="116" t="s">
        <v>318</v>
      </c>
      <c r="T3095" s="116">
        <v>1310</v>
      </c>
      <c r="U3095" s="116" t="s">
        <v>268</v>
      </c>
      <c r="V3095" s="116" t="s">
        <v>268</v>
      </c>
      <c r="Z3095" s="116">
        <v>0</v>
      </c>
      <c r="AA3095" s="116">
        <v>1</v>
      </c>
      <c r="AB3095" s="116">
        <v>1.6016303378233301</v>
      </c>
      <c r="AC3095" s="116">
        <v>0.29846874330683998</v>
      </c>
      <c r="AD3095" s="116">
        <v>534.22126286808304</v>
      </c>
      <c r="AF3095" s="116">
        <v>-1</v>
      </c>
      <c r="AG3095" s="116">
        <v>-1</v>
      </c>
      <c r="AH3095" s="116">
        <v>-1</v>
      </c>
      <c r="AI3095" s="116">
        <v>-1</v>
      </c>
      <c r="AJ3095" s="116">
        <v>0</v>
      </c>
      <c r="AM3095" s="116" t="s">
        <v>319</v>
      </c>
      <c r="AN3095" s="116">
        <v>-1</v>
      </c>
      <c r="AQ3095" s="116">
        <v>778</v>
      </c>
      <c r="AR3095" s="116" t="s">
        <v>329</v>
      </c>
      <c r="AS3095" s="116" t="s">
        <v>250</v>
      </c>
      <c r="AT3095" s="116" t="s">
        <v>268</v>
      </c>
      <c r="AV3095" s="116">
        <v>94.793211995701895</v>
      </c>
      <c r="AW3095" s="116">
        <v>0.43326947519999998</v>
      </c>
    </row>
    <row r="3096" spans="1:49" x14ac:dyDescent="0.25">
      <c r="A3096" s="127">
        <v>210000</v>
      </c>
      <c r="B3096" s="127">
        <v>840000</v>
      </c>
      <c r="C3096" s="127">
        <v>840000</v>
      </c>
      <c r="D3096" s="116" t="s">
        <v>314</v>
      </c>
      <c r="E3096" s="116" t="s">
        <v>315</v>
      </c>
      <c r="F3096" s="116" t="s">
        <v>316</v>
      </c>
      <c r="G3096" s="116" t="s">
        <v>317</v>
      </c>
      <c r="H3096" s="116">
        <v>0.36</v>
      </c>
      <c r="I3096" s="116">
        <v>0.57999999999999996</v>
      </c>
      <c r="J3096" s="116" t="s">
        <v>268</v>
      </c>
      <c r="K3096" s="116">
        <v>0.22690658407952999</v>
      </c>
      <c r="L3096" s="116">
        <v>3872.52590235457</v>
      </c>
      <c r="M3096" s="116">
        <v>11.610086307533001</v>
      </c>
      <c r="N3096" s="116">
        <v>2.1635753195102301</v>
      </c>
      <c r="O3096" s="116">
        <v>2.6344050249108801</v>
      </c>
      <c r="P3096" s="116">
        <v>0.49092948514884999</v>
      </c>
      <c r="Q3096" s="116">
        <v>878.70162426278705</v>
      </c>
      <c r="R3096" s="116">
        <v>1310</v>
      </c>
      <c r="S3096" s="116" t="s">
        <v>318</v>
      </c>
      <c r="T3096" s="116">
        <v>1310</v>
      </c>
      <c r="U3096" s="116" t="s">
        <v>268</v>
      </c>
      <c r="V3096" s="116" t="s">
        <v>268</v>
      </c>
      <c r="Z3096" s="116">
        <v>0</v>
      </c>
      <c r="AA3096" s="116">
        <v>1</v>
      </c>
      <c r="AB3096" s="116">
        <v>2.6344050249108801</v>
      </c>
      <c r="AC3096" s="116">
        <v>0.49092948514884999</v>
      </c>
      <c r="AD3096" s="116">
        <v>878.70162426278705</v>
      </c>
      <c r="AF3096" s="116">
        <v>-1</v>
      </c>
      <c r="AG3096" s="116">
        <v>-1</v>
      </c>
      <c r="AH3096" s="116">
        <v>-1</v>
      </c>
      <c r="AI3096" s="116">
        <v>-1</v>
      </c>
      <c r="AJ3096" s="116">
        <v>0</v>
      </c>
      <c r="AM3096" s="116" t="s">
        <v>319</v>
      </c>
      <c r="AN3096" s="116">
        <v>-1</v>
      </c>
      <c r="AQ3096" s="116">
        <v>778</v>
      </c>
      <c r="AR3096" s="116" t="s">
        <v>329</v>
      </c>
      <c r="AS3096" s="116" t="s">
        <v>250</v>
      </c>
      <c r="AT3096" s="116" t="s">
        <v>268</v>
      </c>
      <c r="AV3096" s="116">
        <v>121.575244101579</v>
      </c>
      <c r="AW3096" s="116">
        <v>0.71265338550000001</v>
      </c>
    </row>
    <row r="3097" spans="1:49" x14ac:dyDescent="0.25">
      <c r="A3097" s="127">
        <v>220000</v>
      </c>
      <c r="B3097" s="127">
        <v>840000</v>
      </c>
      <c r="C3097" s="127">
        <v>850000</v>
      </c>
      <c r="D3097" s="116" t="s">
        <v>314</v>
      </c>
      <c r="E3097" s="116" t="s">
        <v>315</v>
      </c>
      <c r="F3097" s="116" t="s">
        <v>316</v>
      </c>
      <c r="G3097" s="116" t="s">
        <v>317</v>
      </c>
      <c r="H3097" s="116">
        <v>0.36</v>
      </c>
      <c r="I3097" s="116">
        <v>0.57999999999999996</v>
      </c>
      <c r="J3097" s="116" t="s">
        <v>268</v>
      </c>
      <c r="K3097" s="116">
        <v>0.30591572834507003</v>
      </c>
      <c r="L3097" s="116">
        <v>3877.9646201678402</v>
      </c>
      <c r="M3097" s="116">
        <v>11.3678100780607</v>
      </c>
      <c r="N3097" s="116">
        <v>2.0295264902628398</v>
      </c>
      <c r="O3097" s="116">
        <v>3.4775918997184498</v>
      </c>
      <c r="P3097" s="116">
        <v>0.62086407446437997</v>
      </c>
      <c r="Q3097" s="116">
        <v>1186.3303712750701</v>
      </c>
      <c r="R3097" s="116">
        <v>1210</v>
      </c>
      <c r="S3097" s="116" t="s">
        <v>318</v>
      </c>
      <c r="T3097" s="116">
        <v>1210</v>
      </c>
      <c r="U3097" s="116" t="s">
        <v>268</v>
      </c>
      <c r="V3097" s="116" t="s">
        <v>268</v>
      </c>
      <c r="Z3097" s="116">
        <v>0</v>
      </c>
      <c r="AA3097" s="116">
        <v>1</v>
      </c>
      <c r="AB3097" s="116">
        <v>3.4775918997184498</v>
      </c>
      <c r="AC3097" s="116">
        <v>0.62086407446437997</v>
      </c>
      <c r="AD3097" s="116">
        <v>1186.3303712750701</v>
      </c>
      <c r="AF3097" s="116">
        <v>-1</v>
      </c>
      <c r="AG3097" s="116">
        <v>-1</v>
      </c>
      <c r="AH3097" s="116">
        <v>-1</v>
      </c>
      <c r="AI3097" s="116">
        <v>-1</v>
      </c>
      <c r="AJ3097" s="116">
        <v>0</v>
      </c>
      <c r="AM3097" s="116" t="s">
        <v>319</v>
      </c>
      <c r="AN3097" s="116">
        <v>-1</v>
      </c>
      <c r="AQ3097" s="116">
        <v>778</v>
      </c>
      <c r="AR3097" s="116" t="s">
        <v>329</v>
      </c>
      <c r="AS3097" s="116" t="s">
        <v>250</v>
      </c>
      <c r="AT3097" s="116" t="s">
        <v>268</v>
      </c>
      <c r="AV3097" s="116">
        <v>199.91305374541099</v>
      </c>
      <c r="AW3097" s="116">
        <v>0.96214953059999997</v>
      </c>
    </row>
    <row r="3098" spans="1:49" x14ac:dyDescent="0.25">
      <c r="A3098" s="127">
        <v>220000</v>
      </c>
      <c r="B3098" s="127">
        <v>840000</v>
      </c>
      <c r="C3098" s="127">
        <v>850000</v>
      </c>
      <c r="D3098" s="116" t="s">
        <v>314</v>
      </c>
      <c r="E3098" s="116" t="s">
        <v>315</v>
      </c>
      <c r="F3098" s="116" t="s">
        <v>316</v>
      </c>
      <c r="G3098" s="116" t="s">
        <v>317</v>
      </c>
      <c r="H3098" s="116">
        <v>0.36</v>
      </c>
      <c r="I3098" s="116">
        <v>0.57999999999999996</v>
      </c>
      <c r="J3098" s="116" t="s">
        <v>268</v>
      </c>
      <c r="K3098" s="116">
        <v>1.6448531332989999E-2</v>
      </c>
      <c r="L3098" s="116">
        <v>3877.9646201678402</v>
      </c>
      <c r="M3098" s="116">
        <v>11.3678100780607</v>
      </c>
      <c r="N3098" s="116">
        <v>2.0295264902628398</v>
      </c>
      <c r="O3098" s="116">
        <v>0.18698378025649001</v>
      </c>
      <c r="P3098" s="116">
        <v>3.3382730066220001E-2</v>
      </c>
      <c r="Q3098" s="116">
        <v>63.786822563069002</v>
      </c>
      <c r="R3098" s="116">
        <v>1310</v>
      </c>
      <c r="S3098" s="116" t="s">
        <v>318</v>
      </c>
      <c r="T3098" s="116">
        <v>1310</v>
      </c>
      <c r="U3098" s="116" t="s">
        <v>268</v>
      </c>
      <c r="V3098" s="116" t="s">
        <v>268</v>
      </c>
      <c r="Z3098" s="116">
        <v>0</v>
      </c>
      <c r="AA3098" s="116">
        <v>1</v>
      </c>
      <c r="AB3098" s="116">
        <v>0.18698378025649001</v>
      </c>
      <c r="AC3098" s="116">
        <v>3.3382730066220001E-2</v>
      </c>
      <c r="AD3098" s="116">
        <v>63.7868225630694</v>
      </c>
      <c r="AF3098" s="116">
        <v>-1</v>
      </c>
      <c r="AG3098" s="116">
        <v>-1</v>
      </c>
      <c r="AH3098" s="116">
        <v>-1</v>
      </c>
      <c r="AI3098" s="116">
        <v>-1</v>
      </c>
      <c r="AJ3098" s="116">
        <v>0</v>
      </c>
      <c r="AM3098" s="116" t="s">
        <v>319</v>
      </c>
      <c r="AN3098" s="116">
        <v>-1</v>
      </c>
      <c r="AQ3098" s="116">
        <v>778</v>
      </c>
      <c r="AR3098" s="116" t="s">
        <v>329</v>
      </c>
      <c r="AS3098" s="116" t="s">
        <v>250</v>
      </c>
      <c r="AT3098" s="116" t="s">
        <v>268</v>
      </c>
      <c r="AV3098" s="116">
        <v>52.945978927727303</v>
      </c>
      <c r="AW3098" s="116">
        <v>5.1733027199999997E-2</v>
      </c>
    </row>
    <row r="3099" spans="1:49" x14ac:dyDescent="0.25">
      <c r="A3099" s="127">
        <v>220000</v>
      </c>
      <c r="B3099" s="127">
        <v>840000</v>
      </c>
      <c r="C3099" s="127">
        <v>850000</v>
      </c>
      <c r="D3099" s="116" t="s">
        <v>314</v>
      </c>
      <c r="E3099" s="116" t="s">
        <v>315</v>
      </c>
      <c r="F3099" s="116" t="s">
        <v>316</v>
      </c>
      <c r="G3099" s="116" t="s">
        <v>317</v>
      </c>
      <c r="H3099" s="116">
        <v>0.36</v>
      </c>
      <c r="I3099" s="116">
        <v>0.57999999999999996</v>
      </c>
      <c r="J3099" s="116" t="s">
        <v>268</v>
      </c>
      <c r="K3099" s="116">
        <v>0.10193088830565</v>
      </c>
      <c r="L3099" s="116">
        <v>3877.9646201678402</v>
      </c>
      <c r="M3099" s="116">
        <v>11.3678100780607</v>
      </c>
      <c r="N3099" s="116">
        <v>2.0295264902628398</v>
      </c>
      <c r="O3099" s="116">
        <v>1.15873097934666</v>
      </c>
      <c r="P3099" s="116">
        <v>0.20687143799234001</v>
      </c>
      <c r="Q3099" s="116">
        <v>395.28437855159399</v>
      </c>
      <c r="R3099" s="116">
        <v>1310</v>
      </c>
      <c r="S3099" s="116" t="s">
        <v>318</v>
      </c>
      <c r="T3099" s="116">
        <v>1310</v>
      </c>
      <c r="U3099" s="116" t="s">
        <v>268</v>
      </c>
      <c r="V3099" s="116" t="s">
        <v>268</v>
      </c>
      <c r="Z3099" s="116">
        <v>0</v>
      </c>
      <c r="AA3099" s="116">
        <v>1</v>
      </c>
      <c r="AB3099" s="116">
        <v>1.15873097934666</v>
      </c>
      <c r="AC3099" s="116">
        <v>0.20687143799234001</v>
      </c>
      <c r="AD3099" s="116">
        <v>395.28437855159399</v>
      </c>
      <c r="AF3099" s="116">
        <v>-1</v>
      </c>
      <c r="AG3099" s="116">
        <v>-1</v>
      </c>
      <c r="AH3099" s="116">
        <v>-1</v>
      </c>
      <c r="AI3099" s="116">
        <v>-1</v>
      </c>
      <c r="AJ3099" s="116">
        <v>0</v>
      </c>
      <c r="AM3099" s="116" t="s">
        <v>319</v>
      </c>
      <c r="AN3099" s="116">
        <v>-1</v>
      </c>
      <c r="AQ3099" s="116">
        <v>778</v>
      </c>
      <c r="AR3099" s="116" t="s">
        <v>329</v>
      </c>
      <c r="AS3099" s="116" t="s">
        <v>250</v>
      </c>
      <c r="AT3099" s="116" t="s">
        <v>268</v>
      </c>
      <c r="AV3099" s="116">
        <v>82.258857996215397</v>
      </c>
      <c r="AW3099" s="116">
        <v>0.32058749269999998</v>
      </c>
    </row>
    <row r="3100" spans="1:49" x14ac:dyDescent="0.25">
      <c r="A3100" s="127">
        <v>220000</v>
      </c>
      <c r="B3100" s="127">
        <v>840000</v>
      </c>
      <c r="C3100" s="127">
        <v>850000</v>
      </c>
      <c r="D3100" s="116" t="s">
        <v>314</v>
      </c>
      <c r="E3100" s="116" t="s">
        <v>315</v>
      </c>
      <c r="F3100" s="116" t="s">
        <v>316</v>
      </c>
      <c r="G3100" s="116" t="s">
        <v>317</v>
      </c>
      <c r="H3100" s="116">
        <v>0.36</v>
      </c>
      <c r="I3100" s="116">
        <v>0.57999999999999996</v>
      </c>
      <c r="J3100" s="116" t="s">
        <v>268</v>
      </c>
      <c r="K3100" s="116">
        <v>0.10757334536097</v>
      </c>
      <c r="L3100" s="116">
        <v>3877.9646201678402</v>
      </c>
      <c r="M3100" s="116">
        <v>11.3678100780607</v>
      </c>
      <c r="N3100" s="116">
        <v>2.0295264902628398</v>
      </c>
      <c r="O3100" s="116">
        <v>1.2228733595251799</v>
      </c>
      <c r="P3100" s="116">
        <v>0.21832295405627999</v>
      </c>
      <c r="Q3100" s="116">
        <v>417.16562738294903</v>
      </c>
      <c r="R3100" s="116">
        <v>1310</v>
      </c>
      <c r="S3100" s="116" t="s">
        <v>318</v>
      </c>
      <c r="T3100" s="116">
        <v>1310</v>
      </c>
      <c r="U3100" s="116" t="s">
        <v>268</v>
      </c>
      <c r="V3100" s="116" t="s">
        <v>268</v>
      </c>
      <c r="Z3100" s="116">
        <v>0</v>
      </c>
      <c r="AA3100" s="116">
        <v>1</v>
      </c>
      <c r="AB3100" s="116">
        <v>1.2228733595251799</v>
      </c>
      <c r="AC3100" s="116">
        <v>0.21832295405627999</v>
      </c>
      <c r="AD3100" s="116">
        <v>417.16562738294903</v>
      </c>
      <c r="AF3100" s="116">
        <v>-1</v>
      </c>
      <c r="AG3100" s="116">
        <v>-1</v>
      </c>
      <c r="AH3100" s="116">
        <v>-1</v>
      </c>
      <c r="AI3100" s="116">
        <v>-1</v>
      </c>
      <c r="AJ3100" s="116">
        <v>0</v>
      </c>
      <c r="AM3100" s="116" t="s">
        <v>319</v>
      </c>
      <c r="AN3100" s="116">
        <v>-1</v>
      </c>
      <c r="AQ3100" s="116">
        <v>778</v>
      </c>
      <c r="AR3100" s="116" t="s">
        <v>329</v>
      </c>
      <c r="AS3100" s="116" t="s">
        <v>250</v>
      </c>
      <c r="AT3100" s="116" t="s">
        <v>268</v>
      </c>
      <c r="AV3100" s="116">
        <v>85.493589108034101</v>
      </c>
      <c r="AW3100" s="116">
        <v>0.33833384220000001</v>
      </c>
    </row>
    <row r="3101" spans="1:49" x14ac:dyDescent="0.25">
      <c r="A3101" s="127">
        <v>220000</v>
      </c>
      <c r="B3101" s="127">
        <v>840000</v>
      </c>
      <c r="C3101" s="127">
        <v>850000</v>
      </c>
      <c r="D3101" s="116" t="s">
        <v>314</v>
      </c>
      <c r="E3101" s="116" t="s">
        <v>315</v>
      </c>
      <c r="F3101" s="116" t="s">
        <v>316</v>
      </c>
      <c r="G3101" s="116" t="s">
        <v>317</v>
      </c>
      <c r="H3101" s="116">
        <v>0.36</v>
      </c>
      <c r="I3101" s="116">
        <v>0.57999999999999996</v>
      </c>
      <c r="J3101" s="116" t="s">
        <v>268</v>
      </c>
      <c r="K3101" s="116">
        <v>8.5894960438289994E-2</v>
      </c>
      <c r="L3101" s="116">
        <v>3877.9646201678402</v>
      </c>
      <c r="M3101" s="116">
        <v>11.3678100780607</v>
      </c>
      <c r="N3101" s="116">
        <v>2.0295264902628398</v>
      </c>
      <c r="O3101" s="116">
        <v>0.97643759692501997</v>
      </c>
      <c r="P3101" s="116">
        <v>0.17432609758958001</v>
      </c>
      <c r="Q3101" s="116">
        <v>333.09761763040501</v>
      </c>
      <c r="R3101" s="116">
        <v>1310</v>
      </c>
      <c r="S3101" s="116" t="s">
        <v>318</v>
      </c>
      <c r="T3101" s="116">
        <v>1310</v>
      </c>
      <c r="U3101" s="116" t="s">
        <v>268</v>
      </c>
      <c r="V3101" s="116" t="s">
        <v>268</v>
      </c>
      <c r="Z3101" s="116">
        <v>0</v>
      </c>
      <c r="AA3101" s="116">
        <v>1</v>
      </c>
      <c r="AB3101" s="116">
        <v>0.97643759692501997</v>
      </c>
      <c r="AC3101" s="116">
        <v>0.17432609758958001</v>
      </c>
      <c r="AD3101" s="116">
        <v>333.09761763040399</v>
      </c>
      <c r="AF3101" s="116">
        <v>-1</v>
      </c>
      <c r="AG3101" s="116">
        <v>-1</v>
      </c>
      <c r="AH3101" s="116">
        <v>-1</v>
      </c>
      <c r="AI3101" s="116">
        <v>-1</v>
      </c>
      <c r="AJ3101" s="116">
        <v>0</v>
      </c>
      <c r="AM3101" s="116" t="s">
        <v>319</v>
      </c>
      <c r="AN3101" s="116">
        <v>-1</v>
      </c>
      <c r="AQ3101" s="116">
        <v>778</v>
      </c>
      <c r="AR3101" s="116" t="s">
        <v>329</v>
      </c>
      <c r="AS3101" s="116" t="s">
        <v>250</v>
      </c>
      <c r="AT3101" s="116" t="s">
        <v>268</v>
      </c>
      <c r="AV3101" s="116">
        <v>78.561067064783501</v>
      </c>
      <c r="AW3101" s="116">
        <v>0.27015216349999999</v>
      </c>
    </row>
    <row r="3102" spans="1:49" x14ac:dyDescent="0.25">
      <c r="A3102" s="127">
        <v>220000</v>
      </c>
      <c r="B3102" s="127">
        <v>840000</v>
      </c>
      <c r="C3102" s="127">
        <v>850000</v>
      </c>
      <c r="D3102" s="116" t="s">
        <v>314</v>
      </c>
      <c r="E3102" s="116" t="s">
        <v>315</v>
      </c>
      <c r="F3102" s="116" t="s">
        <v>316</v>
      </c>
      <c r="G3102" s="116" t="s">
        <v>317</v>
      </c>
      <c r="H3102" s="116">
        <v>0.36</v>
      </c>
      <c r="I3102" s="116">
        <v>0.57999999999999996</v>
      </c>
      <c r="J3102" s="116" t="s">
        <v>268</v>
      </c>
      <c r="K3102" s="116">
        <v>0.36244733577736998</v>
      </c>
      <c r="L3102" s="116">
        <v>3847.45036780599</v>
      </c>
      <c r="M3102" s="116">
        <v>10.0899797897981</v>
      </c>
      <c r="N3102" s="116">
        <v>1.6659111478186199</v>
      </c>
      <c r="O3102" s="116">
        <v>3.6570862928599102</v>
      </c>
      <c r="P3102" s="116">
        <v>0.60380505716869004</v>
      </c>
      <c r="Q3102" s="116">
        <v>1394.49813534697</v>
      </c>
      <c r="R3102" s="116">
        <v>1210</v>
      </c>
      <c r="S3102" s="116" t="s">
        <v>318</v>
      </c>
      <c r="T3102" s="116">
        <v>1210</v>
      </c>
      <c r="U3102" s="116" t="s">
        <v>268</v>
      </c>
      <c r="V3102" s="116" t="s">
        <v>268</v>
      </c>
      <c r="Z3102" s="116">
        <v>0</v>
      </c>
      <c r="AA3102" s="116">
        <v>1</v>
      </c>
      <c r="AB3102" s="116">
        <v>3.6570862928599102</v>
      </c>
      <c r="AC3102" s="116">
        <v>0.60380505716869004</v>
      </c>
      <c r="AD3102" s="116">
        <v>1394.49813534697</v>
      </c>
      <c r="AF3102" s="116">
        <v>-1</v>
      </c>
      <c r="AG3102" s="116">
        <v>-1</v>
      </c>
      <c r="AH3102" s="116">
        <v>-1</v>
      </c>
      <c r="AI3102" s="116">
        <v>-1</v>
      </c>
      <c r="AJ3102" s="116">
        <v>0</v>
      </c>
      <c r="AM3102" s="116" t="s">
        <v>319</v>
      </c>
      <c r="AN3102" s="116">
        <v>-1</v>
      </c>
      <c r="AQ3102" s="116">
        <v>778</v>
      </c>
      <c r="AR3102" s="116" t="s">
        <v>329</v>
      </c>
      <c r="AS3102" s="116" t="s">
        <v>250</v>
      </c>
      <c r="AT3102" s="116" t="s">
        <v>268</v>
      </c>
      <c r="AV3102" s="116">
        <v>171.727617667684</v>
      </c>
      <c r="AW3102" s="116">
        <v>1.1309798339999999</v>
      </c>
    </row>
    <row r="3103" spans="1:49" x14ac:dyDescent="0.25">
      <c r="A3103" s="127">
        <v>220000</v>
      </c>
      <c r="B3103" s="127">
        <v>840000</v>
      </c>
      <c r="C3103" s="127">
        <v>850000</v>
      </c>
      <c r="D3103" s="116" t="s">
        <v>314</v>
      </c>
      <c r="E3103" s="116" t="s">
        <v>315</v>
      </c>
      <c r="F3103" s="116" t="s">
        <v>316</v>
      </c>
      <c r="G3103" s="116" t="s">
        <v>317</v>
      </c>
      <c r="H3103" s="116">
        <v>0.36</v>
      </c>
      <c r="I3103" s="116">
        <v>0.57999999999999996</v>
      </c>
      <c r="J3103" s="116" t="s">
        <v>332</v>
      </c>
      <c r="K3103" s="116">
        <v>1.806839828423E-2</v>
      </c>
      <c r="L3103" s="116">
        <v>3847.45036780599</v>
      </c>
      <c r="M3103" s="116">
        <v>10.0899797897981</v>
      </c>
      <c r="N3103" s="116">
        <v>1.6659111478186199</v>
      </c>
      <c r="O3103" s="116">
        <v>0.18230977352198999</v>
      </c>
      <c r="P3103" s="116">
        <v>3.0100346124939999E-2</v>
      </c>
      <c r="Q3103" s="116">
        <v>69.517265624360604</v>
      </c>
      <c r="R3103" s="116">
        <v>1210</v>
      </c>
      <c r="S3103" s="116" t="s">
        <v>318</v>
      </c>
      <c r="T3103" s="116">
        <v>1210</v>
      </c>
      <c r="U3103" s="116" t="s">
        <v>333</v>
      </c>
      <c r="V3103" s="116" t="s">
        <v>332</v>
      </c>
      <c r="Z3103" s="116">
        <v>0</v>
      </c>
      <c r="AA3103" s="116">
        <v>1</v>
      </c>
      <c r="AB3103" s="116">
        <v>0.18230977352198999</v>
      </c>
      <c r="AC3103" s="116">
        <v>3.0100346124939999E-2</v>
      </c>
      <c r="AD3103" s="116">
        <v>69.517265624361301</v>
      </c>
      <c r="AF3103" s="116">
        <v>-1</v>
      </c>
      <c r="AG3103" s="116">
        <v>-1</v>
      </c>
      <c r="AH3103" s="116">
        <v>-1</v>
      </c>
      <c r="AI3103" s="116">
        <v>-1</v>
      </c>
      <c r="AJ3103" s="116">
        <v>0</v>
      </c>
      <c r="AM3103" s="116" t="s">
        <v>319</v>
      </c>
      <c r="AN3103" s="116">
        <v>-1</v>
      </c>
      <c r="AQ3103" s="116">
        <v>778</v>
      </c>
      <c r="AR3103" s="116" t="s">
        <v>329</v>
      </c>
      <c r="AS3103" s="116" t="s">
        <v>250</v>
      </c>
      <c r="AT3103" s="116" t="s">
        <v>268</v>
      </c>
      <c r="AV3103" s="116">
        <v>59.828214433042596</v>
      </c>
      <c r="AW3103" s="116">
        <v>5.6380588500000002E-2</v>
      </c>
    </row>
    <row r="3104" spans="1:49" x14ac:dyDescent="0.25">
      <c r="A3104" s="127">
        <v>220000</v>
      </c>
      <c r="B3104" s="127">
        <v>840000</v>
      </c>
      <c r="C3104" s="127">
        <v>850000</v>
      </c>
      <c r="D3104" s="116" t="s">
        <v>314</v>
      </c>
      <c r="E3104" s="116" t="s">
        <v>315</v>
      </c>
      <c r="F3104" s="116" t="s">
        <v>316</v>
      </c>
      <c r="G3104" s="116" t="s">
        <v>317</v>
      </c>
      <c r="H3104" s="116">
        <v>0.36</v>
      </c>
      <c r="I3104" s="116">
        <v>0.57999999999999996</v>
      </c>
      <c r="J3104" s="116" t="s">
        <v>268</v>
      </c>
      <c r="K3104" s="116">
        <v>6.7499092396239996E-2</v>
      </c>
      <c r="L3104" s="116">
        <v>3847.45036780599</v>
      </c>
      <c r="M3104" s="116">
        <v>10.0899797897981</v>
      </c>
      <c r="N3104" s="116">
        <v>1.6659111478186199</v>
      </c>
      <c r="O3104" s="116">
        <v>0.68106447810778004</v>
      </c>
      <c r="P3104" s="116">
        <v>0.11244749049053</v>
      </c>
      <c r="Q3104" s="116">
        <v>259.699407866488</v>
      </c>
      <c r="R3104" s="116">
        <v>1310</v>
      </c>
      <c r="S3104" s="116" t="s">
        <v>318</v>
      </c>
      <c r="T3104" s="116">
        <v>1310</v>
      </c>
      <c r="U3104" s="116" t="s">
        <v>268</v>
      </c>
      <c r="V3104" s="116" t="s">
        <v>268</v>
      </c>
      <c r="Z3104" s="116">
        <v>0</v>
      </c>
      <c r="AA3104" s="116">
        <v>1</v>
      </c>
      <c r="AB3104" s="116">
        <v>0.68106447810778004</v>
      </c>
      <c r="AC3104" s="116">
        <v>0.11244749049053</v>
      </c>
      <c r="AD3104" s="116">
        <v>259.699407866488</v>
      </c>
      <c r="AF3104" s="116">
        <v>-1</v>
      </c>
      <c r="AG3104" s="116">
        <v>-1</v>
      </c>
      <c r="AH3104" s="116">
        <v>-1</v>
      </c>
      <c r="AI3104" s="116">
        <v>-1</v>
      </c>
      <c r="AJ3104" s="116">
        <v>0</v>
      </c>
      <c r="AM3104" s="116" t="s">
        <v>319</v>
      </c>
      <c r="AN3104" s="116">
        <v>-1</v>
      </c>
      <c r="AQ3104" s="116">
        <v>778</v>
      </c>
      <c r="AR3104" s="116" t="s">
        <v>329</v>
      </c>
      <c r="AS3104" s="116" t="s">
        <v>250</v>
      </c>
      <c r="AT3104" s="116" t="s">
        <v>268</v>
      </c>
      <c r="AV3104" s="116">
        <v>66.698155543778896</v>
      </c>
      <c r="AW3104" s="116">
        <v>0.21062401289999999</v>
      </c>
    </row>
    <row r="3105" spans="1:49" x14ac:dyDescent="0.25">
      <c r="A3105" s="127">
        <v>220000</v>
      </c>
      <c r="B3105" s="127">
        <v>840000</v>
      </c>
      <c r="C3105" s="127">
        <v>850000</v>
      </c>
      <c r="D3105" s="116" t="s">
        <v>314</v>
      </c>
      <c r="E3105" s="116" t="s">
        <v>315</v>
      </c>
      <c r="F3105" s="116" t="s">
        <v>316</v>
      </c>
      <c r="G3105" s="116" t="s">
        <v>317</v>
      </c>
      <c r="H3105" s="116">
        <v>0.36</v>
      </c>
      <c r="I3105" s="116">
        <v>0.57999999999999996</v>
      </c>
      <c r="J3105" s="116" t="s">
        <v>332</v>
      </c>
      <c r="K3105" s="116">
        <v>1.080508783045E-2</v>
      </c>
      <c r="L3105" s="116">
        <v>3847.45036780599</v>
      </c>
      <c r="M3105" s="116">
        <v>10.0899797897981</v>
      </c>
      <c r="N3105" s="116">
        <v>1.6659111478186199</v>
      </c>
      <c r="O3105" s="116">
        <v>0.1090231178363</v>
      </c>
      <c r="P3105" s="116">
        <v>1.8000316269909999E-2</v>
      </c>
      <c r="Q3105" s="116">
        <v>41.572039147467798</v>
      </c>
      <c r="R3105" s="116">
        <v>1310</v>
      </c>
      <c r="S3105" s="116" t="s">
        <v>318</v>
      </c>
      <c r="T3105" s="116">
        <v>1310</v>
      </c>
      <c r="U3105" s="116" t="s">
        <v>333</v>
      </c>
      <c r="V3105" s="116" t="s">
        <v>332</v>
      </c>
      <c r="Z3105" s="116">
        <v>0</v>
      </c>
      <c r="AA3105" s="116">
        <v>1</v>
      </c>
      <c r="AB3105" s="116">
        <v>0.1090231178363</v>
      </c>
      <c r="AC3105" s="116">
        <v>1.8000316269909999E-2</v>
      </c>
      <c r="AD3105" s="116">
        <v>41.572039147468601</v>
      </c>
      <c r="AF3105" s="116">
        <v>-1</v>
      </c>
      <c r="AG3105" s="116">
        <v>-1</v>
      </c>
      <c r="AH3105" s="116">
        <v>-1</v>
      </c>
      <c r="AI3105" s="116">
        <v>-1</v>
      </c>
      <c r="AJ3105" s="116">
        <v>0</v>
      </c>
      <c r="AM3105" s="116" t="s">
        <v>319</v>
      </c>
      <c r="AN3105" s="116">
        <v>-1</v>
      </c>
      <c r="AQ3105" s="116">
        <v>778</v>
      </c>
      <c r="AR3105" s="116" t="s">
        <v>329</v>
      </c>
      <c r="AS3105" s="116" t="s">
        <v>250</v>
      </c>
      <c r="AT3105" s="116" t="s">
        <v>268</v>
      </c>
      <c r="AV3105" s="116">
        <v>42.430064501626703</v>
      </c>
      <c r="AW3105" s="116">
        <v>3.3716171199999999E-2</v>
      </c>
    </row>
    <row r="3106" spans="1:49" x14ac:dyDescent="0.25">
      <c r="A3106" s="127">
        <v>220000</v>
      </c>
      <c r="B3106" s="127">
        <v>840000</v>
      </c>
      <c r="C3106" s="127">
        <v>850000</v>
      </c>
      <c r="D3106" s="116" t="s">
        <v>314</v>
      </c>
      <c r="E3106" s="116" t="s">
        <v>315</v>
      </c>
      <c r="F3106" s="116" t="s">
        <v>316</v>
      </c>
      <c r="G3106" s="116" t="s">
        <v>317</v>
      </c>
      <c r="H3106" s="116">
        <v>0.36</v>
      </c>
      <c r="I3106" s="116">
        <v>0.57999999999999996</v>
      </c>
      <c r="J3106" s="116" t="s">
        <v>268</v>
      </c>
      <c r="K3106" s="116">
        <v>1.3555993949359999E-2</v>
      </c>
      <c r="L3106" s="116">
        <v>3847.45036780599</v>
      </c>
      <c r="M3106" s="116">
        <v>10.0899797897981</v>
      </c>
      <c r="N3106" s="116">
        <v>1.6659111478186199</v>
      </c>
      <c r="O3106" s="116">
        <v>0.13677970497965999</v>
      </c>
      <c r="P3106" s="116">
        <v>2.258308144E-2</v>
      </c>
      <c r="Q3106" s="116">
        <v>52.156013906440997</v>
      </c>
      <c r="R3106" s="116">
        <v>1750</v>
      </c>
      <c r="S3106" s="116" t="s">
        <v>321</v>
      </c>
      <c r="T3106" s="116">
        <v>1750</v>
      </c>
      <c r="U3106" s="116" t="s">
        <v>268</v>
      </c>
      <c r="V3106" s="116" t="s">
        <v>268</v>
      </c>
      <c r="Z3106" s="116">
        <v>0</v>
      </c>
      <c r="AA3106" s="116">
        <v>1</v>
      </c>
      <c r="AB3106" s="116">
        <v>0.13677970497965999</v>
      </c>
      <c r="AC3106" s="116">
        <v>2.258308144E-2</v>
      </c>
      <c r="AD3106" s="116">
        <v>52.156013906440599</v>
      </c>
      <c r="AF3106" s="116">
        <v>-1</v>
      </c>
      <c r="AG3106" s="116">
        <v>-1</v>
      </c>
      <c r="AH3106" s="116">
        <v>-1</v>
      </c>
      <c r="AI3106" s="116">
        <v>-1</v>
      </c>
      <c r="AJ3106" s="116">
        <v>0</v>
      </c>
      <c r="AM3106" s="116" t="s">
        <v>319</v>
      </c>
      <c r="AN3106" s="116">
        <v>-1</v>
      </c>
      <c r="AQ3106" s="116">
        <v>778</v>
      </c>
      <c r="AR3106" s="116" t="s">
        <v>329</v>
      </c>
      <c r="AS3106" s="116" t="s">
        <v>250</v>
      </c>
      <c r="AT3106" s="116" t="s">
        <v>268</v>
      </c>
      <c r="AV3106" s="116">
        <v>36.462638330763198</v>
      </c>
      <c r="AW3106" s="116">
        <v>4.2300092400000003E-2</v>
      </c>
    </row>
    <row r="3107" spans="1:49" x14ac:dyDescent="0.25">
      <c r="A3107" s="127">
        <v>220000</v>
      </c>
      <c r="B3107" s="127">
        <v>840000</v>
      </c>
      <c r="C3107" s="127">
        <v>850000</v>
      </c>
      <c r="D3107" s="116" t="s">
        <v>314</v>
      </c>
      <c r="E3107" s="116" t="s">
        <v>315</v>
      </c>
      <c r="F3107" s="116" t="s">
        <v>316</v>
      </c>
      <c r="G3107" s="116" t="s">
        <v>317</v>
      </c>
      <c r="H3107" s="116">
        <v>0.36</v>
      </c>
      <c r="I3107" s="116">
        <v>0.57999999999999996</v>
      </c>
      <c r="J3107" s="116" t="s">
        <v>332</v>
      </c>
      <c r="K3107" s="116">
        <v>2.03831246039E-3</v>
      </c>
      <c r="L3107" s="116">
        <v>3847.45036780599</v>
      </c>
      <c r="M3107" s="116">
        <v>10.0899797897981</v>
      </c>
      <c r="N3107" s="116">
        <v>1.6659111478186199</v>
      </c>
      <c r="O3107" s="116">
        <v>2.0566531530660001E-2</v>
      </c>
      <c r="P3107" s="116">
        <v>3.3956474505000001E-3</v>
      </c>
      <c r="Q3107" s="116">
        <v>7.8423060254464403</v>
      </c>
      <c r="R3107" s="116">
        <v>1750</v>
      </c>
      <c r="S3107" s="116" t="s">
        <v>321</v>
      </c>
      <c r="T3107" s="116">
        <v>1750</v>
      </c>
      <c r="U3107" s="116" t="s">
        <v>333</v>
      </c>
      <c r="V3107" s="116" t="s">
        <v>332</v>
      </c>
      <c r="Z3107" s="116">
        <v>0</v>
      </c>
      <c r="AA3107" s="116">
        <v>1</v>
      </c>
      <c r="AB3107" s="116">
        <v>2.0566531530660001E-2</v>
      </c>
      <c r="AC3107" s="116">
        <v>3.3956474505000001E-3</v>
      </c>
      <c r="AD3107" s="116">
        <v>7.8423060254451302</v>
      </c>
      <c r="AF3107" s="116">
        <v>-1</v>
      </c>
      <c r="AG3107" s="116">
        <v>-1</v>
      </c>
      <c r="AH3107" s="116">
        <v>-1</v>
      </c>
      <c r="AI3107" s="116">
        <v>-1</v>
      </c>
      <c r="AJ3107" s="116">
        <v>0</v>
      </c>
      <c r="AM3107" s="116" t="s">
        <v>319</v>
      </c>
      <c r="AN3107" s="116">
        <v>-1</v>
      </c>
      <c r="AQ3107" s="116">
        <v>778</v>
      </c>
      <c r="AR3107" s="116" t="s">
        <v>329</v>
      </c>
      <c r="AS3107" s="116" t="s">
        <v>250</v>
      </c>
      <c r="AT3107" s="116" t="s">
        <v>268</v>
      </c>
      <c r="AV3107" s="116">
        <v>12.005963777591701</v>
      </c>
      <c r="AW3107" s="116">
        <v>6.3603454999999996E-3</v>
      </c>
    </row>
    <row r="3108" spans="1:49" x14ac:dyDescent="0.25">
      <c r="A3108" s="127">
        <v>220000</v>
      </c>
      <c r="B3108" s="127">
        <v>840000</v>
      </c>
      <c r="C3108" s="127">
        <v>850000</v>
      </c>
      <c r="D3108" s="116" t="s">
        <v>314</v>
      </c>
      <c r="E3108" s="116" t="s">
        <v>315</v>
      </c>
      <c r="F3108" s="116" t="s">
        <v>316</v>
      </c>
      <c r="G3108" s="116" t="s">
        <v>317</v>
      </c>
      <c r="H3108" s="116">
        <v>0.36</v>
      </c>
      <c r="I3108" s="116">
        <v>0.57999999999999996</v>
      </c>
      <c r="J3108" s="116" t="s">
        <v>268</v>
      </c>
      <c r="K3108" s="116">
        <v>7.5774131542289999E-2</v>
      </c>
      <c r="L3108" s="116">
        <v>3847.45036780599</v>
      </c>
      <c r="M3108" s="116">
        <v>10.0899797897981</v>
      </c>
      <c r="N3108" s="116">
        <v>1.6659111478186199</v>
      </c>
      <c r="O3108" s="116">
        <v>0.76455945585128005</v>
      </c>
      <c r="P3108" s="116">
        <v>0.12623297045258</v>
      </c>
      <c r="Q3108" s="116">
        <v>291.53721027259002</v>
      </c>
      <c r="R3108" s="116">
        <v>1310</v>
      </c>
      <c r="S3108" s="116" t="s">
        <v>318</v>
      </c>
      <c r="T3108" s="116">
        <v>1310</v>
      </c>
      <c r="U3108" s="116" t="s">
        <v>268</v>
      </c>
      <c r="V3108" s="116" t="s">
        <v>268</v>
      </c>
      <c r="Z3108" s="116">
        <v>0</v>
      </c>
      <c r="AA3108" s="116">
        <v>1</v>
      </c>
      <c r="AB3108" s="116">
        <v>0.76455945585128005</v>
      </c>
      <c r="AC3108" s="116">
        <v>0.12623297045258</v>
      </c>
      <c r="AD3108" s="116">
        <v>291.53721027259002</v>
      </c>
      <c r="AF3108" s="116">
        <v>-1</v>
      </c>
      <c r="AG3108" s="116">
        <v>-1</v>
      </c>
      <c r="AH3108" s="116">
        <v>-1</v>
      </c>
      <c r="AI3108" s="116">
        <v>-1</v>
      </c>
      <c r="AJ3108" s="116">
        <v>0</v>
      </c>
      <c r="AM3108" s="116" t="s">
        <v>319</v>
      </c>
      <c r="AN3108" s="116">
        <v>-1</v>
      </c>
      <c r="AQ3108" s="116">
        <v>778</v>
      </c>
      <c r="AR3108" s="116" t="s">
        <v>329</v>
      </c>
      <c r="AS3108" s="116" t="s">
        <v>250</v>
      </c>
      <c r="AT3108" s="116" t="s">
        <v>268</v>
      </c>
      <c r="AV3108" s="116">
        <v>76.667766305302493</v>
      </c>
      <c r="AW3108" s="116">
        <v>0.23644542599999999</v>
      </c>
    </row>
    <row r="3109" spans="1:49" x14ac:dyDescent="0.25">
      <c r="A3109" s="127">
        <v>220000</v>
      </c>
      <c r="B3109" s="127">
        <v>840000</v>
      </c>
      <c r="C3109" s="127">
        <v>850000</v>
      </c>
      <c r="D3109" s="116" t="s">
        <v>314</v>
      </c>
      <c r="E3109" s="116" t="s">
        <v>315</v>
      </c>
      <c r="F3109" s="116" t="s">
        <v>316</v>
      </c>
      <c r="G3109" s="116" t="s">
        <v>317</v>
      </c>
      <c r="H3109" s="116">
        <v>0.36</v>
      </c>
      <c r="I3109" s="116">
        <v>0.57999999999999996</v>
      </c>
      <c r="J3109" s="116" t="s">
        <v>268</v>
      </c>
      <c r="K3109" s="116">
        <v>6.7575094511659994E-2</v>
      </c>
      <c r="L3109" s="116">
        <v>3847.45036780599</v>
      </c>
      <c r="M3109" s="116">
        <v>10.0899797897981</v>
      </c>
      <c r="N3109" s="116">
        <v>1.6659111478186199</v>
      </c>
      <c r="O3109" s="116">
        <v>0.68183133791635997</v>
      </c>
      <c r="P3109" s="116">
        <v>0.11257410326187001</v>
      </c>
      <c r="Q3109" s="116">
        <v>259.99182223341899</v>
      </c>
      <c r="R3109" s="116">
        <v>1310</v>
      </c>
      <c r="S3109" s="116" t="s">
        <v>318</v>
      </c>
      <c r="T3109" s="116">
        <v>1310</v>
      </c>
      <c r="U3109" s="116" t="s">
        <v>268</v>
      </c>
      <c r="V3109" s="116" t="s">
        <v>268</v>
      </c>
      <c r="Z3109" s="116">
        <v>0</v>
      </c>
      <c r="AA3109" s="116">
        <v>1</v>
      </c>
      <c r="AB3109" s="116">
        <v>0.68183133791635997</v>
      </c>
      <c r="AC3109" s="116">
        <v>0.11257410326187001</v>
      </c>
      <c r="AD3109" s="116">
        <v>259.991822233417</v>
      </c>
      <c r="AF3109" s="116">
        <v>-1</v>
      </c>
      <c r="AG3109" s="116">
        <v>-1</v>
      </c>
      <c r="AH3109" s="116">
        <v>-1</v>
      </c>
      <c r="AI3109" s="116">
        <v>-1</v>
      </c>
      <c r="AJ3109" s="116">
        <v>0</v>
      </c>
      <c r="AM3109" s="116" t="s">
        <v>319</v>
      </c>
      <c r="AN3109" s="116">
        <v>-1</v>
      </c>
      <c r="AQ3109" s="116">
        <v>778</v>
      </c>
      <c r="AR3109" s="116" t="s">
        <v>329</v>
      </c>
      <c r="AS3109" s="116" t="s">
        <v>250</v>
      </c>
      <c r="AT3109" s="116" t="s">
        <v>268</v>
      </c>
      <c r="AV3109" s="116">
        <v>69.826875639651902</v>
      </c>
      <c r="AW3109" s="116">
        <v>0.21086116969999999</v>
      </c>
    </row>
    <row r="3110" spans="1:49" x14ac:dyDescent="0.25">
      <c r="A3110" s="127">
        <v>220000</v>
      </c>
      <c r="B3110" s="127">
        <v>840000</v>
      </c>
      <c r="C3110" s="127">
        <v>850000</v>
      </c>
      <c r="D3110" s="116" t="s">
        <v>314</v>
      </c>
      <c r="E3110" s="116" t="s">
        <v>315</v>
      </c>
      <c r="F3110" s="116" t="s">
        <v>316</v>
      </c>
      <c r="G3110" s="116" t="s">
        <v>317</v>
      </c>
      <c r="H3110" s="116">
        <v>0.36</v>
      </c>
      <c r="I3110" s="116">
        <v>0.57999999999999996</v>
      </c>
      <c r="J3110" s="116" t="s">
        <v>332</v>
      </c>
      <c r="K3110" s="116">
        <v>2.2791463295200001E-2</v>
      </c>
      <c r="L3110" s="116">
        <v>3810.1659213610901</v>
      </c>
      <c r="M3110" s="116">
        <v>9.9361749861945192</v>
      </c>
      <c r="N3110" s="116">
        <v>1.6036576573413099</v>
      </c>
      <c r="O3110" s="116">
        <v>0.22645996749255001</v>
      </c>
      <c r="P3110" s="116">
        <v>3.6549704635360003E-2</v>
      </c>
      <c r="Q3110" s="116">
        <v>86.8392567453308</v>
      </c>
      <c r="R3110" s="116">
        <v>1210</v>
      </c>
      <c r="S3110" s="116" t="s">
        <v>318</v>
      </c>
      <c r="T3110" s="116">
        <v>1210</v>
      </c>
      <c r="U3110" s="116" t="s">
        <v>333</v>
      </c>
      <c r="V3110" s="116" t="s">
        <v>332</v>
      </c>
      <c r="Z3110" s="116">
        <v>0</v>
      </c>
      <c r="AA3110" s="116">
        <v>1</v>
      </c>
      <c r="AB3110" s="116">
        <v>0.22645996749255001</v>
      </c>
      <c r="AC3110" s="116">
        <v>3.6549704635360003E-2</v>
      </c>
      <c r="AD3110" s="116">
        <v>913.21069066472705</v>
      </c>
      <c r="AF3110" s="116">
        <v>-1</v>
      </c>
      <c r="AG3110" s="116">
        <v>-1</v>
      </c>
      <c r="AH3110" s="116">
        <v>-1</v>
      </c>
      <c r="AI3110" s="116">
        <v>-1</v>
      </c>
      <c r="AJ3110" s="116">
        <v>0</v>
      </c>
      <c r="AM3110" s="116" t="s">
        <v>319</v>
      </c>
      <c r="AN3110" s="116">
        <v>-1</v>
      </c>
      <c r="AQ3110" s="116">
        <v>778</v>
      </c>
      <c r="AR3110" s="116" t="s">
        <v>329</v>
      </c>
      <c r="AS3110" s="116" t="s">
        <v>250</v>
      </c>
      <c r="AT3110" s="116" t="s">
        <v>268</v>
      </c>
      <c r="AV3110" s="116">
        <v>46.462817366758003</v>
      </c>
      <c r="AW3110" s="116">
        <v>0.74064127390000001</v>
      </c>
    </row>
    <row r="3111" spans="1:49" x14ac:dyDescent="0.25">
      <c r="A3111" s="127">
        <v>220000</v>
      </c>
      <c r="B3111" s="127">
        <v>840000</v>
      </c>
      <c r="C3111" s="127">
        <v>850000</v>
      </c>
      <c r="D3111" s="116" t="s">
        <v>314</v>
      </c>
      <c r="E3111" s="116" t="s">
        <v>315</v>
      </c>
      <c r="F3111" s="116" t="s">
        <v>316</v>
      </c>
      <c r="G3111" s="116" t="s">
        <v>317</v>
      </c>
      <c r="H3111" s="116">
        <v>0.36</v>
      </c>
      <c r="I3111" s="116">
        <v>0.57999999999999996</v>
      </c>
      <c r="J3111" s="116" t="s">
        <v>332</v>
      </c>
      <c r="K3111" s="116">
        <v>4.8946569255500002E-3</v>
      </c>
      <c r="L3111" s="116">
        <v>3810.1659213610901</v>
      </c>
      <c r="M3111" s="116">
        <v>9.9361749861945192</v>
      </c>
      <c r="N3111" s="116">
        <v>1.6036576573413099</v>
      </c>
      <c r="O3111" s="116">
        <v>4.8634167709740002E-2</v>
      </c>
      <c r="P3111" s="116">
        <v>7.8493540587299994E-3</v>
      </c>
      <c r="Q3111" s="116">
        <v>18.6494550145189</v>
      </c>
      <c r="R3111" s="116">
        <v>1310</v>
      </c>
      <c r="S3111" s="116" t="s">
        <v>318</v>
      </c>
      <c r="T3111" s="116">
        <v>1310</v>
      </c>
      <c r="U3111" s="116" t="s">
        <v>333</v>
      </c>
      <c r="V3111" s="116" t="s">
        <v>332</v>
      </c>
      <c r="Z3111" s="116">
        <v>0</v>
      </c>
      <c r="AA3111" s="116">
        <v>1</v>
      </c>
      <c r="AB3111" s="116">
        <v>4.8634167709740002E-2</v>
      </c>
      <c r="AC3111" s="116">
        <v>7.8493540587299994E-3</v>
      </c>
      <c r="AD3111" s="116">
        <v>74.690276283145593</v>
      </c>
      <c r="AF3111" s="116">
        <v>-1</v>
      </c>
      <c r="AG3111" s="116">
        <v>-1</v>
      </c>
      <c r="AH3111" s="116">
        <v>-1</v>
      </c>
      <c r="AI3111" s="116">
        <v>-1</v>
      </c>
      <c r="AJ3111" s="116">
        <v>0</v>
      </c>
      <c r="AM3111" s="116" t="s">
        <v>319</v>
      </c>
      <c r="AN3111" s="116">
        <v>-1</v>
      </c>
      <c r="AQ3111" s="116">
        <v>778</v>
      </c>
      <c r="AR3111" s="116" t="s">
        <v>329</v>
      </c>
      <c r="AS3111" s="116" t="s">
        <v>250</v>
      </c>
      <c r="AT3111" s="116" t="s">
        <v>268</v>
      </c>
      <c r="AV3111" s="116">
        <v>17.8707500031183</v>
      </c>
      <c r="AW3111" s="116">
        <v>6.0576055400000002E-2</v>
      </c>
    </row>
    <row r="3112" spans="1:49" x14ac:dyDescent="0.25">
      <c r="A3112" s="127">
        <v>220000</v>
      </c>
      <c r="B3112" s="127">
        <v>840000</v>
      </c>
      <c r="C3112" s="127">
        <v>850000</v>
      </c>
      <c r="D3112" s="116" t="s">
        <v>314</v>
      </c>
      <c r="E3112" s="116" t="s">
        <v>315</v>
      </c>
      <c r="F3112" s="116" t="s">
        <v>316</v>
      </c>
      <c r="G3112" s="116" t="s">
        <v>317</v>
      </c>
      <c r="H3112" s="116">
        <v>0.36</v>
      </c>
      <c r="I3112" s="116">
        <v>0.57999999999999996</v>
      </c>
      <c r="J3112" s="116" t="s">
        <v>332</v>
      </c>
      <c r="K3112" s="116">
        <v>3.80973553425E-2</v>
      </c>
      <c r="L3112" s="116">
        <v>3810.1659213610901</v>
      </c>
      <c r="M3112" s="116">
        <v>9.9361749861945192</v>
      </c>
      <c r="N3112" s="116">
        <v>1.6036576573413099</v>
      </c>
      <c r="O3112" s="116">
        <v>0.37854198919432003</v>
      </c>
      <c r="P3112" s="116">
        <v>6.1095115619449997E-2</v>
      </c>
      <c r="Q3112" s="116">
        <v>145.15724501998099</v>
      </c>
      <c r="R3112" s="116">
        <v>1310</v>
      </c>
      <c r="S3112" s="116" t="s">
        <v>318</v>
      </c>
      <c r="T3112" s="116">
        <v>1310</v>
      </c>
      <c r="U3112" s="116" t="s">
        <v>333</v>
      </c>
      <c r="V3112" s="116" t="s">
        <v>332</v>
      </c>
      <c r="Z3112" s="116">
        <v>0</v>
      </c>
      <c r="AA3112" s="116">
        <v>1</v>
      </c>
      <c r="AB3112" s="116">
        <v>0.37854198919432003</v>
      </c>
      <c r="AC3112" s="116">
        <v>6.1095115619449997E-2</v>
      </c>
      <c r="AD3112" s="116">
        <v>528.98010274789203</v>
      </c>
      <c r="AF3112" s="116">
        <v>-1</v>
      </c>
      <c r="AG3112" s="116">
        <v>-1</v>
      </c>
      <c r="AH3112" s="116">
        <v>-1</v>
      </c>
      <c r="AI3112" s="116">
        <v>-1</v>
      </c>
      <c r="AJ3112" s="116">
        <v>0</v>
      </c>
      <c r="AM3112" s="116" t="s">
        <v>319</v>
      </c>
      <c r="AN3112" s="116">
        <v>-1</v>
      </c>
      <c r="AQ3112" s="116">
        <v>778</v>
      </c>
      <c r="AR3112" s="116" t="s">
        <v>329</v>
      </c>
      <c r="AS3112" s="116" t="s">
        <v>250</v>
      </c>
      <c r="AT3112" s="116" t="s">
        <v>268</v>
      </c>
      <c r="AV3112" s="116">
        <v>66.654947025522802</v>
      </c>
      <c r="AW3112" s="116">
        <v>0.42901873699999998</v>
      </c>
    </row>
    <row r="3113" spans="1:49" x14ac:dyDescent="0.25">
      <c r="A3113" s="127">
        <v>220000</v>
      </c>
      <c r="B3113" s="127">
        <v>850000</v>
      </c>
      <c r="C3113" s="127">
        <v>850000</v>
      </c>
      <c r="D3113" s="116" t="s">
        <v>314</v>
      </c>
      <c r="E3113" s="116" t="s">
        <v>315</v>
      </c>
      <c r="F3113" s="116" t="s">
        <v>316</v>
      </c>
      <c r="G3113" s="116" t="s">
        <v>317</v>
      </c>
      <c r="H3113" s="116">
        <v>0.36</v>
      </c>
      <c r="I3113" s="116">
        <v>0.57999999999999996</v>
      </c>
      <c r="J3113" s="116" t="s">
        <v>268</v>
      </c>
      <c r="K3113" s="116">
        <v>0.27289462009167997</v>
      </c>
      <c r="L3113" s="116">
        <v>3829.2142820170602</v>
      </c>
      <c r="M3113" s="116">
        <v>11.3265167591595</v>
      </c>
      <c r="N3113" s="116">
        <v>2.0546753419088302</v>
      </c>
      <c r="O3113" s="116">
        <v>3.0909454879529399</v>
      </c>
      <c r="P3113" s="116">
        <v>0.56070984684196001</v>
      </c>
      <c r="Q3113" s="116">
        <v>1044.97197674069</v>
      </c>
      <c r="R3113" s="116">
        <v>1210</v>
      </c>
      <c r="S3113" s="116" t="s">
        <v>318</v>
      </c>
      <c r="T3113" s="116">
        <v>1210</v>
      </c>
      <c r="U3113" s="116" t="s">
        <v>268</v>
      </c>
      <c r="V3113" s="116" t="s">
        <v>268</v>
      </c>
      <c r="Z3113" s="116">
        <v>0</v>
      </c>
      <c r="AA3113" s="116">
        <v>1</v>
      </c>
      <c r="AB3113" s="116">
        <v>3.0909454879529399</v>
      </c>
      <c r="AC3113" s="116">
        <v>0.56070984684196001</v>
      </c>
      <c r="AD3113" s="116">
        <v>1044.97197674069</v>
      </c>
      <c r="AF3113" s="116">
        <v>-1</v>
      </c>
      <c r="AG3113" s="116">
        <v>-1</v>
      </c>
      <c r="AH3113" s="116">
        <v>-1</v>
      </c>
      <c r="AI3113" s="116">
        <v>-1</v>
      </c>
      <c r="AJ3113" s="116">
        <v>0</v>
      </c>
      <c r="AM3113" s="116" t="s">
        <v>319</v>
      </c>
      <c r="AN3113" s="116">
        <v>-1</v>
      </c>
      <c r="AQ3113" s="116">
        <v>778</v>
      </c>
      <c r="AR3113" s="116" t="s">
        <v>329</v>
      </c>
      <c r="AS3113" s="116" t="s">
        <v>250</v>
      </c>
      <c r="AT3113" s="116" t="s">
        <v>268</v>
      </c>
      <c r="AV3113" s="116">
        <v>199.400527255779</v>
      </c>
      <c r="AW3113" s="116">
        <v>0.84750363080000002</v>
      </c>
    </row>
    <row r="3114" spans="1:49" x14ac:dyDescent="0.25">
      <c r="A3114" s="127">
        <v>220000</v>
      </c>
      <c r="B3114" s="127">
        <v>850000</v>
      </c>
      <c r="C3114" s="127">
        <v>850000</v>
      </c>
      <c r="D3114" s="116" t="s">
        <v>314</v>
      </c>
      <c r="E3114" s="116" t="s">
        <v>315</v>
      </c>
      <c r="F3114" s="116" t="s">
        <v>316</v>
      </c>
      <c r="G3114" s="116" t="s">
        <v>317</v>
      </c>
      <c r="H3114" s="116">
        <v>0.36</v>
      </c>
      <c r="I3114" s="116">
        <v>0.57999999999999996</v>
      </c>
      <c r="J3114" s="116" t="s">
        <v>268</v>
      </c>
      <c r="K3114" s="116">
        <v>0.34486883346115998</v>
      </c>
      <c r="L3114" s="116">
        <v>3829.2142820170602</v>
      </c>
      <c r="M3114" s="116">
        <v>11.3265167591595</v>
      </c>
      <c r="N3114" s="116">
        <v>2.0546753419088302</v>
      </c>
      <c r="O3114" s="116">
        <v>3.9061626219096599</v>
      </c>
      <c r="P3114" s="116">
        <v>0.70859348830551006</v>
      </c>
      <c r="Q3114" s="116">
        <v>1320.57666251204</v>
      </c>
      <c r="R3114" s="116">
        <v>1310</v>
      </c>
      <c r="S3114" s="116" t="s">
        <v>318</v>
      </c>
      <c r="T3114" s="116">
        <v>1310</v>
      </c>
      <c r="U3114" s="116" t="s">
        <v>268</v>
      </c>
      <c r="V3114" s="116" t="s">
        <v>268</v>
      </c>
      <c r="Z3114" s="116">
        <v>0</v>
      </c>
      <c r="AA3114" s="116">
        <v>1</v>
      </c>
      <c r="AB3114" s="116">
        <v>3.9061626219096599</v>
      </c>
      <c r="AC3114" s="116">
        <v>0.70859348830551006</v>
      </c>
      <c r="AD3114" s="116">
        <v>1320.57666251204</v>
      </c>
      <c r="AF3114" s="116">
        <v>-1</v>
      </c>
      <c r="AG3114" s="116">
        <v>-1</v>
      </c>
      <c r="AH3114" s="116">
        <v>-1</v>
      </c>
      <c r="AI3114" s="116">
        <v>-1</v>
      </c>
      <c r="AJ3114" s="116">
        <v>0</v>
      </c>
      <c r="AM3114" s="116" t="s">
        <v>319</v>
      </c>
      <c r="AN3114" s="116">
        <v>-1</v>
      </c>
      <c r="AQ3114" s="116">
        <v>778</v>
      </c>
      <c r="AR3114" s="116" t="s">
        <v>329</v>
      </c>
      <c r="AS3114" s="116" t="s">
        <v>250</v>
      </c>
      <c r="AT3114" s="116" t="s">
        <v>268</v>
      </c>
      <c r="AV3114" s="116">
        <v>153.67340260202201</v>
      </c>
      <c r="AW3114" s="116">
        <v>1.0710273013</v>
      </c>
    </row>
    <row r="3115" spans="1:49" x14ac:dyDescent="0.25">
      <c r="A3115" s="127">
        <v>220000</v>
      </c>
      <c r="B3115" s="127">
        <v>850000</v>
      </c>
      <c r="C3115" s="127">
        <v>850000</v>
      </c>
      <c r="D3115" s="116" t="s">
        <v>314</v>
      </c>
      <c r="E3115" s="116" t="s">
        <v>315</v>
      </c>
      <c r="F3115" s="116" t="s">
        <v>316</v>
      </c>
      <c r="G3115" s="116" t="s">
        <v>317</v>
      </c>
      <c r="H3115" s="116">
        <v>0.36</v>
      </c>
      <c r="I3115" s="116">
        <v>0.57999999999999996</v>
      </c>
      <c r="J3115" s="116" t="s">
        <v>268</v>
      </c>
      <c r="K3115" s="116">
        <v>0.42798920673229002</v>
      </c>
      <c r="L3115" s="116">
        <v>3846.5620448141799</v>
      </c>
      <c r="M3115" s="116">
        <v>10.7974961469154</v>
      </c>
      <c r="N3115" s="116">
        <v>1.8087483456042901</v>
      </c>
      <c r="O3115" s="116">
        <v>4.6212118106133397</v>
      </c>
      <c r="P3115" s="116">
        <v>0.77412476961353005</v>
      </c>
      <c r="Q3115" s="116">
        <v>1646.2870382065701</v>
      </c>
      <c r="R3115" s="116">
        <v>1210</v>
      </c>
      <c r="S3115" s="116" t="s">
        <v>318</v>
      </c>
      <c r="T3115" s="116">
        <v>1210</v>
      </c>
      <c r="U3115" s="116" t="s">
        <v>268</v>
      </c>
      <c r="V3115" s="116" t="s">
        <v>268</v>
      </c>
      <c r="Z3115" s="116">
        <v>0</v>
      </c>
      <c r="AA3115" s="116">
        <v>1</v>
      </c>
      <c r="AB3115" s="116">
        <v>4.6212118106133397</v>
      </c>
      <c r="AC3115" s="116">
        <v>0.77412476961353005</v>
      </c>
      <c r="AD3115" s="116">
        <v>1646.2870382065701</v>
      </c>
      <c r="AF3115" s="116">
        <v>-1</v>
      </c>
      <c r="AG3115" s="116">
        <v>-1</v>
      </c>
      <c r="AH3115" s="116">
        <v>-1</v>
      </c>
      <c r="AI3115" s="116">
        <v>-1</v>
      </c>
      <c r="AJ3115" s="116">
        <v>0</v>
      </c>
      <c r="AM3115" s="116" t="s">
        <v>319</v>
      </c>
      <c r="AN3115" s="116">
        <v>-1</v>
      </c>
      <c r="AQ3115" s="116">
        <v>778</v>
      </c>
      <c r="AR3115" s="116" t="s">
        <v>329</v>
      </c>
      <c r="AS3115" s="116" t="s">
        <v>250</v>
      </c>
      <c r="AT3115" s="116" t="s">
        <v>268</v>
      </c>
      <c r="AV3115" s="116">
        <v>198.47239748613899</v>
      </c>
      <c r="AW3115" s="116">
        <v>1.3351881899</v>
      </c>
    </row>
    <row r="3116" spans="1:49" x14ac:dyDescent="0.25">
      <c r="A3116" s="127">
        <v>220000</v>
      </c>
      <c r="B3116" s="127">
        <v>850000</v>
      </c>
      <c r="C3116" s="127">
        <v>850000</v>
      </c>
      <c r="D3116" s="116" t="s">
        <v>314</v>
      </c>
      <c r="E3116" s="116" t="s">
        <v>315</v>
      </c>
      <c r="F3116" s="116" t="s">
        <v>316</v>
      </c>
      <c r="G3116" s="116" t="s">
        <v>317</v>
      </c>
      <c r="H3116" s="116">
        <v>0.36</v>
      </c>
      <c r="I3116" s="116">
        <v>0.57999999999999996</v>
      </c>
      <c r="J3116" s="116" t="s">
        <v>268</v>
      </c>
      <c r="K3116" s="116">
        <v>0.11268175460277</v>
      </c>
      <c r="L3116" s="116">
        <v>3846.5620448141799</v>
      </c>
      <c r="M3116" s="116">
        <v>10.7974961469154</v>
      </c>
      <c r="N3116" s="116">
        <v>1.8087483456042901</v>
      </c>
      <c r="O3116" s="116">
        <v>1.21668081115113</v>
      </c>
      <c r="P3116" s="116">
        <v>0.20381293721755001</v>
      </c>
      <c r="Q3116" s="116">
        <v>433.4373603981</v>
      </c>
      <c r="R3116" s="116">
        <v>1310</v>
      </c>
      <c r="S3116" s="116" t="s">
        <v>318</v>
      </c>
      <c r="T3116" s="116">
        <v>1310</v>
      </c>
      <c r="U3116" s="116" t="s">
        <v>268</v>
      </c>
      <c r="V3116" s="116" t="s">
        <v>268</v>
      </c>
      <c r="Z3116" s="116">
        <v>0</v>
      </c>
      <c r="AA3116" s="116">
        <v>1</v>
      </c>
      <c r="AB3116" s="116">
        <v>1.21668081115113</v>
      </c>
      <c r="AC3116" s="116">
        <v>0.20381293721755001</v>
      </c>
      <c r="AD3116" s="116">
        <v>433.4373603981</v>
      </c>
      <c r="AF3116" s="116">
        <v>-1</v>
      </c>
      <c r="AG3116" s="116">
        <v>-1</v>
      </c>
      <c r="AH3116" s="116">
        <v>-1</v>
      </c>
      <c r="AI3116" s="116">
        <v>-1</v>
      </c>
      <c r="AJ3116" s="116">
        <v>0</v>
      </c>
      <c r="AM3116" s="116" t="s">
        <v>319</v>
      </c>
      <c r="AN3116" s="116">
        <v>-1</v>
      </c>
      <c r="AQ3116" s="116">
        <v>778</v>
      </c>
      <c r="AR3116" s="116" t="s">
        <v>329</v>
      </c>
      <c r="AS3116" s="116" t="s">
        <v>250</v>
      </c>
      <c r="AT3116" s="116" t="s">
        <v>268</v>
      </c>
      <c r="AV3116" s="116">
        <v>88.345820611993403</v>
      </c>
      <c r="AW3116" s="116">
        <v>0.35153070590000002</v>
      </c>
    </row>
    <row r="3117" spans="1:49" x14ac:dyDescent="0.25">
      <c r="A3117" s="127">
        <v>220000</v>
      </c>
      <c r="B3117" s="127">
        <v>850000</v>
      </c>
      <c r="C3117" s="127">
        <v>850000</v>
      </c>
      <c r="D3117" s="116" t="s">
        <v>314</v>
      </c>
      <c r="E3117" s="116" t="s">
        <v>315</v>
      </c>
      <c r="F3117" s="116" t="s">
        <v>316</v>
      </c>
      <c r="G3117" s="116" t="s">
        <v>317</v>
      </c>
      <c r="H3117" s="116">
        <v>0.36</v>
      </c>
      <c r="I3117" s="116">
        <v>0.57999999999999996</v>
      </c>
      <c r="J3117" s="116" t="s">
        <v>268</v>
      </c>
      <c r="K3117" s="116">
        <v>2.2864096068599998E-3</v>
      </c>
      <c r="L3117" s="116">
        <v>3846.5620448141799</v>
      </c>
      <c r="M3117" s="116">
        <v>10.7974961469154</v>
      </c>
      <c r="N3117" s="116">
        <v>1.8087483456042901</v>
      </c>
      <c r="O3117" s="116">
        <v>2.4687498920419999E-2</v>
      </c>
      <c r="P3117" s="116">
        <v>4.1355395937900004E-3</v>
      </c>
      <c r="Q3117" s="116">
        <v>8.7948164126769708</v>
      </c>
      <c r="R3117" s="116">
        <v>1310</v>
      </c>
      <c r="S3117" s="116" t="s">
        <v>318</v>
      </c>
      <c r="T3117" s="116">
        <v>1310</v>
      </c>
      <c r="U3117" s="116" t="s">
        <v>268</v>
      </c>
      <c r="V3117" s="116" t="s">
        <v>268</v>
      </c>
      <c r="Z3117" s="116">
        <v>0</v>
      </c>
      <c r="AA3117" s="116">
        <v>1</v>
      </c>
      <c r="AB3117" s="116">
        <v>2.4687498920419999E-2</v>
      </c>
      <c r="AC3117" s="116">
        <v>4.1355395937900004E-3</v>
      </c>
      <c r="AD3117" s="116">
        <v>8.7948164126751998</v>
      </c>
      <c r="AF3117" s="116">
        <v>-1</v>
      </c>
      <c r="AG3117" s="116">
        <v>-1</v>
      </c>
      <c r="AH3117" s="116">
        <v>-1</v>
      </c>
      <c r="AI3117" s="116">
        <v>-1</v>
      </c>
      <c r="AJ3117" s="116">
        <v>0</v>
      </c>
      <c r="AM3117" s="116" t="s">
        <v>319</v>
      </c>
      <c r="AN3117" s="116">
        <v>-1</v>
      </c>
      <c r="AQ3117" s="116">
        <v>778</v>
      </c>
      <c r="AR3117" s="116" t="s">
        <v>329</v>
      </c>
      <c r="AS3117" s="116" t="s">
        <v>250</v>
      </c>
      <c r="AT3117" s="116" t="s">
        <v>268</v>
      </c>
      <c r="AV3117" s="116">
        <v>33.977183202683698</v>
      </c>
      <c r="AW3117" s="116">
        <v>7.1328600000000004E-3</v>
      </c>
    </row>
    <row r="3118" spans="1:49" x14ac:dyDescent="0.25">
      <c r="A3118" s="127">
        <v>220000</v>
      </c>
      <c r="B3118" s="127">
        <v>850000</v>
      </c>
      <c r="C3118" s="127">
        <v>850000</v>
      </c>
      <c r="D3118" s="116" t="s">
        <v>314</v>
      </c>
      <c r="E3118" s="116" t="s">
        <v>315</v>
      </c>
      <c r="F3118" s="116" t="s">
        <v>316</v>
      </c>
      <c r="G3118" s="116" t="s">
        <v>317</v>
      </c>
      <c r="H3118" s="116">
        <v>0.36</v>
      </c>
      <c r="I3118" s="116">
        <v>0.57999999999999996</v>
      </c>
      <c r="J3118" s="116" t="s">
        <v>268</v>
      </c>
      <c r="K3118" s="116">
        <v>6.4719673464900002E-3</v>
      </c>
      <c r="L3118" s="116">
        <v>3846.5620448141799</v>
      </c>
      <c r="M3118" s="116">
        <v>10.7974961469154</v>
      </c>
      <c r="N3118" s="116">
        <v>1.8087483456042901</v>
      </c>
      <c r="O3118" s="116">
        <v>6.9881042486759998E-2</v>
      </c>
      <c r="P3118" s="116">
        <v>1.1706160230779999E-2</v>
      </c>
      <c r="Q3118" s="116">
        <v>24.894823950312102</v>
      </c>
      <c r="R3118" s="116">
        <v>1310</v>
      </c>
      <c r="S3118" s="116" t="s">
        <v>318</v>
      </c>
      <c r="T3118" s="116">
        <v>1310</v>
      </c>
      <c r="U3118" s="116" t="s">
        <v>268</v>
      </c>
      <c r="V3118" s="116" t="s">
        <v>268</v>
      </c>
      <c r="Z3118" s="116">
        <v>0</v>
      </c>
      <c r="AA3118" s="116">
        <v>1</v>
      </c>
      <c r="AB3118" s="116">
        <v>6.9881042486759998E-2</v>
      </c>
      <c r="AC3118" s="116">
        <v>1.1706160230779999E-2</v>
      </c>
      <c r="AD3118" s="116">
        <v>24.8948239503118</v>
      </c>
      <c r="AF3118" s="116">
        <v>-1</v>
      </c>
      <c r="AG3118" s="116">
        <v>-1</v>
      </c>
      <c r="AH3118" s="116">
        <v>-1</v>
      </c>
      <c r="AI3118" s="116">
        <v>-1</v>
      </c>
      <c r="AJ3118" s="116">
        <v>0</v>
      </c>
      <c r="AM3118" s="116" t="s">
        <v>319</v>
      </c>
      <c r="AN3118" s="116">
        <v>-1</v>
      </c>
      <c r="AQ3118" s="116">
        <v>778</v>
      </c>
      <c r="AR3118" s="116" t="s">
        <v>329</v>
      </c>
      <c r="AS3118" s="116" t="s">
        <v>250</v>
      </c>
      <c r="AT3118" s="116" t="s">
        <v>268</v>
      </c>
      <c r="AV3118" s="116">
        <v>54.640025933005496</v>
      </c>
      <c r="AW3118" s="116">
        <v>2.01904493E-2</v>
      </c>
    </row>
    <row r="3119" spans="1:49" x14ac:dyDescent="0.25">
      <c r="A3119" s="127">
        <v>220000</v>
      </c>
      <c r="B3119" s="127">
        <v>850000</v>
      </c>
      <c r="C3119" s="127">
        <v>850000</v>
      </c>
      <c r="D3119" s="116" t="s">
        <v>314</v>
      </c>
      <c r="E3119" s="116" t="s">
        <v>315</v>
      </c>
      <c r="F3119" s="116" t="s">
        <v>316</v>
      </c>
      <c r="G3119" s="116" t="s">
        <v>317</v>
      </c>
      <c r="H3119" s="116">
        <v>0.36</v>
      </c>
      <c r="I3119" s="116">
        <v>0.57999999999999996</v>
      </c>
      <c r="J3119" s="116" t="s">
        <v>268</v>
      </c>
      <c r="K3119" s="116">
        <v>6.7752979729389998E-2</v>
      </c>
      <c r="L3119" s="116">
        <v>3846.5620448141799</v>
      </c>
      <c r="M3119" s="116">
        <v>10.7974961469154</v>
      </c>
      <c r="N3119" s="116">
        <v>1.8087483456042901</v>
      </c>
      <c r="O3119" s="116">
        <v>0.73156253757020995</v>
      </c>
      <c r="P3119" s="116">
        <v>0.12254808999531</v>
      </c>
      <c r="Q3119" s="116">
        <v>260.61604025016698</v>
      </c>
      <c r="R3119" s="116">
        <v>1310</v>
      </c>
      <c r="S3119" s="116" t="s">
        <v>318</v>
      </c>
      <c r="T3119" s="116">
        <v>1310</v>
      </c>
      <c r="U3119" s="116" t="s">
        <v>268</v>
      </c>
      <c r="V3119" s="116" t="s">
        <v>268</v>
      </c>
      <c r="Z3119" s="116">
        <v>0</v>
      </c>
      <c r="AA3119" s="116">
        <v>1</v>
      </c>
      <c r="AB3119" s="116">
        <v>0.73156253757020995</v>
      </c>
      <c r="AC3119" s="116">
        <v>0.12254808999531</v>
      </c>
      <c r="AD3119" s="116">
        <v>260.61604025016601</v>
      </c>
      <c r="AF3119" s="116">
        <v>-1</v>
      </c>
      <c r="AG3119" s="116">
        <v>-1</v>
      </c>
      <c r="AH3119" s="116">
        <v>-1</v>
      </c>
      <c r="AI3119" s="116">
        <v>-1</v>
      </c>
      <c r="AJ3119" s="116">
        <v>0</v>
      </c>
      <c r="AM3119" s="116" t="s">
        <v>319</v>
      </c>
      <c r="AN3119" s="116">
        <v>-1</v>
      </c>
      <c r="AQ3119" s="116">
        <v>778</v>
      </c>
      <c r="AR3119" s="116" t="s">
        <v>329</v>
      </c>
      <c r="AS3119" s="116" t="s">
        <v>250</v>
      </c>
      <c r="AT3119" s="116" t="s">
        <v>268</v>
      </c>
      <c r="AV3119" s="116">
        <v>74.885145461696595</v>
      </c>
      <c r="AW3119" s="116">
        <v>0.21136742920000001</v>
      </c>
    </row>
    <row r="3120" spans="1:49" x14ac:dyDescent="0.25">
      <c r="A3120" s="127">
        <v>220000</v>
      </c>
      <c r="B3120" s="127">
        <v>850000</v>
      </c>
      <c r="C3120" s="127">
        <v>850000</v>
      </c>
      <c r="D3120" s="116" t="s">
        <v>314</v>
      </c>
      <c r="E3120" s="116" t="s">
        <v>315</v>
      </c>
      <c r="F3120" s="116" t="s">
        <v>316</v>
      </c>
      <c r="G3120" s="116" t="s">
        <v>317</v>
      </c>
      <c r="H3120" s="116">
        <v>0.36</v>
      </c>
      <c r="I3120" s="116">
        <v>0.57999999999999996</v>
      </c>
      <c r="J3120" s="116" t="s">
        <v>268</v>
      </c>
      <c r="K3120" s="116">
        <v>5.8113530487E-4</v>
      </c>
      <c r="L3120" s="116">
        <v>3846.5620448141799</v>
      </c>
      <c r="M3120" s="116">
        <v>10.7974961469154</v>
      </c>
      <c r="N3120" s="116">
        <v>1.8087483456042901</v>
      </c>
      <c r="O3120" s="116">
        <v>6.2748062152500001E-3</v>
      </c>
      <c r="P3120" s="116">
        <v>1.05112752127E-3</v>
      </c>
      <c r="Q3120" s="116">
        <v>2.2353730066452302</v>
      </c>
      <c r="R3120" s="116">
        <v>1310</v>
      </c>
      <c r="S3120" s="116" t="s">
        <v>318</v>
      </c>
      <c r="T3120" s="116">
        <v>1310</v>
      </c>
      <c r="U3120" s="116" t="s">
        <v>268</v>
      </c>
      <c r="V3120" s="116" t="s">
        <v>268</v>
      </c>
      <c r="Z3120" s="116">
        <v>0</v>
      </c>
      <c r="AA3120" s="116">
        <v>1</v>
      </c>
      <c r="AB3120" s="116">
        <v>6.2748062152500001E-3</v>
      </c>
      <c r="AC3120" s="116">
        <v>1.05112752127E-3</v>
      </c>
      <c r="AD3120" s="116">
        <v>2.2353730066464301</v>
      </c>
      <c r="AF3120" s="116">
        <v>-1</v>
      </c>
      <c r="AG3120" s="116">
        <v>-1</v>
      </c>
      <c r="AH3120" s="116">
        <v>-1</v>
      </c>
      <c r="AI3120" s="116">
        <v>-1</v>
      </c>
      <c r="AJ3120" s="116">
        <v>0</v>
      </c>
      <c r="AM3120" s="116" t="s">
        <v>319</v>
      </c>
      <c r="AN3120" s="116">
        <v>-1</v>
      </c>
      <c r="AQ3120" s="116">
        <v>778</v>
      </c>
      <c r="AR3120" s="116" t="s">
        <v>329</v>
      </c>
      <c r="AS3120" s="116" t="s">
        <v>250</v>
      </c>
      <c r="AT3120" s="116" t="s">
        <v>268</v>
      </c>
      <c r="AV3120" s="116">
        <v>15.1581005832887</v>
      </c>
      <c r="AW3120" s="116">
        <v>1.8129546000000001E-3</v>
      </c>
    </row>
    <row r="3121" spans="1:49" x14ac:dyDescent="0.25">
      <c r="A3121" s="127">
        <v>220000</v>
      </c>
      <c r="B3121" s="127">
        <v>850000</v>
      </c>
      <c r="C3121" s="127">
        <v>850000</v>
      </c>
      <c r="D3121" s="116" t="s">
        <v>314</v>
      </c>
      <c r="E3121" s="116" t="s">
        <v>315</v>
      </c>
      <c r="F3121" s="116" t="s">
        <v>316</v>
      </c>
      <c r="G3121" s="116" t="s">
        <v>317</v>
      </c>
      <c r="H3121" s="116">
        <v>0.36</v>
      </c>
      <c r="I3121" s="116">
        <v>0.57999999999999996</v>
      </c>
      <c r="J3121" s="116" t="s">
        <v>268</v>
      </c>
      <c r="K3121" s="116">
        <v>0.28774783128678999</v>
      </c>
      <c r="L3121" s="116">
        <v>3872.9512832957998</v>
      </c>
      <c r="M3121" s="116">
        <v>10.462976303913299</v>
      </c>
      <c r="N3121" s="116">
        <v>1.8150561855995899</v>
      </c>
      <c r="O3121" s="116">
        <v>3.01069874025616</v>
      </c>
      <c r="P3121" s="116">
        <v>0.52227848106996</v>
      </c>
      <c r="Q3121" s="116">
        <v>1114.43333244777</v>
      </c>
      <c r="R3121" s="116">
        <v>1210</v>
      </c>
      <c r="S3121" s="116" t="s">
        <v>318</v>
      </c>
      <c r="T3121" s="116">
        <v>1210</v>
      </c>
      <c r="U3121" s="116" t="s">
        <v>268</v>
      </c>
      <c r="V3121" s="116" t="s">
        <v>268</v>
      </c>
      <c r="Z3121" s="116">
        <v>0</v>
      </c>
      <c r="AA3121" s="116">
        <v>1</v>
      </c>
      <c r="AB3121" s="116">
        <v>3.01069874025616</v>
      </c>
      <c r="AC3121" s="116">
        <v>0.52227848106996</v>
      </c>
      <c r="AD3121" s="116">
        <v>1114.43333244777</v>
      </c>
      <c r="AF3121" s="116">
        <v>-1</v>
      </c>
      <c r="AG3121" s="116">
        <v>-1</v>
      </c>
      <c r="AH3121" s="116">
        <v>-1</v>
      </c>
      <c r="AI3121" s="116">
        <v>-1</v>
      </c>
      <c r="AJ3121" s="116">
        <v>0</v>
      </c>
      <c r="AM3121" s="116" t="s">
        <v>319</v>
      </c>
      <c r="AN3121" s="116">
        <v>-1</v>
      </c>
      <c r="AQ3121" s="116">
        <v>778</v>
      </c>
      <c r="AR3121" s="116" t="s">
        <v>329</v>
      </c>
      <c r="AS3121" s="116" t="s">
        <v>250</v>
      </c>
      <c r="AT3121" s="116" t="s">
        <v>268</v>
      </c>
      <c r="AV3121" s="116">
        <v>199.91369703387201</v>
      </c>
      <c r="AW3121" s="116">
        <v>0.90383887470000002</v>
      </c>
    </row>
    <row r="3122" spans="1:49" x14ac:dyDescent="0.25">
      <c r="A3122" s="127">
        <v>220000</v>
      </c>
      <c r="B3122" s="127">
        <v>850000</v>
      </c>
      <c r="C3122" s="127">
        <v>850000</v>
      </c>
      <c r="D3122" s="116" t="s">
        <v>314</v>
      </c>
      <c r="E3122" s="116" t="s">
        <v>315</v>
      </c>
      <c r="F3122" s="116" t="s">
        <v>316</v>
      </c>
      <c r="G3122" s="116" t="s">
        <v>317</v>
      </c>
      <c r="H3122" s="116">
        <v>0.36</v>
      </c>
      <c r="I3122" s="116">
        <v>0.57999999999999996</v>
      </c>
      <c r="J3122" s="116" t="s">
        <v>268</v>
      </c>
      <c r="K3122" s="116">
        <v>0.33001562231207998</v>
      </c>
      <c r="L3122" s="116">
        <v>3872.9512832957998</v>
      </c>
      <c r="M3122" s="116">
        <v>10.462976303913299</v>
      </c>
      <c r="N3122" s="116">
        <v>1.8150561855995899</v>
      </c>
      <c r="O3122" s="116">
        <v>3.4529456361725002</v>
      </c>
      <c r="P3122" s="116">
        <v>0.59899689662204003</v>
      </c>
      <c r="Q3122" s="116">
        <v>1278.1344279412299</v>
      </c>
      <c r="R3122" s="116">
        <v>1310</v>
      </c>
      <c r="S3122" s="116" t="s">
        <v>318</v>
      </c>
      <c r="T3122" s="116">
        <v>1310</v>
      </c>
      <c r="U3122" s="116" t="s">
        <v>268</v>
      </c>
      <c r="V3122" s="116" t="s">
        <v>268</v>
      </c>
      <c r="Z3122" s="116">
        <v>0</v>
      </c>
      <c r="AA3122" s="116">
        <v>1</v>
      </c>
      <c r="AB3122" s="116">
        <v>3.4529456361725002</v>
      </c>
      <c r="AC3122" s="116">
        <v>0.59899689662204003</v>
      </c>
      <c r="AD3122" s="116">
        <v>1278.1344279412299</v>
      </c>
      <c r="AF3122" s="116">
        <v>-1</v>
      </c>
      <c r="AG3122" s="116">
        <v>-1</v>
      </c>
      <c r="AH3122" s="116">
        <v>-1</v>
      </c>
      <c r="AI3122" s="116">
        <v>-1</v>
      </c>
      <c r="AJ3122" s="116">
        <v>0</v>
      </c>
      <c r="AM3122" s="116" t="s">
        <v>319</v>
      </c>
      <c r="AN3122" s="116">
        <v>-1</v>
      </c>
      <c r="AQ3122" s="116">
        <v>778</v>
      </c>
      <c r="AR3122" s="116" t="s">
        <v>329</v>
      </c>
      <c r="AS3122" s="116" t="s">
        <v>250</v>
      </c>
      <c r="AT3122" s="116" t="s">
        <v>268</v>
      </c>
      <c r="AV3122" s="116">
        <v>147.06823369090799</v>
      </c>
      <c r="AW3122" s="116">
        <v>1.0366053755</v>
      </c>
    </row>
    <row r="3123" spans="1:49" x14ac:dyDescent="0.25">
      <c r="A3123" s="127">
        <v>220000</v>
      </c>
      <c r="B3123" s="127">
        <v>850000</v>
      </c>
      <c r="C3123" s="127">
        <v>850000</v>
      </c>
      <c r="D3123" s="116" t="s">
        <v>314</v>
      </c>
      <c r="E3123" s="116" t="s">
        <v>315</v>
      </c>
      <c r="F3123" s="116" t="s">
        <v>316</v>
      </c>
      <c r="G3123" s="116" t="s">
        <v>317</v>
      </c>
      <c r="H3123" s="116">
        <v>0.36</v>
      </c>
      <c r="I3123" s="116">
        <v>0.57999999999999996</v>
      </c>
      <c r="J3123" s="116" t="s">
        <v>268</v>
      </c>
      <c r="K3123" s="116">
        <v>0.34634025524585998</v>
      </c>
      <c r="L3123" s="116">
        <v>3877.9106727851699</v>
      </c>
      <c r="M3123" s="116">
        <v>10.3009216219785</v>
      </c>
      <c r="N3123" s="116">
        <v>1.5994069397383699</v>
      </c>
      <c r="O3123" s="116">
        <v>3.5676238238236699</v>
      </c>
      <c r="P3123" s="116">
        <v>0.55393900775099003</v>
      </c>
      <c r="Q3123" s="116">
        <v>1343.07657223307</v>
      </c>
      <c r="R3123" s="116">
        <v>1210</v>
      </c>
      <c r="S3123" s="116" t="s">
        <v>318</v>
      </c>
      <c r="T3123" s="116">
        <v>1210</v>
      </c>
      <c r="U3123" s="116" t="s">
        <v>268</v>
      </c>
      <c r="V3123" s="116" t="s">
        <v>268</v>
      </c>
      <c r="Z3123" s="116">
        <v>0</v>
      </c>
      <c r="AA3123" s="116">
        <v>1</v>
      </c>
      <c r="AB3123" s="116">
        <v>3.5676238238236699</v>
      </c>
      <c r="AC3123" s="116">
        <v>0.55393900775099003</v>
      </c>
      <c r="AD3123" s="116">
        <v>1343.07657223307</v>
      </c>
      <c r="AF3123" s="116">
        <v>-1</v>
      </c>
      <c r="AG3123" s="116">
        <v>-1</v>
      </c>
      <c r="AH3123" s="116">
        <v>-1</v>
      </c>
      <c r="AI3123" s="116">
        <v>-1</v>
      </c>
      <c r="AJ3123" s="116">
        <v>0</v>
      </c>
      <c r="AM3123" s="116" t="s">
        <v>319</v>
      </c>
      <c r="AN3123" s="116">
        <v>-1</v>
      </c>
      <c r="AQ3123" s="116">
        <v>778</v>
      </c>
      <c r="AR3123" s="116" t="s">
        <v>329</v>
      </c>
      <c r="AS3123" s="116" t="s">
        <v>250</v>
      </c>
      <c r="AT3123" s="116" t="s">
        <v>268</v>
      </c>
      <c r="AV3123" s="116">
        <v>207.20589075863501</v>
      </c>
      <c r="AW3123" s="116">
        <v>1.0892754033000001</v>
      </c>
    </row>
    <row r="3124" spans="1:49" x14ac:dyDescent="0.25">
      <c r="A3124" s="127">
        <v>220000</v>
      </c>
      <c r="B3124" s="127">
        <v>850000</v>
      </c>
      <c r="C3124" s="127">
        <v>850000</v>
      </c>
      <c r="D3124" s="116" t="s">
        <v>314</v>
      </c>
      <c r="E3124" s="116" t="s">
        <v>315</v>
      </c>
      <c r="F3124" s="116" t="s">
        <v>316</v>
      </c>
      <c r="G3124" s="116" t="s">
        <v>317</v>
      </c>
      <c r="H3124" s="116">
        <v>0.36</v>
      </c>
      <c r="I3124" s="116">
        <v>0.57999999999999996</v>
      </c>
      <c r="J3124" s="116" t="s">
        <v>268</v>
      </c>
      <c r="K3124" s="116">
        <v>4.7201720094750002E-2</v>
      </c>
      <c r="L3124" s="116">
        <v>3877.9106727851699</v>
      </c>
      <c r="M3124" s="116">
        <v>10.3009216219785</v>
      </c>
      <c r="N3124" s="116">
        <v>1.5994069397383699</v>
      </c>
      <c r="O3124" s="116">
        <v>0.48622121911862998</v>
      </c>
      <c r="P3124" s="116">
        <v>7.5494758687130001E-2</v>
      </c>
      <c r="Q3124" s="116">
        <v>183.04405412926499</v>
      </c>
      <c r="R3124" s="116">
        <v>1750</v>
      </c>
      <c r="S3124" s="116" t="s">
        <v>321</v>
      </c>
      <c r="T3124" s="116">
        <v>1750</v>
      </c>
      <c r="U3124" s="116" t="s">
        <v>268</v>
      </c>
      <c r="V3124" s="116" t="s">
        <v>268</v>
      </c>
      <c r="Z3124" s="116">
        <v>0</v>
      </c>
      <c r="AA3124" s="116">
        <v>1</v>
      </c>
      <c r="AB3124" s="116">
        <v>0.48622121911862998</v>
      </c>
      <c r="AC3124" s="116">
        <v>7.5494758687130001E-2</v>
      </c>
      <c r="AD3124" s="116">
        <v>183.044054129263</v>
      </c>
      <c r="AF3124" s="116">
        <v>-1</v>
      </c>
      <c r="AG3124" s="116">
        <v>-1</v>
      </c>
      <c r="AH3124" s="116">
        <v>-1</v>
      </c>
      <c r="AI3124" s="116">
        <v>-1</v>
      </c>
      <c r="AJ3124" s="116">
        <v>0</v>
      </c>
      <c r="AM3124" s="116" t="s">
        <v>319</v>
      </c>
      <c r="AN3124" s="116">
        <v>-1</v>
      </c>
      <c r="AQ3124" s="116">
        <v>778</v>
      </c>
      <c r="AR3124" s="116" t="s">
        <v>329</v>
      </c>
      <c r="AS3124" s="116" t="s">
        <v>250</v>
      </c>
      <c r="AT3124" s="116" t="s">
        <v>268</v>
      </c>
      <c r="AV3124" s="116">
        <v>69.765604304797407</v>
      </c>
      <c r="AW3124" s="116">
        <v>0.1484542207</v>
      </c>
    </row>
    <row r="3125" spans="1:49" x14ac:dyDescent="0.25">
      <c r="A3125" s="127">
        <v>220000</v>
      </c>
      <c r="B3125" s="127">
        <v>850000</v>
      </c>
      <c r="C3125" s="127">
        <v>850000</v>
      </c>
      <c r="D3125" s="116" t="s">
        <v>314</v>
      </c>
      <c r="E3125" s="116" t="s">
        <v>315</v>
      </c>
      <c r="F3125" s="116" t="s">
        <v>316</v>
      </c>
      <c r="G3125" s="116" t="s">
        <v>317</v>
      </c>
      <c r="H3125" s="116">
        <v>0.36</v>
      </c>
      <c r="I3125" s="116">
        <v>0.57999999999999996</v>
      </c>
      <c r="J3125" s="116" t="s">
        <v>268</v>
      </c>
      <c r="K3125" s="116">
        <v>0.12650026375930001</v>
      </c>
      <c r="L3125" s="116">
        <v>3877.9106727851699</v>
      </c>
      <c r="M3125" s="116">
        <v>10.3009216219785</v>
      </c>
      <c r="N3125" s="116">
        <v>1.5994069397383699</v>
      </c>
      <c r="O3125" s="116">
        <v>1.3030693021442401</v>
      </c>
      <c r="P3125" s="116">
        <v>0.20232539973537</v>
      </c>
      <c r="Q3125" s="116">
        <v>490.55672294236001</v>
      </c>
      <c r="R3125" s="116">
        <v>1750</v>
      </c>
      <c r="S3125" s="116" t="s">
        <v>321</v>
      </c>
      <c r="T3125" s="116">
        <v>1750</v>
      </c>
      <c r="U3125" s="116" t="s">
        <v>268</v>
      </c>
      <c r="V3125" s="116" t="s">
        <v>268</v>
      </c>
      <c r="Z3125" s="116">
        <v>0</v>
      </c>
      <c r="AA3125" s="116">
        <v>1</v>
      </c>
      <c r="AB3125" s="116">
        <v>1.3030693021442401</v>
      </c>
      <c r="AC3125" s="116">
        <v>0.20232539973537</v>
      </c>
      <c r="AD3125" s="116">
        <v>490.55672294236001</v>
      </c>
      <c r="AF3125" s="116">
        <v>-1</v>
      </c>
      <c r="AG3125" s="116">
        <v>-1</v>
      </c>
      <c r="AH3125" s="116">
        <v>-1</v>
      </c>
      <c r="AI3125" s="116">
        <v>-1</v>
      </c>
      <c r="AJ3125" s="116">
        <v>0</v>
      </c>
      <c r="AM3125" s="116" t="s">
        <v>319</v>
      </c>
      <c r="AN3125" s="116">
        <v>-1</v>
      </c>
      <c r="AQ3125" s="116">
        <v>778</v>
      </c>
      <c r="AR3125" s="116" t="s">
        <v>329</v>
      </c>
      <c r="AS3125" s="116" t="s">
        <v>250</v>
      </c>
      <c r="AT3125" s="116" t="s">
        <v>268</v>
      </c>
      <c r="AV3125" s="116">
        <v>92.750047475117199</v>
      </c>
      <c r="AW3125" s="116">
        <v>0.39785622300000001</v>
      </c>
    </row>
    <row r="3126" spans="1:49" x14ac:dyDescent="0.25">
      <c r="A3126" s="127">
        <v>220000</v>
      </c>
      <c r="B3126" s="127">
        <v>850000</v>
      </c>
      <c r="C3126" s="127">
        <v>850000</v>
      </c>
      <c r="D3126" s="116" t="s">
        <v>314</v>
      </c>
      <c r="E3126" s="116" t="s">
        <v>315</v>
      </c>
      <c r="F3126" s="116" t="s">
        <v>316</v>
      </c>
      <c r="G3126" s="116" t="s">
        <v>317</v>
      </c>
      <c r="H3126" s="116">
        <v>0.36</v>
      </c>
      <c r="I3126" s="116">
        <v>0.57999999999999996</v>
      </c>
      <c r="J3126" s="116" t="s">
        <v>268</v>
      </c>
      <c r="K3126" s="116">
        <v>9.772104457387E-2</v>
      </c>
      <c r="L3126" s="116">
        <v>3877.9106727851699</v>
      </c>
      <c r="M3126" s="116">
        <v>10.3009216219785</v>
      </c>
      <c r="N3126" s="116">
        <v>1.5994069397383699</v>
      </c>
      <c r="O3126" s="116">
        <v>1.00661682097331</v>
      </c>
      <c r="P3126" s="116">
        <v>0.15629571684992999</v>
      </c>
      <c r="Q3126" s="116">
        <v>378.95348170873001</v>
      </c>
      <c r="R3126" s="116">
        <v>1310</v>
      </c>
      <c r="S3126" s="116" t="s">
        <v>318</v>
      </c>
      <c r="T3126" s="116">
        <v>1310</v>
      </c>
      <c r="U3126" s="116" t="s">
        <v>268</v>
      </c>
      <c r="V3126" s="116" t="s">
        <v>268</v>
      </c>
      <c r="Z3126" s="116">
        <v>0</v>
      </c>
      <c r="AA3126" s="116">
        <v>1</v>
      </c>
      <c r="AB3126" s="116">
        <v>1.00661682097331</v>
      </c>
      <c r="AC3126" s="116">
        <v>0.15629571684992999</v>
      </c>
      <c r="AD3126" s="116">
        <v>378.95348170872802</v>
      </c>
      <c r="AF3126" s="116">
        <v>-1</v>
      </c>
      <c r="AG3126" s="116">
        <v>-1</v>
      </c>
      <c r="AH3126" s="116">
        <v>-1</v>
      </c>
      <c r="AI3126" s="116">
        <v>-1</v>
      </c>
      <c r="AJ3126" s="116">
        <v>0</v>
      </c>
      <c r="AM3126" s="116" t="s">
        <v>319</v>
      </c>
      <c r="AN3126" s="116">
        <v>-1</v>
      </c>
      <c r="AQ3126" s="116">
        <v>778</v>
      </c>
      <c r="AR3126" s="116" t="s">
        <v>329</v>
      </c>
      <c r="AS3126" s="116" t="s">
        <v>250</v>
      </c>
      <c r="AT3126" s="116" t="s">
        <v>268</v>
      </c>
      <c r="AV3126" s="116">
        <v>79.863832370696201</v>
      </c>
      <c r="AW3126" s="116">
        <v>0.30734264529999999</v>
      </c>
    </row>
    <row r="3127" spans="1:49" x14ac:dyDescent="0.25">
      <c r="A3127" s="127">
        <v>220000</v>
      </c>
      <c r="B3127" s="127">
        <v>850000</v>
      </c>
      <c r="C3127" s="127">
        <v>850000</v>
      </c>
      <c r="D3127" s="116" t="s">
        <v>314</v>
      </c>
      <c r="E3127" s="116" t="s">
        <v>315</v>
      </c>
      <c r="F3127" s="116" t="s">
        <v>316</v>
      </c>
      <c r="G3127" s="116" t="s">
        <v>317</v>
      </c>
      <c r="H3127" s="116">
        <v>0.36</v>
      </c>
      <c r="I3127" s="116">
        <v>0.57999999999999996</v>
      </c>
      <c r="J3127" s="116" t="s">
        <v>268</v>
      </c>
      <c r="K3127" s="116">
        <v>0.53746002708582996</v>
      </c>
      <c r="L3127" s="116">
        <v>3865.05763950046</v>
      </c>
      <c r="M3127" s="116">
        <v>10.1704124565776</v>
      </c>
      <c r="N3127" s="116">
        <v>1.4995151770755299</v>
      </c>
      <c r="O3127" s="116">
        <v>5.4661901543863003</v>
      </c>
      <c r="P3127" s="116">
        <v>0.80592946768662999</v>
      </c>
      <c r="Q3127" s="116">
        <v>2077.31398361423</v>
      </c>
      <c r="R3127" s="116">
        <v>1210</v>
      </c>
      <c r="S3127" s="116" t="s">
        <v>318</v>
      </c>
      <c r="T3127" s="116">
        <v>1210</v>
      </c>
      <c r="U3127" s="116" t="s">
        <v>268</v>
      </c>
      <c r="V3127" s="116" t="s">
        <v>268</v>
      </c>
      <c r="Z3127" s="116">
        <v>0</v>
      </c>
      <c r="AA3127" s="116">
        <v>1</v>
      </c>
      <c r="AB3127" s="116">
        <v>5.4661901543863003</v>
      </c>
      <c r="AC3127" s="116">
        <v>0.80592946768662999</v>
      </c>
      <c r="AD3127" s="116">
        <v>2077.31398361423</v>
      </c>
      <c r="AF3127" s="116">
        <v>-1</v>
      </c>
      <c r="AG3127" s="116">
        <v>-1</v>
      </c>
      <c r="AH3127" s="116">
        <v>-1</v>
      </c>
      <c r="AI3127" s="116">
        <v>-1</v>
      </c>
      <c r="AJ3127" s="116">
        <v>0</v>
      </c>
      <c r="AM3127" s="116" t="s">
        <v>319</v>
      </c>
      <c r="AN3127" s="116">
        <v>-1</v>
      </c>
      <c r="AQ3127" s="116">
        <v>778</v>
      </c>
      <c r="AR3127" s="116" t="s">
        <v>329</v>
      </c>
      <c r="AS3127" s="116" t="s">
        <v>250</v>
      </c>
      <c r="AT3127" s="116" t="s">
        <v>268</v>
      </c>
      <c r="AV3127" s="116">
        <v>199.052407333502</v>
      </c>
      <c r="AW3127" s="116">
        <v>1.684763977</v>
      </c>
    </row>
    <row r="3128" spans="1:49" x14ac:dyDescent="0.25">
      <c r="A3128" s="127">
        <v>220000</v>
      </c>
      <c r="B3128" s="127">
        <v>850000</v>
      </c>
      <c r="C3128" s="127">
        <v>850000</v>
      </c>
      <c r="D3128" s="116" t="s">
        <v>314</v>
      </c>
      <c r="E3128" s="116" t="s">
        <v>315</v>
      </c>
      <c r="F3128" s="116" t="s">
        <v>316</v>
      </c>
      <c r="G3128" s="116" t="s">
        <v>317</v>
      </c>
      <c r="H3128" s="116">
        <v>0.36</v>
      </c>
      <c r="I3128" s="116">
        <v>0.57999999999999996</v>
      </c>
      <c r="J3128" s="116" t="s">
        <v>268</v>
      </c>
      <c r="K3128" s="116">
        <v>8.0303424890579997E-2</v>
      </c>
      <c r="L3128" s="116">
        <v>3865.05763950046</v>
      </c>
      <c r="M3128" s="116">
        <v>10.1704124565776</v>
      </c>
      <c r="N3128" s="116">
        <v>1.4995151770755299</v>
      </c>
      <c r="O3128" s="116">
        <v>0.81671895281308005</v>
      </c>
      <c r="P3128" s="116">
        <v>0.12041620439458001</v>
      </c>
      <c r="Q3128" s="116">
        <v>310.37736585141897</v>
      </c>
      <c r="R3128" s="116">
        <v>1750</v>
      </c>
      <c r="S3128" s="116" t="s">
        <v>321</v>
      </c>
      <c r="T3128" s="116">
        <v>1750</v>
      </c>
      <c r="U3128" s="116" t="s">
        <v>268</v>
      </c>
      <c r="V3128" s="116" t="s">
        <v>268</v>
      </c>
      <c r="Z3128" s="116">
        <v>0</v>
      </c>
      <c r="AA3128" s="116">
        <v>1</v>
      </c>
      <c r="AB3128" s="116">
        <v>0.81671895281308005</v>
      </c>
      <c r="AC3128" s="116">
        <v>0.12041620439458001</v>
      </c>
      <c r="AD3128" s="116">
        <v>310.37736585142</v>
      </c>
      <c r="AF3128" s="116">
        <v>-1</v>
      </c>
      <c r="AG3128" s="116">
        <v>-1</v>
      </c>
      <c r="AH3128" s="116">
        <v>-1</v>
      </c>
      <c r="AI3128" s="116">
        <v>-1</v>
      </c>
      <c r="AJ3128" s="116">
        <v>0</v>
      </c>
      <c r="AM3128" s="116" t="s">
        <v>319</v>
      </c>
      <c r="AN3128" s="116">
        <v>-1</v>
      </c>
      <c r="AQ3128" s="116">
        <v>778</v>
      </c>
      <c r="AR3128" s="116" t="s">
        <v>329</v>
      </c>
      <c r="AS3128" s="116" t="s">
        <v>250</v>
      </c>
      <c r="AT3128" s="116" t="s">
        <v>268</v>
      </c>
      <c r="AV3128" s="116">
        <v>72.904834510644093</v>
      </c>
      <c r="AW3128" s="116">
        <v>0.25172535750000002</v>
      </c>
    </row>
    <row r="3129" spans="1:49" x14ac:dyDescent="0.25">
      <c r="A3129" s="127">
        <v>220000</v>
      </c>
      <c r="B3129" s="127">
        <v>850000</v>
      </c>
      <c r="C3129" s="127">
        <v>850000</v>
      </c>
      <c r="D3129" s="116" t="s">
        <v>314</v>
      </c>
      <c r="E3129" s="116" t="s">
        <v>315</v>
      </c>
      <c r="F3129" s="116" t="s">
        <v>316</v>
      </c>
      <c r="G3129" s="116" t="s">
        <v>317</v>
      </c>
      <c r="H3129" s="116">
        <v>0.36</v>
      </c>
      <c r="I3129" s="116">
        <v>0.57999999999999996</v>
      </c>
      <c r="J3129" s="116" t="s">
        <v>268</v>
      </c>
      <c r="K3129" s="116">
        <v>0.28773603940178999</v>
      </c>
      <c r="L3129" s="116">
        <v>3892.7859426154901</v>
      </c>
      <c r="M3129" s="116">
        <v>10.5130402426846</v>
      </c>
      <c r="N3129" s="116">
        <v>1.82342200619189</v>
      </c>
      <c r="O3129" s="116">
        <v>3.02498056150174</v>
      </c>
      <c r="P3129" s="116">
        <v>0.52466422621971998</v>
      </c>
      <c r="Q3129" s="116">
        <v>1120.09480936715</v>
      </c>
      <c r="R3129" s="116">
        <v>1210</v>
      </c>
      <c r="S3129" s="116" t="s">
        <v>318</v>
      </c>
      <c r="T3129" s="116">
        <v>1210</v>
      </c>
      <c r="U3129" s="116" t="s">
        <v>268</v>
      </c>
      <c r="V3129" s="116" t="s">
        <v>268</v>
      </c>
      <c r="Z3129" s="116">
        <v>0</v>
      </c>
      <c r="AA3129" s="116">
        <v>1</v>
      </c>
      <c r="AB3129" s="116">
        <v>3.02498056150174</v>
      </c>
      <c r="AC3129" s="116">
        <v>0.52466422621971998</v>
      </c>
      <c r="AD3129" s="116">
        <v>1120.09480936715</v>
      </c>
      <c r="AF3129" s="116">
        <v>-1</v>
      </c>
      <c r="AG3129" s="116">
        <v>-1</v>
      </c>
      <c r="AH3129" s="116">
        <v>-1</v>
      </c>
      <c r="AI3129" s="116">
        <v>-1</v>
      </c>
      <c r="AJ3129" s="116">
        <v>0</v>
      </c>
      <c r="AM3129" s="116" t="s">
        <v>319</v>
      </c>
      <c r="AN3129" s="116">
        <v>-1</v>
      </c>
      <c r="AQ3129" s="116">
        <v>778</v>
      </c>
      <c r="AR3129" s="116" t="s">
        <v>329</v>
      </c>
      <c r="AS3129" s="116" t="s">
        <v>250</v>
      </c>
      <c r="AT3129" s="116" t="s">
        <v>268</v>
      </c>
      <c r="AV3129" s="116">
        <v>154.19613704221001</v>
      </c>
      <c r="AW3129" s="116">
        <v>0.9084305023</v>
      </c>
    </row>
    <row r="3130" spans="1:49" x14ac:dyDescent="0.25">
      <c r="A3130" s="127">
        <v>220000</v>
      </c>
      <c r="B3130" s="127">
        <v>850000</v>
      </c>
      <c r="C3130" s="127">
        <v>850000</v>
      </c>
      <c r="D3130" s="116" t="s">
        <v>314</v>
      </c>
      <c r="E3130" s="116" t="s">
        <v>315</v>
      </c>
      <c r="F3130" s="116" t="s">
        <v>316</v>
      </c>
      <c r="G3130" s="116" t="s">
        <v>317</v>
      </c>
      <c r="H3130" s="116">
        <v>0.36</v>
      </c>
      <c r="I3130" s="116">
        <v>0.57999999999999996</v>
      </c>
      <c r="J3130" s="116" t="s">
        <v>268</v>
      </c>
      <c r="K3130" s="116">
        <v>4.4401778781389997E-2</v>
      </c>
      <c r="L3130" s="116">
        <v>3892.7859426154901</v>
      </c>
      <c r="M3130" s="116">
        <v>10.5130402426846</v>
      </c>
      <c r="N3130" s="116">
        <v>1.82342200619189</v>
      </c>
      <c r="O3130" s="116">
        <v>0.46679768717557002</v>
      </c>
      <c r="P3130" s="116">
        <v>8.0963180544049995E-2</v>
      </c>
      <c r="Q3130" s="116">
        <v>172.84662026733301</v>
      </c>
      <c r="R3130" s="116">
        <v>1310</v>
      </c>
      <c r="S3130" s="116" t="s">
        <v>318</v>
      </c>
      <c r="T3130" s="116">
        <v>1310</v>
      </c>
      <c r="U3130" s="116" t="s">
        <v>268</v>
      </c>
      <c r="V3130" s="116" t="s">
        <v>268</v>
      </c>
      <c r="Z3130" s="116">
        <v>0</v>
      </c>
      <c r="AA3130" s="116">
        <v>1</v>
      </c>
      <c r="AB3130" s="116">
        <v>0.46679768717557002</v>
      </c>
      <c r="AC3130" s="116">
        <v>8.0963180544049995E-2</v>
      </c>
      <c r="AD3130" s="116">
        <v>172.84662026733099</v>
      </c>
      <c r="AF3130" s="116">
        <v>-1</v>
      </c>
      <c r="AG3130" s="116">
        <v>-1</v>
      </c>
      <c r="AH3130" s="116">
        <v>-1</v>
      </c>
      <c r="AI3130" s="116">
        <v>-1</v>
      </c>
      <c r="AJ3130" s="116">
        <v>0</v>
      </c>
      <c r="AM3130" s="116" t="s">
        <v>319</v>
      </c>
      <c r="AN3130" s="116">
        <v>-1</v>
      </c>
      <c r="AQ3130" s="116">
        <v>778</v>
      </c>
      <c r="AR3130" s="116" t="s">
        <v>329</v>
      </c>
      <c r="AS3130" s="116" t="s">
        <v>250</v>
      </c>
      <c r="AT3130" s="116" t="s">
        <v>268</v>
      </c>
      <c r="AV3130" s="116">
        <v>61.180622627774802</v>
      </c>
      <c r="AW3130" s="116">
        <v>0.14018379580000001</v>
      </c>
    </row>
    <row r="3131" spans="1:49" x14ac:dyDescent="0.25">
      <c r="A3131" s="127">
        <v>220000</v>
      </c>
      <c r="B3131" s="127">
        <v>850000</v>
      </c>
      <c r="C3131" s="127">
        <v>850000</v>
      </c>
      <c r="D3131" s="116" t="s">
        <v>314</v>
      </c>
      <c r="E3131" s="116" t="s">
        <v>315</v>
      </c>
      <c r="F3131" s="116" t="s">
        <v>316</v>
      </c>
      <c r="G3131" s="116" t="s">
        <v>317</v>
      </c>
      <c r="H3131" s="116">
        <v>0.36</v>
      </c>
      <c r="I3131" s="116">
        <v>0.57999999999999996</v>
      </c>
      <c r="J3131" s="116" t="s">
        <v>268</v>
      </c>
      <c r="K3131" s="116">
        <v>1.123429596177E-2</v>
      </c>
      <c r="L3131" s="116">
        <v>3892.7859426154901</v>
      </c>
      <c r="M3131" s="116">
        <v>10.5130402426846</v>
      </c>
      <c r="N3131" s="116">
        <v>1.82342200619189</v>
      </c>
      <c r="O3131" s="116">
        <v>0.11810660554432</v>
      </c>
      <c r="P3131" s="116">
        <v>2.0484862480760001E-2</v>
      </c>
      <c r="Q3131" s="116">
        <v>43.7327093951641</v>
      </c>
      <c r="R3131" s="116">
        <v>1310</v>
      </c>
      <c r="S3131" s="116" t="s">
        <v>318</v>
      </c>
      <c r="T3131" s="116">
        <v>1310</v>
      </c>
      <c r="U3131" s="116" t="s">
        <v>268</v>
      </c>
      <c r="V3131" s="116" t="s">
        <v>268</v>
      </c>
      <c r="Z3131" s="116">
        <v>0</v>
      </c>
      <c r="AA3131" s="116">
        <v>1</v>
      </c>
      <c r="AB3131" s="116">
        <v>0.11810660554432</v>
      </c>
      <c r="AC3131" s="116">
        <v>2.0484862480760001E-2</v>
      </c>
      <c r="AD3131" s="116">
        <v>43.7327093951641</v>
      </c>
      <c r="AF3131" s="116">
        <v>-1</v>
      </c>
      <c r="AG3131" s="116">
        <v>-1</v>
      </c>
      <c r="AH3131" s="116">
        <v>-1</v>
      </c>
      <c r="AI3131" s="116">
        <v>-1</v>
      </c>
      <c r="AJ3131" s="116">
        <v>0</v>
      </c>
      <c r="AM3131" s="116" t="s">
        <v>319</v>
      </c>
      <c r="AN3131" s="116">
        <v>-1</v>
      </c>
      <c r="AQ3131" s="116">
        <v>778</v>
      </c>
      <c r="AR3131" s="116" t="s">
        <v>329</v>
      </c>
      <c r="AS3131" s="116" t="s">
        <v>250</v>
      </c>
      <c r="AT3131" s="116" t="s">
        <v>268</v>
      </c>
      <c r="AV3131" s="116">
        <v>28.0505549459305</v>
      </c>
      <c r="AW3131" s="116">
        <v>3.5468539700000003E-2</v>
      </c>
    </row>
    <row r="3132" spans="1:49" x14ac:dyDescent="0.25">
      <c r="A3132" s="127">
        <v>220000</v>
      </c>
      <c r="B3132" s="127">
        <v>850000</v>
      </c>
      <c r="C3132" s="127">
        <v>850000</v>
      </c>
      <c r="D3132" s="116" t="s">
        <v>314</v>
      </c>
      <c r="E3132" s="116" t="s">
        <v>315</v>
      </c>
      <c r="F3132" s="116" t="s">
        <v>316</v>
      </c>
      <c r="G3132" s="116" t="s">
        <v>317</v>
      </c>
      <c r="H3132" s="116">
        <v>0.36</v>
      </c>
      <c r="I3132" s="116">
        <v>0.57999999999999996</v>
      </c>
      <c r="J3132" s="116" t="s">
        <v>268</v>
      </c>
      <c r="K3132" s="116">
        <v>2.2612982459630001E-2</v>
      </c>
      <c r="L3132" s="116">
        <v>3892.7859426154901</v>
      </c>
      <c r="M3132" s="116">
        <v>10.5130402426846</v>
      </c>
      <c r="N3132" s="116">
        <v>1.82342200619189</v>
      </c>
      <c r="O3132" s="116">
        <v>0.23773119460528</v>
      </c>
      <c r="P3132" s="116">
        <v>4.1233009842529998E-2</v>
      </c>
      <c r="Q3132" s="116">
        <v>88.027500239485505</v>
      </c>
      <c r="R3132" s="116">
        <v>1310</v>
      </c>
      <c r="S3132" s="116" t="s">
        <v>318</v>
      </c>
      <c r="T3132" s="116">
        <v>1310</v>
      </c>
      <c r="U3132" s="116" t="s">
        <v>268</v>
      </c>
      <c r="V3132" s="116" t="s">
        <v>268</v>
      </c>
      <c r="Z3132" s="116">
        <v>0</v>
      </c>
      <c r="AA3132" s="116">
        <v>1</v>
      </c>
      <c r="AB3132" s="116">
        <v>0.23773119460528</v>
      </c>
      <c r="AC3132" s="116">
        <v>4.1233009842529998E-2</v>
      </c>
      <c r="AD3132" s="116">
        <v>88.027500239486301</v>
      </c>
      <c r="AF3132" s="116">
        <v>-1</v>
      </c>
      <c r="AG3132" s="116">
        <v>-1</v>
      </c>
      <c r="AH3132" s="116">
        <v>-1</v>
      </c>
      <c r="AI3132" s="116">
        <v>-1</v>
      </c>
      <c r="AJ3132" s="116">
        <v>0</v>
      </c>
      <c r="AM3132" s="116" t="s">
        <v>319</v>
      </c>
      <c r="AN3132" s="116">
        <v>-1</v>
      </c>
      <c r="AQ3132" s="116">
        <v>778</v>
      </c>
      <c r="AR3132" s="116" t="s">
        <v>329</v>
      </c>
      <c r="AS3132" s="116" t="s">
        <v>250</v>
      </c>
      <c r="AT3132" s="116" t="s">
        <v>268</v>
      </c>
      <c r="AV3132" s="116">
        <v>44.878148387560699</v>
      </c>
      <c r="AW3132" s="116">
        <v>7.1392944200000003E-2</v>
      </c>
    </row>
    <row r="3133" spans="1:49" x14ac:dyDescent="0.25">
      <c r="A3133" s="127">
        <v>220000</v>
      </c>
      <c r="B3133" s="127">
        <v>850000</v>
      </c>
      <c r="C3133" s="127">
        <v>850000</v>
      </c>
      <c r="D3133" s="116" t="s">
        <v>314</v>
      </c>
      <c r="E3133" s="116" t="s">
        <v>315</v>
      </c>
      <c r="F3133" s="116" t="s">
        <v>316</v>
      </c>
      <c r="G3133" s="116" t="s">
        <v>317</v>
      </c>
      <c r="H3133" s="116">
        <v>0.36</v>
      </c>
      <c r="I3133" s="116">
        <v>0.57999999999999996</v>
      </c>
      <c r="J3133" s="116" t="s">
        <v>268</v>
      </c>
      <c r="K3133" s="116">
        <v>1.078565215606E-2</v>
      </c>
      <c r="L3133" s="116">
        <v>3892.7859426154901</v>
      </c>
      <c r="M3133" s="116">
        <v>10.5130402426846</v>
      </c>
      <c r="N3133" s="116">
        <v>1.82342200619189</v>
      </c>
      <c r="O3133" s="116">
        <v>0.11338999516028</v>
      </c>
      <c r="P3133" s="116">
        <v>1.9666795492490001E-2</v>
      </c>
      <c r="Q3133" s="116">
        <v>41.986235095062497</v>
      </c>
      <c r="R3133" s="116">
        <v>1310</v>
      </c>
      <c r="S3133" s="116" t="s">
        <v>318</v>
      </c>
      <c r="T3133" s="116">
        <v>1310</v>
      </c>
      <c r="U3133" s="116" t="s">
        <v>268</v>
      </c>
      <c r="V3133" s="116" t="s">
        <v>268</v>
      </c>
      <c r="Z3133" s="116">
        <v>0</v>
      </c>
      <c r="AA3133" s="116">
        <v>1</v>
      </c>
      <c r="AB3133" s="116">
        <v>0.11338999516028</v>
      </c>
      <c r="AC3133" s="116">
        <v>1.9666795492490001E-2</v>
      </c>
      <c r="AD3133" s="116">
        <v>41.986235095064401</v>
      </c>
      <c r="AF3133" s="116">
        <v>-1</v>
      </c>
      <c r="AG3133" s="116">
        <v>-1</v>
      </c>
      <c r="AH3133" s="116">
        <v>-1</v>
      </c>
      <c r="AI3133" s="116">
        <v>-1</v>
      </c>
      <c r="AJ3133" s="116">
        <v>0</v>
      </c>
      <c r="AM3133" s="116" t="s">
        <v>319</v>
      </c>
      <c r="AN3133" s="116">
        <v>-1</v>
      </c>
      <c r="AQ3133" s="116">
        <v>778</v>
      </c>
      <c r="AR3133" s="116" t="s">
        <v>329</v>
      </c>
      <c r="AS3133" s="116" t="s">
        <v>250</v>
      </c>
      <c r="AT3133" s="116" t="s">
        <v>268</v>
      </c>
      <c r="AV3133" s="116">
        <v>26.568400603723301</v>
      </c>
      <c r="AW3133" s="116">
        <v>3.4052096599999998E-2</v>
      </c>
    </row>
    <row r="3134" spans="1:49" x14ac:dyDescent="0.25">
      <c r="A3134" s="127">
        <v>220000</v>
      </c>
      <c r="B3134" s="127">
        <v>850000</v>
      </c>
      <c r="C3134" s="127">
        <v>850000</v>
      </c>
      <c r="D3134" s="116" t="s">
        <v>314</v>
      </c>
      <c r="E3134" s="116" t="s">
        <v>315</v>
      </c>
      <c r="F3134" s="116" t="s">
        <v>316</v>
      </c>
      <c r="G3134" s="116" t="s">
        <v>317</v>
      </c>
      <c r="H3134" s="116">
        <v>0.36</v>
      </c>
      <c r="I3134" s="116">
        <v>0.57999999999999996</v>
      </c>
      <c r="J3134" s="116" t="s">
        <v>268</v>
      </c>
      <c r="K3134" s="116">
        <v>4.7264563676829997E-2</v>
      </c>
      <c r="L3134" s="116">
        <v>3892.7859426154901</v>
      </c>
      <c r="M3134" s="116">
        <v>10.5130402426846</v>
      </c>
      <c r="N3134" s="116">
        <v>1.82342200619189</v>
      </c>
      <c r="O3134" s="116">
        <v>0.49689425998744002</v>
      </c>
      <c r="P3134" s="116">
        <v>8.6183245521390006E-2</v>
      </c>
      <c r="Q3134" s="116">
        <v>183.990829065018</v>
      </c>
      <c r="R3134" s="116">
        <v>1310</v>
      </c>
      <c r="S3134" s="116" t="s">
        <v>318</v>
      </c>
      <c r="T3134" s="116">
        <v>1310</v>
      </c>
      <c r="U3134" s="116" t="s">
        <v>268</v>
      </c>
      <c r="V3134" s="116" t="s">
        <v>268</v>
      </c>
      <c r="Z3134" s="116">
        <v>0</v>
      </c>
      <c r="AA3134" s="116">
        <v>1</v>
      </c>
      <c r="AB3134" s="116">
        <v>0.49689425998744002</v>
      </c>
      <c r="AC3134" s="116">
        <v>8.6183245521390006E-2</v>
      </c>
      <c r="AD3134" s="116">
        <v>183.99082906501701</v>
      </c>
      <c r="AF3134" s="116">
        <v>-1</v>
      </c>
      <c r="AG3134" s="116">
        <v>-1</v>
      </c>
      <c r="AH3134" s="116">
        <v>-1</v>
      </c>
      <c r="AI3134" s="116">
        <v>-1</v>
      </c>
      <c r="AJ3134" s="116">
        <v>0</v>
      </c>
      <c r="AM3134" s="116" t="s">
        <v>319</v>
      </c>
      <c r="AN3134" s="116">
        <v>-1</v>
      </c>
      <c r="AQ3134" s="116">
        <v>778</v>
      </c>
      <c r="AR3134" s="116" t="s">
        <v>329</v>
      </c>
      <c r="AS3134" s="116" t="s">
        <v>250</v>
      </c>
      <c r="AT3134" s="116" t="s">
        <v>268</v>
      </c>
      <c r="AV3134" s="116">
        <v>63.325578851211098</v>
      </c>
      <c r="AW3134" s="116">
        <v>0.1492220836</v>
      </c>
    </row>
    <row r="3135" spans="1:49" x14ac:dyDescent="0.25">
      <c r="A3135" s="127">
        <v>220000</v>
      </c>
      <c r="B3135" s="127">
        <v>850000</v>
      </c>
      <c r="C3135" s="127">
        <v>850000</v>
      </c>
      <c r="D3135" s="116" t="s">
        <v>314</v>
      </c>
      <c r="E3135" s="116" t="s">
        <v>315</v>
      </c>
      <c r="F3135" s="116" t="s">
        <v>316</v>
      </c>
      <c r="G3135" s="116" t="s">
        <v>317</v>
      </c>
      <c r="H3135" s="116">
        <v>0.36</v>
      </c>
      <c r="I3135" s="116">
        <v>0.57999999999999996</v>
      </c>
      <c r="J3135" s="116" t="s">
        <v>268</v>
      </c>
      <c r="K3135" s="116">
        <v>0.19372814104631</v>
      </c>
      <c r="L3135" s="116">
        <v>3892.7859426154901</v>
      </c>
      <c r="M3135" s="116">
        <v>10.5130402426846</v>
      </c>
      <c r="N3135" s="116">
        <v>1.82342200619189</v>
      </c>
      <c r="O3135" s="116">
        <v>2.03667174296044</v>
      </c>
      <c r="P3135" s="116">
        <v>0.3532481556025</v>
      </c>
      <c r="Q3135" s="116">
        <v>754.14218415414098</v>
      </c>
      <c r="R3135" s="116">
        <v>1310</v>
      </c>
      <c r="S3135" s="116" t="s">
        <v>318</v>
      </c>
      <c r="T3135" s="116">
        <v>1310</v>
      </c>
      <c r="U3135" s="116" t="s">
        <v>268</v>
      </c>
      <c r="V3135" s="116" t="s">
        <v>268</v>
      </c>
      <c r="Z3135" s="116">
        <v>0</v>
      </c>
      <c r="AA3135" s="116">
        <v>1</v>
      </c>
      <c r="AB3135" s="116">
        <v>2.03667174296044</v>
      </c>
      <c r="AC3135" s="116">
        <v>0.3532481556025</v>
      </c>
      <c r="AD3135" s="116">
        <v>754.14218415414098</v>
      </c>
      <c r="AF3135" s="116">
        <v>-1</v>
      </c>
      <c r="AG3135" s="116">
        <v>-1</v>
      </c>
      <c r="AH3135" s="116">
        <v>-1</v>
      </c>
      <c r="AI3135" s="116">
        <v>-1</v>
      </c>
      <c r="AJ3135" s="116">
        <v>0</v>
      </c>
      <c r="AM3135" s="116" t="s">
        <v>319</v>
      </c>
      <c r="AN3135" s="116">
        <v>-1</v>
      </c>
      <c r="AQ3135" s="116">
        <v>778</v>
      </c>
      <c r="AR3135" s="116" t="s">
        <v>329</v>
      </c>
      <c r="AS3135" s="116" t="s">
        <v>250</v>
      </c>
      <c r="AT3135" s="116" t="s">
        <v>268</v>
      </c>
      <c r="AV3135" s="116">
        <v>114.085860577011</v>
      </c>
      <c r="AW3135" s="116">
        <v>0.61163194170000001</v>
      </c>
    </row>
    <row r="3136" spans="1:49" x14ac:dyDescent="0.25">
      <c r="A3136" s="127">
        <v>220000</v>
      </c>
      <c r="B3136" s="127">
        <v>850000</v>
      </c>
      <c r="C3136" s="127">
        <v>850000</v>
      </c>
      <c r="D3136" s="116" t="s">
        <v>314</v>
      </c>
      <c r="E3136" s="116" t="s">
        <v>315</v>
      </c>
      <c r="F3136" s="116" t="s">
        <v>316</v>
      </c>
      <c r="G3136" s="116" t="s">
        <v>317</v>
      </c>
      <c r="H3136" s="116">
        <v>0.36</v>
      </c>
      <c r="I3136" s="116">
        <v>0.57999999999999996</v>
      </c>
      <c r="J3136" s="116" t="s">
        <v>268</v>
      </c>
      <c r="K3136" s="116">
        <v>0.1452934453004</v>
      </c>
      <c r="L3136" s="116">
        <v>3875.1360730227698</v>
      </c>
      <c r="M3136" s="116">
        <v>9.6763760561510903</v>
      </c>
      <c r="N3136" s="116">
        <v>1.42370635161127</v>
      </c>
      <c r="O3136" s="116">
        <v>1.40591401522054</v>
      </c>
      <c r="P3136" s="116">
        <v>0.20685520092167001</v>
      </c>
      <c r="Q3136" s="116">
        <v>563.03187105736401</v>
      </c>
      <c r="R3136" s="116">
        <v>1210</v>
      </c>
      <c r="S3136" s="116" t="s">
        <v>318</v>
      </c>
      <c r="T3136" s="116">
        <v>1210</v>
      </c>
      <c r="U3136" s="116" t="s">
        <v>268</v>
      </c>
      <c r="V3136" s="116" t="s">
        <v>268</v>
      </c>
      <c r="Z3136" s="116">
        <v>0</v>
      </c>
      <c r="AA3136" s="116">
        <v>1</v>
      </c>
      <c r="AB3136" s="116">
        <v>1.40591401522054</v>
      </c>
      <c r="AC3136" s="116">
        <v>0.20685520092167001</v>
      </c>
      <c r="AD3136" s="116">
        <v>563.03187105736401</v>
      </c>
      <c r="AF3136" s="116">
        <v>-1</v>
      </c>
      <c r="AG3136" s="116">
        <v>-1</v>
      </c>
      <c r="AH3136" s="116">
        <v>-1</v>
      </c>
      <c r="AI3136" s="116">
        <v>-1</v>
      </c>
      <c r="AJ3136" s="116">
        <v>0</v>
      </c>
      <c r="AM3136" s="116" t="s">
        <v>319</v>
      </c>
      <c r="AN3136" s="116">
        <v>-1</v>
      </c>
      <c r="AQ3136" s="116">
        <v>778</v>
      </c>
      <c r="AR3136" s="116" t="s">
        <v>329</v>
      </c>
      <c r="AS3136" s="116" t="s">
        <v>250</v>
      </c>
      <c r="AT3136" s="116" t="s">
        <v>268</v>
      </c>
      <c r="AV3136" s="116">
        <v>123.529931781667</v>
      </c>
      <c r="AW3136" s="116">
        <v>0.45663574299999998</v>
      </c>
    </row>
    <row r="3137" spans="1:49" x14ac:dyDescent="0.25">
      <c r="A3137" s="127">
        <v>220000</v>
      </c>
      <c r="B3137" s="127">
        <v>850000</v>
      </c>
      <c r="C3137" s="127">
        <v>850000</v>
      </c>
      <c r="D3137" s="116" t="s">
        <v>314</v>
      </c>
      <c r="E3137" s="116" t="s">
        <v>315</v>
      </c>
      <c r="F3137" s="116" t="s">
        <v>316</v>
      </c>
      <c r="G3137" s="116" t="s">
        <v>317</v>
      </c>
      <c r="H3137" s="116">
        <v>0.36</v>
      </c>
      <c r="I3137" s="116">
        <v>0.57999999999999996</v>
      </c>
      <c r="J3137" s="116" t="s">
        <v>268</v>
      </c>
      <c r="K3137" s="116">
        <v>0.20784183604803999</v>
      </c>
      <c r="L3137" s="116">
        <v>3882.0742124082899</v>
      </c>
      <c r="M3137" s="116">
        <v>11.646760293726301</v>
      </c>
      <c r="N3137" s="116">
        <v>2.17380463659986</v>
      </c>
      <c r="O3137" s="116">
        <v>2.4206840434595298</v>
      </c>
      <c r="P3137" s="116">
        <v>0.45180754688065999</v>
      </c>
      <c r="Q3137" s="116">
        <v>806.85743198169996</v>
      </c>
      <c r="R3137" s="116">
        <v>1210</v>
      </c>
      <c r="S3137" s="116" t="s">
        <v>318</v>
      </c>
      <c r="T3137" s="116">
        <v>1210</v>
      </c>
      <c r="U3137" s="116" t="s">
        <v>268</v>
      </c>
      <c r="V3137" s="116" t="s">
        <v>268</v>
      </c>
      <c r="Z3137" s="116">
        <v>0</v>
      </c>
      <c r="AA3137" s="116">
        <v>1</v>
      </c>
      <c r="AB3137" s="116">
        <v>2.4206840434595298</v>
      </c>
      <c r="AC3137" s="116">
        <v>0.45180754688065999</v>
      </c>
      <c r="AD3137" s="116">
        <v>806.85743198169996</v>
      </c>
      <c r="AF3137" s="116">
        <v>-1</v>
      </c>
      <c r="AG3137" s="116">
        <v>-1</v>
      </c>
      <c r="AH3137" s="116">
        <v>-1</v>
      </c>
      <c r="AI3137" s="116">
        <v>-1</v>
      </c>
      <c r="AJ3137" s="116">
        <v>0</v>
      </c>
      <c r="AM3137" s="116" t="s">
        <v>319</v>
      </c>
      <c r="AN3137" s="116">
        <v>-1</v>
      </c>
      <c r="AQ3137" s="116">
        <v>778</v>
      </c>
      <c r="AR3137" s="116" t="s">
        <v>329</v>
      </c>
      <c r="AS3137" s="116" t="s">
        <v>250</v>
      </c>
      <c r="AT3137" s="116" t="s">
        <v>268</v>
      </c>
      <c r="AV3137" s="116">
        <v>117.21088771136201</v>
      </c>
      <c r="AW3137" s="116">
        <v>0.65438558960000004</v>
      </c>
    </row>
    <row r="3138" spans="1:49" x14ac:dyDescent="0.25">
      <c r="A3138" s="127">
        <v>220000</v>
      </c>
      <c r="B3138" s="127">
        <v>850000</v>
      </c>
      <c r="C3138" s="127">
        <v>850000</v>
      </c>
      <c r="D3138" s="116" t="s">
        <v>314</v>
      </c>
      <c r="E3138" s="116" t="s">
        <v>315</v>
      </c>
      <c r="F3138" s="116" t="s">
        <v>316</v>
      </c>
      <c r="G3138" s="116" t="s">
        <v>317</v>
      </c>
      <c r="H3138" s="116">
        <v>0.36</v>
      </c>
      <c r="I3138" s="116">
        <v>0.57999999999999996</v>
      </c>
      <c r="J3138" s="116" t="s">
        <v>268</v>
      </c>
      <c r="K3138" s="116">
        <v>0.12532404922766999</v>
      </c>
      <c r="L3138" s="116">
        <v>3882.0742124082899</v>
      </c>
      <c r="M3138" s="116">
        <v>11.646760293726301</v>
      </c>
      <c r="N3138" s="116">
        <v>2.17380463659986</v>
      </c>
      <c r="O3138" s="116">
        <v>1.4596191603939099</v>
      </c>
      <c r="P3138" s="116">
        <v>0.27242999928859002</v>
      </c>
      <c r="Q3138" s="116">
        <v>486.51725970135197</v>
      </c>
      <c r="R3138" s="116">
        <v>1310</v>
      </c>
      <c r="S3138" s="116" t="s">
        <v>318</v>
      </c>
      <c r="T3138" s="116">
        <v>1310</v>
      </c>
      <c r="U3138" s="116" t="s">
        <v>268</v>
      </c>
      <c r="V3138" s="116" t="s">
        <v>268</v>
      </c>
      <c r="Z3138" s="116">
        <v>0</v>
      </c>
      <c r="AA3138" s="116">
        <v>1</v>
      </c>
      <c r="AB3138" s="116">
        <v>1.4596191603939099</v>
      </c>
      <c r="AC3138" s="116">
        <v>0.27242999928859002</v>
      </c>
      <c r="AD3138" s="116">
        <v>486.51725970135197</v>
      </c>
      <c r="AF3138" s="116">
        <v>-1</v>
      </c>
      <c r="AG3138" s="116">
        <v>-1</v>
      </c>
      <c r="AH3138" s="116">
        <v>-1</v>
      </c>
      <c r="AI3138" s="116">
        <v>-1</v>
      </c>
      <c r="AJ3138" s="116">
        <v>0</v>
      </c>
      <c r="AM3138" s="116" t="s">
        <v>319</v>
      </c>
      <c r="AN3138" s="116">
        <v>-1</v>
      </c>
      <c r="AQ3138" s="116">
        <v>778</v>
      </c>
      <c r="AR3138" s="116" t="s">
        <v>329</v>
      </c>
      <c r="AS3138" s="116" t="s">
        <v>250</v>
      </c>
      <c r="AT3138" s="116" t="s">
        <v>268</v>
      </c>
      <c r="AV3138" s="116">
        <v>90.579196982111796</v>
      </c>
      <c r="AW3138" s="116">
        <v>0.39458009710000003</v>
      </c>
    </row>
    <row r="3139" spans="1:49" x14ac:dyDescent="0.25">
      <c r="A3139" s="127">
        <v>220000</v>
      </c>
      <c r="B3139" s="127">
        <v>850000</v>
      </c>
      <c r="C3139" s="127">
        <v>850000</v>
      </c>
      <c r="D3139" s="116" t="s">
        <v>314</v>
      </c>
      <c r="E3139" s="116" t="s">
        <v>315</v>
      </c>
      <c r="F3139" s="116" t="s">
        <v>316</v>
      </c>
      <c r="G3139" s="116" t="s">
        <v>317</v>
      </c>
      <c r="H3139" s="116">
        <v>0.36</v>
      </c>
      <c r="I3139" s="116">
        <v>0.57999999999999996</v>
      </c>
      <c r="J3139" s="116" t="s">
        <v>268</v>
      </c>
      <c r="K3139" s="116">
        <v>1.445104585018E-2</v>
      </c>
      <c r="L3139" s="116">
        <v>3882.0742124082899</v>
      </c>
      <c r="M3139" s="116">
        <v>11.646760293726301</v>
      </c>
      <c r="N3139" s="116">
        <v>2.17380463659986</v>
      </c>
      <c r="O3139" s="116">
        <v>0.16830786701077</v>
      </c>
      <c r="P3139" s="116">
        <v>3.1413750472849999E-2</v>
      </c>
      <c r="Q3139" s="116">
        <v>56.100032437340801</v>
      </c>
      <c r="R3139" s="116">
        <v>1310</v>
      </c>
      <c r="S3139" s="116" t="s">
        <v>318</v>
      </c>
      <c r="T3139" s="116">
        <v>1310</v>
      </c>
      <c r="U3139" s="116" t="s">
        <v>268</v>
      </c>
      <c r="V3139" s="116" t="s">
        <v>268</v>
      </c>
      <c r="Z3139" s="116">
        <v>0</v>
      </c>
      <c r="AA3139" s="116">
        <v>1</v>
      </c>
      <c r="AB3139" s="116">
        <v>0.16830786701077</v>
      </c>
      <c r="AC3139" s="116">
        <v>3.1413750472849999E-2</v>
      </c>
      <c r="AD3139" s="116">
        <v>56.100032437339699</v>
      </c>
      <c r="AF3139" s="116">
        <v>-1</v>
      </c>
      <c r="AG3139" s="116">
        <v>-1</v>
      </c>
      <c r="AH3139" s="116">
        <v>-1</v>
      </c>
      <c r="AI3139" s="116">
        <v>-1</v>
      </c>
      <c r="AJ3139" s="116">
        <v>0</v>
      </c>
      <c r="AM3139" s="116" t="s">
        <v>319</v>
      </c>
      <c r="AN3139" s="116">
        <v>-1</v>
      </c>
      <c r="AQ3139" s="116">
        <v>778</v>
      </c>
      <c r="AR3139" s="116" t="s">
        <v>329</v>
      </c>
      <c r="AS3139" s="116" t="s">
        <v>250</v>
      </c>
      <c r="AT3139" s="116" t="s">
        <v>268</v>
      </c>
      <c r="AV3139" s="116">
        <v>54.422388776089903</v>
      </c>
      <c r="AW3139" s="116">
        <v>4.5498809799999998E-2</v>
      </c>
    </row>
    <row r="3140" spans="1:49" x14ac:dyDescent="0.25">
      <c r="A3140" s="127">
        <v>220000</v>
      </c>
      <c r="B3140" s="127">
        <v>850000</v>
      </c>
      <c r="C3140" s="127">
        <v>850000</v>
      </c>
      <c r="D3140" s="116" t="s">
        <v>314</v>
      </c>
      <c r="E3140" s="116" t="s">
        <v>315</v>
      </c>
      <c r="F3140" s="116" t="s">
        <v>316</v>
      </c>
      <c r="G3140" s="116" t="s">
        <v>317</v>
      </c>
      <c r="H3140" s="116">
        <v>0.36</v>
      </c>
      <c r="I3140" s="116">
        <v>0.57999999999999996</v>
      </c>
      <c r="J3140" s="116" t="s">
        <v>268</v>
      </c>
      <c r="K3140" s="116">
        <v>8.9136442639559998E-2</v>
      </c>
      <c r="L3140" s="116">
        <v>3882.0742124082899</v>
      </c>
      <c r="M3140" s="116">
        <v>11.646760293726301</v>
      </c>
      <c r="N3140" s="116">
        <v>2.17380463659986</v>
      </c>
      <c r="O3140" s="116">
        <v>1.0381507808585</v>
      </c>
      <c r="P3140" s="116">
        <v>0.19376521229990001</v>
      </c>
      <c r="Q3140" s="116">
        <v>346.03428535686601</v>
      </c>
      <c r="R3140" s="116">
        <v>1310</v>
      </c>
      <c r="S3140" s="116" t="s">
        <v>318</v>
      </c>
      <c r="T3140" s="116">
        <v>1310</v>
      </c>
      <c r="U3140" s="116" t="s">
        <v>268</v>
      </c>
      <c r="V3140" s="116" t="s">
        <v>268</v>
      </c>
      <c r="Z3140" s="116">
        <v>0</v>
      </c>
      <c r="AA3140" s="116">
        <v>1</v>
      </c>
      <c r="AB3140" s="116">
        <v>1.0381507808585</v>
      </c>
      <c r="AC3140" s="116">
        <v>0.19376521229990001</v>
      </c>
      <c r="AD3140" s="116">
        <v>346.03428535686697</v>
      </c>
      <c r="AF3140" s="116">
        <v>-1</v>
      </c>
      <c r="AG3140" s="116">
        <v>-1</v>
      </c>
      <c r="AH3140" s="116">
        <v>-1</v>
      </c>
      <c r="AI3140" s="116">
        <v>-1</v>
      </c>
      <c r="AJ3140" s="116">
        <v>0</v>
      </c>
      <c r="AM3140" s="116" t="s">
        <v>319</v>
      </c>
      <c r="AN3140" s="116">
        <v>-1</v>
      </c>
      <c r="AQ3140" s="116">
        <v>778</v>
      </c>
      <c r="AR3140" s="116" t="s">
        <v>329</v>
      </c>
      <c r="AS3140" s="116" t="s">
        <v>250</v>
      </c>
      <c r="AT3140" s="116" t="s">
        <v>268</v>
      </c>
      <c r="AV3140" s="116">
        <v>79.264557818172094</v>
      </c>
      <c r="AW3140" s="116">
        <v>0.28064418930000001</v>
      </c>
    </row>
    <row r="3141" spans="1:49" x14ac:dyDescent="0.25">
      <c r="A3141" s="127">
        <v>220000</v>
      </c>
      <c r="B3141" s="127">
        <v>850000</v>
      </c>
      <c r="C3141" s="127">
        <v>850000</v>
      </c>
      <c r="D3141" s="116" t="s">
        <v>314</v>
      </c>
      <c r="E3141" s="116" t="s">
        <v>315</v>
      </c>
      <c r="F3141" s="116" t="s">
        <v>316</v>
      </c>
      <c r="G3141" s="116" t="s">
        <v>317</v>
      </c>
      <c r="H3141" s="116">
        <v>0.36</v>
      </c>
      <c r="I3141" s="116">
        <v>0.57999999999999996</v>
      </c>
      <c r="J3141" s="116" t="s">
        <v>268</v>
      </c>
      <c r="K3141" s="116">
        <v>0.18101007983340001</v>
      </c>
      <c r="L3141" s="116">
        <v>3882.0742124082899</v>
      </c>
      <c r="M3141" s="116">
        <v>11.646760293726301</v>
      </c>
      <c r="N3141" s="116">
        <v>2.17380463659986</v>
      </c>
      <c r="O3141" s="116">
        <v>2.1081810105678902</v>
      </c>
      <c r="P3141" s="116">
        <v>0.39348055081314998</v>
      </c>
      <c r="Q3141" s="116">
        <v>702.69456310721205</v>
      </c>
      <c r="R3141" s="116">
        <v>1310</v>
      </c>
      <c r="S3141" s="116" t="s">
        <v>318</v>
      </c>
      <c r="T3141" s="116">
        <v>1310</v>
      </c>
      <c r="U3141" s="116" t="s">
        <v>268</v>
      </c>
      <c r="V3141" s="116" t="s">
        <v>268</v>
      </c>
      <c r="Z3141" s="116">
        <v>0</v>
      </c>
      <c r="AA3141" s="116">
        <v>1</v>
      </c>
      <c r="AB3141" s="116">
        <v>2.1081810105678902</v>
      </c>
      <c r="AC3141" s="116">
        <v>0.39348055081314998</v>
      </c>
      <c r="AD3141" s="116">
        <v>702.69456310721205</v>
      </c>
      <c r="AF3141" s="116">
        <v>-1</v>
      </c>
      <c r="AG3141" s="116">
        <v>-1</v>
      </c>
      <c r="AH3141" s="116">
        <v>-1</v>
      </c>
      <c r="AI3141" s="116">
        <v>-1</v>
      </c>
      <c r="AJ3141" s="116">
        <v>0</v>
      </c>
      <c r="AM3141" s="116" t="s">
        <v>319</v>
      </c>
      <c r="AN3141" s="116">
        <v>-1</v>
      </c>
      <c r="AQ3141" s="116">
        <v>778</v>
      </c>
      <c r="AR3141" s="116" t="s">
        <v>329</v>
      </c>
      <c r="AS3141" s="116" t="s">
        <v>250</v>
      </c>
      <c r="AT3141" s="116" t="s">
        <v>268</v>
      </c>
      <c r="AV3141" s="116">
        <v>108.738282682269</v>
      </c>
      <c r="AW3141" s="116">
        <v>0.56990637720000004</v>
      </c>
    </row>
    <row r="3142" spans="1:49" x14ac:dyDescent="0.25">
      <c r="A3142" s="127">
        <v>220000</v>
      </c>
      <c r="B3142" s="127">
        <v>850000</v>
      </c>
      <c r="C3142" s="127">
        <v>850000</v>
      </c>
      <c r="D3142" s="116" t="s">
        <v>314</v>
      </c>
      <c r="E3142" s="116" t="s">
        <v>315</v>
      </c>
      <c r="F3142" s="116" t="s">
        <v>316</v>
      </c>
      <c r="G3142" s="116" t="s">
        <v>317</v>
      </c>
      <c r="H3142" s="116">
        <v>0.36</v>
      </c>
      <c r="I3142" s="116">
        <v>0.57999999999999996</v>
      </c>
      <c r="J3142" s="116" t="s">
        <v>268</v>
      </c>
      <c r="K3142" s="116">
        <v>0.617763453829</v>
      </c>
      <c r="L3142" s="116">
        <v>3876.85089560697</v>
      </c>
      <c r="M3142" s="116">
        <v>10.348846279572699</v>
      </c>
      <c r="N3142" s="116">
        <v>1.5453124841446</v>
      </c>
      <c r="O3142" s="116">
        <v>6.3931390208143197</v>
      </c>
      <c r="P3142" s="116">
        <v>0.95463757745025002</v>
      </c>
      <c r="Q3142" s="116">
        <v>2394.9767992502402</v>
      </c>
      <c r="R3142" s="116">
        <v>1210</v>
      </c>
      <c r="S3142" s="116" t="s">
        <v>318</v>
      </c>
      <c r="T3142" s="116">
        <v>1210</v>
      </c>
      <c r="U3142" s="116" t="s">
        <v>268</v>
      </c>
      <c r="V3142" s="116" t="s">
        <v>268</v>
      </c>
      <c r="Z3142" s="116">
        <v>0</v>
      </c>
      <c r="AA3142" s="116">
        <v>1</v>
      </c>
      <c r="AB3142" s="116">
        <v>6.3931390208143197</v>
      </c>
      <c r="AC3142" s="116">
        <v>0.95463757745025002</v>
      </c>
      <c r="AD3142" s="116">
        <v>2394.9767992502402</v>
      </c>
      <c r="AF3142" s="116">
        <v>-1</v>
      </c>
      <c r="AG3142" s="116">
        <v>-1</v>
      </c>
      <c r="AH3142" s="116">
        <v>-1</v>
      </c>
      <c r="AI3142" s="116">
        <v>-1</v>
      </c>
      <c r="AJ3142" s="116">
        <v>0</v>
      </c>
      <c r="AM3142" s="116" t="s">
        <v>319</v>
      </c>
      <c r="AN3142" s="116">
        <v>-1</v>
      </c>
      <c r="AQ3142" s="116">
        <v>778</v>
      </c>
      <c r="AR3142" s="116" t="s">
        <v>329</v>
      </c>
      <c r="AS3142" s="116" t="s">
        <v>250</v>
      </c>
      <c r="AT3142" s="116" t="s">
        <v>268</v>
      </c>
      <c r="AV3142" s="116">
        <v>200.000000026077</v>
      </c>
      <c r="AW3142" s="116">
        <v>1.9423980529</v>
      </c>
    </row>
    <row r="3143" spans="1:49" x14ac:dyDescent="0.25">
      <c r="A3143" s="127">
        <v>220000</v>
      </c>
      <c r="B3143" s="127">
        <v>850000</v>
      </c>
      <c r="C3143" s="127">
        <v>850000</v>
      </c>
      <c r="D3143" s="116" t="s">
        <v>314</v>
      </c>
      <c r="E3143" s="116" t="s">
        <v>315</v>
      </c>
      <c r="F3143" s="116" t="s">
        <v>316</v>
      </c>
      <c r="G3143" s="116" t="s">
        <v>317</v>
      </c>
      <c r="H3143" s="116">
        <v>0.36</v>
      </c>
      <c r="I3143" s="116">
        <v>0.57999999999999996</v>
      </c>
      <c r="J3143" s="116" t="s">
        <v>268</v>
      </c>
      <c r="K3143" s="116">
        <v>0.24429434361090999</v>
      </c>
      <c r="L3143" s="116">
        <v>3861.920392902</v>
      </c>
      <c r="M3143" s="116">
        <v>11.492596253486701</v>
      </c>
      <c r="N3143" s="116">
        <v>2.1113391885423498</v>
      </c>
      <c r="O3143" s="116">
        <v>2.8075762581308199</v>
      </c>
      <c r="P3143" s="116">
        <v>0.51578822120495005</v>
      </c>
      <c r="Q3143" s="116">
        <v>943.44530746160603</v>
      </c>
      <c r="R3143" s="116">
        <v>1210</v>
      </c>
      <c r="S3143" s="116" t="s">
        <v>318</v>
      </c>
      <c r="T3143" s="116">
        <v>1210</v>
      </c>
      <c r="U3143" s="116" t="s">
        <v>268</v>
      </c>
      <c r="V3143" s="116" t="s">
        <v>268</v>
      </c>
      <c r="Z3143" s="116">
        <v>0</v>
      </c>
      <c r="AA3143" s="116">
        <v>1</v>
      </c>
      <c r="AB3143" s="116">
        <v>2.8075762581308199</v>
      </c>
      <c r="AC3143" s="116">
        <v>0.51578822120495005</v>
      </c>
      <c r="AD3143" s="116">
        <v>943.44530746160603</v>
      </c>
      <c r="AF3143" s="116">
        <v>-1</v>
      </c>
      <c r="AG3143" s="116">
        <v>-1</v>
      </c>
      <c r="AH3143" s="116">
        <v>-1</v>
      </c>
      <c r="AI3143" s="116">
        <v>-1</v>
      </c>
      <c r="AJ3143" s="116">
        <v>0</v>
      </c>
      <c r="AM3143" s="116" t="s">
        <v>319</v>
      </c>
      <c r="AN3143" s="116">
        <v>-1</v>
      </c>
      <c r="AQ3143" s="116">
        <v>778</v>
      </c>
      <c r="AR3143" s="116" t="s">
        <v>329</v>
      </c>
      <c r="AS3143" s="116" t="s">
        <v>250</v>
      </c>
      <c r="AT3143" s="116" t="s">
        <v>268</v>
      </c>
      <c r="AV3143" s="116">
        <v>139.55788822469299</v>
      </c>
      <c r="AW3143" s="116">
        <v>0.76516245540000005</v>
      </c>
    </row>
    <row r="3144" spans="1:49" x14ac:dyDescent="0.25">
      <c r="A3144" s="127">
        <v>220000</v>
      </c>
      <c r="B3144" s="127">
        <v>850000</v>
      </c>
      <c r="C3144" s="127">
        <v>850000</v>
      </c>
      <c r="D3144" s="116" t="s">
        <v>314</v>
      </c>
      <c r="E3144" s="116" t="s">
        <v>315</v>
      </c>
      <c r="F3144" s="116" t="s">
        <v>316</v>
      </c>
      <c r="G3144" s="116" t="s">
        <v>317</v>
      </c>
      <c r="H3144" s="116">
        <v>0.36</v>
      </c>
      <c r="I3144" s="116">
        <v>0.57999999999999996</v>
      </c>
      <c r="J3144" s="116" t="s">
        <v>268</v>
      </c>
      <c r="K3144" s="116">
        <v>0.10965077150071</v>
      </c>
      <c r="L3144" s="116">
        <v>3861.920392902</v>
      </c>
      <c r="M3144" s="116">
        <v>11.492596253486701</v>
      </c>
      <c r="N3144" s="116">
        <v>2.1113391885423498</v>
      </c>
      <c r="O3144" s="116">
        <v>1.2601720457410299</v>
      </c>
      <c r="P3144" s="116">
        <v>0.23150997092336001</v>
      </c>
      <c r="Q3144" s="116">
        <v>423.46255055604502</v>
      </c>
      <c r="R3144" s="116">
        <v>1310</v>
      </c>
      <c r="S3144" s="116" t="s">
        <v>318</v>
      </c>
      <c r="T3144" s="116">
        <v>1310</v>
      </c>
      <c r="U3144" s="116" t="s">
        <v>268</v>
      </c>
      <c r="V3144" s="116" t="s">
        <v>268</v>
      </c>
      <c r="Z3144" s="116">
        <v>0</v>
      </c>
      <c r="AA3144" s="116">
        <v>1</v>
      </c>
      <c r="AB3144" s="116">
        <v>1.2601720457410299</v>
      </c>
      <c r="AC3144" s="116">
        <v>0.23150997092336001</v>
      </c>
      <c r="AD3144" s="116">
        <v>423.46255055604502</v>
      </c>
      <c r="AF3144" s="116">
        <v>-1</v>
      </c>
      <c r="AG3144" s="116">
        <v>-1</v>
      </c>
      <c r="AH3144" s="116">
        <v>-1</v>
      </c>
      <c r="AI3144" s="116">
        <v>-1</v>
      </c>
      <c r="AJ3144" s="116">
        <v>0</v>
      </c>
      <c r="AM3144" s="116" t="s">
        <v>319</v>
      </c>
      <c r="AN3144" s="116">
        <v>-1</v>
      </c>
      <c r="AQ3144" s="116">
        <v>778</v>
      </c>
      <c r="AR3144" s="116" t="s">
        <v>329</v>
      </c>
      <c r="AS3144" s="116" t="s">
        <v>250</v>
      </c>
      <c r="AT3144" s="116" t="s">
        <v>268</v>
      </c>
      <c r="AV3144" s="116">
        <v>84.739453592048704</v>
      </c>
      <c r="AW3144" s="116">
        <v>0.34344083580000001</v>
      </c>
    </row>
    <row r="3145" spans="1:49" x14ac:dyDescent="0.25">
      <c r="A3145" s="127">
        <v>220000</v>
      </c>
      <c r="B3145" s="127">
        <v>850000</v>
      </c>
      <c r="C3145" s="127">
        <v>850000</v>
      </c>
      <c r="D3145" s="116" t="s">
        <v>314</v>
      </c>
      <c r="E3145" s="116" t="s">
        <v>315</v>
      </c>
      <c r="F3145" s="116" t="s">
        <v>316</v>
      </c>
      <c r="G3145" s="116" t="s">
        <v>317</v>
      </c>
      <c r="H3145" s="116">
        <v>0.36</v>
      </c>
      <c r="I3145" s="116">
        <v>0.57999999999999996</v>
      </c>
      <c r="J3145" s="116" t="s">
        <v>268</v>
      </c>
      <c r="K3145" s="116">
        <v>3.5638676243379998E-2</v>
      </c>
      <c r="L3145" s="116">
        <v>3861.920392902</v>
      </c>
      <c r="M3145" s="116">
        <v>11.492596253486701</v>
      </c>
      <c r="N3145" s="116">
        <v>2.1113391885423498</v>
      </c>
      <c r="O3145" s="116">
        <v>0.40958091707394001</v>
      </c>
      <c r="P3145" s="116">
        <v>7.5245333780429996E-2</v>
      </c>
      <c r="Q3145" s="116">
        <v>137.63373056035601</v>
      </c>
      <c r="R3145" s="116">
        <v>1310</v>
      </c>
      <c r="S3145" s="116" t="s">
        <v>318</v>
      </c>
      <c r="T3145" s="116">
        <v>1310</v>
      </c>
      <c r="U3145" s="116" t="s">
        <v>268</v>
      </c>
      <c r="V3145" s="116" t="s">
        <v>268</v>
      </c>
      <c r="Z3145" s="116">
        <v>0</v>
      </c>
      <c r="AA3145" s="116">
        <v>1</v>
      </c>
      <c r="AB3145" s="116">
        <v>0.40958091707394001</v>
      </c>
      <c r="AC3145" s="116">
        <v>7.5245333780429996E-2</v>
      </c>
      <c r="AD3145" s="116">
        <v>137.633730560358</v>
      </c>
      <c r="AF3145" s="116">
        <v>-1</v>
      </c>
      <c r="AG3145" s="116">
        <v>-1</v>
      </c>
      <c r="AH3145" s="116">
        <v>-1</v>
      </c>
      <c r="AI3145" s="116">
        <v>-1</v>
      </c>
      <c r="AJ3145" s="116">
        <v>0</v>
      </c>
      <c r="AM3145" s="116" t="s">
        <v>319</v>
      </c>
      <c r="AN3145" s="116">
        <v>-1</v>
      </c>
      <c r="AQ3145" s="116">
        <v>778</v>
      </c>
      <c r="AR3145" s="116" t="s">
        <v>329</v>
      </c>
      <c r="AS3145" s="116" t="s">
        <v>250</v>
      </c>
      <c r="AT3145" s="116" t="s">
        <v>268</v>
      </c>
      <c r="AV3145" s="116">
        <v>55.917010758066702</v>
      </c>
      <c r="AW3145" s="116">
        <v>0.11162508560000001</v>
      </c>
    </row>
    <row r="3146" spans="1:49" x14ac:dyDescent="0.25">
      <c r="A3146" s="127">
        <v>220000</v>
      </c>
      <c r="B3146" s="127">
        <v>850000</v>
      </c>
      <c r="C3146" s="127">
        <v>850000</v>
      </c>
      <c r="D3146" s="116" t="s">
        <v>314</v>
      </c>
      <c r="E3146" s="116" t="s">
        <v>315</v>
      </c>
      <c r="F3146" s="116" t="s">
        <v>316</v>
      </c>
      <c r="G3146" s="116" t="s">
        <v>317</v>
      </c>
      <c r="H3146" s="116">
        <v>0.36</v>
      </c>
      <c r="I3146" s="116">
        <v>0.57999999999999996</v>
      </c>
      <c r="J3146" s="116" t="s">
        <v>268</v>
      </c>
      <c r="K3146" s="116">
        <v>0.14895727358345001</v>
      </c>
      <c r="L3146" s="116">
        <v>3861.920392902</v>
      </c>
      <c r="M3146" s="116">
        <v>11.492596253486701</v>
      </c>
      <c r="N3146" s="116">
        <v>2.1113391885423498</v>
      </c>
      <c r="O3146" s="116">
        <v>1.7119058043148501</v>
      </c>
      <c r="P3146" s="116">
        <v>0.31449932913517997</v>
      </c>
      <c r="Q3146" s="116">
        <v>575.26113252303901</v>
      </c>
      <c r="R3146" s="116">
        <v>1310</v>
      </c>
      <c r="S3146" s="116" t="s">
        <v>318</v>
      </c>
      <c r="T3146" s="116">
        <v>1310</v>
      </c>
      <c r="U3146" s="116" t="s">
        <v>268</v>
      </c>
      <c r="V3146" s="116" t="s">
        <v>268</v>
      </c>
      <c r="Z3146" s="116">
        <v>0</v>
      </c>
      <c r="AA3146" s="116">
        <v>1</v>
      </c>
      <c r="AB3146" s="116">
        <v>1.7119058043148501</v>
      </c>
      <c r="AC3146" s="116">
        <v>0.31449932913517997</v>
      </c>
      <c r="AD3146" s="116">
        <v>575.26113252303901</v>
      </c>
      <c r="AF3146" s="116">
        <v>-1</v>
      </c>
      <c r="AG3146" s="116">
        <v>-1</v>
      </c>
      <c r="AH3146" s="116">
        <v>-1</v>
      </c>
      <c r="AI3146" s="116">
        <v>-1</v>
      </c>
      <c r="AJ3146" s="116">
        <v>0</v>
      </c>
      <c r="AM3146" s="116" t="s">
        <v>319</v>
      </c>
      <c r="AN3146" s="116">
        <v>-1</v>
      </c>
      <c r="AQ3146" s="116">
        <v>778</v>
      </c>
      <c r="AR3146" s="116" t="s">
        <v>329</v>
      </c>
      <c r="AS3146" s="116" t="s">
        <v>250</v>
      </c>
      <c r="AT3146" s="116" t="s">
        <v>268</v>
      </c>
      <c r="AV3146" s="116">
        <v>98.409112318316502</v>
      </c>
      <c r="AW3146" s="116">
        <v>0.46655404099999997</v>
      </c>
    </row>
    <row r="3147" spans="1:49" x14ac:dyDescent="0.25">
      <c r="A3147" s="127">
        <v>220000</v>
      </c>
      <c r="B3147" s="127">
        <v>850000</v>
      </c>
      <c r="C3147" s="127">
        <v>850000</v>
      </c>
      <c r="D3147" s="116" t="s">
        <v>314</v>
      </c>
      <c r="E3147" s="116" t="s">
        <v>315</v>
      </c>
      <c r="F3147" s="116" t="s">
        <v>316</v>
      </c>
      <c r="G3147" s="116" t="s">
        <v>317</v>
      </c>
      <c r="H3147" s="116">
        <v>0.36</v>
      </c>
      <c r="I3147" s="116">
        <v>0.57999999999999996</v>
      </c>
      <c r="J3147" s="116" t="s">
        <v>268</v>
      </c>
      <c r="K3147" s="116">
        <v>5.157206459159E-2</v>
      </c>
      <c r="L3147" s="116">
        <v>3861.920392902</v>
      </c>
      <c r="M3147" s="116">
        <v>11.492596253486701</v>
      </c>
      <c r="N3147" s="116">
        <v>2.1113391885423498</v>
      </c>
      <c r="O3147" s="116">
        <v>0.59269691630989996</v>
      </c>
      <c r="P3147" s="116">
        <v>0.10888612100625999</v>
      </c>
      <c r="Q3147" s="116">
        <v>199.16720795032799</v>
      </c>
      <c r="R3147" s="116">
        <v>1310</v>
      </c>
      <c r="S3147" s="116" t="s">
        <v>318</v>
      </c>
      <c r="T3147" s="116">
        <v>1310</v>
      </c>
      <c r="U3147" s="116" t="s">
        <v>268</v>
      </c>
      <c r="V3147" s="116" t="s">
        <v>268</v>
      </c>
      <c r="Z3147" s="116">
        <v>0</v>
      </c>
      <c r="AA3147" s="116">
        <v>1</v>
      </c>
      <c r="AB3147" s="116">
        <v>0.59269691630989996</v>
      </c>
      <c r="AC3147" s="116">
        <v>0.10888612100625999</v>
      </c>
      <c r="AD3147" s="116">
        <v>199.16720795032799</v>
      </c>
      <c r="AF3147" s="116">
        <v>-1</v>
      </c>
      <c r="AG3147" s="116">
        <v>-1</v>
      </c>
      <c r="AH3147" s="116">
        <v>-1</v>
      </c>
      <c r="AI3147" s="116">
        <v>-1</v>
      </c>
      <c r="AJ3147" s="116">
        <v>0</v>
      </c>
      <c r="AM3147" s="116" t="s">
        <v>319</v>
      </c>
      <c r="AN3147" s="116">
        <v>-1</v>
      </c>
      <c r="AQ3147" s="116">
        <v>778</v>
      </c>
      <c r="AR3147" s="116" t="s">
        <v>329</v>
      </c>
      <c r="AS3147" s="116" t="s">
        <v>250</v>
      </c>
      <c r="AT3147" s="116" t="s">
        <v>268</v>
      </c>
      <c r="AV3147" s="116">
        <v>72.198928382637007</v>
      </c>
      <c r="AW3147" s="116">
        <v>0.1615305823</v>
      </c>
    </row>
    <row r="3148" spans="1:49" x14ac:dyDescent="0.25">
      <c r="A3148" s="127">
        <v>220000</v>
      </c>
      <c r="B3148" s="127">
        <v>850000</v>
      </c>
      <c r="C3148" s="127">
        <v>850000</v>
      </c>
      <c r="D3148" s="116" t="s">
        <v>314</v>
      </c>
      <c r="E3148" s="116" t="s">
        <v>315</v>
      </c>
      <c r="F3148" s="116" t="s">
        <v>316</v>
      </c>
      <c r="G3148" s="116" t="s">
        <v>317</v>
      </c>
      <c r="H3148" s="116">
        <v>0.36</v>
      </c>
      <c r="I3148" s="116">
        <v>0.57999999999999996</v>
      </c>
      <c r="J3148" s="116" t="s">
        <v>268</v>
      </c>
      <c r="K3148" s="116">
        <v>2.765032420688E-2</v>
      </c>
      <c r="L3148" s="116">
        <v>3861.920392902</v>
      </c>
      <c r="M3148" s="116">
        <v>11.492596253486701</v>
      </c>
      <c r="N3148" s="116">
        <v>2.1113391885423498</v>
      </c>
      <c r="O3148" s="116">
        <v>0.31777401238778002</v>
      </c>
      <c r="P3148" s="116">
        <v>5.8379213073900003E-2</v>
      </c>
      <c r="Q3148" s="116">
        <v>106.783350924936</v>
      </c>
      <c r="R3148" s="116">
        <v>1310</v>
      </c>
      <c r="S3148" s="116" t="s">
        <v>318</v>
      </c>
      <c r="T3148" s="116">
        <v>1310</v>
      </c>
      <c r="U3148" s="116" t="s">
        <v>268</v>
      </c>
      <c r="V3148" s="116" t="s">
        <v>268</v>
      </c>
      <c r="Z3148" s="116">
        <v>0</v>
      </c>
      <c r="AA3148" s="116">
        <v>1</v>
      </c>
      <c r="AB3148" s="116">
        <v>0.31777401238778002</v>
      </c>
      <c r="AC3148" s="116">
        <v>5.8379213073900003E-2</v>
      </c>
      <c r="AD3148" s="116">
        <v>106.783350924937</v>
      </c>
      <c r="AF3148" s="116">
        <v>-1</v>
      </c>
      <c r="AG3148" s="116">
        <v>-1</v>
      </c>
      <c r="AH3148" s="116">
        <v>-1</v>
      </c>
      <c r="AI3148" s="116">
        <v>-1</v>
      </c>
      <c r="AJ3148" s="116">
        <v>0</v>
      </c>
      <c r="AM3148" s="116" t="s">
        <v>319</v>
      </c>
      <c r="AN3148" s="116">
        <v>-1</v>
      </c>
      <c r="AQ3148" s="116">
        <v>778</v>
      </c>
      <c r="AR3148" s="116" t="s">
        <v>329</v>
      </c>
      <c r="AS3148" s="116" t="s">
        <v>250</v>
      </c>
      <c r="AT3148" s="116" t="s">
        <v>268</v>
      </c>
      <c r="AV3148" s="116">
        <v>55.422225570136597</v>
      </c>
      <c r="AW3148" s="116">
        <v>8.6604502E-2</v>
      </c>
    </row>
    <row r="3149" spans="1:49" x14ac:dyDescent="0.25">
      <c r="A3149" s="127">
        <v>220000</v>
      </c>
      <c r="B3149" s="127">
        <v>850000</v>
      </c>
      <c r="C3149" s="127">
        <v>850000</v>
      </c>
      <c r="D3149" s="116" t="s">
        <v>314</v>
      </c>
      <c r="E3149" s="116" t="s">
        <v>315</v>
      </c>
      <c r="F3149" s="116" t="s">
        <v>316</v>
      </c>
      <c r="G3149" s="116" t="s">
        <v>317</v>
      </c>
      <c r="H3149" s="116">
        <v>0.36</v>
      </c>
      <c r="I3149" s="116">
        <v>0.57999999999999996</v>
      </c>
      <c r="J3149" s="116" t="s">
        <v>268</v>
      </c>
      <c r="K3149" s="116">
        <v>0.34482469943596999</v>
      </c>
      <c r="L3149" s="116">
        <v>3849.51289376561</v>
      </c>
      <c r="M3149" s="116">
        <v>11.1707064057865</v>
      </c>
      <c r="N3149" s="116">
        <v>1.9575218854190699</v>
      </c>
      <c r="O3149" s="116">
        <v>3.8519354788628801</v>
      </c>
      <c r="P3149" s="116">
        <v>0.67500189577896996</v>
      </c>
      <c r="Q3149" s="116">
        <v>1327.40712656764</v>
      </c>
      <c r="R3149" s="116">
        <v>1210</v>
      </c>
      <c r="S3149" s="116" t="s">
        <v>318</v>
      </c>
      <c r="T3149" s="116">
        <v>1210</v>
      </c>
      <c r="U3149" s="116" t="s">
        <v>268</v>
      </c>
      <c r="V3149" s="116" t="s">
        <v>268</v>
      </c>
      <c r="Z3149" s="116">
        <v>0</v>
      </c>
      <c r="AA3149" s="116">
        <v>1</v>
      </c>
      <c r="AB3149" s="116">
        <v>3.8519354788628801</v>
      </c>
      <c r="AC3149" s="116">
        <v>0.67500189577896996</v>
      </c>
      <c r="AD3149" s="116">
        <v>1327.40712656764</v>
      </c>
      <c r="AF3149" s="116">
        <v>-1</v>
      </c>
      <c r="AG3149" s="116">
        <v>-1</v>
      </c>
      <c r="AH3149" s="116">
        <v>-1</v>
      </c>
      <c r="AI3149" s="116">
        <v>-1</v>
      </c>
      <c r="AJ3149" s="116">
        <v>0</v>
      </c>
      <c r="AM3149" s="116" t="s">
        <v>319</v>
      </c>
      <c r="AN3149" s="116">
        <v>-1</v>
      </c>
      <c r="AQ3149" s="116">
        <v>778</v>
      </c>
      <c r="AR3149" s="116" t="s">
        <v>329</v>
      </c>
      <c r="AS3149" s="116" t="s">
        <v>250</v>
      </c>
      <c r="AT3149" s="116" t="s">
        <v>268</v>
      </c>
      <c r="AV3149" s="116">
        <v>199.659683874922</v>
      </c>
      <c r="AW3149" s="116">
        <v>1.0765670126</v>
      </c>
    </row>
    <row r="3150" spans="1:49" x14ac:dyDescent="0.25">
      <c r="A3150" s="127">
        <v>220000</v>
      </c>
      <c r="B3150" s="127">
        <v>850000</v>
      </c>
      <c r="C3150" s="127">
        <v>850000</v>
      </c>
      <c r="D3150" s="116" t="s">
        <v>314</v>
      </c>
      <c r="E3150" s="116" t="s">
        <v>315</v>
      </c>
      <c r="F3150" s="116" t="s">
        <v>316</v>
      </c>
      <c r="G3150" s="116" t="s">
        <v>317</v>
      </c>
      <c r="H3150" s="116">
        <v>0.36</v>
      </c>
      <c r="I3150" s="116">
        <v>0.57999999999999996</v>
      </c>
      <c r="J3150" s="116" t="s">
        <v>268</v>
      </c>
      <c r="K3150" s="116">
        <v>0.25473181211613999</v>
      </c>
      <c r="L3150" s="116">
        <v>3849.51289376561</v>
      </c>
      <c r="M3150" s="116">
        <v>11.1707064057865</v>
      </c>
      <c r="N3150" s="116">
        <v>1.9575218854190699</v>
      </c>
      <c r="O3150" s="116">
        <v>2.8455342853634602</v>
      </c>
      <c r="P3150" s="116">
        <v>0.49864309712980998</v>
      </c>
      <c r="Q3150" s="116">
        <v>980.59339519338698</v>
      </c>
      <c r="R3150" s="116">
        <v>1310</v>
      </c>
      <c r="S3150" s="116" t="s">
        <v>318</v>
      </c>
      <c r="T3150" s="116">
        <v>1310</v>
      </c>
      <c r="U3150" s="116" t="s">
        <v>268</v>
      </c>
      <c r="V3150" s="116" t="s">
        <v>268</v>
      </c>
      <c r="Z3150" s="116">
        <v>0</v>
      </c>
      <c r="AA3150" s="116">
        <v>1</v>
      </c>
      <c r="AB3150" s="116">
        <v>2.8455342853634602</v>
      </c>
      <c r="AC3150" s="116">
        <v>0.49864309712980998</v>
      </c>
      <c r="AD3150" s="116">
        <v>980.59339519338698</v>
      </c>
      <c r="AF3150" s="116">
        <v>-1</v>
      </c>
      <c r="AG3150" s="116">
        <v>-1</v>
      </c>
      <c r="AH3150" s="116">
        <v>-1</v>
      </c>
      <c r="AI3150" s="116">
        <v>-1</v>
      </c>
      <c r="AJ3150" s="116">
        <v>0</v>
      </c>
      <c r="AM3150" s="116" t="s">
        <v>319</v>
      </c>
      <c r="AN3150" s="116">
        <v>-1</v>
      </c>
      <c r="AQ3150" s="116">
        <v>778</v>
      </c>
      <c r="AR3150" s="116" t="s">
        <v>329</v>
      </c>
      <c r="AS3150" s="116" t="s">
        <v>250</v>
      </c>
      <c r="AT3150" s="116" t="s">
        <v>268</v>
      </c>
      <c r="AV3150" s="116">
        <v>130.03009301285701</v>
      </c>
      <c r="AW3150" s="116">
        <v>0.79529066930000003</v>
      </c>
    </row>
    <row r="3151" spans="1:49" x14ac:dyDescent="0.25">
      <c r="A3151" s="127">
        <v>220000</v>
      </c>
      <c r="B3151" s="127">
        <v>850000</v>
      </c>
      <c r="C3151" s="127">
        <v>850000</v>
      </c>
      <c r="D3151" s="116" t="s">
        <v>314</v>
      </c>
      <c r="E3151" s="116" t="s">
        <v>315</v>
      </c>
      <c r="F3151" s="116" t="s">
        <v>316</v>
      </c>
      <c r="G3151" s="116" t="s">
        <v>317</v>
      </c>
      <c r="H3151" s="116">
        <v>0.36</v>
      </c>
      <c r="I3151" s="116">
        <v>0.57999999999999996</v>
      </c>
      <c r="J3151" s="116" t="s">
        <v>268</v>
      </c>
      <c r="K3151" s="116">
        <v>1.8206942230849999E-2</v>
      </c>
      <c r="L3151" s="116">
        <v>3849.51289376561</v>
      </c>
      <c r="M3151" s="116">
        <v>11.1707064057865</v>
      </c>
      <c r="N3151" s="116">
        <v>1.9575218854190699</v>
      </c>
      <c r="O3151" s="116">
        <v>0.20338440620803</v>
      </c>
      <c r="P3151" s="116">
        <v>3.5640487883459998E-2</v>
      </c>
      <c r="Q3151" s="116">
        <v>70.087858873733396</v>
      </c>
      <c r="R3151" s="116">
        <v>1310</v>
      </c>
      <c r="S3151" s="116" t="s">
        <v>318</v>
      </c>
      <c r="T3151" s="116">
        <v>1310</v>
      </c>
      <c r="U3151" s="116" t="s">
        <v>268</v>
      </c>
      <c r="V3151" s="116" t="s">
        <v>268</v>
      </c>
      <c r="Z3151" s="116">
        <v>0</v>
      </c>
      <c r="AA3151" s="116">
        <v>1</v>
      </c>
      <c r="AB3151" s="116">
        <v>0.20338440620803</v>
      </c>
      <c r="AC3151" s="116">
        <v>3.5640487883459998E-2</v>
      </c>
      <c r="AD3151" s="116">
        <v>70.087858873733396</v>
      </c>
      <c r="AF3151" s="116">
        <v>-1</v>
      </c>
      <c r="AG3151" s="116">
        <v>-1</v>
      </c>
      <c r="AH3151" s="116">
        <v>-1</v>
      </c>
      <c r="AI3151" s="116">
        <v>-1</v>
      </c>
      <c r="AJ3151" s="116">
        <v>0</v>
      </c>
      <c r="AM3151" s="116" t="s">
        <v>319</v>
      </c>
      <c r="AN3151" s="116">
        <v>-1</v>
      </c>
      <c r="AQ3151" s="116">
        <v>778</v>
      </c>
      <c r="AR3151" s="116" t="s">
        <v>329</v>
      </c>
      <c r="AS3151" s="116" t="s">
        <v>250</v>
      </c>
      <c r="AT3151" s="116" t="s">
        <v>268</v>
      </c>
      <c r="AV3151" s="116">
        <v>36.024066512108</v>
      </c>
      <c r="AW3151" s="116">
        <v>5.6843356800000001E-2</v>
      </c>
    </row>
    <row r="3152" spans="1:49" x14ac:dyDescent="0.25">
      <c r="A3152" s="127">
        <v>220000</v>
      </c>
      <c r="B3152" s="127">
        <v>850000</v>
      </c>
      <c r="C3152" s="127">
        <v>850000</v>
      </c>
      <c r="D3152" s="116" t="s">
        <v>314</v>
      </c>
      <c r="E3152" s="116" t="s">
        <v>315</v>
      </c>
      <c r="F3152" s="116" t="s">
        <v>316</v>
      </c>
      <c r="G3152" s="116" t="s">
        <v>317</v>
      </c>
      <c r="H3152" s="116">
        <v>0.36</v>
      </c>
      <c r="I3152" s="116">
        <v>0.57999999999999996</v>
      </c>
      <c r="J3152" s="116" t="s">
        <v>268</v>
      </c>
      <c r="K3152" s="116">
        <v>0.15579384720434999</v>
      </c>
      <c r="L3152" s="116">
        <v>3884.88091441293</v>
      </c>
      <c r="M3152" s="116">
        <v>10.1447090650307</v>
      </c>
      <c r="N3152" s="116">
        <v>1.69530612997921</v>
      </c>
      <c r="O3152" s="116">
        <v>1.5804832540100799</v>
      </c>
      <c r="P3152" s="116">
        <v>0.26411826417859002</v>
      </c>
      <c r="Q3152" s="116">
        <v>605.24054358717899</v>
      </c>
      <c r="R3152" s="116">
        <v>1210</v>
      </c>
      <c r="S3152" s="116" t="s">
        <v>318</v>
      </c>
      <c r="T3152" s="116">
        <v>1210</v>
      </c>
      <c r="U3152" s="116" t="s">
        <v>268</v>
      </c>
      <c r="V3152" s="116" t="s">
        <v>268</v>
      </c>
      <c r="Z3152" s="116">
        <v>0</v>
      </c>
      <c r="AA3152" s="116">
        <v>1</v>
      </c>
      <c r="AB3152" s="116">
        <v>1.5804832540100799</v>
      </c>
      <c r="AC3152" s="116">
        <v>0.26411826417859002</v>
      </c>
      <c r="AD3152" s="116">
        <v>896.99391352313501</v>
      </c>
      <c r="AF3152" s="116">
        <v>-1</v>
      </c>
      <c r="AG3152" s="116">
        <v>-1</v>
      </c>
      <c r="AH3152" s="116">
        <v>-1</v>
      </c>
      <c r="AI3152" s="116">
        <v>-1</v>
      </c>
      <c r="AJ3152" s="116">
        <v>0</v>
      </c>
      <c r="AM3152" s="116" t="s">
        <v>319</v>
      </c>
      <c r="AN3152" s="116">
        <v>-1</v>
      </c>
      <c r="AQ3152" s="116">
        <v>778</v>
      </c>
      <c r="AR3152" s="116" t="s">
        <v>329</v>
      </c>
      <c r="AS3152" s="116" t="s">
        <v>250</v>
      </c>
      <c r="AT3152" s="116" t="s">
        <v>268</v>
      </c>
      <c r="AV3152" s="116">
        <v>145.43338746210901</v>
      </c>
      <c r="AW3152" s="116">
        <v>0.72748898100000003</v>
      </c>
    </row>
    <row r="3153" spans="1:49" x14ac:dyDescent="0.25">
      <c r="A3153" s="127">
        <v>220000</v>
      </c>
      <c r="B3153" s="127">
        <v>850000</v>
      </c>
      <c r="C3153" s="127">
        <v>850000</v>
      </c>
      <c r="D3153" s="116" t="s">
        <v>314</v>
      </c>
      <c r="E3153" s="116" t="s">
        <v>315</v>
      </c>
      <c r="F3153" s="116" t="s">
        <v>316</v>
      </c>
      <c r="G3153" s="116" t="s">
        <v>317</v>
      </c>
      <c r="H3153" s="116">
        <v>0.36</v>
      </c>
      <c r="I3153" s="116">
        <v>0.57999999999999996</v>
      </c>
      <c r="J3153" s="116" t="s">
        <v>268</v>
      </c>
      <c r="K3153" s="116">
        <v>5.3583829537419997E-2</v>
      </c>
      <c r="L3153" s="116">
        <v>3884.88091441293</v>
      </c>
      <c r="M3153" s="116">
        <v>10.1447090650307</v>
      </c>
      <c r="N3153" s="116">
        <v>1.69530612997921</v>
      </c>
      <c r="O3153" s="116">
        <v>0.54359236124742005</v>
      </c>
      <c r="P3153" s="116">
        <v>9.0840994682560003E-2</v>
      </c>
      <c r="Q3153" s="116">
        <v>208.166796691114</v>
      </c>
      <c r="R3153" s="116">
        <v>1310</v>
      </c>
      <c r="S3153" s="116" t="s">
        <v>318</v>
      </c>
      <c r="T3153" s="116">
        <v>1310</v>
      </c>
      <c r="U3153" s="116" t="s">
        <v>268</v>
      </c>
      <c r="V3153" s="116" t="s">
        <v>268</v>
      </c>
      <c r="Z3153" s="116">
        <v>0</v>
      </c>
      <c r="AA3153" s="116">
        <v>1</v>
      </c>
      <c r="AB3153" s="116">
        <v>0.54359236124742005</v>
      </c>
      <c r="AC3153" s="116">
        <v>9.0840994682560003E-2</v>
      </c>
      <c r="AD3153" s="116">
        <v>208.166796691114</v>
      </c>
      <c r="AF3153" s="116">
        <v>-1</v>
      </c>
      <c r="AG3153" s="116">
        <v>-1</v>
      </c>
      <c r="AH3153" s="116">
        <v>-1</v>
      </c>
      <c r="AI3153" s="116">
        <v>-1</v>
      </c>
      <c r="AJ3153" s="116">
        <v>0</v>
      </c>
      <c r="AM3153" s="116" t="s">
        <v>319</v>
      </c>
      <c r="AN3153" s="116">
        <v>-1</v>
      </c>
      <c r="AQ3153" s="116">
        <v>778</v>
      </c>
      <c r="AR3153" s="116" t="s">
        <v>329</v>
      </c>
      <c r="AS3153" s="116" t="s">
        <v>250</v>
      </c>
      <c r="AT3153" s="116" t="s">
        <v>268</v>
      </c>
      <c r="AV3153" s="116">
        <v>59.248845499443902</v>
      </c>
      <c r="AW3153" s="116">
        <v>0.16882951879999999</v>
      </c>
    </row>
    <row r="3154" spans="1:49" x14ac:dyDescent="0.25">
      <c r="A3154" s="127">
        <v>220000</v>
      </c>
      <c r="B3154" s="127">
        <v>850000</v>
      </c>
      <c r="C3154" s="127">
        <v>850000</v>
      </c>
      <c r="D3154" s="116" t="s">
        <v>314</v>
      </c>
      <c r="E3154" s="116" t="s">
        <v>315</v>
      </c>
      <c r="F3154" s="116" t="s">
        <v>316</v>
      </c>
      <c r="G3154" s="116" t="s">
        <v>317</v>
      </c>
      <c r="H3154" s="116">
        <v>0.36</v>
      </c>
      <c r="I3154" s="116">
        <v>0.57999999999999996</v>
      </c>
      <c r="J3154" s="116" t="s">
        <v>268</v>
      </c>
      <c r="K3154" s="116">
        <v>7.3359352183409998E-2</v>
      </c>
      <c r="L3154" s="116">
        <v>3884.88091441293</v>
      </c>
      <c r="M3154" s="116">
        <v>10.1447090650307</v>
      </c>
      <c r="N3154" s="116">
        <v>1.69530612997921</v>
      </c>
      <c r="O3154" s="116">
        <v>0.74420928509988005</v>
      </c>
      <c r="P3154" s="116">
        <v>0.12436655944784</v>
      </c>
      <c r="Q3154" s="116">
        <v>284.99234719104902</v>
      </c>
      <c r="R3154" s="116">
        <v>1310</v>
      </c>
      <c r="S3154" s="116" t="s">
        <v>318</v>
      </c>
      <c r="T3154" s="116">
        <v>1310</v>
      </c>
      <c r="U3154" s="116" t="s">
        <v>268</v>
      </c>
      <c r="V3154" s="116" t="s">
        <v>268</v>
      </c>
      <c r="Z3154" s="116">
        <v>0</v>
      </c>
      <c r="AA3154" s="116">
        <v>1</v>
      </c>
      <c r="AB3154" s="116">
        <v>0.74420928509988005</v>
      </c>
      <c r="AC3154" s="116">
        <v>0.12436655944784</v>
      </c>
      <c r="AD3154" s="116">
        <v>284.99234719104902</v>
      </c>
      <c r="AF3154" s="116">
        <v>-1</v>
      </c>
      <c r="AG3154" s="116">
        <v>-1</v>
      </c>
      <c r="AH3154" s="116">
        <v>-1</v>
      </c>
      <c r="AI3154" s="116">
        <v>-1</v>
      </c>
      <c r="AJ3154" s="116">
        <v>0</v>
      </c>
      <c r="AM3154" s="116" t="s">
        <v>319</v>
      </c>
      <c r="AN3154" s="116">
        <v>-1</v>
      </c>
      <c r="AQ3154" s="116">
        <v>778</v>
      </c>
      <c r="AR3154" s="116" t="s">
        <v>329</v>
      </c>
      <c r="AS3154" s="116" t="s">
        <v>250</v>
      </c>
      <c r="AT3154" s="116" t="s">
        <v>268</v>
      </c>
      <c r="AV3154" s="116">
        <v>70.962319963341301</v>
      </c>
      <c r="AW3154" s="116">
        <v>0.2311373457</v>
      </c>
    </row>
    <row r="3155" spans="1:49" x14ac:dyDescent="0.25">
      <c r="A3155" s="127">
        <v>220000</v>
      </c>
      <c r="B3155" s="127">
        <v>850000</v>
      </c>
      <c r="C3155" s="127">
        <v>850000</v>
      </c>
      <c r="D3155" s="116" t="s">
        <v>314</v>
      </c>
      <c r="E3155" s="116" t="s">
        <v>315</v>
      </c>
      <c r="F3155" s="116" t="s">
        <v>316</v>
      </c>
      <c r="G3155" s="116" t="s">
        <v>317</v>
      </c>
      <c r="H3155" s="116">
        <v>0.36</v>
      </c>
      <c r="I3155" s="116">
        <v>0.57999999999999996</v>
      </c>
      <c r="J3155" s="116" t="s">
        <v>268</v>
      </c>
      <c r="K3155" s="116">
        <v>0.39992650979948002</v>
      </c>
      <c r="L3155" s="116">
        <v>3864.5447353607001</v>
      </c>
      <c r="M3155" s="116">
        <v>10.1728031788107</v>
      </c>
      <c r="N3155" s="116">
        <v>1.67962243203749</v>
      </c>
      <c r="O3155" s="116">
        <v>4.06837367017883</v>
      </c>
      <c r="P3155" s="116">
        <v>0.67172553702566995</v>
      </c>
      <c r="Q3155" s="116">
        <v>1545.5338879767601</v>
      </c>
      <c r="R3155" s="116">
        <v>1210</v>
      </c>
      <c r="S3155" s="116" t="s">
        <v>318</v>
      </c>
      <c r="T3155" s="116">
        <v>1210</v>
      </c>
      <c r="U3155" s="116" t="s">
        <v>268</v>
      </c>
      <c r="V3155" s="116" t="s">
        <v>268</v>
      </c>
      <c r="Z3155" s="116">
        <v>0</v>
      </c>
      <c r="AA3155" s="116">
        <v>1</v>
      </c>
      <c r="AB3155" s="116">
        <v>4.06837367017883</v>
      </c>
      <c r="AC3155" s="116">
        <v>0.67172553702566995</v>
      </c>
      <c r="AD3155" s="116">
        <v>1545.5338879767601</v>
      </c>
      <c r="AF3155" s="116">
        <v>-1</v>
      </c>
      <c r="AG3155" s="116">
        <v>-1</v>
      </c>
      <c r="AH3155" s="116">
        <v>-1</v>
      </c>
      <c r="AI3155" s="116">
        <v>-1</v>
      </c>
      <c r="AJ3155" s="116">
        <v>0</v>
      </c>
      <c r="AM3155" s="116" t="s">
        <v>319</v>
      </c>
      <c r="AN3155" s="116">
        <v>-1</v>
      </c>
      <c r="AQ3155" s="116">
        <v>778</v>
      </c>
      <c r="AR3155" s="116" t="s">
        <v>329</v>
      </c>
      <c r="AS3155" s="116" t="s">
        <v>250</v>
      </c>
      <c r="AT3155" s="116" t="s">
        <v>268</v>
      </c>
      <c r="AV3155" s="116">
        <v>199.57245193870901</v>
      </c>
      <c r="AW3155" s="116">
        <v>1.2534743616999999</v>
      </c>
    </row>
    <row r="3156" spans="1:49" x14ac:dyDescent="0.25">
      <c r="A3156" s="127">
        <v>220000</v>
      </c>
      <c r="B3156" s="127">
        <v>850000</v>
      </c>
      <c r="C3156" s="127">
        <v>850000</v>
      </c>
      <c r="D3156" s="116" t="s">
        <v>314</v>
      </c>
      <c r="E3156" s="116" t="s">
        <v>315</v>
      </c>
      <c r="F3156" s="116" t="s">
        <v>316</v>
      </c>
      <c r="G3156" s="116" t="s">
        <v>317</v>
      </c>
      <c r="H3156" s="116">
        <v>0.36</v>
      </c>
      <c r="I3156" s="116">
        <v>0.57999999999999996</v>
      </c>
      <c r="J3156" s="116" t="s">
        <v>268</v>
      </c>
      <c r="K3156" s="116">
        <v>0.2006617561496</v>
      </c>
      <c r="L3156" s="116">
        <v>3864.5447353607001</v>
      </c>
      <c r="M3156" s="116">
        <v>10.1728031788107</v>
      </c>
      <c r="N3156" s="116">
        <v>1.67962243203749</v>
      </c>
      <c r="O3156" s="116">
        <v>2.04129255082443</v>
      </c>
      <c r="P3156" s="116">
        <v>0.33703598688091002</v>
      </c>
      <c r="Q3156" s="116">
        <v>775.466333316185</v>
      </c>
      <c r="R3156" s="116">
        <v>1310</v>
      </c>
      <c r="S3156" s="116" t="s">
        <v>318</v>
      </c>
      <c r="T3156" s="116">
        <v>1310</v>
      </c>
      <c r="U3156" s="116" t="s">
        <v>268</v>
      </c>
      <c r="V3156" s="116" t="s">
        <v>268</v>
      </c>
      <c r="Z3156" s="116">
        <v>0</v>
      </c>
      <c r="AA3156" s="116">
        <v>1</v>
      </c>
      <c r="AB3156" s="116">
        <v>2.04129255082443</v>
      </c>
      <c r="AC3156" s="116">
        <v>0.33703598688091002</v>
      </c>
      <c r="AD3156" s="116">
        <v>775.466333316185</v>
      </c>
      <c r="AF3156" s="116">
        <v>-1</v>
      </c>
      <c r="AG3156" s="116">
        <v>-1</v>
      </c>
      <c r="AH3156" s="116">
        <v>-1</v>
      </c>
      <c r="AI3156" s="116">
        <v>-1</v>
      </c>
      <c r="AJ3156" s="116">
        <v>0</v>
      </c>
      <c r="AM3156" s="116" t="s">
        <v>319</v>
      </c>
      <c r="AN3156" s="116">
        <v>-1</v>
      </c>
      <c r="AQ3156" s="116">
        <v>778</v>
      </c>
      <c r="AR3156" s="116" t="s">
        <v>329</v>
      </c>
      <c r="AS3156" s="116" t="s">
        <v>250</v>
      </c>
      <c r="AT3156" s="116" t="s">
        <v>268</v>
      </c>
      <c r="AV3156" s="116">
        <v>115.322528052744</v>
      </c>
      <c r="AW3156" s="116">
        <v>0.62892646659999996</v>
      </c>
    </row>
    <row r="3157" spans="1:49" x14ac:dyDescent="0.25">
      <c r="A3157" s="127">
        <v>220000</v>
      </c>
      <c r="B3157" s="127">
        <v>850000</v>
      </c>
      <c r="C3157" s="127">
        <v>850000</v>
      </c>
      <c r="D3157" s="116" t="s">
        <v>314</v>
      </c>
      <c r="E3157" s="116" t="s">
        <v>315</v>
      </c>
      <c r="F3157" s="116" t="s">
        <v>316</v>
      </c>
      <c r="G3157" s="116" t="s">
        <v>317</v>
      </c>
      <c r="H3157" s="116">
        <v>0.36</v>
      </c>
      <c r="I3157" s="116">
        <v>0.57999999999999996</v>
      </c>
      <c r="J3157" s="116" t="s">
        <v>268</v>
      </c>
      <c r="K3157" s="116">
        <v>1.191551047684E-2</v>
      </c>
      <c r="L3157" s="116">
        <v>3864.5447353607001</v>
      </c>
      <c r="M3157" s="116">
        <v>10.1728031788107</v>
      </c>
      <c r="N3157" s="116">
        <v>1.67962243203749</v>
      </c>
      <c r="O3157" s="116">
        <v>0.12121414285601</v>
      </c>
      <c r="P3157" s="116">
        <v>2.0013558686079999E-2</v>
      </c>
      <c r="Q3157" s="116">
        <v>46.0480232824304</v>
      </c>
      <c r="R3157" s="116">
        <v>1310</v>
      </c>
      <c r="S3157" s="116" t="s">
        <v>318</v>
      </c>
      <c r="T3157" s="116">
        <v>1310</v>
      </c>
      <c r="U3157" s="116" t="s">
        <v>268</v>
      </c>
      <c r="V3157" s="116" t="s">
        <v>268</v>
      </c>
      <c r="Z3157" s="116">
        <v>0</v>
      </c>
      <c r="AA3157" s="116">
        <v>1</v>
      </c>
      <c r="AB3157" s="116">
        <v>0.12121414285601</v>
      </c>
      <c r="AC3157" s="116">
        <v>2.0013558686079999E-2</v>
      </c>
      <c r="AD3157" s="116">
        <v>46.048023282431203</v>
      </c>
      <c r="AF3157" s="116">
        <v>-1</v>
      </c>
      <c r="AG3157" s="116">
        <v>-1</v>
      </c>
      <c r="AH3157" s="116">
        <v>-1</v>
      </c>
      <c r="AI3157" s="116">
        <v>-1</v>
      </c>
      <c r="AJ3157" s="116">
        <v>0</v>
      </c>
      <c r="AM3157" s="116" t="s">
        <v>319</v>
      </c>
      <c r="AN3157" s="116">
        <v>-1</v>
      </c>
      <c r="AQ3157" s="116">
        <v>778</v>
      </c>
      <c r="AR3157" s="116" t="s">
        <v>329</v>
      </c>
      <c r="AS3157" s="116" t="s">
        <v>250</v>
      </c>
      <c r="AT3157" s="116" t="s">
        <v>268</v>
      </c>
      <c r="AV3157" s="116">
        <v>29.862860877132</v>
      </c>
      <c r="AW3157" s="116">
        <v>3.73463287E-2</v>
      </c>
    </row>
    <row r="3158" spans="1:49" x14ac:dyDescent="0.25">
      <c r="A3158" s="127">
        <v>220000</v>
      </c>
      <c r="B3158" s="127">
        <v>850000</v>
      </c>
      <c r="C3158" s="127">
        <v>850000</v>
      </c>
      <c r="D3158" s="116" t="s">
        <v>314</v>
      </c>
      <c r="E3158" s="116" t="s">
        <v>315</v>
      </c>
      <c r="F3158" s="116" t="s">
        <v>316</v>
      </c>
      <c r="G3158" s="116" t="s">
        <v>317</v>
      </c>
      <c r="H3158" s="116">
        <v>0.36</v>
      </c>
      <c r="I3158" s="116">
        <v>0.57999999999999996</v>
      </c>
      <c r="J3158" s="116" t="s">
        <v>268</v>
      </c>
      <c r="K3158" s="116">
        <v>5.2596770578700004E-3</v>
      </c>
      <c r="L3158" s="116">
        <v>3864.5447353607001</v>
      </c>
      <c r="M3158" s="116">
        <v>10.1728031788107</v>
      </c>
      <c r="N3158" s="116">
        <v>1.67962243203749</v>
      </c>
      <c r="O3158" s="116">
        <v>5.350565949385E-2</v>
      </c>
      <c r="P3158" s="116">
        <v>8.8342715716700007E-3</v>
      </c>
      <c r="Q3158" s="116">
        <v>20.3262572837044</v>
      </c>
      <c r="R3158" s="116">
        <v>1310</v>
      </c>
      <c r="S3158" s="116" t="s">
        <v>318</v>
      </c>
      <c r="T3158" s="116">
        <v>1310</v>
      </c>
      <c r="U3158" s="116" t="s">
        <v>268</v>
      </c>
      <c r="V3158" s="116" t="s">
        <v>268</v>
      </c>
      <c r="Z3158" s="116">
        <v>0</v>
      </c>
      <c r="AA3158" s="116">
        <v>1</v>
      </c>
      <c r="AB3158" s="116">
        <v>5.350565949385E-2</v>
      </c>
      <c r="AC3158" s="116">
        <v>8.8342715716700007E-3</v>
      </c>
      <c r="AD3158" s="116">
        <v>20.326257283705001</v>
      </c>
      <c r="AF3158" s="116">
        <v>-1</v>
      </c>
      <c r="AG3158" s="116">
        <v>-1</v>
      </c>
      <c r="AH3158" s="116">
        <v>-1</v>
      </c>
      <c r="AI3158" s="116">
        <v>-1</v>
      </c>
      <c r="AJ3158" s="116">
        <v>0</v>
      </c>
      <c r="AM3158" s="116" t="s">
        <v>319</v>
      </c>
      <c r="AN3158" s="116">
        <v>-1</v>
      </c>
      <c r="AQ3158" s="116">
        <v>778</v>
      </c>
      <c r="AR3158" s="116" t="s">
        <v>329</v>
      </c>
      <c r="AS3158" s="116" t="s">
        <v>250</v>
      </c>
      <c r="AT3158" s="116" t="s">
        <v>268</v>
      </c>
      <c r="AV3158" s="116">
        <v>18.739456270921099</v>
      </c>
      <c r="AW3158" s="116">
        <v>1.6485204600000001E-2</v>
      </c>
    </row>
    <row r="3159" spans="1:49" x14ac:dyDescent="0.25">
      <c r="A3159" s="127">
        <v>220000</v>
      </c>
      <c r="B3159" s="127">
        <v>850000</v>
      </c>
      <c r="C3159" s="127">
        <v>850000</v>
      </c>
      <c r="D3159" s="116" t="s">
        <v>314</v>
      </c>
      <c r="E3159" s="116" t="s">
        <v>315</v>
      </c>
      <c r="F3159" s="116" t="s">
        <v>316</v>
      </c>
      <c r="G3159" s="116" t="s">
        <v>317</v>
      </c>
      <c r="H3159" s="116">
        <v>0.36</v>
      </c>
      <c r="I3159" s="116">
        <v>0.57999999999999996</v>
      </c>
      <c r="J3159" s="116" t="s">
        <v>268</v>
      </c>
      <c r="K3159" s="116">
        <v>0.30028015087519</v>
      </c>
      <c r="L3159" s="116">
        <v>3232.0457409114001</v>
      </c>
      <c r="M3159" s="116">
        <v>7.8445892068103404</v>
      </c>
      <c r="N3159" s="116">
        <v>0.93945620775127003</v>
      </c>
      <c r="O3159" s="116">
        <v>2.3555744305749502</v>
      </c>
      <c r="P3159" s="116">
        <v>0.28210005180419001</v>
      </c>
      <c r="Q3159" s="116">
        <v>970.51918271641398</v>
      </c>
      <c r="R3159" s="116">
        <v>1210</v>
      </c>
      <c r="S3159" s="116" t="s">
        <v>318</v>
      </c>
      <c r="T3159" s="116">
        <v>1210</v>
      </c>
      <c r="U3159" s="116" t="s">
        <v>268</v>
      </c>
      <c r="V3159" s="116" t="s">
        <v>268</v>
      </c>
      <c r="Z3159" s="116">
        <v>0</v>
      </c>
      <c r="AA3159" s="116">
        <v>1</v>
      </c>
      <c r="AB3159" s="116">
        <v>2.3555744305749502</v>
      </c>
      <c r="AC3159" s="116">
        <v>0.28210005180419001</v>
      </c>
      <c r="AD3159" s="116">
        <v>970.51918271641398</v>
      </c>
      <c r="AF3159" s="116">
        <v>-1</v>
      </c>
      <c r="AG3159" s="116">
        <v>-1</v>
      </c>
      <c r="AH3159" s="116">
        <v>-1</v>
      </c>
      <c r="AI3159" s="116">
        <v>-1</v>
      </c>
      <c r="AJ3159" s="116">
        <v>0</v>
      </c>
      <c r="AM3159" s="116" t="s">
        <v>319</v>
      </c>
      <c r="AN3159" s="116">
        <v>-1</v>
      </c>
      <c r="AQ3159" s="116">
        <v>778</v>
      </c>
      <c r="AR3159" s="116" t="s">
        <v>329</v>
      </c>
      <c r="AS3159" s="116" t="s">
        <v>250</v>
      </c>
      <c r="AT3159" s="116" t="s">
        <v>268</v>
      </c>
      <c r="AV3159" s="116">
        <v>148.69966256321999</v>
      </c>
      <c r="AW3159" s="116">
        <v>0.7871201806</v>
      </c>
    </row>
    <row r="3160" spans="1:49" x14ac:dyDescent="0.25">
      <c r="A3160" s="127">
        <v>220000</v>
      </c>
      <c r="B3160" s="127">
        <v>850000</v>
      </c>
      <c r="C3160" s="127">
        <v>850000</v>
      </c>
      <c r="D3160" s="116" t="s">
        <v>314</v>
      </c>
      <c r="E3160" s="116" t="s">
        <v>315</v>
      </c>
      <c r="F3160" s="116" t="s">
        <v>316</v>
      </c>
      <c r="G3160" s="116" t="s">
        <v>317</v>
      </c>
      <c r="H3160" s="116">
        <v>0.36</v>
      </c>
      <c r="I3160" s="116">
        <v>0.57999999999999996</v>
      </c>
      <c r="J3160" s="116" t="s">
        <v>330</v>
      </c>
      <c r="K3160" s="116">
        <v>0.31748330286175003</v>
      </c>
      <c r="L3160" s="116">
        <v>3232.0457409114001</v>
      </c>
      <c r="M3160" s="116">
        <v>7.8445892068103404</v>
      </c>
      <c r="N3160" s="116">
        <v>0.93945620775127003</v>
      </c>
      <c r="O3160" s="116">
        <v>2.4905260909718301</v>
      </c>
      <c r="P3160" s="116">
        <v>0.29826165973085</v>
      </c>
      <c r="Q3160" s="116">
        <v>1026.1205568248199</v>
      </c>
      <c r="R3160" s="116">
        <v>4110</v>
      </c>
      <c r="S3160" s="116" t="s">
        <v>331</v>
      </c>
      <c r="T3160" s="116">
        <v>4110</v>
      </c>
      <c r="U3160" s="116" t="s">
        <v>268</v>
      </c>
      <c r="V3160" s="116" t="s">
        <v>268</v>
      </c>
      <c r="Y3160" s="116" t="s">
        <v>330</v>
      </c>
      <c r="Z3160" s="116">
        <v>0</v>
      </c>
      <c r="AA3160" s="116">
        <v>1</v>
      </c>
      <c r="AB3160" s="116">
        <v>2.4905260909718301</v>
      </c>
      <c r="AC3160" s="116">
        <v>0.29826165973085</v>
      </c>
      <c r="AD3160" s="116">
        <v>1026.1205568248199</v>
      </c>
      <c r="AF3160" s="116">
        <v>-1</v>
      </c>
      <c r="AG3160" s="116">
        <v>-1</v>
      </c>
      <c r="AH3160" s="116">
        <v>-1</v>
      </c>
      <c r="AI3160" s="116">
        <v>-1</v>
      </c>
      <c r="AJ3160" s="116">
        <v>0</v>
      </c>
      <c r="AM3160" s="116" t="s">
        <v>319</v>
      </c>
      <c r="AN3160" s="116">
        <v>-1</v>
      </c>
      <c r="AQ3160" s="116">
        <v>778</v>
      </c>
      <c r="AR3160" s="116" t="s">
        <v>329</v>
      </c>
      <c r="AS3160" s="116" t="s">
        <v>250</v>
      </c>
      <c r="AT3160" s="116" t="s">
        <v>268</v>
      </c>
      <c r="AV3160" s="116">
        <v>151.48441000731299</v>
      </c>
      <c r="AW3160" s="116">
        <v>0.8322145635</v>
      </c>
    </row>
    <row r="3161" spans="1:49" x14ac:dyDescent="0.25">
      <c r="A3161" s="127">
        <v>220000</v>
      </c>
      <c r="B3161" s="127">
        <v>850000</v>
      </c>
      <c r="C3161" s="127">
        <v>850000</v>
      </c>
      <c r="D3161" s="116" t="s">
        <v>314</v>
      </c>
      <c r="E3161" s="116" t="s">
        <v>315</v>
      </c>
      <c r="F3161" s="116" t="s">
        <v>316</v>
      </c>
      <c r="G3161" s="116" t="s">
        <v>317</v>
      </c>
      <c r="H3161" s="116">
        <v>0.36</v>
      </c>
      <c r="I3161" s="116">
        <v>0.57999999999999996</v>
      </c>
      <c r="J3161" s="116" t="s">
        <v>268</v>
      </c>
      <c r="K3161" s="116">
        <v>0.32430164930946997</v>
      </c>
      <c r="L3161" s="116">
        <v>3847.76187878984</v>
      </c>
      <c r="M3161" s="116">
        <v>11.237422708082599</v>
      </c>
      <c r="N3161" s="116">
        <v>1.9892569183907001</v>
      </c>
      <c r="O3161" s="116">
        <v>3.6443147182189102</v>
      </c>
      <c r="P3161" s="116">
        <v>0.64511929953437996</v>
      </c>
      <c r="Q3161" s="116">
        <v>1247.8355234416499</v>
      </c>
      <c r="R3161" s="116">
        <v>1210</v>
      </c>
      <c r="S3161" s="116" t="s">
        <v>318</v>
      </c>
      <c r="T3161" s="116">
        <v>1210</v>
      </c>
      <c r="U3161" s="116" t="s">
        <v>268</v>
      </c>
      <c r="V3161" s="116" t="s">
        <v>268</v>
      </c>
      <c r="Z3161" s="116">
        <v>0</v>
      </c>
      <c r="AA3161" s="116">
        <v>1</v>
      </c>
      <c r="AB3161" s="116">
        <v>3.6443147182189102</v>
      </c>
      <c r="AC3161" s="116">
        <v>0.64511929953437996</v>
      </c>
      <c r="AD3161" s="116">
        <v>1247.8355234416499</v>
      </c>
      <c r="AF3161" s="116">
        <v>-1</v>
      </c>
      <c r="AG3161" s="116">
        <v>-1</v>
      </c>
      <c r="AH3161" s="116">
        <v>-1</v>
      </c>
      <c r="AI3161" s="116">
        <v>-1</v>
      </c>
      <c r="AJ3161" s="116">
        <v>0</v>
      </c>
      <c r="AM3161" s="116" t="s">
        <v>319</v>
      </c>
      <c r="AN3161" s="116">
        <v>-1</v>
      </c>
      <c r="AQ3161" s="116">
        <v>778</v>
      </c>
      <c r="AR3161" s="116" t="s">
        <v>329</v>
      </c>
      <c r="AS3161" s="116" t="s">
        <v>250</v>
      </c>
      <c r="AT3161" s="116" t="s">
        <v>268</v>
      </c>
      <c r="AV3161" s="116">
        <v>152.50334880950899</v>
      </c>
      <c r="AW3161" s="116">
        <v>1.0120320546999999</v>
      </c>
    </row>
    <row r="3162" spans="1:49" x14ac:dyDescent="0.25">
      <c r="A3162" s="127">
        <v>220000</v>
      </c>
      <c r="B3162" s="127">
        <v>850000</v>
      </c>
      <c r="C3162" s="127">
        <v>850000</v>
      </c>
      <c r="D3162" s="116" t="s">
        <v>314</v>
      </c>
      <c r="E3162" s="116" t="s">
        <v>315</v>
      </c>
      <c r="F3162" s="116" t="s">
        <v>316</v>
      </c>
      <c r="G3162" s="116" t="s">
        <v>317</v>
      </c>
      <c r="H3162" s="116">
        <v>0.36</v>
      </c>
      <c r="I3162" s="116">
        <v>0.57999999999999996</v>
      </c>
      <c r="J3162" s="116" t="s">
        <v>268</v>
      </c>
      <c r="K3162" s="116">
        <v>5.7089285954539999E-2</v>
      </c>
      <c r="L3162" s="116">
        <v>3847.76187878984</v>
      </c>
      <c r="M3162" s="116">
        <v>11.237422708082599</v>
      </c>
      <c r="N3162" s="116">
        <v>1.9892569183907001</v>
      </c>
      <c r="O3162" s="116">
        <v>0.64153643837382002</v>
      </c>
      <c r="P3162" s="116">
        <v>0.11356525705106001</v>
      </c>
      <c r="Q3162" s="116">
        <v>219.66597818323001</v>
      </c>
      <c r="R3162" s="116">
        <v>1310</v>
      </c>
      <c r="S3162" s="116" t="s">
        <v>318</v>
      </c>
      <c r="T3162" s="116">
        <v>1310</v>
      </c>
      <c r="U3162" s="116" t="s">
        <v>268</v>
      </c>
      <c r="V3162" s="116" t="s">
        <v>268</v>
      </c>
      <c r="Z3162" s="116">
        <v>0</v>
      </c>
      <c r="AA3162" s="116">
        <v>1</v>
      </c>
      <c r="AB3162" s="116">
        <v>0.64153643837382002</v>
      </c>
      <c r="AC3162" s="116">
        <v>0.11356525705106001</v>
      </c>
      <c r="AD3162" s="116">
        <v>219.66597818322899</v>
      </c>
      <c r="AF3162" s="116">
        <v>-1</v>
      </c>
      <c r="AG3162" s="116">
        <v>-1</v>
      </c>
      <c r="AH3162" s="116">
        <v>-1</v>
      </c>
      <c r="AI3162" s="116">
        <v>-1</v>
      </c>
      <c r="AJ3162" s="116">
        <v>0</v>
      </c>
      <c r="AM3162" s="116" t="s">
        <v>319</v>
      </c>
      <c r="AN3162" s="116">
        <v>-1</v>
      </c>
      <c r="AQ3162" s="116">
        <v>778</v>
      </c>
      <c r="AR3162" s="116" t="s">
        <v>329</v>
      </c>
      <c r="AS3162" s="116" t="s">
        <v>250</v>
      </c>
      <c r="AT3162" s="116" t="s">
        <v>268</v>
      </c>
      <c r="AV3162" s="116">
        <v>66.563523987434394</v>
      </c>
      <c r="AW3162" s="116">
        <v>0.17815570010000001</v>
      </c>
    </row>
    <row r="3163" spans="1:49" x14ac:dyDescent="0.25">
      <c r="A3163" s="127">
        <v>220000</v>
      </c>
      <c r="B3163" s="127">
        <v>850000</v>
      </c>
      <c r="C3163" s="127">
        <v>850000</v>
      </c>
      <c r="D3163" s="116" t="s">
        <v>314</v>
      </c>
      <c r="E3163" s="116" t="s">
        <v>315</v>
      </c>
      <c r="F3163" s="116" t="s">
        <v>316</v>
      </c>
      <c r="G3163" s="116" t="s">
        <v>317</v>
      </c>
      <c r="H3163" s="116">
        <v>0.36</v>
      </c>
      <c r="I3163" s="116">
        <v>0.57999999999999996</v>
      </c>
      <c r="J3163" s="116" t="s">
        <v>268</v>
      </c>
      <c r="K3163" s="116">
        <v>0.23637251851895999</v>
      </c>
      <c r="L3163" s="116">
        <v>3847.76187878984</v>
      </c>
      <c r="M3163" s="116">
        <v>11.237422708082599</v>
      </c>
      <c r="N3163" s="116">
        <v>1.9892569183907001</v>
      </c>
      <c r="O3163" s="116">
        <v>2.6562179071716998</v>
      </c>
      <c r="P3163" s="116">
        <v>0.47020566778127998</v>
      </c>
      <c r="Q3163" s="116">
        <v>909.50516595082001</v>
      </c>
      <c r="R3163" s="116">
        <v>1310</v>
      </c>
      <c r="S3163" s="116" t="s">
        <v>318</v>
      </c>
      <c r="T3163" s="116">
        <v>1310</v>
      </c>
      <c r="U3163" s="116" t="s">
        <v>268</v>
      </c>
      <c r="V3163" s="116" t="s">
        <v>268</v>
      </c>
      <c r="Z3163" s="116">
        <v>0</v>
      </c>
      <c r="AA3163" s="116">
        <v>1</v>
      </c>
      <c r="AB3163" s="116">
        <v>2.6562179071716998</v>
      </c>
      <c r="AC3163" s="116">
        <v>0.47020566778127998</v>
      </c>
      <c r="AD3163" s="116">
        <v>909.50516595082001</v>
      </c>
      <c r="AF3163" s="116">
        <v>-1</v>
      </c>
      <c r="AG3163" s="116">
        <v>-1</v>
      </c>
      <c r="AH3163" s="116">
        <v>-1</v>
      </c>
      <c r="AI3163" s="116">
        <v>-1</v>
      </c>
      <c r="AJ3163" s="116">
        <v>0</v>
      </c>
      <c r="AM3163" s="116" t="s">
        <v>319</v>
      </c>
      <c r="AN3163" s="116">
        <v>-1</v>
      </c>
      <c r="AQ3163" s="116">
        <v>778</v>
      </c>
      <c r="AR3163" s="116" t="s">
        <v>329</v>
      </c>
      <c r="AS3163" s="116" t="s">
        <v>250</v>
      </c>
      <c r="AT3163" s="116" t="s">
        <v>268</v>
      </c>
      <c r="AV3163" s="116">
        <v>127.941487253087</v>
      </c>
      <c r="AW3163" s="116">
        <v>0.73763598210000003</v>
      </c>
    </row>
    <row r="3164" spans="1:49" x14ac:dyDescent="0.25">
      <c r="A3164" s="127">
        <v>220000</v>
      </c>
      <c r="B3164" s="127">
        <v>850000</v>
      </c>
      <c r="C3164" s="127">
        <v>850000</v>
      </c>
      <c r="D3164" s="116" t="s">
        <v>314</v>
      </c>
      <c r="E3164" s="116" t="s">
        <v>315</v>
      </c>
      <c r="F3164" s="116" t="s">
        <v>316</v>
      </c>
      <c r="G3164" s="116" t="s">
        <v>317</v>
      </c>
      <c r="H3164" s="116">
        <v>0.36</v>
      </c>
      <c r="I3164" s="116">
        <v>0.57999999999999996</v>
      </c>
      <c r="J3164" s="116" t="s">
        <v>268</v>
      </c>
      <c r="K3164" s="116">
        <v>0.55619746180334995</v>
      </c>
      <c r="L3164" s="116">
        <v>3846.6849539663399</v>
      </c>
      <c r="M3164" s="116">
        <v>9.96228087097969</v>
      </c>
      <c r="N3164" s="116">
        <v>1.53357302944674</v>
      </c>
      <c r="O3164" s="116">
        <v>5.5409953342110301</v>
      </c>
      <c r="P3164" s="116">
        <v>0.85296942646836005</v>
      </c>
      <c r="Q3164" s="116">
        <v>2139.5164077532299</v>
      </c>
      <c r="R3164" s="116">
        <v>1210</v>
      </c>
      <c r="S3164" s="116" t="s">
        <v>318</v>
      </c>
      <c r="T3164" s="116">
        <v>1210</v>
      </c>
      <c r="U3164" s="116" t="s">
        <v>268</v>
      </c>
      <c r="V3164" s="116" t="s">
        <v>268</v>
      </c>
      <c r="Z3164" s="116">
        <v>0</v>
      </c>
      <c r="AA3164" s="116">
        <v>1</v>
      </c>
      <c r="AB3164" s="116">
        <v>5.5409953342110301</v>
      </c>
      <c r="AC3164" s="116">
        <v>0.85296942646836005</v>
      </c>
      <c r="AD3164" s="116">
        <v>2139.5164077532299</v>
      </c>
      <c r="AF3164" s="116">
        <v>-1</v>
      </c>
      <c r="AG3164" s="116">
        <v>-1</v>
      </c>
      <c r="AH3164" s="116">
        <v>-1</v>
      </c>
      <c r="AI3164" s="116">
        <v>-1</v>
      </c>
      <c r="AJ3164" s="116">
        <v>0</v>
      </c>
      <c r="AM3164" s="116" t="s">
        <v>319</v>
      </c>
      <c r="AN3164" s="116">
        <v>-1</v>
      </c>
      <c r="AQ3164" s="116">
        <v>778</v>
      </c>
      <c r="AR3164" s="116" t="s">
        <v>329</v>
      </c>
      <c r="AS3164" s="116" t="s">
        <v>250</v>
      </c>
      <c r="AT3164" s="116" t="s">
        <v>268</v>
      </c>
      <c r="AV3164" s="116">
        <v>200.30268743857201</v>
      </c>
      <c r="AW3164" s="116">
        <v>1.7352120095000001</v>
      </c>
    </row>
    <row r="3165" spans="1:49" x14ac:dyDescent="0.25">
      <c r="A3165" s="127">
        <v>220000</v>
      </c>
      <c r="B3165" s="127">
        <v>850000</v>
      </c>
      <c r="C3165" s="127">
        <v>850000</v>
      </c>
      <c r="D3165" s="116" t="s">
        <v>314</v>
      </c>
      <c r="E3165" s="116" t="s">
        <v>315</v>
      </c>
      <c r="F3165" s="116" t="s">
        <v>316</v>
      </c>
      <c r="G3165" s="116" t="s">
        <v>317</v>
      </c>
      <c r="H3165" s="116">
        <v>0.36</v>
      </c>
      <c r="I3165" s="116">
        <v>0.57999999999999996</v>
      </c>
      <c r="J3165" s="116" t="s">
        <v>268</v>
      </c>
      <c r="K3165" s="116">
        <v>2.6026762160400001E-3</v>
      </c>
      <c r="L3165" s="116">
        <v>3846.6849539663399</v>
      </c>
      <c r="M3165" s="116">
        <v>9.96228087097969</v>
      </c>
      <c r="N3165" s="116">
        <v>1.53357302944674</v>
      </c>
      <c r="O3165" s="116">
        <v>2.592859148042E-2</v>
      </c>
      <c r="P3165" s="116">
        <v>3.9913940493000004E-3</v>
      </c>
      <c r="Q3165" s="116">
        <v>10.0116754402948</v>
      </c>
      <c r="R3165" s="116">
        <v>1310</v>
      </c>
      <c r="S3165" s="116" t="s">
        <v>318</v>
      </c>
      <c r="T3165" s="116">
        <v>1310</v>
      </c>
      <c r="U3165" s="116" t="s">
        <v>268</v>
      </c>
      <c r="V3165" s="116" t="s">
        <v>268</v>
      </c>
      <c r="Z3165" s="116">
        <v>0</v>
      </c>
      <c r="AA3165" s="116">
        <v>1</v>
      </c>
      <c r="AB3165" s="116">
        <v>2.592859148042E-2</v>
      </c>
      <c r="AC3165" s="116">
        <v>3.9913940493000004E-3</v>
      </c>
      <c r="AD3165" s="116">
        <v>10.011675440293301</v>
      </c>
      <c r="AF3165" s="116">
        <v>-1</v>
      </c>
      <c r="AG3165" s="116">
        <v>-1</v>
      </c>
      <c r="AH3165" s="116">
        <v>-1</v>
      </c>
      <c r="AI3165" s="116">
        <v>-1</v>
      </c>
      <c r="AJ3165" s="116">
        <v>0</v>
      </c>
      <c r="AM3165" s="116" t="s">
        <v>319</v>
      </c>
      <c r="AN3165" s="116">
        <v>-1</v>
      </c>
      <c r="AQ3165" s="116">
        <v>778</v>
      </c>
      <c r="AR3165" s="116" t="s">
        <v>329</v>
      </c>
      <c r="AS3165" s="116" t="s">
        <v>250</v>
      </c>
      <c r="AT3165" s="116" t="s">
        <v>268</v>
      </c>
      <c r="AV3165" s="116">
        <v>18.400863654264501</v>
      </c>
      <c r="AW3165" s="116">
        <v>8.1197691999999998E-3</v>
      </c>
    </row>
    <row r="3166" spans="1:49" x14ac:dyDescent="0.25">
      <c r="A3166" s="127">
        <v>220000</v>
      </c>
      <c r="B3166" s="127">
        <v>850000</v>
      </c>
      <c r="C3166" s="127">
        <v>850000</v>
      </c>
      <c r="D3166" s="116" t="s">
        <v>314</v>
      </c>
      <c r="E3166" s="116" t="s">
        <v>315</v>
      </c>
      <c r="F3166" s="116" t="s">
        <v>316</v>
      </c>
      <c r="G3166" s="116" t="s">
        <v>317</v>
      </c>
      <c r="H3166" s="116">
        <v>0.36</v>
      </c>
      <c r="I3166" s="116">
        <v>0.57999999999999996</v>
      </c>
      <c r="J3166" s="116" t="s">
        <v>268</v>
      </c>
      <c r="K3166" s="116">
        <v>1.282876500973E-2</v>
      </c>
      <c r="L3166" s="116">
        <v>3846.6849539663399</v>
      </c>
      <c r="M3166" s="116">
        <v>9.96228087097969</v>
      </c>
      <c r="N3166" s="116">
        <v>1.53357302944674</v>
      </c>
      <c r="O3166" s="116">
        <v>0.12780376025476001</v>
      </c>
      <c r="P3166" s="116">
        <v>1.9673848020029999E-2</v>
      </c>
      <c r="Q3166" s="116">
        <v>49.3482173409136</v>
      </c>
      <c r="R3166" s="116">
        <v>1310</v>
      </c>
      <c r="S3166" s="116" t="s">
        <v>318</v>
      </c>
      <c r="T3166" s="116">
        <v>1310</v>
      </c>
      <c r="U3166" s="116" t="s">
        <v>268</v>
      </c>
      <c r="V3166" s="116" t="s">
        <v>268</v>
      </c>
      <c r="Z3166" s="116">
        <v>0</v>
      </c>
      <c r="AA3166" s="116">
        <v>1</v>
      </c>
      <c r="AB3166" s="116">
        <v>0.12780376025476001</v>
      </c>
      <c r="AC3166" s="116">
        <v>1.9673848020029999E-2</v>
      </c>
      <c r="AD3166" s="116">
        <v>49.348217340912797</v>
      </c>
      <c r="AF3166" s="116">
        <v>-1</v>
      </c>
      <c r="AG3166" s="116">
        <v>-1</v>
      </c>
      <c r="AH3166" s="116">
        <v>-1</v>
      </c>
      <c r="AI3166" s="116">
        <v>-1</v>
      </c>
      <c r="AJ3166" s="116">
        <v>0</v>
      </c>
      <c r="AM3166" s="116" t="s">
        <v>319</v>
      </c>
      <c r="AN3166" s="116">
        <v>-1</v>
      </c>
      <c r="AQ3166" s="116">
        <v>778</v>
      </c>
      <c r="AR3166" s="116" t="s">
        <v>329</v>
      </c>
      <c r="AS3166" s="116" t="s">
        <v>250</v>
      </c>
      <c r="AT3166" s="116" t="s">
        <v>268</v>
      </c>
      <c r="AV3166" s="116">
        <v>55.695214746768798</v>
      </c>
      <c r="AW3166" s="116">
        <v>4.0022885100000002E-2</v>
      </c>
    </row>
    <row r="3167" spans="1:49" x14ac:dyDescent="0.25">
      <c r="A3167" s="127">
        <v>220000</v>
      </c>
      <c r="B3167" s="127">
        <v>850000</v>
      </c>
      <c r="C3167" s="127">
        <v>850000</v>
      </c>
      <c r="D3167" s="116" t="s">
        <v>314</v>
      </c>
      <c r="E3167" s="116" t="s">
        <v>315</v>
      </c>
      <c r="F3167" s="116" t="s">
        <v>316</v>
      </c>
      <c r="G3167" s="116" t="s">
        <v>317</v>
      </c>
      <c r="H3167" s="116">
        <v>0.36</v>
      </c>
      <c r="I3167" s="116">
        <v>0.57999999999999996</v>
      </c>
      <c r="J3167" s="116" t="s">
        <v>268</v>
      </c>
      <c r="K3167" s="116">
        <v>4.6134550569740002E-2</v>
      </c>
      <c r="L3167" s="116">
        <v>3846.6849539663399</v>
      </c>
      <c r="M3167" s="116">
        <v>9.96228087097969</v>
      </c>
      <c r="N3167" s="116">
        <v>1.53357302944674</v>
      </c>
      <c r="O3167" s="116">
        <v>0.45960535063218</v>
      </c>
      <c r="P3167" s="116">
        <v>7.0750702479400004E-2</v>
      </c>
      <c r="Q3167" s="116">
        <v>177.465081534625</v>
      </c>
      <c r="R3167" s="116">
        <v>1310</v>
      </c>
      <c r="S3167" s="116" t="s">
        <v>318</v>
      </c>
      <c r="T3167" s="116">
        <v>1310</v>
      </c>
      <c r="U3167" s="116" t="s">
        <v>268</v>
      </c>
      <c r="V3167" s="116" t="s">
        <v>268</v>
      </c>
      <c r="Z3167" s="116">
        <v>0</v>
      </c>
      <c r="AA3167" s="116">
        <v>1</v>
      </c>
      <c r="AB3167" s="116">
        <v>0.45960535063218</v>
      </c>
      <c r="AC3167" s="116">
        <v>7.0750702479400004E-2</v>
      </c>
      <c r="AD3167" s="116">
        <v>177.46508153462401</v>
      </c>
      <c r="AF3167" s="116">
        <v>-1</v>
      </c>
      <c r="AG3167" s="116">
        <v>-1</v>
      </c>
      <c r="AH3167" s="116">
        <v>-1</v>
      </c>
      <c r="AI3167" s="116">
        <v>-1</v>
      </c>
      <c r="AJ3167" s="116">
        <v>0</v>
      </c>
      <c r="AM3167" s="116" t="s">
        <v>319</v>
      </c>
      <c r="AN3167" s="116">
        <v>-1</v>
      </c>
      <c r="AQ3167" s="116">
        <v>778</v>
      </c>
      <c r="AR3167" s="116" t="s">
        <v>329</v>
      </c>
      <c r="AS3167" s="116" t="s">
        <v>250</v>
      </c>
      <c r="AT3167" s="116" t="s">
        <v>268</v>
      </c>
      <c r="AV3167" s="116">
        <v>68.258697316816495</v>
      </c>
      <c r="AW3167" s="116">
        <v>0.1439295065</v>
      </c>
    </row>
    <row r="3168" spans="1:49" x14ac:dyDescent="0.25">
      <c r="A3168" s="127">
        <v>220000</v>
      </c>
      <c r="B3168" s="127">
        <v>850000</v>
      </c>
      <c r="C3168" s="127">
        <v>850000</v>
      </c>
      <c r="D3168" s="116" t="s">
        <v>314</v>
      </c>
      <c r="E3168" s="116" t="s">
        <v>315</v>
      </c>
      <c r="F3168" s="116" t="s">
        <v>316</v>
      </c>
      <c r="G3168" s="116" t="s">
        <v>317</v>
      </c>
      <c r="H3168" s="116">
        <v>0.36</v>
      </c>
      <c r="I3168" s="116">
        <v>0.57999999999999996</v>
      </c>
      <c r="J3168" s="116" t="s">
        <v>268</v>
      </c>
      <c r="K3168" s="116">
        <v>0.18872693040977001</v>
      </c>
      <c r="L3168" s="116">
        <v>3895.2630472300598</v>
      </c>
      <c r="M3168" s="116">
        <v>11.2140619077817</v>
      </c>
      <c r="N3168" s="116">
        <v>2.0058048088473401</v>
      </c>
      <c r="O3168" s="116">
        <v>2.1163954812807901</v>
      </c>
      <c r="P3168" s="116">
        <v>0.37854938457491</v>
      </c>
      <c r="Q3168" s="116">
        <v>735.14103804234105</v>
      </c>
      <c r="R3168" s="116">
        <v>1210</v>
      </c>
      <c r="S3168" s="116" t="s">
        <v>318</v>
      </c>
      <c r="T3168" s="116">
        <v>1210</v>
      </c>
      <c r="U3168" s="116" t="s">
        <v>268</v>
      </c>
      <c r="V3168" s="116" t="s">
        <v>268</v>
      </c>
      <c r="Z3168" s="116">
        <v>0</v>
      </c>
      <c r="AA3168" s="116">
        <v>1</v>
      </c>
      <c r="AB3168" s="116">
        <v>2.1163954812807901</v>
      </c>
      <c r="AC3168" s="116">
        <v>0.37854938457491</v>
      </c>
      <c r="AD3168" s="116">
        <v>735.14103804234105</v>
      </c>
      <c r="AF3168" s="116">
        <v>-1</v>
      </c>
      <c r="AG3168" s="116">
        <v>-1</v>
      </c>
      <c r="AH3168" s="116">
        <v>-1</v>
      </c>
      <c r="AI3168" s="116">
        <v>-1</v>
      </c>
      <c r="AJ3168" s="116">
        <v>0</v>
      </c>
      <c r="AM3168" s="116" t="s">
        <v>319</v>
      </c>
      <c r="AN3168" s="116">
        <v>-1</v>
      </c>
      <c r="AQ3168" s="116">
        <v>778</v>
      </c>
      <c r="AR3168" s="116" t="s">
        <v>329</v>
      </c>
      <c r="AS3168" s="116" t="s">
        <v>250</v>
      </c>
      <c r="AT3168" s="116" t="s">
        <v>268</v>
      </c>
      <c r="AV3168" s="116">
        <v>130.56680790372101</v>
      </c>
      <c r="AW3168" s="116">
        <v>0.59622144200000005</v>
      </c>
    </row>
    <row r="3169" spans="1:49" x14ac:dyDescent="0.25">
      <c r="A3169" s="127">
        <v>220000</v>
      </c>
      <c r="B3169" s="127">
        <v>850000</v>
      </c>
      <c r="C3169" s="127">
        <v>850000</v>
      </c>
      <c r="D3169" s="116" t="s">
        <v>314</v>
      </c>
      <c r="E3169" s="116" t="s">
        <v>315</v>
      </c>
      <c r="F3169" s="116" t="s">
        <v>316</v>
      </c>
      <c r="G3169" s="116" t="s">
        <v>317</v>
      </c>
      <c r="H3169" s="116">
        <v>0.36</v>
      </c>
      <c r="I3169" s="116">
        <v>0.57999999999999996</v>
      </c>
      <c r="J3169" s="116" t="s">
        <v>268</v>
      </c>
      <c r="K3169" s="116">
        <v>9.4670017465990006E-2</v>
      </c>
      <c r="L3169" s="116">
        <v>3895.2630472300598</v>
      </c>
      <c r="M3169" s="116">
        <v>11.2140619077817</v>
      </c>
      <c r="N3169" s="116">
        <v>2.0058048088473401</v>
      </c>
      <c r="O3169" s="116">
        <v>1.06163543667444</v>
      </c>
      <c r="P3169" s="116">
        <v>0.18988957628695</v>
      </c>
      <c r="Q3169" s="116">
        <v>368.76462071591101</v>
      </c>
      <c r="R3169" s="116">
        <v>1750</v>
      </c>
      <c r="S3169" s="116" t="s">
        <v>321</v>
      </c>
      <c r="T3169" s="116">
        <v>1750</v>
      </c>
      <c r="U3169" s="116" t="s">
        <v>268</v>
      </c>
      <c r="V3169" s="116" t="s">
        <v>268</v>
      </c>
      <c r="Z3169" s="116">
        <v>0</v>
      </c>
      <c r="AA3169" s="116">
        <v>1</v>
      </c>
      <c r="AB3169" s="116">
        <v>1.06163543667444</v>
      </c>
      <c r="AC3169" s="116">
        <v>0.18988957628695</v>
      </c>
      <c r="AD3169" s="116">
        <v>368.764620715913</v>
      </c>
      <c r="AF3169" s="116">
        <v>-1</v>
      </c>
      <c r="AG3169" s="116">
        <v>-1</v>
      </c>
      <c r="AH3169" s="116">
        <v>-1</v>
      </c>
      <c r="AI3169" s="116">
        <v>-1</v>
      </c>
      <c r="AJ3169" s="116">
        <v>0</v>
      </c>
      <c r="AM3169" s="116" t="s">
        <v>319</v>
      </c>
      <c r="AN3169" s="116">
        <v>-1</v>
      </c>
      <c r="AQ3169" s="116">
        <v>778</v>
      </c>
      <c r="AR3169" s="116" t="s">
        <v>329</v>
      </c>
      <c r="AS3169" s="116" t="s">
        <v>250</v>
      </c>
      <c r="AT3169" s="116" t="s">
        <v>268</v>
      </c>
      <c r="AV3169" s="116">
        <v>79.769367760541797</v>
      </c>
      <c r="AW3169" s="116">
        <v>0.2990791733</v>
      </c>
    </row>
    <row r="3170" spans="1:49" x14ac:dyDescent="0.25">
      <c r="A3170" s="127">
        <v>220000</v>
      </c>
      <c r="B3170" s="127">
        <v>850000</v>
      </c>
      <c r="C3170" s="127">
        <v>850000</v>
      </c>
      <c r="D3170" s="116" t="s">
        <v>314</v>
      </c>
      <c r="E3170" s="116" t="s">
        <v>315</v>
      </c>
      <c r="F3170" s="116" t="s">
        <v>316</v>
      </c>
      <c r="G3170" s="116" t="s">
        <v>317</v>
      </c>
      <c r="H3170" s="116">
        <v>0.36</v>
      </c>
      <c r="I3170" s="116">
        <v>0.57999999999999996</v>
      </c>
      <c r="J3170" s="116" t="s">
        <v>268</v>
      </c>
      <c r="K3170" s="116">
        <v>0.10753852429308</v>
      </c>
      <c r="L3170" s="116">
        <v>3895.2630472300598</v>
      </c>
      <c r="M3170" s="116">
        <v>11.2140619077817</v>
      </c>
      <c r="N3170" s="116">
        <v>2.0058048088473401</v>
      </c>
      <c r="O3170" s="116">
        <v>1.20594366889416</v>
      </c>
      <c r="P3170" s="116">
        <v>0.21570128916341</v>
      </c>
      <c r="Q3170" s="116">
        <v>418.89083983251101</v>
      </c>
      <c r="R3170" s="116">
        <v>1310</v>
      </c>
      <c r="S3170" s="116" t="s">
        <v>318</v>
      </c>
      <c r="T3170" s="116">
        <v>1310</v>
      </c>
      <c r="U3170" s="116" t="s">
        <v>268</v>
      </c>
      <c r="V3170" s="116" t="s">
        <v>268</v>
      </c>
      <c r="Z3170" s="116">
        <v>0</v>
      </c>
      <c r="AA3170" s="116">
        <v>1</v>
      </c>
      <c r="AB3170" s="116">
        <v>1.20594366889416</v>
      </c>
      <c r="AC3170" s="116">
        <v>0.21570128916341</v>
      </c>
      <c r="AD3170" s="116">
        <v>418.89083983251101</v>
      </c>
      <c r="AF3170" s="116">
        <v>-1</v>
      </c>
      <c r="AG3170" s="116">
        <v>-1</v>
      </c>
      <c r="AH3170" s="116">
        <v>-1</v>
      </c>
      <c r="AI3170" s="116">
        <v>-1</v>
      </c>
      <c r="AJ3170" s="116">
        <v>0</v>
      </c>
      <c r="AM3170" s="116" t="s">
        <v>319</v>
      </c>
      <c r="AN3170" s="116">
        <v>-1</v>
      </c>
      <c r="AQ3170" s="116">
        <v>778</v>
      </c>
      <c r="AR3170" s="116" t="s">
        <v>329</v>
      </c>
      <c r="AS3170" s="116" t="s">
        <v>250</v>
      </c>
      <c r="AT3170" s="116" t="s">
        <v>268</v>
      </c>
      <c r="AV3170" s="116">
        <v>85.657148102760004</v>
      </c>
      <c r="AW3170" s="116">
        <v>0.33973304119999997</v>
      </c>
    </row>
    <row r="3171" spans="1:49" x14ac:dyDescent="0.25">
      <c r="A3171" s="127">
        <v>220000</v>
      </c>
      <c r="B3171" s="127">
        <v>850000</v>
      </c>
      <c r="C3171" s="127">
        <v>850000</v>
      </c>
      <c r="D3171" s="116" t="s">
        <v>314</v>
      </c>
      <c r="E3171" s="116" t="s">
        <v>315</v>
      </c>
      <c r="F3171" s="116" t="s">
        <v>316</v>
      </c>
      <c r="G3171" s="116" t="s">
        <v>317</v>
      </c>
      <c r="H3171" s="116">
        <v>0.36</v>
      </c>
      <c r="I3171" s="116">
        <v>0.57999999999999996</v>
      </c>
      <c r="J3171" s="116" t="s">
        <v>268</v>
      </c>
      <c r="K3171" s="116">
        <v>0.12190915348424999</v>
      </c>
      <c r="L3171" s="116">
        <v>3895.2630472300598</v>
      </c>
      <c r="M3171" s="116">
        <v>11.2140619077817</v>
      </c>
      <c r="N3171" s="116">
        <v>2.0058048088473401</v>
      </c>
      <c r="O3171" s="116">
        <v>1.36709679429765</v>
      </c>
      <c r="P3171" s="116">
        <v>0.24452596630121001</v>
      </c>
      <c r="Q3171" s="116">
        <v>474.86822068629698</v>
      </c>
      <c r="R3171" s="116">
        <v>1310</v>
      </c>
      <c r="S3171" s="116" t="s">
        <v>318</v>
      </c>
      <c r="T3171" s="116">
        <v>1310</v>
      </c>
      <c r="U3171" s="116" t="s">
        <v>268</v>
      </c>
      <c r="V3171" s="116" t="s">
        <v>268</v>
      </c>
      <c r="Z3171" s="116">
        <v>0</v>
      </c>
      <c r="AA3171" s="116">
        <v>1</v>
      </c>
      <c r="AB3171" s="116">
        <v>1.36709679429765</v>
      </c>
      <c r="AC3171" s="116">
        <v>0.24452596630121001</v>
      </c>
      <c r="AD3171" s="116">
        <v>474.86822068629698</v>
      </c>
      <c r="AF3171" s="116">
        <v>-1</v>
      </c>
      <c r="AG3171" s="116">
        <v>-1</v>
      </c>
      <c r="AH3171" s="116">
        <v>-1</v>
      </c>
      <c r="AI3171" s="116">
        <v>-1</v>
      </c>
      <c r="AJ3171" s="116">
        <v>0</v>
      </c>
      <c r="AM3171" s="116" t="s">
        <v>319</v>
      </c>
      <c r="AN3171" s="116">
        <v>-1</v>
      </c>
      <c r="AQ3171" s="116">
        <v>778</v>
      </c>
      <c r="AR3171" s="116" t="s">
        <v>329</v>
      </c>
      <c r="AS3171" s="116" t="s">
        <v>250</v>
      </c>
      <c r="AT3171" s="116" t="s">
        <v>268</v>
      </c>
      <c r="AV3171" s="116">
        <v>90.666434880937601</v>
      </c>
      <c r="AW3171" s="116">
        <v>0.38513237690000002</v>
      </c>
    </row>
    <row r="3172" spans="1:49" x14ac:dyDescent="0.25">
      <c r="A3172" s="127">
        <v>220000</v>
      </c>
      <c r="B3172" s="127">
        <v>850000</v>
      </c>
      <c r="C3172" s="127">
        <v>850000</v>
      </c>
      <c r="D3172" s="116" t="s">
        <v>314</v>
      </c>
      <c r="E3172" s="116" t="s">
        <v>315</v>
      </c>
      <c r="F3172" s="116" t="s">
        <v>316</v>
      </c>
      <c r="G3172" s="116" t="s">
        <v>317</v>
      </c>
      <c r="H3172" s="116">
        <v>0.36</v>
      </c>
      <c r="I3172" s="116">
        <v>0.57999999999999996</v>
      </c>
      <c r="J3172" s="116" t="s">
        <v>268</v>
      </c>
      <c r="K3172" s="116">
        <v>0.10491873936666</v>
      </c>
      <c r="L3172" s="116">
        <v>3895.2630472300598</v>
      </c>
      <c r="M3172" s="116">
        <v>11.2140619077817</v>
      </c>
      <c r="N3172" s="116">
        <v>2.0058048088473401</v>
      </c>
      <c r="O3172" s="116">
        <v>1.17656523854419</v>
      </c>
      <c r="P3172" s="116">
        <v>0.21044651195985001</v>
      </c>
      <c r="Q3172" s="116">
        <v>408.68608841692901</v>
      </c>
      <c r="R3172" s="116">
        <v>1310</v>
      </c>
      <c r="S3172" s="116" t="s">
        <v>318</v>
      </c>
      <c r="T3172" s="116">
        <v>1310</v>
      </c>
      <c r="U3172" s="116" t="s">
        <v>268</v>
      </c>
      <c r="V3172" s="116" t="s">
        <v>268</v>
      </c>
      <c r="Z3172" s="116">
        <v>0</v>
      </c>
      <c r="AA3172" s="116">
        <v>1</v>
      </c>
      <c r="AB3172" s="116">
        <v>1.17656523854419</v>
      </c>
      <c r="AC3172" s="116">
        <v>0.21044651195985001</v>
      </c>
      <c r="AD3172" s="116">
        <v>408.68608841692901</v>
      </c>
      <c r="AF3172" s="116">
        <v>-1</v>
      </c>
      <c r="AG3172" s="116">
        <v>-1</v>
      </c>
      <c r="AH3172" s="116">
        <v>-1</v>
      </c>
      <c r="AI3172" s="116">
        <v>-1</v>
      </c>
      <c r="AJ3172" s="116">
        <v>0</v>
      </c>
      <c r="AM3172" s="116" t="s">
        <v>319</v>
      </c>
      <c r="AN3172" s="116">
        <v>-1</v>
      </c>
      <c r="AQ3172" s="116">
        <v>778</v>
      </c>
      <c r="AR3172" s="116" t="s">
        <v>329</v>
      </c>
      <c r="AS3172" s="116" t="s">
        <v>250</v>
      </c>
      <c r="AT3172" s="116" t="s">
        <v>268</v>
      </c>
      <c r="AV3172" s="116">
        <v>82.855411201527701</v>
      </c>
      <c r="AW3172" s="116">
        <v>0.33145668160000002</v>
      </c>
    </row>
    <row r="3173" spans="1:49" x14ac:dyDescent="0.25">
      <c r="A3173" s="127">
        <v>220000</v>
      </c>
      <c r="B3173" s="127">
        <v>850000</v>
      </c>
      <c r="C3173" s="127">
        <v>850000</v>
      </c>
      <c r="D3173" s="116" t="s">
        <v>314</v>
      </c>
      <c r="E3173" s="116" t="s">
        <v>315</v>
      </c>
      <c r="F3173" s="116" t="s">
        <v>316</v>
      </c>
      <c r="G3173" s="116" t="s">
        <v>317</v>
      </c>
      <c r="H3173" s="116">
        <v>0.36</v>
      </c>
      <c r="I3173" s="116">
        <v>0.57999999999999996</v>
      </c>
      <c r="J3173" s="116" t="s">
        <v>268</v>
      </c>
      <c r="K3173" s="116">
        <v>0.31654927605380001</v>
      </c>
      <c r="L3173" s="116">
        <v>3844.2796513087901</v>
      </c>
      <c r="M3173" s="116">
        <v>11.2490998792074</v>
      </c>
      <c r="N3173" s="116">
        <v>1.99885040489969</v>
      </c>
      <c r="O3173" s="116">
        <v>3.5608944230200001</v>
      </c>
      <c r="P3173" s="116">
        <v>0.63273464861083994</v>
      </c>
      <c r="Q3173" s="116">
        <v>1216.9039405701501</v>
      </c>
      <c r="R3173" s="116">
        <v>1210</v>
      </c>
      <c r="S3173" s="116" t="s">
        <v>318</v>
      </c>
      <c r="T3173" s="116">
        <v>1210</v>
      </c>
      <c r="U3173" s="116" t="s">
        <v>268</v>
      </c>
      <c r="V3173" s="116" t="s">
        <v>268</v>
      </c>
      <c r="Z3173" s="116">
        <v>0</v>
      </c>
      <c r="AA3173" s="116">
        <v>1</v>
      </c>
      <c r="AB3173" s="116">
        <v>3.5608944230200001</v>
      </c>
      <c r="AC3173" s="116">
        <v>0.63273464861083994</v>
      </c>
      <c r="AD3173" s="116">
        <v>1216.9039405701501</v>
      </c>
      <c r="AF3173" s="116">
        <v>-1</v>
      </c>
      <c r="AG3173" s="116">
        <v>-1</v>
      </c>
      <c r="AH3173" s="116">
        <v>-1</v>
      </c>
      <c r="AI3173" s="116">
        <v>-1</v>
      </c>
      <c r="AJ3173" s="116">
        <v>0</v>
      </c>
      <c r="AM3173" s="116" t="s">
        <v>319</v>
      </c>
      <c r="AN3173" s="116">
        <v>-1</v>
      </c>
      <c r="AQ3173" s="116">
        <v>778</v>
      </c>
      <c r="AR3173" s="116" t="s">
        <v>329</v>
      </c>
      <c r="AS3173" s="116" t="s">
        <v>250</v>
      </c>
      <c r="AT3173" s="116" t="s">
        <v>268</v>
      </c>
      <c r="AV3173" s="116">
        <v>164.99266098392999</v>
      </c>
      <c r="AW3173" s="116">
        <v>0.98694561280000004</v>
      </c>
    </row>
    <row r="3174" spans="1:49" x14ac:dyDescent="0.25">
      <c r="A3174" s="127">
        <v>220000</v>
      </c>
      <c r="B3174" s="127">
        <v>850000</v>
      </c>
      <c r="C3174" s="127">
        <v>850000</v>
      </c>
      <c r="D3174" s="116" t="s">
        <v>314</v>
      </c>
      <c r="E3174" s="116" t="s">
        <v>315</v>
      </c>
      <c r="F3174" s="116" t="s">
        <v>316</v>
      </c>
      <c r="G3174" s="116" t="s">
        <v>317</v>
      </c>
      <c r="H3174" s="116">
        <v>0.36</v>
      </c>
      <c r="I3174" s="116">
        <v>0.57999999999999996</v>
      </c>
      <c r="J3174" s="116" t="s">
        <v>268</v>
      </c>
      <c r="K3174" s="116">
        <v>0.12753490532948999</v>
      </c>
      <c r="L3174" s="116">
        <v>3844.2796513087901</v>
      </c>
      <c r="M3174" s="116">
        <v>11.2490998792074</v>
      </c>
      <c r="N3174" s="116">
        <v>1.99885040489969</v>
      </c>
      <c r="O3174" s="116">
        <v>1.4346528881367</v>
      </c>
      <c r="P3174" s="116">
        <v>0.25492319715668998</v>
      </c>
      <c r="Q3174" s="116">
        <v>490.27984138975597</v>
      </c>
      <c r="R3174" s="116">
        <v>1310</v>
      </c>
      <c r="S3174" s="116" t="s">
        <v>318</v>
      </c>
      <c r="T3174" s="116">
        <v>1310</v>
      </c>
      <c r="U3174" s="116" t="s">
        <v>268</v>
      </c>
      <c r="V3174" s="116" t="s">
        <v>268</v>
      </c>
      <c r="Z3174" s="116">
        <v>0</v>
      </c>
      <c r="AA3174" s="116">
        <v>1</v>
      </c>
      <c r="AB3174" s="116">
        <v>1.4346528881367</v>
      </c>
      <c r="AC3174" s="116">
        <v>0.25492319715668998</v>
      </c>
      <c r="AD3174" s="116">
        <v>490.27984138975597</v>
      </c>
      <c r="AF3174" s="116">
        <v>-1</v>
      </c>
      <c r="AG3174" s="116">
        <v>-1</v>
      </c>
      <c r="AH3174" s="116">
        <v>-1</v>
      </c>
      <c r="AI3174" s="116">
        <v>-1</v>
      </c>
      <c r="AJ3174" s="116">
        <v>0</v>
      </c>
      <c r="AM3174" s="116" t="s">
        <v>319</v>
      </c>
      <c r="AN3174" s="116">
        <v>-1</v>
      </c>
      <c r="AQ3174" s="116">
        <v>778</v>
      </c>
      <c r="AR3174" s="116" t="s">
        <v>329</v>
      </c>
      <c r="AS3174" s="116" t="s">
        <v>250</v>
      </c>
      <c r="AT3174" s="116" t="s">
        <v>268</v>
      </c>
      <c r="AV3174" s="116">
        <v>95.47385568544</v>
      </c>
      <c r="AW3174" s="116">
        <v>0.39763166370000003</v>
      </c>
    </row>
    <row r="3175" spans="1:49" x14ac:dyDescent="0.25">
      <c r="A3175" s="127">
        <v>220000</v>
      </c>
      <c r="B3175" s="127">
        <v>850000</v>
      </c>
      <c r="C3175" s="127">
        <v>850000</v>
      </c>
      <c r="D3175" s="116" t="s">
        <v>314</v>
      </c>
      <c r="E3175" s="116" t="s">
        <v>315</v>
      </c>
      <c r="F3175" s="116" t="s">
        <v>316</v>
      </c>
      <c r="G3175" s="116" t="s">
        <v>317</v>
      </c>
      <c r="H3175" s="116">
        <v>0.36</v>
      </c>
      <c r="I3175" s="116">
        <v>0.57999999999999996</v>
      </c>
      <c r="J3175" s="116" t="s">
        <v>268</v>
      </c>
      <c r="K3175" s="116">
        <v>8.7757217729959994E-2</v>
      </c>
      <c r="L3175" s="116">
        <v>3844.2796513087901</v>
      </c>
      <c r="M3175" s="116">
        <v>11.2490998792074</v>
      </c>
      <c r="N3175" s="116">
        <v>1.99885040489969</v>
      </c>
      <c r="O3175" s="116">
        <v>0.98718970736574996</v>
      </c>
      <c r="P3175" s="116">
        <v>0.17541355019241001</v>
      </c>
      <c r="Q3175" s="116">
        <v>337.36328637478698</v>
      </c>
      <c r="R3175" s="116">
        <v>1310</v>
      </c>
      <c r="S3175" s="116" t="s">
        <v>318</v>
      </c>
      <c r="T3175" s="116">
        <v>1310</v>
      </c>
      <c r="U3175" s="116" t="s">
        <v>268</v>
      </c>
      <c r="V3175" s="116" t="s">
        <v>268</v>
      </c>
      <c r="Z3175" s="116">
        <v>0</v>
      </c>
      <c r="AA3175" s="116">
        <v>1</v>
      </c>
      <c r="AB3175" s="116">
        <v>0.98718970736574996</v>
      </c>
      <c r="AC3175" s="116">
        <v>0.17541355019241001</v>
      </c>
      <c r="AD3175" s="116">
        <v>337.36328637478499</v>
      </c>
      <c r="AF3175" s="116">
        <v>-1</v>
      </c>
      <c r="AG3175" s="116">
        <v>-1</v>
      </c>
      <c r="AH3175" s="116">
        <v>-1</v>
      </c>
      <c r="AI3175" s="116">
        <v>-1</v>
      </c>
      <c r="AJ3175" s="116">
        <v>0</v>
      </c>
      <c r="AM3175" s="116" t="s">
        <v>319</v>
      </c>
      <c r="AN3175" s="116">
        <v>-1</v>
      </c>
      <c r="AQ3175" s="116">
        <v>778</v>
      </c>
      <c r="AR3175" s="116" t="s">
        <v>329</v>
      </c>
      <c r="AS3175" s="116" t="s">
        <v>250</v>
      </c>
      <c r="AT3175" s="116" t="s">
        <v>268</v>
      </c>
      <c r="AV3175" s="116">
        <v>75.5744975999811</v>
      </c>
      <c r="AW3175" s="116">
        <v>0.27361174890000001</v>
      </c>
    </row>
    <row r="3176" spans="1:49" x14ac:dyDescent="0.25">
      <c r="A3176" s="127">
        <v>220000</v>
      </c>
      <c r="B3176" s="127">
        <v>850000</v>
      </c>
      <c r="C3176" s="127">
        <v>850000</v>
      </c>
      <c r="D3176" s="116" t="s">
        <v>314</v>
      </c>
      <c r="E3176" s="116" t="s">
        <v>315</v>
      </c>
      <c r="F3176" s="116" t="s">
        <v>316</v>
      </c>
      <c r="G3176" s="116" t="s">
        <v>317</v>
      </c>
      <c r="H3176" s="116">
        <v>0.36</v>
      </c>
      <c r="I3176" s="116">
        <v>0.57999999999999996</v>
      </c>
      <c r="J3176" s="116" t="s">
        <v>268</v>
      </c>
      <c r="K3176" s="116">
        <v>6.0141818254299999E-3</v>
      </c>
      <c r="L3176" s="116">
        <v>3844.2796513087901</v>
      </c>
      <c r="M3176" s="116">
        <v>11.2490998792074</v>
      </c>
      <c r="N3176" s="116">
        <v>1.99885040489969</v>
      </c>
      <c r="O3176" s="116">
        <v>6.7654132045989995E-2</v>
      </c>
      <c r="P3176" s="116">
        <v>1.2021449776899999E-2</v>
      </c>
      <c r="Q3176" s="116">
        <v>23.120196810779401</v>
      </c>
      <c r="R3176" s="116">
        <v>1310</v>
      </c>
      <c r="S3176" s="116" t="s">
        <v>318</v>
      </c>
      <c r="T3176" s="116">
        <v>1310</v>
      </c>
      <c r="U3176" s="116" t="s">
        <v>268</v>
      </c>
      <c r="V3176" s="116" t="s">
        <v>268</v>
      </c>
      <c r="Z3176" s="116">
        <v>0</v>
      </c>
      <c r="AA3176" s="116">
        <v>1</v>
      </c>
      <c r="AB3176" s="116">
        <v>6.7654132045989995E-2</v>
      </c>
      <c r="AC3176" s="116">
        <v>1.2021449776899999E-2</v>
      </c>
      <c r="AD3176" s="116">
        <v>23.1201968107803</v>
      </c>
      <c r="AF3176" s="116">
        <v>-1</v>
      </c>
      <c r="AG3176" s="116">
        <v>-1</v>
      </c>
      <c r="AH3176" s="116">
        <v>-1</v>
      </c>
      <c r="AI3176" s="116">
        <v>-1</v>
      </c>
      <c r="AJ3176" s="116">
        <v>0</v>
      </c>
      <c r="AM3176" s="116" t="s">
        <v>319</v>
      </c>
      <c r="AN3176" s="116">
        <v>-1</v>
      </c>
      <c r="AQ3176" s="116">
        <v>778</v>
      </c>
      <c r="AR3176" s="116" t="s">
        <v>329</v>
      </c>
      <c r="AS3176" s="116" t="s">
        <v>250</v>
      </c>
      <c r="AT3176" s="116" t="s">
        <v>268</v>
      </c>
      <c r="AV3176" s="116">
        <v>60.878597539466497</v>
      </c>
      <c r="AW3176" s="116">
        <v>1.8751173400000001E-2</v>
      </c>
    </row>
    <row r="3177" spans="1:49" x14ac:dyDescent="0.25">
      <c r="A3177" s="127">
        <v>220000</v>
      </c>
      <c r="B3177" s="127">
        <v>850000</v>
      </c>
      <c r="C3177" s="127">
        <v>850000</v>
      </c>
      <c r="D3177" s="116" t="s">
        <v>314</v>
      </c>
      <c r="E3177" s="116" t="s">
        <v>315</v>
      </c>
      <c r="F3177" s="116" t="s">
        <v>316</v>
      </c>
      <c r="G3177" s="116" t="s">
        <v>317</v>
      </c>
      <c r="H3177" s="116">
        <v>0.36</v>
      </c>
      <c r="I3177" s="116">
        <v>0.57999999999999996</v>
      </c>
      <c r="J3177" s="116" t="s">
        <v>268</v>
      </c>
      <c r="K3177" s="116">
        <v>7.9907872384020001E-2</v>
      </c>
      <c r="L3177" s="116">
        <v>3844.2796513087901</v>
      </c>
      <c r="M3177" s="116">
        <v>11.2490998792074</v>
      </c>
      <c r="N3177" s="116">
        <v>1.99885040489969</v>
      </c>
      <c r="O3177" s="116">
        <v>0.8988916375828</v>
      </c>
      <c r="P3177" s="116">
        <v>0.15972388306947</v>
      </c>
      <c r="Q3177" s="116">
        <v>307.18820778526799</v>
      </c>
      <c r="R3177" s="116">
        <v>1310</v>
      </c>
      <c r="S3177" s="116" t="s">
        <v>318</v>
      </c>
      <c r="T3177" s="116">
        <v>1310</v>
      </c>
      <c r="U3177" s="116" t="s">
        <v>268</v>
      </c>
      <c r="V3177" s="116" t="s">
        <v>268</v>
      </c>
      <c r="Z3177" s="116">
        <v>0</v>
      </c>
      <c r="AA3177" s="116">
        <v>1</v>
      </c>
      <c r="AB3177" s="116">
        <v>0.8988916375828</v>
      </c>
      <c r="AC3177" s="116">
        <v>0.15972388306947</v>
      </c>
      <c r="AD3177" s="116">
        <v>307.18820778526702</v>
      </c>
      <c r="AF3177" s="116">
        <v>-1</v>
      </c>
      <c r="AG3177" s="116">
        <v>-1</v>
      </c>
      <c r="AH3177" s="116">
        <v>-1</v>
      </c>
      <c r="AI3177" s="116">
        <v>-1</v>
      </c>
      <c r="AJ3177" s="116">
        <v>0</v>
      </c>
      <c r="AM3177" s="116" t="s">
        <v>319</v>
      </c>
      <c r="AN3177" s="116">
        <v>-1</v>
      </c>
      <c r="AQ3177" s="116">
        <v>778</v>
      </c>
      <c r="AR3177" s="116" t="s">
        <v>329</v>
      </c>
      <c r="AS3177" s="116" t="s">
        <v>250</v>
      </c>
      <c r="AT3177" s="116" t="s">
        <v>268</v>
      </c>
      <c r="AV3177" s="116">
        <v>72.010454218220502</v>
      </c>
      <c r="AW3177" s="116">
        <v>0.2491388547</v>
      </c>
    </row>
    <row r="3178" spans="1:49" x14ac:dyDescent="0.25">
      <c r="A3178" s="127">
        <v>220000</v>
      </c>
      <c r="B3178" s="127">
        <v>850000</v>
      </c>
      <c r="C3178" s="127">
        <v>850000</v>
      </c>
      <c r="D3178" s="116" t="s">
        <v>314</v>
      </c>
      <c r="E3178" s="116" t="s">
        <v>315</v>
      </c>
      <c r="F3178" s="116" t="s">
        <v>316</v>
      </c>
      <c r="G3178" s="116" t="s">
        <v>317</v>
      </c>
      <c r="H3178" s="116">
        <v>0.36</v>
      </c>
      <c r="I3178" s="116">
        <v>0.57999999999999996</v>
      </c>
      <c r="J3178" s="116" t="s">
        <v>268</v>
      </c>
      <c r="K3178" s="116">
        <v>0.12737491630445999</v>
      </c>
      <c r="L3178" s="116">
        <v>3897.8442030782799</v>
      </c>
      <c r="M3178" s="116">
        <v>11.909399386187401</v>
      </c>
      <c r="N3178" s="116">
        <v>2.2982619036372101</v>
      </c>
      <c r="O3178" s="116">
        <v>1.51695875005206</v>
      </c>
      <c r="P3178" s="116">
        <v>0.29274091762151999</v>
      </c>
      <c r="Q3178" s="116">
        <v>496.48757913493699</v>
      </c>
      <c r="R3178" s="116">
        <v>1210</v>
      </c>
      <c r="S3178" s="116" t="s">
        <v>318</v>
      </c>
      <c r="T3178" s="116">
        <v>1210</v>
      </c>
      <c r="U3178" s="116" t="s">
        <v>268</v>
      </c>
      <c r="V3178" s="116" t="s">
        <v>268</v>
      </c>
      <c r="Z3178" s="116">
        <v>0</v>
      </c>
      <c r="AA3178" s="116">
        <v>1</v>
      </c>
      <c r="AB3178" s="116">
        <v>1.51695875005206</v>
      </c>
      <c r="AC3178" s="116">
        <v>0.29274091762151999</v>
      </c>
      <c r="AD3178" s="116">
        <v>496.48757913493699</v>
      </c>
      <c r="AF3178" s="116">
        <v>-1</v>
      </c>
      <c r="AG3178" s="116">
        <v>-1</v>
      </c>
      <c r="AH3178" s="116">
        <v>-1</v>
      </c>
      <c r="AI3178" s="116">
        <v>-1</v>
      </c>
      <c r="AJ3178" s="116">
        <v>0</v>
      </c>
      <c r="AM3178" s="116" t="s">
        <v>319</v>
      </c>
      <c r="AN3178" s="116">
        <v>-1</v>
      </c>
      <c r="AQ3178" s="116">
        <v>778</v>
      </c>
      <c r="AR3178" s="116" t="s">
        <v>329</v>
      </c>
      <c r="AS3178" s="116" t="s">
        <v>250</v>
      </c>
      <c r="AT3178" s="116" t="s">
        <v>268</v>
      </c>
      <c r="AV3178" s="116">
        <v>90.9045936236665</v>
      </c>
      <c r="AW3178" s="116">
        <v>0.40266632530000002</v>
      </c>
    </row>
    <row r="3179" spans="1:49" x14ac:dyDescent="0.25">
      <c r="A3179" s="127">
        <v>220000</v>
      </c>
      <c r="B3179" s="127">
        <v>850000</v>
      </c>
      <c r="C3179" s="127">
        <v>850000</v>
      </c>
      <c r="D3179" s="116" t="s">
        <v>314</v>
      </c>
      <c r="E3179" s="116" t="s">
        <v>315</v>
      </c>
      <c r="F3179" s="116" t="s">
        <v>316</v>
      </c>
      <c r="G3179" s="116" t="s">
        <v>317</v>
      </c>
      <c r="H3179" s="116">
        <v>0.36</v>
      </c>
      <c r="I3179" s="116">
        <v>0.57999999999999996</v>
      </c>
      <c r="J3179" s="116" t="s">
        <v>268</v>
      </c>
      <c r="K3179" s="116">
        <v>2.1404050534360002E-2</v>
      </c>
      <c r="L3179" s="116">
        <v>3897.8442030782799</v>
      </c>
      <c r="M3179" s="116">
        <v>11.909399386187401</v>
      </c>
      <c r="N3179" s="116">
        <v>2.2982619036372101</v>
      </c>
      <c r="O3179" s="116">
        <v>0.25490938629588999</v>
      </c>
      <c r="P3179" s="116">
        <v>4.9192113926650002E-2</v>
      </c>
      <c r="Q3179" s="116">
        <v>83.429654297769304</v>
      </c>
      <c r="R3179" s="116">
        <v>1310</v>
      </c>
      <c r="S3179" s="116" t="s">
        <v>318</v>
      </c>
      <c r="T3179" s="116">
        <v>1310</v>
      </c>
      <c r="U3179" s="116" t="s">
        <v>268</v>
      </c>
      <c r="V3179" s="116" t="s">
        <v>268</v>
      </c>
      <c r="Z3179" s="116">
        <v>0</v>
      </c>
      <c r="AA3179" s="116">
        <v>1</v>
      </c>
      <c r="AB3179" s="116">
        <v>0.25490938629588999</v>
      </c>
      <c r="AC3179" s="116">
        <v>4.9192113926650002E-2</v>
      </c>
      <c r="AD3179" s="116">
        <v>83.429654297767399</v>
      </c>
      <c r="AF3179" s="116">
        <v>-1</v>
      </c>
      <c r="AG3179" s="116">
        <v>-1</v>
      </c>
      <c r="AH3179" s="116">
        <v>-1</v>
      </c>
      <c r="AI3179" s="116">
        <v>-1</v>
      </c>
      <c r="AJ3179" s="116">
        <v>0</v>
      </c>
      <c r="AM3179" s="116" t="s">
        <v>319</v>
      </c>
      <c r="AN3179" s="116">
        <v>-1</v>
      </c>
      <c r="AQ3179" s="116">
        <v>778</v>
      </c>
      <c r="AR3179" s="116" t="s">
        <v>329</v>
      </c>
      <c r="AS3179" s="116" t="s">
        <v>250</v>
      </c>
      <c r="AT3179" s="116" t="s">
        <v>268</v>
      </c>
      <c r="AV3179" s="116">
        <v>59.3598399184499</v>
      </c>
      <c r="AW3179" s="116">
        <v>6.7663953200000002E-2</v>
      </c>
    </row>
    <row r="3180" spans="1:49" x14ac:dyDescent="0.25">
      <c r="A3180" s="127">
        <v>220000</v>
      </c>
      <c r="B3180" s="127">
        <v>850000</v>
      </c>
      <c r="C3180" s="127">
        <v>850000</v>
      </c>
      <c r="D3180" s="116" t="s">
        <v>314</v>
      </c>
      <c r="E3180" s="116" t="s">
        <v>315</v>
      </c>
      <c r="F3180" s="116" t="s">
        <v>316</v>
      </c>
      <c r="G3180" s="116" t="s">
        <v>317</v>
      </c>
      <c r="H3180" s="116">
        <v>0.36</v>
      </c>
      <c r="I3180" s="116">
        <v>0.57999999999999996</v>
      </c>
      <c r="J3180" s="116" t="s">
        <v>268</v>
      </c>
      <c r="K3180" s="116">
        <v>6.4154730548039995E-2</v>
      </c>
      <c r="L3180" s="116">
        <v>3897.8442030782799</v>
      </c>
      <c r="M3180" s="116">
        <v>11.909399386187401</v>
      </c>
      <c r="N3180" s="116">
        <v>2.2982619036372101</v>
      </c>
      <c r="O3180" s="116">
        <v>0.76404430860992001</v>
      </c>
      <c r="P3180" s="116">
        <v>0.14744437315667999</v>
      </c>
      <c r="Q3180" s="116">
        <v>250.06514456675001</v>
      </c>
      <c r="R3180" s="116">
        <v>1310</v>
      </c>
      <c r="S3180" s="116" t="s">
        <v>318</v>
      </c>
      <c r="T3180" s="116">
        <v>1310</v>
      </c>
      <c r="U3180" s="116" t="s">
        <v>268</v>
      </c>
      <c r="V3180" s="116" t="s">
        <v>268</v>
      </c>
      <c r="Z3180" s="116">
        <v>0</v>
      </c>
      <c r="AA3180" s="116">
        <v>1</v>
      </c>
      <c r="AB3180" s="116">
        <v>0.76404430860992001</v>
      </c>
      <c r="AC3180" s="116">
        <v>0.14744437315667999</v>
      </c>
      <c r="AD3180" s="116">
        <v>250.065144566751</v>
      </c>
      <c r="AF3180" s="116">
        <v>-1</v>
      </c>
      <c r="AG3180" s="116">
        <v>-1</v>
      </c>
      <c r="AH3180" s="116">
        <v>-1</v>
      </c>
      <c r="AI3180" s="116">
        <v>-1</v>
      </c>
      <c r="AJ3180" s="116">
        <v>0</v>
      </c>
      <c r="AM3180" s="116" t="s">
        <v>319</v>
      </c>
      <c r="AN3180" s="116">
        <v>-1</v>
      </c>
      <c r="AQ3180" s="116">
        <v>778</v>
      </c>
      <c r="AR3180" s="116" t="s">
        <v>329</v>
      </c>
      <c r="AS3180" s="116" t="s">
        <v>250</v>
      </c>
      <c r="AT3180" s="116" t="s">
        <v>268</v>
      </c>
      <c r="AV3180" s="116">
        <v>71.765806045662501</v>
      </c>
      <c r="AW3180" s="116">
        <v>0.2028103362</v>
      </c>
    </row>
    <row r="3181" spans="1:49" x14ac:dyDescent="0.25">
      <c r="A3181" s="127">
        <v>220000</v>
      </c>
      <c r="B3181" s="127">
        <v>850000</v>
      </c>
      <c r="C3181" s="127">
        <v>850000</v>
      </c>
      <c r="D3181" s="116" t="s">
        <v>314</v>
      </c>
      <c r="E3181" s="116" t="s">
        <v>315</v>
      </c>
      <c r="F3181" s="116" t="s">
        <v>316</v>
      </c>
      <c r="G3181" s="116" t="s">
        <v>317</v>
      </c>
      <c r="H3181" s="116">
        <v>0.36</v>
      </c>
      <c r="I3181" s="116">
        <v>0.57999999999999996</v>
      </c>
      <c r="J3181" s="116" t="s">
        <v>268</v>
      </c>
      <c r="K3181" s="116">
        <v>5.9234796766929998E-2</v>
      </c>
      <c r="L3181" s="116">
        <v>3897.8442030782799</v>
      </c>
      <c r="M3181" s="116">
        <v>11.909399386187401</v>
      </c>
      <c r="N3181" s="116">
        <v>2.2982619036372101</v>
      </c>
      <c r="O3181" s="116">
        <v>0.70545085225710003</v>
      </c>
      <c r="P3181" s="116">
        <v>0.13613707677914</v>
      </c>
      <c r="Q3181" s="116">
        <v>230.88800919852599</v>
      </c>
      <c r="R3181" s="116">
        <v>1310</v>
      </c>
      <c r="S3181" s="116" t="s">
        <v>318</v>
      </c>
      <c r="T3181" s="116">
        <v>1310</v>
      </c>
      <c r="U3181" s="116" t="s">
        <v>268</v>
      </c>
      <c r="V3181" s="116" t="s">
        <v>268</v>
      </c>
      <c r="Z3181" s="116">
        <v>0</v>
      </c>
      <c r="AA3181" s="116">
        <v>1</v>
      </c>
      <c r="AB3181" s="116">
        <v>0.70545085225710003</v>
      </c>
      <c r="AC3181" s="116">
        <v>0.13613707677914</v>
      </c>
      <c r="AD3181" s="116">
        <v>230.88800919852699</v>
      </c>
      <c r="AF3181" s="116">
        <v>-1</v>
      </c>
      <c r="AG3181" s="116">
        <v>-1</v>
      </c>
      <c r="AH3181" s="116">
        <v>-1</v>
      </c>
      <c r="AI3181" s="116">
        <v>-1</v>
      </c>
      <c r="AJ3181" s="116">
        <v>0</v>
      </c>
      <c r="AM3181" s="116" t="s">
        <v>319</v>
      </c>
      <c r="AN3181" s="116">
        <v>-1</v>
      </c>
      <c r="AQ3181" s="116">
        <v>778</v>
      </c>
      <c r="AR3181" s="116" t="s">
        <v>329</v>
      </c>
      <c r="AS3181" s="116" t="s">
        <v>250</v>
      </c>
      <c r="AT3181" s="116" t="s">
        <v>268</v>
      </c>
      <c r="AV3181" s="116">
        <v>68.174299348573498</v>
      </c>
      <c r="AW3181" s="116">
        <v>0.18725710400000001</v>
      </c>
    </row>
    <row r="3182" spans="1:49" x14ac:dyDescent="0.25">
      <c r="A3182" s="127">
        <v>220000</v>
      </c>
      <c r="B3182" s="127">
        <v>850000</v>
      </c>
      <c r="C3182" s="127">
        <v>850000</v>
      </c>
      <c r="D3182" s="116" t="s">
        <v>314</v>
      </c>
      <c r="E3182" s="116" t="s">
        <v>315</v>
      </c>
      <c r="F3182" s="116" t="s">
        <v>316</v>
      </c>
      <c r="G3182" s="116" t="s">
        <v>317</v>
      </c>
      <c r="H3182" s="116">
        <v>0.36</v>
      </c>
      <c r="I3182" s="116">
        <v>0.57999999999999996</v>
      </c>
      <c r="J3182" s="116" t="s">
        <v>268</v>
      </c>
      <c r="K3182" s="116">
        <v>0.23683415118524001</v>
      </c>
      <c r="L3182" s="116">
        <v>3897.8442030782799</v>
      </c>
      <c r="M3182" s="116">
        <v>11.909399386187401</v>
      </c>
      <c r="N3182" s="116">
        <v>2.2982619036372101</v>
      </c>
      <c r="O3182" s="116">
        <v>2.8205524947538101</v>
      </c>
      <c r="P3182" s="116">
        <v>0.54430690714929997</v>
      </c>
      <c r="Q3182" s="116">
        <v>923.14262328838197</v>
      </c>
      <c r="R3182" s="116">
        <v>1310</v>
      </c>
      <c r="S3182" s="116" t="s">
        <v>318</v>
      </c>
      <c r="T3182" s="116">
        <v>1310</v>
      </c>
      <c r="U3182" s="116" t="s">
        <v>268</v>
      </c>
      <c r="V3182" s="116" t="s">
        <v>268</v>
      </c>
      <c r="Z3182" s="116">
        <v>0</v>
      </c>
      <c r="AA3182" s="116">
        <v>1</v>
      </c>
      <c r="AB3182" s="116">
        <v>2.8205524947538101</v>
      </c>
      <c r="AC3182" s="116">
        <v>0.54430690714929997</v>
      </c>
      <c r="AD3182" s="116">
        <v>923.14262328838197</v>
      </c>
      <c r="AF3182" s="116">
        <v>-1</v>
      </c>
      <c r="AG3182" s="116">
        <v>-1</v>
      </c>
      <c r="AH3182" s="116">
        <v>-1</v>
      </c>
      <c r="AI3182" s="116">
        <v>-1</v>
      </c>
      <c r="AJ3182" s="116">
        <v>0</v>
      </c>
      <c r="AM3182" s="116" t="s">
        <v>319</v>
      </c>
      <c r="AN3182" s="116">
        <v>-1</v>
      </c>
      <c r="AQ3182" s="116">
        <v>778</v>
      </c>
      <c r="AR3182" s="116" t="s">
        <v>329</v>
      </c>
      <c r="AS3182" s="116" t="s">
        <v>250</v>
      </c>
      <c r="AT3182" s="116" t="s">
        <v>268</v>
      </c>
      <c r="AV3182" s="116">
        <v>125.61435753575699</v>
      </c>
      <c r="AW3182" s="116">
        <v>0.74869636930000005</v>
      </c>
    </row>
    <row r="3183" spans="1:49" x14ac:dyDescent="0.25">
      <c r="A3183" s="127">
        <v>220000</v>
      </c>
      <c r="B3183" s="127">
        <v>850000</v>
      </c>
      <c r="C3183" s="127">
        <v>850000</v>
      </c>
      <c r="D3183" s="116" t="s">
        <v>314</v>
      </c>
      <c r="E3183" s="116" t="s">
        <v>315</v>
      </c>
      <c r="F3183" s="116" t="s">
        <v>316</v>
      </c>
      <c r="G3183" s="116" t="s">
        <v>317</v>
      </c>
      <c r="H3183" s="116">
        <v>0.36</v>
      </c>
      <c r="I3183" s="116">
        <v>0.57999999999999996</v>
      </c>
      <c r="J3183" s="116" t="s">
        <v>268</v>
      </c>
      <c r="K3183" s="116">
        <v>0.10876080825980999</v>
      </c>
      <c r="L3183" s="116">
        <v>3897.8442030782799</v>
      </c>
      <c r="M3183" s="116">
        <v>11.909399386187401</v>
      </c>
      <c r="N3183" s="116">
        <v>2.2982619036372101</v>
      </c>
      <c r="O3183" s="116">
        <v>1.29527590313068</v>
      </c>
      <c r="P3183" s="116">
        <v>0.24996082223232</v>
      </c>
      <c r="Q3183" s="116">
        <v>423.93268599762501</v>
      </c>
      <c r="R3183" s="116">
        <v>1310</v>
      </c>
      <c r="S3183" s="116" t="s">
        <v>318</v>
      </c>
      <c r="T3183" s="116">
        <v>1310</v>
      </c>
      <c r="U3183" s="116" t="s">
        <v>268</v>
      </c>
      <c r="V3183" s="116" t="s">
        <v>268</v>
      </c>
      <c r="Z3183" s="116">
        <v>0</v>
      </c>
      <c r="AA3183" s="116">
        <v>1</v>
      </c>
      <c r="AB3183" s="116">
        <v>1.29527590313068</v>
      </c>
      <c r="AC3183" s="116">
        <v>0.24996082223232</v>
      </c>
      <c r="AD3183" s="116">
        <v>423.93268599762501</v>
      </c>
      <c r="AF3183" s="116">
        <v>-1</v>
      </c>
      <c r="AG3183" s="116">
        <v>-1</v>
      </c>
      <c r="AH3183" s="116">
        <v>-1</v>
      </c>
      <c r="AI3183" s="116">
        <v>-1</v>
      </c>
      <c r="AJ3183" s="116">
        <v>0</v>
      </c>
      <c r="AM3183" s="116" t="s">
        <v>319</v>
      </c>
      <c r="AN3183" s="116">
        <v>-1</v>
      </c>
      <c r="AQ3183" s="116">
        <v>778</v>
      </c>
      <c r="AR3183" s="116" t="s">
        <v>329</v>
      </c>
      <c r="AS3183" s="116" t="s">
        <v>250</v>
      </c>
      <c r="AT3183" s="116" t="s">
        <v>268</v>
      </c>
      <c r="AV3183" s="116">
        <v>84.671453986909697</v>
      </c>
      <c r="AW3183" s="116">
        <v>0.34382212979999999</v>
      </c>
    </row>
    <row r="3184" spans="1:49" x14ac:dyDescent="0.25">
      <c r="A3184" s="127">
        <v>220000</v>
      </c>
      <c r="B3184" s="127">
        <v>850000</v>
      </c>
      <c r="C3184" s="127">
        <v>850000</v>
      </c>
      <c r="D3184" s="116" t="s">
        <v>314</v>
      </c>
      <c r="E3184" s="116" t="s">
        <v>315</v>
      </c>
      <c r="F3184" s="116" t="s">
        <v>316</v>
      </c>
      <c r="G3184" s="116" t="s">
        <v>317</v>
      </c>
      <c r="H3184" s="116">
        <v>0.36</v>
      </c>
      <c r="I3184" s="116">
        <v>0.57999999999999996</v>
      </c>
      <c r="J3184" s="116" t="s">
        <v>330</v>
      </c>
      <c r="K3184" s="116">
        <v>9.6808482901550003E-2</v>
      </c>
      <c r="L3184" s="116">
        <v>2815.8752332752201</v>
      </c>
      <c r="M3184" s="116">
        <v>6.5830807095649604</v>
      </c>
      <c r="N3184" s="116">
        <v>0.66584523406842</v>
      </c>
      <c r="O3184" s="116">
        <v>0.63729805631146996</v>
      </c>
      <c r="P3184" s="116">
        <v>6.4459466957389994E-2</v>
      </c>
      <c r="Q3184" s="116">
        <v>272.60060937343297</v>
      </c>
      <c r="R3184" s="116">
        <v>4110</v>
      </c>
      <c r="S3184" s="116" t="s">
        <v>331</v>
      </c>
      <c r="T3184" s="116">
        <v>4110</v>
      </c>
      <c r="U3184" s="116" t="s">
        <v>268</v>
      </c>
      <c r="V3184" s="116" t="s">
        <v>268</v>
      </c>
      <c r="Y3184" s="116" t="s">
        <v>330</v>
      </c>
      <c r="Z3184" s="116">
        <v>0</v>
      </c>
      <c r="AA3184" s="116">
        <v>1</v>
      </c>
      <c r="AB3184" s="116">
        <v>0.63729805631146996</v>
      </c>
      <c r="AC3184" s="116">
        <v>6.4459466957389994E-2</v>
      </c>
      <c r="AD3184" s="116">
        <v>1453.96702775833</v>
      </c>
      <c r="AF3184" s="116">
        <v>-1</v>
      </c>
      <c r="AG3184" s="116">
        <v>-1</v>
      </c>
      <c r="AH3184" s="116">
        <v>-1</v>
      </c>
      <c r="AI3184" s="116">
        <v>-1</v>
      </c>
      <c r="AJ3184" s="116">
        <v>0</v>
      </c>
      <c r="AM3184" s="116" t="s">
        <v>319</v>
      </c>
      <c r="AN3184" s="116">
        <v>-1</v>
      </c>
      <c r="AQ3184" s="116">
        <v>778</v>
      </c>
      <c r="AR3184" s="116" t="s">
        <v>329</v>
      </c>
      <c r="AS3184" s="116" t="s">
        <v>250</v>
      </c>
      <c r="AT3184" s="116" t="s">
        <v>268</v>
      </c>
      <c r="AV3184" s="116">
        <v>102.35103135996501</v>
      </c>
      <c r="AW3184" s="116">
        <v>1.1792108903</v>
      </c>
    </row>
    <row r="3185" spans="1:49" x14ac:dyDescent="0.25">
      <c r="A3185" s="127">
        <v>220000</v>
      </c>
      <c r="B3185" s="127">
        <v>850000</v>
      </c>
      <c r="C3185" s="127">
        <v>850000</v>
      </c>
      <c r="D3185" s="116" t="s">
        <v>314</v>
      </c>
      <c r="E3185" s="116" t="s">
        <v>315</v>
      </c>
      <c r="F3185" s="116" t="s">
        <v>316</v>
      </c>
      <c r="G3185" s="116" t="s">
        <v>317</v>
      </c>
      <c r="H3185" s="116">
        <v>0.36</v>
      </c>
      <c r="I3185" s="116">
        <v>0.57999999999999996</v>
      </c>
      <c r="J3185" s="116" t="s">
        <v>268</v>
      </c>
      <c r="K3185" s="116">
        <v>7.9399343859099993E-3</v>
      </c>
      <c r="L3185" s="116">
        <v>2815.8752332752201</v>
      </c>
      <c r="M3185" s="116">
        <v>6.5830807095649604</v>
      </c>
      <c r="N3185" s="116">
        <v>0.66584523406842</v>
      </c>
      <c r="O3185" s="116">
        <v>5.2269228891119998E-2</v>
      </c>
      <c r="P3185" s="116">
        <v>5.2867674696700003E-3</v>
      </c>
      <c r="Q3185" s="116">
        <v>22.357864591128301</v>
      </c>
      <c r="R3185" s="116">
        <v>1110</v>
      </c>
      <c r="S3185" s="116" t="s">
        <v>318</v>
      </c>
      <c r="T3185" s="116">
        <v>1110</v>
      </c>
      <c r="U3185" s="116" t="s">
        <v>268</v>
      </c>
      <c r="V3185" s="116" t="s">
        <v>268</v>
      </c>
      <c r="Z3185" s="116">
        <v>0</v>
      </c>
      <c r="AA3185" s="116">
        <v>1</v>
      </c>
      <c r="AB3185" s="116">
        <v>5.2269228891119998E-2</v>
      </c>
      <c r="AC3185" s="116">
        <v>5.2867674696700003E-3</v>
      </c>
      <c r="AD3185" s="116">
        <v>129.209948784857</v>
      </c>
      <c r="AF3185" s="116">
        <v>-1</v>
      </c>
      <c r="AG3185" s="116">
        <v>-1</v>
      </c>
      <c r="AH3185" s="116">
        <v>-1</v>
      </c>
      <c r="AI3185" s="116">
        <v>-1</v>
      </c>
      <c r="AJ3185" s="116">
        <v>0</v>
      </c>
      <c r="AM3185" s="116" t="s">
        <v>319</v>
      </c>
      <c r="AN3185" s="116">
        <v>-1</v>
      </c>
      <c r="AQ3185" s="116">
        <v>778</v>
      </c>
      <c r="AR3185" s="116" t="s">
        <v>329</v>
      </c>
      <c r="AS3185" s="116" t="s">
        <v>250</v>
      </c>
      <c r="AT3185" s="116" t="s">
        <v>268</v>
      </c>
      <c r="AV3185" s="116">
        <v>34.13285099945</v>
      </c>
      <c r="AW3185" s="116">
        <v>0.1047931458</v>
      </c>
    </row>
    <row r="3186" spans="1:49" x14ac:dyDescent="0.25">
      <c r="A3186" s="127">
        <v>220000</v>
      </c>
      <c r="B3186" s="127">
        <v>850000</v>
      </c>
      <c r="C3186" s="127">
        <v>850000</v>
      </c>
      <c r="D3186" s="116" t="s">
        <v>314</v>
      </c>
      <c r="E3186" s="116" t="s">
        <v>315</v>
      </c>
      <c r="F3186" s="116" t="s">
        <v>316</v>
      </c>
      <c r="G3186" s="116" t="s">
        <v>317</v>
      </c>
      <c r="H3186" s="116">
        <v>0.36</v>
      </c>
      <c r="I3186" s="116">
        <v>0.57999999999999996</v>
      </c>
      <c r="J3186" s="116" t="s">
        <v>268</v>
      </c>
      <c r="K3186" s="116">
        <v>9.7330534390600004E-3</v>
      </c>
      <c r="L3186" s="116">
        <v>2815.8752332752201</v>
      </c>
      <c r="M3186" s="116">
        <v>6.5830807095649604</v>
      </c>
      <c r="N3186" s="116">
        <v>0.66584523406842</v>
      </c>
      <c r="O3186" s="116">
        <v>6.4073476339860005E-2</v>
      </c>
      <c r="P3186" s="116">
        <v>6.4807072453299999E-3</v>
      </c>
      <c r="Q3186" s="116">
        <v>27.407064123204499</v>
      </c>
      <c r="R3186" s="116">
        <v>1310</v>
      </c>
      <c r="S3186" s="116" t="s">
        <v>318</v>
      </c>
      <c r="T3186" s="116">
        <v>1310</v>
      </c>
      <c r="U3186" s="116" t="s">
        <v>268</v>
      </c>
      <c r="V3186" s="116" t="s">
        <v>268</v>
      </c>
      <c r="Z3186" s="116">
        <v>0</v>
      </c>
      <c r="AA3186" s="116">
        <v>1</v>
      </c>
      <c r="AB3186" s="116">
        <v>6.4073476339860005E-2</v>
      </c>
      <c r="AC3186" s="116">
        <v>6.4807072453299999E-3</v>
      </c>
      <c r="AD3186" s="116">
        <v>156.36783266284999</v>
      </c>
      <c r="AF3186" s="116">
        <v>-1</v>
      </c>
      <c r="AG3186" s="116">
        <v>-1</v>
      </c>
      <c r="AH3186" s="116">
        <v>-1</v>
      </c>
      <c r="AI3186" s="116">
        <v>-1</v>
      </c>
      <c r="AJ3186" s="116">
        <v>0</v>
      </c>
      <c r="AM3186" s="116" t="s">
        <v>319</v>
      </c>
      <c r="AN3186" s="116">
        <v>-1</v>
      </c>
      <c r="AQ3186" s="116">
        <v>778</v>
      </c>
      <c r="AR3186" s="116" t="s">
        <v>329</v>
      </c>
      <c r="AS3186" s="116" t="s">
        <v>250</v>
      </c>
      <c r="AT3186" s="116" t="s">
        <v>268</v>
      </c>
      <c r="AV3186" s="116">
        <v>25.587754777615601</v>
      </c>
      <c r="AW3186" s="116">
        <v>0.12681900460000001</v>
      </c>
    </row>
    <row r="3187" spans="1:49" x14ac:dyDescent="0.25">
      <c r="A3187" s="127">
        <v>220000</v>
      </c>
      <c r="B3187" s="127">
        <v>850000</v>
      </c>
      <c r="C3187" s="127">
        <v>850000</v>
      </c>
      <c r="D3187" s="116" t="s">
        <v>314</v>
      </c>
      <c r="E3187" s="116" t="s">
        <v>315</v>
      </c>
      <c r="F3187" s="116" t="s">
        <v>316</v>
      </c>
      <c r="G3187" s="116" t="s">
        <v>317</v>
      </c>
      <c r="H3187" s="116">
        <v>0.36</v>
      </c>
      <c r="I3187" s="116">
        <v>0.57999999999999996</v>
      </c>
      <c r="J3187" s="116" t="s">
        <v>330</v>
      </c>
      <c r="K3187" s="116">
        <v>4.3489398137809998E-2</v>
      </c>
      <c r="L3187" s="116">
        <v>3739.21724311668</v>
      </c>
      <c r="M3187" s="116">
        <v>10.2809335842342</v>
      </c>
      <c r="N3187" s="116">
        <v>1.7117783816987899</v>
      </c>
      <c r="O3187" s="116">
        <v>0.44711161387318998</v>
      </c>
      <c r="P3187" s="116">
        <v>7.4444211565400001E-2</v>
      </c>
      <c r="Q3187" s="116">
        <v>162.616307409684</v>
      </c>
      <c r="R3187" s="116">
        <v>4110</v>
      </c>
      <c r="S3187" s="116" t="s">
        <v>331</v>
      </c>
      <c r="T3187" s="116">
        <v>4110</v>
      </c>
      <c r="U3187" s="116" t="s">
        <v>268</v>
      </c>
      <c r="V3187" s="116" t="s">
        <v>268</v>
      </c>
      <c r="Y3187" s="116" t="s">
        <v>330</v>
      </c>
      <c r="Z3187" s="116">
        <v>0</v>
      </c>
      <c r="AA3187" s="116">
        <v>1</v>
      </c>
      <c r="AB3187" s="116">
        <v>0.44711161387318998</v>
      </c>
      <c r="AC3187" s="116">
        <v>7.4444211565400001E-2</v>
      </c>
      <c r="AD3187" s="116">
        <v>276.87650927836</v>
      </c>
      <c r="AF3187" s="116">
        <v>-1</v>
      </c>
      <c r="AG3187" s="116">
        <v>-1</v>
      </c>
      <c r="AH3187" s="116">
        <v>-1</v>
      </c>
      <c r="AI3187" s="116">
        <v>-1</v>
      </c>
      <c r="AJ3187" s="116">
        <v>0</v>
      </c>
      <c r="AM3187" s="116" t="s">
        <v>319</v>
      </c>
      <c r="AN3187" s="116">
        <v>-1</v>
      </c>
      <c r="AQ3187" s="116">
        <v>778</v>
      </c>
      <c r="AR3187" s="116" t="s">
        <v>329</v>
      </c>
      <c r="AS3187" s="116" t="s">
        <v>250</v>
      </c>
      <c r="AT3187" s="116" t="s">
        <v>268</v>
      </c>
      <c r="AV3187" s="116">
        <v>107.061870433138</v>
      </c>
      <c r="AW3187" s="116">
        <v>0.2245551576</v>
      </c>
    </row>
    <row r="3188" spans="1:49" x14ac:dyDescent="0.25">
      <c r="A3188" s="127">
        <v>220000</v>
      </c>
      <c r="B3188" s="127">
        <v>850000</v>
      </c>
      <c r="C3188" s="127">
        <v>850000</v>
      </c>
      <c r="D3188" s="116" t="s">
        <v>314</v>
      </c>
      <c r="E3188" s="116" t="s">
        <v>315</v>
      </c>
      <c r="F3188" s="116" t="s">
        <v>316</v>
      </c>
      <c r="G3188" s="116" t="s">
        <v>317</v>
      </c>
      <c r="H3188" s="116">
        <v>0.36</v>
      </c>
      <c r="I3188" s="116">
        <v>0.57999999999999996</v>
      </c>
      <c r="J3188" s="116" t="s">
        <v>268</v>
      </c>
      <c r="K3188" s="116">
        <v>0.15207615417067</v>
      </c>
      <c r="L3188" s="116">
        <v>3739.21724311668</v>
      </c>
      <c r="M3188" s="116">
        <v>10.2809335842342</v>
      </c>
      <c r="N3188" s="116">
        <v>1.7117783816987899</v>
      </c>
      <c r="O3188" s="116">
        <v>1.5634848407744899</v>
      </c>
      <c r="P3188" s="116">
        <v>0.26032067308125001</v>
      </c>
      <c r="Q3188" s="116">
        <v>568.64577794186596</v>
      </c>
      <c r="R3188" s="116">
        <v>1210</v>
      </c>
      <c r="S3188" s="116" t="s">
        <v>318</v>
      </c>
      <c r="T3188" s="116">
        <v>1210</v>
      </c>
      <c r="U3188" s="116" t="s">
        <v>268</v>
      </c>
      <c r="V3188" s="116" t="s">
        <v>268</v>
      </c>
      <c r="Z3188" s="116">
        <v>0</v>
      </c>
      <c r="AA3188" s="116">
        <v>1</v>
      </c>
      <c r="AB3188" s="116">
        <v>1.5634848407744899</v>
      </c>
      <c r="AC3188" s="116">
        <v>0.26032067308125001</v>
      </c>
      <c r="AD3188" s="116">
        <v>568.64577794186596</v>
      </c>
      <c r="AF3188" s="116">
        <v>-1</v>
      </c>
      <c r="AG3188" s="116">
        <v>-1</v>
      </c>
      <c r="AH3188" s="116">
        <v>-1</v>
      </c>
      <c r="AI3188" s="116">
        <v>-1</v>
      </c>
      <c r="AJ3188" s="116">
        <v>0</v>
      </c>
      <c r="AM3188" s="116" t="s">
        <v>319</v>
      </c>
      <c r="AN3188" s="116">
        <v>-1</v>
      </c>
      <c r="AQ3188" s="116">
        <v>778</v>
      </c>
      <c r="AR3188" s="116" t="s">
        <v>329</v>
      </c>
      <c r="AS3188" s="116" t="s">
        <v>250</v>
      </c>
      <c r="AT3188" s="116" t="s">
        <v>268</v>
      </c>
      <c r="AV3188" s="116">
        <v>124.623807330595</v>
      </c>
      <c r="AW3188" s="116">
        <v>0.46118878990000001</v>
      </c>
    </row>
    <row r="3189" spans="1:49" x14ac:dyDescent="0.25">
      <c r="A3189" s="127">
        <v>220000</v>
      </c>
      <c r="B3189" s="127">
        <v>850000</v>
      </c>
      <c r="C3189" s="127">
        <v>850000</v>
      </c>
      <c r="D3189" s="116" t="s">
        <v>314</v>
      </c>
      <c r="E3189" s="116" t="s">
        <v>315</v>
      </c>
      <c r="F3189" s="116" t="s">
        <v>316</v>
      </c>
      <c r="G3189" s="116" t="s">
        <v>317</v>
      </c>
      <c r="H3189" s="116">
        <v>0.36</v>
      </c>
      <c r="I3189" s="116">
        <v>0.57999999999999996</v>
      </c>
      <c r="J3189" s="116" t="s">
        <v>268</v>
      </c>
      <c r="K3189" s="116">
        <v>8.3261530904570002E-2</v>
      </c>
      <c r="L3189" s="116">
        <v>3739.21724311668</v>
      </c>
      <c r="M3189" s="116">
        <v>10.2809335842342</v>
      </c>
      <c r="N3189" s="116">
        <v>1.7117783816987899</v>
      </c>
      <c r="O3189" s="116">
        <v>0.85600626935158997</v>
      </c>
      <c r="P3189" s="116">
        <v>0.14252528862958999</v>
      </c>
      <c r="Q3189" s="116">
        <v>311.33295204667502</v>
      </c>
      <c r="R3189" s="116">
        <v>1310</v>
      </c>
      <c r="S3189" s="116" t="s">
        <v>318</v>
      </c>
      <c r="T3189" s="116">
        <v>1310</v>
      </c>
      <c r="U3189" s="116" t="s">
        <v>268</v>
      </c>
      <c r="V3189" s="116" t="s">
        <v>268</v>
      </c>
      <c r="Z3189" s="116">
        <v>0</v>
      </c>
      <c r="AA3189" s="116">
        <v>1</v>
      </c>
      <c r="AB3189" s="116">
        <v>0.85600626935158997</v>
      </c>
      <c r="AC3189" s="116">
        <v>0.14252528862958999</v>
      </c>
      <c r="AD3189" s="116">
        <v>311.33295204667502</v>
      </c>
      <c r="AF3189" s="116">
        <v>-1</v>
      </c>
      <c r="AG3189" s="116">
        <v>-1</v>
      </c>
      <c r="AH3189" s="116">
        <v>-1</v>
      </c>
      <c r="AI3189" s="116">
        <v>-1</v>
      </c>
      <c r="AJ3189" s="116">
        <v>0</v>
      </c>
      <c r="AM3189" s="116" t="s">
        <v>319</v>
      </c>
      <c r="AN3189" s="116">
        <v>-1</v>
      </c>
      <c r="AQ3189" s="116">
        <v>778</v>
      </c>
      <c r="AR3189" s="116" t="s">
        <v>329</v>
      </c>
      <c r="AS3189" s="116" t="s">
        <v>250</v>
      </c>
      <c r="AT3189" s="116" t="s">
        <v>268</v>
      </c>
      <c r="AV3189" s="116">
        <v>73.691982085448899</v>
      </c>
      <c r="AW3189" s="116">
        <v>0.25250036660000003</v>
      </c>
    </row>
    <row r="3190" spans="1:49" x14ac:dyDescent="0.25">
      <c r="A3190" s="127">
        <v>220000</v>
      </c>
      <c r="B3190" s="127">
        <v>850000</v>
      </c>
      <c r="C3190" s="127">
        <v>850000</v>
      </c>
      <c r="D3190" s="116" t="s">
        <v>314</v>
      </c>
      <c r="E3190" s="116" t="s">
        <v>315</v>
      </c>
      <c r="F3190" s="116" t="s">
        <v>316</v>
      </c>
      <c r="G3190" s="116" t="s">
        <v>317</v>
      </c>
      <c r="H3190" s="116">
        <v>0.36</v>
      </c>
      <c r="I3190" s="116">
        <v>0.57999999999999996</v>
      </c>
      <c r="J3190" s="116" t="s">
        <v>268</v>
      </c>
      <c r="K3190" s="116">
        <v>9.5607720235290003E-2</v>
      </c>
      <c r="L3190" s="116">
        <v>3739.21724311668</v>
      </c>
      <c r="M3190" s="116">
        <v>10.2809335842342</v>
      </c>
      <c r="N3190" s="116">
        <v>1.7117783816987899</v>
      </c>
      <c r="O3190" s="116">
        <v>0.98293662187910003</v>
      </c>
      <c r="P3190" s="116">
        <v>0.16365922862228</v>
      </c>
      <c r="Q3190" s="116">
        <v>357.49803607888703</v>
      </c>
      <c r="R3190" s="116">
        <v>1310</v>
      </c>
      <c r="S3190" s="116" t="s">
        <v>318</v>
      </c>
      <c r="T3190" s="116">
        <v>1310</v>
      </c>
      <c r="U3190" s="116" t="s">
        <v>268</v>
      </c>
      <c r="V3190" s="116" t="s">
        <v>268</v>
      </c>
      <c r="Z3190" s="116">
        <v>0</v>
      </c>
      <c r="AA3190" s="116">
        <v>1</v>
      </c>
      <c r="AB3190" s="116">
        <v>0.98293662187910003</v>
      </c>
      <c r="AC3190" s="116">
        <v>0.16365922862228</v>
      </c>
      <c r="AD3190" s="116">
        <v>357.49803607888703</v>
      </c>
      <c r="AF3190" s="116">
        <v>-1</v>
      </c>
      <c r="AG3190" s="116">
        <v>-1</v>
      </c>
      <c r="AH3190" s="116">
        <v>-1</v>
      </c>
      <c r="AI3190" s="116">
        <v>-1</v>
      </c>
      <c r="AJ3190" s="116">
        <v>0</v>
      </c>
      <c r="AM3190" s="116" t="s">
        <v>319</v>
      </c>
      <c r="AN3190" s="116">
        <v>-1</v>
      </c>
      <c r="AQ3190" s="116">
        <v>778</v>
      </c>
      <c r="AR3190" s="116" t="s">
        <v>329</v>
      </c>
      <c r="AS3190" s="116" t="s">
        <v>250</v>
      </c>
      <c r="AT3190" s="116" t="s">
        <v>268</v>
      </c>
      <c r="AV3190" s="116">
        <v>78.7162196169987</v>
      </c>
      <c r="AW3190" s="116">
        <v>0.28994163509999998</v>
      </c>
    </row>
    <row r="3191" spans="1:49" x14ac:dyDescent="0.25">
      <c r="A3191" s="127">
        <v>220000</v>
      </c>
      <c r="B3191" s="127">
        <v>850000</v>
      </c>
      <c r="C3191" s="127">
        <v>850000</v>
      </c>
      <c r="D3191" s="116" t="s">
        <v>314</v>
      </c>
      <c r="E3191" s="116" t="s">
        <v>315</v>
      </c>
      <c r="F3191" s="116" t="s">
        <v>316</v>
      </c>
      <c r="G3191" s="116" t="s">
        <v>317</v>
      </c>
      <c r="H3191" s="116">
        <v>0.36</v>
      </c>
      <c r="I3191" s="116">
        <v>0.57999999999999996</v>
      </c>
      <c r="J3191" s="116" t="s">
        <v>268</v>
      </c>
      <c r="K3191" s="116">
        <v>7.1220529447939995E-2</v>
      </c>
      <c r="L3191" s="116">
        <v>3739.21724311668</v>
      </c>
      <c r="M3191" s="116">
        <v>10.2809335842342</v>
      </c>
      <c r="N3191" s="116">
        <v>1.7117783816987899</v>
      </c>
      <c r="O3191" s="116">
        <v>0.73221353308829995</v>
      </c>
      <c r="P3191" s="116">
        <v>0.12191376264213</v>
      </c>
      <c r="Q3191" s="116">
        <v>266.30903177564801</v>
      </c>
      <c r="R3191" s="116">
        <v>1310</v>
      </c>
      <c r="S3191" s="116" t="s">
        <v>318</v>
      </c>
      <c r="T3191" s="116">
        <v>1310</v>
      </c>
      <c r="U3191" s="116" t="s">
        <v>268</v>
      </c>
      <c r="V3191" s="116" t="s">
        <v>268</v>
      </c>
      <c r="Z3191" s="116">
        <v>0</v>
      </c>
      <c r="AA3191" s="116">
        <v>1</v>
      </c>
      <c r="AB3191" s="116">
        <v>0.73221353308829995</v>
      </c>
      <c r="AC3191" s="116">
        <v>0.12191376264213</v>
      </c>
      <c r="AD3191" s="116">
        <v>266.30903177564602</v>
      </c>
      <c r="AF3191" s="116">
        <v>-1</v>
      </c>
      <c r="AG3191" s="116">
        <v>-1</v>
      </c>
      <c r="AH3191" s="116">
        <v>-1</v>
      </c>
      <c r="AI3191" s="116">
        <v>-1</v>
      </c>
      <c r="AJ3191" s="116">
        <v>0</v>
      </c>
      <c r="AM3191" s="116" t="s">
        <v>319</v>
      </c>
      <c r="AN3191" s="116">
        <v>-1</v>
      </c>
      <c r="AQ3191" s="116">
        <v>778</v>
      </c>
      <c r="AR3191" s="116" t="s">
        <v>329</v>
      </c>
      <c r="AS3191" s="116" t="s">
        <v>250</v>
      </c>
      <c r="AT3191" s="116" t="s">
        <v>268</v>
      </c>
      <c r="AV3191" s="116">
        <v>69.131834842812196</v>
      </c>
      <c r="AW3191" s="116">
        <v>0.21598461620000001</v>
      </c>
    </row>
    <row r="3192" spans="1:49" x14ac:dyDescent="0.25">
      <c r="A3192" s="127">
        <v>220000</v>
      </c>
      <c r="B3192" s="127">
        <v>850000</v>
      </c>
      <c r="C3192" s="127">
        <v>850000</v>
      </c>
      <c r="D3192" s="116" t="s">
        <v>314</v>
      </c>
      <c r="E3192" s="116" t="s">
        <v>315</v>
      </c>
      <c r="F3192" s="116" t="s">
        <v>316</v>
      </c>
      <c r="G3192" s="116" t="s">
        <v>317</v>
      </c>
      <c r="H3192" s="116">
        <v>0.36</v>
      </c>
      <c r="I3192" s="116">
        <v>0.57999999999999996</v>
      </c>
      <c r="J3192" s="116" t="s">
        <v>268</v>
      </c>
      <c r="K3192" s="116">
        <v>0.43915145297156</v>
      </c>
      <c r="L3192" s="116">
        <v>3874.0440856911</v>
      </c>
      <c r="M3192" s="116">
        <v>10.4024747292504</v>
      </c>
      <c r="N3192" s="116">
        <v>1.7050436636636299</v>
      </c>
      <c r="O3192" s="116">
        <v>4.5682618918503604</v>
      </c>
      <c r="P3192" s="116">
        <v>0.74877240227784003</v>
      </c>
      <c r="Q3192" s="116">
        <v>1701.2920891071501</v>
      </c>
      <c r="R3192" s="116">
        <v>1210</v>
      </c>
      <c r="S3192" s="116" t="s">
        <v>318</v>
      </c>
      <c r="T3192" s="116">
        <v>1210</v>
      </c>
      <c r="U3192" s="116" t="s">
        <v>268</v>
      </c>
      <c r="V3192" s="116" t="s">
        <v>268</v>
      </c>
      <c r="Z3192" s="116">
        <v>0</v>
      </c>
      <c r="AA3192" s="116">
        <v>1</v>
      </c>
      <c r="AB3192" s="116">
        <v>4.5682618918503604</v>
      </c>
      <c r="AC3192" s="116">
        <v>0.74877240227784003</v>
      </c>
      <c r="AD3192" s="116">
        <v>1701.2920891071501</v>
      </c>
      <c r="AF3192" s="116">
        <v>-1</v>
      </c>
      <c r="AG3192" s="116">
        <v>-1</v>
      </c>
      <c r="AH3192" s="116">
        <v>-1</v>
      </c>
      <c r="AI3192" s="116">
        <v>-1</v>
      </c>
      <c r="AJ3192" s="116">
        <v>0</v>
      </c>
      <c r="AM3192" s="116" t="s">
        <v>319</v>
      </c>
      <c r="AN3192" s="116">
        <v>-1</v>
      </c>
      <c r="AQ3192" s="116">
        <v>778</v>
      </c>
      <c r="AR3192" s="116" t="s">
        <v>329</v>
      </c>
      <c r="AS3192" s="116" t="s">
        <v>250</v>
      </c>
      <c r="AT3192" s="116" t="s">
        <v>268</v>
      </c>
      <c r="AV3192" s="116">
        <v>199.71267894827</v>
      </c>
      <c r="AW3192" s="116">
        <v>1.3797989368000001</v>
      </c>
    </row>
    <row r="3193" spans="1:49" x14ac:dyDescent="0.25">
      <c r="A3193" s="127">
        <v>220000</v>
      </c>
      <c r="B3193" s="127">
        <v>850000</v>
      </c>
      <c r="C3193" s="127">
        <v>850000</v>
      </c>
      <c r="D3193" s="116" t="s">
        <v>314</v>
      </c>
      <c r="E3193" s="116" t="s">
        <v>315</v>
      </c>
      <c r="F3193" s="116" t="s">
        <v>316</v>
      </c>
      <c r="G3193" s="116" t="s">
        <v>317</v>
      </c>
      <c r="H3193" s="116">
        <v>0.36</v>
      </c>
      <c r="I3193" s="116">
        <v>0.57999999999999996</v>
      </c>
      <c r="J3193" s="116" t="s">
        <v>268</v>
      </c>
      <c r="K3193" s="116">
        <v>2.420881722248E-2</v>
      </c>
      <c r="L3193" s="116">
        <v>3874.0440856911</v>
      </c>
      <c r="M3193" s="116">
        <v>10.4024747292504</v>
      </c>
      <c r="N3193" s="116">
        <v>1.7050436636636299</v>
      </c>
      <c r="O3193" s="116">
        <v>0.25183160938195998</v>
      </c>
      <c r="P3193" s="116">
        <v>4.1277090409990003E-2</v>
      </c>
      <c r="Q3193" s="116">
        <v>93.786025182352603</v>
      </c>
      <c r="R3193" s="116">
        <v>1310</v>
      </c>
      <c r="S3193" s="116" t="s">
        <v>318</v>
      </c>
      <c r="T3193" s="116">
        <v>1310</v>
      </c>
      <c r="U3193" s="116" t="s">
        <v>268</v>
      </c>
      <c r="V3193" s="116" t="s">
        <v>268</v>
      </c>
      <c r="Z3193" s="116">
        <v>0</v>
      </c>
      <c r="AA3193" s="116">
        <v>1</v>
      </c>
      <c r="AB3193" s="116">
        <v>0.25183160938195998</v>
      </c>
      <c r="AC3193" s="116">
        <v>4.1277090409990003E-2</v>
      </c>
      <c r="AD3193" s="116">
        <v>93.786025182351395</v>
      </c>
      <c r="AF3193" s="116">
        <v>-1</v>
      </c>
      <c r="AG3193" s="116">
        <v>-1</v>
      </c>
      <c r="AH3193" s="116">
        <v>-1</v>
      </c>
      <c r="AI3193" s="116">
        <v>-1</v>
      </c>
      <c r="AJ3193" s="116">
        <v>0</v>
      </c>
      <c r="AM3193" s="116" t="s">
        <v>319</v>
      </c>
      <c r="AN3193" s="116">
        <v>-1</v>
      </c>
      <c r="AQ3193" s="116">
        <v>778</v>
      </c>
      <c r="AR3193" s="116" t="s">
        <v>329</v>
      </c>
      <c r="AS3193" s="116" t="s">
        <v>250</v>
      </c>
      <c r="AT3193" s="116" t="s">
        <v>268</v>
      </c>
      <c r="AV3193" s="116">
        <v>39.658171152604197</v>
      </c>
      <c r="AW3193" s="116">
        <v>7.6063280799999994E-2</v>
      </c>
    </row>
    <row r="3194" spans="1:49" x14ac:dyDescent="0.25">
      <c r="A3194" s="127">
        <v>220000</v>
      </c>
      <c r="B3194" s="127">
        <v>850000</v>
      </c>
      <c r="C3194" s="127">
        <v>850000</v>
      </c>
      <c r="D3194" s="116" t="s">
        <v>314</v>
      </c>
      <c r="E3194" s="116" t="s">
        <v>315</v>
      </c>
      <c r="F3194" s="116" t="s">
        <v>316</v>
      </c>
      <c r="G3194" s="116" t="s">
        <v>317</v>
      </c>
      <c r="H3194" s="116">
        <v>0.36</v>
      </c>
      <c r="I3194" s="116">
        <v>0.57999999999999996</v>
      </c>
      <c r="J3194" s="116" t="s">
        <v>268</v>
      </c>
      <c r="K3194" s="116">
        <v>4.2995025617999998E-2</v>
      </c>
      <c r="L3194" s="116">
        <v>3874.0440856911</v>
      </c>
      <c r="M3194" s="116">
        <v>10.4024747292504</v>
      </c>
      <c r="N3194" s="116">
        <v>1.7050436636636299</v>
      </c>
      <c r="O3194" s="116">
        <v>0.44725466747475001</v>
      </c>
      <c r="P3194" s="116">
        <v>7.3308395999029996E-2</v>
      </c>
      <c r="Q3194" s="116">
        <v>166.564624709561</v>
      </c>
      <c r="R3194" s="116">
        <v>1310</v>
      </c>
      <c r="S3194" s="116" t="s">
        <v>318</v>
      </c>
      <c r="T3194" s="116">
        <v>1310</v>
      </c>
      <c r="U3194" s="116" t="s">
        <v>268</v>
      </c>
      <c r="V3194" s="116" t="s">
        <v>268</v>
      </c>
      <c r="Z3194" s="116">
        <v>0</v>
      </c>
      <c r="AA3194" s="116">
        <v>1</v>
      </c>
      <c r="AB3194" s="116">
        <v>0.44725466747475001</v>
      </c>
      <c r="AC3194" s="116">
        <v>7.3308395999029996E-2</v>
      </c>
      <c r="AD3194" s="116">
        <v>166.56462470956001</v>
      </c>
      <c r="AF3194" s="116">
        <v>-1</v>
      </c>
      <c r="AG3194" s="116">
        <v>-1</v>
      </c>
      <c r="AH3194" s="116">
        <v>-1</v>
      </c>
      <c r="AI3194" s="116">
        <v>-1</v>
      </c>
      <c r="AJ3194" s="116">
        <v>0</v>
      </c>
      <c r="AM3194" s="116" t="s">
        <v>319</v>
      </c>
      <c r="AN3194" s="116">
        <v>-1</v>
      </c>
      <c r="AQ3194" s="116">
        <v>778</v>
      </c>
      <c r="AR3194" s="116" t="s">
        <v>329</v>
      </c>
      <c r="AS3194" s="116" t="s">
        <v>250</v>
      </c>
      <c r="AT3194" s="116" t="s">
        <v>268</v>
      </c>
      <c r="AV3194" s="116">
        <v>54.548142407027903</v>
      </c>
      <c r="AW3194" s="116">
        <v>0.1350889089</v>
      </c>
    </row>
    <row r="3195" spans="1:49" x14ac:dyDescent="0.25">
      <c r="A3195" s="127">
        <v>220000</v>
      </c>
      <c r="B3195" s="127">
        <v>850000</v>
      </c>
      <c r="C3195" s="127">
        <v>850000</v>
      </c>
      <c r="D3195" s="116" t="s">
        <v>314</v>
      </c>
      <c r="E3195" s="116" t="s">
        <v>315</v>
      </c>
      <c r="F3195" s="116" t="s">
        <v>316</v>
      </c>
      <c r="G3195" s="116" t="s">
        <v>317</v>
      </c>
      <c r="H3195" s="116">
        <v>0.36</v>
      </c>
      <c r="I3195" s="116">
        <v>0.57999999999999996</v>
      </c>
      <c r="J3195" s="116" t="s">
        <v>268</v>
      </c>
      <c r="K3195" s="116">
        <v>1.530885312833E-2</v>
      </c>
      <c r="L3195" s="116">
        <v>3874.0440856911</v>
      </c>
      <c r="M3195" s="116">
        <v>10.4024747292504</v>
      </c>
      <c r="N3195" s="116">
        <v>1.7050436636636299</v>
      </c>
      <c r="O3195" s="116">
        <v>0.15924995780133</v>
      </c>
      <c r="P3195" s="116">
        <v>2.6102263024420001E-2</v>
      </c>
      <c r="Q3195" s="116">
        <v>59.307171920547603</v>
      </c>
      <c r="R3195" s="116">
        <v>1310</v>
      </c>
      <c r="S3195" s="116" t="s">
        <v>318</v>
      </c>
      <c r="T3195" s="116">
        <v>1310</v>
      </c>
      <c r="U3195" s="116" t="s">
        <v>268</v>
      </c>
      <c r="V3195" s="116" t="s">
        <v>268</v>
      </c>
      <c r="Z3195" s="116">
        <v>0</v>
      </c>
      <c r="AA3195" s="116">
        <v>1</v>
      </c>
      <c r="AB3195" s="116">
        <v>0.15924995780133</v>
      </c>
      <c r="AC3195" s="116">
        <v>2.6102263024420001E-2</v>
      </c>
      <c r="AD3195" s="116">
        <v>59.307171920547603</v>
      </c>
      <c r="AF3195" s="116">
        <v>-1</v>
      </c>
      <c r="AG3195" s="116">
        <v>-1</v>
      </c>
      <c r="AH3195" s="116">
        <v>-1</v>
      </c>
      <c r="AI3195" s="116">
        <v>-1</v>
      </c>
      <c r="AJ3195" s="116">
        <v>0</v>
      </c>
      <c r="AM3195" s="116" t="s">
        <v>319</v>
      </c>
      <c r="AN3195" s="116">
        <v>-1</v>
      </c>
      <c r="AQ3195" s="116">
        <v>778</v>
      </c>
      <c r="AR3195" s="116" t="s">
        <v>329</v>
      </c>
      <c r="AS3195" s="116" t="s">
        <v>250</v>
      </c>
      <c r="AT3195" s="116" t="s">
        <v>268</v>
      </c>
      <c r="AV3195" s="116">
        <v>32.061175421676602</v>
      </c>
      <c r="AW3195" s="116">
        <v>4.8099896099999997E-2</v>
      </c>
    </row>
    <row r="3196" spans="1:49" x14ac:dyDescent="0.25">
      <c r="A3196" s="127">
        <v>220000</v>
      </c>
      <c r="B3196" s="127">
        <v>850000</v>
      </c>
      <c r="C3196" s="127">
        <v>850000</v>
      </c>
      <c r="D3196" s="116" t="s">
        <v>314</v>
      </c>
      <c r="E3196" s="116" t="s">
        <v>315</v>
      </c>
      <c r="F3196" s="116" t="s">
        <v>316</v>
      </c>
      <c r="G3196" s="116" t="s">
        <v>317</v>
      </c>
      <c r="H3196" s="116">
        <v>0.36</v>
      </c>
      <c r="I3196" s="116">
        <v>0.57999999999999996</v>
      </c>
      <c r="J3196" s="116" t="s">
        <v>268</v>
      </c>
      <c r="K3196" s="116">
        <v>9.6099304658480003E-2</v>
      </c>
      <c r="L3196" s="116">
        <v>3874.0440856911</v>
      </c>
      <c r="M3196" s="116">
        <v>10.4024747292504</v>
      </c>
      <c r="N3196" s="116">
        <v>1.7050436636636299</v>
      </c>
      <c r="O3196" s="116">
        <v>0.99967058820837995</v>
      </c>
      <c r="P3196" s="116">
        <v>0.16385351049041999</v>
      </c>
      <c r="Q3196" s="116">
        <v>372.29294285121102</v>
      </c>
      <c r="R3196" s="116">
        <v>1310</v>
      </c>
      <c r="S3196" s="116" t="s">
        <v>318</v>
      </c>
      <c r="T3196" s="116">
        <v>1310</v>
      </c>
      <c r="U3196" s="116" t="s">
        <v>268</v>
      </c>
      <c r="V3196" s="116" t="s">
        <v>268</v>
      </c>
      <c r="Z3196" s="116">
        <v>0</v>
      </c>
      <c r="AA3196" s="116">
        <v>1</v>
      </c>
      <c r="AB3196" s="116">
        <v>0.99967058820837995</v>
      </c>
      <c r="AC3196" s="116">
        <v>0.16385351049041999</v>
      </c>
      <c r="AD3196" s="116">
        <v>372.29294285120898</v>
      </c>
      <c r="AF3196" s="116">
        <v>-1</v>
      </c>
      <c r="AG3196" s="116">
        <v>-1</v>
      </c>
      <c r="AH3196" s="116">
        <v>-1</v>
      </c>
      <c r="AI3196" s="116">
        <v>-1</v>
      </c>
      <c r="AJ3196" s="116">
        <v>0</v>
      </c>
      <c r="AM3196" s="116" t="s">
        <v>319</v>
      </c>
      <c r="AN3196" s="116">
        <v>-1</v>
      </c>
      <c r="AQ3196" s="116">
        <v>778</v>
      </c>
      <c r="AR3196" s="116" t="s">
        <v>329</v>
      </c>
      <c r="AS3196" s="116" t="s">
        <v>250</v>
      </c>
      <c r="AT3196" s="116" t="s">
        <v>268</v>
      </c>
      <c r="AV3196" s="116">
        <v>79.117286780629399</v>
      </c>
      <c r="AW3196" s="116">
        <v>0.30194074850000002</v>
      </c>
    </row>
    <row r="3197" spans="1:49" x14ac:dyDescent="0.25">
      <c r="A3197" s="127">
        <v>220000</v>
      </c>
      <c r="B3197" s="127">
        <v>850000</v>
      </c>
      <c r="C3197" s="127">
        <v>850000</v>
      </c>
      <c r="D3197" s="116" t="s">
        <v>314</v>
      </c>
      <c r="E3197" s="116" t="s">
        <v>315</v>
      </c>
      <c r="F3197" s="116" t="s">
        <v>316</v>
      </c>
      <c r="G3197" s="116" t="s">
        <v>317</v>
      </c>
      <c r="H3197" s="116">
        <v>0.36</v>
      </c>
      <c r="I3197" s="116">
        <v>0.57999999999999996</v>
      </c>
      <c r="J3197" s="116" t="s">
        <v>268</v>
      </c>
      <c r="K3197" s="116">
        <v>0.45380796094977</v>
      </c>
      <c r="L3197" s="116">
        <v>3878.4003719483899</v>
      </c>
      <c r="M3197" s="116">
        <v>10.053369659437401</v>
      </c>
      <c r="N3197" s="116">
        <v>1.61568841176075</v>
      </c>
      <c r="O3197" s="116">
        <v>4.5622991858236404</v>
      </c>
      <c r="P3197" s="116">
        <v>0.73321226367131997</v>
      </c>
      <c r="Q3197" s="116">
        <v>1760.0489645407399</v>
      </c>
      <c r="R3197" s="116">
        <v>1210</v>
      </c>
      <c r="S3197" s="116" t="s">
        <v>318</v>
      </c>
      <c r="T3197" s="116">
        <v>1210</v>
      </c>
      <c r="U3197" s="116" t="s">
        <v>268</v>
      </c>
      <c r="V3197" s="116" t="s">
        <v>268</v>
      </c>
      <c r="Z3197" s="116">
        <v>0</v>
      </c>
      <c r="AA3197" s="116">
        <v>1</v>
      </c>
      <c r="AB3197" s="116">
        <v>4.5622991858236404</v>
      </c>
      <c r="AC3197" s="116">
        <v>0.73321226367131997</v>
      </c>
      <c r="AD3197" s="116">
        <v>1760.0489645407399</v>
      </c>
      <c r="AF3197" s="116">
        <v>-1</v>
      </c>
      <c r="AG3197" s="116">
        <v>-1</v>
      </c>
      <c r="AH3197" s="116">
        <v>-1</v>
      </c>
      <c r="AI3197" s="116">
        <v>-1</v>
      </c>
      <c r="AJ3197" s="116">
        <v>0</v>
      </c>
      <c r="AM3197" s="116" t="s">
        <v>319</v>
      </c>
      <c r="AN3197" s="116">
        <v>-1</v>
      </c>
      <c r="AQ3197" s="116">
        <v>778</v>
      </c>
      <c r="AR3197" s="116" t="s">
        <v>329</v>
      </c>
      <c r="AS3197" s="116" t="s">
        <v>250</v>
      </c>
      <c r="AT3197" s="116" t="s">
        <v>268</v>
      </c>
      <c r="AV3197" s="116">
        <v>199.834083355259</v>
      </c>
      <c r="AW3197" s="116">
        <v>1.4274525259999999</v>
      </c>
    </row>
    <row r="3198" spans="1:49" x14ac:dyDescent="0.25">
      <c r="A3198" s="127">
        <v>220000</v>
      </c>
      <c r="B3198" s="127">
        <v>850000</v>
      </c>
      <c r="C3198" s="127">
        <v>850000</v>
      </c>
      <c r="D3198" s="116" t="s">
        <v>314</v>
      </c>
      <c r="E3198" s="116" t="s">
        <v>315</v>
      </c>
      <c r="F3198" s="116" t="s">
        <v>316</v>
      </c>
      <c r="G3198" s="116" t="s">
        <v>317</v>
      </c>
      <c r="H3198" s="116">
        <v>0.36</v>
      </c>
      <c r="I3198" s="116">
        <v>0.57999999999999996</v>
      </c>
      <c r="J3198" s="116" t="s">
        <v>268</v>
      </c>
      <c r="K3198" s="116">
        <v>1.41540178916E-2</v>
      </c>
      <c r="L3198" s="116">
        <v>3878.4003719483899</v>
      </c>
      <c r="M3198" s="116">
        <v>10.053369659437401</v>
      </c>
      <c r="N3198" s="116">
        <v>1.61568841176075</v>
      </c>
      <c r="O3198" s="116">
        <v>0.14229557403057999</v>
      </c>
      <c r="P3198" s="116">
        <v>2.286848268731E-2</v>
      </c>
      <c r="Q3198" s="116">
        <v>54.8949482553612</v>
      </c>
      <c r="R3198" s="116">
        <v>1310</v>
      </c>
      <c r="S3198" s="116" t="s">
        <v>318</v>
      </c>
      <c r="T3198" s="116">
        <v>1310</v>
      </c>
      <c r="U3198" s="116" t="s">
        <v>268</v>
      </c>
      <c r="V3198" s="116" t="s">
        <v>268</v>
      </c>
      <c r="Z3198" s="116">
        <v>0</v>
      </c>
      <c r="AA3198" s="116">
        <v>1</v>
      </c>
      <c r="AB3198" s="116">
        <v>0.14229557403057999</v>
      </c>
      <c r="AC3198" s="116">
        <v>2.286848268731E-2</v>
      </c>
      <c r="AD3198" s="116">
        <v>54.894948255362003</v>
      </c>
      <c r="AF3198" s="116">
        <v>-1</v>
      </c>
      <c r="AG3198" s="116">
        <v>-1</v>
      </c>
      <c r="AH3198" s="116">
        <v>-1</v>
      </c>
      <c r="AI3198" s="116">
        <v>-1</v>
      </c>
      <c r="AJ3198" s="116">
        <v>0</v>
      </c>
      <c r="AM3198" s="116" t="s">
        <v>319</v>
      </c>
      <c r="AN3198" s="116">
        <v>-1</v>
      </c>
      <c r="AQ3198" s="116">
        <v>778</v>
      </c>
      <c r="AR3198" s="116" t="s">
        <v>329</v>
      </c>
      <c r="AS3198" s="116" t="s">
        <v>250</v>
      </c>
      <c r="AT3198" s="116" t="s">
        <v>268</v>
      </c>
      <c r="AV3198" s="116">
        <v>38.730394062064001</v>
      </c>
      <c r="AW3198" s="116">
        <v>4.4521450300000001E-2</v>
      </c>
    </row>
    <row r="3199" spans="1:49" x14ac:dyDescent="0.25">
      <c r="A3199" s="127">
        <v>220000</v>
      </c>
      <c r="B3199" s="127">
        <v>850000</v>
      </c>
      <c r="C3199" s="127">
        <v>850000</v>
      </c>
      <c r="D3199" s="116" t="s">
        <v>314</v>
      </c>
      <c r="E3199" s="116" t="s">
        <v>315</v>
      </c>
      <c r="F3199" s="116" t="s">
        <v>316</v>
      </c>
      <c r="G3199" s="116" t="s">
        <v>317</v>
      </c>
      <c r="H3199" s="116">
        <v>0.36</v>
      </c>
      <c r="I3199" s="116">
        <v>0.57999999999999996</v>
      </c>
      <c r="J3199" s="116" t="s">
        <v>268</v>
      </c>
      <c r="K3199" s="116">
        <v>6.6124232370500004E-3</v>
      </c>
      <c r="L3199" s="116">
        <v>3878.4003719483899</v>
      </c>
      <c r="M3199" s="116">
        <v>10.053369659437401</v>
      </c>
      <c r="N3199" s="116">
        <v>1.61568841176075</v>
      </c>
      <c r="O3199" s="116">
        <v>6.6477135146740002E-2</v>
      </c>
      <c r="P3199" s="116">
        <v>1.068361559776E-2</v>
      </c>
      <c r="Q3199" s="116">
        <v>25.645624742066499</v>
      </c>
      <c r="R3199" s="116">
        <v>1310</v>
      </c>
      <c r="S3199" s="116" t="s">
        <v>318</v>
      </c>
      <c r="T3199" s="116">
        <v>1310</v>
      </c>
      <c r="U3199" s="116" t="s">
        <v>268</v>
      </c>
      <c r="V3199" s="116" t="s">
        <v>268</v>
      </c>
      <c r="Z3199" s="116">
        <v>0</v>
      </c>
      <c r="AA3199" s="116">
        <v>1</v>
      </c>
      <c r="AB3199" s="116">
        <v>6.6477135146740002E-2</v>
      </c>
      <c r="AC3199" s="116">
        <v>1.068361559776E-2</v>
      </c>
      <c r="AD3199" s="116">
        <v>25.645624742066701</v>
      </c>
      <c r="AF3199" s="116">
        <v>-1</v>
      </c>
      <c r="AG3199" s="116">
        <v>-1</v>
      </c>
      <c r="AH3199" s="116">
        <v>-1</v>
      </c>
      <c r="AI3199" s="116">
        <v>-1</v>
      </c>
      <c r="AJ3199" s="116">
        <v>0</v>
      </c>
      <c r="AM3199" s="116" t="s">
        <v>319</v>
      </c>
      <c r="AN3199" s="116">
        <v>-1</v>
      </c>
      <c r="AQ3199" s="116">
        <v>778</v>
      </c>
      <c r="AR3199" s="116" t="s">
        <v>329</v>
      </c>
      <c r="AS3199" s="116" t="s">
        <v>250</v>
      </c>
      <c r="AT3199" s="116" t="s">
        <v>268</v>
      </c>
      <c r="AV3199" s="116">
        <v>21.5558125211864</v>
      </c>
      <c r="AW3199" s="116">
        <v>2.07993712E-2</v>
      </c>
    </row>
    <row r="3200" spans="1:49" x14ac:dyDescent="0.25">
      <c r="A3200" s="127">
        <v>220000</v>
      </c>
      <c r="B3200" s="127">
        <v>850000</v>
      </c>
      <c r="C3200" s="127">
        <v>850000</v>
      </c>
      <c r="D3200" s="116" t="s">
        <v>314</v>
      </c>
      <c r="E3200" s="116" t="s">
        <v>315</v>
      </c>
      <c r="F3200" s="116" t="s">
        <v>316</v>
      </c>
      <c r="G3200" s="116" t="s">
        <v>317</v>
      </c>
      <c r="H3200" s="116">
        <v>0.36</v>
      </c>
      <c r="I3200" s="116">
        <v>0.57999999999999996</v>
      </c>
      <c r="J3200" s="116" t="s">
        <v>268</v>
      </c>
      <c r="K3200" s="116">
        <v>7.7762887465999996E-4</v>
      </c>
      <c r="L3200" s="116">
        <v>3878.4003719483899</v>
      </c>
      <c r="M3200" s="116">
        <v>10.053369659437401</v>
      </c>
      <c r="N3200" s="116">
        <v>1.61568841176075</v>
      </c>
      <c r="O3200" s="116">
        <v>7.8177905348099999E-3</v>
      </c>
      <c r="P3200" s="116">
        <v>1.25640596144E-3</v>
      </c>
      <c r="Q3200" s="116">
        <v>3.01595611672303</v>
      </c>
      <c r="R3200" s="116">
        <v>1310</v>
      </c>
      <c r="S3200" s="116" t="s">
        <v>318</v>
      </c>
      <c r="T3200" s="116">
        <v>1310</v>
      </c>
      <c r="U3200" s="116" t="s">
        <v>268</v>
      </c>
      <c r="V3200" s="116" t="s">
        <v>268</v>
      </c>
      <c r="Z3200" s="116">
        <v>0</v>
      </c>
      <c r="AA3200" s="116">
        <v>1</v>
      </c>
      <c r="AB3200" s="116">
        <v>7.8177905348099999E-3</v>
      </c>
      <c r="AC3200" s="116">
        <v>1.25640596144E-3</v>
      </c>
      <c r="AD3200" s="116">
        <v>3.0159561167247899</v>
      </c>
      <c r="AF3200" s="116">
        <v>-1</v>
      </c>
      <c r="AG3200" s="116">
        <v>-1</v>
      </c>
      <c r="AH3200" s="116">
        <v>-1</v>
      </c>
      <c r="AI3200" s="116">
        <v>-1</v>
      </c>
      <c r="AJ3200" s="116">
        <v>0</v>
      </c>
      <c r="AM3200" s="116" t="s">
        <v>319</v>
      </c>
      <c r="AN3200" s="116">
        <v>-1</v>
      </c>
      <c r="AQ3200" s="116">
        <v>778</v>
      </c>
      <c r="AR3200" s="116" t="s">
        <v>329</v>
      </c>
      <c r="AS3200" s="116" t="s">
        <v>250</v>
      </c>
      <c r="AT3200" s="116" t="s">
        <v>268</v>
      </c>
      <c r="AV3200" s="116">
        <v>13.2518829115616</v>
      </c>
      <c r="AW3200" s="116">
        <v>2.4460309E-3</v>
      </c>
    </row>
    <row r="3201" spans="1:49" x14ac:dyDescent="0.25">
      <c r="A3201" s="127">
        <v>220000</v>
      </c>
      <c r="B3201" s="127">
        <v>850000</v>
      </c>
      <c r="C3201" s="127">
        <v>850000</v>
      </c>
      <c r="D3201" s="116" t="s">
        <v>314</v>
      </c>
      <c r="E3201" s="116" t="s">
        <v>315</v>
      </c>
      <c r="F3201" s="116" t="s">
        <v>316</v>
      </c>
      <c r="G3201" s="116" t="s">
        <v>317</v>
      </c>
      <c r="H3201" s="116">
        <v>0.36</v>
      </c>
      <c r="I3201" s="116">
        <v>0.57999999999999996</v>
      </c>
      <c r="J3201" s="116" t="s">
        <v>268</v>
      </c>
      <c r="K3201" s="116">
        <v>0.14241142276084001</v>
      </c>
      <c r="L3201" s="116">
        <v>3878.4003719483899</v>
      </c>
      <c r="M3201" s="116">
        <v>10.053369659437401</v>
      </c>
      <c r="N3201" s="116">
        <v>1.61568841176075</v>
      </c>
      <c r="O3201" s="116">
        <v>1.4317146767412301</v>
      </c>
      <c r="P3201" s="116">
        <v>0.23009248545705999</v>
      </c>
      <c r="Q3201" s="116">
        <v>552.32851500537299</v>
      </c>
      <c r="R3201" s="116">
        <v>1310</v>
      </c>
      <c r="S3201" s="116" t="s">
        <v>318</v>
      </c>
      <c r="T3201" s="116">
        <v>1310</v>
      </c>
      <c r="U3201" s="116" t="s">
        <v>268</v>
      </c>
      <c r="V3201" s="116" t="s">
        <v>268</v>
      </c>
      <c r="Z3201" s="116">
        <v>0</v>
      </c>
      <c r="AA3201" s="116">
        <v>1</v>
      </c>
      <c r="AB3201" s="116">
        <v>1.4317146767412301</v>
      </c>
      <c r="AC3201" s="116">
        <v>0.23009248545705999</v>
      </c>
      <c r="AD3201" s="116">
        <v>552.32851500537299</v>
      </c>
      <c r="AF3201" s="116">
        <v>-1</v>
      </c>
      <c r="AG3201" s="116">
        <v>-1</v>
      </c>
      <c r="AH3201" s="116">
        <v>-1</v>
      </c>
      <c r="AI3201" s="116">
        <v>-1</v>
      </c>
      <c r="AJ3201" s="116">
        <v>0</v>
      </c>
      <c r="AM3201" s="116" t="s">
        <v>319</v>
      </c>
      <c r="AN3201" s="116">
        <v>-1</v>
      </c>
      <c r="AQ3201" s="116">
        <v>778</v>
      </c>
      <c r="AR3201" s="116" t="s">
        <v>329</v>
      </c>
      <c r="AS3201" s="116" t="s">
        <v>250</v>
      </c>
      <c r="AT3201" s="116" t="s">
        <v>268</v>
      </c>
      <c r="AV3201" s="116">
        <v>96.095112525171899</v>
      </c>
      <c r="AW3201" s="116">
        <v>0.44795499999999999</v>
      </c>
    </row>
    <row r="3202" spans="1:49" x14ac:dyDescent="0.25">
      <c r="A3202" s="127">
        <v>220000</v>
      </c>
      <c r="B3202" s="127">
        <v>850000</v>
      </c>
      <c r="C3202" s="127">
        <v>850000</v>
      </c>
      <c r="D3202" s="116" t="s">
        <v>314</v>
      </c>
      <c r="E3202" s="116" t="s">
        <v>315</v>
      </c>
      <c r="F3202" s="116" t="s">
        <v>316</v>
      </c>
      <c r="G3202" s="116" t="s">
        <v>317</v>
      </c>
      <c r="H3202" s="116">
        <v>0.36</v>
      </c>
      <c r="I3202" s="116">
        <v>0.57999999999999996</v>
      </c>
      <c r="J3202" s="116" t="s">
        <v>268</v>
      </c>
      <c r="K3202" s="116">
        <v>0.38968204719630001</v>
      </c>
      <c r="L3202" s="116">
        <v>3841.7064792417</v>
      </c>
      <c r="M3202" s="116">
        <v>11.043421552719099</v>
      </c>
      <c r="N3202" s="116">
        <v>1.89204548138314</v>
      </c>
      <c r="O3202" s="116">
        <v>4.3034231187153296</v>
      </c>
      <c r="P3202" s="116">
        <v>0.73729615657389003</v>
      </c>
      <c r="Q3202" s="116">
        <v>1497.0440455582</v>
      </c>
      <c r="R3202" s="116">
        <v>1210</v>
      </c>
      <c r="S3202" s="116" t="s">
        <v>318</v>
      </c>
      <c r="T3202" s="116">
        <v>1210</v>
      </c>
      <c r="U3202" s="116" t="s">
        <v>268</v>
      </c>
      <c r="V3202" s="116" t="s">
        <v>268</v>
      </c>
      <c r="Z3202" s="116">
        <v>0</v>
      </c>
      <c r="AA3202" s="116">
        <v>1</v>
      </c>
      <c r="AB3202" s="116">
        <v>4.3034231187153296</v>
      </c>
      <c r="AC3202" s="116">
        <v>0.73729615657389003</v>
      </c>
      <c r="AD3202" s="116">
        <v>1497.0440455582</v>
      </c>
      <c r="AF3202" s="116">
        <v>-1</v>
      </c>
      <c r="AG3202" s="116">
        <v>-1</v>
      </c>
      <c r="AH3202" s="116">
        <v>-1</v>
      </c>
      <c r="AI3202" s="116">
        <v>-1</v>
      </c>
      <c r="AJ3202" s="116">
        <v>0</v>
      </c>
      <c r="AM3202" s="116" t="s">
        <v>319</v>
      </c>
      <c r="AN3202" s="116">
        <v>-1</v>
      </c>
      <c r="AQ3202" s="116">
        <v>778</v>
      </c>
      <c r="AR3202" s="116" t="s">
        <v>329</v>
      </c>
      <c r="AS3202" s="116" t="s">
        <v>250</v>
      </c>
      <c r="AT3202" s="116" t="s">
        <v>268</v>
      </c>
      <c r="AV3202" s="116">
        <v>199.861204669095</v>
      </c>
      <c r="AW3202" s="116">
        <v>1.2141476443999999</v>
      </c>
    </row>
    <row r="3203" spans="1:49" x14ac:dyDescent="0.25">
      <c r="A3203" s="127">
        <v>220000</v>
      </c>
      <c r="B3203" s="127">
        <v>850000</v>
      </c>
      <c r="C3203" s="127">
        <v>850000</v>
      </c>
      <c r="D3203" s="116" t="s">
        <v>314</v>
      </c>
      <c r="E3203" s="116" t="s">
        <v>315</v>
      </c>
      <c r="F3203" s="116" t="s">
        <v>316</v>
      </c>
      <c r="G3203" s="116" t="s">
        <v>317</v>
      </c>
      <c r="H3203" s="116">
        <v>0.36</v>
      </c>
      <c r="I3203" s="116">
        <v>0.57999999999999996</v>
      </c>
      <c r="J3203" s="116" t="s">
        <v>268</v>
      </c>
      <c r="K3203" s="116">
        <v>0.17414140156675001</v>
      </c>
      <c r="L3203" s="116">
        <v>3841.7064792417</v>
      </c>
      <c r="M3203" s="116">
        <v>11.043421552719099</v>
      </c>
      <c r="N3203" s="116">
        <v>1.89204548138314</v>
      </c>
      <c r="O3203" s="116">
        <v>1.9231169072829799</v>
      </c>
      <c r="P3203" s="116">
        <v>0.32948345195610002</v>
      </c>
      <c r="Q3203" s="116">
        <v>669.00015070322195</v>
      </c>
      <c r="R3203" s="116">
        <v>1310</v>
      </c>
      <c r="S3203" s="116" t="s">
        <v>318</v>
      </c>
      <c r="T3203" s="116">
        <v>1310</v>
      </c>
      <c r="U3203" s="116" t="s">
        <v>268</v>
      </c>
      <c r="V3203" s="116" t="s">
        <v>268</v>
      </c>
      <c r="Z3203" s="116">
        <v>0</v>
      </c>
      <c r="AA3203" s="116">
        <v>1</v>
      </c>
      <c r="AB3203" s="116">
        <v>1.9231169072829799</v>
      </c>
      <c r="AC3203" s="116">
        <v>0.32948345195610002</v>
      </c>
      <c r="AD3203" s="116">
        <v>669.00015070322195</v>
      </c>
      <c r="AF3203" s="116">
        <v>-1</v>
      </c>
      <c r="AG3203" s="116">
        <v>-1</v>
      </c>
      <c r="AH3203" s="116">
        <v>-1</v>
      </c>
      <c r="AI3203" s="116">
        <v>-1</v>
      </c>
      <c r="AJ3203" s="116">
        <v>0</v>
      </c>
      <c r="AM3203" s="116" t="s">
        <v>319</v>
      </c>
      <c r="AN3203" s="116">
        <v>-1</v>
      </c>
      <c r="AQ3203" s="116">
        <v>778</v>
      </c>
      <c r="AR3203" s="116" t="s">
        <v>329</v>
      </c>
      <c r="AS3203" s="116" t="s">
        <v>250</v>
      </c>
      <c r="AT3203" s="116" t="s">
        <v>268</v>
      </c>
      <c r="AV3203" s="116">
        <v>106.91859461138699</v>
      </c>
      <c r="AW3203" s="116">
        <v>0.54257919769999996</v>
      </c>
    </row>
    <row r="3204" spans="1:49" x14ac:dyDescent="0.25">
      <c r="A3204" s="127">
        <v>220000</v>
      </c>
      <c r="B3204" s="127">
        <v>850000</v>
      </c>
      <c r="C3204" s="127">
        <v>850000</v>
      </c>
      <c r="D3204" s="116" t="s">
        <v>314</v>
      </c>
      <c r="E3204" s="116" t="s">
        <v>315</v>
      </c>
      <c r="F3204" s="116" t="s">
        <v>316</v>
      </c>
      <c r="G3204" s="116" t="s">
        <v>317</v>
      </c>
      <c r="H3204" s="116">
        <v>0.36</v>
      </c>
      <c r="I3204" s="116">
        <v>0.57999999999999996</v>
      </c>
      <c r="J3204" s="116" t="s">
        <v>268</v>
      </c>
      <c r="K3204" s="116">
        <v>5.3940005019920002E-2</v>
      </c>
      <c r="L3204" s="116">
        <v>3841.7064792417</v>
      </c>
      <c r="M3204" s="116">
        <v>11.043421552719099</v>
      </c>
      <c r="N3204" s="116">
        <v>1.89204548138314</v>
      </c>
      <c r="O3204" s="116">
        <v>0.59568221399084997</v>
      </c>
      <c r="P3204" s="116">
        <v>0.10205694276372999</v>
      </c>
      <c r="Q3204" s="116">
        <v>207.22166677538701</v>
      </c>
      <c r="R3204" s="116">
        <v>1310</v>
      </c>
      <c r="S3204" s="116" t="s">
        <v>318</v>
      </c>
      <c r="T3204" s="116">
        <v>1310</v>
      </c>
      <c r="U3204" s="116" t="s">
        <v>268</v>
      </c>
      <c r="V3204" s="116" t="s">
        <v>268</v>
      </c>
      <c r="Z3204" s="116">
        <v>0</v>
      </c>
      <c r="AA3204" s="116">
        <v>1</v>
      </c>
      <c r="AB3204" s="116">
        <v>0.59568221399084997</v>
      </c>
      <c r="AC3204" s="116">
        <v>0.10205694276372999</v>
      </c>
      <c r="AD3204" s="116">
        <v>207.22166677538701</v>
      </c>
      <c r="AF3204" s="116">
        <v>-1</v>
      </c>
      <c r="AG3204" s="116">
        <v>-1</v>
      </c>
      <c r="AH3204" s="116">
        <v>-1</v>
      </c>
      <c r="AI3204" s="116">
        <v>-1</v>
      </c>
      <c r="AJ3204" s="116">
        <v>0</v>
      </c>
      <c r="AM3204" s="116" t="s">
        <v>319</v>
      </c>
      <c r="AN3204" s="116">
        <v>-1</v>
      </c>
      <c r="AQ3204" s="116">
        <v>778</v>
      </c>
      <c r="AR3204" s="116" t="s">
        <v>329</v>
      </c>
      <c r="AS3204" s="116" t="s">
        <v>250</v>
      </c>
      <c r="AT3204" s="116" t="s">
        <v>268</v>
      </c>
      <c r="AV3204" s="116">
        <v>73.522063552107994</v>
      </c>
      <c r="AW3204" s="116">
        <v>0.1680629901</v>
      </c>
    </row>
    <row r="3205" spans="1:49" x14ac:dyDescent="0.25">
      <c r="A3205" s="127">
        <v>220000</v>
      </c>
      <c r="B3205" s="127">
        <v>850000</v>
      </c>
      <c r="C3205" s="127">
        <v>850000</v>
      </c>
      <c r="D3205" s="116" t="s">
        <v>314</v>
      </c>
      <c r="E3205" s="116" t="s">
        <v>315</v>
      </c>
      <c r="F3205" s="116" t="s">
        <v>316</v>
      </c>
      <c r="G3205" s="116" t="s">
        <v>317</v>
      </c>
      <c r="H3205" s="116">
        <v>0.36</v>
      </c>
      <c r="I3205" s="116">
        <v>0.57999999999999996</v>
      </c>
      <c r="J3205" s="116" t="s">
        <v>268</v>
      </c>
      <c r="K3205" s="116">
        <v>0.26422966350739002</v>
      </c>
      <c r="L3205" s="116">
        <v>3878.30057479585</v>
      </c>
      <c r="M3205" s="116">
        <v>10.536310994906099</v>
      </c>
      <c r="N3205" s="116">
        <v>1.8458041039356801</v>
      </c>
      <c r="O3205" s="116">
        <v>2.7840059087932998</v>
      </c>
      <c r="P3205" s="116">
        <v>0.48771619728349003</v>
      </c>
      <c r="Q3205" s="116">
        <v>1024.7620558588301</v>
      </c>
      <c r="R3205" s="116">
        <v>1210</v>
      </c>
      <c r="S3205" s="116" t="s">
        <v>318</v>
      </c>
      <c r="T3205" s="116">
        <v>1210</v>
      </c>
      <c r="U3205" s="116" t="s">
        <v>268</v>
      </c>
      <c r="V3205" s="116" t="s">
        <v>268</v>
      </c>
      <c r="Z3205" s="116">
        <v>0</v>
      </c>
      <c r="AA3205" s="116">
        <v>1</v>
      </c>
      <c r="AB3205" s="116">
        <v>2.7840059087932998</v>
      </c>
      <c r="AC3205" s="116">
        <v>0.48771619728349003</v>
      </c>
      <c r="AD3205" s="116">
        <v>1024.7620558588301</v>
      </c>
      <c r="AF3205" s="116">
        <v>-1</v>
      </c>
      <c r="AG3205" s="116">
        <v>-1</v>
      </c>
      <c r="AH3205" s="116">
        <v>-1</v>
      </c>
      <c r="AI3205" s="116">
        <v>-1</v>
      </c>
      <c r="AJ3205" s="116">
        <v>0</v>
      </c>
      <c r="AM3205" s="116" t="s">
        <v>319</v>
      </c>
      <c r="AN3205" s="116">
        <v>-1</v>
      </c>
      <c r="AQ3205" s="116">
        <v>778</v>
      </c>
      <c r="AR3205" s="116" t="s">
        <v>329</v>
      </c>
      <c r="AS3205" s="116" t="s">
        <v>250</v>
      </c>
      <c r="AT3205" s="116" t="s">
        <v>268</v>
      </c>
      <c r="AV3205" s="116">
        <v>142.79217090026901</v>
      </c>
      <c r="AW3205" s="116">
        <v>0.83111277849999998</v>
      </c>
    </row>
    <row r="3206" spans="1:49" x14ac:dyDescent="0.25">
      <c r="A3206" s="127">
        <v>220000</v>
      </c>
      <c r="B3206" s="127">
        <v>850000</v>
      </c>
      <c r="C3206" s="127">
        <v>850000</v>
      </c>
      <c r="D3206" s="116" t="s">
        <v>314</v>
      </c>
      <c r="E3206" s="116" t="s">
        <v>315</v>
      </c>
      <c r="F3206" s="116" t="s">
        <v>316</v>
      </c>
      <c r="G3206" s="116" t="s">
        <v>317</v>
      </c>
      <c r="H3206" s="116">
        <v>0.36</v>
      </c>
      <c r="I3206" s="116">
        <v>0.57999999999999996</v>
      </c>
      <c r="J3206" s="116" t="s">
        <v>268</v>
      </c>
      <c r="K3206" s="116">
        <v>9.0641239810239999E-2</v>
      </c>
      <c r="L3206" s="116">
        <v>3878.30057479585</v>
      </c>
      <c r="M3206" s="116">
        <v>10.536310994906099</v>
      </c>
      <c r="N3206" s="116">
        <v>1.8458041039356801</v>
      </c>
      <c r="O3206" s="116">
        <v>0.95502429160464997</v>
      </c>
      <c r="P3206" s="116">
        <v>0.16730597242757</v>
      </c>
      <c r="Q3206" s="116">
        <v>351.53397245629702</v>
      </c>
      <c r="R3206" s="116">
        <v>1310</v>
      </c>
      <c r="S3206" s="116" t="s">
        <v>318</v>
      </c>
      <c r="T3206" s="116">
        <v>1310</v>
      </c>
      <c r="U3206" s="116" t="s">
        <v>268</v>
      </c>
      <c r="V3206" s="116" t="s">
        <v>268</v>
      </c>
      <c r="Z3206" s="116">
        <v>0</v>
      </c>
      <c r="AA3206" s="116">
        <v>1</v>
      </c>
      <c r="AB3206" s="116">
        <v>0.95502429160464997</v>
      </c>
      <c r="AC3206" s="116">
        <v>0.16730597242757</v>
      </c>
      <c r="AD3206" s="116">
        <v>351.533972456296</v>
      </c>
      <c r="AF3206" s="116">
        <v>-1</v>
      </c>
      <c r="AG3206" s="116">
        <v>-1</v>
      </c>
      <c r="AH3206" s="116">
        <v>-1</v>
      </c>
      <c r="AI3206" s="116">
        <v>-1</v>
      </c>
      <c r="AJ3206" s="116">
        <v>0</v>
      </c>
      <c r="AM3206" s="116" t="s">
        <v>319</v>
      </c>
      <c r="AN3206" s="116">
        <v>-1</v>
      </c>
      <c r="AQ3206" s="116">
        <v>778</v>
      </c>
      <c r="AR3206" s="116" t="s">
        <v>329</v>
      </c>
      <c r="AS3206" s="116" t="s">
        <v>250</v>
      </c>
      <c r="AT3206" s="116" t="s">
        <v>268</v>
      </c>
      <c r="AV3206" s="116">
        <v>77.9963475798058</v>
      </c>
      <c r="AW3206" s="116">
        <v>0.28510460050000003</v>
      </c>
    </row>
    <row r="3207" spans="1:49" x14ac:dyDescent="0.25">
      <c r="A3207" s="127">
        <v>220000</v>
      </c>
      <c r="B3207" s="127">
        <v>850000</v>
      </c>
      <c r="C3207" s="127">
        <v>850000</v>
      </c>
      <c r="D3207" s="116" t="s">
        <v>314</v>
      </c>
      <c r="E3207" s="116" t="s">
        <v>315</v>
      </c>
      <c r="F3207" s="116" t="s">
        <v>316</v>
      </c>
      <c r="G3207" s="116" t="s">
        <v>317</v>
      </c>
      <c r="H3207" s="116">
        <v>0.36</v>
      </c>
      <c r="I3207" s="116">
        <v>0.57999999999999996</v>
      </c>
      <c r="J3207" s="116" t="s">
        <v>268</v>
      </c>
      <c r="K3207" s="116">
        <v>0.19116931026089001</v>
      </c>
      <c r="L3207" s="116">
        <v>3878.30057479585</v>
      </c>
      <c r="M3207" s="116">
        <v>10.536310994906099</v>
      </c>
      <c r="N3207" s="116">
        <v>1.8458041039356801</v>
      </c>
      <c r="O3207" s="116">
        <v>2.0142193055904398</v>
      </c>
      <c r="P3207" s="116">
        <v>0.3528610974261</v>
      </c>
      <c r="Q3207" s="116">
        <v>741.41204586813603</v>
      </c>
      <c r="R3207" s="116">
        <v>1310</v>
      </c>
      <c r="S3207" s="116" t="s">
        <v>318</v>
      </c>
      <c r="T3207" s="116">
        <v>1310</v>
      </c>
      <c r="U3207" s="116" t="s">
        <v>268</v>
      </c>
      <c r="V3207" s="116" t="s">
        <v>268</v>
      </c>
      <c r="Z3207" s="116">
        <v>0</v>
      </c>
      <c r="AA3207" s="116">
        <v>1</v>
      </c>
      <c r="AB3207" s="116">
        <v>2.0142193055904398</v>
      </c>
      <c r="AC3207" s="116">
        <v>0.3528610974261</v>
      </c>
      <c r="AD3207" s="116">
        <v>741.41204586813603</v>
      </c>
      <c r="AF3207" s="116">
        <v>-1</v>
      </c>
      <c r="AG3207" s="116">
        <v>-1</v>
      </c>
      <c r="AH3207" s="116">
        <v>-1</v>
      </c>
      <c r="AI3207" s="116">
        <v>-1</v>
      </c>
      <c r="AJ3207" s="116">
        <v>0</v>
      </c>
      <c r="AM3207" s="116" t="s">
        <v>319</v>
      </c>
      <c r="AN3207" s="116">
        <v>-1</v>
      </c>
      <c r="AQ3207" s="116">
        <v>778</v>
      </c>
      <c r="AR3207" s="116" t="s">
        <v>329</v>
      </c>
      <c r="AS3207" s="116" t="s">
        <v>250</v>
      </c>
      <c r="AT3207" s="116" t="s">
        <v>268</v>
      </c>
      <c r="AV3207" s="116">
        <v>113.620826844953</v>
      </c>
      <c r="AW3207" s="116">
        <v>0.60130741759999995</v>
      </c>
    </row>
    <row r="3208" spans="1:49" x14ac:dyDescent="0.25">
      <c r="A3208" s="127">
        <v>220000</v>
      </c>
      <c r="B3208" s="127">
        <v>850000</v>
      </c>
      <c r="C3208" s="127">
        <v>850000</v>
      </c>
      <c r="D3208" s="116" t="s">
        <v>314</v>
      </c>
      <c r="E3208" s="116" t="s">
        <v>315</v>
      </c>
      <c r="F3208" s="116" t="s">
        <v>316</v>
      </c>
      <c r="G3208" s="116" t="s">
        <v>317</v>
      </c>
      <c r="H3208" s="116">
        <v>0.36</v>
      </c>
      <c r="I3208" s="116">
        <v>0.57999999999999996</v>
      </c>
      <c r="J3208" s="116" t="s">
        <v>268</v>
      </c>
      <c r="K3208" s="116">
        <v>3.8439955064379999E-2</v>
      </c>
      <c r="L3208" s="116">
        <v>3878.30057479585</v>
      </c>
      <c r="M3208" s="116">
        <v>10.536310994906099</v>
      </c>
      <c r="N3208" s="116">
        <v>1.8458041039356801</v>
      </c>
      <c r="O3208" s="116">
        <v>0.40501532118860001</v>
      </c>
      <c r="P3208" s="116">
        <v>7.0952626812939998E-2</v>
      </c>
      <c r="Q3208" s="116">
        <v>149.08169982133799</v>
      </c>
      <c r="R3208" s="116">
        <v>1310</v>
      </c>
      <c r="S3208" s="116" t="s">
        <v>318</v>
      </c>
      <c r="T3208" s="116">
        <v>1310</v>
      </c>
      <c r="U3208" s="116" t="s">
        <v>268</v>
      </c>
      <c r="V3208" s="116" t="s">
        <v>268</v>
      </c>
      <c r="Z3208" s="116">
        <v>0</v>
      </c>
      <c r="AA3208" s="116">
        <v>1</v>
      </c>
      <c r="AB3208" s="116">
        <v>0.40501532118860001</v>
      </c>
      <c r="AC3208" s="116">
        <v>7.0952626812939998E-2</v>
      </c>
      <c r="AD3208" s="116">
        <v>149.08169982133899</v>
      </c>
      <c r="AF3208" s="116">
        <v>-1</v>
      </c>
      <c r="AG3208" s="116">
        <v>-1</v>
      </c>
      <c r="AH3208" s="116">
        <v>-1</v>
      </c>
      <c r="AI3208" s="116">
        <v>-1</v>
      </c>
      <c r="AJ3208" s="116">
        <v>0</v>
      </c>
      <c r="AM3208" s="116" t="s">
        <v>319</v>
      </c>
      <c r="AN3208" s="116">
        <v>-1</v>
      </c>
      <c r="AQ3208" s="116">
        <v>778</v>
      </c>
      <c r="AR3208" s="116" t="s">
        <v>329</v>
      </c>
      <c r="AS3208" s="116" t="s">
        <v>250</v>
      </c>
      <c r="AT3208" s="116" t="s">
        <v>268</v>
      </c>
      <c r="AV3208" s="116">
        <v>63.527895855763703</v>
      </c>
      <c r="AW3208" s="116">
        <v>0.12090973219999999</v>
      </c>
    </row>
    <row r="3209" spans="1:49" x14ac:dyDescent="0.25">
      <c r="A3209" s="127">
        <v>220000</v>
      </c>
      <c r="B3209" s="127">
        <v>850000</v>
      </c>
      <c r="C3209" s="127">
        <v>850000</v>
      </c>
      <c r="D3209" s="116" t="s">
        <v>314</v>
      </c>
      <c r="E3209" s="116" t="s">
        <v>315</v>
      </c>
      <c r="F3209" s="116" t="s">
        <v>316</v>
      </c>
      <c r="G3209" s="116" t="s">
        <v>317</v>
      </c>
      <c r="H3209" s="116">
        <v>0.36</v>
      </c>
      <c r="I3209" s="116">
        <v>0.57999999999999996</v>
      </c>
      <c r="J3209" s="116" t="s">
        <v>268</v>
      </c>
      <c r="K3209" s="116">
        <v>3.3283284909919997E-2</v>
      </c>
      <c r="L3209" s="116">
        <v>3878.30057479585</v>
      </c>
      <c r="M3209" s="116">
        <v>10.536310994906099</v>
      </c>
      <c r="N3209" s="116">
        <v>1.8458041039356801</v>
      </c>
      <c r="O3209" s="116">
        <v>0.35068304074305001</v>
      </c>
      <c r="P3209" s="116">
        <v>6.1434423879199999E-2</v>
      </c>
      <c r="Q3209" s="116">
        <v>129.08258299726299</v>
      </c>
      <c r="R3209" s="116">
        <v>1310</v>
      </c>
      <c r="S3209" s="116" t="s">
        <v>318</v>
      </c>
      <c r="T3209" s="116">
        <v>1310</v>
      </c>
      <c r="U3209" s="116" t="s">
        <v>268</v>
      </c>
      <c r="V3209" s="116" t="s">
        <v>268</v>
      </c>
      <c r="Z3209" s="116">
        <v>0</v>
      </c>
      <c r="AA3209" s="116">
        <v>1</v>
      </c>
      <c r="AB3209" s="116">
        <v>0.35068304074305001</v>
      </c>
      <c r="AC3209" s="116">
        <v>6.1434423879199999E-2</v>
      </c>
      <c r="AD3209" s="116">
        <v>129.08258299726299</v>
      </c>
      <c r="AF3209" s="116">
        <v>-1</v>
      </c>
      <c r="AG3209" s="116">
        <v>-1</v>
      </c>
      <c r="AH3209" s="116">
        <v>-1</v>
      </c>
      <c r="AI3209" s="116">
        <v>-1</v>
      </c>
      <c r="AJ3209" s="116">
        <v>0</v>
      </c>
      <c r="AM3209" s="116" t="s">
        <v>319</v>
      </c>
      <c r="AN3209" s="116">
        <v>-1</v>
      </c>
      <c r="AQ3209" s="116">
        <v>778</v>
      </c>
      <c r="AR3209" s="116" t="s">
        <v>329</v>
      </c>
      <c r="AS3209" s="116" t="s">
        <v>250</v>
      </c>
      <c r="AT3209" s="116" t="s">
        <v>268</v>
      </c>
      <c r="AV3209" s="116">
        <v>59.673332379797699</v>
      </c>
      <c r="AW3209" s="116">
        <v>0.1046898483</v>
      </c>
    </row>
    <row r="3210" spans="1:49" x14ac:dyDescent="0.25">
      <c r="A3210" s="127">
        <v>220000</v>
      </c>
      <c r="B3210" s="127">
        <v>850000</v>
      </c>
      <c r="C3210" s="127">
        <v>850000</v>
      </c>
      <c r="D3210" s="116" t="s">
        <v>314</v>
      </c>
      <c r="E3210" s="116" t="s">
        <v>315</v>
      </c>
      <c r="F3210" s="116" t="s">
        <v>316</v>
      </c>
      <c r="G3210" s="116" t="s">
        <v>317</v>
      </c>
      <c r="H3210" s="116">
        <v>0.36</v>
      </c>
      <c r="I3210" s="116">
        <v>0.57999999999999996</v>
      </c>
      <c r="J3210" s="116" t="s">
        <v>268</v>
      </c>
      <c r="K3210" s="116">
        <v>0.36279998669407998</v>
      </c>
      <c r="L3210" s="116">
        <v>3840.9184595358902</v>
      </c>
      <c r="M3210" s="116">
        <v>11.1111404467547</v>
      </c>
      <c r="N3210" s="116">
        <v>1.92870486109794</v>
      </c>
      <c r="O3210" s="116">
        <v>4.0311216062387603</v>
      </c>
      <c r="P3210" s="116">
        <v>0.69973409794315</v>
      </c>
      <c r="Q3210" s="116">
        <v>1393.4851660126899</v>
      </c>
      <c r="R3210" s="116">
        <v>1210</v>
      </c>
      <c r="S3210" s="116" t="s">
        <v>318</v>
      </c>
      <c r="T3210" s="116">
        <v>1210</v>
      </c>
      <c r="U3210" s="116" t="s">
        <v>268</v>
      </c>
      <c r="V3210" s="116" t="s">
        <v>268</v>
      </c>
      <c r="Z3210" s="116">
        <v>0</v>
      </c>
      <c r="AA3210" s="116">
        <v>1</v>
      </c>
      <c r="AB3210" s="116">
        <v>4.0311216062387603</v>
      </c>
      <c r="AC3210" s="116">
        <v>0.69973409794315</v>
      </c>
      <c r="AD3210" s="116">
        <v>1393.4851660126899</v>
      </c>
      <c r="AF3210" s="116">
        <v>-1</v>
      </c>
      <c r="AG3210" s="116">
        <v>-1</v>
      </c>
      <c r="AH3210" s="116">
        <v>-1</v>
      </c>
      <c r="AI3210" s="116">
        <v>-1</v>
      </c>
      <c r="AJ3210" s="116">
        <v>0</v>
      </c>
      <c r="AM3210" s="116" t="s">
        <v>319</v>
      </c>
      <c r="AN3210" s="116">
        <v>-1</v>
      </c>
      <c r="AQ3210" s="116">
        <v>778</v>
      </c>
      <c r="AR3210" s="116" t="s">
        <v>329</v>
      </c>
      <c r="AS3210" s="116" t="s">
        <v>250</v>
      </c>
      <c r="AT3210" s="116" t="s">
        <v>268</v>
      </c>
      <c r="AV3210" s="116">
        <v>199.46340485317</v>
      </c>
      <c r="AW3210" s="116">
        <v>1.1301582855000001</v>
      </c>
    </row>
    <row r="3211" spans="1:49" x14ac:dyDescent="0.25">
      <c r="A3211" s="127">
        <v>220000</v>
      </c>
      <c r="B3211" s="127">
        <v>850000</v>
      </c>
      <c r="C3211" s="127">
        <v>850000</v>
      </c>
      <c r="D3211" s="116" t="s">
        <v>314</v>
      </c>
      <c r="E3211" s="116" t="s">
        <v>315</v>
      </c>
      <c r="F3211" s="116" t="s">
        <v>316</v>
      </c>
      <c r="G3211" s="116" t="s">
        <v>317</v>
      </c>
      <c r="H3211" s="116">
        <v>0.36</v>
      </c>
      <c r="I3211" s="116">
        <v>0.57999999999999996</v>
      </c>
      <c r="J3211" s="116" t="s">
        <v>332</v>
      </c>
      <c r="K3211" s="116">
        <v>1.3229420184E-3</v>
      </c>
      <c r="L3211" s="116">
        <v>3840.9184595358902</v>
      </c>
      <c r="M3211" s="116">
        <v>11.1111404467547</v>
      </c>
      <c r="N3211" s="116">
        <v>1.92870486109794</v>
      </c>
      <c r="O3211" s="116">
        <v>1.469939456937E-2</v>
      </c>
      <c r="P3211" s="116">
        <v>2.5515647018399998E-3</v>
      </c>
      <c r="Q3211" s="116">
        <v>5.0813124193759096</v>
      </c>
      <c r="R3211" s="116">
        <v>1210</v>
      </c>
      <c r="S3211" s="116" t="s">
        <v>318</v>
      </c>
      <c r="T3211" s="116">
        <v>1210</v>
      </c>
      <c r="U3211" s="116" t="s">
        <v>333</v>
      </c>
      <c r="V3211" s="116" t="s">
        <v>332</v>
      </c>
      <c r="Z3211" s="116">
        <v>0</v>
      </c>
      <c r="AA3211" s="116">
        <v>1</v>
      </c>
      <c r="AB3211" s="116">
        <v>1.469939456937E-2</v>
      </c>
      <c r="AC3211" s="116">
        <v>2.5515647018399998E-3</v>
      </c>
      <c r="AD3211" s="116">
        <v>5.0813124193771397</v>
      </c>
      <c r="AF3211" s="116">
        <v>-1</v>
      </c>
      <c r="AG3211" s="116">
        <v>-1</v>
      </c>
      <c r="AH3211" s="116">
        <v>-1</v>
      </c>
      <c r="AI3211" s="116">
        <v>-1</v>
      </c>
      <c r="AJ3211" s="116">
        <v>0</v>
      </c>
      <c r="AM3211" s="116" t="s">
        <v>319</v>
      </c>
      <c r="AN3211" s="116">
        <v>-1</v>
      </c>
      <c r="AQ3211" s="116">
        <v>778</v>
      </c>
      <c r="AR3211" s="116" t="s">
        <v>329</v>
      </c>
      <c r="AS3211" s="116" t="s">
        <v>250</v>
      </c>
      <c r="AT3211" s="116" t="s">
        <v>268</v>
      </c>
      <c r="AV3211" s="116">
        <v>40.085011081583701</v>
      </c>
      <c r="AW3211" s="116">
        <v>4.1210969000000002E-3</v>
      </c>
    </row>
    <row r="3212" spans="1:49" x14ac:dyDescent="0.25">
      <c r="A3212" s="127">
        <v>220000</v>
      </c>
      <c r="B3212" s="127">
        <v>850000</v>
      </c>
      <c r="C3212" s="127">
        <v>850000</v>
      </c>
      <c r="D3212" s="116" t="s">
        <v>314</v>
      </c>
      <c r="E3212" s="116" t="s">
        <v>315</v>
      </c>
      <c r="F3212" s="116" t="s">
        <v>316</v>
      </c>
      <c r="G3212" s="116" t="s">
        <v>317</v>
      </c>
      <c r="H3212" s="116">
        <v>0.36</v>
      </c>
      <c r="I3212" s="116">
        <v>0.57999999999999996</v>
      </c>
      <c r="J3212" s="116" t="s">
        <v>268</v>
      </c>
      <c r="K3212" s="116">
        <v>1.229320932569E-2</v>
      </c>
      <c r="L3212" s="116">
        <v>3840.9184595358902</v>
      </c>
      <c r="M3212" s="116">
        <v>11.1111404467547</v>
      </c>
      <c r="N3212" s="116">
        <v>1.92870486109794</v>
      </c>
      <c r="O3212" s="116">
        <v>0.13659157535909999</v>
      </c>
      <c r="P3212" s="116">
        <v>2.3709972584950001E-2</v>
      </c>
      <c r="Q3212" s="116">
        <v>47.217214625985299</v>
      </c>
      <c r="R3212" s="116">
        <v>1310</v>
      </c>
      <c r="S3212" s="116" t="s">
        <v>318</v>
      </c>
      <c r="T3212" s="116">
        <v>1310</v>
      </c>
      <c r="U3212" s="116" t="s">
        <v>268</v>
      </c>
      <c r="V3212" s="116" t="s">
        <v>268</v>
      </c>
      <c r="Z3212" s="116">
        <v>0</v>
      </c>
      <c r="AA3212" s="116">
        <v>1</v>
      </c>
      <c r="AB3212" s="116">
        <v>0.13659157535909999</v>
      </c>
      <c r="AC3212" s="116">
        <v>2.3709972584950001E-2</v>
      </c>
      <c r="AD3212" s="116">
        <v>47.217214625985299</v>
      </c>
      <c r="AF3212" s="116">
        <v>-1</v>
      </c>
      <c r="AG3212" s="116">
        <v>-1</v>
      </c>
      <c r="AH3212" s="116">
        <v>-1</v>
      </c>
      <c r="AI3212" s="116">
        <v>-1</v>
      </c>
      <c r="AJ3212" s="116">
        <v>0</v>
      </c>
      <c r="AM3212" s="116" t="s">
        <v>319</v>
      </c>
      <c r="AN3212" s="116">
        <v>-1</v>
      </c>
      <c r="AQ3212" s="116">
        <v>778</v>
      </c>
      <c r="AR3212" s="116" t="s">
        <v>329</v>
      </c>
      <c r="AS3212" s="116" t="s">
        <v>250</v>
      </c>
      <c r="AT3212" s="116" t="s">
        <v>268</v>
      </c>
      <c r="AV3212" s="116">
        <v>35.2058796707393</v>
      </c>
      <c r="AW3212" s="116">
        <v>3.8294578000000003E-2</v>
      </c>
    </row>
    <row r="3213" spans="1:49" x14ac:dyDescent="0.25">
      <c r="A3213" s="127">
        <v>220000</v>
      </c>
      <c r="B3213" s="127">
        <v>850000</v>
      </c>
      <c r="C3213" s="127">
        <v>850000</v>
      </c>
      <c r="D3213" s="116" t="s">
        <v>314</v>
      </c>
      <c r="E3213" s="116" t="s">
        <v>315</v>
      </c>
      <c r="F3213" s="116" t="s">
        <v>316</v>
      </c>
      <c r="G3213" s="116" t="s">
        <v>317</v>
      </c>
      <c r="H3213" s="116">
        <v>0.36</v>
      </c>
      <c r="I3213" s="116">
        <v>0.57999999999999996</v>
      </c>
      <c r="J3213" s="116" t="s">
        <v>332</v>
      </c>
      <c r="K3213" s="116">
        <v>3.8685091744E-4</v>
      </c>
      <c r="L3213" s="116">
        <v>3840.9184595358902</v>
      </c>
      <c r="M3213" s="116">
        <v>11.1111404467547</v>
      </c>
      <c r="N3213" s="116">
        <v>1.92870486109794</v>
      </c>
      <c r="O3213" s="116">
        <v>4.2983548756299998E-3</v>
      </c>
      <c r="P3213" s="116">
        <v>7.4612124498000003E-4</v>
      </c>
      <c r="Q3213" s="116">
        <v>1.48586282988369</v>
      </c>
      <c r="R3213" s="116">
        <v>1310</v>
      </c>
      <c r="S3213" s="116" t="s">
        <v>318</v>
      </c>
      <c r="T3213" s="116">
        <v>1310</v>
      </c>
      <c r="U3213" s="116" t="s">
        <v>333</v>
      </c>
      <c r="V3213" s="116" t="s">
        <v>332</v>
      </c>
      <c r="Z3213" s="116">
        <v>0</v>
      </c>
      <c r="AA3213" s="116">
        <v>1</v>
      </c>
      <c r="AB3213" s="116">
        <v>4.2983548756299998E-3</v>
      </c>
      <c r="AC3213" s="116">
        <v>7.4612124498000003E-4</v>
      </c>
      <c r="AD3213" s="116">
        <v>1.4858628298844001</v>
      </c>
      <c r="AF3213" s="116">
        <v>-1</v>
      </c>
      <c r="AG3213" s="116">
        <v>-1</v>
      </c>
      <c r="AH3213" s="116">
        <v>-1</v>
      </c>
      <c r="AI3213" s="116">
        <v>-1</v>
      </c>
      <c r="AJ3213" s="116">
        <v>0</v>
      </c>
      <c r="AM3213" s="116" t="s">
        <v>319</v>
      </c>
      <c r="AN3213" s="116">
        <v>-1</v>
      </c>
      <c r="AQ3213" s="116">
        <v>778</v>
      </c>
      <c r="AR3213" s="116" t="s">
        <v>329</v>
      </c>
      <c r="AS3213" s="116" t="s">
        <v>250</v>
      </c>
      <c r="AT3213" s="116" t="s">
        <v>268</v>
      </c>
      <c r="AV3213" s="116">
        <v>7.7548673467041498</v>
      </c>
      <c r="AW3213" s="116">
        <v>1.2050793000000001E-3</v>
      </c>
    </row>
    <row r="3214" spans="1:49" x14ac:dyDescent="0.25">
      <c r="A3214" s="127">
        <v>220000</v>
      </c>
      <c r="B3214" s="127">
        <v>850000</v>
      </c>
      <c r="C3214" s="127">
        <v>850000</v>
      </c>
      <c r="D3214" s="116" t="s">
        <v>314</v>
      </c>
      <c r="E3214" s="116" t="s">
        <v>315</v>
      </c>
      <c r="F3214" s="116" t="s">
        <v>316</v>
      </c>
      <c r="G3214" s="116" t="s">
        <v>317</v>
      </c>
      <c r="H3214" s="116">
        <v>0.36</v>
      </c>
      <c r="I3214" s="116">
        <v>0.57999999999999996</v>
      </c>
      <c r="J3214" s="116" t="s">
        <v>268</v>
      </c>
      <c r="K3214" s="116">
        <v>0.11927621658834001</v>
      </c>
      <c r="L3214" s="116">
        <v>3840.9184595358902</v>
      </c>
      <c r="M3214" s="116">
        <v>11.1111404467547</v>
      </c>
      <c r="N3214" s="116">
        <v>1.92870486109794</v>
      </c>
      <c r="O3214" s="116">
        <v>1.3252947944706699</v>
      </c>
      <c r="P3214" s="116">
        <v>0.23004861874731</v>
      </c>
      <c r="Q3214" s="116">
        <v>458.13022207778698</v>
      </c>
      <c r="R3214" s="116">
        <v>1310</v>
      </c>
      <c r="S3214" s="116" t="s">
        <v>318</v>
      </c>
      <c r="T3214" s="116">
        <v>1310</v>
      </c>
      <c r="U3214" s="116" t="s">
        <v>268</v>
      </c>
      <c r="V3214" s="116" t="s">
        <v>268</v>
      </c>
      <c r="Z3214" s="116">
        <v>0</v>
      </c>
      <c r="AA3214" s="116">
        <v>1</v>
      </c>
      <c r="AB3214" s="116">
        <v>1.3252947944706699</v>
      </c>
      <c r="AC3214" s="116">
        <v>0.23004861874731</v>
      </c>
      <c r="AD3214" s="116">
        <v>458.13022207778698</v>
      </c>
      <c r="AF3214" s="116">
        <v>-1</v>
      </c>
      <c r="AG3214" s="116">
        <v>-1</v>
      </c>
      <c r="AH3214" s="116">
        <v>-1</v>
      </c>
      <c r="AI3214" s="116">
        <v>-1</v>
      </c>
      <c r="AJ3214" s="116">
        <v>0</v>
      </c>
      <c r="AM3214" s="116" t="s">
        <v>319</v>
      </c>
      <c r="AN3214" s="116">
        <v>-1</v>
      </c>
      <c r="AQ3214" s="116">
        <v>778</v>
      </c>
      <c r="AR3214" s="116" t="s">
        <v>329</v>
      </c>
      <c r="AS3214" s="116" t="s">
        <v>250</v>
      </c>
      <c r="AT3214" s="116" t="s">
        <v>268</v>
      </c>
      <c r="AV3214" s="116">
        <v>89.454908336032304</v>
      </c>
      <c r="AW3214" s="116">
        <v>0.37155735769999998</v>
      </c>
    </row>
    <row r="3215" spans="1:49" x14ac:dyDescent="0.25">
      <c r="A3215" s="127">
        <v>220000</v>
      </c>
      <c r="B3215" s="127">
        <v>850000</v>
      </c>
      <c r="C3215" s="127">
        <v>850000</v>
      </c>
      <c r="D3215" s="116" t="s">
        <v>314</v>
      </c>
      <c r="E3215" s="116" t="s">
        <v>315</v>
      </c>
      <c r="F3215" s="116" t="s">
        <v>316</v>
      </c>
      <c r="G3215" s="116" t="s">
        <v>317</v>
      </c>
      <c r="H3215" s="116">
        <v>0.36</v>
      </c>
      <c r="I3215" s="116">
        <v>0.57999999999999996</v>
      </c>
      <c r="J3215" s="116" t="s">
        <v>332</v>
      </c>
      <c r="K3215" s="116">
        <v>9.4929881819999994E-5</v>
      </c>
      <c r="L3215" s="116">
        <v>3840.9184595358902</v>
      </c>
      <c r="M3215" s="116">
        <v>11.1111404467547</v>
      </c>
      <c r="N3215" s="116">
        <v>1.92870486109794</v>
      </c>
      <c r="O3215" s="116">
        <v>1.0547792495500001E-3</v>
      </c>
      <c r="P3215" s="116">
        <v>1.8309172452999999E-4</v>
      </c>
      <c r="Q3215" s="116">
        <v>0.36461793546319998</v>
      </c>
      <c r="R3215" s="116">
        <v>1310</v>
      </c>
      <c r="S3215" s="116" t="s">
        <v>318</v>
      </c>
      <c r="T3215" s="116">
        <v>1310</v>
      </c>
      <c r="U3215" s="116" t="s">
        <v>333</v>
      </c>
      <c r="V3215" s="116" t="s">
        <v>332</v>
      </c>
      <c r="Z3215" s="116">
        <v>0</v>
      </c>
      <c r="AA3215" s="116">
        <v>1</v>
      </c>
      <c r="AB3215" s="116">
        <v>1.0547792495500001E-3</v>
      </c>
      <c r="AC3215" s="116">
        <v>1.8309172452999999E-4</v>
      </c>
      <c r="AD3215" s="116">
        <v>0.36461793546155002</v>
      </c>
      <c r="AF3215" s="116">
        <v>-1</v>
      </c>
      <c r="AG3215" s="116">
        <v>-1</v>
      </c>
      <c r="AH3215" s="116">
        <v>-1</v>
      </c>
      <c r="AI3215" s="116">
        <v>-1</v>
      </c>
      <c r="AJ3215" s="116">
        <v>0</v>
      </c>
      <c r="AM3215" s="116" t="s">
        <v>319</v>
      </c>
      <c r="AN3215" s="116">
        <v>-1</v>
      </c>
      <c r="AQ3215" s="116">
        <v>778</v>
      </c>
      <c r="AR3215" s="116" t="s">
        <v>329</v>
      </c>
      <c r="AS3215" s="116" t="s">
        <v>250</v>
      </c>
      <c r="AT3215" s="116" t="s">
        <v>268</v>
      </c>
      <c r="AV3215" s="116">
        <v>13.9149631273709</v>
      </c>
      <c r="AW3215" s="116">
        <v>2.9571609999999999E-4</v>
      </c>
    </row>
    <row r="3216" spans="1:49" x14ac:dyDescent="0.25">
      <c r="A3216" s="127">
        <v>220000</v>
      </c>
      <c r="B3216" s="127">
        <v>850000</v>
      </c>
      <c r="C3216" s="127">
        <v>850000</v>
      </c>
      <c r="D3216" s="116" t="s">
        <v>314</v>
      </c>
      <c r="E3216" s="116" t="s">
        <v>315</v>
      </c>
      <c r="F3216" s="116" t="s">
        <v>316</v>
      </c>
      <c r="G3216" s="116" t="s">
        <v>317</v>
      </c>
      <c r="H3216" s="116">
        <v>0.36</v>
      </c>
      <c r="I3216" s="116">
        <v>0.57999999999999996</v>
      </c>
      <c r="J3216" s="116" t="s">
        <v>268</v>
      </c>
      <c r="K3216" s="116">
        <v>1.4319099549959999E-2</v>
      </c>
      <c r="L3216" s="116">
        <v>3840.9184595358902</v>
      </c>
      <c r="M3216" s="116">
        <v>11.1111404467547</v>
      </c>
      <c r="N3216" s="116">
        <v>1.92870486109794</v>
      </c>
      <c r="O3216" s="116">
        <v>0.15910152617070999</v>
      </c>
      <c r="P3216" s="116">
        <v>2.7617316908560001E-2</v>
      </c>
      <c r="Q3216" s="116">
        <v>54.998493785388803</v>
      </c>
      <c r="R3216" s="116">
        <v>1310</v>
      </c>
      <c r="S3216" s="116" t="s">
        <v>318</v>
      </c>
      <c r="T3216" s="116">
        <v>1310</v>
      </c>
      <c r="U3216" s="116" t="s">
        <v>268</v>
      </c>
      <c r="V3216" s="116" t="s">
        <v>268</v>
      </c>
      <c r="Z3216" s="116">
        <v>0</v>
      </c>
      <c r="AA3216" s="116">
        <v>1</v>
      </c>
      <c r="AB3216" s="116">
        <v>0.15910152617070999</v>
      </c>
      <c r="AC3216" s="116">
        <v>2.7617316908560001E-2</v>
      </c>
      <c r="AD3216" s="116">
        <v>54.998493785388803</v>
      </c>
      <c r="AF3216" s="116">
        <v>-1</v>
      </c>
      <c r="AG3216" s="116">
        <v>-1</v>
      </c>
      <c r="AH3216" s="116">
        <v>-1</v>
      </c>
      <c r="AI3216" s="116">
        <v>-1</v>
      </c>
      <c r="AJ3216" s="116">
        <v>0</v>
      </c>
      <c r="AM3216" s="116" t="s">
        <v>319</v>
      </c>
      <c r="AN3216" s="116">
        <v>-1</v>
      </c>
      <c r="AQ3216" s="116">
        <v>778</v>
      </c>
      <c r="AR3216" s="116" t="s">
        <v>329</v>
      </c>
      <c r="AS3216" s="116" t="s">
        <v>250</v>
      </c>
      <c r="AT3216" s="116" t="s">
        <v>268</v>
      </c>
      <c r="AV3216" s="116">
        <v>36.414424109798901</v>
      </c>
      <c r="AW3216" s="116">
        <v>4.4605428900000001E-2</v>
      </c>
    </row>
    <row r="3217" spans="1:49" x14ac:dyDescent="0.25">
      <c r="A3217" s="127">
        <v>220000</v>
      </c>
      <c r="B3217" s="127">
        <v>850000</v>
      </c>
      <c r="C3217" s="127">
        <v>850000</v>
      </c>
      <c r="D3217" s="116" t="s">
        <v>314</v>
      </c>
      <c r="E3217" s="116" t="s">
        <v>315</v>
      </c>
      <c r="F3217" s="116" t="s">
        <v>316</v>
      </c>
      <c r="G3217" s="116" t="s">
        <v>317</v>
      </c>
      <c r="H3217" s="116">
        <v>0.36</v>
      </c>
      <c r="I3217" s="116">
        <v>0.57999999999999996</v>
      </c>
      <c r="J3217" s="116" t="s">
        <v>268</v>
      </c>
      <c r="K3217" s="116">
        <v>0.10727021876119</v>
      </c>
      <c r="L3217" s="116">
        <v>3840.9184595358902</v>
      </c>
      <c r="M3217" s="116">
        <v>11.1111404467547</v>
      </c>
      <c r="N3217" s="116">
        <v>1.92870486109794</v>
      </c>
      <c r="O3217" s="116">
        <v>1.1918944664097499</v>
      </c>
      <c r="P3217" s="116">
        <v>0.20689259237575</v>
      </c>
      <c r="Q3217" s="116">
        <v>412.016163398331</v>
      </c>
      <c r="R3217" s="116">
        <v>1310</v>
      </c>
      <c r="S3217" s="116" t="s">
        <v>318</v>
      </c>
      <c r="T3217" s="116">
        <v>1310</v>
      </c>
      <c r="U3217" s="116" t="s">
        <v>268</v>
      </c>
      <c r="V3217" s="116" t="s">
        <v>268</v>
      </c>
      <c r="Z3217" s="116">
        <v>0</v>
      </c>
      <c r="AA3217" s="116">
        <v>1</v>
      </c>
      <c r="AB3217" s="116">
        <v>1.1918944664097499</v>
      </c>
      <c r="AC3217" s="116">
        <v>0.20689259237575</v>
      </c>
      <c r="AD3217" s="116">
        <v>412.016163398331</v>
      </c>
      <c r="AF3217" s="116">
        <v>-1</v>
      </c>
      <c r="AG3217" s="116">
        <v>-1</v>
      </c>
      <c r="AH3217" s="116">
        <v>-1</v>
      </c>
      <c r="AI3217" s="116">
        <v>-1</v>
      </c>
      <c r="AJ3217" s="116">
        <v>0</v>
      </c>
      <c r="AM3217" s="116" t="s">
        <v>319</v>
      </c>
      <c r="AN3217" s="116">
        <v>-1</v>
      </c>
      <c r="AQ3217" s="116">
        <v>778</v>
      </c>
      <c r="AR3217" s="116" t="s">
        <v>329</v>
      </c>
      <c r="AS3217" s="116" t="s">
        <v>250</v>
      </c>
      <c r="AT3217" s="116" t="s">
        <v>268</v>
      </c>
      <c r="AV3217" s="116">
        <v>85.495378738515598</v>
      </c>
      <c r="AW3217" s="116">
        <v>0.33415747229999998</v>
      </c>
    </row>
    <row r="3218" spans="1:49" x14ac:dyDescent="0.25">
      <c r="A3218" s="127">
        <v>220000</v>
      </c>
      <c r="B3218" s="127">
        <v>850000</v>
      </c>
      <c r="C3218" s="127">
        <v>850000</v>
      </c>
      <c r="D3218" s="116" t="s">
        <v>314</v>
      </c>
      <c r="E3218" s="116" t="s">
        <v>315</v>
      </c>
      <c r="F3218" s="116" t="s">
        <v>316</v>
      </c>
      <c r="G3218" s="116" t="s">
        <v>317</v>
      </c>
      <c r="H3218" s="116">
        <v>0.36</v>
      </c>
      <c r="I3218" s="116">
        <v>0.57999999999999996</v>
      </c>
      <c r="J3218" s="116" t="s">
        <v>268</v>
      </c>
      <c r="K3218" s="116">
        <v>0.11762997078357</v>
      </c>
      <c r="L3218" s="116">
        <v>3904.7226307082301</v>
      </c>
      <c r="M3218" s="116">
        <v>10.9771513537906</v>
      </c>
      <c r="N3218" s="116">
        <v>2.03515827614522</v>
      </c>
      <c r="O3218" s="116">
        <v>1.2912419930333101</v>
      </c>
      <c r="P3218" s="116">
        <v>0.23939560856292</v>
      </c>
      <c r="Q3218" s="116">
        <v>459.31240896818798</v>
      </c>
      <c r="R3218" s="116">
        <v>1210</v>
      </c>
      <c r="S3218" s="116" t="s">
        <v>318</v>
      </c>
      <c r="T3218" s="116">
        <v>1210</v>
      </c>
      <c r="U3218" s="116" t="s">
        <v>268</v>
      </c>
      <c r="V3218" s="116" t="s">
        <v>268</v>
      </c>
      <c r="Z3218" s="116">
        <v>0</v>
      </c>
      <c r="AA3218" s="116">
        <v>1</v>
      </c>
      <c r="AB3218" s="116">
        <v>1.2912419930333101</v>
      </c>
      <c r="AC3218" s="116">
        <v>0.23939560856292</v>
      </c>
      <c r="AD3218" s="116">
        <v>459.31240896818798</v>
      </c>
      <c r="AF3218" s="116">
        <v>-1</v>
      </c>
      <c r="AG3218" s="116">
        <v>-1</v>
      </c>
      <c r="AH3218" s="116">
        <v>-1</v>
      </c>
      <c r="AI3218" s="116">
        <v>-1</v>
      </c>
      <c r="AJ3218" s="116">
        <v>0</v>
      </c>
      <c r="AM3218" s="116" t="s">
        <v>319</v>
      </c>
      <c r="AN3218" s="116">
        <v>-1</v>
      </c>
      <c r="AQ3218" s="116">
        <v>778</v>
      </c>
      <c r="AR3218" s="116" t="s">
        <v>329</v>
      </c>
      <c r="AS3218" s="116" t="s">
        <v>250</v>
      </c>
      <c r="AT3218" s="116" t="s">
        <v>268</v>
      </c>
      <c r="AV3218" s="116">
        <v>90.541044307329997</v>
      </c>
      <c r="AW3218" s="116">
        <v>0.3725161468</v>
      </c>
    </row>
    <row r="3219" spans="1:49" x14ac:dyDescent="0.25">
      <c r="A3219" s="127">
        <v>220000</v>
      </c>
      <c r="B3219" s="127">
        <v>850000</v>
      </c>
      <c r="C3219" s="127">
        <v>850000</v>
      </c>
      <c r="D3219" s="116" t="s">
        <v>314</v>
      </c>
      <c r="E3219" s="116" t="s">
        <v>315</v>
      </c>
      <c r="F3219" s="116" t="s">
        <v>316</v>
      </c>
      <c r="G3219" s="116" t="s">
        <v>317</v>
      </c>
      <c r="H3219" s="116">
        <v>0.36</v>
      </c>
      <c r="I3219" s="116">
        <v>0.57999999999999996</v>
      </c>
      <c r="J3219" s="116" t="s">
        <v>268</v>
      </c>
      <c r="K3219" s="116">
        <v>6.6744719950149994E-2</v>
      </c>
      <c r="L3219" s="116">
        <v>3904.7226307082301</v>
      </c>
      <c r="M3219" s="116">
        <v>10.9771513537906</v>
      </c>
      <c r="N3219" s="116">
        <v>2.03515827614522</v>
      </c>
      <c r="O3219" s="116">
        <v>0.73266689295924003</v>
      </c>
      <c r="P3219" s="116">
        <v>0.13583606919555</v>
      </c>
      <c r="Q3219" s="116">
        <v>260.61961846966102</v>
      </c>
      <c r="R3219" s="116">
        <v>1310</v>
      </c>
      <c r="S3219" s="116" t="s">
        <v>318</v>
      </c>
      <c r="T3219" s="116">
        <v>1310</v>
      </c>
      <c r="U3219" s="116" t="s">
        <v>268</v>
      </c>
      <c r="V3219" s="116" t="s">
        <v>268</v>
      </c>
      <c r="Z3219" s="116">
        <v>0</v>
      </c>
      <c r="AA3219" s="116">
        <v>1</v>
      </c>
      <c r="AB3219" s="116">
        <v>0.73266689295924003</v>
      </c>
      <c r="AC3219" s="116">
        <v>0.13583606919555</v>
      </c>
      <c r="AD3219" s="116">
        <v>260.61961846966102</v>
      </c>
      <c r="AF3219" s="116">
        <v>-1</v>
      </c>
      <c r="AG3219" s="116">
        <v>-1</v>
      </c>
      <c r="AH3219" s="116">
        <v>-1</v>
      </c>
      <c r="AI3219" s="116">
        <v>-1</v>
      </c>
      <c r="AJ3219" s="116">
        <v>0</v>
      </c>
      <c r="AM3219" s="116" t="s">
        <v>319</v>
      </c>
      <c r="AN3219" s="116">
        <v>-1</v>
      </c>
      <c r="AQ3219" s="116">
        <v>778</v>
      </c>
      <c r="AR3219" s="116" t="s">
        <v>329</v>
      </c>
      <c r="AS3219" s="116" t="s">
        <v>250</v>
      </c>
      <c r="AT3219" s="116" t="s">
        <v>268</v>
      </c>
      <c r="AV3219" s="116">
        <v>76.917215095268105</v>
      </c>
      <c r="AW3219" s="116">
        <v>0.21137033129999999</v>
      </c>
    </row>
    <row r="3220" spans="1:49" x14ac:dyDescent="0.25">
      <c r="A3220" s="127">
        <v>220000</v>
      </c>
      <c r="B3220" s="127">
        <v>850000</v>
      </c>
      <c r="C3220" s="127">
        <v>850000</v>
      </c>
      <c r="D3220" s="116" t="s">
        <v>314</v>
      </c>
      <c r="E3220" s="116" t="s">
        <v>315</v>
      </c>
      <c r="F3220" s="116" t="s">
        <v>316</v>
      </c>
      <c r="G3220" s="116" t="s">
        <v>317</v>
      </c>
      <c r="H3220" s="116">
        <v>0.36</v>
      </c>
      <c r="I3220" s="116">
        <v>0.57999999999999996</v>
      </c>
      <c r="J3220" s="116" t="s">
        <v>268</v>
      </c>
      <c r="K3220" s="116">
        <v>0.12157320737904</v>
      </c>
      <c r="L3220" s="116">
        <v>3904.7226307082301</v>
      </c>
      <c r="M3220" s="116">
        <v>10.9771513537906</v>
      </c>
      <c r="N3220" s="116">
        <v>2.03515827614522</v>
      </c>
      <c r="O3220" s="116">
        <v>1.3345274979655399</v>
      </c>
      <c r="P3220" s="116">
        <v>0.24742071915498001</v>
      </c>
      <c r="Q3220" s="116">
        <v>474.70965414073697</v>
      </c>
      <c r="R3220" s="116">
        <v>1310</v>
      </c>
      <c r="S3220" s="116" t="s">
        <v>318</v>
      </c>
      <c r="T3220" s="116">
        <v>1310</v>
      </c>
      <c r="U3220" s="116" t="s">
        <v>268</v>
      </c>
      <c r="V3220" s="116" t="s">
        <v>268</v>
      </c>
      <c r="Z3220" s="116">
        <v>0</v>
      </c>
      <c r="AA3220" s="116">
        <v>1</v>
      </c>
      <c r="AB3220" s="116">
        <v>1.3345274979655399</v>
      </c>
      <c r="AC3220" s="116">
        <v>0.24742071915498001</v>
      </c>
      <c r="AD3220" s="116">
        <v>474.70965414073697</v>
      </c>
      <c r="AF3220" s="116">
        <v>-1</v>
      </c>
      <c r="AG3220" s="116">
        <v>-1</v>
      </c>
      <c r="AH3220" s="116">
        <v>-1</v>
      </c>
      <c r="AI3220" s="116">
        <v>-1</v>
      </c>
      <c r="AJ3220" s="116">
        <v>0</v>
      </c>
      <c r="AM3220" s="116" t="s">
        <v>319</v>
      </c>
      <c r="AN3220" s="116">
        <v>-1</v>
      </c>
      <c r="AQ3220" s="116">
        <v>778</v>
      </c>
      <c r="AR3220" s="116" t="s">
        <v>329</v>
      </c>
      <c r="AS3220" s="116" t="s">
        <v>250</v>
      </c>
      <c r="AT3220" s="116" t="s">
        <v>268</v>
      </c>
      <c r="AV3220" s="116">
        <v>91.907349204748499</v>
      </c>
      <c r="AW3220" s="116">
        <v>0.38500377460000001</v>
      </c>
    </row>
    <row r="3221" spans="1:49" x14ac:dyDescent="0.25">
      <c r="A3221" s="127">
        <v>220000</v>
      </c>
      <c r="B3221" s="127">
        <v>850000</v>
      </c>
      <c r="C3221" s="127">
        <v>850000</v>
      </c>
      <c r="D3221" s="116" t="s">
        <v>314</v>
      </c>
      <c r="E3221" s="116" t="s">
        <v>315</v>
      </c>
      <c r="F3221" s="116" t="s">
        <v>316</v>
      </c>
      <c r="G3221" s="116" t="s">
        <v>317</v>
      </c>
      <c r="H3221" s="116">
        <v>0.36</v>
      </c>
      <c r="I3221" s="116">
        <v>0.57999999999999996</v>
      </c>
      <c r="J3221" s="116" t="s">
        <v>268</v>
      </c>
      <c r="K3221" s="116">
        <v>5.0337557055540001E-2</v>
      </c>
      <c r="L3221" s="116">
        <v>3904.7226307082301</v>
      </c>
      <c r="M3221" s="116">
        <v>10.9771513537906</v>
      </c>
      <c r="N3221" s="116">
        <v>2.03515827614522</v>
      </c>
      <c r="O3221" s="116">
        <v>0.55256298257875003</v>
      </c>
      <c r="P3221" s="116">
        <v>0.10244489584251</v>
      </c>
      <c r="Q3221" s="116">
        <v>196.554198209341</v>
      </c>
      <c r="R3221" s="116">
        <v>1310</v>
      </c>
      <c r="S3221" s="116" t="s">
        <v>318</v>
      </c>
      <c r="T3221" s="116">
        <v>1310</v>
      </c>
      <c r="U3221" s="116" t="s">
        <v>268</v>
      </c>
      <c r="V3221" s="116" t="s">
        <v>268</v>
      </c>
      <c r="Z3221" s="116">
        <v>0</v>
      </c>
      <c r="AA3221" s="116">
        <v>1</v>
      </c>
      <c r="AB3221" s="116">
        <v>0.55256298257875003</v>
      </c>
      <c r="AC3221" s="116">
        <v>0.10244489584251</v>
      </c>
      <c r="AD3221" s="116">
        <v>196.554198209341</v>
      </c>
      <c r="AF3221" s="116">
        <v>-1</v>
      </c>
      <c r="AG3221" s="116">
        <v>-1</v>
      </c>
      <c r="AH3221" s="116">
        <v>-1</v>
      </c>
      <c r="AI3221" s="116">
        <v>-1</v>
      </c>
      <c r="AJ3221" s="116">
        <v>0</v>
      </c>
      <c r="AM3221" s="116" t="s">
        <v>319</v>
      </c>
      <c r="AN3221" s="116">
        <v>-1</v>
      </c>
      <c r="AQ3221" s="116">
        <v>778</v>
      </c>
      <c r="AR3221" s="116" t="s">
        <v>329</v>
      </c>
      <c r="AS3221" s="116" t="s">
        <v>250</v>
      </c>
      <c r="AT3221" s="116" t="s">
        <v>268</v>
      </c>
      <c r="AV3221" s="116">
        <v>71.209873230055393</v>
      </c>
      <c r="AW3221" s="116">
        <v>0.15941135300000001</v>
      </c>
    </row>
    <row r="3222" spans="1:49" x14ac:dyDescent="0.25">
      <c r="A3222" s="127">
        <v>220000</v>
      </c>
      <c r="B3222" s="127">
        <v>850000</v>
      </c>
      <c r="C3222" s="127">
        <v>850000</v>
      </c>
      <c r="D3222" s="116" t="s">
        <v>314</v>
      </c>
      <c r="E3222" s="116" t="s">
        <v>315</v>
      </c>
      <c r="F3222" s="116" t="s">
        <v>316</v>
      </c>
      <c r="G3222" s="116" t="s">
        <v>317</v>
      </c>
      <c r="H3222" s="116">
        <v>0.36</v>
      </c>
      <c r="I3222" s="116">
        <v>0.57999999999999996</v>
      </c>
      <c r="J3222" s="116" t="s">
        <v>268</v>
      </c>
      <c r="K3222" s="116">
        <v>0.13736894539809999</v>
      </c>
      <c r="L3222" s="116">
        <v>3904.7226307082301</v>
      </c>
      <c r="M3222" s="116">
        <v>10.9771513537906</v>
      </c>
      <c r="N3222" s="116">
        <v>2.03515827614522</v>
      </c>
      <c r="O3222" s="116">
        <v>1.5079197049455899</v>
      </c>
      <c r="P3222" s="116">
        <v>0.27956754611229001</v>
      </c>
      <c r="Q3222" s="116">
        <v>536.387629852499</v>
      </c>
      <c r="R3222" s="116">
        <v>1310</v>
      </c>
      <c r="S3222" s="116" t="s">
        <v>318</v>
      </c>
      <c r="T3222" s="116">
        <v>1310</v>
      </c>
      <c r="U3222" s="116" t="s">
        <v>268</v>
      </c>
      <c r="V3222" s="116" t="s">
        <v>268</v>
      </c>
      <c r="Z3222" s="116">
        <v>0</v>
      </c>
      <c r="AA3222" s="116">
        <v>1</v>
      </c>
      <c r="AB3222" s="116">
        <v>1.5079197049455899</v>
      </c>
      <c r="AC3222" s="116">
        <v>0.27956754611229001</v>
      </c>
      <c r="AD3222" s="116">
        <v>536.387629852499</v>
      </c>
      <c r="AF3222" s="116">
        <v>-1</v>
      </c>
      <c r="AG3222" s="116">
        <v>-1</v>
      </c>
      <c r="AH3222" s="116">
        <v>-1</v>
      </c>
      <c r="AI3222" s="116">
        <v>-1</v>
      </c>
      <c r="AJ3222" s="116">
        <v>0</v>
      </c>
      <c r="AM3222" s="116" t="s">
        <v>319</v>
      </c>
      <c r="AN3222" s="116">
        <v>-1</v>
      </c>
      <c r="AQ3222" s="116">
        <v>778</v>
      </c>
      <c r="AR3222" s="116" t="s">
        <v>329</v>
      </c>
      <c r="AS3222" s="116" t="s">
        <v>250</v>
      </c>
      <c r="AT3222" s="116" t="s">
        <v>268</v>
      </c>
      <c r="AV3222" s="116">
        <v>94.975162130481195</v>
      </c>
      <c r="AW3222" s="116">
        <v>0.43502646379999999</v>
      </c>
    </row>
    <row r="3223" spans="1:49" x14ac:dyDescent="0.25">
      <c r="A3223" s="127">
        <v>220000</v>
      </c>
      <c r="B3223" s="127">
        <v>850000</v>
      </c>
      <c r="C3223" s="127">
        <v>850000</v>
      </c>
      <c r="D3223" s="116" t="s">
        <v>314</v>
      </c>
      <c r="E3223" s="116" t="s">
        <v>315</v>
      </c>
      <c r="F3223" s="116" t="s">
        <v>316</v>
      </c>
      <c r="G3223" s="116" t="s">
        <v>317</v>
      </c>
      <c r="H3223" s="116">
        <v>0.36</v>
      </c>
      <c r="I3223" s="116">
        <v>0.57999999999999996</v>
      </c>
      <c r="J3223" s="116" t="s">
        <v>268</v>
      </c>
      <c r="K3223" s="116">
        <v>0.12410905303244001</v>
      </c>
      <c r="L3223" s="116">
        <v>3904.7226307082301</v>
      </c>
      <c r="M3223" s="116">
        <v>10.9771513537906</v>
      </c>
      <c r="N3223" s="116">
        <v>2.03515827614522</v>
      </c>
      <c r="O3223" s="116">
        <v>1.36236385951279</v>
      </c>
      <c r="P3223" s="116">
        <v>0.25258156642353002</v>
      </c>
      <c r="Q3223" s="116">
        <v>484.61142805155902</v>
      </c>
      <c r="R3223" s="116">
        <v>1310</v>
      </c>
      <c r="S3223" s="116" t="s">
        <v>318</v>
      </c>
      <c r="T3223" s="116">
        <v>1310</v>
      </c>
      <c r="U3223" s="116" t="s">
        <v>268</v>
      </c>
      <c r="V3223" s="116" t="s">
        <v>268</v>
      </c>
      <c r="Z3223" s="116">
        <v>0</v>
      </c>
      <c r="AA3223" s="116">
        <v>1</v>
      </c>
      <c r="AB3223" s="116">
        <v>1.36236385951279</v>
      </c>
      <c r="AC3223" s="116">
        <v>0.25258156642353002</v>
      </c>
      <c r="AD3223" s="116">
        <v>484.61142805155902</v>
      </c>
      <c r="AF3223" s="116">
        <v>-1</v>
      </c>
      <c r="AG3223" s="116">
        <v>-1</v>
      </c>
      <c r="AH3223" s="116">
        <v>-1</v>
      </c>
      <c r="AI3223" s="116">
        <v>-1</v>
      </c>
      <c r="AJ3223" s="116">
        <v>0</v>
      </c>
      <c r="AM3223" s="116" t="s">
        <v>319</v>
      </c>
      <c r="AN3223" s="116">
        <v>-1</v>
      </c>
      <c r="AQ3223" s="116">
        <v>778</v>
      </c>
      <c r="AR3223" s="116" t="s">
        <v>329</v>
      </c>
      <c r="AS3223" s="116" t="s">
        <v>250</v>
      </c>
      <c r="AT3223" s="116" t="s">
        <v>268</v>
      </c>
      <c r="AV3223" s="116">
        <v>89.741071566809396</v>
      </c>
      <c r="AW3223" s="116">
        <v>0.39303441039999998</v>
      </c>
    </row>
    <row r="3224" spans="1:49" x14ac:dyDescent="0.25">
      <c r="A3224" s="127">
        <v>220000</v>
      </c>
      <c r="B3224" s="127">
        <v>850000</v>
      </c>
      <c r="C3224" s="127">
        <v>850000</v>
      </c>
      <c r="D3224" s="116" t="s">
        <v>314</v>
      </c>
      <c r="E3224" s="116" t="s">
        <v>315</v>
      </c>
      <c r="F3224" s="116" t="s">
        <v>316</v>
      </c>
      <c r="G3224" s="116" t="s">
        <v>317</v>
      </c>
      <c r="H3224" s="116">
        <v>0.36</v>
      </c>
      <c r="I3224" s="116">
        <v>0.57999999999999996</v>
      </c>
      <c r="J3224" s="116" t="s">
        <v>268</v>
      </c>
      <c r="K3224" s="116">
        <v>0.31853715659257997</v>
      </c>
      <c r="L3224" s="116">
        <v>3827.4911696926902</v>
      </c>
      <c r="M3224" s="116">
        <v>11.1986760659188</v>
      </c>
      <c r="N3224" s="116">
        <v>1.9883112490239201</v>
      </c>
      <c r="O3224" s="116">
        <v>3.5671944316391699</v>
      </c>
      <c r="P3224" s="116">
        <v>0.63335101168511998</v>
      </c>
      <c r="Q3224" s="116">
        <v>1219.1981540771201</v>
      </c>
      <c r="R3224" s="116">
        <v>1210</v>
      </c>
      <c r="S3224" s="116" t="s">
        <v>318</v>
      </c>
      <c r="T3224" s="116">
        <v>1210</v>
      </c>
      <c r="U3224" s="116" t="s">
        <v>268</v>
      </c>
      <c r="V3224" s="116" t="s">
        <v>268</v>
      </c>
      <c r="Z3224" s="116">
        <v>0</v>
      </c>
      <c r="AA3224" s="116">
        <v>1</v>
      </c>
      <c r="AB3224" s="116">
        <v>3.5671944316391699</v>
      </c>
      <c r="AC3224" s="116">
        <v>0.63335101168511998</v>
      </c>
      <c r="AD3224" s="116">
        <v>1219.1981540771201</v>
      </c>
      <c r="AF3224" s="116">
        <v>-1</v>
      </c>
      <c r="AG3224" s="116">
        <v>-1</v>
      </c>
      <c r="AH3224" s="116">
        <v>-1</v>
      </c>
      <c r="AI3224" s="116">
        <v>-1</v>
      </c>
      <c r="AJ3224" s="116">
        <v>0</v>
      </c>
      <c r="AM3224" s="116" t="s">
        <v>319</v>
      </c>
      <c r="AN3224" s="116">
        <v>-1</v>
      </c>
      <c r="AQ3224" s="116">
        <v>778</v>
      </c>
      <c r="AR3224" s="116" t="s">
        <v>329</v>
      </c>
      <c r="AS3224" s="116" t="s">
        <v>250</v>
      </c>
      <c r="AT3224" s="116" t="s">
        <v>268</v>
      </c>
      <c r="AV3224" s="116">
        <v>180.21868045884599</v>
      </c>
      <c r="AW3224" s="116">
        <v>0.98880628879999999</v>
      </c>
    </row>
    <row r="3225" spans="1:49" x14ac:dyDescent="0.25">
      <c r="A3225" s="127">
        <v>220000</v>
      </c>
      <c r="B3225" s="127">
        <v>850000</v>
      </c>
      <c r="C3225" s="127">
        <v>850000</v>
      </c>
      <c r="D3225" s="116" t="s">
        <v>314</v>
      </c>
      <c r="E3225" s="116" t="s">
        <v>315</v>
      </c>
      <c r="F3225" s="116" t="s">
        <v>316</v>
      </c>
      <c r="G3225" s="116" t="s">
        <v>317</v>
      </c>
      <c r="H3225" s="116">
        <v>0.36</v>
      </c>
      <c r="I3225" s="116">
        <v>0.57999999999999996</v>
      </c>
      <c r="J3225" s="116" t="s">
        <v>268</v>
      </c>
      <c r="K3225" s="116">
        <v>9.7833574561369999E-2</v>
      </c>
      <c r="L3225" s="116">
        <v>3827.4911696926902</v>
      </c>
      <c r="M3225" s="116">
        <v>11.1986760659188</v>
      </c>
      <c r="N3225" s="116">
        <v>1.9883112490239201</v>
      </c>
      <c r="O3225" s="116">
        <v>1.0956065098837</v>
      </c>
      <c r="P3225" s="116">
        <v>0.19452359683258999</v>
      </c>
      <c r="Q3225" s="116">
        <v>374.45714273311501</v>
      </c>
      <c r="R3225" s="116">
        <v>1310</v>
      </c>
      <c r="S3225" s="116" t="s">
        <v>318</v>
      </c>
      <c r="T3225" s="116">
        <v>1310</v>
      </c>
      <c r="U3225" s="116" t="s">
        <v>268</v>
      </c>
      <c r="V3225" s="116" t="s">
        <v>268</v>
      </c>
      <c r="Z3225" s="116">
        <v>0</v>
      </c>
      <c r="AA3225" s="116">
        <v>1</v>
      </c>
      <c r="AB3225" s="116">
        <v>1.0956065098837</v>
      </c>
      <c r="AC3225" s="116">
        <v>0.19452359683258999</v>
      </c>
      <c r="AD3225" s="116">
        <v>374.45714273311398</v>
      </c>
      <c r="AF3225" s="116">
        <v>-1</v>
      </c>
      <c r="AG3225" s="116">
        <v>-1</v>
      </c>
      <c r="AH3225" s="116">
        <v>-1</v>
      </c>
      <c r="AI3225" s="116">
        <v>-1</v>
      </c>
      <c r="AJ3225" s="116">
        <v>0</v>
      </c>
      <c r="AM3225" s="116" t="s">
        <v>319</v>
      </c>
      <c r="AN3225" s="116">
        <v>-1</v>
      </c>
      <c r="AQ3225" s="116">
        <v>778</v>
      </c>
      <c r="AR3225" s="116" t="s">
        <v>329</v>
      </c>
      <c r="AS3225" s="116" t="s">
        <v>250</v>
      </c>
      <c r="AT3225" s="116" t="s">
        <v>268</v>
      </c>
      <c r="AV3225" s="116">
        <v>79.809989643730802</v>
      </c>
      <c r="AW3225" s="116">
        <v>0.30369597949999999</v>
      </c>
    </row>
    <row r="3226" spans="1:49" x14ac:dyDescent="0.25">
      <c r="A3226" s="127">
        <v>220000</v>
      </c>
      <c r="B3226" s="127">
        <v>850000</v>
      </c>
      <c r="C3226" s="127">
        <v>850000</v>
      </c>
      <c r="D3226" s="116" t="s">
        <v>314</v>
      </c>
      <c r="E3226" s="116" t="s">
        <v>315</v>
      </c>
      <c r="F3226" s="116" t="s">
        <v>316</v>
      </c>
      <c r="G3226" s="116" t="s">
        <v>317</v>
      </c>
      <c r="H3226" s="116">
        <v>0.36</v>
      </c>
      <c r="I3226" s="116">
        <v>0.57999999999999996</v>
      </c>
      <c r="J3226" s="116" t="s">
        <v>268</v>
      </c>
      <c r="K3226" s="116">
        <v>8.1270064847030005E-2</v>
      </c>
      <c r="L3226" s="116">
        <v>3827.4911696926902</v>
      </c>
      <c r="M3226" s="116">
        <v>11.1986760659188</v>
      </c>
      <c r="N3226" s="116">
        <v>1.9883112490239201</v>
      </c>
      <c r="O3226" s="116">
        <v>0.91011713007812001</v>
      </c>
      <c r="P3226" s="116">
        <v>0.16159018414425</v>
      </c>
      <c r="Q3226" s="116">
        <v>311.060455562367</v>
      </c>
      <c r="R3226" s="116">
        <v>1310</v>
      </c>
      <c r="S3226" s="116" t="s">
        <v>318</v>
      </c>
      <c r="T3226" s="116">
        <v>1310</v>
      </c>
      <c r="U3226" s="116" t="s">
        <v>268</v>
      </c>
      <c r="V3226" s="116" t="s">
        <v>268</v>
      </c>
      <c r="Z3226" s="116">
        <v>0</v>
      </c>
      <c r="AA3226" s="116">
        <v>1</v>
      </c>
      <c r="AB3226" s="116">
        <v>0.91011713007812001</v>
      </c>
      <c r="AC3226" s="116">
        <v>0.16159018414425</v>
      </c>
      <c r="AD3226" s="116">
        <v>311.06045556236597</v>
      </c>
      <c r="AF3226" s="116">
        <v>-1</v>
      </c>
      <c r="AG3226" s="116">
        <v>-1</v>
      </c>
      <c r="AH3226" s="116">
        <v>-1</v>
      </c>
      <c r="AI3226" s="116">
        <v>-1</v>
      </c>
      <c r="AJ3226" s="116">
        <v>0</v>
      </c>
      <c r="AM3226" s="116" t="s">
        <v>319</v>
      </c>
      <c r="AN3226" s="116">
        <v>-1</v>
      </c>
      <c r="AQ3226" s="116">
        <v>778</v>
      </c>
      <c r="AR3226" s="116" t="s">
        <v>329</v>
      </c>
      <c r="AS3226" s="116" t="s">
        <v>250</v>
      </c>
      <c r="AT3226" s="116" t="s">
        <v>268</v>
      </c>
      <c r="AV3226" s="116">
        <v>73.718961298244594</v>
      </c>
      <c r="AW3226" s="116">
        <v>0.25227936379999999</v>
      </c>
    </row>
    <row r="3227" spans="1:49" x14ac:dyDescent="0.25">
      <c r="A3227" s="127">
        <v>220000</v>
      </c>
      <c r="B3227" s="127">
        <v>850000</v>
      </c>
      <c r="C3227" s="127">
        <v>850000</v>
      </c>
      <c r="D3227" s="116" t="s">
        <v>314</v>
      </c>
      <c r="E3227" s="116" t="s">
        <v>315</v>
      </c>
      <c r="F3227" s="116" t="s">
        <v>316</v>
      </c>
      <c r="G3227" s="116" t="s">
        <v>317</v>
      </c>
      <c r="H3227" s="116">
        <v>0.36</v>
      </c>
      <c r="I3227" s="116">
        <v>0.57999999999999996</v>
      </c>
      <c r="J3227" s="116" t="s">
        <v>268</v>
      </c>
      <c r="K3227" s="116">
        <v>0.12012265782801999</v>
      </c>
      <c r="L3227" s="116">
        <v>3827.4911696926902</v>
      </c>
      <c r="M3227" s="116">
        <v>11.1986760659188</v>
      </c>
      <c r="N3227" s="116">
        <v>1.9883112490239201</v>
      </c>
      <c r="O3227" s="116">
        <v>1.34521473319326</v>
      </c>
      <c r="P3227" s="116">
        <v>0.23884123182211001</v>
      </c>
      <c r="Q3227" s="116">
        <v>459.76841211678197</v>
      </c>
      <c r="R3227" s="116">
        <v>1310</v>
      </c>
      <c r="S3227" s="116" t="s">
        <v>318</v>
      </c>
      <c r="T3227" s="116">
        <v>1310</v>
      </c>
      <c r="U3227" s="116" t="s">
        <v>268</v>
      </c>
      <c r="V3227" s="116" t="s">
        <v>268</v>
      </c>
      <c r="Z3227" s="116">
        <v>0</v>
      </c>
      <c r="AA3227" s="116">
        <v>1</v>
      </c>
      <c r="AB3227" s="116">
        <v>1.34521473319326</v>
      </c>
      <c r="AC3227" s="116">
        <v>0.23884123182211001</v>
      </c>
      <c r="AD3227" s="116">
        <v>459.76841211678197</v>
      </c>
      <c r="AF3227" s="116">
        <v>-1</v>
      </c>
      <c r="AG3227" s="116">
        <v>-1</v>
      </c>
      <c r="AH3227" s="116">
        <v>-1</v>
      </c>
      <c r="AI3227" s="116">
        <v>-1</v>
      </c>
      <c r="AJ3227" s="116">
        <v>0</v>
      </c>
      <c r="AM3227" s="116" t="s">
        <v>319</v>
      </c>
      <c r="AN3227" s="116">
        <v>-1</v>
      </c>
      <c r="AQ3227" s="116">
        <v>778</v>
      </c>
      <c r="AR3227" s="116" t="s">
        <v>329</v>
      </c>
      <c r="AS3227" s="116" t="s">
        <v>250</v>
      </c>
      <c r="AT3227" s="116" t="s">
        <v>268</v>
      </c>
      <c r="AV3227" s="116">
        <v>119.44885804264401</v>
      </c>
      <c r="AW3227" s="116">
        <v>0.37288597899999998</v>
      </c>
    </row>
    <row r="3228" spans="1:49" x14ac:dyDescent="0.25">
      <c r="A3228" s="127">
        <v>220000</v>
      </c>
      <c r="B3228" s="127">
        <v>850000</v>
      </c>
      <c r="C3228" s="127">
        <v>850000</v>
      </c>
      <c r="D3228" s="116" t="s">
        <v>314</v>
      </c>
      <c r="E3228" s="116" t="s">
        <v>315</v>
      </c>
      <c r="F3228" s="116" t="s">
        <v>316</v>
      </c>
      <c r="G3228" s="116" t="s">
        <v>317</v>
      </c>
      <c r="H3228" s="116">
        <v>0.36</v>
      </c>
      <c r="I3228" s="116">
        <v>0.57999999999999996</v>
      </c>
      <c r="J3228" s="116" t="s">
        <v>268</v>
      </c>
      <c r="K3228" s="116">
        <v>0.54061863192604998</v>
      </c>
      <c r="L3228" s="116">
        <v>3849.6984594999199</v>
      </c>
      <c r="M3228" s="116">
        <v>10.6531896517332</v>
      </c>
      <c r="N3228" s="116">
        <v>1.6767171076109699</v>
      </c>
      <c r="O3228" s="116">
        <v>5.7593128151688298</v>
      </c>
      <c r="P3228" s="116">
        <v>0.90646450884365004</v>
      </c>
      <c r="Q3228" s="116">
        <v>2081.2187145026801</v>
      </c>
      <c r="R3228" s="116">
        <v>1210</v>
      </c>
      <c r="S3228" s="116" t="s">
        <v>318</v>
      </c>
      <c r="T3228" s="116">
        <v>1210</v>
      </c>
      <c r="U3228" s="116" t="s">
        <v>268</v>
      </c>
      <c r="V3228" s="116" t="s">
        <v>268</v>
      </c>
      <c r="Z3228" s="116">
        <v>0</v>
      </c>
      <c r="AA3228" s="116">
        <v>1</v>
      </c>
      <c r="AB3228" s="116">
        <v>5.7593128151688298</v>
      </c>
      <c r="AC3228" s="116">
        <v>0.90646450884365004</v>
      </c>
      <c r="AD3228" s="116">
        <v>2081.2187145026801</v>
      </c>
      <c r="AF3228" s="116">
        <v>-1</v>
      </c>
      <c r="AG3228" s="116">
        <v>-1</v>
      </c>
      <c r="AH3228" s="116">
        <v>-1</v>
      </c>
      <c r="AI3228" s="116">
        <v>-1</v>
      </c>
      <c r="AJ3228" s="116">
        <v>0</v>
      </c>
      <c r="AM3228" s="116" t="s">
        <v>319</v>
      </c>
      <c r="AN3228" s="116">
        <v>-1</v>
      </c>
      <c r="AQ3228" s="116">
        <v>778</v>
      </c>
      <c r="AR3228" s="116" t="s">
        <v>329</v>
      </c>
      <c r="AS3228" s="116" t="s">
        <v>250</v>
      </c>
      <c r="AT3228" s="116" t="s">
        <v>268</v>
      </c>
      <c r="AV3228" s="116">
        <v>200.15508974839099</v>
      </c>
      <c r="AW3228" s="116">
        <v>1.6879308309000001</v>
      </c>
    </row>
    <row r="3229" spans="1:49" x14ac:dyDescent="0.25">
      <c r="A3229" s="127">
        <v>220000</v>
      </c>
      <c r="B3229" s="127">
        <v>850000</v>
      </c>
      <c r="C3229" s="127">
        <v>850000</v>
      </c>
      <c r="D3229" s="116" t="s">
        <v>314</v>
      </c>
      <c r="E3229" s="116" t="s">
        <v>315</v>
      </c>
      <c r="F3229" s="116" t="s">
        <v>316</v>
      </c>
      <c r="G3229" s="116" t="s">
        <v>317</v>
      </c>
      <c r="H3229" s="116">
        <v>0.36</v>
      </c>
      <c r="I3229" s="116">
        <v>0.57999999999999996</v>
      </c>
      <c r="J3229" s="116" t="s">
        <v>268</v>
      </c>
      <c r="K3229" s="116">
        <v>7.714482178788E-2</v>
      </c>
      <c r="L3229" s="116">
        <v>3849.6984594999199</v>
      </c>
      <c r="M3229" s="116">
        <v>10.6531896517332</v>
      </c>
      <c r="N3229" s="116">
        <v>1.6767171076109699</v>
      </c>
      <c r="O3229" s="116">
        <v>0.82183841715552997</v>
      </c>
      <c r="P3229" s="116">
        <v>0.12935004245535001</v>
      </c>
      <c r="Q3229" s="116">
        <v>296.98430159522798</v>
      </c>
      <c r="R3229" s="116">
        <v>1310</v>
      </c>
      <c r="S3229" s="116" t="s">
        <v>318</v>
      </c>
      <c r="T3229" s="116">
        <v>1310</v>
      </c>
      <c r="U3229" s="116" t="s">
        <v>268</v>
      </c>
      <c r="V3229" s="116" t="s">
        <v>268</v>
      </c>
      <c r="Z3229" s="116">
        <v>0</v>
      </c>
      <c r="AA3229" s="116">
        <v>1</v>
      </c>
      <c r="AB3229" s="116">
        <v>0.82183841715552997</v>
      </c>
      <c r="AC3229" s="116">
        <v>0.12935004245535001</v>
      </c>
      <c r="AD3229" s="116">
        <v>296.98430159522701</v>
      </c>
      <c r="AF3229" s="116">
        <v>-1</v>
      </c>
      <c r="AG3229" s="116">
        <v>-1</v>
      </c>
      <c r="AH3229" s="116">
        <v>-1</v>
      </c>
      <c r="AI3229" s="116">
        <v>-1</v>
      </c>
      <c r="AJ3229" s="116">
        <v>0</v>
      </c>
      <c r="AM3229" s="116" t="s">
        <v>319</v>
      </c>
      <c r="AN3229" s="116">
        <v>-1</v>
      </c>
      <c r="AQ3229" s="116">
        <v>778</v>
      </c>
      <c r="AR3229" s="116" t="s">
        <v>329</v>
      </c>
      <c r="AS3229" s="116" t="s">
        <v>250</v>
      </c>
      <c r="AT3229" s="116" t="s">
        <v>268</v>
      </c>
      <c r="AV3229" s="116">
        <v>71.674073928335304</v>
      </c>
      <c r="AW3229" s="116">
        <v>0.2408631805</v>
      </c>
    </row>
    <row r="3230" spans="1:49" x14ac:dyDescent="0.25">
      <c r="A3230" s="127">
        <v>220000</v>
      </c>
      <c r="B3230" s="127">
        <v>860000</v>
      </c>
      <c r="C3230" s="127">
        <v>860000</v>
      </c>
      <c r="D3230" s="116" t="s">
        <v>314</v>
      </c>
      <c r="E3230" s="116" t="s">
        <v>315</v>
      </c>
      <c r="F3230" s="116" t="s">
        <v>316</v>
      </c>
      <c r="G3230" s="116" t="s">
        <v>317</v>
      </c>
      <c r="H3230" s="116">
        <v>0.36</v>
      </c>
      <c r="I3230" s="116">
        <v>0.57999999999999996</v>
      </c>
      <c r="J3230" s="116" t="s">
        <v>330</v>
      </c>
      <c r="K3230" s="116">
        <v>2.8392398797439999E-2</v>
      </c>
      <c r="L3230" s="116">
        <v>3746.5566957189499</v>
      </c>
      <c r="M3230" s="116">
        <v>10.0610116376122</v>
      </c>
      <c r="N3230" s="116">
        <v>1.59398801805426</v>
      </c>
      <c r="O3230" s="116">
        <v>0.28565625472079997</v>
      </c>
      <c r="P3230" s="116">
        <v>4.5257143486940002E-2</v>
      </c>
      <c r="Q3230" s="116">
        <v>106.373731822083</v>
      </c>
      <c r="R3230" s="116">
        <v>4110</v>
      </c>
      <c r="S3230" s="116" t="s">
        <v>331</v>
      </c>
      <c r="T3230" s="116">
        <v>4110</v>
      </c>
      <c r="U3230" s="116" t="s">
        <v>268</v>
      </c>
      <c r="V3230" s="116" t="s">
        <v>268</v>
      </c>
      <c r="Y3230" s="116" t="s">
        <v>330</v>
      </c>
      <c r="Z3230" s="116">
        <v>0</v>
      </c>
      <c r="AA3230" s="116">
        <v>1</v>
      </c>
      <c r="AB3230" s="116">
        <v>0.28565625472079997</v>
      </c>
      <c r="AC3230" s="116">
        <v>4.5257143486940002E-2</v>
      </c>
      <c r="AD3230" s="116">
        <v>253.25255992643599</v>
      </c>
      <c r="AF3230" s="116">
        <v>-1</v>
      </c>
      <c r="AG3230" s="116">
        <v>-1</v>
      </c>
      <c r="AH3230" s="116">
        <v>-1</v>
      </c>
      <c r="AI3230" s="116">
        <v>-1</v>
      </c>
      <c r="AJ3230" s="116">
        <v>0</v>
      </c>
      <c r="AM3230" s="116" t="s">
        <v>319</v>
      </c>
      <c r="AN3230" s="116">
        <v>-1</v>
      </c>
      <c r="AQ3230" s="116">
        <v>778</v>
      </c>
      <c r="AR3230" s="116" t="s">
        <v>329</v>
      </c>
      <c r="AS3230" s="116" t="s">
        <v>250</v>
      </c>
      <c r="AT3230" s="116" t="s">
        <v>268</v>
      </c>
      <c r="AV3230" s="116">
        <v>104.61805583707201</v>
      </c>
      <c r="AW3230" s="116">
        <v>0.20539542569999999</v>
      </c>
    </row>
    <row r="3231" spans="1:49" x14ac:dyDescent="0.25">
      <c r="A3231" s="127">
        <v>220000</v>
      </c>
      <c r="B3231" s="127">
        <v>860000</v>
      </c>
      <c r="C3231" s="127">
        <v>860000</v>
      </c>
      <c r="D3231" s="116" t="s">
        <v>314</v>
      </c>
      <c r="E3231" s="116" t="s">
        <v>315</v>
      </c>
      <c r="F3231" s="116" t="s">
        <v>316</v>
      </c>
      <c r="G3231" s="116" t="s">
        <v>317</v>
      </c>
      <c r="H3231" s="116">
        <v>0.36</v>
      </c>
      <c r="I3231" s="116">
        <v>0.57999999999999996</v>
      </c>
      <c r="J3231" s="116" t="s">
        <v>268</v>
      </c>
      <c r="K3231" s="116">
        <v>0.23187740361683001</v>
      </c>
      <c r="L3231" s="116">
        <v>3746.5566957189499</v>
      </c>
      <c r="M3231" s="116">
        <v>10.0610116376122</v>
      </c>
      <c r="N3231" s="116">
        <v>1.59398801805426</v>
      </c>
      <c r="O3231" s="116">
        <v>2.33292125628825</v>
      </c>
      <c r="P3231" s="116">
        <v>0.36960980302275998</v>
      </c>
      <c r="Q3231" s="116">
        <v>868.74183910656495</v>
      </c>
      <c r="R3231" s="116">
        <v>1210</v>
      </c>
      <c r="S3231" s="116" t="s">
        <v>318</v>
      </c>
      <c r="T3231" s="116">
        <v>1210</v>
      </c>
      <c r="U3231" s="116" t="s">
        <v>268</v>
      </c>
      <c r="V3231" s="116" t="s">
        <v>268</v>
      </c>
      <c r="Z3231" s="116">
        <v>0</v>
      </c>
      <c r="AA3231" s="116">
        <v>1</v>
      </c>
      <c r="AB3231" s="116">
        <v>2.33292125628825</v>
      </c>
      <c r="AC3231" s="116">
        <v>0.36960980302275998</v>
      </c>
      <c r="AD3231" s="116">
        <v>868.74183910656495</v>
      </c>
      <c r="AF3231" s="116">
        <v>-1</v>
      </c>
      <c r="AG3231" s="116">
        <v>-1</v>
      </c>
      <c r="AH3231" s="116">
        <v>-1</v>
      </c>
      <c r="AI3231" s="116">
        <v>-1</v>
      </c>
      <c r="AJ3231" s="116">
        <v>0</v>
      </c>
      <c r="AM3231" s="116" t="s">
        <v>319</v>
      </c>
      <c r="AN3231" s="116">
        <v>-1</v>
      </c>
      <c r="AQ3231" s="116">
        <v>778</v>
      </c>
      <c r="AR3231" s="116" t="s">
        <v>329</v>
      </c>
      <c r="AS3231" s="116" t="s">
        <v>250</v>
      </c>
      <c r="AT3231" s="116" t="s">
        <v>268</v>
      </c>
      <c r="AV3231" s="116">
        <v>164.51760351505499</v>
      </c>
      <c r="AW3231" s="116">
        <v>0.70457570079999998</v>
      </c>
    </row>
    <row r="3232" spans="1:49" x14ac:dyDescent="0.25">
      <c r="A3232" s="127">
        <v>220000</v>
      </c>
      <c r="B3232" s="127">
        <v>860000</v>
      </c>
      <c r="C3232" s="127">
        <v>860000</v>
      </c>
      <c r="D3232" s="116" t="s">
        <v>314</v>
      </c>
      <c r="E3232" s="116" t="s">
        <v>315</v>
      </c>
      <c r="F3232" s="116" t="s">
        <v>316</v>
      </c>
      <c r="G3232" s="116" t="s">
        <v>317</v>
      </c>
      <c r="H3232" s="116">
        <v>0.36</v>
      </c>
      <c r="I3232" s="116">
        <v>0.57999999999999996</v>
      </c>
      <c r="J3232" s="116" t="s">
        <v>268</v>
      </c>
      <c r="K3232" s="116">
        <v>0.10128953949805999</v>
      </c>
      <c r="L3232" s="116">
        <v>3746.5566957189499</v>
      </c>
      <c r="M3232" s="116">
        <v>10.0610116376122</v>
      </c>
      <c r="N3232" s="116">
        <v>1.59398801805426</v>
      </c>
      <c r="O3232" s="116">
        <v>1.0190752356583701</v>
      </c>
      <c r="P3232" s="116">
        <v>0.16145431231414001</v>
      </c>
      <c r="Q3232" s="116">
        <v>379.48700241274997</v>
      </c>
      <c r="R3232" s="116">
        <v>1310</v>
      </c>
      <c r="S3232" s="116" t="s">
        <v>318</v>
      </c>
      <c r="T3232" s="116">
        <v>1310</v>
      </c>
      <c r="U3232" s="116" t="s">
        <v>268</v>
      </c>
      <c r="V3232" s="116" t="s">
        <v>268</v>
      </c>
      <c r="Z3232" s="116">
        <v>0</v>
      </c>
      <c r="AA3232" s="116">
        <v>1</v>
      </c>
      <c r="AB3232" s="116">
        <v>1.0190752356583701</v>
      </c>
      <c r="AC3232" s="116">
        <v>0.16145431231414001</v>
      </c>
      <c r="AD3232" s="116">
        <v>379.48700241274997</v>
      </c>
      <c r="AF3232" s="116">
        <v>-1</v>
      </c>
      <c r="AG3232" s="116">
        <v>-1</v>
      </c>
      <c r="AH3232" s="116">
        <v>-1</v>
      </c>
      <c r="AI3232" s="116">
        <v>-1</v>
      </c>
      <c r="AJ3232" s="116">
        <v>0</v>
      </c>
      <c r="AM3232" s="116" t="s">
        <v>319</v>
      </c>
      <c r="AN3232" s="116">
        <v>-1</v>
      </c>
      <c r="AQ3232" s="116">
        <v>778</v>
      </c>
      <c r="AR3232" s="116" t="s">
        <v>329</v>
      </c>
      <c r="AS3232" s="116" t="s">
        <v>250</v>
      </c>
      <c r="AT3232" s="116" t="s">
        <v>268</v>
      </c>
      <c r="AV3232" s="116">
        <v>81.018094213464494</v>
      </c>
      <c r="AW3232" s="116">
        <v>0.3077753466</v>
      </c>
    </row>
    <row r="3233" spans="1:49" x14ac:dyDescent="0.25">
      <c r="A3233" s="127">
        <v>220000</v>
      </c>
      <c r="B3233" s="127">
        <v>860000</v>
      </c>
      <c r="C3233" s="127">
        <v>860000</v>
      </c>
      <c r="D3233" s="116" t="s">
        <v>314</v>
      </c>
      <c r="E3233" s="116" t="s">
        <v>315</v>
      </c>
      <c r="F3233" s="116" t="s">
        <v>316</v>
      </c>
      <c r="G3233" s="116" t="s">
        <v>317</v>
      </c>
      <c r="H3233" s="116">
        <v>0.36</v>
      </c>
      <c r="I3233" s="116">
        <v>0.57999999999999996</v>
      </c>
      <c r="J3233" s="116" t="s">
        <v>268</v>
      </c>
      <c r="K3233" s="116">
        <v>6.5993956699879994E-2</v>
      </c>
      <c r="L3233" s="116">
        <v>3746.5566957189499</v>
      </c>
      <c r="M3233" s="116">
        <v>10.0610116376122</v>
      </c>
      <c r="N3233" s="116">
        <v>1.59398801805426</v>
      </c>
      <c r="O3233" s="116">
        <v>0.66396596636959004</v>
      </c>
      <c r="P3233" s="116">
        <v>0.1051935762436</v>
      </c>
      <c r="Q3233" s="116">
        <v>247.25010035093001</v>
      </c>
      <c r="R3233" s="116">
        <v>1310</v>
      </c>
      <c r="S3233" s="116" t="s">
        <v>318</v>
      </c>
      <c r="T3233" s="116">
        <v>1310</v>
      </c>
      <c r="U3233" s="116" t="s">
        <v>268</v>
      </c>
      <c r="V3233" s="116" t="s">
        <v>268</v>
      </c>
      <c r="Z3233" s="116">
        <v>0</v>
      </c>
      <c r="AA3233" s="116">
        <v>1</v>
      </c>
      <c r="AB3233" s="116">
        <v>0.66396596636959004</v>
      </c>
      <c r="AC3233" s="116">
        <v>0.1051935762436</v>
      </c>
      <c r="AD3233" s="116">
        <v>247.25010035092799</v>
      </c>
      <c r="AF3233" s="116">
        <v>-1</v>
      </c>
      <c r="AG3233" s="116">
        <v>-1</v>
      </c>
      <c r="AH3233" s="116">
        <v>-1</v>
      </c>
      <c r="AI3233" s="116">
        <v>-1</v>
      </c>
      <c r="AJ3233" s="116">
        <v>0</v>
      </c>
      <c r="AM3233" s="116" t="s">
        <v>319</v>
      </c>
      <c r="AN3233" s="116">
        <v>-1</v>
      </c>
      <c r="AQ3233" s="116">
        <v>778</v>
      </c>
      <c r="AR3233" s="116" t="s">
        <v>329</v>
      </c>
      <c r="AS3233" s="116" t="s">
        <v>250</v>
      </c>
      <c r="AT3233" s="116" t="s">
        <v>268</v>
      </c>
      <c r="AV3233" s="116">
        <v>66.217620357638197</v>
      </c>
      <c r="AW3233" s="116">
        <v>0.20052725090000001</v>
      </c>
    </row>
    <row r="3234" spans="1:49" x14ac:dyDescent="0.25">
      <c r="A3234" s="127">
        <v>220000</v>
      </c>
      <c r="B3234" s="127">
        <v>860000</v>
      </c>
      <c r="C3234" s="127">
        <v>860000</v>
      </c>
      <c r="D3234" s="116" t="s">
        <v>314</v>
      </c>
      <c r="E3234" s="116" t="s">
        <v>315</v>
      </c>
      <c r="F3234" s="116" t="s">
        <v>316</v>
      </c>
      <c r="G3234" s="116" t="s">
        <v>317</v>
      </c>
      <c r="H3234" s="116">
        <v>0.36</v>
      </c>
      <c r="I3234" s="116">
        <v>0.57999999999999996</v>
      </c>
      <c r="J3234" s="116" t="s">
        <v>330</v>
      </c>
      <c r="K3234" s="116">
        <v>0.15097031746607001</v>
      </c>
      <c r="L3234" s="116">
        <v>3535.8748730203401</v>
      </c>
      <c r="M3234" s="116">
        <v>9.8835853657502195</v>
      </c>
      <c r="N3234" s="116">
        <v>1.60099579240917</v>
      </c>
      <c r="O3234" s="116">
        <v>1.49212802037037</v>
      </c>
      <c r="P3234" s="116">
        <v>0.24170284304185999</v>
      </c>
      <c r="Q3234" s="116">
        <v>533.81215210020298</v>
      </c>
      <c r="R3234" s="116">
        <v>4110</v>
      </c>
      <c r="S3234" s="116" t="s">
        <v>331</v>
      </c>
      <c r="T3234" s="116">
        <v>4110</v>
      </c>
      <c r="U3234" s="116" t="s">
        <v>268</v>
      </c>
      <c r="V3234" s="116" t="s">
        <v>268</v>
      </c>
      <c r="Y3234" s="116" t="s">
        <v>330</v>
      </c>
      <c r="Z3234" s="116">
        <v>0</v>
      </c>
      <c r="AA3234" s="116">
        <v>1</v>
      </c>
      <c r="AB3234" s="116">
        <v>1.49212802037037</v>
      </c>
      <c r="AC3234" s="116">
        <v>0.24170284304185999</v>
      </c>
      <c r="AD3234" s="116">
        <v>533.81215210020298</v>
      </c>
      <c r="AF3234" s="116">
        <v>-1</v>
      </c>
      <c r="AG3234" s="116">
        <v>-1</v>
      </c>
      <c r="AH3234" s="116">
        <v>-1</v>
      </c>
      <c r="AI3234" s="116">
        <v>-1</v>
      </c>
      <c r="AJ3234" s="116">
        <v>0</v>
      </c>
      <c r="AM3234" s="116" t="s">
        <v>319</v>
      </c>
      <c r="AN3234" s="116">
        <v>-1</v>
      </c>
      <c r="AQ3234" s="116">
        <v>778</v>
      </c>
      <c r="AR3234" s="116" t="s">
        <v>329</v>
      </c>
      <c r="AS3234" s="116" t="s">
        <v>250</v>
      </c>
      <c r="AT3234" s="116" t="s">
        <v>268</v>
      </c>
      <c r="AV3234" s="116">
        <v>124.459932639429</v>
      </c>
      <c r="AW3234" s="116">
        <v>0.43293767399999999</v>
      </c>
    </row>
    <row r="3235" spans="1:49" x14ac:dyDescent="0.25">
      <c r="A3235" s="127">
        <v>220000</v>
      </c>
      <c r="B3235" s="127">
        <v>860000</v>
      </c>
      <c r="C3235" s="127">
        <v>860000</v>
      </c>
      <c r="D3235" s="116" t="s">
        <v>314</v>
      </c>
      <c r="E3235" s="116" t="s">
        <v>315</v>
      </c>
      <c r="F3235" s="116" t="s">
        <v>316</v>
      </c>
      <c r="G3235" s="116" t="s">
        <v>317</v>
      </c>
      <c r="H3235" s="116">
        <v>0.36</v>
      </c>
      <c r="I3235" s="116">
        <v>0.57999999999999996</v>
      </c>
      <c r="J3235" s="116" t="s">
        <v>268</v>
      </c>
      <c r="K3235" s="116">
        <v>0.24766166360545999</v>
      </c>
      <c r="L3235" s="116">
        <v>3535.8748730203401</v>
      </c>
      <c r="M3235" s="116">
        <v>9.8835853657502195</v>
      </c>
      <c r="N3235" s="116">
        <v>1.60099579240917</v>
      </c>
      <c r="O3235" s="116">
        <v>2.4477851940682802</v>
      </c>
      <c r="P3235" s="116">
        <v>0.39650528137340002</v>
      </c>
      <c r="Q3235" s="116">
        <v>875.70065335296704</v>
      </c>
      <c r="R3235" s="116">
        <v>1210</v>
      </c>
      <c r="S3235" s="116" t="s">
        <v>318</v>
      </c>
      <c r="T3235" s="116">
        <v>1210</v>
      </c>
      <c r="U3235" s="116" t="s">
        <v>268</v>
      </c>
      <c r="V3235" s="116" t="s">
        <v>268</v>
      </c>
      <c r="Z3235" s="116">
        <v>0</v>
      </c>
      <c r="AA3235" s="116">
        <v>1</v>
      </c>
      <c r="AB3235" s="116">
        <v>2.4477851940682802</v>
      </c>
      <c r="AC3235" s="116">
        <v>0.39650528137340002</v>
      </c>
      <c r="AD3235" s="116">
        <v>875.70065335296704</v>
      </c>
      <c r="AF3235" s="116">
        <v>-1</v>
      </c>
      <c r="AG3235" s="116">
        <v>-1</v>
      </c>
      <c r="AH3235" s="116">
        <v>-1</v>
      </c>
      <c r="AI3235" s="116">
        <v>-1</v>
      </c>
      <c r="AJ3235" s="116">
        <v>0</v>
      </c>
      <c r="AM3235" s="116" t="s">
        <v>319</v>
      </c>
      <c r="AN3235" s="116">
        <v>-1</v>
      </c>
      <c r="AQ3235" s="116">
        <v>778</v>
      </c>
      <c r="AR3235" s="116" t="s">
        <v>329</v>
      </c>
      <c r="AS3235" s="116" t="s">
        <v>250</v>
      </c>
      <c r="AT3235" s="116" t="s">
        <v>268</v>
      </c>
      <c r="AV3235" s="116">
        <v>238.825624936401</v>
      </c>
      <c r="AW3235" s="116">
        <v>0.710219508</v>
      </c>
    </row>
    <row r="3236" spans="1:49" x14ac:dyDescent="0.25">
      <c r="A3236" s="127">
        <v>220000</v>
      </c>
      <c r="B3236" s="127">
        <v>860000</v>
      </c>
      <c r="C3236" s="127">
        <v>860000</v>
      </c>
      <c r="D3236" s="116" t="s">
        <v>314</v>
      </c>
      <c r="E3236" s="116" t="s">
        <v>315</v>
      </c>
      <c r="F3236" s="116" t="s">
        <v>316</v>
      </c>
      <c r="G3236" s="116" t="s">
        <v>317</v>
      </c>
      <c r="H3236" s="116">
        <v>0.36</v>
      </c>
      <c r="I3236" s="116">
        <v>0.57999999999999996</v>
      </c>
      <c r="J3236" s="116" t="s">
        <v>268</v>
      </c>
      <c r="K3236" s="116">
        <v>0.14774604174863001</v>
      </c>
      <c r="L3236" s="116">
        <v>3535.8748730203401</v>
      </c>
      <c r="M3236" s="116">
        <v>9.8835853657502195</v>
      </c>
      <c r="N3236" s="116">
        <v>1.60099579240917</v>
      </c>
      <c r="O3236" s="116">
        <v>1.4602606160743401</v>
      </c>
      <c r="P3236" s="116">
        <v>0.23654079118467</v>
      </c>
      <c r="Q3236" s="116">
        <v>522.41151660721698</v>
      </c>
      <c r="R3236" s="116">
        <v>1310</v>
      </c>
      <c r="S3236" s="116" t="s">
        <v>318</v>
      </c>
      <c r="T3236" s="116">
        <v>1310</v>
      </c>
      <c r="U3236" s="116" t="s">
        <v>268</v>
      </c>
      <c r="V3236" s="116" t="s">
        <v>268</v>
      </c>
      <c r="Z3236" s="116">
        <v>0</v>
      </c>
      <c r="AA3236" s="116">
        <v>1</v>
      </c>
      <c r="AB3236" s="116">
        <v>1.4602606160743401</v>
      </c>
      <c r="AC3236" s="116">
        <v>0.23654079118467</v>
      </c>
      <c r="AD3236" s="116">
        <v>522.41151660721698</v>
      </c>
      <c r="AF3236" s="116">
        <v>-1</v>
      </c>
      <c r="AG3236" s="116">
        <v>-1</v>
      </c>
      <c r="AH3236" s="116">
        <v>-1</v>
      </c>
      <c r="AI3236" s="116">
        <v>-1</v>
      </c>
      <c r="AJ3236" s="116">
        <v>0</v>
      </c>
      <c r="AM3236" s="116" t="s">
        <v>319</v>
      </c>
      <c r="AN3236" s="116">
        <v>-1</v>
      </c>
      <c r="AQ3236" s="116">
        <v>778</v>
      </c>
      <c r="AR3236" s="116" t="s">
        <v>329</v>
      </c>
      <c r="AS3236" s="116" t="s">
        <v>250</v>
      </c>
      <c r="AT3236" s="116" t="s">
        <v>268</v>
      </c>
      <c r="AV3236" s="116">
        <v>101.36345427664401</v>
      </c>
      <c r="AW3236" s="116">
        <v>0.42369141659999998</v>
      </c>
    </row>
    <row r="3237" spans="1:49" x14ac:dyDescent="0.25">
      <c r="A3237" s="127">
        <v>220000</v>
      </c>
      <c r="B3237" s="127">
        <v>860000</v>
      </c>
      <c r="C3237" s="127">
        <v>860000</v>
      </c>
      <c r="D3237" s="116" t="s">
        <v>314</v>
      </c>
      <c r="E3237" s="116" t="s">
        <v>315</v>
      </c>
      <c r="F3237" s="116" t="s">
        <v>316</v>
      </c>
      <c r="G3237" s="116" t="s">
        <v>317</v>
      </c>
      <c r="H3237" s="116">
        <v>0.36</v>
      </c>
      <c r="I3237" s="116">
        <v>0.57999999999999996</v>
      </c>
      <c r="J3237" s="116" t="s">
        <v>268</v>
      </c>
      <c r="K3237" s="116">
        <v>7.1385431008830005E-2</v>
      </c>
      <c r="L3237" s="116">
        <v>3535.8748730203401</v>
      </c>
      <c r="M3237" s="116">
        <v>9.8835853657502195</v>
      </c>
      <c r="N3237" s="116">
        <v>1.60099579240917</v>
      </c>
      <c r="O3237" s="116">
        <v>0.70554400124669003</v>
      </c>
      <c r="P3237" s="116">
        <v>0.11428777468446</v>
      </c>
      <c r="Q3237" s="116">
        <v>252.40995180386699</v>
      </c>
      <c r="R3237" s="116">
        <v>1310</v>
      </c>
      <c r="S3237" s="116" t="s">
        <v>318</v>
      </c>
      <c r="T3237" s="116">
        <v>1310</v>
      </c>
      <c r="U3237" s="116" t="s">
        <v>268</v>
      </c>
      <c r="V3237" s="116" t="s">
        <v>268</v>
      </c>
      <c r="Z3237" s="116">
        <v>0</v>
      </c>
      <c r="AA3237" s="116">
        <v>1</v>
      </c>
      <c r="AB3237" s="116">
        <v>0.70554400124669003</v>
      </c>
      <c r="AC3237" s="116">
        <v>0.11428777468446</v>
      </c>
      <c r="AD3237" s="116">
        <v>252.40995180386801</v>
      </c>
      <c r="AF3237" s="116">
        <v>-1</v>
      </c>
      <c r="AG3237" s="116">
        <v>-1</v>
      </c>
      <c r="AH3237" s="116">
        <v>-1</v>
      </c>
      <c r="AI3237" s="116">
        <v>-1</v>
      </c>
      <c r="AJ3237" s="116">
        <v>0</v>
      </c>
      <c r="AM3237" s="116" t="s">
        <v>319</v>
      </c>
      <c r="AN3237" s="116">
        <v>-1</v>
      </c>
      <c r="AQ3237" s="116">
        <v>778</v>
      </c>
      <c r="AR3237" s="116" t="s">
        <v>329</v>
      </c>
      <c r="AS3237" s="116" t="s">
        <v>250</v>
      </c>
      <c r="AT3237" s="116" t="s">
        <v>268</v>
      </c>
      <c r="AV3237" s="116">
        <v>81.460972573634393</v>
      </c>
      <c r="AW3237" s="116">
        <v>0.20471204530000001</v>
      </c>
    </row>
    <row r="3238" spans="1:49" x14ac:dyDescent="0.25">
      <c r="A3238" s="127">
        <v>220000</v>
      </c>
      <c r="B3238" s="127">
        <v>860000</v>
      </c>
      <c r="C3238" s="127">
        <v>860000</v>
      </c>
      <c r="D3238" s="116" t="s">
        <v>314</v>
      </c>
      <c r="E3238" s="116" t="s">
        <v>315</v>
      </c>
      <c r="F3238" s="116" t="s">
        <v>316</v>
      </c>
      <c r="G3238" s="116" t="s">
        <v>317</v>
      </c>
      <c r="H3238" s="116">
        <v>0.36</v>
      </c>
      <c r="I3238" s="116">
        <v>0.57999999999999996</v>
      </c>
      <c r="J3238" s="116" t="s">
        <v>268</v>
      </c>
      <c r="K3238" s="116">
        <v>0.49244003621986998</v>
      </c>
      <c r="L3238" s="116">
        <v>3831.77806822811</v>
      </c>
      <c r="M3238" s="116">
        <v>10.738880638439401</v>
      </c>
      <c r="N3238" s="116">
        <v>1.7394830088237001</v>
      </c>
      <c r="O3238" s="116">
        <v>5.2882547705539897</v>
      </c>
      <c r="P3238" s="116">
        <v>0.85659107586898997</v>
      </c>
      <c r="Q3238" s="116">
        <v>1886.9209307047599</v>
      </c>
      <c r="R3238" s="116">
        <v>1210</v>
      </c>
      <c r="S3238" s="116" t="s">
        <v>318</v>
      </c>
      <c r="T3238" s="116">
        <v>1210</v>
      </c>
      <c r="U3238" s="116" t="s">
        <v>268</v>
      </c>
      <c r="V3238" s="116" t="s">
        <v>268</v>
      </c>
      <c r="Z3238" s="116">
        <v>0</v>
      </c>
      <c r="AA3238" s="116">
        <v>1</v>
      </c>
      <c r="AB3238" s="116">
        <v>5.2882547705539897</v>
      </c>
      <c r="AC3238" s="116">
        <v>0.85659107586898997</v>
      </c>
      <c r="AD3238" s="116">
        <v>1886.9209307047599</v>
      </c>
      <c r="AF3238" s="116">
        <v>-1</v>
      </c>
      <c r="AG3238" s="116">
        <v>-1</v>
      </c>
      <c r="AH3238" s="116">
        <v>-1</v>
      </c>
      <c r="AI3238" s="116">
        <v>-1</v>
      </c>
      <c r="AJ3238" s="116">
        <v>0</v>
      </c>
      <c r="AM3238" s="116" t="s">
        <v>319</v>
      </c>
      <c r="AN3238" s="116">
        <v>-1</v>
      </c>
      <c r="AQ3238" s="116">
        <v>778</v>
      </c>
      <c r="AR3238" s="116" t="s">
        <v>329</v>
      </c>
      <c r="AS3238" s="116" t="s">
        <v>250</v>
      </c>
      <c r="AT3238" s="116" t="s">
        <v>268</v>
      </c>
      <c r="AV3238" s="116">
        <v>200.59908295766601</v>
      </c>
      <c r="AW3238" s="116">
        <v>1.5303494977000001</v>
      </c>
    </row>
    <row r="3239" spans="1:49" x14ac:dyDescent="0.25">
      <c r="A3239" s="127">
        <v>220000</v>
      </c>
      <c r="B3239" s="127">
        <v>860000</v>
      </c>
      <c r="C3239" s="127">
        <v>860000</v>
      </c>
      <c r="D3239" s="116" t="s">
        <v>314</v>
      </c>
      <c r="E3239" s="116" t="s">
        <v>315</v>
      </c>
      <c r="F3239" s="116" t="s">
        <v>316</v>
      </c>
      <c r="G3239" s="116" t="s">
        <v>317</v>
      </c>
      <c r="H3239" s="116">
        <v>0.36</v>
      </c>
      <c r="I3239" s="116">
        <v>0.57999999999999996</v>
      </c>
      <c r="J3239" s="116" t="s">
        <v>268</v>
      </c>
      <c r="K3239" s="116">
        <v>0.12532341728693999</v>
      </c>
      <c r="L3239" s="116">
        <v>3831.77806822811</v>
      </c>
      <c r="M3239" s="116">
        <v>10.738880638439401</v>
      </c>
      <c r="N3239" s="116">
        <v>1.7394830088237001</v>
      </c>
      <c r="O3239" s="116">
        <v>1.34583321944584</v>
      </c>
      <c r="P3239" s="116">
        <v>0.21799795497836</v>
      </c>
      <c r="Q3239" s="116">
        <v>480.21152179551899</v>
      </c>
      <c r="R3239" s="116">
        <v>1310</v>
      </c>
      <c r="S3239" s="116" t="s">
        <v>318</v>
      </c>
      <c r="T3239" s="116">
        <v>1310</v>
      </c>
      <c r="U3239" s="116" t="s">
        <v>268</v>
      </c>
      <c r="V3239" s="116" t="s">
        <v>268</v>
      </c>
      <c r="Z3239" s="116">
        <v>0</v>
      </c>
      <c r="AA3239" s="116">
        <v>1</v>
      </c>
      <c r="AB3239" s="116">
        <v>1.34583321944584</v>
      </c>
      <c r="AC3239" s="116">
        <v>0.21799795497836</v>
      </c>
      <c r="AD3239" s="116">
        <v>480.21152179551899</v>
      </c>
      <c r="AF3239" s="116">
        <v>-1</v>
      </c>
      <c r="AG3239" s="116">
        <v>-1</v>
      </c>
      <c r="AH3239" s="116">
        <v>-1</v>
      </c>
      <c r="AI3239" s="116">
        <v>-1</v>
      </c>
      <c r="AJ3239" s="116">
        <v>0</v>
      </c>
      <c r="AM3239" s="116" t="s">
        <v>319</v>
      </c>
      <c r="AN3239" s="116">
        <v>-1</v>
      </c>
      <c r="AQ3239" s="116">
        <v>778</v>
      </c>
      <c r="AR3239" s="116" t="s">
        <v>329</v>
      </c>
      <c r="AS3239" s="116" t="s">
        <v>250</v>
      </c>
      <c r="AT3239" s="116" t="s">
        <v>268</v>
      </c>
      <c r="AV3239" s="116">
        <v>98.230686962317506</v>
      </c>
      <c r="AW3239" s="116">
        <v>0.38946595439999998</v>
      </c>
    </row>
    <row r="3240" spans="1:49" x14ac:dyDescent="0.25">
      <c r="A3240" s="127">
        <v>220000</v>
      </c>
      <c r="B3240" s="127">
        <v>860000</v>
      </c>
      <c r="C3240" s="127">
        <v>860000</v>
      </c>
      <c r="D3240" s="116" t="s">
        <v>314</v>
      </c>
      <c r="E3240" s="116" t="s">
        <v>315</v>
      </c>
      <c r="F3240" s="116" t="s">
        <v>316</v>
      </c>
      <c r="G3240" s="116" t="s">
        <v>317</v>
      </c>
      <c r="H3240" s="116">
        <v>0.36</v>
      </c>
      <c r="I3240" s="116">
        <v>0.57999999999999996</v>
      </c>
      <c r="J3240" s="116" t="s">
        <v>330</v>
      </c>
      <c r="K3240" s="116">
        <v>1.09382161896E-3</v>
      </c>
      <c r="L3240" s="116">
        <v>3750.2342856272498</v>
      </c>
      <c r="M3240" s="116">
        <v>9.9619018625994595</v>
      </c>
      <c r="N3240" s="116">
        <v>1.5492946945471</v>
      </c>
      <c r="O3240" s="116">
        <v>1.0896543623289999E-2</v>
      </c>
      <c r="P3240" s="116">
        <v>1.69465203104E-3</v>
      </c>
      <c r="Q3240" s="116">
        <v>4.1020873377953402</v>
      </c>
      <c r="R3240" s="116">
        <v>4110</v>
      </c>
      <c r="S3240" s="116" t="s">
        <v>331</v>
      </c>
      <c r="T3240" s="116">
        <v>4110</v>
      </c>
      <c r="U3240" s="116" t="s">
        <v>268</v>
      </c>
      <c r="V3240" s="116" t="s">
        <v>268</v>
      </c>
      <c r="Y3240" s="116" t="s">
        <v>330</v>
      </c>
      <c r="Z3240" s="116">
        <v>0</v>
      </c>
      <c r="AA3240" s="116">
        <v>1</v>
      </c>
      <c r="AB3240" s="116">
        <v>1.0896543623289999E-2</v>
      </c>
      <c r="AC3240" s="116">
        <v>1.69465203104E-3</v>
      </c>
      <c r="AD3240" s="116">
        <v>205.12781055002401</v>
      </c>
      <c r="AF3240" s="116">
        <v>-1</v>
      </c>
      <c r="AG3240" s="116">
        <v>-1</v>
      </c>
      <c r="AH3240" s="116">
        <v>-1</v>
      </c>
      <c r="AI3240" s="116">
        <v>-1</v>
      </c>
      <c r="AJ3240" s="116">
        <v>0</v>
      </c>
      <c r="AM3240" s="116" t="s">
        <v>319</v>
      </c>
      <c r="AN3240" s="116">
        <v>-1</v>
      </c>
      <c r="AQ3240" s="116">
        <v>778</v>
      </c>
      <c r="AR3240" s="116" t="s">
        <v>329</v>
      </c>
      <c r="AS3240" s="116" t="s">
        <v>250</v>
      </c>
      <c r="AT3240" s="116" t="s">
        <v>268</v>
      </c>
      <c r="AV3240" s="116">
        <v>38.5400315439189</v>
      </c>
      <c r="AW3240" s="116">
        <v>0.16636480989999999</v>
      </c>
    </row>
    <row r="3241" spans="1:49" x14ac:dyDescent="0.25">
      <c r="A3241" s="127">
        <v>220000</v>
      </c>
      <c r="B3241" s="127">
        <v>860000</v>
      </c>
      <c r="C3241" s="127">
        <v>860000</v>
      </c>
      <c r="D3241" s="116" t="s">
        <v>314</v>
      </c>
      <c r="E3241" s="116" t="s">
        <v>315</v>
      </c>
      <c r="F3241" s="116" t="s">
        <v>316</v>
      </c>
      <c r="G3241" s="116" t="s">
        <v>317</v>
      </c>
      <c r="H3241" s="116">
        <v>0.36</v>
      </c>
      <c r="I3241" s="116">
        <v>0.57999999999999996</v>
      </c>
      <c r="J3241" s="116" t="s">
        <v>268</v>
      </c>
      <c r="K3241" s="116">
        <v>0.25533102245199002</v>
      </c>
      <c r="L3241" s="116">
        <v>3750.2342856272498</v>
      </c>
      <c r="M3241" s="116">
        <v>9.9619018625994595</v>
      </c>
      <c r="N3241" s="116">
        <v>1.5492946945471</v>
      </c>
      <c r="O3241" s="116">
        <v>2.54358258814394</v>
      </c>
      <c r="P3241" s="116">
        <v>0.39558299843816003</v>
      </c>
      <c r="Q3241" s="116">
        <v>957.55115458372904</v>
      </c>
      <c r="R3241" s="116">
        <v>1210</v>
      </c>
      <c r="S3241" s="116" t="s">
        <v>318</v>
      </c>
      <c r="T3241" s="116">
        <v>1210</v>
      </c>
      <c r="U3241" s="116" t="s">
        <v>268</v>
      </c>
      <c r="V3241" s="116" t="s">
        <v>268</v>
      </c>
      <c r="Z3241" s="116">
        <v>0</v>
      </c>
      <c r="AA3241" s="116">
        <v>1</v>
      </c>
      <c r="AB3241" s="116">
        <v>2.54358258814394</v>
      </c>
      <c r="AC3241" s="116">
        <v>0.39558299843816003</v>
      </c>
      <c r="AD3241" s="116">
        <v>968.40966614137506</v>
      </c>
      <c r="AF3241" s="116">
        <v>-1</v>
      </c>
      <c r="AG3241" s="116">
        <v>-1</v>
      </c>
      <c r="AH3241" s="116">
        <v>-1</v>
      </c>
      <c r="AI3241" s="116">
        <v>-1</v>
      </c>
      <c r="AJ3241" s="116">
        <v>0</v>
      </c>
      <c r="AM3241" s="116" t="s">
        <v>319</v>
      </c>
      <c r="AN3241" s="116">
        <v>-1</v>
      </c>
      <c r="AQ3241" s="116">
        <v>778</v>
      </c>
      <c r="AR3241" s="116" t="s">
        <v>329</v>
      </c>
      <c r="AS3241" s="116" t="s">
        <v>250</v>
      </c>
      <c r="AT3241" s="116" t="s">
        <v>268</v>
      </c>
      <c r="AV3241" s="116">
        <v>163.187667581753</v>
      </c>
      <c r="AW3241" s="116">
        <v>0.78540929940000004</v>
      </c>
    </row>
    <row r="3242" spans="1:49" x14ac:dyDescent="0.25">
      <c r="A3242" s="127">
        <v>220000</v>
      </c>
      <c r="B3242" s="127">
        <v>860000</v>
      </c>
      <c r="C3242" s="127">
        <v>860000</v>
      </c>
      <c r="D3242" s="116" t="s">
        <v>314</v>
      </c>
      <c r="E3242" s="116" t="s">
        <v>315</v>
      </c>
      <c r="F3242" s="116" t="s">
        <v>316</v>
      </c>
      <c r="G3242" s="116" t="s">
        <v>317</v>
      </c>
      <c r="H3242" s="116">
        <v>0.36</v>
      </c>
      <c r="I3242" s="116">
        <v>0.57999999999999996</v>
      </c>
      <c r="J3242" s="116" t="s">
        <v>268</v>
      </c>
      <c r="K3242" s="116">
        <v>0.13492438539407001</v>
      </c>
      <c r="L3242" s="116">
        <v>3750.2342856272498</v>
      </c>
      <c r="M3242" s="116">
        <v>9.9619018625994595</v>
      </c>
      <c r="N3242" s="116">
        <v>1.5492946945471</v>
      </c>
      <c r="O3242" s="116">
        <v>1.34410348616732</v>
      </c>
      <c r="P3242" s="116">
        <v>0.20903763445606</v>
      </c>
      <c r="Q3242" s="116">
        <v>505.99805607204399</v>
      </c>
      <c r="R3242" s="116">
        <v>1310</v>
      </c>
      <c r="S3242" s="116" t="s">
        <v>318</v>
      </c>
      <c r="T3242" s="116">
        <v>1310</v>
      </c>
      <c r="U3242" s="116" t="s">
        <v>268</v>
      </c>
      <c r="V3242" s="116" t="s">
        <v>268</v>
      </c>
      <c r="Z3242" s="116">
        <v>0</v>
      </c>
      <c r="AA3242" s="116">
        <v>1</v>
      </c>
      <c r="AB3242" s="116">
        <v>1.34410348616732</v>
      </c>
      <c r="AC3242" s="116">
        <v>0.20903763445606</v>
      </c>
      <c r="AD3242" s="116">
        <v>505.99805607204399</v>
      </c>
      <c r="AF3242" s="116">
        <v>-1</v>
      </c>
      <c r="AG3242" s="116">
        <v>-1</v>
      </c>
      <c r="AH3242" s="116">
        <v>-1</v>
      </c>
      <c r="AI3242" s="116">
        <v>-1</v>
      </c>
      <c r="AJ3242" s="116">
        <v>0</v>
      </c>
      <c r="AM3242" s="116" t="s">
        <v>319</v>
      </c>
      <c r="AN3242" s="116">
        <v>-1</v>
      </c>
      <c r="AQ3242" s="116">
        <v>778</v>
      </c>
      <c r="AR3242" s="116" t="s">
        <v>329</v>
      </c>
      <c r="AS3242" s="116" t="s">
        <v>250</v>
      </c>
      <c r="AT3242" s="116" t="s">
        <v>268</v>
      </c>
      <c r="AV3242" s="116">
        <v>96.982854076015599</v>
      </c>
      <c r="AW3242" s="116">
        <v>0.41037960750000002</v>
      </c>
    </row>
    <row r="3243" spans="1:49" x14ac:dyDescent="0.25">
      <c r="A3243" s="127">
        <v>220000</v>
      </c>
      <c r="B3243" s="127">
        <v>860000</v>
      </c>
      <c r="C3243" s="127">
        <v>860000</v>
      </c>
      <c r="D3243" s="116" t="s">
        <v>314</v>
      </c>
      <c r="E3243" s="116" t="s">
        <v>315</v>
      </c>
      <c r="F3243" s="116" t="s">
        <v>316</v>
      </c>
      <c r="G3243" s="116" t="s">
        <v>317</v>
      </c>
      <c r="H3243" s="116">
        <v>0.36</v>
      </c>
      <c r="I3243" s="116">
        <v>0.57999999999999996</v>
      </c>
      <c r="J3243" s="116" t="s">
        <v>268</v>
      </c>
      <c r="K3243" s="116">
        <v>0.55788214264427005</v>
      </c>
      <c r="L3243" s="116">
        <v>3852.2566530490999</v>
      </c>
      <c r="M3243" s="116">
        <v>12.1259965127683</v>
      </c>
      <c r="N3243" s="116">
        <v>2.45771745389137</v>
      </c>
      <c r="O3243" s="116">
        <v>6.7648769162402402</v>
      </c>
      <c r="P3243" s="116">
        <v>1.37111667919115</v>
      </c>
      <c r="Q3243" s="116">
        <v>2149.1051956186998</v>
      </c>
      <c r="R3243" s="116">
        <v>1310</v>
      </c>
      <c r="S3243" s="116" t="s">
        <v>318</v>
      </c>
      <c r="T3243" s="116">
        <v>1310</v>
      </c>
      <c r="U3243" s="116" t="s">
        <v>268</v>
      </c>
      <c r="V3243" s="116" t="s">
        <v>268</v>
      </c>
      <c r="Z3243" s="116">
        <v>0</v>
      </c>
      <c r="AA3243" s="116">
        <v>1</v>
      </c>
      <c r="AB3243" s="116">
        <v>6.7648769162402402</v>
      </c>
      <c r="AC3243" s="116">
        <v>1.37111667919115</v>
      </c>
      <c r="AD3243" s="116">
        <v>2149.1051956186998</v>
      </c>
      <c r="AF3243" s="116">
        <v>-1</v>
      </c>
      <c r="AG3243" s="116">
        <v>-1</v>
      </c>
      <c r="AH3243" s="116">
        <v>-1</v>
      </c>
      <c r="AI3243" s="116">
        <v>-1</v>
      </c>
      <c r="AJ3243" s="116">
        <v>0</v>
      </c>
      <c r="AM3243" s="116" t="s">
        <v>319</v>
      </c>
      <c r="AN3243" s="116">
        <v>-1</v>
      </c>
      <c r="AQ3243" s="116">
        <v>778</v>
      </c>
      <c r="AR3243" s="116" t="s">
        <v>329</v>
      </c>
      <c r="AS3243" s="116" t="s">
        <v>250</v>
      </c>
      <c r="AT3243" s="116" t="s">
        <v>268</v>
      </c>
      <c r="AV3243" s="116">
        <v>190.31553454603699</v>
      </c>
      <c r="AW3243" s="116">
        <v>1.7429888041999999</v>
      </c>
    </row>
    <row r="3244" spans="1:49" x14ac:dyDescent="0.25">
      <c r="A3244" s="127">
        <v>220000</v>
      </c>
      <c r="B3244" s="127">
        <v>860000</v>
      </c>
      <c r="C3244" s="127">
        <v>860000</v>
      </c>
      <c r="D3244" s="116" t="s">
        <v>314</v>
      </c>
      <c r="E3244" s="116" t="s">
        <v>315</v>
      </c>
      <c r="F3244" s="116" t="s">
        <v>316</v>
      </c>
      <c r="G3244" s="116" t="s">
        <v>317</v>
      </c>
      <c r="H3244" s="116">
        <v>0.36</v>
      </c>
      <c r="I3244" s="116">
        <v>0.57999999999999996</v>
      </c>
      <c r="J3244" s="116" t="s">
        <v>268</v>
      </c>
      <c r="K3244" s="116">
        <v>5.9881310862539998E-2</v>
      </c>
      <c r="L3244" s="116">
        <v>3852.2566530490999</v>
      </c>
      <c r="M3244" s="116">
        <v>12.1259965127683</v>
      </c>
      <c r="N3244" s="116">
        <v>2.45771745389137</v>
      </c>
      <c r="O3244" s="116">
        <v>0.72612056669918001</v>
      </c>
      <c r="P3244" s="116">
        <v>0.14717134286875999</v>
      </c>
      <c r="Q3244" s="116">
        <v>230.678178163529</v>
      </c>
      <c r="R3244" s="116">
        <v>1310</v>
      </c>
      <c r="S3244" s="116" t="s">
        <v>318</v>
      </c>
      <c r="T3244" s="116">
        <v>1310</v>
      </c>
      <c r="U3244" s="116" t="s">
        <v>268</v>
      </c>
      <c r="V3244" s="116" t="s">
        <v>268</v>
      </c>
      <c r="Z3244" s="116">
        <v>0</v>
      </c>
      <c r="AA3244" s="116">
        <v>1</v>
      </c>
      <c r="AB3244" s="116">
        <v>0.72612056669918001</v>
      </c>
      <c r="AC3244" s="116">
        <v>0.14717134286875999</v>
      </c>
      <c r="AD3244" s="116">
        <v>230.678178163528</v>
      </c>
      <c r="AF3244" s="116">
        <v>-1</v>
      </c>
      <c r="AG3244" s="116">
        <v>-1</v>
      </c>
      <c r="AH3244" s="116">
        <v>-1</v>
      </c>
      <c r="AI3244" s="116">
        <v>-1</v>
      </c>
      <c r="AJ3244" s="116">
        <v>0</v>
      </c>
      <c r="AM3244" s="116" t="s">
        <v>319</v>
      </c>
      <c r="AN3244" s="116">
        <v>-1</v>
      </c>
      <c r="AQ3244" s="116">
        <v>778</v>
      </c>
      <c r="AR3244" s="116" t="s">
        <v>329</v>
      </c>
      <c r="AS3244" s="116" t="s">
        <v>250</v>
      </c>
      <c r="AT3244" s="116" t="s">
        <v>268</v>
      </c>
      <c r="AV3244" s="116">
        <v>109.701964586039</v>
      </c>
      <c r="AW3244" s="116">
        <v>0.18708692469999999</v>
      </c>
    </row>
    <row r="3245" spans="1:49" x14ac:dyDescent="0.25">
      <c r="A3245" s="127">
        <v>220000</v>
      </c>
      <c r="B3245" s="127">
        <v>860000</v>
      </c>
      <c r="C3245" s="127">
        <v>860000</v>
      </c>
      <c r="D3245" s="116" t="s">
        <v>314</v>
      </c>
      <c r="E3245" s="116" t="s">
        <v>315</v>
      </c>
      <c r="F3245" s="116" t="s">
        <v>316</v>
      </c>
      <c r="G3245" s="116" t="s">
        <v>317</v>
      </c>
      <c r="H3245" s="116">
        <v>0.36</v>
      </c>
      <c r="I3245" s="116">
        <v>0.57999999999999996</v>
      </c>
      <c r="J3245" s="116" t="s">
        <v>268</v>
      </c>
      <c r="K3245" s="116">
        <v>6.6859760960199998E-3</v>
      </c>
      <c r="L3245" s="116">
        <v>3829.5952876178399</v>
      </c>
      <c r="M3245" s="116">
        <v>8.1951954240420104</v>
      </c>
      <c r="N3245" s="116">
        <v>1.1052602616526599</v>
      </c>
      <c r="O3245" s="116">
        <v>5.4792880707400002E-2</v>
      </c>
      <c r="P3245" s="116">
        <v>7.3897436892899999E-3</v>
      </c>
      <c r="Q3245" s="116">
        <v>25.604582550466699</v>
      </c>
      <c r="R3245" s="116">
        <v>1210</v>
      </c>
      <c r="S3245" s="116" t="s">
        <v>318</v>
      </c>
      <c r="T3245" s="116">
        <v>1210</v>
      </c>
      <c r="U3245" s="116" t="s">
        <v>268</v>
      </c>
      <c r="V3245" s="116" t="s">
        <v>268</v>
      </c>
      <c r="Z3245" s="116">
        <v>0</v>
      </c>
      <c r="AA3245" s="116">
        <v>1</v>
      </c>
      <c r="AB3245" s="116">
        <v>5.4792880707400002E-2</v>
      </c>
      <c r="AC3245" s="116">
        <v>7.3897436892899999E-3</v>
      </c>
      <c r="AD3245" s="116">
        <v>25.6045825504671</v>
      </c>
      <c r="AF3245" s="116">
        <v>-1</v>
      </c>
      <c r="AG3245" s="116">
        <v>-1</v>
      </c>
      <c r="AH3245" s="116">
        <v>-1</v>
      </c>
      <c r="AI3245" s="116">
        <v>-1</v>
      </c>
      <c r="AJ3245" s="116">
        <v>0</v>
      </c>
      <c r="AM3245" s="116" t="s">
        <v>319</v>
      </c>
      <c r="AN3245" s="116">
        <v>-1</v>
      </c>
      <c r="AQ3245" s="116">
        <v>778</v>
      </c>
      <c r="AR3245" s="116" t="s">
        <v>329</v>
      </c>
      <c r="AS3245" s="116" t="s">
        <v>250</v>
      </c>
      <c r="AT3245" s="116" t="s">
        <v>268</v>
      </c>
      <c r="AV3245" s="116">
        <v>101.08639167415301</v>
      </c>
      <c r="AW3245" s="116">
        <v>2.0766084800000001E-2</v>
      </c>
    </row>
    <row r="3246" spans="1:49" x14ac:dyDescent="0.25">
      <c r="A3246" s="127">
        <v>220000</v>
      </c>
      <c r="B3246" s="127">
        <v>860000</v>
      </c>
      <c r="C3246" s="127">
        <v>860000</v>
      </c>
      <c r="D3246" s="116" t="s">
        <v>314</v>
      </c>
      <c r="E3246" s="116" t="s">
        <v>315</v>
      </c>
      <c r="F3246" s="116" t="s">
        <v>316</v>
      </c>
      <c r="G3246" s="116" t="s">
        <v>317</v>
      </c>
      <c r="H3246" s="116">
        <v>0.36</v>
      </c>
      <c r="I3246" s="116">
        <v>0.57999999999999996</v>
      </c>
      <c r="J3246" s="116" t="s">
        <v>268</v>
      </c>
      <c r="K3246" s="116">
        <v>0.36417956073678998</v>
      </c>
      <c r="L3246" s="116">
        <v>3829.5952876178399</v>
      </c>
      <c r="M3246" s="116">
        <v>8.1951954240420104</v>
      </c>
      <c r="N3246" s="116">
        <v>1.1052602616526599</v>
      </c>
      <c r="O3246" s="116">
        <v>2.9845226696798202</v>
      </c>
      <c r="P3246" s="116">
        <v>0.40251319658849999</v>
      </c>
      <c r="Q3246" s="116">
        <v>1394.66032964437</v>
      </c>
      <c r="R3246" s="116">
        <v>1750</v>
      </c>
      <c r="S3246" s="116" t="s">
        <v>321</v>
      </c>
      <c r="T3246" s="116">
        <v>1750</v>
      </c>
      <c r="U3246" s="116" t="s">
        <v>268</v>
      </c>
      <c r="V3246" s="116" t="s">
        <v>268</v>
      </c>
      <c r="Z3246" s="116">
        <v>0</v>
      </c>
      <c r="AA3246" s="116">
        <v>1</v>
      </c>
      <c r="AB3246" s="116">
        <v>2.9845226696798202</v>
      </c>
      <c r="AC3246" s="116">
        <v>0.40251319658849999</v>
      </c>
      <c r="AD3246" s="116">
        <v>1394.66032964437</v>
      </c>
      <c r="AF3246" s="116">
        <v>-1</v>
      </c>
      <c r="AG3246" s="116">
        <v>-1</v>
      </c>
      <c r="AH3246" s="116">
        <v>-1</v>
      </c>
      <c r="AI3246" s="116">
        <v>-1</v>
      </c>
      <c r="AJ3246" s="116">
        <v>0</v>
      </c>
      <c r="AM3246" s="116" t="s">
        <v>319</v>
      </c>
      <c r="AN3246" s="116">
        <v>-1</v>
      </c>
      <c r="AQ3246" s="116">
        <v>778</v>
      </c>
      <c r="AR3246" s="116" t="s">
        <v>329</v>
      </c>
      <c r="AS3246" s="116" t="s">
        <v>250</v>
      </c>
      <c r="AT3246" s="116" t="s">
        <v>268</v>
      </c>
      <c r="AV3246" s="116">
        <v>158.61832000124301</v>
      </c>
      <c r="AW3246" s="116">
        <v>1.1311113785</v>
      </c>
    </row>
    <row r="3247" spans="1:49" x14ac:dyDescent="0.25">
      <c r="A3247" s="127">
        <v>220000</v>
      </c>
      <c r="B3247" s="127">
        <v>860000</v>
      </c>
      <c r="C3247" s="127">
        <v>860000</v>
      </c>
      <c r="D3247" s="116" t="s">
        <v>314</v>
      </c>
      <c r="E3247" s="116" t="s">
        <v>315</v>
      </c>
      <c r="F3247" s="116" t="s">
        <v>316</v>
      </c>
      <c r="G3247" s="116" t="s">
        <v>317</v>
      </c>
      <c r="H3247" s="116">
        <v>0.36</v>
      </c>
      <c r="I3247" s="116">
        <v>0.57999999999999996</v>
      </c>
      <c r="J3247" s="116" t="s">
        <v>268</v>
      </c>
      <c r="K3247" s="116">
        <v>0.23984430450675001</v>
      </c>
      <c r="L3247" s="116">
        <v>3829.5952876178399</v>
      </c>
      <c r="M3247" s="116">
        <v>8.1951954240420104</v>
      </c>
      <c r="N3247" s="116">
        <v>1.1052602616526599</v>
      </c>
      <c r="O3247" s="116">
        <v>1.9655709467762901</v>
      </c>
      <c r="P3247" s="116">
        <v>0.26509037875503</v>
      </c>
      <c r="Q3247" s="116">
        <v>918.50661830104798</v>
      </c>
      <c r="R3247" s="116">
        <v>1750</v>
      </c>
      <c r="S3247" s="116" t="s">
        <v>321</v>
      </c>
      <c r="T3247" s="116">
        <v>1750</v>
      </c>
      <c r="U3247" s="116" t="s">
        <v>268</v>
      </c>
      <c r="V3247" s="116" t="s">
        <v>268</v>
      </c>
      <c r="Z3247" s="116">
        <v>0</v>
      </c>
      <c r="AA3247" s="116">
        <v>1</v>
      </c>
      <c r="AB3247" s="116">
        <v>1.9655709467762901</v>
      </c>
      <c r="AC3247" s="116">
        <v>0.26509037875503</v>
      </c>
      <c r="AD3247" s="116">
        <v>918.50661830104798</v>
      </c>
      <c r="AF3247" s="116">
        <v>-1</v>
      </c>
      <c r="AG3247" s="116">
        <v>-1</v>
      </c>
      <c r="AH3247" s="116">
        <v>-1</v>
      </c>
      <c r="AI3247" s="116">
        <v>-1</v>
      </c>
      <c r="AJ3247" s="116">
        <v>0</v>
      </c>
      <c r="AM3247" s="116" t="s">
        <v>319</v>
      </c>
      <c r="AN3247" s="116">
        <v>-1</v>
      </c>
      <c r="AQ3247" s="116">
        <v>778</v>
      </c>
      <c r="AR3247" s="116" t="s">
        <v>329</v>
      </c>
      <c r="AS3247" s="116" t="s">
        <v>250</v>
      </c>
      <c r="AT3247" s="116" t="s">
        <v>268</v>
      </c>
      <c r="AV3247" s="116">
        <v>137.945130109692</v>
      </c>
      <c r="AW3247" s="116">
        <v>0.74493643009999999</v>
      </c>
    </row>
    <row r="3248" spans="1:49" x14ac:dyDescent="0.25">
      <c r="A3248" s="127">
        <v>220000</v>
      </c>
      <c r="B3248" s="127">
        <v>860000</v>
      </c>
      <c r="C3248" s="127">
        <v>860000</v>
      </c>
      <c r="D3248" s="116" t="s">
        <v>314</v>
      </c>
      <c r="E3248" s="116" t="s">
        <v>315</v>
      </c>
      <c r="F3248" s="116" t="s">
        <v>316</v>
      </c>
      <c r="G3248" s="116" t="s">
        <v>317</v>
      </c>
      <c r="H3248" s="116">
        <v>0.36</v>
      </c>
      <c r="I3248" s="116">
        <v>0.57999999999999996</v>
      </c>
      <c r="J3248" s="116" t="s">
        <v>268</v>
      </c>
      <c r="K3248" s="116">
        <v>7.05355840176E-3</v>
      </c>
      <c r="L3248" s="116">
        <v>3829.5952876178399</v>
      </c>
      <c r="M3248" s="116">
        <v>8.1951954240420104</v>
      </c>
      <c r="N3248" s="116">
        <v>1.1052602616526599</v>
      </c>
      <c r="O3248" s="116">
        <v>5.780528953736E-2</v>
      </c>
      <c r="P3248" s="116">
        <v>7.7960178047099997E-3</v>
      </c>
      <c r="Q3248" s="116">
        <v>27.012274016340299</v>
      </c>
      <c r="R3248" s="116">
        <v>1310</v>
      </c>
      <c r="S3248" s="116" t="s">
        <v>318</v>
      </c>
      <c r="T3248" s="116">
        <v>1310</v>
      </c>
      <c r="U3248" s="116" t="s">
        <v>268</v>
      </c>
      <c r="V3248" s="116" t="s">
        <v>268</v>
      </c>
      <c r="Z3248" s="116">
        <v>0</v>
      </c>
      <c r="AA3248" s="116">
        <v>1</v>
      </c>
      <c r="AB3248" s="116">
        <v>5.780528953736E-2</v>
      </c>
      <c r="AC3248" s="116">
        <v>7.7960178047099997E-3</v>
      </c>
      <c r="AD3248" s="116">
        <v>27.012274016342001</v>
      </c>
      <c r="AF3248" s="116">
        <v>-1</v>
      </c>
      <c r="AG3248" s="116">
        <v>-1</v>
      </c>
      <c r="AH3248" s="116">
        <v>-1</v>
      </c>
      <c r="AI3248" s="116">
        <v>-1</v>
      </c>
      <c r="AJ3248" s="116">
        <v>0</v>
      </c>
      <c r="AM3248" s="116" t="s">
        <v>319</v>
      </c>
      <c r="AN3248" s="116">
        <v>-1</v>
      </c>
      <c r="AQ3248" s="116">
        <v>778</v>
      </c>
      <c r="AR3248" s="116" t="s">
        <v>329</v>
      </c>
      <c r="AS3248" s="116" t="s">
        <v>250</v>
      </c>
      <c r="AT3248" s="116" t="s">
        <v>268</v>
      </c>
      <c r="AV3248" s="116">
        <v>99.451383629686404</v>
      </c>
      <c r="AW3248" s="116">
        <v>2.19077648E-2</v>
      </c>
    </row>
    <row r="3249" spans="1:49" x14ac:dyDescent="0.25">
      <c r="A3249" s="127">
        <v>220000</v>
      </c>
      <c r="B3249" s="127">
        <v>860000</v>
      </c>
      <c r="C3249" s="127">
        <v>860000</v>
      </c>
      <c r="D3249" s="116" t="s">
        <v>314</v>
      </c>
      <c r="E3249" s="116" t="s">
        <v>315</v>
      </c>
      <c r="F3249" s="116" t="s">
        <v>316</v>
      </c>
      <c r="G3249" s="116" t="s">
        <v>317</v>
      </c>
      <c r="H3249" s="116">
        <v>0.36</v>
      </c>
      <c r="I3249" s="116">
        <v>0.57999999999999996</v>
      </c>
      <c r="J3249" s="116" t="s">
        <v>330</v>
      </c>
      <c r="K3249" s="116">
        <v>0.16918308943616001</v>
      </c>
      <c r="L3249" s="116">
        <v>3519.9537053306699</v>
      </c>
      <c r="M3249" s="116">
        <v>10.2527845101731</v>
      </c>
      <c r="N3249" s="116">
        <v>1.8165967003783601</v>
      </c>
      <c r="O3249" s="116">
        <v>1.7345977587543799</v>
      </c>
      <c r="P3249" s="116">
        <v>0.30733744202955998</v>
      </c>
      <c r="Q3249" s="116">
        <v>595.51664254012906</v>
      </c>
      <c r="R3249" s="116">
        <v>4110</v>
      </c>
      <c r="S3249" s="116" t="s">
        <v>331</v>
      </c>
      <c r="T3249" s="116">
        <v>4110</v>
      </c>
      <c r="U3249" s="116" t="s">
        <v>268</v>
      </c>
      <c r="V3249" s="116" t="s">
        <v>268</v>
      </c>
      <c r="Y3249" s="116" t="s">
        <v>330</v>
      </c>
      <c r="Z3249" s="116">
        <v>0</v>
      </c>
      <c r="AA3249" s="116">
        <v>1</v>
      </c>
      <c r="AB3249" s="116">
        <v>1.7345977587543799</v>
      </c>
      <c r="AC3249" s="116">
        <v>0.30733744202955998</v>
      </c>
      <c r="AD3249" s="116">
        <v>595.51664254012906</v>
      </c>
      <c r="AF3249" s="116">
        <v>-1</v>
      </c>
      <c r="AG3249" s="116">
        <v>-1</v>
      </c>
      <c r="AH3249" s="116">
        <v>-1</v>
      </c>
      <c r="AI3249" s="116">
        <v>-1</v>
      </c>
      <c r="AJ3249" s="116">
        <v>0</v>
      </c>
      <c r="AM3249" s="116" t="s">
        <v>319</v>
      </c>
      <c r="AN3249" s="116">
        <v>-1</v>
      </c>
      <c r="AQ3249" s="116">
        <v>778</v>
      </c>
      <c r="AR3249" s="116" t="s">
        <v>329</v>
      </c>
      <c r="AS3249" s="116" t="s">
        <v>250</v>
      </c>
      <c r="AT3249" s="116" t="s">
        <v>268</v>
      </c>
      <c r="AV3249" s="116">
        <v>127.40811156788401</v>
      </c>
      <c r="AW3249" s="116">
        <v>0.48298186739999999</v>
      </c>
    </row>
    <row r="3250" spans="1:49" x14ac:dyDescent="0.25">
      <c r="A3250" s="127">
        <v>220000</v>
      </c>
      <c r="B3250" s="127">
        <v>860000</v>
      </c>
      <c r="C3250" s="127">
        <v>860000</v>
      </c>
      <c r="D3250" s="116" t="s">
        <v>314</v>
      </c>
      <c r="E3250" s="116" t="s">
        <v>315</v>
      </c>
      <c r="F3250" s="116" t="s">
        <v>316</v>
      </c>
      <c r="G3250" s="116" t="s">
        <v>317</v>
      </c>
      <c r="H3250" s="116">
        <v>0.36</v>
      </c>
      <c r="I3250" s="116">
        <v>0.57999999999999996</v>
      </c>
      <c r="J3250" s="116" t="s">
        <v>268</v>
      </c>
      <c r="K3250" s="116">
        <v>6.2972122065259997E-2</v>
      </c>
      <c r="L3250" s="116">
        <v>3519.9537053306699</v>
      </c>
      <c r="M3250" s="116">
        <v>10.2527845101731</v>
      </c>
      <c r="N3250" s="116">
        <v>1.8165967003783601</v>
      </c>
      <c r="O3250" s="116">
        <v>0.64563959768351997</v>
      </c>
      <c r="P3250" s="116">
        <v>0.11439494915959</v>
      </c>
      <c r="Q3250" s="116">
        <v>221.65895439617901</v>
      </c>
      <c r="R3250" s="116">
        <v>1210</v>
      </c>
      <c r="S3250" s="116" t="s">
        <v>318</v>
      </c>
      <c r="T3250" s="116">
        <v>1210</v>
      </c>
      <c r="U3250" s="116" t="s">
        <v>268</v>
      </c>
      <c r="V3250" s="116" t="s">
        <v>268</v>
      </c>
      <c r="Z3250" s="116">
        <v>0</v>
      </c>
      <c r="AA3250" s="116">
        <v>1</v>
      </c>
      <c r="AB3250" s="116">
        <v>0.64563959768351997</v>
      </c>
      <c r="AC3250" s="116">
        <v>0.11439494915959</v>
      </c>
      <c r="AD3250" s="116">
        <v>221.65895439618001</v>
      </c>
      <c r="AF3250" s="116">
        <v>-1</v>
      </c>
      <c r="AG3250" s="116">
        <v>-1</v>
      </c>
      <c r="AH3250" s="116">
        <v>-1</v>
      </c>
      <c r="AI3250" s="116">
        <v>-1</v>
      </c>
      <c r="AJ3250" s="116">
        <v>0</v>
      </c>
      <c r="AM3250" s="116" t="s">
        <v>319</v>
      </c>
      <c r="AN3250" s="116">
        <v>-1</v>
      </c>
      <c r="AQ3250" s="116">
        <v>778</v>
      </c>
      <c r="AR3250" s="116" t="s">
        <v>329</v>
      </c>
      <c r="AS3250" s="116" t="s">
        <v>250</v>
      </c>
      <c r="AT3250" s="116" t="s">
        <v>268</v>
      </c>
      <c r="AV3250" s="116">
        <v>110.21917299029499</v>
      </c>
      <c r="AW3250" s="116">
        <v>0.1797720636</v>
      </c>
    </row>
    <row r="3251" spans="1:49" x14ac:dyDescent="0.25">
      <c r="A3251" s="127">
        <v>220000</v>
      </c>
      <c r="B3251" s="127">
        <v>860000</v>
      </c>
      <c r="C3251" s="127">
        <v>860000</v>
      </c>
      <c r="D3251" s="116" t="s">
        <v>314</v>
      </c>
      <c r="E3251" s="116" t="s">
        <v>315</v>
      </c>
      <c r="F3251" s="116" t="s">
        <v>316</v>
      </c>
      <c r="G3251" s="116" t="s">
        <v>317</v>
      </c>
      <c r="H3251" s="116">
        <v>0.36</v>
      </c>
      <c r="I3251" s="116">
        <v>0.57999999999999996</v>
      </c>
      <c r="J3251" s="116" t="s">
        <v>268</v>
      </c>
      <c r="K3251" s="116">
        <v>2.0904109040920001E-2</v>
      </c>
      <c r="L3251" s="116">
        <v>3519.9537053306699</v>
      </c>
      <c r="M3251" s="116">
        <v>10.2527845101731</v>
      </c>
      <c r="N3251" s="116">
        <v>1.8165967003783601</v>
      </c>
      <c r="O3251" s="116">
        <v>0.21432532537373</v>
      </c>
      <c r="P3251" s="116">
        <v>3.797433550808E-2</v>
      </c>
      <c r="Q3251" s="116">
        <v>73.581496075229694</v>
      </c>
      <c r="R3251" s="116">
        <v>1310</v>
      </c>
      <c r="S3251" s="116" t="s">
        <v>318</v>
      </c>
      <c r="T3251" s="116">
        <v>1310</v>
      </c>
      <c r="U3251" s="116" t="s">
        <v>268</v>
      </c>
      <c r="V3251" s="116" t="s">
        <v>268</v>
      </c>
      <c r="Z3251" s="116">
        <v>0</v>
      </c>
      <c r="AA3251" s="116">
        <v>1</v>
      </c>
      <c r="AB3251" s="116">
        <v>0.21432532537373</v>
      </c>
      <c r="AC3251" s="116">
        <v>3.797433550808E-2</v>
      </c>
      <c r="AD3251" s="116">
        <v>73.581496075230802</v>
      </c>
      <c r="AF3251" s="116">
        <v>-1</v>
      </c>
      <c r="AG3251" s="116">
        <v>-1</v>
      </c>
      <c r="AH3251" s="116">
        <v>-1</v>
      </c>
      <c r="AI3251" s="116">
        <v>-1</v>
      </c>
      <c r="AJ3251" s="116">
        <v>0</v>
      </c>
      <c r="AM3251" s="116" t="s">
        <v>319</v>
      </c>
      <c r="AN3251" s="116">
        <v>-1</v>
      </c>
      <c r="AQ3251" s="116">
        <v>778</v>
      </c>
      <c r="AR3251" s="116" t="s">
        <v>329</v>
      </c>
      <c r="AS3251" s="116" t="s">
        <v>250</v>
      </c>
      <c r="AT3251" s="116" t="s">
        <v>268</v>
      </c>
      <c r="AV3251" s="116">
        <v>59.370332777509098</v>
      </c>
      <c r="AW3251" s="116">
        <v>5.96768014E-2</v>
      </c>
    </row>
    <row r="3252" spans="1:49" x14ac:dyDescent="0.25">
      <c r="A3252" s="127">
        <v>220000</v>
      </c>
      <c r="B3252" s="127">
        <v>860000</v>
      </c>
      <c r="C3252" s="127">
        <v>860000</v>
      </c>
      <c r="D3252" s="116" t="s">
        <v>314</v>
      </c>
      <c r="E3252" s="116" t="s">
        <v>315</v>
      </c>
      <c r="F3252" s="116" t="s">
        <v>316</v>
      </c>
      <c r="G3252" s="116" t="s">
        <v>317</v>
      </c>
      <c r="H3252" s="116">
        <v>0.36</v>
      </c>
      <c r="I3252" s="116">
        <v>0.57999999999999996</v>
      </c>
      <c r="J3252" s="116" t="s">
        <v>268</v>
      </c>
      <c r="K3252" s="116">
        <v>3.7770872455500002E-3</v>
      </c>
      <c r="L3252" s="116">
        <v>3519.9537053306699</v>
      </c>
      <c r="M3252" s="116">
        <v>10.2527845101731</v>
      </c>
      <c r="N3252" s="116">
        <v>1.8165967003783601</v>
      </c>
      <c r="O3252" s="116">
        <v>3.8725661604839999E-2</v>
      </c>
      <c r="P3252" s="116">
        <v>6.86144422732E-3</v>
      </c>
      <c r="Q3252" s="116">
        <v>13.2951722453626</v>
      </c>
      <c r="R3252" s="116">
        <v>1310</v>
      </c>
      <c r="S3252" s="116" t="s">
        <v>318</v>
      </c>
      <c r="T3252" s="116">
        <v>1310</v>
      </c>
      <c r="U3252" s="116" t="s">
        <v>268</v>
      </c>
      <c r="V3252" s="116" t="s">
        <v>268</v>
      </c>
      <c r="Z3252" s="116">
        <v>0</v>
      </c>
      <c r="AA3252" s="116">
        <v>1</v>
      </c>
      <c r="AB3252" s="116">
        <v>3.8725661604839999E-2</v>
      </c>
      <c r="AC3252" s="116">
        <v>6.86144422732E-3</v>
      </c>
      <c r="AD3252" s="116">
        <v>13.295172245361901</v>
      </c>
      <c r="AF3252" s="116">
        <v>-1</v>
      </c>
      <c r="AG3252" s="116">
        <v>-1</v>
      </c>
      <c r="AH3252" s="116">
        <v>-1</v>
      </c>
      <c r="AI3252" s="116">
        <v>-1</v>
      </c>
      <c r="AJ3252" s="116">
        <v>0</v>
      </c>
      <c r="AM3252" s="116" t="s">
        <v>319</v>
      </c>
      <c r="AN3252" s="116">
        <v>-1</v>
      </c>
      <c r="AQ3252" s="116">
        <v>778</v>
      </c>
      <c r="AR3252" s="116" t="s">
        <v>329</v>
      </c>
      <c r="AS3252" s="116" t="s">
        <v>250</v>
      </c>
      <c r="AT3252" s="116" t="s">
        <v>268</v>
      </c>
      <c r="AV3252" s="116">
        <v>15.759508168177</v>
      </c>
      <c r="AW3252" s="116">
        <v>1.07827837E-2</v>
      </c>
    </row>
    <row r="3253" spans="1:49" x14ac:dyDescent="0.25">
      <c r="A3253" s="127">
        <v>220000</v>
      </c>
      <c r="B3253" s="127">
        <v>860000</v>
      </c>
      <c r="C3253" s="127">
        <v>860000</v>
      </c>
      <c r="D3253" s="116" t="s">
        <v>314</v>
      </c>
      <c r="E3253" s="116" t="s">
        <v>315</v>
      </c>
      <c r="F3253" s="116" t="s">
        <v>316</v>
      </c>
      <c r="G3253" s="116" t="s">
        <v>317</v>
      </c>
      <c r="H3253" s="116">
        <v>0.36</v>
      </c>
      <c r="I3253" s="116">
        <v>0.57999999999999996</v>
      </c>
      <c r="J3253" s="116" t="s">
        <v>268</v>
      </c>
      <c r="K3253" s="116">
        <v>0.36092704604108999</v>
      </c>
      <c r="L3253" s="116">
        <v>3519.9537053306699</v>
      </c>
      <c r="M3253" s="116">
        <v>10.2527845101731</v>
      </c>
      <c r="N3253" s="116">
        <v>1.8165967003783601</v>
      </c>
      <c r="O3253" s="116">
        <v>3.7005072269526398</v>
      </c>
      <c r="P3253" s="116">
        <v>0.65565888091555002</v>
      </c>
      <c r="Q3253" s="116">
        <v>1270.4464930663801</v>
      </c>
      <c r="R3253" s="116">
        <v>1310</v>
      </c>
      <c r="S3253" s="116" t="s">
        <v>318</v>
      </c>
      <c r="T3253" s="116">
        <v>1310</v>
      </c>
      <c r="U3253" s="116" t="s">
        <v>268</v>
      </c>
      <c r="V3253" s="116" t="s">
        <v>268</v>
      </c>
      <c r="Z3253" s="116">
        <v>0</v>
      </c>
      <c r="AA3253" s="116">
        <v>1</v>
      </c>
      <c r="AB3253" s="116">
        <v>3.7005072269526398</v>
      </c>
      <c r="AC3253" s="116">
        <v>0.65565888091555002</v>
      </c>
      <c r="AD3253" s="116">
        <v>1270.4464930663801</v>
      </c>
      <c r="AF3253" s="116">
        <v>-1</v>
      </c>
      <c r="AG3253" s="116">
        <v>-1</v>
      </c>
      <c r="AH3253" s="116">
        <v>-1</v>
      </c>
      <c r="AI3253" s="116">
        <v>-1</v>
      </c>
      <c r="AJ3253" s="116">
        <v>0</v>
      </c>
      <c r="AM3253" s="116" t="s">
        <v>319</v>
      </c>
      <c r="AN3253" s="116">
        <v>-1</v>
      </c>
      <c r="AQ3253" s="116">
        <v>778</v>
      </c>
      <c r="AR3253" s="116" t="s">
        <v>329</v>
      </c>
      <c r="AS3253" s="116" t="s">
        <v>250</v>
      </c>
      <c r="AT3253" s="116" t="s">
        <v>268</v>
      </c>
      <c r="AV3253" s="116">
        <v>156.00412233901599</v>
      </c>
      <c r="AW3253" s="116">
        <v>1.0303702295999999</v>
      </c>
    </row>
    <row r="3254" spans="1:49" x14ac:dyDescent="0.25">
      <c r="A3254" s="127">
        <v>220000</v>
      </c>
      <c r="B3254" s="127">
        <v>860000</v>
      </c>
      <c r="C3254" s="127">
        <v>860000</v>
      </c>
      <c r="D3254" s="116" t="s">
        <v>314</v>
      </c>
      <c r="E3254" s="116" t="s">
        <v>315</v>
      </c>
      <c r="F3254" s="116" t="s">
        <v>316</v>
      </c>
      <c r="G3254" s="116" t="s">
        <v>317</v>
      </c>
      <c r="H3254" s="116">
        <v>0.36</v>
      </c>
      <c r="I3254" s="116">
        <v>0.57999999999999996</v>
      </c>
      <c r="J3254" s="116" t="s">
        <v>330</v>
      </c>
      <c r="K3254" s="116">
        <v>0.61310435055001</v>
      </c>
      <c r="L3254" s="116">
        <v>2646.3364967767002</v>
      </c>
      <c r="M3254" s="116">
        <v>5.9266834688664503</v>
      </c>
      <c r="N3254" s="116">
        <v>0.45254578653333</v>
      </c>
      <c r="O3254" s="116">
        <v>3.6336754190948799</v>
      </c>
      <c r="P3254" s="116">
        <v>0.27745779054665998</v>
      </c>
      <c r="Q3254" s="116">
        <v>1622.48041919308</v>
      </c>
      <c r="R3254" s="116">
        <v>4110</v>
      </c>
      <c r="S3254" s="116" t="s">
        <v>331</v>
      </c>
      <c r="T3254" s="116">
        <v>4110</v>
      </c>
      <c r="U3254" s="116" t="s">
        <v>268</v>
      </c>
      <c r="V3254" s="116" t="s">
        <v>268</v>
      </c>
      <c r="Y3254" s="116" t="s">
        <v>330</v>
      </c>
      <c r="Z3254" s="116">
        <v>0</v>
      </c>
      <c r="AA3254" s="116">
        <v>1</v>
      </c>
      <c r="AB3254" s="116">
        <v>3.6336754190948799</v>
      </c>
      <c r="AC3254" s="116">
        <v>0.27745779054665998</v>
      </c>
      <c r="AD3254" s="116">
        <v>1622.48041919308</v>
      </c>
      <c r="AF3254" s="116">
        <v>-1</v>
      </c>
      <c r="AG3254" s="116">
        <v>-1</v>
      </c>
      <c r="AH3254" s="116">
        <v>-1</v>
      </c>
      <c r="AI3254" s="116">
        <v>-1</v>
      </c>
      <c r="AJ3254" s="116">
        <v>0</v>
      </c>
      <c r="AM3254" s="116" t="s">
        <v>319</v>
      </c>
      <c r="AN3254" s="116">
        <v>-1</v>
      </c>
      <c r="AQ3254" s="116">
        <v>778</v>
      </c>
      <c r="AR3254" s="116" t="s">
        <v>329</v>
      </c>
      <c r="AS3254" s="116" t="s">
        <v>250</v>
      </c>
      <c r="AT3254" s="116" t="s">
        <v>268</v>
      </c>
      <c r="AV3254" s="116">
        <v>200.16888330219101</v>
      </c>
      <c r="AW3254" s="116">
        <v>1.3158803075000001</v>
      </c>
    </row>
    <row r="3255" spans="1:49" x14ac:dyDescent="0.25">
      <c r="A3255" s="127">
        <v>220000</v>
      </c>
      <c r="B3255" s="127">
        <v>860000</v>
      </c>
      <c r="C3255" s="127">
        <v>860000</v>
      </c>
      <c r="D3255" s="116" t="s">
        <v>314</v>
      </c>
      <c r="E3255" s="116" t="s">
        <v>315</v>
      </c>
      <c r="F3255" s="116" t="s">
        <v>316</v>
      </c>
      <c r="G3255" s="116" t="s">
        <v>317</v>
      </c>
      <c r="H3255" s="116">
        <v>0.36</v>
      </c>
      <c r="I3255" s="116">
        <v>0.57999999999999996</v>
      </c>
      <c r="J3255" s="116" t="s">
        <v>268</v>
      </c>
      <c r="K3255" s="116">
        <v>4.6591030028299996E-3</v>
      </c>
      <c r="L3255" s="116">
        <v>2646.3364967767002</v>
      </c>
      <c r="M3255" s="116">
        <v>5.9266834688664503</v>
      </c>
      <c r="N3255" s="116">
        <v>0.45254578653333</v>
      </c>
      <c r="O3255" s="116">
        <v>2.7613028746610001E-2</v>
      </c>
      <c r="P3255" s="116">
        <v>2.1084574329499998E-3</v>
      </c>
      <c r="Q3255" s="116">
        <v>12.329554318630899</v>
      </c>
      <c r="R3255" s="116">
        <v>1310</v>
      </c>
      <c r="S3255" s="116" t="s">
        <v>318</v>
      </c>
      <c r="T3255" s="116">
        <v>1310</v>
      </c>
      <c r="U3255" s="116" t="s">
        <v>268</v>
      </c>
      <c r="V3255" s="116" t="s">
        <v>268</v>
      </c>
      <c r="Z3255" s="116">
        <v>0</v>
      </c>
      <c r="AA3255" s="116">
        <v>1</v>
      </c>
      <c r="AB3255" s="116">
        <v>2.7613028746610001E-2</v>
      </c>
      <c r="AC3255" s="116">
        <v>2.1084574329499998E-3</v>
      </c>
      <c r="AD3255" s="116">
        <v>12.329554318632299</v>
      </c>
      <c r="AF3255" s="116">
        <v>-1</v>
      </c>
      <c r="AG3255" s="116">
        <v>-1</v>
      </c>
      <c r="AH3255" s="116">
        <v>-1</v>
      </c>
      <c r="AI3255" s="116">
        <v>-1</v>
      </c>
      <c r="AJ3255" s="116">
        <v>0</v>
      </c>
      <c r="AM3255" s="116" t="s">
        <v>319</v>
      </c>
      <c r="AN3255" s="116">
        <v>-1</v>
      </c>
      <c r="AQ3255" s="116">
        <v>778</v>
      </c>
      <c r="AR3255" s="116" t="s">
        <v>329</v>
      </c>
      <c r="AS3255" s="116" t="s">
        <v>250</v>
      </c>
      <c r="AT3255" s="116" t="s">
        <v>268</v>
      </c>
      <c r="AV3255" s="116">
        <v>39.0393724711031</v>
      </c>
      <c r="AW3255" s="116">
        <v>9.9996384999999997E-3</v>
      </c>
    </row>
    <row r="3256" spans="1:49" x14ac:dyDescent="0.25">
      <c r="A3256" s="127">
        <v>220000</v>
      </c>
      <c r="B3256" s="127">
        <v>860000</v>
      </c>
      <c r="C3256" s="127">
        <v>860000</v>
      </c>
      <c r="D3256" s="116" t="s">
        <v>314</v>
      </c>
      <c r="E3256" s="116" t="s">
        <v>315</v>
      </c>
      <c r="F3256" s="116" t="s">
        <v>316</v>
      </c>
      <c r="G3256" s="116" t="s">
        <v>317</v>
      </c>
      <c r="H3256" s="116">
        <v>0.36</v>
      </c>
      <c r="I3256" s="116">
        <v>0.57999999999999996</v>
      </c>
      <c r="J3256" s="116" t="s">
        <v>268</v>
      </c>
      <c r="K3256" s="116">
        <v>0.43098462131485998</v>
      </c>
      <c r="L3256" s="116">
        <v>3867.6209689300499</v>
      </c>
      <c r="M3256" s="116">
        <v>10.324885850400401</v>
      </c>
      <c r="N3256" s="116">
        <v>1.5838852637885099</v>
      </c>
      <c r="O3256" s="116">
        <v>4.44986701835409</v>
      </c>
      <c r="P3256" s="116">
        <v>0.68263019062009</v>
      </c>
      <c r="Q3256" s="116">
        <v>1666.88515868376</v>
      </c>
      <c r="R3256" s="116">
        <v>1210</v>
      </c>
      <c r="S3256" s="116" t="s">
        <v>318</v>
      </c>
      <c r="T3256" s="116">
        <v>1210</v>
      </c>
      <c r="U3256" s="116" t="s">
        <v>268</v>
      </c>
      <c r="V3256" s="116" t="s">
        <v>268</v>
      </c>
      <c r="Z3256" s="116">
        <v>0</v>
      </c>
      <c r="AA3256" s="116">
        <v>1</v>
      </c>
      <c r="AB3256" s="116">
        <v>4.44986701835409</v>
      </c>
      <c r="AC3256" s="116">
        <v>0.68263019062009</v>
      </c>
      <c r="AD3256" s="116">
        <v>1666.88515868376</v>
      </c>
      <c r="AF3256" s="116">
        <v>-1</v>
      </c>
      <c r="AG3256" s="116">
        <v>-1</v>
      </c>
      <c r="AH3256" s="116">
        <v>-1</v>
      </c>
      <c r="AI3256" s="116">
        <v>-1</v>
      </c>
      <c r="AJ3256" s="116">
        <v>0</v>
      </c>
      <c r="AM3256" s="116" t="s">
        <v>319</v>
      </c>
      <c r="AN3256" s="116">
        <v>-1</v>
      </c>
      <c r="AQ3256" s="116">
        <v>778</v>
      </c>
      <c r="AR3256" s="116" t="s">
        <v>329</v>
      </c>
      <c r="AS3256" s="116" t="s">
        <v>250</v>
      </c>
      <c r="AT3256" s="116" t="s">
        <v>268</v>
      </c>
      <c r="AV3256" s="116">
        <v>199.370346449907</v>
      </c>
      <c r="AW3256" s="116">
        <v>1.3518938838000001</v>
      </c>
    </row>
    <row r="3257" spans="1:49" x14ac:dyDescent="0.25">
      <c r="A3257" s="127">
        <v>220000</v>
      </c>
      <c r="B3257" s="127">
        <v>860000</v>
      </c>
      <c r="C3257" s="127">
        <v>860000</v>
      </c>
      <c r="D3257" s="116" t="s">
        <v>314</v>
      </c>
      <c r="E3257" s="116" t="s">
        <v>315</v>
      </c>
      <c r="F3257" s="116" t="s">
        <v>316</v>
      </c>
      <c r="G3257" s="116" t="s">
        <v>317</v>
      </c>
      <c r="H3257" s="116">
        <v>0.36</v>
      </c>
      <c r="I3257" s="116">
        <v>0.57999999999999996</v>
      </c>
      <c r="J3257" s="116" t="s">
        <v>268</v>
      </c>
      <c r="K3257" s="116">
        <v>6.6325965742730003E-2</v>
      </c>
      <c r="L3257" s="116">
        <v>3867.6209689300499</v>
      </c>
      <c r="M3257" s="116">
        <v>10.324885850400401</v>
      </c>
      <c r="N3257" s="116">
        <v>1.5838852637885099</v>
      </c>
      <c r="O3257" s="116">
        <v>0.68480802521126005</v>
      </c>
      <c r="P3257" s="116">
        <v>0.10505271974645</v>
      </c>
      <c r="Q3257" s="116">
        <v>256.523695891118</v>
      </c>
      <c r="R3257" s="116">
        <v>1310</v>
      </c>
      <c r="S3257" s="116" t="s">
        <v>318</v>
      </c>
      <c r="T3257" s="116">
        <v>1310</v>
      </c>
      <c r="U3257" s="116" t="s">
        <v>268</v>
      </c>
      <c r="V3257" s="116" t="s">
        <v>268</v>
      </c>
      <c r="Z3257" s="116">
        <v>0</v>
      </c>
      <c r="AA3257" s="116">
        <v>1</v>
      </c>
      <c r="AB3257" s="116">
        <v>0.68480802521126005</v>
      </c>
      <c r="AC3257" s="116">
        <v>0.10505271974645</v>
      </c>
      <c r="AD3257" s="116">
        <v>256.52369589111902</v>
      </c>
      <c r="AF3257" s="116">
        <v>-1</v>
      </c>
      <c r="AG3257" s="116">
        <v>-1</v>
      </c>
      <c r="AH3257" s="116">
        <v>-1</v>
      </c>
      <c r="AI3257" s="116">
        <v>-1</v>
      </c>
      <c r="AJ3257" s="116">
        <v>0</v>
      </c>
      <c r="AM3257" s="116" t="s">
        <v>319</v>
      </c>
      <c r="AN3257" s="116">
        <v>-1</v>
      </c>
      <c r="AQ3257" s="116">
        <v>778</v>
      </c>
      <c r="AR3257" s="116" t="s">
        <v>329</v>
      </c>
      <c r="AS3257" s="116" t="s">
        <v>250</v>
      </c>
      <c r="AT3257" s="116" t="s">
        <v>268</v>
      </c>
      <c r="AV3257" s="116">
        <v>65.561549716080293</v>
      </c>
      <c r="AW3257" s="116">
        <v>0.2080484152</v>
      </c>
    </row>
    <row r="3258" spans="1:49" x14ac:dyDescent="0.25">
      <c r="A3258" s="127">
        <v>220000</v>
      </c>
      <c r="B3258" s="127">
        <v>860000</v>
      </c>
      <c r="C3258" s="127">
        <v>860000</v>
      </c>
      <c r="D3258" s="116" t="s">
        <v>314</v>
      </c>
      <c r="E3258" s="116" t="s">
        <v>315</v>
      </c>
      <c r="F3258" s="116" t="s">
        <v>316</v>
      </c>
      <c r="G3258" s="116" t="s">
        <v>317</v>
      </c>
      <c r="H3258" s="116">
        <v>0.36</v>
      </c>
      <c r="I3258" s="116">
        <v>0.57999999999999996</v>
      </c>
      <c r="J3258" s="116" t="s">
        <v>268</v>
      </c>
      <c r="K3258" s="116">
        <v>0.12045276603464999</v>
      </c>
      <c r="L3258" s="116">
        <v>3867.6209689300499</v>
      </c>
      <c r="M3258" s="116">
        <v>10.324885850400401</v>
      </c>
      <c r="N3258" s="116">
        <v>1.5838852637885099</v>
      </c>
      <c r="O3258" s="116">
        <v>1.2436610596728499</v>
      </c>
      <c r="P3258" s="116">
        <v>0.19078336110485999</v>
      </c>
      <c r="Q3258" s="116">
        <v>465.86564368127199</v>
      </c>
      <c r="R3258" s="116">
        <v>1750</v>
      </c>
      <c r="S3258" s="116" t="s">
        <v>321</v>
      </c>
      <c r="T3258" s="116">
        <v>1750</v>
      </c>
      <c r="U3258" s="116" t="s">
        <v>268</v>
      </c>
      <c r="V3258" s="116" t="s">
        <v>268</v>
      </c>
      <c r="Z3258" s="116">
        <v>0</v>
      </c>
      <c r="AA3258" s="116">
        <v>1</v>
      </c>
      <c r="AB3258" s="116">
        <v>1.2436610596728499</v>
      </c>
      <c r="AC3258" s="116">
        <v>0.19078336110485999</v>
      </c>
      <c r="AD3258" s="116">
        <v>465.86564368127199</v>
      </c>
      <c r="AF3258" s="116">
        <v>-1</v>
      </c>
      <c r="AG3258" s="116">
        <v>-1</v>
      </c>
      <c r="AH3258" s="116">
        <v>-1</v>
      </c>
      <c r="AI3258" s="116">
        <v>-1</v>
      </c>
      <c r="AJ3258" s="116">
        <v>0</v>
      </c>
      <c r="AM3258" s="116" t="s">
        <v>319</v>
      </c>
      <c r="AN3258" s="116">
        <v>-1</v>
      </c>
      <c r="AQ3258" s="116">
        <v>778</v>
      </c>
      <c r="AR3258" s="116" t="s">
        <v>329</v>
      </c>
      <c r="AS3258" s="116" t="s">
        <v>250</v>
      </c>
      <c r="AT3258" s="116" t="s">
        <v>268</v>
      </c>
      <c r="AV3258" s="116">
        <v>97.013693716587994</v>
      </c>
      <c r="AW3258" s="116">
        <v>0.37783101679999997</v>
      </c>
    </row>
    <row r="3259" spans="1:49" x14ac:dyDescent="0.25">
      <c r="A3259" s="127">
        <v>220000</v>
      </c>
      <c r="B3259" s="127">
        <v>860000</v>
      </c>
      <c r="C3259" s="127">
        <v>860000</v>
      </c>
      <c r="D3259" s="116" t="s">
        <v>314</v>
      </c>
      <c r="E3259" s="116" t="s">
        <v>315</v>
      </c>
      <c r="F3259" s="116" t="s">
        <v>316</v>
      </c>
      <c r="G3259" s="116" t="s">
        <v>317</v>
      </c>
      <c r="H3259" s="116">
        <v>0.36</v>
      </c>
      <c r="I3259" s="116">
        <v>0.57999999999999996</v>
      </c>
      <c r="J3259" s="116" t="s">
        <v>268</v>
      </c>
      <c r="K3259" s="116">
        <v>0.35503831524127999</v>
      </c>
      <c r="L3259" s="116">
        <v>3872.0495082277298</v>
      </c>
      <c r="M3259" s="116">
        <v>11.218173228014599</v>
      </c>
      <c r="N3259" s="116">
        <v>1.9555977399366999</v>
      </c>
      <c r="O3259" s="116">
        <v>3.98288132295919</v>
      </c>
      <c r="P3259" s="116">
        <v>0.69431212687678001</v>
      </c>
      <c r="Q3259" s="116">
        <v>1374.7259339320101</v>
      </c>
      <c r="R3259" s="116">
        <v>1210</v>
      </c>
      <c r="S3259" s="116" t="s">
        <v>318</v>
      </c>
      <c r="T3259" s="116">
        <v>1210</v>
      </c>
      <c r="U3259" s="116" t="s">
        <v>268</v>
      </c>
      <c r="V3259" s="116" t="s">
        <v>268</v>
      </c>
      <c r="Z3259" s="116">
        <v>0</v>
      </c>
      <c r="AA3259" s="116">
        <v>1</v>
      </c>
      <c r="AB3259" s="116">
        <v>3.98288132295919</v>
      </c>
      <c r="AC3259" s="116">
        <v>0.69431212687678001</v>
      </c>
      <c r="AD3259" s="116">
        <v>1374.7259339320101</v>
      </c>
      <c r="AF3259" s="116">
        <v>-1</v>
      </c>
      <c r="AG3259" s="116">
        <v>-1</v>
      </c>
      <c r="AH3259" s="116">
        <v>-1</v>
      </c>
      <c r="AI3259" s="116">
        <v>-1</v>
      </c>
      <c r="AJ3259" s="116">
        <v>0</v>
      </c>
      <c r="AM3259" s="116" t="s">
        <v>319</v>
      </c>
      <c r="AN3259" s="116">
        <v>-1</v>
      </c>
      <c r="AQ3259" s="116">
        <v>778</v>
      </c>
      <c r="AR3259" s="116" t="s">
        <v>329</v>
      </c>
      <c r="AS3259" s="116" t="s">
        <v>250</v>
      </c>
      <c r="AT3259" s="116" t="s">
        <v>268</v>
      </c>
      <c r="AV3259" s="116">
        <v>231.426859579992</v>
      </c>
      <c r="AW3259" s="116">
        <v>1.1149439853000001</v>
      </c>
    </row>
    <row r="3260" spans="1:49" x14ac:dyDescent="0.25">
      <c r="A3260" s="127">
        <v>220000</v>
      </c>
      <c r="B3260" s="127">
        <v>860000</v>
      </c>
      <c r="C3260" s="127">
        <v>860000</v>
      </c>
      <c r="D3260" s="116" t="s">
        <v>314</v>
      </c>
      <c r="E3260" s="116" t="s">
        <v>315</v>
      </c>
      <c r="F3260" s="116" t="s">
        <v>316</v>
      </c>
      <c r="G3260" s="116" t="s">
        <v>317</v>
      </c>
      <c r="H3260" s="116">
        <v>0.36</v>
      </c>
      <c r="I3260" s="116">
        <v>0.57999999999999996</v>
      </c>
      <c r="J3260" s="116" t="s">
        <v>268</v>
      </c>
      <c r="K3260" s="116">
        <v>4.461814060153E-2</v>
      </c>
      <c r="L3260" s="116">
        <v>3872.0495082277298</v>
      </c>
      <c r="M3260" s="116">
        <v>11.218173228014599</v>
      </c>
      <c r="N3260" s="116">
        <v>1.9555977399366999</v>
      </c>
      <c r="O3260" s="116">
        <v>0.50053403037990996</v>
      </c>
      <c r="P3260" s="116">
        <v>8.7255134920529998E-2</v>
      </c>
      <c r="Q3260" s="116">
        <v>172.76364937420101</v>
      </c>
      <c r="R3260" s="116">
        <v>1310</v>
      </c>
      <c r="S3260" s="116" t="s">
        <v>318</v>
      </c>
      <c r="T3260" s="116">
        <v>1310</v>
      </c>
      <c r="U3260" s="116" t="s">
        <v>268</v>
      </c>
      <c r="V3260" s="116" t="s">
        <v>268</v>
      </c>
      <c r="Z3260" s="116">
        <v>0</v>
      </c>
      <c r="AA3260" s="116">
        <v>1</v>
      </c>
      <c r="AB3260" s="116">
        <v>0.50053403037990996</v>
      </c>
      <c r="AC3260" s="116">
        <v>8.7255134920529998E-2</v>
      </c>
      <c r="AD3260" s="116">
        <v>172.76364937419899</v>
      </c>
      <c r="AF3260" s="116">
        <v>-1</v>
      </c>
      <c r="AG3260" s="116">
        <v>-1</v>
      </c>
      <c r="AH3260" s="116">
        <v>-1</v>
      </c>
      <c r="AI3260" s="116">
        <v>-1</v>
      </c>
      <c r="AJ3260" s="116">
        <v>0</v>
      </c>
      <c r="AM3260" s="116" t="s">
        <v>319</v>
      </c>
      <c r="AN3260" s="116">
        <v>-1</v>
      </c>
      <c r="AQ3260" s="116">
        <v>778</v>
      </c>
      <c r="AR3260" s="116" t="s">
        <v>329</v>
      </c>
      <c r="AS3260" s="116" t="s">
        <v>250</v>
      </c>
      <c r="AT3260" s="116" t="s">
        <v>268</v>
      </c>
      <c r="AV3260" s="116">
        <v>54.158563436956896</v>
      </c>
      <c r="AW3260" s="116">
        <v>0.140116504</v>
      </c>
    </row>
    <row r="3261" spans="1:49" x14ac:dyDescent="0.25">
      <c r="A3261" s="127">
        <v>220000</v>
      </c>
      <c r="B3261" s="127">
        <v>860000</v>
      </c>
      <c r="C3261" s="127">
        <v>860000</v>
      </c>
      <c r="D3261" s="116" t="s">
        <v>314</v>
      </c>
      <c r="E3261" s="116" t="s">
        <v>315</v>
      </c>
      <c r="F3261" s="116" t="s">
        <v>316</v>
      </c>
      <c r="G3261" s="116" t="s">
        <v>317</v>
      </c>
      <c r="H3261" s="116">
        <v>0.36</v>
      </c>
      <c r="I3261" s="116">
        <v>0.57999999999999996</v>
      </c>
      <c r="J3261" s="116" t="s">
        <v>268</v>
      </c>
      <c r="K3261" s="116">
        <v>6.7409184707670003E-2</v>
      </c>
      <c r="L3261" s="116">
        <v>3872.0495082277298</v>
      </c>
      <c r="M3261" s="116">
        <v>11.218173228014599</v>
      </c>
      <c r="N3261" s="116">
        <v>1.9555977399366999</v>
      </c>
      <c r="O3261" s="116">
        <v>0.75620791120996</v>
      </c>
      <c r="P3261" s="116">
        <v>0.13182524926531</v>
      </c>
      <c r="Q3261" s="116">
        <v>261.01170049739699</v>
      </c>
      <c r="R3261" s="116">
        <v>1310</v>
      </c>
      <c r="S3261" s="116" t="s">
        <v>318</v>
      </c>
      <c r="T3261" s="116">
        <v>1310</v>
      </c>
      <c r="U3261" s="116" t="s">
        <v>268</v>
      </c>
      <c r="V3261" s="116" t="s">
        <v>268</v>
      </c>
      <c r="Z3261" s="116">
        <v>0</v>
      </c>
      <c r="AA3261" s="116">
        <v>1</v>
      </c>
      <c r="AB3261" s="116">
        <v>0.75620791120996</v>
      </c>
      <c r="AC3261" s="116">
        <v>0.13182524926531</v>
      </c>
      <c r="AD3261" s="116">
        <v>261.01170049739801</v>
      </c>
      <c r="AF3261" s="116">
        <v>-1</v>
      </c>
      <c r="AG3261" s="116">
        <v>-1</v>
      </c>
      <c r="AH3261" s="116">
        <v>-1</v>
      </c>
      <c r="AI3261" s="116">
        <v>-1</v>
      </c>
      <c r="AJ3261" s="116">
        <v>0</v>
      </c>
      <c r="AM3261" s="116" t="s">
        <v>319</v>
      </c>
      <c r="AN3261" s="116">
        <v>-1</v>
      </c>
      <c r="AQ3261" s="116">
        <v>778</v>
      </c>
      <c r="AR3261" s="116" t="s">
        <v>329</v>
      </c>
      <c r="AS3261" s="116" t="s">
        <v>250</v>
      </c>
      <c r="AT3261" s="116" t="s">
        <v>268</v>
      </c>
      <c r="AV3261" s="116">
        <v>66.152188520391505</v>
      </c>
      <c r="AW3261" s="116">
        <v>0.21168832160000001</v>
      </c>
    </row>
    <row r="3262" spans="1:49" x14ac:dyDescent="0.25">
      <c r="A3262" s="127">
        <v>220000</v>
      </c>
      <c r="B3262" s="127">
        <v>860000</v>
      </c>
      <c r="C3262" s="127">
        <v>860000</v>
      </c>
      <c r="D3262" s="116" t="s">
        <v>314</v>
      </c>
      <c r="E3262" s="116" t="s">
        <v>315</v>
      </c>
      <c r="F3262" s="116" t="s">
        <v>316</v>
      </c>
      <c r="G3262" s="116" t="s">
        <v>317</v>
      </c>
      <c r="H3262" s="116">
        <v>0.36</v>
      </c>
      <c r="I3262" s="116">
        <v>0.57999999999999996</v>
      </c>
      <c r="J3262" s="116" t="s">
        <v>268</v>
      </c>
      <c r="K3262" s="116">
        <v>5.4668464668650003E-2</v>
      </c>
      <c r="L3262" s="116">
        <v>3872.0495082277298</v>
      </c>
      <c r="M3262" s="116">
        <v>11.218173228014599</v>
      </c>
      <c r="N3262" s="116">
        <v>1.9555977399366999</v>
      </c>
      <c r="O3262" s="116">
        <v>0.61328030676251999</v>
      </c>
      <c r="P3262" s="116">
        <v>0.10690952595182</v>
      </c>
      <c r="Q3262" s="116">
        <v>211.67900173581501</v>
      </c>
      <c r="R3262" s="116">
        <v>1310</v>
      </c>
      <c r="S3262" s="116" t="s">
        <v>318</v>
      </c>
      <c r="T3262" s="116">
        <v>1310</v>
      </c>
      <c r="U3262" s="116" t="s">
        <v>268</v>
      </c>
      <c r="V3262" s="116" t="s">
        <v>268</v>
      </c>
      <c r="Z3262" s="116">
        <v>0</v>
      </c>
      <c r="AA3262" s="116">
        <v>1</v>
      </c>
      <c r="AB3262" s="116">
        <v>0.61328030676251999</v>
      </c>
      <c r="AC3262" s="116">
        <v>0.10690952595182</v>
      </c>
      <c r="AD3262" s="116">
        <v>211.67900173581299</v>
      </c>
      <c r="AF3262" s="116">
        <v>-1</v>
      </c>
      <c r="AG3262" s="116">
        <v>-1</v>
      </c>
      <c r="AH3262" s="116">
        <v>-1</v>
      </c>
      <c r="AI3262" s="116">
        <v>-1</v>
      </c>
      <c r="AJ3262" s="116">
        <v>0</v>
      </c>
      <c r="AM3262" s="116" t="s">
        <v>319</v>
      </c>
      <c r="AN3262" s="116">
        <v>-1</v>
      </c>
      <c r="AQ3262" s="116">
        <v>778</v>
      </c>
      <c r="AR3262" s="116" t="s">
        <v>329</v>
      </c>
      <c r="AS3262" s="116" t="s">
        <v>250</v>
      </c>
      <c r="AT3262" s="116" t="s">
        <v>268</v>
      </c>
      <c r="AV3262" s="116">
        <v>61.775174353984902</v>
      </c>
      <c r="AW3262" s="116">
        <v>0.1716780225</v>
      </c>
    </row>
    <row r="3263" spans="1:49" x14ac:dyDescent="0.25">
      <c r="A3263" s="127">
        <v>220000</v>
      </c>
      <c r="B3263" s="127">
        <v>860000</v>
      </c>
      <c r="C3263" s="127">
        <v>860000</v>
      </c>
      <c r="D3263" s="116" t="s">
        <v>314</v>
      </c>
      <c r="E3263" s="116" t="s">
        <v>315</v>
      </c>
      <c r="F3263" s="116" t="s">
        <v>316</v>
      </c>
      <c r="G3263" s="116" t="s">
        <v>317</v>
      </c>
      <c r="H3263" s="116">
        <v>0.36</v>
      </c>
      <c r="I3263" s="116">
        <v>0.57999999999999996</v>
      </c>
      <c r="J3263" s="116" t="s">
        <v>268</v>
      </c>
      <c r="K3263" s="116">
        <v>8.0431209716159996E-2</v>
      </c>
      <c r="L3263" s="116">
        <v>3872.0495082277298</v>
      </c>
      <c r="M3263" s="116">
        <v>11.218173228014599</v>
      </c>
      <c r="N3263" s="116">
        <v>1.9555977399366999</v>
      </c>
      <c r="O3263" s="116">
        <v>0.90229124353473</v>
      </c>
      <c r="P3263" s="116">
        <v>0.15729109194131</v>
      </c>
      <c r="Q3263" s="116">
        <v>311.43362602764603</v>
      </c>
      <c r="R3263" s="116">
        <v>1310</v>
      </c>
      <c r="S3263" s="116" t="s">
        <v>318</v>
      </c>
      <c r="T3263" s="116">
        <v>1310</v>
      </c>
      <c r="U3263" s="116" t="s">
        <v>268</v>
      </c>
      <c r="V3263" s="116" t="s">
        <v>268</v>
      </c>
      <c r="Z3263" s="116">
        <v>0</v>
      </c>
      <c r="AA3263" s="116">
        <v>1</v>
      </c>
      <c r="AB3263" s="116">
        <v>0.90229124353473</v>
      </c>
      <c r="AC3263" s="116">
        <v>0.15729109194131</v>
      </c>
      <c r="AD3263" s="116">
        <v>311.43362602764398</v>
      </c>
      <c r="AF3263" s="116">
        <v>-1</v>
      </c>
      <c r="AG3263" s="116">
        <v>-1</v>
      </c>
      <c r="AH3263" s="116">
        <v>-1</v>
      </c>
      <c r="AI3263" s="116">
        <v>-1</v>
      </c>
      <c r="AJ3263" s="116">
        <v>0</v>
      </c>
      <c r="AM3263" s="116" t="s">
        <v>319</v>
      </c>
      <c r="AN3263" s="116">
        <v>-1</v>
      </c>
      <c r="AQ3263" s="116">
        <v>778</v>
      </c>
      <c r="AR3263" s="116" t="s">
        <v>329</v>
      </c>
      <c r="AS3263" s="116" t="s">
        <v>250</v>
      </c>
      <c r="AT3263" s="116" t="s">
        <v>268</v>
      </c>
      <c r="AV3263" s="116">
        <v>72.284584127733396</v>
      </c>
      <c r="AW3263" s="116">
        <v>0.25258201619999998</v>
      </c>
    </row>
    <row r="3264" spans="1:49" x14ac:dyDescent="0.25">
      <c r="A3264" s="127">
        <v>220000</v>
      </c>
      <c r="B3264" s="127">
        <v>860000</v>
      </c>
      <c r="C3264" s="127">
        <v>860000</v>
      </c>
      <c r="D3264" s="116" t="s">
        <v>314</v>
      </c>
      <c r="E3264" s="116" t="s">
        <v>315</v>
      </c>
      <c r="F3264" s="116" t="s">
        <v>316</v>
      </c>
      <c r="G3264" s="116" t="s">
        <v>317</v>
      </c>
      <c r="H3264" s="116">
        <v>0.36</v>
      </c>
      <c r="I3264" s="116">
        <v>0.57999999999999996</v>
      </c>
      <c r="J3264" s="116" t="s">
        <v>268</v>
      </c>
      <c r="K3264" s="116">
        <v>1.5598138732600001E-2</v>
      </c>
      <c r="L3264" s="116">
        <v>3872.0495082277298</v>
      </c>
      <c r="M3264" s="116">
        <v>11.218173228014599</v>
      </c>
      <c r="N3264" s="116">
        <v>1.9555977399366999</v>
      </c>
      <c r="O3264" s="116">
        <v>0.17498262233692999</v>
      </c>
      <c r="P3264" s="116">
        <v>3.0503684852690002E-2</v>
      </c>
      <c r="Q3264" s="116">
        <v>60.396765408839499</v>
      </c>
      <c r="R3264" s="116">
        <v>1310</v>
      </c>
      <c r="S3264" s="116" t="s">
        <v>318</v>
      </c>
      <c r="T3264" s="116">
        <v>1310</v>
      </c>
      <c r="U3264" s="116" t="s">
        <v>268</v>
      </c>
      <c r="V3264" s="116" t="s">
        <v>268</v>
      </c>
      <c r="Z3264" s="116">
        <v>0</v>
      </c>
      <c r="AA3264" s="116">
        <v>1</v>
      </c>
      <c r="AB3264" s="116">
        <v>0.17498262233692999</v>
      </c>
      <c r="AC3264" s="116">
        <v>3.0503684852690002E-2</v>
      </c>
      <c r="AD3264" s="116">
        <v>60.3967654088407</v>
      </c>
      <c r="AF3264" s="116">
        <v>-1</v>
      </c>
      <c r="AG3264" s="116">
        <v>-1</v>
      </c>
      <c r="AH3264" s="116">
        <v>-1</v>
      </c>
      <c r="AI3264" s="116">
        <v>-1</v>
      </c>
      <c r="AJ3264" s="116">
        <v>0</v>
      </c>
      <c r="AM3264" s="116" t="s">
        <v>319</v>
      </c>
      <c r="AN3264" s="116">
        <v>-1</v>
      </c>
      <c r="AQ3264" s="116">
        <v>778</v>
      </c>
      <c r="AR3264" s="116" t="s">
        <v>329</v>
      </c>
      <c r="AS3264" s="116" t="s">
        <v>250</v>
      </c>
      <c r="AT3264" s="116" t="s">
        <v>268</v>
      </c>
      <c r="AV3264" s="116">
        <v>44.533515992324602</v>
      </c>
      <c r="AW3264" s="116">
        <v>4.8983589100000002E-2</v>
      </c>
    </row>
    <row r="3265" spans="1:49" x14ac:dyDescent="0.25">
      <c r="A3265" s="127">
        <v>220000</v>
      </c>
      <c r="B3265" s="127">
        <v>860000</v>
      </c>
      <c r="C3265" s="127">
        <v>860000</v>
      </c>
      <c r="D3265" s="116" t="s">
        <v>314</v>
      </c>
      <c r="E3265" s="116" t="s">
        <v>315</v>
      </c>
      <c r="F3265" s="116" t="s">
        <v>316</v>
      </c>
      <c r="G3265" s="116" t="s">
        <v>317</v>
      </c>
      <c r="H3265" s="116">
        <v>0.36</v>
      </c>
      <c r="I3265" s="116">
        <v>0.57999999999999996</v>
      </c>
      <c r="J3265" s="116" t="s">
        <v>268</v>
      </c>
      <c r="K3265" s="116">
        <v>0.32723339815310998</v>
      </c>
      <c r="L3265" s="116">
        <v>3884.4583759709499</v>
      </c>
      <c r="M3265" s="116">
        <v>11.3267811144774</v>
      </c>
      <c r="N3265" s="116">
        <v>2.0014718189902898</v>
      </c>
      <c r="O3265" s="116">
        <v>3.7065010742270101</v>
      </c>
      <c r="P3265" s="116">
        <v>0.65494842463588998</v>
      </c>
      <c r="Q3265" s="116">
        <v>1271.1245143533099</v>
      </c>
      <c r="R3265" s="116">
        <v>1210</v>
      </c>
      <c r="S3265" s="116" t="s">
        <v>318</v>
      </c>
      <c r="T3265" s="116">
        <v>1210</v>
      </c>
      <c r="U3265" s="116" t="s">
        <v>268</v>
      </c>
      <c r="V3265" s="116" t="s">
        <v>268</v>
      </c>
      <c r="Z3265" s="116">
        <v>0</v>
      </c>
      <c r="AA3265" s="116">
        <v>1</v>
      </c>
      <c r="AB3265" s="116">
        <v>3.7065010742270101</v>
      </c>
      <c r="AC3265" s="116">
        <v>0.65494842463588998</v>
      </c>
      <c r="AD3265" s="116">
        <v>1271.1245143533099</v>
      </c>
      <c r="AF3265" s="116">
        <v>-1</v>
      </c>
      <c r="AG3265" s="116">
        <v>-1</v>
      </c>
      <c r="AH3265" s="116">
        <v>-1</v>
      </c>
      <c r="AI3265" s="116">
        <v>-1</v>
      </c>
      <c r="AJ3265" s="116">
        <v>0</v>
      </c>
      <c r="AM3265" s="116" t="s">
        <v>319</v>
      </c>
      <c r="AN3265" s="116">
        <v>-1</v>
      </c>
      <c r="AQ3265" s="116">
        <v>778</v>
      </c>
      <c r="AR3265" s="116" t="s">
        <v>329</v>
      </c>
      <c r="AS3265" s="116" t="s">
        <v>250</v>
      </c>
      <c r="AT3265" s="116" t="s">
        <v>268</v>
      </c>
      <c r="AV3265" s="116">
        <v>235.689180497428</v>
      </c>
      <c r="AW3265" s="116">
        <v>1.0309201252</v>
      </c>
    </row>
    <row r="3266" spans="1:49" x14ac:dyDescent="0.25">
      <c r="A3266" s="127">
        <v>220000</v>
      </c>
      <c r="B3266" s="127">
        <v>860000</v>
      </c>
      <c r="C3266" s="127">
        <v>860000</v>
      </c>
      <c r="D3266" s="116" t="s">
        <v>314</v>
      </c>
      <c r="E3266" s="116" t="s">
        <v>315</v>
      </c>
      <c r="F3266" s="116" t="s">
        <v>316</v>
      </c>
      <c r="G3266" s="116" t="s">
        <v>317</v>
      </c>
      <c r="H3266" s="116">
        <v>0.36</v>
      </c>
      <c r="I3266" s="116">
        <v>0.57999999999999996</v>
      </c>
      <c r="J3266" s="116" t="s">
        <v>268</v>
      </c>
      <c r="K3266" s="116">
        <v>8.1221164226799994E-2</v>
      </c>
      <c r="L3266" s="116">
        <v>3884.4583759709499</v>
      </c>
      <c r="M3266" s="116">
        <v>11.3267811144774</v>
      </c>
      <c r="N3266" s="116">
        <v>2.0014718189902898</v>
      </c>
      <c r="O3266" s="116">
        <v>0.91997434906004005</v>
      </c>
      <c r="P3266" s="116">
        <v>0.16256187130552999</v>
      </c>
      <c r="Q3266" s="116">
        <v>315.50023168692502</v>
      </c>
      <c r="R3266" s="116">
        <v>1310</v>
      </c>
      <c r="S3266" s="116" t="s">
        <v>318</v>
      </c>
      <c r="T3266" s="116">
        <v>1310</v>
      </c>
      <c r="U3266" s="116" t="s">
        <v>268</v>
      </c>
      <c r="V3266" s="116" t="s">
        <v>268</v>
      </c>
      <c r="Z3266" s="116">
        <v>0</v>
      </c>
      <c r="AA3266" s="116">
        <v>1</v>
      </c>
      <c r="AB3266" s="116">
        <v>0.91997434906004005</v>
      </c>
      <c r="AC3266" s="116">
        <v>0.16256187130552999</v>
      </c>
      <c r="AD3266" s="116">
        <v>315.50023168692599</v>
      </c>
      <c r="AF3266" s="116">
        <v>-1</v>
      </c>
      <c r="AG3266" s="116">
        <v>-1</v>
      </c>
      <c r="AH3266" s="116">
        <v>-1</v>
      </c>
      <c r="AI3266" s="116">
        <v>-1</v>
      </c>
      <c r="AJ3266" s="116">
        <v>0</v>
      </c>
      <c r="AM3266" s="116" t="s">
        <v>319</v>
      </c>
      <c r="AN3266" s="116">
        <v>-1</v>
      </c>
      <c r="AQ3266" s="116">
        <v>778</v>
      </c>
      <c r="AR3266" s="116" t="s">
        <v>329</v>
      </c>
      <c r="AS3266" s="116" t="s">
        <v>250</v>
      </c>
      <c r="AT3266" s="116" t="s">
        <v>268</v>
      </c>
      <c r="AV3266" s="116">
        <v>72.687272187054106</v>
      </c>
      <c r="AW3266" s="116">
        <v>0.25588015549999998</v>
      </c>
    </row>
    <row r="3267" spans="1:49" x14ac:dyDescent="0.25">
      <c r="A3267" s="127">
        <v>220000</v>
      </c>
      <c r="B3267" s="127">
        <v>860000</v>
      </c>
      <c r="C3267" s="127">
        <v>860000</v>
      </c>
      <c r="D3267" s="116" t="s">
        <v>314</v>
      </c>
      <c r="E3267" s="116" t="s">
        <v>315</v>
      </c>
      <c r="F3267" s="116" t="s">
        <v>316</v>
      </c>
      <c r="G3267" s="116" t="s">
        <v>317</v>
      </c>
      <c r="H3267" s="116">
        <v>0.36</v>
      </c>
      <c r="I3267" s="116">
        <v>0.57999999999999996</v>
      </c>
      <c r="J3267" s="116" t="s">
        <v>268</v>
      </c>
      <c r="K3267" s="116">
        <v>7.4946510416350004E-2</v>
      </c>
      <c r="L3267" s="116">
        <v>3884.4583759709499</v>
      </c>
      <c r="M3267" s="116">
        <v>11.3267811144774</v>
      </c>
      <c r="N3267" s="116">
        <v>2.0014718189902898</v>
      </c>
      <c r="O3267" s="116">
        <v>0.84890271877990997</v>
      </c>
      <c r="P3267" s="116">
        <v>0.15000332852998</v>
      </c>
      <c r="Q3267" s="116">
        <v>291.12660013658899</v>
      </c>
      <c r="R3267" s="116">
        <v>1310</v>
      </c>
      <c r="S3267" s="116" t="s">
        <v>318</v>
      </c>
      <c r="T3267" s="116">
        <v>1310</v>
      </c>
      <c r="U3267" s="116" t="s">
        <v>268</v>
      </c>
      <c r="V3267" s="116" t="s">
        <v>268</v>
      </c>
      <c r="Z3267" s="116">
        <v>0</v>
      </c>
      <c r="AA3267" s="116">
        <v>1</v>
      </c>
      <c r="AB3267" s="116">
        <v>0.84890271877990997</v>
      </c>
      <c r="AC3267" s="116">
        <v>0.15000332852998</v>
      </c>
      <c r="AD3267" s="116">
        <v>291.12660013658802</v>
      </c>
      <c r="AF3267" s="116">
        <v>-1</v>
      </c>
      <c r="AG3267" s="116">
        <v>-1</v>
      </c>
      <c r="AH3267" s="116">
        <v>-1</v>
      </c>
      <c r="AI3267" s="116">
        <v>-1</v>
      </c>
      <c r="AJ3267" s="116">
        <v>0</v>
      </c>
      <c r="AM3267" s="116" t="s">
        <v>319</v>
      </c>
      <c r="AN3267" s="116">
        <v>-1</v>
      </c>
      <c r="AQ3267" s="116">
        <v>778</v>
      </c>
      <c r="AR3267" s="116" t="s">
        <v>329</v>
      </c>
      <c r="AS3267" s="116" t="s">
        <v>250</v>
      </c>
      <c r="AT3267" s="116" t="s">
        <v>268</v>
      </c>
      <c r="AV3267" s="116">
        <v>69.6841960382678</v>
      </c>
      <c r="AW3267" s="116">
        <v>0.23611240889999999</v>
      </c>
    </row>
    <row r="3268" spans="1:49" x14ac:dyDescent="0.25">
      <c r="A3268" s="127">
        <v>220000</v>
      </c>
      <c r="B3268" s="127">
        <v>860000</v>
      </c>
      <c r="C3268" s="127">
        <v>860000</v>
      </c>
      <c r="D3268" s="116" t="s">
        <v>314</v>
      </c>
      <c r="E3268" s="116" t="s">
        <v>315</v>
      </c>
      <c r="F3268" s="116" t="s">
        <v>316</v>
      </c>
      <c r="G3268" s="116" t="s">
        <v>317</v>
      </c>
      <c r="H3268" s="116">
        <v>0.36</v>
      </c>
      <c r="I3268" s="116">
        <v>0.57999999999999996</v>
      </c>
      <c r="J3268" s="116" t="s">
        <v>268</v>
      </c>
      <c r="K3268" s="116">
        <v>6.6065827449729997E-2</v>
      </c>
      <c r="L3268" s="116">
        <v>3884.4583759709499</v>
      </c>
      <c r="M3268" s="116">
        <v>11.3267811144774</v>
      </c>
      <c r="N3268" s="116">
        <v>2.0014718189902898</v>
      </c>
      <c r="O3268" s="116">
        <v>0.74831316666992997</v>
      </c>
      <c r="P3268" s="116">
        <v>0.13222889183891001</v>
      </c>
      <c r="Q3268" s="116">
        <v>256.62995680255898</v>
      </c>
      <c r="R3268" s="116">
        <v>1310</v>
      </c>
      <c r="S3268" s="116" t="s">
        <v>318</v>
      </c>
      <c r="T3268" s="116">
        <v>1310</v>
      </c>
      <c r="U3268" s="116" t="s">
        <v>268</v>
      </c>
      <c r="V3268" s="116" t="s">
        <v>268</v>
      </c>
      <c r="Z3268" s="116">
        <v>0</v>
      </c>
      <c r="AA3268" s="116">
        <v>1</v>
      </c>
      <c r="AB3268" s="116">
        <v>0.74831316666992997</v>
      </c>
      <c r="AC3268" s="116">
        <v>0.13222889183891001</v>
      </c>
      <c r="AD3268" s="116">
        <v>256.62995680255898</v>
      </c>
      <c r="AF3268" s="116">
        <v>-1</v>
      </c>
      <c r="AG3268" s="116">
        <v>-1</v>
      </c>
      <c r="AH3268" s="116">
        <v>-1</v>
      </c>
      <c r="AI3268" s="116">
        <v>-1</v>
      </c>
      <c r="AJ3268" s="116">
        <v>0</v>
      </c>
      <c r="AM3268" s="116" t="s">
        <v>319</v>
      </c>
      <c r="AN3268" s="116">
        <v>-1</v>
      </c>
      <c r="AQ3268" s="116">
        <v>778</v>
      </c>
      <c r="AR3268" s="116" t="s">
        <v>329</v>
      </c>
      <c r="AS3268" s="116" t="s">
        <v>250</v>
      </c>
      <c r="AT3268" s="116" t="s">
        <v>268</v>
      </c>
      <c r="AV3268" s="116">
        <v>65.542418861291793</v>
      </c>
      <c r="AW3268" s="116">
        <v>0.2081345959</v>
      </c>
    </row>
    <row r="3269" spans="1:49" x14ac:dyDescent="0.25">
      <c r="A3269" s="127">
        <v>220000</v>
      </c>
      <c r="B3269" s="127">
        <v>860000</v>
      </c>
      <c r="C3269" s="127">
        <v>860000</v>
      </c>
      <c r="D3269" s="116" t="s">
        <v>314</v>
      </c>
      <c r="E3269" s="116" t="s">
        <v>315</v>
      </c>
      <c r="F3269" s="116" t="s">
        <v>316</v>
      </c>
      <c r="G3269" s="116" t="s">
        <v>317</v>
      </c>
      <c r="H3269" s="116">
        <v>0.36</v>
      </c>
      <c r="I3269" s="116">
        <v>0.57999999999999996</v>
      </c>
      <c r="J3269" s="116" t="s">
        <v>268</v>
      </c>
      <c r="K3269" s="116">
        <v>6.8296553467929996E-2</v>
      </c>
      <c r="L3269" s="116">
        <v>3884.4583759709499</v>
      </c>
      <c r="M3269" s="116">
        <v>11.3267811144774</v>
      </c>
      <c r="N3269" s="116">
        <v>2.0014718189902898</v>
      </c>
      <c r="O3269" s="116">
        <v>0.77358011200451005</v>
      </c>
      <c r="P3269" s="116">
        <v>0.13669362710023</v>
      </c>
      <c r="Q3269" s="116">
        <v>265.29511916847201</v>
      </c>
      <c r="R3269" s="116">
        <v>1310</v>
      </c>
      <c r="S3269" s="116" t="s">
        <v>318</v>
      </c>
      <c r="T3269" s="116">
        <v>1310</v>
      </c>
      <c r="U3269" s="116" t="s">
        <v>268</v>
      </c>
      <c r="V3269" s="116" t="s">
        <v>268</v>
      </c>
      <c r="Z3269" s="116">
        <v>0</v>
      </c>
      <c r="AA3269" s="116">
        <v>1</v>
      </c>
      <c r="AB3269" s="116">
        <v>0.77358011200451005</v>
      </c>
      <c r="AC3269" s="116">
        <v>0.13669362710023</v>
      </c>
      <c r="AD3269" s="116">
        <v>265.29511916847099</v>
      </c>
      <c r="AF3269" s="116">
        <v>-1</v>
      </c>
      <c r="AG3269" s="116">
        <v>-1</v>
      </c>
      <c r="AH3269" s="116">
        <v>-1</v>
      </c>
      <c r="AI3269" s="116">
        <v>-1</v>
      </c>
      <c r="AJ3269" s="116">
        <v>0</v>
      </c>
      <c r="AM3269" s="116" t="s">
        <v>319</v>
      </c>
      <c r="AN3269" s="116">
        <v>-1</v>
      </c>
      <c r="AQ3269" s="116">
        <v>778</v>
      </c>
      <c r="AR3269" s="116" t="s">
        <v>329</v>
      </c>
      <c r="AS3269" s="116" t="s">
        <v>250</v>
      </c>
      <c r="AT3269" s="116" t="s">
        <v>268</v>
      </c>
      <c r="AV3269" s="116">
        <v>66.5634172903967</v>
      </c>
      <c r="AW3269" s="116">
        <v>0.2151623027</v>
      </c>
    </row>
    <row r="3270" spans="1:49" x14ac:dyDescent="0.25">
      <c r="A3270" s="127">
        <v>220000</v>
      </c>
      <c r="B3270" s="127">
        <v>860000</v>
      </c>
      <c r="C3270" s="127">
        <v>860000</v>
      </c>
      <c r="D3270" s="116" t="s">
        <v>314</v>
      </c>
      <c r="E3270" s="116" t="s">
        <v>315</v>
      </c>
      <c r="F3270" s="116" t="s">
        <v>316</v>
      </c>
      <c r="G3270" s="116" t="s">
        <v>317</v>
      </c>
      <c r="H3270" s="116">
        <v>0.36</v>
      </c>
      <c r="I3270" s="116">
        <v>0.57999999999999996</v>
      </c>
      <c r="J3270" s="116" t="s">
        <v>268</v>
      </c>
      <c r="K3270" s="116">
        <v>0.28675484267057</v>
      </c>
      <c r="L3270" s="116">
        <v>3868.6356678284601</v>
      </c>
      <c r="M3270" s="116">
        <v>10.580144798443801</v>
      </c>
      <c r="N3270" s="116">
        <v>1.85318543280571</v>
      </c>
      <c r="O3270" s="116">
        <v>3.0339077571096098</v>
      </c>
      <c r="P3270" s="116">
        <v>0.53140989722359</v>
      </c>
      <c r="Q3270" s="116">
        <v>1109.3500122779101</v>
      </c>
      <c r="R3270" s="116">
        <v>1210</v>
      </c>
      <c r="S3270" s="116" t="s">
        <v>318</v>
      </c>
      <c r="T3270" s="116">
        <v>1210</v>
      </c>
      <c r="U3270" s="116" t="s">
        <v>268</v>
      </c>
      <c r="V3270" s="116" t="s">
        <v>268</v>
      </c>
      <c r="Z3270" s="116">
        <v>0</v>
      </c>
      <c r="AA3270" s="116">
        <v>1</v>
      </c>
      <c r="AB3270" s="116">
        <v>3.0339077571096098</v>
      </c>
      <c r="AC3270" s="116">
        <v>0.53140989722359</v>
      </c>
      <c r="AD3270" s="116">
        <v>1109.3500122779101</v>
      </c>
      <c r="AF3270" s="116">
        <v>-1</v>
      </c>
      <c r="AG3270" s="116">
        <v>-1</v>
      </c>
      <c r="AH3270" s="116">
        <v>-1</v>
      </c>
      <c r="AI3270" s="116">
        <v>-1</v>
      </c>
      <c r="AJ3270" s="116">
        <v>0</v>
      </c>
      <c r="AM3270" s="116" t="s">
        <v>319</v>
      </c>
      <c r="AN3270" s="116">
        <v>-1</v>
      </c>
      <c r="AQ3270" s="116">
        <v>778</v>
      </c>
      <c r="AR3270" s="116" t="s">
        <v>329</v>
      </c>
      <c r="AS3270" s="116" t="s">
        <v>250</v>
      </c>
      <c r="AT3270" s="116" t="s">
        <v>268</v>
      </c>
      <c r="AV3270" s="116">
        <v>157.47061970168801</v>
      </c>
      <c r="AW3270" s="116">
        <v>0.89971614950000001</v>
      </c>
    </row>
    <row r="3271" spans="1:49" x14ac:dyDescent="0.25">
      <c r="A3271" s="127">
        <v>220000</v>
      </c>
      <c r="B3271" s="127">
        <v>860000</v>
      </c>
      <c r="C3271" s="127">
        <v>860000</v>
      </c>
      <c r="D3271" s="116" t="s">
        <v>314</v>
      </c>
      <c r="E3271" s="116" t="s">
        <v>315</v>
      </c>
      <c r="F3271" s="116" t="s">
        <v>316</v>
      </c>
      <c r="G3271" s="116" t="s">
        <v>317</v>
      </c>
      <c r="H3271" s="116">
        <v>0.36</v>
      </c>
      <c r="I3271" s="116">
        <v>0.57999999999999996</v>
      </c>
      <c r="J3271" s="116" t="s">
        <v>268</v>
      </c>
      <c r="K3271" s="116">
        <v>4.4220556484640003E-2</v>
      </c>
      <c r="L3271" s="116">
        <v>3868.6356678284601</v>
      </c>
      <c r="M3271" s="116">
        <v>10.580144798443801</v>
      </c>
      <c r="N3271" s="116">
        <v>1.85318543280571</v>
      </c>
      <c r="O3271" s="116">
        <v>0.46785989067528</v>
      </c>
      <c r="P3271" s="116">
        <v>8.1948891107900004E-2</v>
      </c>
      <c r="Q3271" s="116">
        <v>171.073222067713</v>
      </c>
      <c r="R3271" s="116">
        <v>1310</v>
      </c>
      <c r="S3271" s="116" t="s">
        <v>318</v>
      </c>
      <c r="T3271" s="116">
        <v>1310</v>
      </c>
      <c r="U3271" s="116" t="s">
        <v>268</v>
      </c>
      <c r="V3271" s="116" t="s">
        <v>268</v>
      </c>
      <c r="Z3271" s="116">
        <v>0</v>
      </c>
      <c r="AA3271" s="116">
        <v>1</v>
      </c>
      <c r="AB3271" s="116">
        <v>0.46785989067528</v>
      </c>
      <c r="AC3271" s="116">
        <v>8.1948891107900004E-2</v>
      </c>
      <c r="AD3271" s="116">
        <v>171.073222067714</v>
      </c>
      <c r="AF3271" s="116">
        <v>-1</v>
      </c>
      <c r="AG3271" s="116">
        <v>-1</v>
      </c>
      <c r="AH3271" s="116">
        <v>-1</v>
      </c>
      <c r="AI3271" s="116">
        <v>-1</v>
      </c>
      <c r="AJ3271" s="116">
        <v>0</v>
      </c>
      <c r="AM3271" s="116" t="s">
        <v>319</v>
      </c>
      <c r="AN3271" s="116">
        <v>-1</v>
      </c>
      <c r="AQ3271" s="116">
        <v>778</v>
      </c>
      <c r="AR3271" s="116" t="s">
        <v>329</v>
      </c>
      <c r="AS3271" s="116" t="s">
        <v>250</v>
      </c>
      <c r="AT3271" s="116" t="s">
        <v>268</v>
      </c>
      <c r="AV3271" s="116">
        <v>64.692466712210702</v>
      </c>
      <c r="AW3271" s="116">
        <v>0.13874551669999999</v>
      </c>
    </row>
    <row r="3272" spans="1:49" x14ac:dyDescent="0.25">
      <c r="A3272" s="127">
        <v>220000</v>
      </c>
      <c r="B3272" s="127">
        <v>860000</v>
      </c>
      <c r="C3272" s="127">
        <v>860000</v>
      </c>
      <c r="D3272" s="116" t="s">
        <v>314</v>
      </c>
      <c r="E3272" s="116" t="s">
        <v>315</v>
      </c>
      <c r="F3272" s="116" t="s">
        <v>316</v>
      </c>
      <c r="G3272" s="116" t="s">
        <v>317</v>
      </c>
      <c r="H3272" s="116">
        <v>0.36</v>
      </c>
      <c r="I3272" s="116">
        <v>0.57999999999999996</v>
      </c>
      <c r="J3272" s="116" t="s">
        <v>268</v>
      </c>
      <c r="K3272" s="116">
        <v>0.15369829563685</v>
      </c>
      <c r="L3272" s="116">
        <v>3868.6356678284601</v>
      </c>
      <c r="M3272" s="116">
        <v>10.580144798443801</v>
      </c>
      <c r="N3272" s="116">
        <v>1.85318543280571</v>
      </c>
      <c r="O3272" s="116">
        <v>1.6261502231118901</v>
      </c>
      <c r="P3272" s="116">
        <v>0.28483144252127002</v>
      </c>
      <c r="Q3272" s="116">
        <v>594.60270858516196</v>
      </c>
      <c r="R3272" s="116">
        <v>1310</v>
      </c>
      <c r="S3272" s="116" t="s">
        <v>318</v>
      </c>
      <c r="T3272" s="116">
        <v>1310</v>
      </c>
      <c r="U3272" s="116" t="s">
        <v>268</v>
      </c>
      <c r="V3272" s="116" t="s">
        <v>268</v>
      </c>
      <c r="Z3272" s="116">
        <v>0</v>
      </c>
      <c r="AA3272" s="116">
        <v>1</v>
      </c>
      <c r="AB3272" s="116">
        <v>1.6261502231118901</v>
      </c>
      <c r="AC3272" s="116">
        <v>0.28483144252127002</v>
      </c>
      <c r="AD3272" s="116">
        <v>594.60270858515798</v>
      </c>
      <c r="AF3272" s="116">
        <v>-1</v>
      </c>
      <c r="AG3272" s="116">
        <v>-1</v>
      </c>
      <c r="AH3272" s="116">
        <v>-1</v>
      </c>
      <c r="AI3272" s="116">
        <v>-1</v>
      </c>
      <c r="AJ3272" s="116">
        <v>0</v>
      </c>
      <c r="AM3272" s="116" t="s">
        <v>319</v>
      </c>
      <c r="AN3272" s="116">
        <v>-1</v>
      </c>
      <c r="AQ3272" s="116">
        <v>778</v>
      </c>
      <c r="AR3272" s="116" t="s">
        <v>329</v>
      </c>
      <c r="AS3272" s="116" t="s">
        <v>250</v>
      </c>
      <c r="AT3272" s="116" t="s">
        <v>268</v>
      </c>
      <c r="AV3272" s="116">
        <v>99.762842932542299</v>
      </c>
      <c r="AW3272" s="116">
        <v>0.48224063960000002</v>
      </c>
    </row>
    <row r="3273" spans="1:49" x14ac:dyDescent="0.25">
      <c r="A3273" s="127">
        <v>220000</v>
      </c>
      <c r="B3273" s="127">
        <v>860000</v>
      </c>
      <c r="C3273" s="127">
        <v>860000</v>
      </c>
      <c r="D3273" s="116" t="s">
        <v>314</v>
      </c>
      <c r="E3273" s="116" t="s">
        <v>315</v>
      </c>
      <c r="F3273" s="116" t="s">
        <v>316</v>
      </c>
      <c r="G3273" s="116" t="s">
        <v>317</v>
      </c>
      <c r="H3273" s="116">
        <v>0.36</v>
      </c>
      <c r="I3273" s="116">
        <v>0.57999999999999996</v>
      </c>
      <c r="J3273" s="116" t="s">
        <v>268</v>
      </c>
      <c r="K3273" s="116">
        <v>0.10884502545108</v>
      </c>
      <c r="L3273" s="116">
        <v>3868.6356678284601</v>
      </c>
      <c r="M3273" s="116">
        <v>10.580144798443801</v>
      </c>
      <c r="N3273" s="116">
        <v>1.85318543280571</v>
      </c>
      <c r="O3273" s="116">
        <v>1.15159612986275</v>
      </c>
      <c r="P3273" s="116">
        <v>0.20171001559931001</v>
      </c>
      <c r="Q3273" s="116">
        <v>421.081747725757</v>
      </c>
      <c r="R3273" s="116">
        <v>1310</v>
      </c>
      <c r="S3273" s="116" t="s">
        <v>318</v>
      </c>
      <c r="T3273" s="116">
        <v>1310</v>
      </c>
      <c r="U3273" s="116" t="s">
        <v>268</v>
      </c>
      <c r="V3273" s="116" t="s">
        <v>268</v>
      </c>
      <c r="Z3273" s="116">
        <v>0</v>
      </c>
      <c r="AA3273" s="116">
        <v>1</v>
      </c>
      <c r="AB3273" s="116">
        <v>1.15159612986275</v>
      </c>
      <c r="AC3273" s="116">
        <v>0.20171001559931001</v>
      </c>
      <c r="AD3273" s="116">
        <v>421.081747725757</v>
      </c>
      <c r="AF3273" s="116">
        <v>-1</v>
      </c>
      <c r="AG3273" s="116">
        <v>-1</v>
      </c>
      <c r="AH3273" s="116">
        <v>-1</v>
      </c>
      <c r="AI3273" s="116">
        <v>-1</v>
      </c>
      <c r="AJ3273" s="116">
        <v>0</v>
      </c>
      <c r="AM3273" s="116" t="s">
        <v>319</v>
      </c>
      <c r="AN3273" s="116">
        <v>-1</v>
      </c>
      <c r="AQ3273" s="116">
        <v>778</v>
      </c>
      <c r="AR3273" s="116" t="s">
        <v>329</v>
      </c>
      <c r="AS3273" s="116" t="s">
        <v>250</v>
      </c>
      <c r="AT3273" s="116" t="s">
        <v>268</v>
      </c>
      <c r="AV3273" s="116">
        <v>84.963213400545698</v>
      </c>
      <c r="AW3273" s="116">
        <v>0.34150993330000001</v>
      </c>
    </row>
    <row r="3274" spans="1:49" x14ac:dyDescent="0.25">
      <c r="A3274" s="127">
        <v>220000</v>
      </c>
      <c r="B3274" s="127">
        <v>860000</v>
      </c>
      <c r="C3274" s="127">
        <v>860000</v>
      </c>
      <c r="D3274" s="116" t="s">
        <v>314</v>
      </c>
      <c r="E3274" s="116" t="s">
        <v>315</v>
      </c>
      <c r="F3274" s="116" t="s">
        <v>316</v>
      </c>
      <c r="G3274" s="116" t="s">
        <v>317</v>
      </c>
      <c r="H3274" s="116">
        <v>0.36</v>
      </c>
      <c r="I3274" s="116">
        <v>0.57999999999999996</v>
      </c>
      <c r="J3274" s="116" t="s">
        <v>268</v>
      </c>
      <c r="K3274" s="116">
        <v>1.487238389924E-2</v>
      </c>
      <c r="L3274" s="116">
        <v>3868.6356678284601</v>
      </c>
      <c r="M3274" s="116">
        <v>10.580144798443801</v>
      </c>
      <c r="N3274" s="116">
        <v>1.85318543280571</v>
      </c>
      <c r="O3274" s="116">
        <v>0.157351975152</v>
      </c>
      <c r="P3274" s="116">
        <v>2.756128519316E-2</v>
      </c>
      <c r="Q3274" s="116">
        <v>57.535834818237703</v>
      </c>
      <c r="R3274" s="116">
        <v>1310</v>
      </c>
      <c r="S3274" s="116" t="s">
        <v>318</v>
      </c>
      <c r="T3274" s="116">
        <v>1310</v>
      </c>
      <c r="U3274" s="116" t="s">
        <v>268</v>
      </c>
      <c r="V3274" s="116" t="s">
        <v>268</v>
      </c>
      <c r="Z3274" s="116">
        <v>0</v>
      </c>
      <c r="AA3274" s="116">
        <v>1</v>
      </c>
      <c r="AB3274" s="116">
        <v>0.157351975152</v>
      </c>
      <c r="AC3274" s="116">
        <v>2.756128519316E-2</v>
      </c>
      <c r="AD3274" s="116">
        <v>57.535834818238101</v>
      </c>
      <c r="AF3274" s="116">
        <v>-1</v>
      </c>
      <c r="AG3274" s="116">
        <v>-1</v>
      </c>
      <c r="AH3274" s="116">
        <v>-1</v>
      </c>
      <c r="AI3274" s="116">
        <v>-1</v>
      </c>
      <c r="AJ3274" s="116">
        <v>0</v>
      </c>
      <c r="AM3274" s="116" t="s">
        <v>319</v>
      </c>
      <c r="AN3274" s="116">
        <v>-1</v>
      </c>
      <c r="AQ3274" s="116">
        <v>778</v>
      </c>
      <c r="AR3274" s="116" t="s">
        <v>329</v>
      </c>
      <c r="AS3274" s="116" t="s">
        <v>250</v>
      </c>
      <c r="AT3274" s="116" t="s">
        <v>268</v>
      </c>
      <c r="AV3274" s="116">
        <v>40.635184302121203</v>
      </c>
      <c r="AW3274" s="116">
        <v>4.6663288599999998E-2</v>
      </c>
    </row>
    <row r="3275" spans="1:49" x14ac:dyDescent="0.25">
      <c r="A3275" s="127">
        <v>220000</v>
      </c>
      <c r="B3275" s="127">
        <v>860000</v>
      </c>
      <c r="C3275" s="127">
        <v>860000</v>
      </c>
      <c r="D3275" s="116" t="s">
        <v>314</v>
      </c>
      <c r="E3275" s="116" t="s">
        <v>315</v>
      </c>
      <c r="F3275" s="116" t="s">
        <v>316</v>
      </c>
      <c r="G3275" s="116" t="s">
        <v>317</v>
      </c>
      <c r="H3275" s="116">
        <v>0.36</v>
      </c>
      <c r="I3275" s="116">
        <v>0.57999999999999996</v>
      </c>
      <c r="J3275" s="116" t="s">
        <v>268</v>
      </c>
      <c r="K3275" s="116">
        <v>9.3723494564799999E-3</v>
      </c>
      <c r="L3275" s="116">
        <v>3868.6356678284601</v>
      </c>
      <c r="M3275" s="116">
        <v>10.580144798443801</v>
      </c>
      <c r="N3275" s="116">
        <v>1.85318543280571</v>
      </c>
      <c r="O3275" s="116">
        <v>9.9160814351230003E-2</v>
      </c>
      <c r="P3275" s="116">
        <v>1.7368701483920002E-2</v>
      </c>
      <c r="Q3275" s="116">
        <v>36.258205398714502</v>
      </c>
      <c r="R3275" s="116">
        <v>1310</v>
      </c>
      <c r="S3275" s="116" t="s">
        <v>318</v>
      </c>
      <c r="T3275" s="116">
        <v>1310</v>
      </c>
      <c r="U3275" s="116" t="s">
        <v>268</v>
      </c>
      <c r="V3275" s="116" t="s">
        <v>268</v>
      </c>
      <c r="Z3275" s="116">
        <v>0</v>
      </c>
      <c r="AA3275" s="116">
        <v>1</v>
      </c>
      <c r="AB3275" s="116">
        <v>9.9160814351230003E-2</v>
      </c>
      <c r="AC3275" s="116">
        <v>1.7368701483920002E-2</v>
      </c>
      <c r="AD3275" s="116">
        <v>36.258205398714701</v>
      </c>
      <c r="AF3275" s="116">
        <v>-1</v>
      </c>
      <c r="AG3275" s="116">
        <v>-1</v>
      </c>
      <c r="AH3275" s="116">
        <v>-1</v>
      </c>
      <c r="AI3275" s="116">
        <v>-1</v>
      </c>
      <c r="AJ3275" s="116">
        <v>0</v>
      </c>
      <c r="AM3275" s="116" t="s">
        <v>319</v>
      </c>
      <c r="AN3275" s="116">
        <v>-1</v>
      </c>
      <c r="AQ3275" s="116">
        <v>778</v>
      </c>
      <c r="AR3275" s="116" t="s">
        <v>329</v>
      </c>
      <c r="AS3275" s="116" t="s">
        <v>250</v>
      </c>
      <c r="AT3275" s="116" t="s">
        <v>268</v>
      </c>
      <c r="AV3275" s="116">
        <v>26.465026867498199</v>
      </c>
      <c r="AW3275" s="116">
        <v>2.94064926E-2</v>
      </c>
    </row>
    <row r="3276" spans="1:49" x14ac:dyDescent="0.25">
      <c r="A3276" s="127">
        <v>220000</v>
      </c>
      <c r="B3276" s="127">
        <v>860000</v>
      </c>
      <c r="C3276" s="127">
        <v>860000</v>
      </c>
      <c r="D3276" s="116" t="s">
        <v>314</v>
      </c>
      <c r="E3276" s="116" t="s">
        <v>315</v>
      </c>
      <c r="F3276" s="116" t="s">
        <v>316</v>
      </c>
      <c r="G3276" s="116" t="s">
        <v>317</v>
      </c>
      <c r="H3276" s="116">
        <v>0.36</v>
      </c>
      <c r="I3276" s="116">
        <v>0.57999999999999996</v>
      </c>
      <c r="J3276" s="116" t="s">
        <v>268</v>
      </c>
      <c r="K3276" s="116">
        <v>0.30342228127357002</v>
      </c>
      <c r="L3276" s="116">
        <v>3760.2178981400898</v>
      </c>
      <c r="M3276" s="116">
        <v>9.83522026817535</v>
      </c>
      <c r="N3276" s="116">
        <v>1.47722323474948</v>
      </c>
      <c r="O3276" s="116">
        <v>2.9842249705978801</v>
      </c>
      <c r="P3276" s="116">
        <v>0.44822244383802001</v>
      </c>
      <c r="Q3276" s="116">
        <v>1140.9338927394001</v>
      </c>
      <c r="R3276" s="116">
        <v>1210</v>
      </c>
      <c r="S3276" s="116" t="s">
        <v>318</v>
      </c>
      <c r="T3276" s="116">
        <v>1210</v>
      </c>
      <c r="U3276" s="116" t="s">
        <v>268</v>
      </c>
      <c r="V3276" s="116" t="s">
        <v>268</v>
      </c>
      <c r="Z3276" s="116">
        <v>0</v>
      </c>
      <c r="AA3276" s="116">
        <v>1</v>
      </c>
      <c r="AB3276" s="116">
        <v>2.9842249705978801</v>
      </c>
      <c r="AC3276" s="116">
        <v>0.44822244383802001</v>
      </c>
      <c r="AD3276" s="116">
        <v>1204.4770351846901</v>
      </c>
      <c r="AF3276" s="116">
        <v>-1</v>
      </c>
      <c r="AG3276" s="116">
        <v>-1</v>
      </c>
      <c r="AH3276" s="116">
        <v>-1</v>
      </c>
      <c r="AI3276" s="116">
        <v>-1</v>
      </c>
      <c r="AJ3276" s="116">
        <v>0</v>
      </c>
      <c r="AM3276" s="116" t="s">
        <v>319</v>
      </c>
      <c r="AN3276" s="116">
        <v>-1</v>
      </c>
      <c r="AQ3276" s="116">
        <v>778</v>
      </c>
      <c r="AR3276" s="116" t="s">
        <v>329</v>
      </c>
      <c r="AS3276" s="116" t="s">
        <v>250</v>
      </c>
      <c r="AT3276" s="116" t="s">
        <v>268</v>
      </c>
      <c r="AV3276" s="116">
        <v>160.72056948265501</v>
      </c>
      <c r="AW3276" s="116">
        <v>0.9768670196</v>
      </c>
    </row>
    <row r="3277" spans="1:49" x14ac:dyDescent="0.25">
      <c r="A3277" s="127">
        <v>220000</v>
      </c>
      <c r="B3277" s="127">
        <v>860000</v>
      </c>
      <c r="C3277" s="127">
        <v>860000</v>
      </c>
      <c r="D3277" s="116" t="s">
        <v>314</v>
      </c>
      <c r="E3277" s="116" t="s">
        <v>315</v>
      </c>
      <c r="F3277" s="116" t="s">
        <v>316</v>
      </c>
      <c r="G3277" s="116" t="s">
        <v>317</v>
      </c>
      <c r="H3277" s="116">
        <v>0.36</v>
      </c>
      <c r="I3277" s="116">
        <v>0.57999999999999996</v>
      </c>
      <c r="J3277" s="116" t="s">
        <v>268</v>
      </c>
      <c r="K3277" s="116">
        <v>1.178463965584E-2</v>
      </c>
      <c r="L3277" s="116">
        <v>3760.2178981400898</v>
      </c>
      <c r="M3277" s="116">
        <v>9.83522026817535</v>
      </c>
      <c r="N3277" s="116">
        <v>1.47722323474948</v>
      </c>
      <c r="O3277" s="116">
        <v>0.11590452679629</v>
      </c>
      <c r="P3277" s="116">
        <v>1.740854351276E-2</v>
      </c>
      <c r="Q3277" s="116">
        <v>44.3128129570323</v>
      </c>
      <c r="R3277" s="116">
        <v>1310</v>
      </c>
      <c r="S3277" s="116" t="s">
        <v>318</v>
      </c>
      <c r="T3277" s="116">
        <v>1310</v>
      </c>
      <c r="U3277" s="116" t="s">
        <v>268</v>
      </c>
      <c r="V3277" s="116" t="s">
        <v>268</v>
      </c>
      <c r="Z3277" s="116">
        <v>0</v>
      </c>
      <c r="AA3277" s="116">
        <v>1</v>
      </c>
      <c r="AB3277" s="116">
        <v>0.11590452679629</v>
      </c>
      <c r="AC3277" s="116">
        <v>1.740854351276E-2</v>
      </c>
      <c r="AD3277" s="116">
        <v>44.312812957030502</v>
      </c>
      <c r="AF3277" s="116">
        <v>-1</v>
      </c>
      <c r="AG3277" s="116">
        <v>-1</v>
      </c>
      <c r="AH3277" s="116">
        <v>-1</v>
      </c>
      <c r="AI3277" s="116">
        <v>-1</v>
      </c>
      <c r="AJ3277" s="116">
        <v>0</v>
      </c>
      <c r="AM3277" s="116" t="s">
        <v>319</v>
      </c>
      <c r="AN3277" s="116">
        <v>-1</v>
      </c>
      <c r="AQ3277" s="116">
        <v>778</v>
      </c>
      <c r="AR3277" s="116" t="s">
        <v>329</v>
      </c>
      <c r="AS3277" s="116" t="s">
        <v>250</v>
      </c>
      <c r="AT3277" s="116" t="s">
        <v>268</v>
      </c>
      <c r="AV3277" s="116">
        <v>40.488587682534302</v>
      </c>
      <c r="AW3277" s="116">
        <v>3.5939021100000003E-2</v>
      </c>
    </row>
    <row r="3278" spans="1:49" x14ac:dyDescent="0.25">
      <c r="A3278" s="127">
        <v>220000</v>
      </c>
      <c r="B3278" s="127">
        <v>860000</v>
      </c>
      <c r="C3278" s="127">
        <v>860000</v>
      </c>
      <c r="D3278" s="116" t="s">
        <v>314</v>
      </c>
      <c r="E3278" s="116" t="s">
        <v>315</v>
      </c>
      <c r="F3278" s="116" t="s">
        <v>316</v>
      </c>
      <c r="G3278" s="116" t="s">
        <v>317</v>
      </c>
      <c r="H3278" s="116">
        <v>0.36</v>
      </c>
      <c r="I3278" s="116">
        <v>0.57999999999999996</v>
      </c>
      <c r="J3278" s="116" t="s">
        <v>268</v>
      </c>
      <c r="K3278" s="116">
        <v>5.8040275097539999E-2</v>
      </c>
      <c r="L3278" s="116">
        <v>3760.2178981400898</v>
      </c>
      <c r="M3278" s="116">
        <v>9.83522026817535</v>
      </c>
      <c r="N3278" s="116">
        <v>1.47722323474948</v>
      </c>
      <c r="O3278" s="116">
        <v>0.57083889000979005</v>
      </c>
      <c r="P3278" s="116">
        <v>8.5738442925330005E-2</v>
      </c>
      <c r="Q3278" s="116">
        <v>218.24408123474399</v>
      </c>
      <c r="R3278" s="116">
        <v>1310</v>
      </c>
      <c r="S3278" s="116" t="s">
        <v>318</v>
      </c>
      <c r="T3278" s="116">
        <v>1310</v>
      </c>
      <c r="U3278" s="116" t="s">
        <v>268</v>
      </c>
      <c r="V3278" s="116" t="s">
        <v>268</v>
      </c>
      <c r="Z3278" s="116">
        <v>0</v>
      </c>
      <c r="AA3278" s="116">
        <v>1</v>
      </c>
      <c r="AB3278" s="116">
        <v>0.57083889000979005</v>
      </c>
      <c r="AC3278" s="116">
        <v>8.5738442925330005E-2</v>
      </c>
      <c r="AD3278" s="116">
        <v>218.24408123474501</v>
      </c>
      <c r="AF3278" s="116">
        <v>-1</v>
      </c>
      <c r="AG3278" s="116">
        <v>-1</v>
      </c>
      <c r="AH3278" s="116">
        <v>-1</v>
      </c>
      <c r="AI3278" s="116">
        <v>-1</v>
      </c>
      <c r="AJ3278" s="116">
        <v>0</v>
      </c>
      <c r="AM3278" s="116" t="s">
        <v>319</v>
      </c>
      <c r="AN3278" s="116">
        <v>-1</v>
      </c>
      <c r="AQ3278" s="116">
        <v>778</v>
      </c>
      <c r="AR3278" s="116" t="s">
        <v>329</v>
      </c>
      <c r="AS3278" s="116" t="s">
        <v>250</v>
      </c>
      <c r="AT3278" s="116" t="s">
        <v>268</v>
      </c>
      <c r="AV3278" s="116">
        <v>61.590564969776104</v>
      </c>
      <c r="AW3278" s="116">
        <v>0.17700249900000001</v>
      </c>
    </row>
    <row r="3279" spans="1:49" x14ac:dyDescent="0.25">
      <c r="A3279" s="127">
        <v>220000</v>
      </c>
      <c r="B3279" s="127">
        <v>860000</v>
      </c>
      <c r="C3279" s="127">
        <v>860000</v>
      </c>
      <c r="D3279" s="116" t="s">
        <v>314</v>
      </c>
      <c r="E3279" s="116" t="s">
        <v>315</v>
      </c>
      <c r="F3279" s="116" t="s">
        <v>316</v>
      </c>
      <c r="G3279" s="116" t="s">
        <v>317</v>
      </c>
      <c r="H3279" s="116">
        <v>0.36</v>
      </c>
      <c r="I3279" s="116">
        <v>0.57999999999999996</v>
      </c>
      <c r="J3279" s="116" t="s">
        <v>268</v>
      </c>
      <c r="K3279" s="116">
        <v>0.40337747616816</v>
      </c>
      <c r="L3279" s="116">
        <v>3847.22885260662</v>
      </c>
      <c r="M3279" s="116">
        <v>10.1055602103018</v>
      </c>
      <c r="N3279" s="116">
        <v>1.6648220165643</v>
      </c>
      <c r="O3279" s="116">
        <v>4.0763553728969697</v>
      </c>
      <c r="P3279" s="116">
        <v>0.67155170331089997</v>
      </c>
      <c r="Q3279" s="116">
        <v>1551.8854648058</v>
      </c>
      <c r="R3279" s="116">
        <v>1210</v>
      </c>
      <c r="S3279" s="116" t="s">
        <v>318</v>
      </c>
      <c r="T3279" s="116">
        <v>1210</v>
      </c>
      <c r="U3279" s="116" t="s">
        <v>268</v>
      </c>
      <c r="V3279" s="116" t="s">
        <v>268</v>
      </c>
      <c r="Z3279" s="116">
        <v>0</v>
      </c>
      <c r="AA3279" s="116">
        <v>1</v>
      </c>
      <c r="AB3279" s="116">
        <v>4.0763553728969697</v>
      </c>
      <c r="AC3279" s="116">
        <v>0.67155170331089997</v>
      </c>
      <c r="AD3279" s="116">
        <v>1551.8854648058</v>
      </c>
      <c r="AF3279" s="116">
        <v>-1</v>
      </c>
      <c r="AG3279" s="116">
        <v>-1</v>
      </c>
      <c r="AH3279" s="116">
        <v>-1</v>
      </c>
      <c r="AI3279" s="116">
        <v>-1</v>
      </c>
      <c r="AJ3279" s="116">
        <v>0</v>
      </c>
      <c r="AM3279" s="116" t="s">
        <v>319</v>
      </c>
      <c r="AN3279" s="116">
        <v>-1</v>
      </c>
      <c r="AQ3279" s="116">
        <v>778</v>
      </c>
      <c r="AR3279" s="116" t="s">
        <v>329</v>
      </c>
      <c r="AS3279" s="116" t="s">
        <v>250</v>
      </c>
      <c r="AT3279" s="116" t="s">
        <v>268</v>
      </c>
      <c r="AV3279" s="116">
        <v>199.626852491123</v>
      </c>
      <c r="AW3279" s="116">
        <v>1.2586256811000001</v>
      </c>
    </row>
    <row r="3280" spans="1:49" x14ac:dyDescent="0.25">
      <c r="A3280" s="127">
        <v>220000</v>
      </c>
      <c r="B3280" s="127">
        <v>860000</v>
      </c>
      <c r="C3280" s="127">
        <v>860000</v>
      </c>
      <c r="D3280" s="116" t="s">
        <v>314</v>
      </c>
      <c r="E3280" s="116" t="s">
        <v>315</v>
      </c>
      <c r="F3280" s="116" t="s">
        <v>316</v>
      </c>
      <c r="G3280" s="116" t="s">
        <v>317</v>
      </c>
      <c r="H3280" s="116">
        <v>0.36</v>
      </c>
      <c r="I3280" s="116">
        <v>0.57999999999999996</v>
      </c>
      <c r="J3280" s="116" t="s">
        <v>268</v>
      </c>
      <c r="K3280" s="116">
        <v>1.7712841092619998E-2</v>
      </c>
      <c r="L3280" s="116">
        <v>3847.22885260662</v>
      </c>
      <c r="M3280" s="116">
        <v>10.1055602103018</v>
      </c>
      <c r="N3280" s="116">
        <v>1.6648220165643</v>
      </c>
      <c r="O3280" s="116">
        <v>0.17899818215700999</v>
      </c>
      <c r="P3280" s="116">
        <v>2.9488727826899999E-2</v>
      </c>
      <c r="Q3280" s="116">
        <v>68.145353313175406</v>
      </c>
      <c r="R3280" s="116">
        <v>1310</v>
      </c>
      <c r="S3280" s="116" t="s">
        <v>318</v>
      </c>
      <c r="T3280" s="116">
        <v>1310</v>
      </c>
      <c r="U3280" s="116" t="s">
        <v>268</v>
      </c>
      <c r="V3280" s="116" t="s">
        <v>268</v>
      </c>
      <c r="Z3280" s="116">
        <v>0</v>
      </c>
      <c r="AA3280" s="116">
        <v>1</v>
      </c>
      <c r="AB3280" s="116">
        <v>0.17899818215700999</v>
      </c>
      <c r="AC3280" s="116">
        <v>2.9488727826899999E-2</v>
      </c>
      <c r="AD3280" s="116">
        <v>68.145353313174198</v>
      </c>
      <c r="AF3280" s="116">
        <v>-1</v>
      </c>
      <c r="AG3280" s="116">
        <v>-1</v>
      </c>
      <c r="AH3280" s="116">
        <v>-1</v>
      </c>
      <c r="AI3280" s="116">
        <v>-1</v>
      </c>
      <c r="AJ3280" s="116">
        <v>0</v>
      </c>
      <c r="AM3280" s="116" t="s">
        <v>319</v>
      </c>
      <c r="AN3280" s="116">
        <v>-1</v>
      </c>
      <c r="AQ3280" s="116">
        <v>778</v>
      </c>
      <c r="AR3280" s="116" t="s">
        <v>329</v>
      </c>
      <c r="AS3280" s="116" t="s">
        <v>250</v>
      </c>
      <c r="AT3280" s="116" t="s">
        <v>268</v>
      </c>
      <c r="AV3280" s="116">
        <v>60.8154688949164</v>
      </c>
      <c r="AW3280" s="116">
        <v>5.5267926500000002E-2</v>
      </c>
    </row>
    <row r="3281" spans="1:49" x14ac:dyDescent="0.25">
      <c r="A3281" s="127">
        <v>220000</v>
      </c>
      <c r="B3281" s="127">
        <v>860000</v>
      </c>
      <c r="C3281" s="127">
        <v>860000</v>
      </c>
      <c r="D3281" s="116" t="s">
        <v>314</v>
      </c>
      <c r="E3281" s="116" t="s">
        <v>315</v>
      </c>
      <c r="F3281" s="116" t="s">
        <v>316</v>
      </c>
      <c r="G3281" s="116" t="s">
        <v>317</v>
      </c>
      <c r="H3281" s="116">
        <v>0.36</v>
      </c>
      <c r="I3281" s="116">
        <v>0.57999999999999996</v>
      </c>
      <c r="J3281" s="116" t="s">
        <v>268</v>
      </c>
      <c r="K3281" s="116">
        <v>0.17211408991551</v>
      </c>
      <c r="L3281" s="116">
        <v>3847.22885260662</v>
      </c>
      <c r="M3281" s="116">
        <v>10.1055602103018</v>
      </c>
      <c r="N3281" s="116">
        <v>1.6648220165643</v>
      </c>
      <c r="O3281" s="116">
        <v>1.7393092986825001</v>
      </c>
      <c r="P3281" s="116">
        <v>0.28653932625227002</v>
      </c>
      <c r="Q3281" s="116">
        <v>662.16229266308801</v>
      </c>
      <c r="R3281" s="116">
        <v>1310</v>
      </c>
      <c r="S3281" s="116" t="s">
        <v>318</v>
      </c>
      <c r="T3281" s="116">
        <v>1310</v>
      </c>
      <c r="U3281" s="116" t="s">
        <v>268</v>
      </c>
      <c r="V3281" s="116" t="s">
        <v>268</v>
      </c>
      <c r="Z3281" s="116">
        <v>0</v>
      </c>
      <c r="AA3281" s="116">
        <v>1</v>
      </c>
      <c r="AB3281" s="116">
        <v>1.7393092986825001</v>
      </c>
      <c r="AC3281" s="116">
        <v>0.28653932625227002</v>
      </c>
      <c r="AD3281" s="116">
        <v>662.16229266308801</v>
      </c>
      <c r="AF3281" s="116">
        <v>-1</v>
      </c>
      <c r="AG3281" s="116">
        <v>-1</v>
      </c>
      <c r="AH3281" s="116">
        <v>-1</v>
      </c>
      <c r="AI3281" s="116">
        <v>-1</v>
      </c>
      <c r="AJ3281" s="116">
        <v>0</v>
      </c>
      <c r="AM3281" s="116" t="s">
        <v>319</v>
      </c>
      <c r="AN3281" s="116">
        <v>-1</v>
      </c>
      <c r="AQ3281" s="116">
        <v>778</v>
      </c>
      <c r="AR3281" s="116" t="s">
        <v>329</v>
      </c>
      <c r="AS3281" s="116" t="s">
        <v>250</v>
      </c>
      <c r="AT3281" s="116" t="s">
        <v>268</v>
      </c>
      <c r="AV3281" s="116">
        <v>105.57348807069</v>
      </c>
      <c r="AW3281" s="116">
        <v>0.53703348959999997</v>
      </c>
    </row>
    <row r="3282" spans="1:49" x14ac:dyDescent="0.25">
      <c r="A3282" s="127">
        <v>220000</v>
      </c>
      <c r="B3282" s="127">
        <v>860000</v>
      </c>
      <c r="C3282" s="127">
        <v>860000</v>
      </c>
      <c r="D3282" s="116" t="s">
        <v>314</v>
      </c>
      <c r="E3282" s="116" t="s">
        <v>315</v>
      </c>
      <c r="F3282" s="116" t="s">
        <v>316</v>
      </c>
      <c r="G3282" s="116" t="s">
        <v>317</v>
      </c>
      <c r="H3282" s="116">
        <v>0.36</v>
      </c>
      <c r="I3282" s="116">
        <v>0.57999999999999996</v>
      </c>
      <c r="J3282" s="116" t="s">
        <v>268</v>
      </c>
      <c r="K3282" s="116">
        <v>2.4559046606679999E-2</v>
      </c>
      <c r="L3282" s="116">
        <v>3847.22885260662</v>
      </c>
      <c r="M3282" s="116">
        <v>10.1055602103018</v>
      </c>
      <c r="N3282" s="116">
        <v>1.6648220165643</v>
      </c>
      <c r="O3282" s="116">
        <v>0.24818292419141</v>
      </c>
      <c r="P3282" s="116">
        <v>4.0886441496629997E-2</v>
      </c>
      <c r="Q3282" s="116">
        <v>94.484272697730006</v>
      </c>
      <c r="R3282" s="116">
        <v>1310</v>
      </c>
      <c r="S3282" s="116" t="s">
        <v>318</v>
      </c>
      <c r="T3282" s="116">
        <v>1310</v>
      </c>
      <c r="U3282" s="116" t="s">
        <v>268</v>
      </c>
      <c r="V3282" s="116" t="s">
        <v>268</v>
      </c>
      <c r="Z3282" s="116">
        <v>0</v>
      </c>
      <c r="AA3282" s="116">
        <v>1</v>
      </c>
      <c r="AB3282" s="116">
        <v>0.24818292419141</v>
      </c>
      <c r="AC3282" s="116">
        <v>4.0886441496629997E-2</v>
      </c>
      <c r="AD3282" s="116">
        <v>94.484272697730006</v>
      </c>
      <c r="AF3282" s="116">
        <v>-1</v>
      </c>
      <c r="AG3282" s="116">
        <v>-1</v>
      </c>
      <c r="AH3282" s="116">
        <v>-1</v>
      </c>
      <c r="AI3282" s="116">
        <v>-1</v>
      </c>
      <c r="AJ3282" s="116">
        <v>0</v>
      </c>
      <c r="AM3282" s="116" t="s">
        <v>319</v>
      </c>
      <c r="AN3282" s="116">
        <v>-1</v>
      </c>
      <c r="AQ3282" s="116">
        <v>778</v>
      </c>
      <c r="AR3282" s="116" t="s">
        <v>329</v>
      </c>
      <c r="AS3282" s="116" t="s">
        <v>250</v>
      </c>
      <c r="AT3282" s="116" t="s">
        <v>268</v>
      </c>
      <c r="AV3282" s="116">
        <v>59.081647723437499</v>
      </c>
      <c r="AW3282" s="116">
        <v>7.6629580500000002E-2</v>
      </c>
    </row>
    <row r="3283" spans="1:49" x14ac:dyDescent="0.25">
      <c r="A3283" s="127">
        <v>220000</v>
      </c>
      <c r="B3283" s="127">
        <v>860000</v>
      </c>
      <c r="C3283" s="127">
        <v>860000</v>
      </c>
      <c r="D3283" s="116" t="s">
        <v>314</v>
      </c>
      <c r="E3283" s="116" t="s">
        <v>315</v>
      </c>
      <c r="F3283" s="116" t="s">
        <v>316</v>
      </c>
      <c r="G3283" s="116" t="s">
        <v>317</v>
      </c>
      <c r="H3283" s="116">
        <v>0.36</v>
      </c>
      <c r="I3283" s="116">
        <v>0.57999999999999996</v>
      </c>
      <c r="J3283" s="116" t="s">
        <v>268</v>
      </c>
      <c r="K3283" s="116">
        <v>0.48710717128039999</v>
      </c>
      <c r="L3283" s="116">
        <v>3875.60536533083</v>
      </c>
      <c r="M3283" s="116">
        <v>9.6665407609664307</v>
      </c>
      <c r="N3283" s="116">
        <v>1.4626813358881201</v>
      </c>
      <c r="O3283" s="116">
        <v>4.7086413261410804</v>
      </c>
      <c r="P3283" s="116">
        <v>0.71248256800910004</v>
      </c>
      <c r="Q3283" s="116">
        <v>1887.8351665054599</v>
      </c>
      <c r="R3283" s="116">
        <v>1210</v>
      </c>
      <c r="S3283" s="116" t="s">
        <v>318</v>
      </c>
      <c r="T3283" s="116">
        <v>1210</v>
      </c>
      <c r="U3283" s="116" t="s">
        <v>268</v>
      </c>
      <c r="V3283" s="116" t="s">
        <v>268</v>
      </c>
      <c r="Z3283" s="116">
        <v>0</v>
      </c>
      <c r="AA3283" s="116">
        <v>1</v>
      </c>
      <c r="AB3283" s="116">
        <v>4.7086413261410804</v>
      </c>
      <c r="AC3283" s="116">
        <v>0.71248256800910004</v>
      </c>
      <c r="AD3283" s="116">
        <v>1887.8351665054599</v>
      </c>
      <c r="AF3283" s="116">
        <v>-1</v>
      </c>
      <c r="AG3283" s="116">
        <v>-1</v>
      </c>
      <c r="AH3283" s="116">
        <v>-1</v>
      </c>
      <c r="AI3283" s="116">
        <v>-1</v>
      </c>
      <c r="AJ3283" s="116">
        <v>0</v>
      </c>
      <c r="AM3283" s="116" t="s">
        <v>319</v>
      </c>
      <c r="AN3283" s="116">
        <v>-1</v>
      </c>
      <c r="AQ3283" s="116">
        <v>778</v>
      </c>
      <c r="AR3283" s="116" t="s">
        <v>329</v>
      </c>
      <c r="AS3283" s="116" t="s">
        <v>250</v>
      </c>
      <c r="AT3283" s="116" t="s">
        <v>268</v>
      </c>
      <c r="AV3283" s="116">
        <v>186.95648860278601</v>
      </c>
      <c r="AW3283" s="116">
        <v>1.5310909704</v>
      </c>
    </row>
    <row r="3284" spans="1:49" x14ac:dyDescent="0.25">
      <c r="A3284" s="127">
        <v>220000</v>
      </c>
      <c r="B3284" s="127">
        <v>860000</v>
      </c>
      <c r="C3284" s="127">
        <v>860000</v>
      </c>
      <c r="D3284" s="116" t="s">
        <v>314</v>
      </c>
      <c r="E3284" s="116" t="s">
        <v>315</v>
      </c>
      <c r="F3284" s="116" t="s">
        <v>316</v>
      </c>
      <c r="G3284" s="116" t="s">
        <v>317</v>
      </c>
      <c r="H3284" s="116">
        <v>0.36</v>
      </c>
      <c r="I3284" s="116">
        <v>0.57999999999999996</v>
      </c>
      <c r="J3284" s="116" t="s">
        <v>268</v>
      </c>
      <c r="K3284" s="116">
        <v>4.9641880649630002E-2</v>
      </c>
      <c r="L3284" s="116">
        <v>3875.60536533083</v>
      </c>
      <c r="M3284" s="116">
        <v>9.6665407609664307</v>
      </c>
      <c r="N3284" s="116">
        <v>1.4626813358881201</v>
      </c>
      <c r="O3284" s="116">
        <v>0.47986526275067998</v>
      </c>
      <c r="P3284" s="116">
        <v>7.2610252304599998E-2</v>
      </c>
      <c r="Q3284" s="116">
        <v>192.39233899082299</v>
      </c>
      <c r="R3284" s="116">
        <v>1310</v>
      </c>
      <c r="S3284" s="116" t="s">
        <v>318</v>
      </c>
      <c r="T3284" s="116">
        <v>1310</v>
      </c>
      <c r="U3284" s="116" t="s">
        <v>268</v>
      </c>
      <c r="V3284" s="116" t="s">
        <v>268</v>
      </c>
      <c r="Z3284" s="116">
        <v>0</v>
      </c>
      <c r="AA3284" s="116">
        <v>1</v>
      </c>
      <c r="AB3284" s="116">
        <v>0.47986526275067998</v>
      </c>
      <c r="AC3284" s="116">
        <v>7.2610252304599998E-2</v>
      </c>
      <c r="AD3284" s="116">
        <v>192.39233899082299</v>
      </c>
      <c r="AF3284" s="116">
        <v>-1</v>
      </c>
      <c r="AG3284" s="116">
        <v>-1</v>
      </c>
      <c r="AH3284" s="116">
        <v>-1</v>
      </c>
      <c r="AI3284" s="116">
        <v>-1</v>
      </c>
      <c r="AJ3284" s="116">
        <v>0</v>
      </c>
      <c r="AM3284" s="116" t="s">
        <v>319</v>
      </c>
      <c r="AN3284" s="116">
        <v>-1</v>
      </c>
      <c r="AQ3284" s="116">
        <v>778</v>
      </c>
      <c r="AR3284" s="116" t="s">
        <v>329</v>
      </c>
      <c r="AS3284" s="116" t="s">
        <v>250</v>
      </c>
      <c r="AT3284" s="116" t="s">
        <v>268</v>
      </c>
      <c r="AV3284" s="116">
        <v>62.839530755268399</v>
      </c>
      <c r="AW3284" s="116">
        <v>0.1560359603</v>
      </c>
    </row>
    <row r="3285" spans="1:49" x14ac:dyDescent="0.25">
      <c r="A3285" s="127">
        <v>220000</v>
      </c>
      <c r="B3285" s="127">
        <v>860000</v>
      </c>
      <c r="C3285" s="127">
        <v>860000</v>
      </c>
      <c r="D3285" s="116" t="s">
        <v>314</v>
      </c>
      <c r="E3285" s="116" t="s">
        <v>315</v>
      </c>
      <c r="F3285" s="116" t="s">
        <v>316</v>
      </c>
      <c r="G3285" s="116" t="s">
        <v>317</v>
      </c>
      <c r="H3285" s="116">
        <v>0.36</v>
      </c>
      <c r="I3285" s="116">
        <v>0.57999999999999996</v>
      </c>
      <c r="J3285" s="116" t="s">
        <v>268</v>
      </c>
      <c r="K3285" s="116">
        <v>1.436994953609E-2</v>
      </c>
      <c r="L3285" s="116">
        <v>3875.60536533083</v>
      </c>
      <c r="M3285" s="116">
        <v>9.6665407609664307</v>
      </c>
      <c r="N3285" s="116">
        <v>1.4626813358881201</v>
      </c>
      <c r="O3285" s="116">
        <v>0.13890770292367999</v>
      </c>
      <c r="P3285" s="116">
        <v>2.1018656984090001E-2</v>
      </c>
      <c r="Q3285" s="116">
        <v>55.6922535216193</v>
      </c>
      <c r="R3285" s="116">
        <v>1310</v>
      </c>
      <c r="S3285" s="116" t="s">
        <v>318</v>
      </c>
      <c r="T3285" s="116">
        <v>1310</v>
      </c>
      <c r="U3285" s="116" t="s">
        <v>268</v>
      </c>
      <c r="V3285" s="116" t="s">
        <v>268</v>
      </c>
      <c r="Z3285" s="116">
        <v>0</v>
      </c>
      <c r="AA3285" s="116">
        <v>1</v>
      </c>
      <c r="AB3285" s="116">
        <v>0.13890770292367999</v>
      </c>
      <c r="AC3285" s="116">
        <v>2.1018656984090001E-2</v>
      </c>
      <c r="AD3285" s="116">
        <v>55.6922535216193</v>
      </c>
      <c r="AF3285" s="116">
        <v>-1</v>
      </c>
      <c r="AG3285" s="116">
        <v>-1</v>
      </c>
      <c r="AH3285" s="116">
        <v>-1</v>
      </c>
      <c r="AI3285" s="116">
        <v>-1</v>
      </c>
      <c r="AJ3285" s="116">
        <v>0</v>
      </c>
      <c r="AM3285" s="116" t="s">
        <v>319</v>
      </c>
      <c r="AN3285" s="116">
        <v>-1</v>
      </c>
      <c r="AQ3285" s="116">
        <v>778</v>
      </c>
      <c r="AR3285" s="116" t="s">
        <v>329</v>
      </c>
      <c r="AS3285" s="116" t="s">
        <v>250</v>
      </c>
      <c r="AT3285" s="116" t="s">
        <v>268</v>
      </c>
      <c r="AV3285" s="116">
        <v>31.229738130141602</v>
      </c>
      <c r="AW3285" s="116">
        <v>4.5168088799999999E-2</v>
      </c>
    </row>
    <row r="3286" spans="1:49" x14ac:dyDescent="0.25">
      <c r="A3286" s="127">
        <v>220000</v>
      </c>
      <c r="B3286" s="127">
        <v>860000</v>
      </c>
      <c r="C3286" s="127">
        <v>860000</v>
      </c>
      <c r="D3286" s="116" t="s">
        <v>314</v>
      </c>
      <c r="E3286" s="116" t="s">
        <v>315</v>
      </c>
      <c r="F3286" s="116" t="s">
        <v>316</v>
      </c>
      <c r="G3286" s="116" t="s">
        <v>317</v>
      </c>
      <c r="H3286" s="116">
        <v>0.36</v>
      </c>
      <c r="I3286" s="116">
        <v>0.57999999999999996</v>
      </c>
      <c r="J3286" s="116" t="s">
        <v>268</v>
      </c>
      <c r="K3286" s="116">
        <v>2.6820460991579999E-2</v>
      </c>
      <c r="L3286" s="116">
        <v>3875.60536533083</v>
      </c>
      <c r="M3286" s="116">
        <v>9.6665407609664307</v>
      </c>
      <c r="N3286" s="116">
        <v>1.4626813358881201</v>
      </c>
      <c r="O3286" s="116">
        <v>0.25926107940304999</v>
      </c>
      <c r="P3286" s="116">
        <v>3.9229787712299999E-2</v>
      </c>
      <c r="Q3286" s="116">
        <v>103.94552251962899</v>
      </c>
      <c r="R3286" s="116">
        <v>1750</v>
      </c>
      <c r="S3286" s="116" t="s">
        <v>321</v>
      </c>
      <c r="T3286" s="116">
        <v>1750</v>
      </c>
      <c r="U3286" s="116" t="s">
        <v>268</v>
      </c>
      <c r="V3286" s="116" t="s">
        <v>268</v>
      </c>
      <c r="Z3286" s="116">
        <v>0</v>
      </c>
      <c r="AA3286" s="116">
        <v>1</v>
      </c>
      <c r="AB3286" s="116">
        <v>0.25926107940304999</v>
      </c>
      <c r="AC3286" s="116">
        <v>3.9229787712299999E-2</v>
      </c>
      <c r="AD3286" s="116">
        <v>103.94552251963</v>
      </c>
      <c r="AF3286" s="116">
        <v>-1</v>
      </c>
      <c r="AG3286" s="116">
        <v>-1</v>
      </c>
      <c r="AH3286" s="116">
        <v>-1</v>
      </c>
      <c r="AI3286" s="116">
        <v>-1</v>
      </c>
      <c r="AJ3286" s="116">
        <v>0</v>
      </c>
      <c r="AM3286" s="116" t="s">
        <v>319</v>
      </c>
      <c r="AN3286" s="116">
        <v>-1</v>
      </c>
      <c r="AQ3286" s="116">
        <v>778</v>
      </c>
      <c r="AR3286" s="116" t="s">
        <v>329</v>
      </c>
      <c r="AS3286" s="116" t="s">
        <v>250</v>
      </c>
      <c r="AT3286" s="116" t="s">
        <v>268</v>
      </c>
      <c r="AV3286" s="116">
        <v>45.226201524420901</v>
      </c>
      <c r="AW3286" s="116">
        <v>8.4302937999999994E-2</v>
      </c>
    </row>
    <row r="3287" spans="1:49" x14ac:dyDescent="0.25">
      <c r="A3287" s="127">
        <v>220000</v>
      </c>
      <c r="B3287" s="127">
        <v>860000</v>
      </c>
      <c r="C3287" s="127">
        <v>860000</v>
      </c>
      <c r="D3287" s="116" t="s">
        <v>314</v>
      </c>
      <c r="E3287" s="116" t="s">
        <v>315</v>
      </c>
      <c r="F3287" s="116" t="s">
        <v>316</v>
      </c>
      <c r="G3287" s="116" t="s">
        <v>317</v>
      </c>
      <c r="H3287" s="116">
        <v>0.36</v>
      </c>
      <c r="I3287" s="116">
        <v>0.57999999999999996</v>
      </c>
      <c r="J3287" s="116" t="s">
        <v>268</v>
      </c>
      <c r="K3287" s="116">
        <v>3.9824108779139999E-2</v>
      </c>
      <c r="L3287" s="116">
        <v>3875.60536533083</v>
      </c>
      <c r="M3287" s="116">
        <v>9.6665407609664307</v>
      </c>
      <c r="N3287" s="116">
        <v>1.4626813358881201</v>
      </c>
      <c r="O3287" s="116">
        <v>0.38496137078276998</v>
      </c>
      <c r="P3287" s="116">
        <v>5.8249980629630001E-2</v>
      </c>
      <c r="Q3287" s="116">
        <v>154.34252965397701</v>
      </c>
      <c r="R3287" s="116">
        <v>1750</v>
      </c>
      <c r="S3287" s="116" t="s">
        <v>321</v>
      </c>
      <c r="T3287" s="116">
        <v>1750</v>
      </c>
      <c r="U3287" s="116" t="s">
        <v>268</v>
      </c>
      <c r="V3287" s="116" t="s">
        <v>268</v>
      </c>
      <c r="Z3287" s="116">
        <v>0</v>
      </c>
      <c r="AA3287" s="116">
        <v>1</v>
      </c>
      <c r="AB3287" s="116">
        <v>0.38496137078276998</v>
      </c>
      <c r="AC3287" s="116">
        <v>5.8249980629630001E-2</v>
      </c>
      <c r="AD3287" s="116">
        <v>154.342529653978</v>
      </c>
      <c r="AF3287" s="116">
        <v>-1</v>
      </c>
      <c r="AG3287" s="116">
        <v>-1</v>
      </c>
      <c r="AH3287" s="116">
        <v>-1</v>
      </c>
      <c r="AI3287" s="116">
        <v>-1</v>
      </c>
      <c r="AJ3287" s="116">
        <v>0</v>
      </c>
      <c r="AM3287" s="116" t="s">
        <v>319</v>
      </c>
      <c r="AN3287" s="116">
        <v>-1</v>
      </c>
      <c r="AQ3287" s="116">
        <v>778</v>
      </c>
      <c r="AR3287" s="116" t="s">
        <v>329</v>
      </c>
      <c r="AS3287" s="116" t="s">
        <v>250</v>
      </c>
      <c r="AT3287" s="116" t="s">
        <v>268</v>
      </c>
      <c r="AV3287" s="116">
        <v>62.6372210154722</v>
      </c>
      <c r="AW3287" s="116">
        <v>0.12517642309999999</v>
      </c>
    </row>
    <row r="3288" spans="1:49" x14ac:dyDescent="0.25">
      <c r="A3288" s="127">
        <v>220000</v>
      </c>
      <c r="B3288" s="127">
        <v>860000</v>
      </c>
      <c r="C3288" s="127">
        <v>860000</v>
      </c>
      <c r="D3288" s="116" t="s">
        <v>314</v>
      </c>
      <c r="E3288" s="116" t="s">
        <v>315</v>
      </c>
      <c r="F3288" s="116" t="s">
        <v>316</v>
      </c>
      <c r="G3288" s="116" t="s">
        <v>317</v>
      </c>
      <c r="H3288" s="116">
        <v>0.36</v>
      </c>
      <c r="I3288" s="116">
        <v>0.57999999999999996</v>
      </c>
      <c r="J3288" s="116" t="s">
        <v>268</v>
      </c>
      <c r="K3288" s="116">
        <v>0.45881081424560999</v>
      </c>
      <c r="L3288" s="116">
        <v>3824.5544631540502</v>
      </c>
      <c r="M3288" s="116">
        <v>10.5609542811314</v>
      </c>
      <c r="N3288" s="116">
        <v>1.7239314242967101</v>
      </c>
      <c r="O3288" s="116">
        <v>4.8454800329366403</v>
      </c>
      <c r="P3288" s="116">
        <v>0.79095838048517997</v>
      </c>
      <c r="Q3288" s="116">
        <v>1754.74694736641</v>
      </c>
      <c r="R3288" s="116">
        <v>1210</v>
      </c>
      <c r="S3288" s="116" t="s">
        <v>318</v>
      </c>
      <c r="T3288" s="116">
        <v>1210</v>
      </c>
      <c r="U3288" s="116" t="s">
        <v>268</v>
      </c>
      <c r="V3288" s="116" t="s">
        <v>268</v>
      </c>
      <c r="Z3288" s="116">
        <v>0</v>
      </c>
      <c r="AA3288" s="116">
        <v>1</v>
      </c>
      <c r="AB3288" s="116">
        <v>4.8454800329366403</v>
      </c>
      <c r="AC3288" s="116">
        <v>0.79095838048517997</v>
      </c>
      <c r="AD3288" s="116">
        <v>1754.74694736641</v>
      </c>
      <c r="AF3288" s="116">
        <v>-1</v>
      </c>
      <c r="AG3288" s="116">
        <v>-1</v>
      </c>
      <c r="AH3288" s="116">
        <v>-1</v>
      </c>
      <c r="AI3288" s="116">
        <v>-1</v>
      </c>
      <c r="AJ3288" s="116">
        <v>0</v>
      </c>
      <c r="AM3288" s="116" t="s">
        <v>319</v>
      </c>
      <c r="AN3288" s="116">
        <v>-1</v>
      </c>
      <c r="AQ3288" s="116">
        <v>778</v>
      </c>
      <c r="AR3288" s="116" t="s">
        <v>329</v>
      </c>
      <c r="AS3288" s="116" t="s">
        <v>250</v>
      </c>
      <c r="AT3288" s="116" t="s">
        <v>268</v>
      </c>
      <c r="AV3288" s="116">
        <v>194.18349385547401</v>
      </c>
      <c r="AW3288" s="116">
        <v>1.4231524310000001</v>
      </c>
    </row>
    <row r="3289" spans="1:49" x14ac:dyDescent="0.25">
      <c r="A3289" s="127">
        <v>220000</v>
      </c>
      <c r="B3289" s="127">
        <v>860000</v>
      </c>
      <c r="C3289" s="127">
        <v>860000</v>
      </c>
      <c r="D3289" s="116" t="s">
        <v>314</v>
      </c>
      <c r="E3289" s="116" t="s">
        <v>315</v>
      </c>
      <c r="F3289" s="116" t="s">
        <v>316</v>
      </c>
      <c r="G3289" s="116" t="s">
        <v>317</v>
      </c>
      <c r="H3289" s="116">
        <v>0.36</v>
      </c>
      <c r="I3289" s="116">
        <v>0.57999999999999996</v>
      </c>
      <c r="J3289" s="116" t="s">
        <v>268</v>
      </c>
      <c r="K3289" s="116">
        <v>2.1054843963859999E-2</v>
      </c>
      <c r="L3289" s="116">
        <v>3824.5544631540502</v>
      </c>
      <c r="M3289" s="116">
        <v>10.5609542811314</v>
      </c>
      <c r="N3289" s="116">
        <v>1.7239314242967101</v>
      </c>
      <c r="O3289" s="116">
        <v>0.22235924449874001</v>
      </c>
      <c r="P3289" s="116">
        <v>3.6297107142969999E-2</v>
      </c>
      <c r="Q3289" s="116">
        <v>80.525397453015799</v>
      </c>
      <c r="R3289" s="116">
        <v>1310</v>
      </c>
      <c r="S3289" s="116" t="s">
        <v>318</v>
      </c>
      <c r="T3289" s="116">
        <v>1310</v>
      </c>
      <c r="U3289" s="116" t="s">
        <v>268</v>
      </c>
      <c r="V3289" s="116" t="s">
        <v>268</v>
      </c>
      <c r="Z3289" s="116">
        <v>0</v>
      </c>
      <c r="AA3289" s="116">
        <v>1</v>
      </c>
      <c r="AB3289" s="116">
        <v>0.22235924449874001</v>
      </c>
      <c r="AC3289" s="116">
        <v>3.6297107142969999E-2</v>
      </c>
      <c r="AD3289" s="116">
        <v>80.525397453013895</v>
      </c>
      <c r="AF3289" s="116">
        <v>-1</v>
      </c>
      <c r="AG3289" s="116">
        <v>-1</v>
      </c>
      <c r="AH3289" s="116">
        <v>-1</v>
      </c>
      <c r="AI3289" s="116">
        <v>-1</v>
      </c>
      <c r="AJ3289" s="116">
        <v>0</v>
      </c>
      <c r="AM3289" s="116" t="s">
        <v>319</v>
      </c>
      <c r="AN3289" s="116">
        <v>-1</v>
      </c>
      <c r="AQ3289" s="116">
        <v>778</v>
      </c>
      <c r="AR3289" s="116" t="s">
        <v>329</v>
      </c>
      <c r="AS3289" s="116" t="s">
        <v>250</v>
      </c>
      <c r="AT3289" s="116" t="s">
        <v>268</v>
      </c>
      <c r="AV3289" s="116">
        <v>66.961780884438696</v>
      </c>
      <c r="AW3289" s="116">
        <v>6.5308513700000001E-2</v>
      </c>
    </row>
    <row r="3290" spans="1:49" x14ac:dyDescent="0.25">
      <c r="A3290" s="127">
        <v>220000</v>
      </c>
      <c r="B3290" s="127">
        <v>860000</v>
      </c>
      <c r="C3290" s="127">
        <v>860000</v>
      </c>
      <c r="D3290" s="116" t="s">
        <v>314</v>
      </c>
      <c r="E3290" s="116" t="s">
        <v>315</v>
      </c>
      <c r="F3290" s="116" t="s">
        <v>316</v>
      </c>
      <c r="G3290" s="116" t="s">
        <v>317</v>
      </c>
      <c r="H3290" s="116">
        <v>0.36</v>
      </c>
      <c r="I3290" s="116">
        <v>0.57999999999999996</v>
      </c>
      <c r="J3290" s="116" t="s">
        <v>268</v>
      </c>
      <c r="K3290" s="116">
        <v>0.13789779561952001</v>
      </c>
      <c r="L3290" s="116">
        <v>3824.5544631540502</v>
      </c>
      <c r="M3290" s="116">
        <v>10.5609542811314</v>
      </c>
      <c r="N3290" s="116">
        <v>1.7239314242967101</v>
      </c>
      <c r="O3290" s="116">
        <v>1.4563323150066201</v>
      </c>
      <c r="P3290" s="116">
        <v>0.23772634320974001</v>
      </c>
      <c r="Q3290" s="116">
        <v>527.39762969576304</v>
      </c>
      <c r="R3290" s="116">
        <v>1310</v>
      </c>
      <c r="S3290" s="116" t="s">
        <v>318</v>
      </c>
      <c r="T3290" s="116">
        <v>1310</v>
      </c>
      <c r="U3290" s="116" t="s">
        <v>268</v>
      </c>
      <c r="V3290" s="116" t="s">
        <v>268</v>
      </c>
      <c r="Z3290" s="116">
        <v>0</v>
      </c>
      <c r="AA3290" s="116">
        <v>1</v>
      </c>
      <c r="AB3290" s="116">
        <v>1.4563323150066201</v>
      </c>
      <c r="AC3290" s="116">
        <v>0.23772634320974001</v>
      </c>
      <c r="AD3290" s="116">
        <v>527.39762969576304</v>
      </c>
      <c r="AF3290" s="116">
        <v>-1</v>
      </c>
      <c r="AG3290" s="116">
        <v>-1</v>
      </c>
      <c r="AH3290" s="116">
        <v>-1</v>
      </c>
      <c r="AI3290" s="116">
        <v>-1</v>
      </c>
      <c r="AJ3290" s="116">
        <v>0</v>
      </c>
      <c r="AM3290" s="116" t="s">
        <v>319</v>
      </c>
      <c r="AN3290" s="116">
        <v>-1</v>
      </c>
      <c r="AQ3290" s="116">
        <v>778</v>
      </c>
      <c r="AR3290" s="116" t="s">
        <v>329</v>
      </c>
      <c r="AS3290" s="116" t="s">
        <v>250</v>
      </c>
      <c r="AT3290" s="116" t="s">
        <v>268</v>
      </c>
      <c r="AV3290" s="116">
        <v>96.725109671273302</v>
      </c>
      <c r="AW3290" s="116">
        <v>0.42773530389999997</v>
      </c>
    </row>
    <row r="3291" spans="1:49" x14ac:dyDescent="0.25">
      <c r="A3291" s="127">
        <v>220000</v>
      </c>
      <c r="B3291" s="127">
        <v>860000</v>
      </c>
      <c r="C3291" s="127">
        <v>860000</v>
      </c>
      <c r="D3291" s="116" t="s">
        <v>314</v>
      </c>
      <c r="E3291" s="116" t="s">
        <v>315</v>
      </c>
      <c r="F3291" s="116" t="s">
        <v>316</v>
      </c>
      <c r="G3291" s="116" t="s">
        <v>317</v>
      </c>
      <c r="H3291" s="116">
        <v>0.36</v>
      </c>
      <c r="I3291" s="116">
        <v>0.57999999999999996</v>
      </c>
      <c r="J3291" s="116" t="s">
        <v>268</v>
      </c>
      <c r="K3291" s="116">
        <v>0.26798502121688</v>
      </c>
      <c r="L3291" s="116">
        <v>3897.37081356828</v>
      </c>
      <c r="M3291" s="116">
        <v>11.523714745974701</v>
      </c>
      <c r="N3291" s="116">
        <v>2.0936663163308999</v>
      </c>
      <c r="O3291" s="116">
        <v>3.0881829406973398</v>
      </c>
      <c r="P3291" s="116">
        <v>0.56107121220301004</v>
      </c>
      <c r="Q3291" s="116">
        <v>1044.43700016415</v>
      </c>
      <c r="R3291" s="116">
        <v>1210</v>
      </c>
      <c r="S3291" s="116" t="s">
        <v>318</v>
      </c>
      <c r="T3291" s="116">
        <v>1210</v>
      </c>
      <c r="U3291" s="116" t="s">
        <v>268</v>
      </c>
      <c r="V3291" s="116" t="s">
        <v>268</v>
      </c>
      <c r="Z3291" s="116">
        <v>0</v>
      </c>
      <c r="AA3291" s="116">
        <v>1</v>
      </c>
      <c r="AB3291" s="116">
        <v>3.0881829406973398</v>
      </c>
      <c r="AC3291" s="116">
        <v>0.56107121220301004</v>
      </c>
      <c r="AD3291" s="116">
        <v>1044.43700016415</v>
      </c>
      <c r="AF3291" s="116">
        <v>-1</v>
      </c>
      <c r="AG3291" s="116">
        <v>-1</v>
      </c>
      <c r="AH3291" s="116">
        <v>-1</v>
      </c>
      <c r="AI3291" s="116">
        <v>-1</v>
      </c>
      <c r="AJ3291" s="116">
        <v>0</v>
      </c>
      <c r="AM3291" s="116" t="s">
        <v>319</v>
      </c>
      <c r="AN3291" s="116">
        <v>-1</v>
      </c>
      <c r="AQ3291" s="116">
        <v>778</v>
      </c>
      <c r="AR3291" s="116" t="s">
        <v>329</v>
      </c>
      <c r="AS3291" s="116" t="s">
        <v>250</v>
      </c>
      <c r="AT3291" s="116" t="s">
        <v>268</v>
      </c>
      <c r="AV3291" s="116">
        <v>219.944105435354</v>
      </c>
      <c r="AW3291" s="116">
        <v>0.84706974869999996</v>
      </c>
    </row>
    <row r="3292" spans="1:49" x14ac:dyDescent="0.25">
      <c r="A3292" s="127">
        <v>220000</v>
      </c>
      <c r="B3292" s="127">
        <v>860000</v>
      </c>
      <c r="C3292" s="127">
        <v>860000</v>
      </c>
      <c r="D3292" s="116" t="s">
        <v>314</v>
      </c>
      <c r="E3292" s="116" t="s">
        <v>315</v>
      </c>
      <c r="F3292" s="116" t="s">
        <v>316</v>
      </c>
      <c r="G3292" s="116" t="s">
        <v>317</v>
      </c>
      <c r="H3292" s="116">
        <v>0.36</v>
      </c>
      <c r="I3292" s="116">
        <v>0.57999999999999996</v>
      </c>
      <c r="J3292" s="116" t="s">
        <v>268</v>
      </c>
      <c r="K3292" s="116">
        <v>2.453418252207E-2</v>
      </c>
      <c r="L3292" s="116">
        <v>3897.37081356828</v>
      </c>
      <c r="M3292" s="116">
        <v>11.523714745974701</v>
      </c>
      <c r="N3292" s="116">
        <v>2.0936663163308999</v>
      </c>
      <c r="O3292" s="116">
        <v>0.28272492091010998</v>
      </c>
      <c r="P3292" s="116">
        <v>5.1366391545190002E-2</v>
      </c>
      <c r="Q3292" s="116">
        <v>95.618806896307703</v>
      </c>
      <c r="R3292" s="116">
        <v>1310</v>
      </c>
      <c r="S3292" s="116" t="s">
        <v>318</v>
      </c>
      <c r="T3292" s="116">
        <v>1310</v>
      </c>
      <c r="U3292" s="116" t="s">
        <v>268</v>
      </c>
      <c r="V3292" s="116" t="s">
        <v>268</v>
      </c>
      <c r="Z3292" s="116">
        <v>0</v>
      </c>
      <c r="AA3292" s="116">
        <v>1</v>
      </c>
      <c r="AB3292" s="116">
        <v>0.28272492091010998</v>
      </c>
      <c r="AC3292" s="116">
        <v>5.1366391545190002E-2</v>
      </c>
      <c r="AD3292" s="116">
        <v>95.618806896306893</v>
      </c>
      <c r="AF3292" s="116">
        <v>-1</v>
      </c>
      <c r="AG3292" s="116">
        <v>-1</v>
      </c>
      <c r="AH3292" s="116">
        <v>-1</v>
      </c>
      <c r="AI3292" s="116">
        <v>-1</v>
      </c>
      <c r="AJ3292" s="116">
        <v>0</v>
      </c>
      <c r="AM3292" s="116" t="s">
        <v>319</v>
      </c>
      <c r="AN3292" s="116">
        <v>-1</v>
      </c>
      <c r="AQ3292" s="116">
        <v>778</v>
      </c>
      <c r="AR3292" s="116" t="s">
        <v>329</v>
      </c>
      <c r="AS3292" s="116" t="s">
        <v>250</v>
      </c>
      <c r="AT3292" s="116" t="s">
        <v>268</v>
      </c>
      <c r="AV3292" s="116">
        <v>53.151772223607701</v>
      </c>
      <c r="AW3292" s="116">
        <v>7.7549721700000004E-2</v>
      </c>
    </row>
    <row r="3293" spans="1:49" x14ac:dyDescent="0.25">
      <c r="A3293" s="127">
        <v>220000</v>
      </c>
      <c r="B3293" s="127">
        <v>860000</v>
      </c>
      <c r="C3293" s="127">
        <v>860000</v>
      </c>
      <c r="D3293" s="116" t="s">
        <v>314</v>
      </c>
      <c r="E3293" s="116" t="s">
        <v>315</v>
      </c>
      <c r="F3293" s="116" t="s">
        <v>316</v>
      </c>
      <c r="G3293" s="116" t="s">
        <v>317</v>
      </c>
      <c r="H3293" s="116">
        <v>0.36</v>
      </c>
      <c r="I3293" s="116">
        <v>0.57999999999999996</v>
      </c>
      <c r="J3293" s="116" t="s">
        <v>268</v>
      </c>
      <c r="K3293" s="116">
        <v>0.19785841359145001</v>
      </c>
      <c r="L3293" s="116">
        <v>3897.37081356828</v>
      </c>
      <c r="M3293" s="116">
        <v>11.523714745974701</v>
      </c>
      <c r="N3293" s="116">
        <v>2.0936663163308999</v>
      </c>
      <c r="O3293" s="116">
        <v>2.2800639183190401</v>
      </c>
      <c r="P3293" s="116">
        <v>0.41424949593909999</v>
      </c>
      <c r="Q3293" s="116">
        <v>771.12760635026598</v>
      </c>
      <c r="R3293" s="116">
        <v>1310</v>
      </c>
      <c r="S3293" s="116" t="s">
        <v>318</v>
      </c>
      <c r="T3293" s="116">
        <v>1310</v>
      </c>
      <c r="U3293" s="116" t="s">
        <v>268</v>
      </c>
      <c r="V3293" s="116" t="s">
        <v>268</v>
      </c>
      <c r="Z3293" s="116">
        <v>0</v>
      </c>
      <c r="AA3293" s="116">
        <v>1</v>
      </c>
      <c r="AB3293" s="116">
        <v>2.2800639183190401</v>
      </c>
      <c r="AC3293" s="116">
        <v>0.41424949593909999</v>
      </c>
      <c r="AD3293" s="116">
        <v>771.12760635026598</v>
      </c>
      <c r="AF3293" s="116">
        <v>-1</v>
      </c>
      <c r="AG3293" s="116">
        <v>-1</v>
      </c>
      <c r="AH3293" s="116">
        <v>-1</v>
      </c>
      <c r="AI3293" s="116">
        <v>-1</v>
      </c>
      <c r="AJ3293" s="116">
        <v>0</v>
      </c>
      <c r="AM3293" s="116" t="s">
        <v>319</v>
      </c>
      <c r="AN3293" s="116">
        <v>-1</v>
      </c>
      <c r="AQ3293" s="116">
        <v>778</v>
      </c>
      <c r="AR3293" s="116" t="s">
        <v>329</v>
      </c>
      <c r="AS3293" s="116" t="s">
        <v>250</v>
      </c>
      <c r="AT3293" s="116" t="s">
        <v>268</v>
      </c>
      <c r="AV3293" s="116">
        <v>117.045600592013</v>
      </c>
      <c r="AW3293" s="116">
        <v>0.6254076288</v>
      </c>
    </row>
    <row r="3294" spans="1:49" x14ac:dyDescent="0.25">
      <c r="A3294" s="127">
        <v>220000</v>
      </c>
      <c r="B3294" s="127">
        <v>860000</v>
      </c>
      <c r="C3294" s="127">
        <v>860000</v>
      </c>
      <c r="D3294" s="116" t="s">
        <v>314</v>
      </c>
      <c r="E3294" s="116" t="s">
        <v>315</v>
      </c>
      <c r="F3294" s="116" t="s">
        <v>316</v>
      </c>
      <c r="G3294" s="116" t="s">
        <v>317</v>
      </c>
      <c r="H3294" s="116">
        <v>0.36</v>
      </c>
      <c r="I3294" s="116">
        <v>0.57999999999999996</v>
      </c>
      <c r="J3294" s="116" t="s">
        <v>268</v>
      </c>
      <c r="K3294" s="116">
        <v>0.12738583608434001</v>
      </c>
      <c r="L3294" s="116">
        <v>3897.37081356828</v>
      </c>
      <c r="M3294" s="116">
        <v>11.523714745974701</v>
      </c>
      <c r="N3294" s="116">
        <v>2.0936663163308999</v>
      </c>
      <c r="O3294" s="116">
        <v>1.4679580377135</v>
      </c>
      <c r="P3294" s="116">
        <v>0.26670343418744002</v>
      </c>
      <c r="Q3294" s="116">
        <v>496.469839617123</v>
      </c>
      <c r="R3294" s="116">
        <v>1310</v>
      </c>
      <c r="S3294" s="116" t="s">
        <v>318</v>
      </c>
      <c r="T3294" s="116">
        <v>1310</v>
      </c>
      <c r="U3294" s="116" t="s">
        <v>268</v>
      </c>
      <c r="V3294" s="116" t="s">
        <v>268</v>
      </c>
      <c r="Z3294" s="116">
        <v>0</v>
      </c>
      <c r="AA3294" s="116">
        <v>1</v>
      </c>
      <c r="AB3294" s="116">
        <v>1.4679580377135</v>
      </c>
      <c r="AC3294" s="116">
        <v>0.26670343418744002</v>
      </c>
      <c r="AD3294" s="116">
        <v>496.469839617123</v>
      </c>
      <c r="AF3294" s="116">
        <v>-1</v>
      </c>
      <c r="AG3294" s="116">
        <v>-1</v>
      </c>
      <c r="AH3294" s="116">
        <v>-1</v>
      </c>
      <c r="AI3294" s="116">
        <v>-1</v>
      </c>
      <c r="AJ3294" s="116">
        <v>0</v>
      </c>
      <c r="AM3294" s="116" t="s">
        <v>319</v>
      </c>
      <c r="AN3294" s="116">
        <v>-1</v>
      </c>
      <c r="AQ3294" s="116">
        <v>778</v>
      </c>
      <c r="AR3294" s="116" t="s">
        <v>329</v>
      </c>
      <c r="AS3294" s="116" t="s">
        <v>250</v>
      </c>
      <c r="AT3294" s="116" t="s">
        <v>268</v>
      </c>
      <c r="AV3294" s="116">
        <v>93.042116531349706</v>
      </c>
      <c r="AW3294" s="116">
        <v>0.4026519381</v>
      </c>
    </row>
    <row r="3295" spans="1:49" x14ac:dyDescent="0.25">
      <c r="A3295" s="127">
        <v>220000</v>
      </c>
      <c r="B3295" s="127">
        <v>860000</v>
      </c>
      <c r="C3295" s="127">
        <v>860000</v>
      </c>
      <c r="D3295" s="116" t="s">
        <v>314</v>
      </c>
      <c r="E3295" s="116" t="s">
        <v>315</v>
      </c>
      <c r="F3295" s="116" t="s">
        <v>316</v>
      </c>
      <c r="G3295" s="116" t="s">
        <v>317</v>
      </c>
      <c r="H3295" s="116">
        <v>0.36</v>
      </c>
      <c r="I3295" s="116">
        <v>0.57999999999999996</v>
      </c>
      <c r="J3295" s="116" t="s">
        <v>268</v>
      </c>
      <c r="K3295" s="116">
        <v>0.16328512884858001</v>
      </c>
      <c r="L3295" s="116">
        <v>3897.35816528655</v>
      </c>
      <c r="M3295" s="116">
        <v>10.841830146932301</v>
      </c>
      <c r="N3295" s="116">
        <v>1.97645357330414</v>
      </c>
      <c r="O3295" s="116">
        <v>1.7703096324963401</v>
      </c>
      <c r="P3295" s="116">
        <v>0.32272547638020999</v>
      </c>
      <c r="Q3295" s="116">
        <v>636.38063018790695</v>
      </c>
      <c r="R3295" s="116">
        <v>1210</v>
      </c>
      <c r="S3295" s="116" t="s">
        <v>318</v>
      </c>
      <c r="T3295" s="116">
        <v>1210</v>
      </c>
      <c r="U3295" s="116" t="s">
        <v>268</v>
      </c>
      <c r="V3295" s="116" t="s">
        <v>268</v>
      </c>
      <c r="Z3295" s="116">
        <v>0</v>
      </c>
      <c r="AA3295" s="116">
        <v>1</v>
      </c>
      <c r="AB3295" s="116">
        <v>1.7703096324963401</v>
      </c>
      <c r="AC3295" s="116">
        <v>0.32272547638020999</v>
      </c>
      <c r="AD3295" s="116">
        <v>636.38063018790695</v>
      </c>
      <c r="AF3295" s="116">
        <v>-1</v>
      </c>
      <c r="AG3295" s="116">
        <v>-1</v>
      </c>
      <c r="AH3295" s="116">
        <v>-1</v>
      </c>
      <c r="AI3295" s="116">
        <v>-1</v>
      </c>
      <c r="AJ3295" s="116">
        <v>0</v>
      </c>
      <c r="AM3295" s="116" t="s">
        <v>319</v>
      </c>
      <c r="AN3295" s="116">
        <v>-1</v>
      </c>
      <c r="AQ3295" s="116">
        <v>778</v>
      </c>
      <c r="AR3295" s="116" t="s">
        <v>329</v>
      </c>
      <c r="AS3295" s="116" t="s">
        <v>250</v>
      </c>
      <c r="AT3295" s="116" t="s">
        <v>268</v>
      </c>
      <c r="AV3295" s="116">
        <v>114.57357249693899</v>
      </c>
      <c r="AW3295" s="116">
        <v>0.5161237877</v>
      </c>
    </row>
    <row r="3296" spans="1:49" x14ac:dyDescent="0.25">
      <c r="A3296" s="127">
        <v>220000</v>
      </c>
      <c r="B3296" s="127">
        <v>860000</v>
      </c>
      <c r="C3296" s="127">
        <v>860000</v>
      </c>
      <c r="D3296" s="116" t="s">
        <v>314</v>
      </c>
      <c r="E3296" s="116" t="s">
        <v>315</v>
      </c>
      <c r="F3296" s="116" t="s">
        <v>316</v>
      </c>
      <c r="G3296" s="116" t="s">
        <v>317</v>
      </c>
      <c r="H3296" s="116">
        <v>0.36</v>
      </c>
      <c r="I3296" s="116">
        <v>0.57999999999999996</v>
      </c>
      <c r="J3296" s="116" t="s">
        <v>268</v>
      </c>
      <c r="K3296" s="116">
        <v>0.21356374659554</v>
      </c>
      <c r="L3296" s="116">
        <v>3897.35816528655</v>
      </c>
      <c r="M3296" s="116">
        <v>10.841830146932301</v>
      </c>
      <c r="N3296" s="116">
        <v>1.97645357330414</v>
      </c>
      <c r="O3296" s="116">
        <v>2.3154218661314401</v>
      </c>
      <c r="P3296" s="116">
        <v>0.42209883008699001</v>
      </c>
      <c r="Q3296" s="116">
        <v>832.33441160335099</v>
      </c>
      <c r="R3296" s="116">
        <v>1310</v>
      </c>
      <c r="S3296" s="116" t="s">
        <v>318</v>
      </c>
      <c r="T3296" s="116">
        <v>1310</v>
      </c>
      <c r="U3296" s="116" t="s">
        <v>268</v>
      </c>
      <c r="V3296" s="116" t="s">
        <v>268</v>
      </c>
      <c r="Z3296" s="116">
        <v>0</v>
      </c>
      <c r="AA3296" s="116">
        <v>1</v>
      </c>
      <c r="AB3296" s="116">
        <v>2.3154218661314401</v>
      </c>
      <c r="AC3296" s="116">
        <v>0.42209883008699001</v>
      </c>
      <c r="AD3296" s="116">
        <v>832.33441160335099</v>
      </c>
      <c r="AF3296" s="116">
        <v>-1</v>
      </c>
      <c r="AG3296" s="116">
        <v>-1</v>
      </c>
      <c r="AH3296" s="116">
        <v>-1</v>
      </c>
      <c r="AI3296" s="116">
        <v>-1</v>
      </c>
      <c r="AJ3296" s="116">
        <v>0</v>
      </c>
      <c r="AM3296" s="116" t="s">
        <v>319</v>
      </c>
      <c r="AN3296" s="116">
        <v>-1</v>
      </c>
      <c r="AQ3296" s="116">
        <v>778</v>
      </c>
      <c r="AR3296" s="116" t="s">
        <v>329</v>
      </c>
      <c r="AS3296" s="116" t="s">
        <v>250</v>
      </c>
      <c r="AT3296" s="116" t="s">
        <v>268</v>
      </c>
      <c r="AV3296" s="116">
        <v>118.766271192402</v>
      </c>
      <c r="AW3296" s="116">
        <v>0.67504818460000005</v>
      </c>
    </row>
    <row r="3297" spans="1:49" x14ac:dyDescent="0.25">
      <c r="A3297" s="127">
        <v>220000</v>
      </c>
      <c r="B3297" s="127">
        <v>860000</v>
      </c>
      <c r="C3297" s="127">
        <v>860000</v>
      </c>
      <c r="D3297" s="116" t="s">
        <v>314</v>
      </c>
      <c r="E3297" s="116" t="s">
        <v>315</v>
      </c>
      <c r="F3297" s="116" t="s">
        <v>316</v>
      </c>
      <c r="G3297" s="116" t="s">
        <v>317</v>
      </c>
      <c r="H3297" s="116">
        <v>0.36</v>
      </c>
      <c r="I3297" s="116">
        <v>0.57999999999999996</v>
      </c>
      <c r="J3297" s="116" t="s">
        <v>268</v>
      </c>
      <c r="K3297" s="116">
        <v>3.3553015286269999E-2</v>
      </c>
      <c r="L3297" s="116">
        <v>3897.35816528655</v>
      </c>
      <c r="M3297" s="116">
        <v>10.841830146932301</v>
      </c>
      <c r="N3297" s="116">
        <v>1.97645357330414</v>
      </c>
      <c r="O3297" s="116">
        <v>0.36377609265124</v>
      </c>
      <c r="P3297" s="116">
        <v>6.6315976957689995E-2</v>
      </c>
      <c r="Q3297" s="116">
        <v>130.768118095956</v>
      </c>
      <c r="R3297" s="116">
        <v>1310</v>
      </c>
      <c r="S3297" s="116" t="s">
        <v>318</v>
      </c>
      <c r="T3297" s="116">
        <v>1310</v>
      </c>
      <c r="U3297" s="116" t="s">
        <v>268</v>
      </c>
      <c r="V3297" s="116" t="s">
        <v>268</v>
      </c>
      <c r="Z3297" s="116">
        <v>0</v>
      </c>
      <c r="AA3297" s="116">
        <v>1</v>
      </c>
      <c r="AB3297" s="116">
        <v>0.36377609265124</v>
      </c>
      <c r="AC3297" s="116">
        <v>6.6315976957689995E-2</v>
      </c>
      <c r="AD3297" s="116">
        <v>130.768118095955</v>
      </c>
      <c r="AF3297" s="116">
        <v>-1</v>
      </c>
      <c r="AG3297" s="116">
        <v>-1</v>
      </c>
      <c r="AH3297" s="116">
        <v>-1</v>
      </c>
      <c r="AI3297" s="116">
        <v>-1</v>
      </c>
      <c r="AJ3297" s="116">
        <v>0</v>
      </c>
      <c r="AM3297" s="116" t="s">
        <v>319</v>
      </c>
      <c r="AN3297" s="116">
        <v>-1</v>
      </c>
      <c r="AQ3297" s="116">
        <v>778</v>
      </c>
      <c r="AR3297" s="116" t="s">
        <v>329</v>
      </c>
      <c r="AS3297" s="116" t="s">
        <v>250</v>
      </c>
      <c r="AT3297" s="116" t="s">
        <v>268</v>
      </c>
      <c r="AV3297" s="116">
        <v>48.5740846699344</v>
      </c>
      <c r="AW3297" s="116">
        <v>0.1060568679</v>
      </c>
    </row>
    <row r="3298" spans="1:49" x14ac:dyDescent="0.25">
      <c r="A3298" s="127">
        <v>220000</v>
      </c>
      <c r="B3298" s="127">
        <v>860000</v>
      </c>
      <c r="C3298" s="127">
        <v>860000</v>
      </c>
      <c r="D3298" s="116" t="s">
        <v>314</v>
      </c>
      <c r="E3298" s="116" t="s">
        <v>315</v>
      </c>
      <c r="F3298" s="116" t="s">
        <v>316</v>
      </c>
      <c r="G3298" s="116" t="s">
        <v>317</v>
      </c>
      <c r="H3298" s="116">
        <v>0.36</v>
      </c>
      <c r="I3298" s="116">
        <v>0.57999999999999996</v>
      </c>
      <c r="J3298" s="116" t="s">
        <v>268</v>
      </c>
      <c r="K3298" s="116">
        <v>0.20736156300653999</v>
      </c>
      <c r="L3298" s="116">
        <v>3897.35816528655</v>
      </c>
      <c r="M3298" s="116">
        <v>10.841830146932301</v>
      </c>
      <c r="N3298" s="116">
        <v>1.97645357330414</v>
      </c>
      <c r="O3298" s="116">
        <v>2.2481788451193299</v>
      </c>
      <c r="P3298" s="116">
        <v>0.40984050217021001</v>
      </c>
      <c r="Q3298" s="116">
        <v>808.16228075012395</v>
      </c>
      <c r="R3298" s="116">
        <v>1310</v>
      </c>
      <c r="S3298" s="116" t="s">
        <v>318</v>
      </c>
      <c r="T3298" s="116">
        <v>1310</v>
      </c>
      <c r="U3298" s="116" t="s">
        <v>268</v>
      </c>
      <c r="V3298" s="116" t="s">
        <v>268</v>
      </c>
      <c r="Z3298" s="116">
        <v>0</v>
      </c>
      <c r="AA3298" s="116">
        <v>1</v>
      </c>
      <c r="AB3298" s="116">
        <v>2.2481788451193299</v>
      </c>
      <c r="AC3298" s="116">
        <v>0.40984050217021001</v>
      </c>
      <c r="AD3298" s="116">
        <v>808.16228075012395</v>
      </c>
      <c r="AF3298" s="116">
        <v>-1</v>
      </c>
      <c r="AG3298" s="116">
        <v>-1</v>
      </c>
      <c r="AH3298" s="116">
        <v>-1</v>
      </c>
      <c r="AI3298" s="116">
        <v>-1</v>
      </c>
      <c r="AJ3298" s="116">
        <v>0</v>
      </c>
      <c r="AM3298" s="116" t="s">
        <v>319</v>
      </c>
      <c r="AN3298" s="116">
        <v>-1</v>
      </c>
      <c r="AQ3298" s="116">
        <v>778</v>
      </c>
      <c r="AR3298" s="116" t="s">
        <v>329</v>
      </c>
      <c r="AS3298" s="116" t="s">
        <v>250</v>
      </c>
      <c r="AT3298" s="116" t="s">
        <v>268</v>
      </c>
      <c r="AV3298" s="116">
        <v>117.532440659985</v>
      </c>
      <c r="AW3298" s="116">
        <v>0.65544386109999997</v>
      </c>
    </row>
    <row r="3299" spans="1:49" x14ac:dyDescent="0.25">
      <c r="A3299" s="127">
        <v>220000</v>
      </c>
      <c r="B3299" s="127">
        <v>860000</v>
      </c>
      <c r="C3299" s="127">
        <v>870000</v>
      </c>
      <c r="D3299" s="116" t="s">
        <v>314</v>
      </c>
      <c r="E3299" s="116" t="s">
        <v>315</v>
      </c>
      <c r="F3299" s="116" t="s">
        <v>316</v>
      </c>
      <c r="G3299" s="116" t="s">
        <v>317</v>
      </c>
      <c r="H3299" s="116">
        <v>0.36</v>
      </c>
      <c r="I3299" s="116">
        <v>0.57999999999999996</v>
      </c>
      <c r="J3299" s="116" t="s">
        <v>268</v>
      </c>
      <c r="K3299" s="116">
        <v>9.0240700827999999E-3</v>
      </c>
      <c r="L3299" s="116">
        <v>3864.3579624123199</v>
      </c>
      <c r="M3299" s="116">
        <v>12.1045456581436</v>
      </c>
      <c r="N3299" s="116">
        <v>2.4446357431132899</v>
      </c>
      <c r="O3299" s="116">
        <v>0.10923226833957</v>
      </c>
      <c r="P3299" s="116">
        <v>2.2060564272780001E-2</v>
      </c>
      <c r="Q3299" s="116">
        <v>34.872237077846599</v>
      </c>
      <c r="R3299" s="116">
        <v>1110</v>
      </c>
      <c r="S3299" s="116" t="s">
        <v>318</v>
      </c>
      <c r="T3299" s="116">
        <v>1110</v>
      </c>
      <c r="U3299" s="116" t="s">
        <v>268</v>
      </c>
      <c r="V3299" s="116" t="s">
        <v>268</v>
      </c>
      <c r="Z3299" s="116">
        <v>0</v>
      </c>
      <c r="AA3299" s="116">
        <v>1</v>
      </c>
      <c r="AB3299" s="116">
        <v>0.10923226833957</v>
      </c>
      <c r="AC3299" s="116">
        <v>2.2060564272780001E-2</v>
      </c>
      <c r="AD3299" s="116">
        <v>34.872237077847501</v>
      </c>
      <c r="AF3299" s="116">
        <v>-1</v>
      </c>
      <c r="AG3299" s="116">
        <v>-1</v>
      </c>
      <c r="AH3299" s="116">
        <v>-1</v>
      </c>
      <c r="AI3299" s="116">
        <v>-1</v>
      </c>
      <c r="AJ3299" s="116">
        <v>0</v>
      </c>
      <c r="AM3299" s="116" t="s">
        <v>319</v>
      </c>
      <c r="AN3299" s="116">
        <v>-1</v>
      </c>
      <c r="AQ3299" s="116">
        <v>778</v>
      </c>
      <c r="AR3299" s="116" t="s">
        <v>329</v>
      </c>
      <c r="AS3299" s="116" t="s">
        <v>250</v>
      </c>
      <c r="AT3299" s="116" t="s">
        <v>268</v>
      </c>
      <c r="AV3299" s="116">
        <v>101.46373258696001</v>
      </c>
      <c r="AW3299" s="116">
        <v>2.82824307E-2</v>
      </c>
    </row>
    <row r="3300" spans="1:49" x14ac:dyDescent="0.25">
      <c r="A3300" s="127">
        <v>220000</v>
      </c>
      <c r="B3300" s="127">
        <v>860000</v>
      </c>
      <c r="C3300" s="127">
        <v>870000</v>
      </c>
      <c r="D3300" s="116" t="s">
        <v>314</v>
      </c>
      <c r="E3300" s="116" t="s">
        <v>315</v>
      </c>
      <c r="F3300" s="116" t="s">
        <v>316</v>
      </c>
      <c r="G3300" s="116" t="s">
        <v>317</v>
      </c>
      <c r="H3300" s="116">
        <v>0.36</v>
      </c>
      <c r="I3300" s="116">
        <v>0.57999999999999996</v>
      </c>
      <c r="J3300" s="116" t="s">
        <v>268</v>
      </c>
      <c r="K3300" s="116">
        <v>3.1419027072950002E-2</v>
      </c>
      <c r="L3300" s="116">
        <v>3864.3579624123199</v>
      </c>
      <c r="M3300" s="116">
        <v>12.1045456581436</v>
      </c>
      <c r="N3300" s="116">
        <v>2.4446357431132899</v>
      </c>
      <c r="O3300" s="116">
        <v>0.38031304773897001</v>
      </c>
      <c r="P3300" s="116">
        <v>7.6808076596369998E-2</v>
      </c>
      <c r="Q3300" s="116">
        <v>121.41436744060201</v>
      </c>
      <c r="R3300" s="116">
        <v>1310</v>
      </c>
      <c r="S3300" s="116" t="s">
        <v>318</v>
      </c>
      <c r="T3300" s="116">
        <v>1310</v>
      </c>
      <c r="U3300" s="116" t="s">
        <v>268</v>
      </c>
      <c r="V3300" s="116" t="s">
        <v>268</v>
      </c>
      <c r="Z3300" s="116">
        <v>0</v>
      </c>
      <c r="AA3300" s="116">
        <v>1</v>
      </c>
      <c r="AB3300" s="116">
        <v>0.38031304773897001</v>
      </c>
      <c r="AC3300" s="116">
        <v>7.6808076596369998E-2</v>
      </c>
      <c r="AD3300" s="116">
        <v>822.38347962508203</v>
      </c>
      <c r="AF3300" s="116">
        <v>-1</v>
      </c>
      <c r="AG3300" s="116">
        <v>-1</v>
      </c>
      <c r="AH3300" s="116">
        <v>-1</v>
      </c>
      <c r="AI3300" s="116">
        <v>-1</v>
      </c>
      <c r="AJ3300" s="116">
        <v>0</v>
      </c>
      <c r="AM3300" s="116" t="s">
        <v>319</v>
      </c>
      <c r="AN3300" s="116">
        <v>-1</v>
      </c>
      <c r="AQ3300" s="116">
        <v>778</v>
      </c>
      <c r="AR3300" s="116" t="s">
        <v>329</v>
      </c>
      <c r="AS3300" s="116" t="s">
        <v>250</v>
      </c>
      <c r="AT3300" s="116" t="s">
        <v>268</v>
      </c>
      <c r="AV3300" s="116">
        <v>48.993165546563297</v>
      </c>
      <c r="AW3300" s="116">
        <v>0.66697768020000003</v>
      </c>
    </row>
    <row r="3301" spans="1:49" x14ac:dyDescent="0.25">
      <c r="A3301" s="127">
        <v>220000</v>
      </c>
      <c r="B3301" s="127">
        <v>860000</v>
      </c>
      <c r="C3301" s="127">
        <v>870000</v>
      </c>
      <c r="D3301" s="116" t="s">
        <v>314</v>
      </c>
      <c r="E3301" s="116" t="s">
        <v>315</v>
      </c>
      <c r="F3301" s="116" t="s">
        <v>316</v>
      </c>
      <c r="G3301" s="116" t="s">
        <v>317</v>
      </c>
      <c r="H3301" s="116">
        <v>0.36</v>
      </c>
      <c r="I3301" s="116">
        <v>0.57999999999999996</v>
      </c>
      <c r="J3301" s="116" t="s">
        <v>268</v>
      </c>
      <c r="K3301" s="116">
        <v>5.712883614948E-2</v>
      </c>
      <c r="L3301" s="116">
        <v>3864.3579624123199</v>
      </c>
      <c r="M3301" s="116">
        <v>12.1045456581436</v>
      </c>
      <c r="N3301" s="116">
        <v>2.4446357431132899</v>
      </c>
      <c r="O3301" s="116">
        <v>0.69151860556804001</v>
      </c>
      <c r="P3301" s="116">
        <v>0.13965919481349001</v>
      </c>
      <c r="Q3301" s="116">
        <v>220.766272857611</v>
      </c>
      <c r="R3301" s="116">
        <v>1310</v>
      </c>
      <c r="S3301" s="116" t="s">
        <v>318</v>
      </c>
      <c r="T3301" s="116">
        <v>1310</v>
      </c>
      <c r="U3301" s="116" t="s">
        <v>268</v>
      </c>
      <c r="V3301" s="116" t="s">
        <v>268</v>
      </c>
      <c r="Z3301" s="116">
        <v>0</v>
      </c>
      <c r="AA3301" s="116">
        <v>1</v>
      </c>
      <c r="AB3301" s="116">
        <v>0.69151860556804001</v>
      </c>
      <c r="AC3301" s="116">
        <v>0.13965919481349001</v>
      </c>
      <c r="AD3301" s="116">
        <v>1530.00340481066</v>
      </c>
      <c r="AF3301" s="116">
        <v>-1</v>
      </c>
      <c r="AG3301" s="116">
        <v>-1</v>
      </c>
      <c r="AH3301" s="116">
        <v>-1</v>
      </c>
      <c r="AI3301" s="116">
        <v>-1</v>
      </c>
      <c r="AJ3301" s="116">
        <v>0</v>
      </c>
      <c r="AM3301" s="116" t="s">
        <v>319</v>
      </c>
      <c r="AN3301" s="116">
        <v>-1</v>
      </c>
      <c r="AQ3301" s="116">
        <v>778</v>
      </c>
      <c r="AR3301" s="116" t="s">
        <v>329</v>
      </c>
      <c r="AS3301" s="116" t="s">
        <v>250</v>
      </c>
      <c r="AT3301" s="116" t="s">
        <v>268</v>
      </c>
      <c r="AV3301" s="116">
        <v>79.967547658228696</v>
      </c>
      <c r="AW3301" s="116">
        <v>1.2408786737999999</v>
      </c>
    </row>
    <row r="3302" spans="1:49" x14ac:dyDescent="0.25">
      <c r="A3302" s="127">
        <v>220000</v>
      </c>
      <c r="B3302" s="127">
        <v>860000</v>
      </c>
      <c r="C3302" s="127">
        <v>870000</v>
      </c>
      <c r="D3302" s="116" t="s">
        <v>314</v>
      </c>
      <c r="E3302" s="116" t="s">
        <v>315</v>
      </c>
      <c r="F3302" s="116" t="s">
        <v>316</v>
      </c>
      <c r="G3302" s="116" t="s">
        <v>317</v>
      </c>
      <c r="H3302" s="116">
        <v>0.36</v>
      </c>
      <c r="I3302" s="116">
        <v>0.57999999999999996</v>
      </c>
      <c r="J3302" s="116" t="s">
        <v>268</v>
      </c>
      <c r="K3302" s="116">
        <v>0.30461892237963001</v>
      </c>
      <c r="L3302" s="116">
        <v>3878.0276459737102</v>
      </c>
      <c r="M3302" s="116">
        <v>10.829247674947499</v>
      </c>
      <c r="N3302" s="116">
        <v>1.82089143459722</v>
      </c>
      <c r="O3302" s="116">
        <v>3.2987937569246899</v>
      </c>
      <c r="P3302" s="116">
        <v>0.55467798657731004</v>
      </c>
      <c r="Q3302" s="116">
        <v>1181.32060247494</v>
      </c>
      <c r="R3302" s="116">
        <v>1210</v>
      </c>
      <c r="S3302" s="116" t="s">
        <v>318</v>
      </c>
      <c r="T3302" s="116">
        <v>1210</v>
      </c>
      <c r="U3302" s="116" t="s">
        <v>268</v>
      </c>
      <c r="V3302" s="116" t="s">
        <v>268</v>
      </c>
      <c r="Z3302" s="116">
        <v>0</v>
      </c>
      <c r="AA3302" s="116">
        <v>1</v>
      </c>
      <c r="AB3302" s="116">
        <v>3.2987937569246899</v>
      </c>
      <c r="AC3302" s="116">
        <v>0.55467798657731004</v>
      </c>
      <c r="AD3302" s="116">
        <v>1181.32060247494</v>
      </c>
      <c r="AF3302" s="116">
        <v>-1</v>
      </c>
      <c r="AG3302" s="116">
        <v>-1</v>
      </c>
      <c r="AH3302" s="116">
        <v>-1</v>
      </c>
      <c r="AI3302" s="116">
        <v>-1</v>
      </c>
      <c r="AJ3302" s="116">
        <v>0</v>
      </c>
      <c r="AM3302" s="116" t="s">
        <v>319</v>
      </c>
      <c r="AN3302" s="116">
        <v>-1</v>
      </c>
      <c r="AQ3302" s="116">
        <v>778</v>
      </c>
      <c r="AR3302" s="116" t="s">
        <v>329</v>
      </c>
      <c r="AS3302" s="116" t="s">
        <v>250</v>
      </c>
      <c r="AT3302" s="116" t="s">
        <v>268</v>
      </c>
      <c r="AV3302" s="116">
        <v>166.20236301368499</v>
      </c>
      <c r="AW3302" s="116">
        <v>0.95808645780000001</v>
      </c>
    </row>
    <row r="3303" spans="1:49" x14ac:dyDescent="0.25">
      <c r="A3303" s="127">
        <v>220000</v>
      </c>
      <c r="B3303" s="127">
        <v>860000</v>
      </c>
      <c r="C3303" s="127">
        <v>870000</v>
      </c>
      <c r="D3303" s="116" t="s">
        <v>314</v>
      </c>
      <c r="E3303" s="116" t="s">
        <v>315</v>
      </c>
      <c r="F3303" s="116" t="s">
        <v>316</v>
      </c>
      <c r="G3303" s="116" t="s">
        <v>317</v>
      </c>
      <c r="H3303" s="116">
        <v>0.36</v>
      </c>
      <c r="I3303" s="116">
        <v>0.57999999999999996</v>
      </c>
      <c r="J3303" s="116" t="s">
        <v>268</v>
      </c>
      <c r="K3303" s="116">
        <v>1.2407326845009999E-2</v>
      </c>
      <c r="L3303" s="116">
        <v>3878.0276459737102</v>
      </c>
      <c r="M3303" s="116">
        <v>10.829247674947499</v>
      </c>
      <c r="N3303" s="116">
        <v>1.82089143459722</v>
      </c>
      <c r="O3303" s="116">
        <v>0.13436201538865999</v>
      </c>
      <c r="P3303" s="116">
        <v>2.2592395178330001E-2</v>
      </c>
      <c r="Q3303" s="116">
        <v>48.115956517588302</v>
      </c>
      <c r="R3303" s="116">
        <v>1310</v>
      </c>
      <c r="S3303" s="116" t="s">
        <v>318</v>
      </c>
      <c r="T3303" s="116">
        <v>1310</v>
      </c>
      <c r="U3303" s="116" t="s">
        <v>268</v>
      </c>
      <c r="V3303" s="116" t="s">
        <v>268</v>
      </c>
      <c r="Z3303" s="116">
        <v>0</v>
      </c>
      <c r="AA3303" s="116">
        <v>1</v>
      </c>
      <c r="AB3303" s="116">
        <v>0.13436201538865999</v>
      </c>
      <c r="AC3303" s="116">
        <v>2.2592395178330001E-2</v>
      </c>
      <c r="AD3303" s="116">
        <v>48.115956517587897</v>
      </c>
      <c r="AF3303" s="116">
        <v>-1</v>
      </c>
      <c r="AG3303" s="116">
        <v>-1</v>
      </c>
      <c r="AH3303" s="116">
        <v>-1</v>
      </c>
      <c r="AI3303" s="116">
        <v>-1</v>
      </c>
      <c r="AJ3303" s="116">
        <v>0</v>
      </c>
      <c r="AM3303" s="116" t="s">
        <v>319</v>
      </c>
      <c r="AN3303" s="116">
        <v>-1</v>
      </c>
      <c r="AQ3303" s="116">
        <v>778</v>
      </c>
      <c r="AR3303" s="116" t="s">
        <v>329</v>
      </c>
      <c r="AS3303" s="116" t="s">
        <v>250</v>
      </c>
      <c r="AT3303" s="116" t="s">
        <v>268</v>
      </c>
      <c r="AV3303" s="116">
        <v>38.781690996093097</v>
      </c>
      <c r="AW3303" s="116">
        <v>3.9023484599999998E-2</v>
      </c>
    </row>
    <row r="3304" spans="1:49" x14ac:dyDescent="0.25">
      <c r="A3304" s="127">
        <v>220000</v>
      </c>
      <c r="B3304" s="127">
        <v>860000</v>
      </c>
      <c r="C3304" s="127">
        <v>870000</v>
      </c>
      <c r="D3304" s="116" t="s">
        <v>314</v>
      </c>
      <c r="E3304" s="116" t="s">
        <v>315</v>
      </c>
      <c r="F3304" s="116" t="s">
        <v>316</v>
      </c>
      <c r="G3304" s="116" t="s">
        <v>317</v>
      </c>
      <c r="H3304" s="116">
        <v>0.36</v>
      </c>
      <c r="I3304" s="116">
        <v>0.57999999999999996</v>
      </c>
      <c r="J3304" s="116" t="s">
        <v>268</v>
      </c>
      <c r="K3304" s="116">
        <v>8.2192762384399997E-3</v>
      </c>
      <c r="L3304" s="116">
        <v>3878.0276459737102</v>
      </c>
      <c r="M3304" s="116">
        <v>10.829247674947499</v>
      </c>
      <c r="N3304" s="116">
        <v>1.82089143459722</v>
      </c>
      <c r="O3304" s="116">
        <v>8.9008578094879998E-2</v>
      </c>
      <c r="P3304" s="116">
        <v>1.496640970116E-2</v>
      </c>
      <c r="Q3304" s="116">
        <v>31.874580482569002</v>
      </c>
      <c r="R3304" s="116">
        <v>1310</v>
      </c>
      <c r="S3304" s="116" t="s">
        <v>318</v>
      </c>
      <c r="T3304" s="116">
        <v>1310</v>
      </c>
      <c r="U3304" s="116" t="s">
        <v>268</v>
      </c>
      <c r="V3304" s="116" t="s">
        <v>268</v>
      </c>
      <c r="Z3304" s="116">
        <v>0</v>
      </c>
      <c r="AA3304" s="116">
        <v>1</v>
      </c>
      <c r="AB3304" s="116">
        <v>8.9008578094879998E-2</v>
      </c>
      <c r="AC3304" s="116">
        <v>1.496640970116E-2</v>
      </c>
      <c r="AD3304" s="116">
        <v>31.874580482570199</v>
      </c>
      <c r="AF3304" s="116">
        <v>-1</v>
      </c>
      <c r="AG3304" s="116">
        <v>-1</v>
      </c>
      <c r="AH3304" s="116">
        <v>-1</v>
      </c>
      <c r="AI3304" s="116">
        <v>-1</v>
      </c>
      <c r="AJ3304" s="116">
        <v>0</v>
      </c>
      <c r="AM3304" s="116" t="s">
        <v>319</v>
      </c>
      <c r="AN3304" s="116">
        <v>-1</v>
      </c>
      <c r="AQ3304" s="116">
        <v>778</v>
      </c>
      <c r="AR3304" s="116" t="s">
        <v>329</v>
      </c>
      <c r="AS3304" s="116" t="s">
        <v>250</v>
      </c>
      <c r="AT3304" s="116" t="s">
        <v>268</v>
      </c>
      <c r="AV3304" s="116">
        <v>31.360605584570099</v>
      </c>
      <c r="AW3304" s="116">
        <v>2.5851241300000001E-2</v>
      </c>
    </row>
    <row r="3305" spans="1:49" x14ac:dyDescent="0.25">
      <c r="A3305" s="127">
        <v>220000</v>
      </c>
      <c r="B3305" s="127">
        <v>860000</v>
      </c>
      <c r="C3305" s="127">
        <v>870000</v>
      </c>
      <c r="D3305" s="116" t="s">
        <v>314</v>
      </c>
      <c r="E3305" s="116" t="s">
        <v>315</v>
      </c>
      <c r="F3305" s="116" t="s">
        <v>316</v>
      </c>
      <c r="G3305" s="116" t="s">
        <v>317</v>
      </c>
      <c r="H3305" s="116">
        <v>0.36</v>
      </c>
      <c r="I3305" s="116">
        <v>0.57999999999999996</v>
      </c>
      <c r="J3305" s="116" t="s">
        <v>268</v>
      </c>
      <c r="K3305" s="116">
        <v>4.2733522490829998E-2</v>
      </c>
      <c r="L3305" s="116">
        <v>3878.0276459737102</v>
      </c>
      <c r="M3305" s="116">
        <v>10.829247674947499</v>
      </c>
      <c r="N3305" s="116">
        <v>1.82089143459722</v>
      </c>
      <c r="O3305" s="116">
        <v>0.46277189907621002</v>
      </c>
      <c r="P3305" s="116">
        <v>7.7813105073730002E-2</v>
      </c>
      <c r="Q3305" s="116">
        <v>165.72178162930501</v>
      </c>
      <c r="R3305" s="116">
        <v>1310</v>
      </c>
      <c r="S3305" s="116" t="s">
        <v>318</v>
      </c>
      <c r="T3305" s="116">
        <v>1310</v>
      </c>
      <c r="U3305" s="116" t="s">
        <v>268</v>
      </c>
      <c r="V3305" s="116" t="s">
        <v>268</v>
      </c>
      <c r="Z3305" s="116">
        <v>0</v>
      </c>
      <c r="AA3305" s="116">
        <v>1</v>
      </c>
      <c r="AB3305" s="116">
        <v>0.46277189907621002</v>
      </c>
      <c r="AC3305" s="116">
        <v>7.7813105073730002E-2</v>
      </c>
      <c r="AD3305" s="116">
        <v>165.72178162930399</v>
      </c>
      <c r="AF3305" s="116">
        <v>-1</v>
      </c>
      <c r="AG3305" s="116">
        <v>-1</v>
      </c>
      <c r="AH3305" s="116">
        <v>-1</v>
      </c>
      <c r="AI3305" s="116">
        <v>-1</v>
      </c>
      <c r="AJ3305" s="116">
        <v>0</v>
      </c>
      <c r="AM3305" s="116" t="s">
        <v>319</v>
      </c>
      <c r="AN3305" s="116">
        <v>-1</v>
      </c>
      <c r="AQ3305" s="116">
        <v>778</v>
      </c>
      <c r="AR3305" s="116" t="s">
        <v>329</v>
      </c>
      <c r="AS3305" s="116" t="s">
        <v>250</v>
      </c>
      <c r="AT3305" s="116" t="s">
        <v>268</v>
      </c>
      <c r="AV3305" s="116">
        <v>54.358892128484598</v>
      </c>
      <c r="AW3305" s="116">
        <v>0.1344053379</v>
      </c>
    </row>
    <row r="3306" spans="1:49" x14ac:dyDescent="0.25">
      <c r="A3306" s="127">
        <v>220000</v>
      </c>
      <c r="B3306" s="127">
        <v>860000</v>
      </c>
      <c r="C3306" s="127">
        <v>870000</v>
      </c>
      <c r="D3306" s="116" t="s">
        <v>314</v>
      </c>
      <c r="E3306" s="116" t="s">
        <v>315</v>
      </c>
      <c r="F3306" s="116" t="s">
        <v>316</v>
      </c>
      <c r="G3306" s="116" t="s">
        <v>317</v>
      </c>
      <c r="H3306" s="116">
        <v>0.36</v>
      </c>
      <c r="I3306" s="116">
        <v>0.57999999999999996</v>
      </c>
      <c r="J3306" s="116" t="s">
        <v>268</v>
      </c>
      <c r="K3306" s="116">
        <v>0.15110696756041</v>
      </c>
      <c r="L3306" s="116">
        <v>3878.0276459737102</v>
      </c>
      <c r="M3306" s="116">
        <v>10.829247674947499</v>
      </c>
      <c r="N3306" s="116">
        <v>1.82089143459722</v>
      </c>
      <c r="O3306" s="116">
        <v>1.6363747771219399</v>
      </c>
      <c r="P3306" s="116">
        <v>0.27514938293871</v>
      </c>
      <c r="Q3306" s="116">
        <v>585.99699769852202</v>
      </c>
      <c r="R3306" s="116">
        <v>1310</v>
      </c>
      <c r="S3306" s="116" t="s">
        <v>318</v>
      </c>
      <c r="T3306" s="116">
        <v>1310</v>
      </c>
      <c r="U3306" s="116" t="s">
        <v>268</v>
      </c>
      <c r="V3306" s="116" t="s">
        <v>268</v>
      </c>
      <c r="Z3306" s="116">
        <v>0</v>
      </c>
      <c r="AA3306" s="116">
        <v>1</v>
      </c>
      <c r="AB3306" s="116">
        <v>1.6363747771219399</v>
      </c>
      <c r="AC3306" s="116">
        <v>0.27514938293871</v>
      </c>
      <c r="AD3306" s="116">
        <v>585.99699769852202</v>
      </c>
      <c r="AF3306" s="116">
        <v>-1</v>
      </c>
      <c r="AG3306" s="116">
        <v>-1</v>
      </c>
      <c r="AH3306" s="116">
        <v>-1</v>
      </c>
      <c r="AI3306" s="116">
        <v>-1</v>
      </c>
      <c r="AJ3306" s="116">
        <v>0</v>
      </c>
      <c r="AM3306" s="116" t="s">
        <v>319</v>
      </c>
      <c r="AN3306" s="116">
        <v>-1</v>
      </c>
      <c r="AQ3306" s="116">
        <v>778</v>
      </c>
      <c r="AR3306" s="116" t="s">
        <v>329</v>
      </c>
      <c r="AS3306" s="116" t="s">
        <v>250</v>
      </c>
      <c r="AT3306" s="116" t="s">
        <v>268</v>
      </c>
      <c r="AV3306" s="116">
        <v>106.792450983386</v>
      </c>
      <c r="AW3306" s="116">
        <v>0.4752611498</v>
      </c>
    </row>
    <row r="3307" spans="1:49" x14ac:dyDescent="0.25">
      <c r="A3307" s="127">
        <v>220000</v>
      </c>
      <c r="B3307" s="127">
        <v>870000</v>
      </c>
      <c r="C3307" s="127">
        <v>870000</v>
      </c>
      <c r="D3307" s="116" t="s">
        <v>314</v>
      </c>
      <c r="E3307" s="116" t="s">
        <v>315</v>
      </c>
      <c r="F3307" s="116" t="s">
        <v>316</v>
      </c>
      <c r="G3307" s="116" t="s">
        <v>317</v>
      </c>
      <c r="H3307" s="116">
        <v>0.36</v>
      </c>
      <c r="I3307" s="116">
        <v>0.57999999999999996</v>
      </c>
      <c r="J3307" s="116" t="s">
        <v>268</v>
      </c>
      <c r="K3307" s="116">
        <v>9.8677463499080006E-2</v>
      </c>
      <c r="L3307" s="116">
        <v>3878.0276459737102</v>
      </c>
      <c r="M3307" s="116">
        <v>10.829247674947499</v>
      </c>
      <c r="N3307" s="116">
        <v>1.82089143459722</v>
      </c>
      <c r="O3307" s="116">
        <v>1.0686026921671601</v>
      </c>
      <c r="P3307" s="116">
        <v>0.17968094807325999</v>
      </c>
      <c r="Q3307" s="116">
        <v>382.67393148400498</v>
      </c>
      <c r="R3307" s="116">
        <v>1750</v>
      </c>
      <c r="S3307" s="116" t="s">
        <v>321</v>
      </c>
      <c r="T3307" s="116">
        <v>1750</v>
      </c>
      <c r="U3307" s="116" t="s">
        <v>268</v>
      </c>
      <c r="V3307" s="116" t="s">
        <v>268</v>
      </c>
      <c r="Z3307" s="116">
        <v>0</v>
      </c>
      <c r="AA3307" s="116">
        <v>1</v>
      </c>
      <c r="AB3307" s="116">
        <v>1.0686026921671601</v>
      </c>
      <c r="AC3307" s="116">
        <v>0.17968094807325999</v>
      </c>
      <c r="AD3307" s="116">
        <v>382.67393148400402</v>
      </c>
      <c r="AF3307" s="116">
        <v>-1</v>
      </c>
      <c r="AG3307" s="116">
        <v>-1</v>
      </c>
      <c r="AH3307" s="116">
        <v>-1</v>
      </c>
      <c r="AI3307" s="116">
        <v>-1</v>
      </c>
      <c r="AJ3307" s="116">
        <v>0</v>
      </c>
      <c r="AM3307" s="116" t="s">
        <v>319</v>
      </c>
      <c r="AN3307" s="116">
        <v>-1</v>
      </c>
      <c r="AQ3307" s="116">
        <v>778</v>
      </c>
      <c r="AR3307" s="116" t="s">
        <v>329</v>
      </c>
      <c r="AS3307" s="116" t="s">
        <v>250</v>
      </c>
      <c r="AT3307" s="116" t="s">
        <v>268</v>
      </c>
      <c r="AV3307" s="116">
        <v>85.695173605411796</v>
      </c>
      <c r="AW3307" s="116">
        <v>0.31036004179999999</v>
      </c>
    </row>
    <row r="3308" spans="1:49" x14ac:dyDescent="0.25">
      <c r="A3308" s="127">
        <v>220000</v>
      </c>
      <c r="B3308" s="127">
        <v>870000</v>
      </c>
      <c r="C3308" s="127">
        <v>870000</v>
      </c>
      <c r="D3308" s="116" t="s">
        <v>314</v>
      </c>
      <c r="E3308" s="116" t="s">
        <v>315</v>
      </c>
      <c r="F3308" s="116" t="s">
        <v>316</v>
      </c>
      <c r="G3308" s="116" t="s">
        <v>317</v>
      </c>
      <c r="H3308" s="116">
        <v>0.36</v>
      </c>
      <c r="I3308" s="116">
        <v>0.57999999999999996</v>
      </c>
      <c r="J3308" s="116" t="s">
        <v>268</v>
      </c>
      <c r="K3308" s="116">
        <v>0.10484254554701999</v>
      </c>
      <c r="L3308" s="116">
        <v>3865.05763950046</v>
      </c>
      <c r="M3308" s="116">
        <v>10.1704124565776</v>
      </c>
      <c r="N3308" s="116">
        <v>1.4995151770755299</v>
      </c>
      <c r="O3308" s="116">
        <v>1.0662919312107599</v>
      </c>
      <c r="P3308" s="116">
        <v>0.15721298825099</v>
      </c>
      <c r="Q3308" s="116">
        <v>405.22248161120399</v>
      </c>
      <c r="R3308" s="116">
        <v>1210</v>
      </c>
      <c r="S3308" s="116" t="s">
        <v>318</v>
      </c>
      <c r="T3308" s="116">
        <v>1210</v>
      </c>
      <c r="U3308" s="116" t="s">
        <v>268</v>
      </c>
      <c r="V3308" s="116" t="s">
        <v>268</v>
      </c>
      <c r="Z3308" s="116">
        <v>0</v>
      </c>
      <c r="AA3308" s="116">
        <v>1</v>
      </c>
      <c r="AB3308" s="116">
        <v>1.0662919312107599</v>
      </c>
      <c r="AC3308" s="116">
        <v>0.15721298825099</v>
      </c>
      <c r="AD3308" s="116">
        <v>405.22248161120399</v>
      </c>
      <c r="AF3308" s="116">
        <v>-1</v>
      </c>
      <c r="AG3308" s="116">
        <v>-1</v>
      </c>
      <c r="AH3308" s="116">
        <v>-1</v>
      </c>
      <c r="AI3308" s="116">
        <v>-1</v>
      </c>
      <c r="AJ3308" s="116">
        <v>0</v>
      </c>
      <c r="AM3308" s="116" t="s">
        <v>319</v>
      </c>
      <c r="AN3308" s="116">
        <v>-1</v>
      </c>
      <c r="AQ3308" s="116">
        <v>778</v>
      </c>
      <c r="AR3308" s="116" t="s">
        <v>329</v>
      </c>
      <c r="AS3308" s="116" t="s">
        <v>250</v>
      </c>
      <c r="AT3308" s="116" t="s">
        <v>268</v>
      </c>
      <c r="AV3308" s="116">
        <v>116.98353988679899</v>
      </c>
      <c r="AW3308" s="116">
        <v>0.32864759249999997</v>
      </c>
    </row>
    <row r="3309" spans="1:49" x14ac:dyDescent="0.25">
      <c r="A3309" s="127">
        <v>220000</v>
      </c>
      <c r="B3309" s="127">
        <v>870000</v>
      </c>
      <c r="C3309" s="127">
        <v>870000</v>
      </c>
      <c r="D3309" s="116" t="s">
        <v>314</v>
      </c>
      <c r="E3309" s="116" t="s">
        <v>315</v>
      </c>
      <c r="F3309" s="116" t="s">
        <v>316</v>
      </c>
      <c r="G3309" s="116" t="s">
        <v>317</v>
      </c>
      <c r="H3309" s="116">
        <v>0.36</v>
      </c>
      <c r="I3309" s="116">
        <v>0.57999999999999996</v>
      </c>
      <c r="J3309" s="116" t="s">
        <v>268</v>
      </c>
      <c r="K3309" s="116">
        <v>0.21248625405204</v>
      </c>
      <c r="L3309" s="116">
        <v>3872.47076607807</v>
      </c>
      <c r="M3309" s="116">
        <v>11.6077395470595</v>
      </c>
      <c r="N3309" s="116">
        <v>2.1623806702504198</v>
      </c>
      <c r="O3309" s="116">
        <v>2.4664850943664298</v>
      </c>
      <c r="P3309" s="116">
        <v>0.45947616845604999</v>
      </c>
      <c r="Q3309" s="116">
        <v>822.84680700997603</v>
      </c>
      <c r="R3309" s="116">
        <v>1210</v>
      </c>
      <c r="S3309" s="116" t="s">
        <v>318</v>
      </c>
      <c r="T3309" s="116">
        <v>1210</v>
      </c>
      <c r="U3309" s="116" t="s">
        <v>268</v>
      </c>
      <c r="V3309" s="116" t="s">
        <v>268</v>
      </c>
      <c r="Z3309" s="116">
        <v>0</v>
      </c>
      <c r="AA3309" s="116">
        <v>1</v>
      </c>
      <c r="AB3309" s="116">
        <v>2.4664850943664298</v>
      </c>
      <c r="AC3309" s="116">
        <v>0.45947616845604999</v>
      </c>
      <c r="AD3309" s="116">
        <v>822.84680700997603</v>
      </c>
      <c r="AF3309" s="116">
        <v>-1</v>
      </c>
      <c r="AG3309" s="116">
        <v>-1</v>
      </c>
      <c r="AH3309" s="116">
        <v>-1</v>
      </c>
      <c r="AI3309" s="116">
        <v>-1</v>
      </c>
      <c r="AJ3309" s="116">
        <v>0</v>
      </c>
      <c r="AM3309" s="116" t="s">
        <v>319</v>
      </c>
      <c r="AN3309" s="116">
        <v>-1</v>
      </c>
      <c r="AQ3309" s="116">
        <v>778</v>
      </c>
      <c r="AR3309" s="116" t="s">
        <v>329</v>
      </c>
      <c r="AS3309" s="116" t="s">
        <v>250</v>
      </c>
      <c r="AT3309" s="116" t="s">
        <v>268</v>
      </c>
      <c r="AV3309" s="116">
        <v>171.06398757966801</v>
      </c>
      <c r="AW3309" s="116">
        <v>0.66735345260000001</v>
      </c>
    </row>
    <row r="3310" spans="1:49" x14ac:dyDescent="0.25">
      <c r="A3310" s="127">
        <v>220000</v>
      </c>
      <c r="B3310" s="127">
        <v>870000</v>
      </c>
      <c r="C3310" s="127">
        <v>870000</v>
      </c>
      <c r="D3310" s="116" t="s">
        <v>314</v>
      </c>
      <c r="E3310" s="116" t="s">
        <v>315</v>
      </c>
      <c r="F3310" s="116" t="s">
        <v>316</v>
      </c>
      <c r="G3310" s="116" t="s">
        <v>317</v>
      </c>
      <c r="H3310" s="116">
        <v>0.36</v>
      </c>
      <c r="I3310" s="116">
        <v>0.57999999999999996</v>
      </c>
      <c r="J3310" s="116" t="s">
        <v>268</v>
      </c>
      <c r="K3310" s="116">
        <v>9.1732831397219994E-2</v>
      </c>
      <c r="L3310" s="116">
        <v>3872.47076607807</v>
      </c>
      <c r="M3310" s="116">
        <v>11.6077395470595</v>
      </c>
      <c r="N3310" s="116">
        <v>2.1623806702504198</v>
      </c>
      <c r="O3310" s="116">
        <v>1.06481081477333</v>
      </c>
      <c r="P3310" s="116">
        <v>0.19836130144069999</v>
      </c>
      <c r="Q3310" s="116">
        <v>355.23270787532999</v>
      </c>
      <c r="R3310" s="116">
        <v>1310</v>
      </c>
      <c r="S3310" s="116" t="s">
        <v>318</v>
      </c>
      <c r="T3310" s="116">
        <v>1310</v>
      </c>
      <c r="U3310" s="116" t="s">
        <v>268</v>
      </c>
      <c r="V3310" s="116" t="s">
        <v>268</v>
      </c>
      <c r="Z3310" s="116">
        <v>0</v>
      </c>
      <c r="AA3310" s="116">
        <v>1</v>
      </c>
      <c r="AB3310" s="116">
        <v>1.06481081477333</v>
      </c>
      <c r="AC3310" s="116">
        <v>0.19836130144069999</v>
      </c>
      <c r="AD3310" s="116">
        <v>355.23270787533102</v>
      </c>
      <c r="AF3310" s="116">
        <v>-1</v>
      </c>
      <c r="AG3310" s="116">
        <v>-1</v>
      </c>
      <c r="AH3310" s="116">
        <v>-1</v>
      </c>
      <c r="AI3310" s="116">
        <v>-1</v>
      </c>
      <c r="AJ3310" s="116">
        <v>0</v>
      </c>
      <c r="AM3310" s="116" t="s">
        <v>319</v>
      </c>
      <c r="AN3310" s="116">
        <v>-1</v>
      </c>
      <c r="AQ3310" s="116">
        <v>778</v>
      </c>
      <c r="AR3310" s="116" t="s">
        <v>329</v>
      </c>
      <c r="AS3310" s="116" t="s">
        <v>250</v>
      </c>
      <c r="AT3310" s="116" t="s">
        <v>268</v>
      </c>
      <c r="AV3310" s="116">
        <v>78.372475050845694</v>
      </c>
      <c r="AW3310" s="116">
        <v>0.28810438589999998</v>
      </c>
    </row>
    <row r="3311" spans="1:49" x14ac:dyDescent="0.25">
      <c r="A3311" s="127">
        <v>220000</v>
      </c>
      <c r="B3311" s="127">
        <v>870000</v>
      </c>
      <c r="C3311" s="127">
        <v>870000</v>
      </c>
      <c r="D3311" s="116" t="s">
        <v>314</v>
      </c>
      <c r="E3311" s="116" t="s">
        <v>315</v>
      </c>
      <c r="F3311" s="116" t="s">
        <v>316</v>
      </c>
      <c r="G3311" s="116" t="s">
        <v>317</v>
      </c>
      <c r="H3311" s="116">
        <v>0.36</v>
      </c>
      <c r="I3311" s="116">
        <v>0.57999999999999996</v>
      </c>
      <c r="J3311" s="116" t="s">
        <v>268</v>
      </c>
      <c r="K3311" s="116">
        <v>0.17892874538046</v>
      </c>
      <c r="L3311" s="116">
        <v>3872.47076607807</v>
      </c>
      <c r="M3311" s="116">
        <v>11.6077395470595</v>
      </c>
      <c r="N3311" s="116">
        <v>2.1623806702504198</v>
      </c>
      <c r="O3311" s="116">
        <v>2.0769582738585401</v>
      </c>
      <c r="P3311" s="116">
        <v>0.38691206036287001</v>
      </c>
      <c r="Q3311" s="116">
        <v>692.89633569687101</v>
      </c>
      <c r="R3311" s="116">
        <v>1310</v>
      </c>
      <c r="S3311" s="116" t="s">
        <v>318</v>
      </c>
      <c r="T3311" s="116">
        <v>1310</v>
      </c>
      <c r="U3311" s="116" t="s">
        <v>268</v>
      </c>
      <c r="V3311" s="116" t="s">
        <v>268</v>
      </c>
      <c r="Z3311" s="116">
        <v>0</v>
      </c>
      <c r="AA3311" s="116">
        <v>1</v>
      </c>
      <c r="AB3311" s="116">
        <v>2.0769582738585401</v>
      </c>
      <c r="AC3311" s="116">
        <v>0.38691206036287001</v>
      </c>
      <c r="AD3311" s="116">
        <v>692.89633569687101</v>
      </c>
      <c r="AF3311" s="116">
        <v>-1</v>
      </c>
      <c r="AG3311" s="116">
        <v>-1</v>
      </c>
      <c r="AH3311" s="116">
        <v>-1</v>
      </c>
      <c r="AI3311" s="116">
        <v>-1</v>
      </c>
      <c r="AJ3311" s="116">
        <v>0</v>
      </c>
      <c r="AM3311" s="116" t="s">
        <v>319</v>
      </c>
      <c r="AN3311" s="116">
        <v>-1</v>
      </c>
      <c r="AQ3311" s="116">
        <v>778</v>
      </c>
      <c r="AR3311" s="116" t="s">
        <v>329</v>
      </c>
      <c r="AS3311" s="116" t="s">
        <v>250</v>
      </c>
      <c r="AT3311" s="116" t="s">
        <v>268</v>
      </c>
      <c r="AV3311" s="116">
        <v>108.661929733595</v>
      </c>
      <c r="AW3311" s="116">
        <v>0.56195972080000001</v>
      </c>
    </row>
    <row r="3312" spans="1:49" x14ac:dyDescent="0.25">
      <c r="A3312" s="127">
        <v>220000</v>
      </c>
      <c r="B3312" s="127">
        <v>870000</v>
      </c>
      <c r="C3312" s="127">
        <v>870000</v>
      </c>
      <c r="D3312" s="116" t="s">
        <v>314</v>
      </c>
      <c r="E3312" s="116" t="s">
        <v>315</v>
      </c>
      <c r="F3312" s="116" t="s">
        <v>316</v>
      </c>
      <c r="G3312" s="116" t="s">
        <v>317</v>
      </c>
      <c r="H3312" s="116">
        <v>0.36</v>
      </c>
      <c r="I3312" s="116">
        <v>0.57999999999999996</v>
      </c>
      <c r="J3312" s="116" t="s">
        <v>268</v>
      </c>
      <c r="K3312" s="116">
        <v>0.11708905339995999</v>
      </c>
      <c r="L3312" s="116">
        <v>3872.47076607807</v>
      </c>
      <c r="M3312" s="116">
        <v>11.6077395470595</v>
      </c>
      <c r="N3312" s="116">
        <v>2.1623806702504198</v>
      </c>
      <c r="O3312" s="116">
        <v>1.3591392356785801</v>
      </c>
      <c r="P3312" s="116">
        <v>0.25319110577001003</v>
      </c>
      <c r="Q3312" s="116">
        <v>453.42393631913501</v>
      </c>
      <c r="R3312" s="116">
        <v>1310</v>
      </c>
      <c r="S3312" s="116" t="s">
        <v>318</v>
      </c>
      <c r="T3312" s="116">
        <v>1310</v>
      </c>
      <c r="U3312" s="116" t="s">
        <v>268</v>
      </c>
      <c r="V3312" s="116" t="s">
        <v>268</v>
      </c>
      <c r="Z3312" s="116">
        <v>0</v>
      </c>
      <c r="AA3312" s="116">
        <v>1</v>
      </c>
      <c r="AB3312" s="116">
        <v>1.3591392356785801</v>
      </c>
      <c r="AC3312" s="116">
        <v>0.25319110577001003</v>
      </c>
      <c r="AD3312" s="116">
        <v>453.42393631913501</v>
      </c>
      <c r="AF3312" s="116">
        <v>-1</v>
      </c>
      <c r="AG3312" s="116">
        <v>-1</v>
      </c>
      <c r="AH3312" s="116">
        <v>-1</v>
      </c>
      <c r="AI3312" s="116">
        <v>-1</v>
      </c>
      <c r="AJ3312" s="116">
        <v>0</v>
      </c>
      <c r="AM3312" s="116" t="s">
        <v>319</v>
      </c>
      <c r="AN3312" s="116">
        <v>-1</v>
      </c>
      <c r="AQ3312" s="116">
        <v>778</v>
      </c>
      <c r="AR3312" s="116" t="s">
        <v>329</v>
      </c>
      <c r="AS3312" s="116" t="s">
        <v>250</v>
      </c>
      <c r="AT3312" s="116" t="s">
        <v>268</v>
      </c>
      <c r="AV3312" s="116">
        <v>88.856858427170707</v>
      </c>
      <c r="AW3312" s="116">
        <v>0.36774041880000002</v>
      </c>
    </row>
    <row r="3313" spans="1:49" x14ac:dyDescent="0.25">
      <c r="A3313" s="127">
        <v>220000</v>
      </c>
      <c r="B3313" s="127">
        <v>870000</v>
      </c>
      <c r="C3313" s="127">
        <v>870000</v>
      </c>
      <c r="D3313" s="116" t="s">
        <v>314</v>
      </c>
      <c r="E3313" s="116" t="s">
        <v>315</v>
      </c>
      <c r="F3313" s="116" t="s">
        <v>316</v>
      </c>
      <c r="G3313" s="116" t="s">
        <v>317</v>
      </c>
      <c r="H3313" s="116">
        <v>0.36</v>
      </c>
      <c r="I3313" s="116">
        <v>0.57999999999999996</v>
      </c>
      <c r="J3313" s="116" t="s">
        <v>268</v>
      </c>
      <c r="K3313" s="116">
        <v>1.7526569369169999E-2</v>
      </c>
      <c r="L3313" s="116">
        <v>3872.47076607807</v>
      </c>
      <c r="M3313" s="116">
        <v>11.6077395470595</v>
      </c>
      <c r="N3313" s="116">
        <v>2.1623806702504198</v>
      </c>
      <c r="O3313" s="116">
        <v>0.20344385239078999</v>
      </c>
      <c r="P3313" s="116">
        <v>3.7899114819690001E-2</v>
      </c>
      <c r="Q3313" s="116">
        <v>67.871127511750302</v>
      </c>
      <c r="R3313" s="116">
        <v>1310</v>
      </c>
      <c r="S3313" s="116" t="s">
        <v>318</v>
      </c>
      <c r="T3313" s="116">
        <v>1310</v>
      </c>
      <c r="U3313" s="116" t="s">
        <v>268</v>
      </c>
      <c r="V3313" s="116" t="s">
        <v>268</v>
      </c>
      <c r="Z3313" s="116">
        <v>0</v>
      </c>
      <c r="AA3313" s="116">
        <v>1</v>
      </c>
      <c r="AB3313" s="116">
        <v>0.20344385239078999</v>
      </c>
      <c r="AC3313" s="116">
        <v>3.7899114819690001E-2</v>
      </c>
      <c r="AD3313" s="116">
        <v>67.871127511751098</v>
      </c>
      <c r="AF3313" s="116">
        <v>-1</v>
      </c>
      <c r="AG3313" s="116">
        <v>-1</v>
      </c>
      <c r="AH3313" s="116">
        <v>-1</v>
      </c>
      <c r="AI3313" s="116">
        <v>-1</v>
      </c>
      <c r="AJ3313" s="116">
        <v>0</v>
      </c>
      <c r="AM3313" s="116" t="s">
        <v>319</v>
      </c>
      <c r="AN3313" s="116">
        <v>-1</v>
      </c>
      <c r="AQ3313" s="116">
        <v>778</v>
      </c>
      <c r="AR3313" s="116" t="s">
        <v>329</v>
      </c>
      <c r="AS3313" s="116" t="s">
        <v>250</v>
      </c>
      <c r="AT3313" s="116" t="s">
        <v>268</v>
      </c>
      <c r="AV3313" s="116">
        <v>52.216811329973801</v>
      </c>
      <c r="AW3313" s="116">
        <v>5.5045521100000001E-2</v>
      </c>
    </row>
    <row r="3314" spans="1:49" x14ac:dyDescent="0.25">
      <c r="A3314" s="127">
        <v>290000</v>
      </c>
      <c r="B3314" s="127">
        <v>330000</v>
      </c>
      <c r="C3314" s="127">
        <v>330000</v>
      </c>
      <c r="D3314" s="116" t="s">
        <v>314</v>
      </c>
      <c r="E3314" s="116" t="s">
        <v>315</v>
      </c>
      <c r="F3314" s="116" t="s">
        <v>316</v>
      </c>
      <c r="G3314" s="116" t="s">
        <v>317</v>
      </c>
      <c r="H3314" s="116">
        <v>0.36</v>
      </c>
      <c r="I3314" s="116">
        <v>0.57999999999999996</v>
      </c>
      <c r="J3314" s="116" t="s">
        <v>268</v>
      </c>
      <c r="K3314" s="116">
        <v>1.7830854448979999E-2</v>
      </c>
      <c r="L3314" s="116">
        <v>3799.33844839835</v>
      </c>
      <c r="M3314" s="116">
        <v>8.7068062610678005</v>
      </c>
      <c r="N3314" s="116">
        <v>1.14477770186589</v>
      </c>
      <c r="O3314" s="116">
        <v>0.15524979515660001</v>
      </c>
      <c r="P3314" s="116">
        <v>2.0412364578409999E-2</v>
      </c>
      <c r="Q3314" s="116">
        <v>67.7454508758196</v>
      </c>
      <c r="R3314" s="116">
        <v>1210</v>
      </c>
      <c r="S3314" s="116" t="s">
        <v>318</v>
      </c>
      <c r="T3314" s="116">
        <v>1210</v>
      </c>
      <c r="U3314" s="116" t="s">
        <v>268</v>
      </c>
      <c r="V3314" s="116" t="s">
        <v>268</v>
      </c>
      <c r="Z3314" s="116">
        <v>0</v>
      </c>
      <c r="AA3314" s="116">
        <v>1</v>
      </c>
      <c r="AB3314" s="116">
        <v>0.15524979515660001</v>
      </c>
      <c r="AC3314" s="116">
        <v>2.0412364578409999E-2</v>
      </c>
      <c r="AD3314" s="116">
        <v>67.745450875819998</v>
      </c>
      <c r="AF3314" s="116">
        <v>-1</v>
      </c>
      <c r="AG3314" s="116">
        <v>-1</v>
      </c>
      <c r="AH3314" s="116">
        <v>-1</v>
      </c>
      <c r="AI3314" s="116">
        <v>-1</v>
      </c>
      <c r="AJ3314" s="116">
        <v>0</v>
      </c>
      <c r="AM3314" s="116" t="s">
        <v>319</v>
      </c>
      <c r="AN3314" s="116">
        <v>-1</v>
      </c>
      <c r="AQ3314" s="116">
        <v>778</v>
      </c>
      <c r="AR3314" s="116" t="s">
        <v>329</v>
      </c>
      <c r="AS3314" s="116" t="s">
        <v>250</v>
      </c>
      <c r="AT3314" s="116" t="s">
        <v>268</v>
      </c>
      <c r="AV3314" s="116">
        <v>102.900694301972</v>
      </c>
      <c r="AW3314" s="116">
        <v>5.49435936E-2</v>
      </c>
    </row>
    <row r="3315" spans="1:49" x14ac:dyDescent="0.25">
      <c r="A3315" s="127">
        <v>290000</v>
      </c>
      <c r="B3315" s="127">
        <v>330000</v>
      </c>
      <c r="C3315" s="127">
        <v>330000</v>
      </c>
      <c r="D3315" s="116" t="s">
        <v>314</v>
      </c>
      <c r="E3315" s="116" t="s">
        <v>315</v>
      </c>
      <c r="F3315" s="116" t="s">
        <v>316</v>
      </c>
      <c r="G3315" s="116" t="s">
        <v>317</v>
      </c>
      <c r="H3315" s="116">
        <v>0.36</v>
      </c>
      <c r="I3315" s="116">
        <v>0.57999999999999996</v>
      </c>
      <c r="J3315" s="116" t="s">
        <v>268</v>
      </c>
      <c r="K3315" s="116">
        <v>8.3338397377709997E-2</v>
      </c>
      <c r="L3315" s="116">
        <v>3799.33844839835</v>
      </c>
      <c r="M3315" s="116">
        <v>8.7068062610678005</v>
      </c>
      <c r="N3315" s="116">
        <v>1.14477770186589</v>
      </c>
      <c r="O3315" s="116">
        <v>0.72561128007562004</v>
      </c>
      <c r="P3315" s="116">
        <v>9.5403939027239995E-2</v>
      </c>
      <c r="Q3315" s="116">
        <v>316.63077738504097</v>
      </c>
      <c r="R3315" s="116">
        <v>1750</v>
      </c>
      <c r="S3315" s="116" t="s">
        <v>321</v>
      </c>
      <c r="T3315" s="116">
        <v>1750</v>
      </c>
      <c r="U3315" s="116" t="s">
        <v>268</v>
      </c>
      <c r="V3315" s="116" t="s">
        <v>268</v>
      </c>
      <c r="Z3315" s="116">
        <v>0</v>
      </c>
      <c r="AA3315" s="116">
        <v>1</v>
      </c>
      <c r="AB3315" s="116">
        <v>0.72561128007562004</v>
      </c>
      <c r="AC3315" s="116">
        <v>9.5403939027239995E-2</v>
      </c>
      <c r="AD3315" s="116">
        <v>316.63077738504097</v>
      </c>
      <c r="AF3315" s="116">
        <v>-1</v>
      </c>
      <c r="AG3315" s="116">
        <v>-1</v>
      </c>
      <c r="AH3315" s="116">
        <v>-1</v>
      </c>
      <c r="AI3315" s="116">
        <v>-1</v>
      </c>
      <c r="AJ3315" s="116">
        <v>0</v>
      </c>
      <c r="AM3315" s="116" t="s">
        <v>319</v>
      </c>
      <c r="AN3315" s="116">
        <v>-1</v>
      </c>
      <c r="AQ3315" s="116">
        <v>778</v>
      </c>
      <c r="AR3315" s="116" t="s">
        <v>329</v>
      </c>
      <c r="AS3315" s="116" t="s">
        <v>250</v>
      </c>
      <c r="AT3315" s="116" t="s">
        <v>268</v>
      </c>
      <c r="AV3315" s="116">
        <v>113.514210387982</v>
      </c>
      <c r="AW3315" s="116">
        <v>0.25679706200000002</v>
      </c>
    </row>
    <row r="3316" spans="1:49" x14ac:dyDescent="0.25">
      <c r="A3316" s="127">
        <v>290000</v>
      </c>
      <c r="B3316" s="127">
        <v>330000</v>
      </c>
      <c r="C3316" s="127">
        <v>330000</v>
      </c>
      <c r="D3316" s="116" t="s">
        <v>314</v>
      </c>
      <c r="E3316" s="116" t="s">
        <v>315</v>
      </c>
      <c r="F3316" s="116" t="s">
        <v>316</v>
      </c>
      <c r="G3316" s="116" t="s">
        <v>317</v>
      </c>
      <c r="H3316" s="116">
        <v>0.36</v>
      </c>
      <c r="I3316" s="116">
        <v>0.57999999999999996</v>
      </c>
      <c r="J3316" s="116" t="s">
        <v>332</v>
      </c>
      <c r="K3316" s="116">
        <v>0.12792220222669001</v>
      </c>
      <c r="L3316" s="116">
        <v>3799.33844839835</v>
      </c>
      <c r="M3316" s="116">
        <v>8.7068062610678005</v>
      </c>
      <c r="N3316" s="116">
        <v>1.14477770186589</v>
      </c>
      <c r="O3316" s="116">
        <v>1.1137938312769999</v>
      </c>
      <c r="P3316" s="116">
        <v>0.14644248468269999</v>
      </c>
      <c r="Q3316" s="116">
        <v>486.01974132368599</v>
      </c>
      <c r="R3316" s="116">
        <v>1750</v>
      </c>
      <c r="S3316" s="116" t="s">
        <v>321</v>
      </c>
      <c r="T3316" s="116">
        <v>1750</v>
      </c>
      <c r="U3316" s="116" t="s">
        <v>333</v>
      </c>
      <c r="V3316" s="116" t="s">
        <v>332</v>
      </c>
      <c r="Z3316" s="116">
        <v>0</v>
      </c>
      <c r="AA3316" s="116">
        <v>1</v>
      </c>
      <c r="AB3316" s="116">
        <v>1.1137938312769999</v>
      </c>
      <c r="AC3316" s="116">
        <v>0.14644248468269999</v>
      </c>
      <c r="AD3316" s="116">
        <v>1962.7160802389001</v>
      </c>
      <c r="AF3316" s="116">
        <v>-1</v>
      </c>
      <c r="AG3316" s="116">
        <v>-1</v>
      </c>
      <c r="AH3316" s="116">
        <v>-1</v>
      </c>
      <c r="AI3316" s="116">
        <v>-1</v>
      </c>
      <c r="AJ3316" s="116">
        <v>0</v>
      </c>
      <c r="AM3316" s="116" t="s">
        <v>319</v>
      </c>
      <c r="AN3316" s="116">
        <v>-1</v>
      </c>
      <c r="AQ3316" s="116">
        <v>778</v>
      </c>
      <c r="AR3316" s="116" t="s">
        <v>329</v>
      </c>
      <c r="AS3316" s="116" t="s">
        <v>250</v>
      </c>
      <c r="AT3316" s="116" t="s">
        <v>268</v>
      </c>
      <c r="AV3316" s="116">
        <v>120.741981405424</v>
      </c>
      <c r="AW3316" s="116">
        <v>1.5918216384999999</v>
      </c>
    </row>
    <row r="3317" spans="1:49" x14ac:dyDescent="0.25">
      <c r="A3317" s="127">
        <v>360000</v>
      </c>
      <c r="B3317" s="127">
        <v>540000</v>
      </c>
      <c r="C3317" s="127">
        <v>540000</v>
      </c>
      <c r="D3317" s="116" t="s">
        <v>314</v>
      </c>
      <c r="E3317" s="116" t="s">
        <v>315</v>
      </c>
      <c r="F3317" s="116" t="s">
        <v>316</v>
      </c>
      <c r="G3317" s="116" t="s">
        <v>317</v>
      </c>
      <c r="H3317" s="116">
        <v>0.36</v>
      </c>
      <c r="I3317" s="116">
        <v>0.57999999999999996</v>
      </c>
      <c r="J3317" s="116" t="s">
        <v>332</v>
      </c>
      <c r="K3317" s="116">
        <v>5.0324508957880001E-2</v>
      </c>
      <c r="L3317" s="116">
        <v>3781.1817411399002</v>
      </c>
      <c r="M3317" s="116">
        <v>8.5424974202980692</v>
      </c>
      <c r="N3317" s="116">
        <v>1.12069210337993</v>
      </c>
      <c r="O3317" s="116">
        <v>0.42989698795047998</v>
      </c>
      <c r="P3317" s="116">
        <v>5.6398279795570001E-2</v>
      </c>
      <c r="Q3317" s="116">
        <v>190.28611440337801</v>
      </c>
      <c r="R3317" s="116">
        <v>1750</v>
      </c>
      <c r="S3317" s="116" t="s">
        <v>321</v>
      </c>
      <c r="T3317" s="116">
        <v>1750</v>
      </c>
      <c r="U3317" s="116" t="s">
        <v>333</v>
      </c>
      <c r="V3317" s="116" t="s">
        <v>332</v>
      </c>
      <c r="Z3317" s="116">
        <v>0</v>
      </c>
      <c r="AA3317" s="116">
        <v>1</v>
      </c>
      <c r="AB3317" s="116">
        <v>0.42989698795047998</v>
      </c>
      <c r="AC3317" s="116">
        <v>5.6398279795570001E-2</v>
      </c>
      <c r="AD3317" s="116">
        <v>2335.8758916136899</v>
      </c>
      <c r="AF3317" s="116">
        <v>-1</v>
      </c>
      <c r="AG3317" s="116">
        <v>-1</v>
      </c>
      <c r="AH3317" s="116">
        <v>-1</v>
      </c>
      <c r="AI3317" s="116">
        <v>-1</v>
      </c>
      <c r="AJ3317" s="116">
        <v>0</v>
      </c>
      <c r="AM3317" s="116" t="s">
        <v>319</v>
      </c>
      <c r="AN3317" s="116">
        <v>-1</v>
      </c>
      <c r="AQ3317" s="116">
        <v>778</v>
      </c>
      <c r="AR3317" s="116" t="s">
        <v>329</v>
      </c>
      <c r="AS3317" s="116" t="s">
        <v>250</v>
      </c>
      <c r="AT3317" s="116" t="s">
        <v>268</v>
      </c>
      <c r="AV3317" s="116">
        <v>108.17513474121201</v>
      </c>
      <c r="AW3317" s="116">
        <v>1.8944654433000001</v>
      </c>
    </row>
    <row r="3318" spans="1:49" x14ac:dyDescent="0.25">
      <c r="A3318" s="127">
        <v>370000</v>
      </c>
      <c r="B3318" s="127">
        <v>570000</v>
      </c>
      <c r="C3318" s="127">
        <v>570000</v>
      </c>
      <c r="D3318" s="116" t="s">
        <v>314</v>
      </c>
      <c r="E3318" s="116" t="s">
        <v>315</v>
      </c>
      <c r="F3318" s="116" t="s">
        <v>316</v>
      </c>
      <c r="G3318" s="116" t="s">
        <v>317</v>
      </c>
      <c r="H3318" s="116">
        <v>0.36</v>
      </c>
      <c r="I3318" s="116">
        <v>0.57999999999999996</v>
      </c>
      <c r="J3318" s="116" t="s">
        <v>268</v>
      </c>
      <c r="K3318" s="116">
        <v>0.1561239958365</v>
      </c>
      <c r="L3318" s="116">
        <v>3819.7102137438901</v>
      </c>
      <c r="M3318" s="116">
        <v>9.3078993568013395</v>
      </c>
      <c r="N3318" s="116">
        <v>1.3214159368007099</v>
      </c>
      <c r="O3318" s="116">
        <v>1.45318644042789</v>
      </c>
      <c r="P3318" s="116">
        <v>0.20630473621536999</v>
      </c>
      <c r="Q3318" s="116">
        <v>596.34842150722204</v>
      </c>
      <c r="R3318" s="116">
        <v>1210</v>
      </c>
      <c r="S3318" s="116" t="s">
        <v>318</v>
      </c>
      <c r="T3318" s="116">
        <v>1210</v>
      </c>
      <c r="U3318" s="116" t="s">
        <v>268</v>
      </c>
      <c r="V3318" s="116" t="s">
        <v>268</v>
      </c>
      <c r="Z3318" s="116">
        <v>0</v>
      </c>
      <c r="AA3318" s="116">
        <v>1</v>
      </c>
      <c r="AB3318" s="116">
        <v>1.45318644042789</v>
      </c>
      <c r="AC3318" s="116">
        <v>0.20630473621536999</v>
      </c>
      <c r="AD3318" s="116">
        <v>596.34842150722204</v>
      </c>
      <c r="AF3318" s="116">
        <v>-1</v>
      </c>
      <c r="AG3318" s="116">
        <v>-1</v>
      </c>
      <c r="AH3318" s="116">
        <v>-1</v>
      </c>
      <c r="AI3318" s="116">
        <v>-1</v>
      </c>
      <c r="AJ3318" s="116">
        <v>0</v>
      </c>
      <c r="AM3318" s="116" t="s">
        <v>319</v>
      </c>
      <c r="AN3318" s="116">
        <v>-1</v>
      </c>
      <c r="AQ3318" s="116">
        <v>778</v>
      </c>
      <c r="AR3318" s="116" t="s">
        <v>329</v>
      </c>
      <c r="AS3318" s="116" t="s">
        <v>250</v>
      </c>
      <c r="AT3318" s="116" t="s">
        <v>268</v>
      </c>
      <c r="AV3318" s="116">
        <v>125.286794480721</v>
      </c>
      <c r="AW3318" s="116">
        <v>0.48365646509999999</v>
      </c>
    </row>
    <row r="3319" spans="1:49" x14ac:dyDescent="0.25">
      <c r="A3319" s="127">
        <v>370000</v>
      </c>
      <c r="B3319" s="127">
        <v>570000</v>
      </c>
      <c r="C3319" s="127">
        <v>570000</v>
      </c>
      <c r="D3319" s="116" t="s">
        <v>314</v>
      </c>
      <c r="E3319" s="116" t="s">
        <v>315</v>
      </c>
      <c r="F3319" s="116" t="s">
        <v>316</v>
      </c>
      <c r="G3319" s="116" t="s">
        <v>317</v>
      </c>
      <c r="H3319" s="116">
        <v>0.36</v>
      </c>
      <c r="I3319" s="116">
        <v>0.57999999999999996</v>
      </c>
      <c r="J3319" s="116" t="s">
        <v>268</v>
      </c>
      <c r="K3319" s="116">
        <v>4.1555667118119997E-2</v>
      </c>
      <c r="L3319" s="116">
        <v>3819.7102137438901</v>
      </c>
      <c r="M3319" s="116">
        <v>9.3078993568013395</v>
      </c>
      <c r="N3319" s="116">
        <v>1.3214159368007099</v>
      </c>
      <c r="O3319" s="116">
        <v>0.38679596724019999</v>
      </c>
      <c r="P3319" s="116">
        <v>5.4912320794259999E-2</v>
      </c>
      <c r="Q3319" s="116">
        <v>158.730606130024</v>
      </c>
      <c r="R3319" s="116">
        <v>1750</v>
      </c>
      <c r="S3319" s="116" t="s">
        <v>321</v>
      </c>
      <c r="T3319" s="116">
        <v>1750</v>
      </c>
      <c r="U3319" s="116" t="s">
        <v>268</v>
      </c>
      <c r="V3319" s="116" t="s">
        <v>268</v>
      </c>
      <c r="Z3319" s="116">
        <v>0</v>
      </c>
      <c r="AA3319" s="116">
        <v>1</v>
      </c>
      <c r="AB3319" s="116">
        <v>0.38679596724019999</v>
      </c>
      <c r="AC3319" s="116">
        <v>5.4912320794259999E-2</v>
      </c>
      <c r="AD3319" s="116">
        <v>564.99249652945298</v>
      </c>
      <c r="AF3319" s="116">
        <v>-1</v>
      </c>
      <c r="AG3319" s="116">
        <v>-1</v>
      </c>
      <c r="AH3319" s="116">
        <v>-1</v>
      </c>
      <c r="AI3319" s="116">
        <v>-1</v>
      </c>
      <c r="AJ3319" s="116">
        <v>0</v>
      </c>
      <c r="AM3319" s="116" t="s">
        <v>319</v>
      </c>
      <c r="AN3319" s="116">
        <v>-1</v>
      </c>
      <c r="AQ3319" s="116">
        <v>778</v>
      </c>
      <c r="AR3319" s="116" t="s">
        <v>329</v>
      </c>
      <c r="AS3319" s="116" t="s">
        <v>250</v>
      </c>
      <c r="AT3319" s="116" t="s">
        <v>268</v>
      </c>
      <c r="AV3319" s="116">
        <v>52.985248497174403</v>
      </c>
      <c r="AW3319" s="116">
        <v>0.45822586900000001</v>
      </c>
    </row>
    <row r="3320" spans="1:49" x14ac:dyDescent="0.25">
      <c r="A3320" s="127">
        <v>370000</v>
      </c>
      <c r="B3320" s="127">
        <v>570000</v>
      </c>
      <c r="C3320" s="127">
        <v>570000</v>
      </c>
      <c r="D3320" s="116" t="s">
        <v>314</v>
      </c>
      <c r="E3320" s="116" t="s">
        <v>315</v>
      </c>
      <c r="F3320" s="116" t="s">
        <v>316</v>
      </c>
      <c r="G3320" s="116" t="s">
        <v>317</v>
      </c>
      <c r="H3320" s="116">
        <v>0.36</v>
      </c>
      <c r="I3320" s="116">
        <v>0.57999999999999996</v>
      </c>
      <c r="J3320" s="116" t="s">
        <v>268</v>
      </c>
      <c r="K3320" s="116">
        <v>8.9544441811169995E-2</v>
      </c>
      <c r="L3320" s="116">
        <v>3819.7102137438901</v>
      </c>
      <c r="M3320" s="116">
        <v>9.3078993568013395</v>
      </c>
      <c r="N3320" s="116">
        <v>1.3214159368007099</v>
      </c>
      <c r="O3320" s="116">
        <v>0.83347065233933004</v>
      </c>
      <c r="P3320" s="116">
        <v>0.11832545246120001</v>
      </c>
      <c r="Q3320" s="116">
        <v>342.03381897012503</v>
      </c>
      <c r="R3320" s="116">
        <v>1750</v>
      </c>
      <c r="S3320" s="116" t="s">
        <v>321</v>
      </c>
      <c r="T3320" s="116">
        <v>1750</v>
      </c>
      <c r="U3320" s="116" t="s">
        <v>268</v>
      </c>
      <c r="V3320" s="116" t="s">
        <v>268</v>
      </c>
      <c r="Z3320" s="116">
        <v>0</v>
      </c>
      <c r="AA3320" s="116">
        <v>1</v>
      </c>
      <c r="AB3320" s="116">
        <v>0.83347065233933004</v>
      </c>
      <c r="AC3320" s="116">
        <v>0.11832545246120001</v>
      </c>
      <c r="AD3320" s="116">
        <v>553.63036927793496</v>
      </c>
      <c r="AF3320" s="116">
        <v>-1</v>
      </c>
      <c r="AG3320" s="116">
        <v>-1</v>
      </c>
      <c r="AH3320" s="116">
        <v>-1</v>
      </c>
      <c r="AI3320" s="116">
        <v>-1</v>
      </c>
      <c r="AJ3320" s="116">
        <v>0</v>
      </c>
      <c r="AM3320" s="116" t="s">
        <v>319</v>
      </c>
      <c r="AN3320" s="116">
        <v>-1</v>
      </c>
      <c r="AQ3320" s="116">
        <v>778</v>
      </c>
      <c r="AR3320" s="116" t="s">
        <v>329</v>
      </c>
      <c r="AS3320" s="116" t="s">
        <v>250</v>
      </c>
      <c r="AT3320" s="116" t="s">
        <v>268</v>
      </c>
      <c r="AV3320" s="116">
        <v>89.413727340715099</v>
      </c>
      <c r="AW3320" s="116">
        <v>0.44901084289999998</v>
      </c>
    </row>
    <row r="3321" spans="1:49" x14ac:dyDescent="0.25">
      <c r="A3321" s="127">
        <v>380000</v>
      </c>
      <c r="B3321" s="127">
        <v>570000</v>
      </c>
      <c r="C3321" s="127">
        <v>570000</v>
      </c>
      <c r="D3321" s="116" t="s">
        <v>314</v>
      </c>
      <c r="E3321" s="116" t="s">
        <v>315</v>
      </c>
      <c r="F3321" s="116" t="s">
        <v>316</v>
      </c>
      <c r="G3321" s="116" t="s">
        <v>317</v>
      </c>
      <c r="H3321" s="116">
        <v>0.36</v>
      </c>
      <c r="I3321" s="116">
        <v>0.57999999999999996</v>
      </c>
      <c r="J3321" s="116" t="s">
        <v>332</v>
      </c>
      <c r="K3321" s="116">
        <v>0.15097950965133</v>
      </c>
      <c r="L3321" s="116">
        <v>3833.9097651974898</v>
      </c>
      <c r="M3321" s="116">
        <v>10.204184541430701</v>
      </c>
      <c r="N3321" s="116">
        <v>1.7590706281233599</v>
      </c>
      <c r="O3321" s="116">
        <v>1.5406227784569599</v>
      </c>
      <c r="P3321" s="116">
        <v>0.26558362087613002</v>
      </c>
      <c r="Q3321" s="116">
        <v>578.84181639699</v>
      </c>
      <c r="R3321" s="116">
        <v>1210</v>
      </c>
      <c r="S3321" s="116" t="s">
        <v>318</v>
      </c>
      <c r="T3321" s="116">
        <v>1210</v>
      </c>
      <c r="U3321" s="116" t="s">
        <v>333</v>
      </c>
      <c r="V3321" s="116" t="s">
        <v>332</v>
      </c>
      <c r="Z3321" s="116">
        <v>0</v>
      </c>
      <c r="AA3321" s="116">
        <v>1</v>
      </c>
      <c r="AB3321" s="116">
        <v>1.5406227784569599</v>
      </c>
      <c r="AC3321" s="116">
        <v>0.26558362087613002</v>
      </c>
      <c r="AD3321" s="116">
        <v>578.84181639699</v>
      </c>
      <c r="AF3321" s="116">
        <v>-1</v>
      </c>
      <c r="AG3321" s="116">
        <v>-1</v>
      </c>
      <c r="AH3321" s="116">
        <v>-1</v>
      </c>
      <c r="AI3321" s="116">
        <v>-1</v>
      </c>
      <c r="AJ3321" s="116">
        <v>0</v>
      </c>
      <c r="AM3321" s="116" t="s">
        <v>319</v>
      </c>
      <c r="AN3321" s="116">
        <v>-1</v>
      </c>
      <c r="AQ3321" s="116">
        <v>778</v>
      </c>
      <c r="AR3321" s="116" t="s">
        <v>329</v>
      </c>
      <c r="AS3321" s="116" t="s">
        <v>250</v>
      </c>
      <c r="AT3321" s="116" t="s">
        <v>268</v>
      </c>
      <c r="AV3321" s="116">
        <v>124.454114984862</v>
      </c>
      <c r="AW3321" s="116">
        <v>0.46945808300000003</v>
      </c>
    </row>
    <row r="3322" spans="1:49" x14ac:dyDescent="0.25">
      <c r="A3322" s="127">
        <v>380000</v>
      </c>
      <c r="B3322" s="127">
        <v>570000</v>
      </c>
      <c r="C3322" s="127">
        <v>570000</v>
      </c>
      <c r="D3322" s="116" t="s">
        <v>314</v>
      </c>
      <c r="E3322" s="116" t="s">
        <v>315</v>
      </c>
      <c r="F3322" s="116" t="s">
        <v>316</v>
      </c>
      <c r="G3322" s="116" t="s">
        <v>317</v>
      </c>
      <c r="H3322" s="116">
        <v>0.36</v>
      </c>
      <c r="I3322" s="116">
        <v>0.57999999999999996</v>
      </c>
      <c r="J3322" s="116" t="s">
        <v>332</v>
      </c>
      <c r="K3322" s="116">
        <v>1.8614737014570001E-2</v>
      </c>
      <c r="L3322" s="116">
        <v>3833.9097651974898</v>
      </c>
      <c r="M3322" s="116">
        <v>10.204184541430701</v>
      </c>
      <c r="N3322" s="116">
        <v>1.7590706281233599</v>
      </c>
      <c r="O3322" s="116">
        <v>0.18994821168692999</v>
      </c>
      <c r="P3322" s="116">
        <v>3.2744637132580003E-2</v>
      </c>
      <c r="Q3322" s="116">
        <v>71.367222016766206</v>
      </c>
      <c r="R3322" s="116">
        <v>1310</v>
      </c>
      <c r="S3322" s="116" t="s">
        <v>318</v>
      </c>
      <c r="T3322" s="116">
        <v>1310</v>
      </c>
      <c r="U3322" s="116" t="s">
        <v>333</v>
      </c>
      <c r="V3322" s="116" t="s">
        <v>332</v>
      </c>
      <c r="Z3322" s="116">
        <v>0</v>
      </c>
      <c r="AA3322" s="116">
        <v>1</v>
      </c>
      <c r="AB3322" s="116">
        <v>0.18994821168692999</v>
      </c>
      <c r="AC3322" s="116">
        <v>3.2744637132580003E-2</v>
      </c>
      <c r="AD3322" s="116">
        <v>136.67205842002599</v>
      </c>
      <c r="AF3322" s="116">
        <v>-1</v>
      </c>
      <c r="AG3322" s="116">
        <v>-1</v>
      </c>
      <c r="AH3322" s="116">
        <v>-1</v>
      </c>
      <c r="AI3322" s="116">
        <v>-1</v>
      </c>
      <c r="AJ3322" s="116">
        <v>0</v>
      </c>
      <c r="AM3322" s="116" t="s">
        <v>319</v>
      </c>
      <c r="AN3322" s="116">
        <v>-1</v>
      </c>
      <c r="AQ3322" s="116">
        <v>778</v>
      </c>
      <c r="AR3322" s="116" t="s">
        <v>329</v>
      </c>
      <c r="AS3322" s="116" t="s">
        <v>250</v>
      </c>
      <c r="AT3322" s="116" t="s">
        <v>268</v>
      </c>
      <c r="AV3322" s="116">
        <v>38.310839257824199</v>
      </c>
      <c r="AW3322" s="116">
        <v>0.1108451406</v>
      </c>
    </row>
    <row r="3323" spans="1:49" x14ac:dyDescent="0.25">
      <c r="A3323" s="127">
        <v>380000</v>
      </c>
      <c r="B3323" s="127">
        <v>570000</v>
      </c>
      <c r="C3323" s="127">
        <v>570000</v>
      </c>
      <c r="D3323" s="116" t="s">
        <v>314</v>
      </c>
      <c r="E3323" s="116" t="s">
        <v>315</v>
      </c>
      <c r="F3323" s="116" t="s">
        <v>316</v>
      </c>
      <c r="G3323" s="116" t="s">
        <v>317</v>
      </c>
      <c r="H3323" s="116">
        <v>0.36</v>
      </c>
      <c r="I3323" s="116">
        <v>0.57999999999999996</v>
      </c>
      <c r="J3323" s="116" t="s">
        <v>332</v>
      </c>
      <c r="K3323" s="116">
        <v>0.10016220648762</v>
      </c>
      <c r="L3323" s="116">
        <v>3833.9097651974898</v>
      </c>
      <c r="M3323" s="116">
        <v>10.204184541430701</v>
      </c>
      <c r="N3323" s="116">
        <v>1.7590706281233599</v>
      </c>
      <c r="O3323" s="116">
        <v>1.0220736390765901</v>
      </c>
      <c r="P3323" s="116">
        <v>0.1761923954804</v>
      </c>
      <c r="Q3323" s="116">
        <v>384.01286155662598</v>
      </c>
      <c r="R3323" s="116">
        <v>1310</v>
      </c>
      <c r="S3323" s="116" t="s">
        <v>318</v>
      </c>
      <c r="T3323" s="116">
        <v>1310</v>
      </c>
      <c r="U3323" s="116" t="s">
        <v>333</v>
      </c>
      <c r="V3323" s="116" t="s">
        <v>332</v>
      </c>
      <c r="Z3323" s="116">
        <v>0</v>
      </c>
      <c r="AA3323" s="116">
        <v>1</v>
      </c>
      <c r="AB3323" s="116">
        <v>1.0220736390765901</v>
      </c>
      <c r="AC3323" s="116">
        <v>0.1761923954804</v>
      </c>
      <c r="AD3323" s="116">
        <v>734.87830274892406</v>
      </c>
      <c r="AF3323" s="116">
        <v>-1</v>
      </c>
      <c r="AG3323" s="116">
        <v>-1</v>
      </c>
      <c r="AH3323" s="116">
        <v>-1</v>
      </c>
      <c r="AI3323" s="116">
        <v>-1</v>
      </c>
      <c r="AJ3323" s="116">
        <v>0</v>
      </c>
      <c r="AM3323" s="116" t="s">
        <v>319</v>
      </c>
      <c r="AN3323" s="116">
        <v>-1</v>
      </c>
      <c r="AQ3323" s="116">
        <v>778</v>
      </c>
      <c r="AR3323" s="116" t="s">
        <v>329</v>
      </c>
      <c r="AS3323" s="116" t="s">
        <v>250</v>
      </c>
      <c r="AT3323" s="116" t="s">
        <v>268</v>
      </c>
      <c r="AV3323" s="116">
        <v>86.893522485331104</v>
      </c>
      <c r="AW3323" s="116">
        <v>0.5960083558</v>
      </c>
    </row>
    <row r="3324" spans="1:49" x14ac:dyDescent="0.25">
      <c r="A3324" s="127">
        <v>380000</v>
      </c>
      <c r="B3324" s="127">
        <v>570000</v>
      </c>
      <c r="C3324" s="127">
        <v>570000</v>
      </c>
      <c r="D3324" s="116" t="s">
        <v>314</v>
      </c>
      <c r="E3324" s="116" t="s">
        <v>315</v>
      </c>
      <c r="F3324" s="116" t="s">
        <v>316</v>
      </c>
      <c r="G3324" s="116" t="s">
        <v>317</v>
      </c>
      <c r="H3324" s="116">
        <v>0.36</v>
      </c>
      <c r="I3324" s="116">
        <v>0.57999999999999996</v>
      </c>
      <c r="J3324" s="116" t="s">
        <v>332</v>
      </c>
      <c r="K3324" s="116">
        <v>4.8657013682880002E-2</v>
      </c>
      <c r="L3324" s="116">
        <v>3833.9097651974898</v>
      </c>
      <c r="M3324" s="116">
        <v>10.204184541430701</v>
      </c>
      <c r="N3324" s="116">
        <v>1.7590706281233599</v>
      </c>
      <c r="O3324" s="116">
        <v>0.49650514685507002</v>
      </c>
      <c r="P3324" s="116">
        <v>8.5591123621759996E-2</v>
      </c>
      <c r="Q3324" s="116">
        <v>186.54659990416101</v>
      </c>
      <c r="R3324" s="116">
        <v>1310</v>
      </c>
      <c r="S3324" s="116" t="s">
        <v>318</v>
      </c>
      <c r="T3324" s="116">
        <v>1310</v>
      </c>
      <c r="U3324" s="116" t="s">
        <v>333</v>
      </c>
      <c r="V3324" s="116" t="s">
        <v>332</v>
      </c>
      <c r="Z3324" s="116">
        <v>0</v>
      </c>
      <c r="AA3324" s="116">
        <v>1</v>
      </c>
      <c r="AB3324" s="116">
        <v>0.49650514685507002</v>
      </c>
      <c r="AC3324" s="116">
        <v>8.5591123621759996E-2</v>
      </c>
      <c r="AD3324" s="116">
        <v>360.93431461226203</v>
      </c>
      <c r="AF3324" s="116">
        <v>-1</v>
      </c>
      <c r="AG3324" s="116">
        <v>-1</v>
      </c>
      <c r="AH3324" s="116">
        <v>-1</v>
      </c>
      <c r="AI3324" s="116">
        <v>-1</v>
      </c>
      <c r="AJ3324" s="116">
        <v>0</v>
      </c>
      <c r="AM3324" s="116" t="s">
        <v>319</v>
      </c>
      <c r="AN3324" s="116">
        <v>-1</v>
      </c>
      <c r="AQ3324" s="116">
        <v>778</v>
      </c>
      <c r="AR3324" s="116" t="s">
        <v>329</v>
      </c>
      <c r="AS3324" s="116" t="s">
        <v>250</v>
      </c>
      <c r="AT3324" s="116" t="s">
        <v>268</v>
      </c>
      <c r="AV3324" s="116">
        <v>56.1758035997386</v>
      </c>
      <c r="AW3324" s="116">
        <v>0.29272856009999998</v>
      </c>
    </row>
    <row r="3325" spans="1:49" x14ac:dyDescent="0.25">
      <c r="A3325" s="127">
        <v>380000</v>
      </c>
      <c r="B3325" s="127">
        <v>570000</v>
      </c>
      <c r="C3325" s="127">
        <v>570000</v>
      </c>
      <c r="D3325" s="116" t="s">
        <v>314</v>
      </c>
      <c r="E3325" s="116" t="s">
        <v>315</v>
      </c>
      <c r="F3325" s="116" t="s">
        <v>316</v>
      </c>
      <c r="G3325" s="116" t="s">
        <v>317</v>
      </c>
      <c r="H3325" s="116">
        <v>0.36</v>
      </c>
      <c r="I3325" s="116">
        <v>0.57999999999999996</v>
      </c>
      <c r="J3325" s="116" t="s">
        <v>332</v>
      </c>
      <c r="K3325" s="116">
        <v>0.14531454299023999</v>
      </c>
      <c r="L3325" s="116">
        <v>3833.9097651974898</v>
      </c>
      <c r="M3325" s="116">
        <v>10.204184541430701</v>
      </c>
      <c r="N3325" s="116">
        <v>1.7590706281233599</v>
      </c>
      <c r="O3325" s="116">
        <v>1.4828164132261401</v>
      </c>
      <c r="P3325" s="116">
        <v>0.25561854441331</v>
      </c>
      <c r="Q3325" s="116">
        <v>557.12284539551899</v>
      </c>
      <c r="R3325" s="116">
        <v>1750</v>
      </c>
      <c r="S3325" s="116" t="s">
        <v>321</v>
      </c>
      <c r="T3325" s="116">
        <v>1750</v>
      </c>
      <c r="U3325" s="116" t="s">
        <v>333</v>
      </c>
      <c r="V3325" s="116" t="s">
        <v>332</v>
      </c>
      <c r="Z3325" s="116">
        <v>0</v>
      </c>
      <c r="AA3325" s="116">
        <v>1</v>
      </c>
      <c r="AB3325" s="116">
        <v>1.4828164132261401</v>
      </c>
      <c r="AC3325" s="116">
        <v>0.25561854441331</v>
      </c>
      <c r="AD3325" s="116">
        <v>557.12284539551899</v>
      </c>
      <c r="AF3325" s="116">
        <v>-1</v>
      </c>
      <c r="AG3325" s="116">
        <v>-1</v>
      </c>
      <c r="AH3325" s="116">
        <v>-1</v>
      </c>
      <c r="AI3325" s="116">
        <v>-1</v>
      </c>
      <c r="AJ3325" s="116">
        <v>0</v>
      </c>
      <c r="AM3325" s="116" t="s">
        <v>319</v>
      </c>
      <c r="AN3325" s="116">
        <v>-1</v>
      </c>
      <c r="AQ3325" s="116">
        <v>778</v>
      </c>
      <c r="AR3325" s="116" t="s">
        <v>329</v>
      </c>
      <c r="AS3325" s="116" t="s">
        <v>250</v>
      </c>
      <c r="AT3325" s="116" t="s">
        <v>268</v>
      </c>
      <c r="AV3325" s="116">
        <v>123.529888701907</v>
      </c>
      <c r="AW3325" s="116">
        <v>0.45184334580000002</v>
      </c>
    </row>
    <row r="3326" spans="1:49" x14ac:dyDescent="0.25">
      <c r="A3326" s="127">
        <v>380000</v>
      </c>
      <c r="B3326" s="127">
        <v>570000</v>
      </c>
      <c r="C3326" s="127">
        <v>570000</v>
      </c>
      <c r="D3326" s="116" t="s">
        <v>314</v>
      </c>
      <c r="E3326" s="116" t="s">
        <v>315</v>
      </c>
      <c r="F3326" s="116" t="s">
        <v>316</v>
      </c>
      <c r="G3326" s="116" t="s">
        <v>317</v>
      </c>
      <c r="H3326" s="116">
        <v>0.36</v>
      </c>
      <c r="I3326" s="116">
        <v>0.57999999999999996</v>
      </c>
      <c r="J3326" s="116" t="s">
        <v>332</v>
      </c>
      <c r="K3326" s="116">
        <v>0.31205473743842999</v>
      </c>
      <c r="L3326" s="116">
        <v>3819.4773010495301</v>
      </c>
      <c r="M3326" s="116">
        <v>9.2507190199748202</v>
      </c>
      <c r="N3326" s="116">
        <v>1.3395308922728699</v>
      </c>
      <c r="O3326" s="116">
        <v>2.8867306948949998</v>
      </c>
      <c r="P3326" s="116">
        <v>0.41800696087888001</v>
      </c>
      <c r="Q3326" s="116">
        <v>1191.8859863310799</v>
      </c>
      <c r="R3326" s="116">
        <v>1210</v>
      </c>
      <c r="S3326" s="116" t="s">
        <v>318</v>
      </c>
      <c r="T3326" s="116">
        <v>1210</v>
      </c>
      <c r="U3326" s="116" t="s">
        <v>333</v>
      </c>
      <c r="V3326" s="116" t="s">
        <v>332</v>
      </c>
      <c r="Z3326" s="116">
        <v>0</v>
      </c>
      <c r="AA3326" s="116">
        <v>1</v>
      </c>
      <c r="AB3326" s="116">
        <v>2.8867306948949998</v>
      </c>
      <c r="AC3326" s="116">
        <v>0.41800696087888001</v>
      </c>
      <c r="AD3326" s="116">
        <v>1924.68217885835</v>
      </c>
      <c r="AF3326" s="116">
        <v>-1</v>
      </c>
      <c r="AG3326" s="116">
        <v>-1</v>
      </c>
      <c r="AH3326" s="116">
        <v>-1</v>
      </c>
      <c r="AI3326" s="116">
        <v>-1</v>
      </c>
      <c r="AJ3326" s="116">
        <v>0</v>
      </c>
      <c r="AM3326" s="116" t="s">
        <v>319</v>
      </c>
      <c r="AN3326" s="116">
        <v>-1</v>
      </c>
      <c r="AQ3326" s="116">
        <v>778</v>
      </c>
      <c r="AR3326" s="116" t="s">
        <v>329</v>
      </c>
      <c r="AS3326" s="116" t="s">
        <v>250</v>
      </c>
      <c r="AT3326" s="116" t="s">
        <v>268</v>
      </c>
      <c r="AV3326" s="116">
        <v>150.53124540891301</v>
      </c>
      <c r="AW3326" s="116">
        <v>1.5609750031</v>
      </c>
    </row>
    <row r="3327" spans="1:49" x14ac:dyDescent="0.25">
      <c r="A3327" s="127">
        <v>380000</v>
      </c>
      <c r="B3327" s="127">
        <v>570000</v>
      </c>
      <c r="C3327" s="127">
        <v>570000</v>
      </c>
      <c r="D3327" s="116" t="s">
        <v>314</v>
      </c>
      <c r="E3327" s="116" t="s">
        <v>315</v>
      </c>
      <c r="F3327" s="116" t="s">
        <v>316</v>
      </c>
      <c r="G3327" s="116" t="s">
        <v>317</v>
      </c>
      <c r="H3327" s="116">
        <v>0.36</v>
      </c>
      <c r="I3327" s="116">
        <v>0.57999999999999996</v>
      </c>
      <c r="J3327" s="116" t="s">
        <v>332</v>
      </c>
      <c r="K3327" s="116">
        <v>0.11385100167841</v>
      </c>
      <c r="L3327" s="116">
        <v>3819.4773010495301</v>
      </c>
      <c r="M3327" s="116">
        <v>9.2507190199748202</v>
      </c>
      <c r="N3327" s="116">
        <v>1.3395308922728699</v>
      </c>
      <c r="O3327" s="116">
        <v>1.05320362666972</v>
      </c>
      <c r="P3327" s="116">
        <v>0.15250693386444999</v>
      </c>
      <c r="Q3327" s="116">
        <v>434.85131661246999</v>
      </c>
      <c r="R3327" s="116">
        <v>1750</v>
      </c>
      <c r="S3327" s="116" t="s">
        <v>321</v>
      </c>
      <c r="T3327" s="116">
        <v>1750</v>
      </c>
      <c r="U3327" s="116" t="s">
        <v>333</v>
      </c>
      <c r="V3327" s="116" t="s">
        <v>332</v>
      </c>
      <c r="Z3327" s="116">
        <v>0</v>
      </c>
      <c r="AA3327" s="116">
        <v>1</v>
      </c>
      <c r="AB3327" s="116">
        <v>1.05320362666972</v>
      </c>
      <c r="AC3327" s="116">
        <v>0.15250693386444999</v>
      </c>
      <c r="AD3327" s="116">
        <v>434.85131661246999</v>
      </c>
      <c r="AF3327" s="116">
        <v>-1</v>
      </c>
      <c r="AG3327" s="116">
        <v>-1</v>
      </c>
      <c r="AH3327" s="116">
        <v>-1</v>
      </c>
      <c r="AI3327" s="116">
        <v>-1</v>
      </c>
      <c r="AJ3327" s="116">
        <v>0</v>
      </c>
      <c r="AM3327" s="116" t="s">
        <v>319</v>
      </c>
      <c r="AN3327" s="116">
        <v>-1</v>
      </c>
      <c r="AQ3327" s="116">
        <v>778</v>
      </c>
      <c r="AR3327" s="116" t="s">
        <v>329</v>
      </c>
      <c r="AS3327" s="116" t="s">
        <v>250</v>
      </c>
      <c r="AT3327" s="116" t="s">
        <v>268</v>
      </c>
      <c r="AV3327" s="116">
        <v>118.43675161549299</v>
      </c>
      <c r="AW3327" s="116">
        <v>0.35267746680000001</v>
      </c>
    </row>
    <row r="3328" spans="1:49" x14ac:dyDescent="0.25">
      <c r="A3328" s="127">
        <v>380000</v>
      </c>
      <c r="B3328" s="127">
        <v>590000</v>
      </c>
      <c r="C3328" s="127">
        <v>590000</v>
      </c>
      <c r="D3328" s="116" t="s">
        <v>314</v>
      </c>
      <c r="E3328" s="116" t="s">
        <v>315</v>
      </c>
      <c r="F3328" s="116" t="s">
        <v>316</v>
      </c>
      <c r="G3328" s="116" t="s">
        <v>317</v>
      </c>
      <c r="H3328" s="116">
        <v>0.36</v>
      </c>
      <c r="I3328" s="116">
        <v>0.57999999999999996</v>
      </c>
      <c r="J3328" s="116" t="s">
        <v>332</v>
      </c>
      <c r="K3328" s="116">
        <v>9.5806615356739996E-2</v>
      </c>
      <c r="L3328" s="116">
        <v>3780.12776633866</v>
      </c>
      <c r="M3328" s="116">
        <v>8.5785427478075604</v>
      </c>
      <c r="N3328" s="116">
        <v>1.1238222840355601</v>
      </c>
      <c r="O3328" s="116">
        <v>0.82188114536061996</v>
      </c>
      <c r="P3328" s="116">
        <v>0.10766960929593</v>
      </c>
      <c r="Q3328" s="116">
        <v>362.16124690897499</v>
      </c>
      <c r="R3328" s="116">
        <v>1750</v>
      </c>
      <c r="S3328" s="116" t="s">
        <v>321</v>
      </c>
      <c r="T3328" s="116">
        <v>1750</v>
      </c>
      <c r="U3328" s="116" t="s">
        <v>333</v>
      </c>
      <c r="V3328" s="116" t="s">
        <v>332</v>
      </c>
      <c r="Z3328" s="116">
        <v>0</v>
      </c>
      <c r="AA3328" s="116">
        <v>1</v>
      </c>
      <c r="AB3328" s="116">
        <v>0.82188114536061996</v>
      </c>
      <c r="AC3328" s="116">
        <v>0.10766960929593</v>
      </c>
      <c r="AD3328" s="116">
        <v>2335.2247846743098</v>
      </c>
      <c r="AF3328" s="116">
        <v>-1</v>
      </c>
      <c r="AG3328" s="116">
        <v>-1</v>
      </c>
      <c r="AH3328" s="116">
        <v>-1</v>
      </c>
      <c r="AI3328" s="116">
        <v>-1</v>
      </c>
      <c r="AJ3328" s="116">
        <v>0</v>
      </c>
      <c r="AM3328" s="116" t="s">
        <v>319</v>
      </c>
      <c r="AN3328" s="116">
        <v>-1</v>
      </c>
      <c r="AQ3328" s="116">
        <v>778</v>
      </c>
      <c r="AR3328" s="116" t="s">
        <v>329</v>
      </c>
      <c r="AS3328" s="116" t="s">
        <v>250</v>
      </c>
      <c r="AT3328" s="116" t="s">
        <v>268</v>
      </c>
      <c r="AV3328" s="116">
        <v>115.52414764911001</v>
      </c>
      <c r="AW3328" s="116">
        <v>1.8939373761</v>
      </c>
    </row>
    <row r="3329" spans="1:49" x14ac:dyDescent="0.25">
      <c r="A3329" s="127">
        <v>390000</v>
      </c>
      <c r="B3329" s="127">
        <v>610000</v>
      </c>
      <c r="C3329" s="127">
        <v>610000</v>
      </c>
      <c r="D3329" s="116" t="s">
        <v>314</v>
      </c>
      <c r="E3329" s="116" t="s">
        <v>315</v>
      </c>
      <c r="F3329" s="116" t="s">
        <v>316</v>
      </c>
      <c r="G3329" s="116" t="s">
        <v>317</v>
      </c>
      <c r="H3329" s="116">
        <v>0.36</v>
      </c>
      <c r="I3329" s="116">
        <v>0.57999999999999996</v>
      </c>
      <c r="J3329" s="116" t="s">
        <v>332</v>
      </c>
      <c r="K3329" s="116">
        <v>0.22572023337242</v>
      </c>
      <c r="L3329" s="116">
        <v>3833.8590044590401</v>
      </c>
      <c r="M3329" s="116">
        <v>11.092712801283</v>
      </c>
      <c r="N3329" s="116">
        <v>1.9464329892863901</v>
      </c>
      <c r="O3329" s="116">
        <v>2.5038497222388698</v>
      </c>
      <c r="P3329" s="116">
        <v>0.43934930858549998</v>
      </c>
      <c r="Q3329" s="116">
        <v>865.37954920345896</v>
      </c>
      <c r="R3329" s="116">
        <v>1210</v>
      </c>
      <c r="S3329" s="116" t="s">
        <v>318</v>
      </c>
      <c r="T3329" s="116">
        <v>1210</v>
      </c>
      <c r="U3329" s="116" t="s">
        <v>333</v>
      </c>
      <c r="V3329" s="116" t="s">
        <v>332</v>
      </c>
      <c r="Z3329" s="116">
        <v>0</v>
      </c>
      <c r="AA3329" s="116">
        <v>1</v>
      </c>
      <c r="AB3329" s="116">
        <v>2.5038497222388698</v>
      </c>
      <c r="AC3329" s="116">
        <v>0.43934930858549998</v>
      </c>
      <c r="AD3329" s="116">
        <v>1160.92135906715</v>
      </c>
      <c r="AF3329" s="116">
        <v>-1</v>
      </c>
      <c r="AG3329" s="116">
        <v>-1</v>
      </c>
      <c r="AH3329" s="116">
        <v>-1</v>
      </c>
      <c r="AI3329" s="116">
        <v>-1</v>
      </c>
      <c r="AJ3329" s="116">
        <v>0</v>
      </c>
      <c r="AM3329" s="116" t="s">
        <v>319</v>
      </c>
      <c r="AN3329" s="116">
        <v>-1</v>
      </c>
      <c r="AQ3329" s="116">
        <v>778</v>
      </c>
      <c r="AR3329" s="116" t="s">
        <v>329</v>
      </c>
      <c r="AS3329" s="116" t="s">
        <v>250</v>
      </c>
      <c r="AT3329" s="116" t="s">
        <v>268</v>
      </c>
      <c r="AV3329" s="116">
        <v>150.38919460731699</v>
      </c>
      <c r="AW3329" s="116">
        <v>0.94154205930000001</v>
      </c>
    </row>
    <row r="3330" spans="1:49" x14ac:dyDescent="0.25">
      <c r="A3330" s="127">
        <v>390000</v>
      </c>
      <c r="B3330" s="127">
        <v>610000</v>
      </c>
      <c r="C3330" s="127">
        <v>610000</v>
      </c>
      <c r="D3330" s="116" t="s">
        <v>314</v>
      </c>
      <c r="E3330" s="116" t="s">
        <v>315</v>
      </c>
      <c r="F3330" s="116" t="s">
        <v>316</v>
      </c>
      <c r="G3330" s="116" t="s">
        <v>317</v>
      </c>
      <c r="H3330" s="116">
        <v>0.36</v>
      </c>
      <c r="I3330" s="116">
        <v>0.57999999999999996</v>
      </c>
      <c r="J3330" s="116" t="s">
        <v>332</v>
      </c>
      <c r="K3330" s="116">
        <v>8.5381704059249997E-2</v>
      </c>
      <c r="L3330" s="116">
        <v>3833.8590044590401</v>
      </c>
      <c r="M3330" s="116">
        <v>11.092712801283</v>
      </c>
      <c r="N3330" s="116">
        <v>1.9464329892863901</v>
      </c>
      <c r="O3330" s="116">
        <v>0.94711472161343002</v>
      </c>
      <c r="P3330" s="116">
        <v>0.16618976546240999</v>
      </c>
      <c r="Q3330" s="116">
        <v>327.34141492362397</v>
      </c>
      <c r="R3330" s="116">
        <v>1310</v>
      </c>
      <c r="S3330" s="116" t="s">
        <v>318</v>
      </c>
      <c r="T3330" s="116">
        <v>1310</v>
      </c>
      <c r="U3330" s="116" t="s">
        <v>333</v>
      </c>
      <c r="V3330" s="116" t="s">
        <v>332</v>
      </c>
      <c r="Z3330" s="116">
        <v>0</v>
      </c>
      <c r="AA3330" s="116">
        <v>1</v>
      </c>
      <c r="AB3330" s="116">
        <v>0.94711472161343002</v>
      </c>
      <c r="AC3330" s="116">
        <v>0.16618976546240999</v>
      </c>
      <c r="AD3330" s="116">
        <v>805.47139946682603</v>
      </c>
      <c r="AF3330" s="116">
        <v>-1</v>
      </c>
      <c r="AG3330" s="116">
        <v>-1</v>
      </c>
      <c r="AH3330" s="116">
        <v>-1</v>
      </c>
      <c r="AI3330" s="116">
        <v>-1</v>
      </c>
      <c r="AJ3330" s="116">
        <v>0</v>
      </c>
      <c r="AM3330" s="116" t="s">
        <v>319</v>
      </c>
      <c r="AN3330" s="116">
        <v>-1</v>
      </c>
      <c r="AQ3330" s="116">
        <v>778</v>
      </c>
      <c r="AR3330" s="116" t="s">
        <v>329</v>
      </c>
      <c r="AS3330" s="116" t="s">
        <v>250</v>
      </c>
      <c r="AT3330" s="116" t="s">
        <v>268</v>
      </c>
      <c r="AV3330" s="116">
        <v>89.468755881206903</v>
      </c>
      <c r="AW3330" s="116">
        <v>0.65326147560000003</v>
      </c>
    </row>
    <row r="3331" spans="1:49" x14ac:dyDescent="0.25">
      <c r="A3331" s="127">
        <v>390000</v>
      </c>
      <c r="B3331" s="127">
        <v>610000</v>
      </c>
      <c r="C3331" s="127">
        <v>610000</v>
      </c>
      <c r="D3331" s="116" t="s">
        <v>314</v>
      </c>
      <c r="E3331" s="116" t="s">
        <v>315</v>
      </c>
      <c r="F3331" s="116" t="s">
        <v>316</v>
      </c>
      <c r="G3331" s="116" t="s">
        <v>317</v>
      </c>
      <c r="H3331" s="116">
        <v>0.36</v>
      </c>
      <c r="I3331" s="116">
        <v>0.57999999999999996</v>
      </c>
      <c r="J3331" s="116" t="s">
        <v>332</v>
      </c>
      <c r="K3331" s="116">
        <v>2.65518227569E-2</v>
      </c>
      <c r="L3331" s="116">
        <v>3833.8590044590401</v>
      </c>
      <c r="M3331" s="116">
        <v>11.092712801283</v>
      </c>
      <c r="N3331" s="116">
        <v>1.9464329892863901</v>
      </c>
      <c r="O3331" s="116">
        <v>0.29453174419293998</v>
      </c>
      <c r="P3331" s="116">
        <v>5.1681343739719998E-2</v>
      </c>
      <c r="Q3331" s="116">
        <v>101.79594476136801</v>
      </c>
      <c r="R3331" s="116">
        <v>1750</v>
      </c>
      <c r="S3331" s="116" t="s">
        <v>321</v>
      </c>
      <c r="T3331" s="116">
        <v>1750</v>
      </c>
      <c r="U3331" s="116" t="s">
        <v>333</v>
      </c>
      <c r="V3331" s="116" t="s">
        <v>332</v>
      </c>
      <c r="Z3331" s="116">
        <v>0</v>
      </c>
      <c r="AA3331" s="116">
        <v>1</v>
      </c>
      <c r="AB3331" s="116">
        <v>0.29453174419293998</v>
      </c>
      <c r="AC3331" s="116">
        <v>5.1681343739719998E-2</v>
      </c>
      <c r="AD3331" s="116">
        <v>101.795944761369</v>
      </c>
      <c r="AF3331" s="116">
        <v>-1</v>
      </c>
      <c r="AG3331" s="116">
        <v>-1</v>
      </c>
      <c r="AH3331" s="116">
        <v>-1</v>
      </c>
      <c r="AI3331" s="116">
        <v>-1</v>
      </c>
      <c r="AJ3331" s="116">
        <v>0</v>
      </c>
      <c r="AM3331" s="116" t="s">
        <v>319</v>
      </c>
      <c r="AN3331" s="116">
        <v>-1</v>
      </c>
      <c r="AQ3331" s="116">
        <v>778</v>
      </c>
      <c r="AR3331" s="116" t="s">
        <v>329</v>
      </c>
      <c r="AS3331" s="116" t="s">
        <v>250</v>
      </c>
      <c r="AT3331" s="116" t="s">
        <v>268</v>
      </c>
      <c r="AV3331" s="116">
        <v>104.312392833231</v>
      </c>
      <c r="AW3331" s="116">
        <v>8.2559565900000006E-2</v>
      </c>
    </row>
    <row r="3332" spans="1:49" x14ac:dyDescent="0.25">
      <c r="A3332" s="127">
        <v>410000</v>
      </c>
      <c r="B3332" s="127">
        <v>630000</v>
      </c>
      <c r="C3332" s="127">
        <v>630000</v>
      </c>
      <c r="D3332" s="116" t="s">
        <v>314</v>
      </c>
      <c r="E3332" s="116" t="s">
        <v>315</v>
      </c>
      <c r="F3332" s="116" t="s">
        <v>316</v>
      </c>
      <c r="G3332" s="116" t="s">
        <v>317</v>
      </c>
      <c r="H3332" s="116">
        <v>0.36</v>
      </c>
      <c r="I3332" s="116">
        <v>0.57999999999999996</v>
      </c>
      <c r="J3332" s="116" t="s">
        <v>268</v>
      </c>
      <c r="K3332" s="116">
        <v>3.67912558488E-3</v>
      </c>
      <c r="L3332" s="116">
        <v>3798.6574320606801</v>
      </c>
      <c r="M3332" s="116">
        <v>8.6797597940257099</v>
      </c>
      <c r="N3332" s="116">
        <v>1.1362121360205799</v>
      </c>
      <c r="O3332" s="116">
        <v>3.1933926328839998E-2</v>
      </c>
      <c r="P3332" s="116">
        <v>4.1802671394800001E-3</v>
      </c>
      <c r="Q3332" s="116">
        <v>13.975737746504199</v>
      </c>
      <c r="R3332" s="116">
        <v>1210</v>
      </c>
      <c r="S3332" s="116" t="s">
        <v>318</v>
      </c>
      <c r="T3332" s="116">
        <v>1210</v>
      </c>
      <c r="U3332" s="116" t="s">
        <v>268</v>
      </c>
      <c r="V3332" s="116" t="s">
        <v>268</v>
      </c>
      <c r="Z3332" s="116">
        <v>0</v>
      </c>
      <c r="AA3332" s="116">
        <v>1</v>
      </c>
      <c r="AB3332" s="116">
        <v>3.1933926328839998E-2</v>
      </c>
      <c r="AC3332" s="116">
        <v>4.1802671394800001E-3</v>
      </c>
      <c r="AD3332" s="116">
        <v>13.975737746503601</v>
      </c>
      <c r="AF3332" s="116">
        <v>-1</v>
      </c>
      <c r="AG3332" s="116">
        <v>-1</v>
      </c>
      <c r="AH3332" s="116">
        <v>-1</v>
      </c>
      <c r="AI3332" s="116">
        <v>-1</v>
      </c>
      <c r="AJ3332" s="116">
        <v>0</v>
      </c>
      <c r="AM3332" s="116" t="s">
        <v>319</v>
      </c>
      <c r="AN3332" s="116">
        <v>-1</v>
      </c>
      <c r="AQ3332" s="116">
        <v>778</v>
      </c>
      <c r="AR3332" s="116" t="s">
        <v>329</v>
      </c>
      <c r="AS3332" s="116" t="s">
        <v>250</v>
      </c>
      <c r="AT3332" s="116" t="s">
        <v>268</v>
      </c>
      <c r="AV3332" s="116">
        <v>71.378992774136194</v>
      </c>
      <c r="AW3332" s="116">
        <v>1.1334742700000001E-2</v>
      </c>
    </row>
    <row r="3333" spans="1:49" x14ac:dyDescent="0.25">
      <c r="A3333" s="127">
        <v>410000</v>
      </c>
      <c r="B3333" s="127">
        <v>630000</v>
      </c>
      <c r="C3333" s="127">
        <v>630000</v>
      </c>
      <c r="D3333" s="116" t="s">
        <v>314</v>
      </c>
      <c r="E3333" s="116" t="s">
        <v>315</v>
      </c>
      <c r="F3333" s="116" t="s">
        <v>316</v>
      </c>
      <c r="G3333" s="116" t="s">
        <v>317</v>
      </c>
      <c r="H3333" s="116">
        <v>0.36</v>
      </c>
      <c r="I3333" s="116">
        <v>0.57999999999999996</v>
      </c>
      <c r="J3333" s="116" t="s">
        <v>268</v>
      </c>
      <c r="K3333" s="116">
        <v>8.542390353538E-2</v>
      </c>
      <c r="L3333" s="116">
        <v>3798.6574320606801</v>
      </c>
      <c r="M3333" s="116">
        <v>8.6797597940257099</v>
      </c>
      <c r="N3333" s="116">
        <v>1.1362121360205799</v>
      </c>
      <c r="O3333" s="116">
        <v>0.74145896335514005</v>
      </c>
      <c r="P3333" s="116">
        <v>9.7059675903149997E-2</v>
      </c>
      <c r="Q3333" s="116">
        <v>324.496146040317</v>
      </c>
      <c r="R3333" s="116">
        <v>1750</v>
      </c>
      <c r="S3333" s="116" t="s">
        <v>321</v>
      </c>
      <c r="T3333" s="116">
        <v>1750</v>
      </c>
      <c r="U3333" s="116" t="s">
        <v>268</v>
      </c>
      <c r="V3333" s="116" t="s">
        <v>268</v>
      </c>
      <c r="Z3333" s="116">
        <v>0</v>
      </c>
      <c r="AA3333" s="116">
        <v>1</v>
      </c>
      <c r="AB3333" s="116">
        <v>0.74145896335514005</v>
      </c>
      <c r="AC3333" s="116">
        <v>9.7059675903149997E-2</v>
      </c>
      <c r="AD3333" s="116">
        <v>324.496146040317</v>
      </c>
      <c r="AF3333" s="116">
        <v>-1</v>
      </c>
      <c r="AG3333" s="116">
        <v>-1</v>
      </c>
      <c r="AH3333" s="116">
        <v>-1</v>
      </c>
      <c r="AI3333" s="116">
        <v>-1</v>
      </c>
      <c r="AJ3333" s="116">
        <v>0</v>
      </c>
      <c r="AM3333" s="116" t="s">
        <v>319</v>
      </c>
      <c r="AN3333" s="116">
        <v>-1</v>
      </c>
      <c r="AQ3333" s="116">
        <v>778</v>
      </c>
      <c r="AR3333" s="116" t="s">
        <v>329</v>
      </c>
      <c r="AS3333" s="116" t="s">
        <v>250</v>
      </c>
      <c r="AT3333" s="116" t="s">
        <v>268</v>
      </c>
      <c r="AV3333" s="116">
        <v>113.598679801835</v>
      </c>
      <c r="AW3333" s="116">
        <v>0.26317611200000002</v>
      </c>
    </row>
    <row r="3334" spans="1:49" x14ac:dyDescent="0.25">
      <c r="A3334" s="127">
        <v>410000</v>
      </c>
      <c r="B3334" s="127">
        <v>630000</v>
      </c>
      <c r="C3334" s="127">
        <v>630000</v>
      </c>
      <c r="D3334" s="116" t="s">
        <v>314</v>
      </c>
      <c r="E3334" s="116" t="s">
        <v>315</v>
      </c>
      <c r="F3334" s="116" t="s">
        <v>316</v>
      </c>
      <c r="G3334" s="116" t="s">
        <v>317</v>
      </c>
      <c r="H3334" s="116">
        <v>0.36</v>
      </c>
      <c r="I3334" s="116">
        <v>0.57999999999999996</v>
      </c>
      <c r="J3334" s="116" t="s">
        <v>332</v>
      </c>
      <c r="K3334" s="116">
        <v>0.120395102213</v>
      </c>
      <c r="L3334" s="116">
        <v>3798.6574320606801</v>
      </c>
      <c r="M3334" s="116">
        <v>8.6797597940257099</v>
      </c>
      <c r="N3334" s="116">
        <v>1.1362121360205799</v>
      </c>
      <c r="O3334" s="116">
        <v>1.0450005675860199</v>
      </c>
      <c r="P3334" s="116">
        <v>0.13679437625185001</v>
      </c>
      <c r="Q3334" s="116">
        <v>457.33974980512198</v>
      </c>
      <c r="R3334" s="116">
        <v>1750</v>
      </c>
      <c r="S3334" s="116" t="s">
        <v>321</v>
      </c>
      <c r="T3334" s="116">
        <v>1750</v>
      </c>
      <c r="U3334" s="116" t="s">
        <v>333</v>
      </c>
      <c r="V3334" s="116" t="s">
        <v>332</v>
      </c>
      <c r="Z3334" s="116">
        <v>0</v>
      </c>
      <c r="AA3334" s="116">
        <v>1</v>
      </c>
      <c r="AB3334" s="116">
        <v>1.0450005675860199</v>
      </c>
      <c r="AC3334" s="116">
        <v>0.13679437625185001</v>
      </c>
      <c r="AD3334" s="116">
        <v>2008.19958344051</v>
      </c>
      <c r="AF3334" s="116">
        <v>-1</v>
      </c>
      <c r="AG3334" s="116">
        <v>-1</v>
      </c>
      <c r="AH3334" s="116">
        <v>-1</v>
      </c>
      <c r="AI3334" s="116">
        <v>-1</v>
      </c>
      <c r="AJ3334" s="116">
        <v>0</v>
      </c>
      <c r="AM3334" s="116" t="s">
        <v>319</v>
      </c>
      <c r="AN3334" s="116">
        <v>-1</v>
      </c>
      <c r="AQ3334" s="116">
        <v>778</v>
      </c>
      <c r="AR3334" s="116" t="s">
        <v>329</v>
      </c>
      <c r="AS3334" s="116" t="s">
        <v>250</v>
      </c>
      <c r="AT3334" s="116" t="s">
        <v>268</v>
      </c>
      <c r="AV3334" s="116">
        <v>119.523546007143</v>
      </c>
      <c r="AW3334" s="116">
        <v>1.6287101244</v>
      </c>
    </row>
    <row r="3335" spans="1:49" x14ac:dyDescent="0.25">
      <c r="A3335" s="127">
        <v>410000</v>
      </c>
      <c r="B3335" s="127">
        <v>640000</v>
      </c>
      <c r="C3335" s="127">
        <v>640000</v>
      </c>
      <c r="D3335" s="116" t="s">
        <v>314</v>
      </c>
      <c r="E3335" s="116" t="s">
        <v>315</v>
      </c>
      <c r="F3335" s="116" t="s">
        <v>316</v>
      </c>
      <c r="G3335" s="116" t="s">
        <v>317</v>
      </c>
      <c r="H3335" s="116">
        <v>0.36</v>
      </c>
      <c r="I3335" s="116">
        <v>0.57999999999999996</v>
      </c>
      <c r="J3335" s="116" t="s">
        <v>332</v>
      </c>
      <c r="K3335" s="116">
        <v>0.17000737835383001</v>
      </c>
      <c r="L3335" s="116">
        <v>3819.1151632624001</v>
      </c>
      <c r="M3335" s="116">
        <v>10.4707659222657</v>
      </c>
      <c r="N3335" s="116">
        <v>1.79586574358122</v>
      </c>
      <c r="O3335" s="116">
        <v>1.7801074638010199</v>
      </c>
      <c r="P3335" s="116">
        <v>0.30531042694169003</v>
      </c>
      <c r="Q3335" s="116">
        <v>649.27775653760102</v>
      </c>
      <c r="R3335" s="116">
        <v>1210</v>
      </c>
      <c r="S3335" s="116" t="s">
        <v>318</v>
      </c>
      <c r="T3335" s="116">
        <v>1210</v>
      </c>
      <c r="U3335" s="116" t="s">
        <v>333</v>
      </c>
      <c r="V3335" s="116" t="s">
        <v>332</v>
      </c>
      <c r="Z3335" s="116">
        <v>0</v>
      </c>
      <c r="AA3335" s="116">
        <v>1</v>
      </c>
      <c r="AB3335" s="116">
        <v>1.7801074638010199</v>
      </c>
      <c r="AC3335" s="116">
        <v>0.30531042694169003</v>
      </c>
      <c r="AD3335" s="116">
        <v>699.94798605818005</v>
      </c>
      <c r="AF3335" s="116">
        <v>-1</v>
      </c>
      <c r="AG3335" s="116">
        <v>-1</v>
      </c>
      <c r="AH3335" s="116">
        <v>-1</v>
      </c>
      <c r="AI3335" s="116">
        <v>-1</v>
      </c>
      <c r="AJ3335" s="116">
        <v>0</v>
      </c>
      <c r="AM3335" s="116" t="s">
        <v>319</v>
      </c>
      <c r="AN3335" s="116">
        <v>-1</v>
      </c>
      <c r="AQ3335" s="116">
        <v>778</v>
      </c>
      <c r="AR3335" s="116" t="s">
        <v>329</v>
      </c>
      <c r="AS3335" s="116" t="s">
        <v>250</v>
      </c>
      <c r="AT3335" s="116" t="s">
        <v>268</v>
      </c>
      <c r="AV3335" s="116">
        <v>152.36362891357601</v>
      </c>
      <c r="AW3335" s="116">
        <v>0.56767882079999998</v>
      </c>
    </row>
    <row r="3336" spans="1:49" x14ac:dyDescent="0.25">
      <c r="A3336" s="127">
        <v>410000</v>
      </c>
      <c r="B3336" s="127">
        <v>640000</v>
      </c>
      <c r="C3336" s="127">
        <v>640000</v>
      </c>
      <c r="D3336" s="116" t="s">
        <v>314</v>
      </c>
      <c r="E3336" s="116" t="s">
        <v>315</v>
      </c>
      <c r="F3336" s="116" t="s">
        <v>316</v>
      </c>
      <c r="G3336" s="116" t="s">
        <v>317</v>
      </c>
      <c r="H3336" s="116">
        <v>0.36</v>
      </c>
      <c r="I3336" s="116">
        <v>0.57999999999999996</v>
      </c>
      <c r="J3336" s="116" t="s">
        <v>332</v>
      </c>
      <c r="K3336" s="116">
        <v>0.15476477436343999</v>
      </c>
      <c r="L3336" s="116">
        <v>3819.1151632624001</v>
      </c>
      <c r="M3336" s="116">
        <v>10.4707659222657</v>
      </c>
      <c r="N3336" s="116">
        <v>1.79586574358122</v>
      </c>
      <c r="O3336" s="116">
        <v>1.62050572537188</v>
      </c>
      <c r="P3336" s="116">
        <v>0.27793675659237999</v>
      </c>
      <c r="Q3336" s="116">
        <v>591.06449651031005</v>
      </c>
      <c r="R3336" s="116">
        <v>1310</v>
      </c>
      <c r="S3336" s="116" t="s">
        <v>318</v>
      </c>
      <c r="T3336" s="116">
        <v>1310</v>
      </c>
      <c r="U3336" s="116" t="s">
        <v>333</v>
      </c>
      <c r="V3336" s="116" t="s">
        <v>332</v>
      </c>
      <c r="Z3336" s="116">
        <v>0</v>
      </c>
      <c r="AA3336" s="116">
        <v>1</v>
      </c>
      <c r="AB3336" s="116">
        <v>1.62050572537188</v>
      </c>
      <c r="AC3336" s="116">
        <v>0.27793675659237999</v>
      </c>
      <c r="AD3336" s="116">
        <v>984.22575602901702</v>
      </c>
      <c r="AF3336" s="116">
        <v>-1</v>
      </c>
      <c r="AG3336" s="116">
        <v>-1</v>
      </c>
      <c r="AH3336" s="116">
        <v>-1</v>
      </c>
      <c r="AI3336" s="116">
        <v>-1</v>
      </c>
      <c r="AJ3336" s="116">
        <v>0</v>
      </c>
      <c r="AM3336" s="116" t="s">
        <v>319</v>
      </c>
      <c r="AN3336" s="116">
        <v>-1</v>
      </c>
      <c r="AQ3336" s="116">
        <v>778</v>
      </c>
      <c r="AR3336" s="116" t="s">
        <v>329</v>
      </c>
      <c r="AS3336" s="116" t="s">
        <v>250</v>
      </c>
      <c r="AT3336" s="116" t="s">
        <v>268</v>
      </c>
      <c r="AV3336" s="116">
        <v>117.157666337313</v>
      </c>
      <c r="AW3336" s="116">
        <v>0.79823662289999997</v>
      </c>
    </row>
    <row r="3337" spans="1:49" x14ac:dyDescent="0.25">
      <c r="A3337" s="127">
        <v>410000</v>
      </c>
      <c r="B3337" s="127">
        <v>640000</v>
      </c>
      <c r="C3337" s="127">
        <v>640000</v>
      </c>
      <c r="D3337" s="116" t="s">
        <v>314</v>
      </c>
      <c r="E3337" s="116" t="s">
        <v>315</v>
      </c>
      <c r="F3337" s="116" t="s">
        <v>316</v>
      </c>
      <c r="G3337" s="116" t="s">
        <v>317</v>
      </c>
      <c r="H3337" s="116">
        <v>0.36</v>
      </c>
      <c r="I3337" s="116">
        <v>0.57999999999999996</v>
      </c>
      <c r="J3337" s="116" t="s">
        <v>332</v>
      </c>
      <c r="K3337" s="116">
        <v>0.15931114308673999</v>
      </c>
      <c r="L3337" s="116">
        <v>3819.1151632624001</v>
      </c>
      <c r="M3337" s="116">
        <v>10.4707659222657</v>
      </c>
      <c r="N3337" s="116">
        <v>1.79586574358122</v>
      </c>
      <c r="O3337" s="116">
        <v>1.66810968806988</v>
      </c>
      <c r="P3337" s="116">
        <v>0.28610142444025</v>
      </c>
      <c r="Q3337" s="116">
        <v>608.42760223925495</v>
      </c>
      <c r="R3337" s="116">
        <v>1750</v>
      </c>
      <c r="S3337" s="116" t="s">
        <v>321</v>
      </c>
      <c r="T3337" s="116">
        <v>1750</v>
      </c>
      <c r="U3337" s="116" t="s">
        <v>333</v>
      </c>
      <c r="V3337" s="116" t="s">
        <v>332</v>
      </c>
      <c r="Z3337" s="116">
        <v>0</v>
      </c>
      <c r="AA3337" s="116">
        <v>1</v>
      </c>
      <c r="AB3337" s="116">
        <v>1.66810968806988</v>
      </c>
      <c r="AC3337" s="116">
        <v>0.28610142444025</v>
      </c>
      <c r="AD3337" s="116">
        <v>675.13605267210005</v>
      </c>
      <c r="AF3337" s="116">
        <v>-1</v>
      </c>
      <c r="AG3337" s="116">
        <v>-1</v>
      </c>
      <c r="AH3337" s="116">
        <v>-1</v>
      </c>
      <c r="AI3337" s="116">
        <v>-1</v>
      </c>
      <c r="AJ3337" s="116">
        <v>0</v>
      </c>
      <c r="AM3337" s="116" t="s">
        <v>319</v>
      </c>
      <c r="AN3337" s="116">
        <v>-1</v>
      </c>
      <c r="AQ3337" s="116">
        <v>778</v>
      </c>
      <c r="AR3337" s="116" t="s">
        <v>329</v>
      </c>
      <c r="AS3337" s="116" t="s">
        <v>250</v>
      </c>
      <c r="AT3337" s="116" t="s">
        <v>268</v>
      </c>
      <c r="AV3337" s="116">
        <v>125.807613079022</v>
      </c>
      <c r="AW3337" s="116">
        <v>0.5475555983</v>
      </c>
    </row>
    <row r="3338" spans="1:49" x14ac:dyDescent="0.25">
      <c r="A3338" s="127">
        <v>420000</v>
      </c>
      <c r="B3338" s="127">
        <v>670000</v>
      </c>
      <c r="C3338" s="127">
        <v>670000</v>
      </c>
      <c r="D3338" s="116" t="s">
        <v>314</v>
      </c>
      <c r="E3338" s="116" t="s">
        <v>315</v>
      </c>
      <c r="F3338" s="116" t="s">
        <v>316</v>
      </c>
      <c r="G3338" s="116" t="s">
        <v>317</v>
      </c>
      <c r="H3338" s="116">
        <v>0.36</v>
      </c>
      <c r="I3338" s="116">
        <v>0.57999999999999996</v>
      </c>
      <c r="J3338" s="116" t="s">
        <v>332</v>
      </c>
      <c r="K3338" s="116">
        <v>6.5017060953179995E-2</v>
      </c>
      <c r="L3338" s="116">
        <v>3780.8337031525002</v>
      </c>
      <c r="M3338" s="116">
        <v>8.55446640021351</v>
      </c>
      <c r="N3338" s="116">
        <v>1.12173167322033</v>
      </c>
      <c r="O3338" s="116">
        <v>0.55618626336468002</v>
      </c>
      <c r="P3338" s="116">
        <v>7.293169657088E-2</v>
      </c>
      <c r="Q3338" s="116">
        <v>245.81869533173301</v>
      </c>
      <c r="R3338" s="116">
        <v>1750</v>
      </c>
      <c r="S3338" s="116" t="s">
        <v>321</v>
      </c>
      <c r="T3338" s="116">
        <v>1750</v>
      </c>
      <c r="U3338" s="116" t="s">
        <v>333</v>
      </c>
      <c r="V3338" s="116" t="s">
        <v>332</v>
      </c>
      <c r="Z3338" s="116">
        <v>0</v>
      </c>
      <c r="AA3338" s="116">
        <v>1</v>
      </c>
      <c r="AB3338" s="116">
        <v>0.55618626336468002</v>
      </c>
      <c r="AC3338" s="116">
        <v>7.293169657088E-2</v>
      </c>
      <c r="AD3338" s="116">
        <v>2335.66088663858</v>
      </c>
      <c r="AF3338" s="116">
        <v>-1</v>
      </c>
      <c r="AG3338" s="116">
        <v>-1</v>
      </c>
      <c r="AH3338" s="116">
        <v>-1</v>
      </c>
      <c r="AI3338" s="116">
        <v>-1</v>
      </c>
      <c r="AJ3338" s="116">
        <v>0</v>
      </c>
      <c r="AM3338" s="116" t="s">
        <v>319</v>
      </c>
      <c r="AN3338" s="116">
        <v>-1</v>
      </c>
      <c r="AQ3338" s="116">
        <v>778</v>
      </c>
      <c r="AR3338" s="116" t="s">
        <v>329</v>
      </c>
      <c r="AS3338" s="116" t="s">
        <v>250</v>
      </c>
      <c r="AT3338" s="116" t="s">
        <v>268</v>
      </c>
      <c r="AV3338" s="116">
        <v>110.5401114102</v>
      </c>
      <c r="AW3338" s="116">
        <v>1.8942910678</v>
      </c>
    </row>
    <row r="3339" spans="1:49" x14ac:dyDescent="0.25">
      <c r="A3339" s="127">
        <v>430000</v>
      </c>
      <c r="B3339" s="127">
        <v>700000</v>
      </c>
      <c r="C3339" s="127">
        <v>700000</v>
      </c>
      <c r="D3339" s="116" t="s">
        <v>314</v>
      </c>
      <c r="E3339" s="116" t="s">
        <v>315</v>
      </c>
      <c r="F3339" s="116" t="s">
        <v>316</v>
      </c>
      <c r="G3339" s="116" t="s">
        <v>317</v>
      </c>
      <c r="H3339" s="116">
        <v>0.36</v>
      </c>
      <c r="I3339" s="116">
        <v>0.57999999999999996</v>
      </c>
      <c r="J3339" s="116" t="s">
        <v>268</v>
      </c>
      <c r="K3339" s="116">
        <v>7.1988421205579994E-2</v>
      </c>
      <c r="L3339" s="116">
        <v>3831.01206627694</v>
      </c>
      <c r="M3339" s="116">
        <v>9.23144346699865</v>
      </c>
      <c r="N3339" s="116">
        <v>1.3145281526022601</v>
      </c>
      <c r="O3339" s="116">
        <v>0.66455704063783005</v>
      </c>
      <c r="P3339" s="116">
        <v>9.4630806336129997E-2</v>
      </c>
      <c r="Q3339" s="116">
        <v>275.78851027081902</v>
      </c>
      <c r="R3339" s="116">
        <v>1210</v>
      </c>
      <c r="S3339" s="116" t="s">
        <v>318</v>
      </c>
      <c r="T3339" s="116">
        <v>1210</v>
      </c>
      <c r="U3339" s="116" t="s">
        <v>268</v>
      </c>
      <c r="V3339" s="116" t="s">
        <v>268</v>
      </c>
      <c r="Z3339" s="116">
        <v>0</v>
      </c>
      <c r="AA3339" s="116">
        <v>1</v>
      </c>
      <c r="AB3339" s="116">
        <v>0.66455704063783005</v>
      </c>
      <c r="AC3339" s="116">
        <v>9.4630806336129997E-2</v>
      </c>
      <c r="AD3339" s="116">
        <v>633.42372977869502</v>
      </c>
      <c r="AF3339" s="116">
        <v>-1</v>
      </c>
      <c r="AG3339" s="116">
        <v>-1</v>
      </c>
      <c r="AH3339" s="116">
        <v>-1</v>
      </c>
      <c r="AI3339" s="116">
        <v>-1</v>
      </c>
      <c r="AJ3339" s="116">
        <v>0</v>
      </c>
      <c r="AM3339" s="116" t="s">
        <v>319</v>
      </c>
      <c r="AN3339" s="116">
        <v>-1</v>
      </c>
      <c r="AQ3339" s="116">
        <v>778</v>
      </c>
      <c r="AR3339" s="116" t="s">
        <v>329</v>
      </c>
      <c r="AS3339" s="116" t="s">
        <v>250</v>
      </c>
      <c r="AT3339" s="116" t="s">
        <v>268</v>
      </c>
      <c r="AV3339" s="116">
        <v>81.1500389161952</v>
      </c>
      <c r="AW3339" s="116">
        <v>0.51372565270000004</v>
      </c>
    </row>
    <row r="3340" spans="1:49" x14ac:dyDescent="0.25">
      <c r="A3340" s="127">
        <v>430000</v>
      </c>
      <c r="B3340" s="127">
        <v>700000</v>
      </c>
      <c r="C3340" s="127">
        <v>700000</v>
      </c>
      <c r="D3340" s="116" t="s">
        <v>314</v>
      </c>
      <c r="E3340" s="116" t="s">
        <v>315</v>
      </c>
      <c r="F3340" s="116" t="s">
        <v>316</v>
      </c>
      <c r="G3340" s="116" t="s">
        <v>317</v>
      </c>
      <c r="H3340" s="116">
        <v>0.36</v>
      </c>
      <c r="I3340" s="116">
        <v>0.57999999999999996</v>
      </c>
      <c r="J3340" s="116" t="s">
        <v>268</v>
      </c>
      <c r="K3340" s="116">
        <v>2.878821573761E-2</v>
      </c>
      <c r="L3340" s="116">
        <v>3831.01206627694</v>
      </c>
      <c r="M3340" s="116">
        <v>9.23144346699865</v>
      </c>
      <c r="N3340" s="116">
        <v>1.3145281526022601</v>
      </c>
      <c r="O3340" s="116">
        <v>0.26575678609752001</v>
      </c>
      <c r="P3340" s="116">
        <v>3.7842920050269999E-2</v>
      </c>
      <c r="Q3340" s="116">
        <v>110.28800185737499</v>
      </c>
      <c r="R3340" s="116">
        <v>1750</v>
      </c>
      <c r="S3340" s="116" t="s">
        <v>321</v>
      </c>
      <c r="T3340" s="116">
        <v>1750</v>
      </c>
      <c r="U3340" s="116" t="s">
        <v>268</v>
      </c>
      <c r="V3340" s="116" t="s">
        <v>268</v>
      </c>
      <c r="Z3340" s="116">
        <v>0</v>
      </c>
      <c r="AA3340" s="116">
        <v>1</v>
      </c>
      <c r="AB3340" s="116">
        <v>0.26575678609752001</v>
      </c>
      <c r="AC3340" s="116">
        <v>3.7842920050269999E-2</v>
      </c>
      <c r="AD3340" s="116">
        <v>180.48701119085899</v>
      </c>
      <c r="AF3340" s="116">
        <v>-1</v>
      </c>
      <c r="AG3340" s="116">
        <v>-1</v>
      </c>
      <c r="AH3340" s="116">
        <v>-1</v>
      </c>
      <c r="AI3340" s="116">
        <v>-1</v>
      </c>
      <c r="AJ3340" s="116">
        <v>0</v>
      </c>
      <c r="AM3340" s="116" t="s">
        <v>319</v>
      </c>
      <c r="AN3340" s="116">
        <v>-1</v>
      </c>
      <c r="AQ3340" s="116">
        <v>778</v>
      </c>
      <c r="AR3340" s="116" t="s">
        <v>329</v>
      </c>
      <c r="AS3340" s="116" t="s">
        <v>250</v>
      </c>
      <c r="AT3340" s="116" t="s">
        <v>268</v>
      </c>
      <c r="AV3340" s="116">
        <v>43.178426627613497</v>
      </c>
      <c r="AW3340" s="116">
        <v>0.14638038210000001</v>
      </c>
    </row>
    <row r="3341" spans="1:49" x14ac:dyDescent="0.25">
      <c r="A3341" s="127">
        <v>430000</v>
      </c>
      <c r="B3341" s="127">
        <v>700000</v>
      </c>
      <c r="C3341" s="127">
        <v>700000</v>
      </c>
      <c r="D3341" s="116" t="s">
        <v>314</v>
      </c>
      <c r="E3341" s="116" t="s">
        <v>315</v>
      </c>
      <c r="F3341" s="116" t="s">
        <v>316</v>
      </c>
      <c r="G3341" s="116" t="s">
        <v>317</v>
      </c>
      <c r="H3341" s="116">
        <v>0.36</v>
      </c>
      <c r="I3341" s="116">
        <v>0.57999999999999996</v>
      </c>
      <c r="J3341" s="116" t="s">
        <v>332</v>
      </c>
      <c r="K3341" s="116">
        <v>0.20264304281496001</v>
      </c>
      <c r="L3341" s="116">
        <v>3815.5971587539002</v>
      </c>
      <c r="M3341" s="116">
        <v>10.3726692752653</v>
      </c>
      <c r="N3341" s="116">
        <v>1.7357510443583299</v>
      </c>
      <c r="O3341" s="116">
        <v>2.1019492640531099</v>
      </c>
      <c r="P3341" s="116">
        <v>0.35173787319803002</v>
      </c>
      <c r="Q3341" s="116">
        <v>773.20421840604195</v>
      </c>
      <c r="R3341" s="116">
        <v>1210</v>
      </c>
      <c r="S3341" s="116" t="s">
        <v>318</v>
      </c>
      <c r="T3341" s="116">
        <v>1210</v>
      </c>
      <c r="U3341" s="116" t="s">
        <v>333</v>
      </c>
      <c r="V3341" s="116" t="s">
        <v>332</v>
      </c>
      <c r="Z3341" s="116">
        <v>0</v>
      </c>
      <c r="AA3341" s="116">
        <v>1</v>
      </c>
      <c r="AB3341" s="116">
        <v>2.1019492640531099</v>
      </c>
      <c r="AC3341" s="116">
        <v>0.35173787319803002</v>
      </c>
      <c r="AD3341" s="116">
        <v>915.38352842203597</v>
      </c>
      <c r="AF3341" s="116">
        <v>-1</v>
      </c>
      <c r="AG3341" s="116">
        <v>-1</v>
      </c>
      <c r="AH3341" s="116">
        <v>-1</v>
      </c>
      <c r="AI3341" s="116">
        <v>-1</v>
      </c>
      <c r="AJ3341" s="116">
        <v>0</v>
      </c>
      <c r="AM3341" s="116" t="s">
        <v>319</v>
      </c>
      <c r="AN3341" s="116">
        <v>-1</v>
      </c>
      <c r="AQ3341" s="116">
        <v>778</v>
      </c>
      <c r="AR3341" s="116" t="s">
        <v>329</v>
      </c>
      <c r="AS3341" s="116" t="s">
        <v>250</v>
      </c>
      <c r="AT3341" s="116" t="s">
        <v>268</v>
      </c>
      <c r="AV3341" s="116">
        <v>179.80698587401099</v>
      </c>
      <c r="AW3341" s="116">
        <v>0.74240351049999997</v>
      </c>
    </row>
    <row r="3342" spans="1:49" x14ac:dyDescent="0.25">
      <c r="A3342" s="127">
        <v>430000</v>
      </c>
      <c r="B3342" s="127">
        <v>700000</v>
      </c>
      <c r="C3342" s="127">
        <v>700000</v>
      </c>
      <c r="D3342" s="116" t="s">
        <v>314</v>
      </c>
      <c r="E3342" s="116" t="s">
        <v>315</v>
      </c>
      <c r="F3342" s="116" t="s">
        <v>316</v>
      </c>
      <c r="G3342" s="116" t="s">
        <v>317</v>
      </c>
      <c r="H3342" s="116">
        <v>0.36</v>
      </c>
      <c r="I3342" s="116">
        <v>0.57999999999999996</v>
      </c>
      <c r="J3342" s="116" t="s">
        <v>332</v>
      </c>
      <c r="K3342" s="116">
        <v>0.12000952984032</v>
      </c>
      <c r="L3342" s="116">
        <v>3815.5971587539002</v>
      </c>
      <c r="M3342" s="116">
        <v>10.3726692752653</v>
      </c>
      <c r="N3342" s="116">
        <v>1.7357510443583299</v>
      </c>
      <c r="O3342" s="116">
        <v>1.2448191629137799</v>
      </c>
      <c r="P3342" s="116">
        <v>0.20830666675328999</v>
      </c>
      <c r="Q3342" s="116">
        <v>457.90802108213597</v>
      </c>
      <c r="R3342" s="116">
        <v>1310</v>
      </c>
      <c r="S3342" s="116" t="s">
        <v>318</v>
      </c>
      <c r="T3342" s="116">
        <v>1310</v>
      </c>
      <c r="U3342" s="116" t="s">
        <v>333</v>
      </c>
      <c r="V3342" s="116" t="s">
        <v>332</v>
      </c>
      <c r="Z3342" s="116">
        <v>0</v>
      </c>
      <c r="AA3342" s="116">
        <v>1</v>
      </c>
      <c r="AB3342" s="116">
        <v>1.2448191629137799</v>
      </c>
      <c r="AC3342" s="116">
        <v>0.20830666675328999</v>
      </c>
      <c r="AD3342" s="116">
        <v>807.25621063088204</v>
      </c>
      <c r="AF3342" s="116">
        <v>-1</v>
      </c>
      <c r="AG3342" s="116">
        <v>-1</v>
      </c>
      <c r="AH3342" s="116">
        <v>-1</v>
      </c>
      <c r="AI3342" s="116">
        <v>-1</v>
      </c>
      <c r="AJ3342" s="116">
        <v>0</v>
      </c>
      <c r="AM3342" s="116" t="s">
        <v>319</v>
      </c>
      <c r="AN3342" s="116">
        <v>-1</v>
      </c>
      <c r="AQ3342" s="116">
        <v>778</v>
      </c>
      <c r="AR3342" s="116" t="s">
        <v>329</v>
      </c>
      <c r="AS3342" s="116" t="s">
        <v>250</v>
      </c>
      <c r="AT3342" s="116" t="s">
        <v>268</v>
      </c>
      <c r="AV3342" s="116">
        <v>97.759860251128899</v>
      </c>
      <c r="AW3342" s="116">
        <v>0.65470901110000002</v>
      </c>
    </row>
    <row r="3343" spans="1:49" x14ac:dyDescent="0.25">
      <c r="A3343" s="127">
        <v>430000</v>
      </c>
      <c r="B3343" s="127">
        <v>700000</v>
      </c>
      <c r="C3343" s="127">
        <v>700000</v>
      </c>
      <c r="D3343" s="116" t="s">
        <v>314</v>
      </c>
      <c r="E3343" s="116" t="s">
        <v>315</v>
      </c>
      <c r="F3343" s="116" t="s">
        <v>316</v>
      </c>
      <c r="G3343" s="116" t="s">
        <v>317</v>
      </c>
      <c r="H3343" s="116">
        <v>0.36</v>
      </c>
      <c r="I3343" s="116">
        <v>0.57999999999999996</v>
      </c>
      <c r="J3343" s="116" t="s">
        <v>332</v>
      </c>
      <c r="K3343" s="116">
        <v>0.16207567214995999</v>
      </c>
      <c r="L3343" s="116">
        <v>3815.5971587539002</v>
      </c>
      <c r="M3343" s="116">
        <v>10.3726692752653</v>
      </c>
      <c r="N3343" s="116">
        <v>1.7357510443583299</v>
      </c>
      <c r="O3343" s="116">
        <v>1.68115734477791</v>
      </c>
      <c r="P3343" s="116">
        <v>0.28132301719936997</v>
      </c>
      <c r="Q3343" s="116">
        <v>618.41547415853199</v>
      </c>
      <c r="R3343" s="116">
        <v>1750</v>
      </c>
      <c r="S3343" s="116" t="s">
        <v>321</v>
      </c>
      <c r="T3343" s="116">
        <v>1750</v>
      </c>
      <c r="U3343" s="116" t="s">
        <v>333</v>
      </c>
      <c r="V3343" s="116" t="s">
        <v>332</v>
      </c>
      <c r="Z3343" s="116">
        <v>0</v>
      </c>
      <c r="AA3343" s="116">
        <v>1</v>
      </c>
      <c r="AB3343" s="116">
        <v>1.68115734477791</v>
      </c>
      <c r="AC3343" s="116">
        <v>0.28132301719936997</v>
      </c>
      <c r="AD3343" s="116">
        <v>634.49673603196402</v>
      </c>
      <c r="AF3343" s="116">
        <v>-1</v>
      </c>
      <c r="AG3343" s="116">
        <v>-1</v>
      </c>
      <c r="AH3343" s="116">
        <v>-1</v>
      </c>
      <c r="AI3343" s="116">
        <v>-1</v>
      </c>
      <c r="AJ3343" s="116">
        <v>0</v>
      </c>
      <c r="AM3343" s="116" t="s">
        <v>319</v>
      </c>
      <c r="AN3343" s="116">
        <v>-1</v>
      </c>
      <c r="AQ3343" s="116">
        <v>778</v>
      </c>
      <c r="AR3343" s="116" t="s">
        <v>329</v>
      </c>
      <c r="AS3343" s="116" t="s">
        <v>250</v>
      </c>
      <c r="AT3343" s="116" t="s">
        <v>268</v>
      </c>
      <c r="AV3343" s="116">
        <v>126.069650138762</v>
      </c>
      <c r="AW3343" s="116">
        <v>0.51459589299999997</v>
      </c>
    </row>
    <row r="3344" spans="1:49" x14ac:dyDescent="0.25">
      <c r="A3344" s="127">
        <v>440000</v>
      </c>
      <c r="B3344" s="127">
        <v>720000</v>
      </c>
      <c r="C3344" s="127">
        <v>720000</v>
      </c>
      <c r="D3344" s="116" t="s">
        <v>314</v>
      </c>
      <c r="E3344" s="116" t="s">
        <v>315</v>
      </c>
      <c r="F3344" s="116" t="s">
        <v>316</v>
      </c>
      <c r="G3344" s="116" t="s">
        <v>317</v>
      </c>
      <c r="H3344" s="116">
        <v>0.36</v>
      </c>
      <c r="I3344" s="116">
        <v>0.57999999999999996</v>
      </c>
      <c r="J3344" s="116" t="s">
        <v>332</v>
      </c>
      <c r="K3344" s="116">
        <v>0.15738572407203</v>
      </c>
      <c r="L3344" s="116">
        <v>3787.3990444258502</v>
      </c>
      <c r="M3344" s="116">
        <v>8.6541678795348602</v>
      </c>
      <c r="N3344" s="116">
        <v>1.1312808236696601</v>
      </c>
      <c r="O3344" s="116">
        <v>1.3620424779615501</v>
      </c>
      <c r="P3344" s="116">
        <v>0.17804745156206001</v>
      </c>
      <c r="Q3344" s="116">
        <v>596.08254095669997</v>
      </c>
      <c r="R3344" s="116">
        <v>1750</v>
      </c>
      <c r="S3344" s="116" t="s">
        <v>321</v>
      </c>
      <c r="T3344" s="116">
        <v>1750</v>
      </c>
      <c r="U3344" s="116" t="s">
        <v>333</v>
      </c>
      <c r="V3344" s="116" t="s">
        <v>332</v>
      </c>
      <c r="Z3344" s="116">
        <v>0</v>
      </c>
      <c r="AA3344" s="116">
        <v>1</v>
      </c>
      <c r="AB3344" s="116">
        <v>1.3620424779615501</v>
      </c>
      <c r="AC3344" s="116">
        <v>0.17804745156206001</v>
      </c>
      <c r="AD3344" s="116">
        <v>2339.7167147132</v>
      </c>
      <c r="AF3344" s="116">
        <v>-1</v>
      </c>
      <c r="AG3344" s="116">
        <v>-1</v>
      </c>
      <c r="AH3344" s="116">
        <v>-1</v>
      </c>
      <c r="AI3344" s="116">
        <v>-1</v>
      </c>
      <c r="AJ3344" s="116">
        <v>0</v>
      </c>
      <c r="AM3344" s="116" t="s">
        <v>319</v>
      </c>
      <c r="AN3344" s="116">
        <v>-1</v>
      </c>
      <c r="AQ3344" s="116">
        <v>778</v>
      </c>
      <c r="AR3344" s="116" t="s">
        <v>329</v>
      </c>
      <c r="AS3344" s="116" t="s">
        <v>250</v>
      </c>
      <c r="AT3344" s="116" t="s">
        <v>268</v>
      </c>
      <c r="AV3344" s="116">
        <v>125.492220117385</v>
      </c>
      <c r="AW3344" s="116">
        <v>1.8975804661</v>
      </c>
    </row>
    <row r="3345" spans="1:49" x14ac:dyDescent="0.25">
      <c r="A3345" s="127">
        <v>440000</v>
      </c>
      <c r="B3345" s="127">
        <v>740000</v>
      </c>
      <c r="C3345" s="127">
        <v>740000</v>
      </c>
      <c r="D3345" s="116" t="s">
        <v>314</v>
      </c>
      <c r="E3345" s="116" t="s">
        <v>315</v>
      </c>
      <c r="F3345" s="116" t="s">
        <v>316</v>
      </c>
      <c r="G3345" s="116" t="s">
        <v>317</v>
      </c>
      <c r="H3345" s="116">
        <v>0.36</v>
      </c>
      <c r="I3345" s="116">
        <v>0.57999999999999996</v>
      </c>
      <c r="J3345" s="116" t="s">
        <v>332</v>
      </c>
      <c r="K3345" s="116">
        <v>3.6754491724149997E-2</v>
      </c>
      <c r="L3345" s="116">
        <v>3777.5125598519198</v>
      </c>
      <c r="M3345" s="116">
        <v>8.5218182378741894</v>
      </c>
      <c r="N3345" s="116">
        <v>1.1184946324312399</v>
      </c>
      <c r="O3345" s="116">
        <v>0.31321509789868002</v>
      </c>
      <c r="P3345" s="116">
        <v>4.11097017112E-2</v>
      </c>
      <c r="Q3345" s="116">
        <v>138.84055411896099</v>
      </c>
      <c r="R3345" s="116">
        <v>1750</v>
      </c>
      <c r="S3345" s="116" t="s">
        <v>321</v>
      </c>
      <c r="T3345" s="116">
        <v>1750</v>
      </c>
      <c r="U3345" s="116" t="s">
        <v>333</v>
      </c>
      <c r="V3345" s="116" t="s">
        <v>332</v>
      </c>
      <c r="Z3345" s="116">
        <v>0</v>
      </c>
      <c r="AA3345" s="116">
        <v>1</v>
      </c>
      <c r="AB3345" s="116">
        <v>0.31321509789868002</v>
      </c>
      <c r="AC3345" s="116">
        <v>4.11097017112E-2</v>
      </c>
      <c r="AD3345" s="116">
        <v>2333.60920498724</v>
      </c>
      <c r="AF3345" s="116">
        <v>-1</v>
      </c>
      <c r="AG3345" s="116">
        <v>-1</v>
      </c>
      <c r="AH3345" s="116">
        <v>-1</v>
      </c>
      <c r="AI3345" s="116">
        <v>-1</v>
      </c>
      <c r="AJ3345" s="116">
        <v>0</v>
      </c>
      <c r="AM3345" s="116" t="s">
        <v>319</v>
      </c>
      <c r="AN3345" s="116">
        <v>-1</v>
      </c>
      <c r="AQ3345" s="116">
        <v>778</v>
      </c>
      <c r="AR3345" s="116" t="s">
        <v>329</v>
      </c>
      <c r="AS3345" s="116" t="s">
        <v>250</v>
      </c>
      <c r="AT3345" s="116" t="s">
        <v>268</v>
      </c>
      <c r="AV3345" s="116">
        <v>105.96164156919301</v>
      </c>
      <c r="AW3345" s="116">
        <v>1.8926270923999999</v>
      </c>
    </row>
    <row r="3346" spans="1:49" x14ac:dyDescent="0.25">
      <c r="A3346" s="127">
        <v>440000</v>
      </c>
      <c r="B3346" s="127">
        <v>740000</v>
      </c>
      <c r="C3346" s="127">
        <v>740000</v>
      </c>
      <c r="D3346" s="116" t="s">
        <v>314</v>
      </c>
      <c r="E3346" s="116" t="s">
        <v>315</v>
      </c>
      <c r="F3346" s="116" t="s">
        <v>316</v>
      </c>
      <c r="G3346" s="116" t="s">
        <v>317</v>
      </c>
      <c r="H3346" s="116">
        <v>0.36</v>
      </c>
      <c r="I3346" s="116">
        <v>0.57999999999999996</v>
      </c>
      <c r="J3346" s="116" t="s">
        <v>332</v>
      </c>
      <c r="K3346" s="116">
        <v>0.17278050114457</v>
      </c>
      <c r="L3346" s="116">
        <v>3787.0234427569499</v>
      </c>
      <c r="M3346" s="116">
        <v>8.6665370256356304</v>
      </c>
      <c r="N3346" s="116">
        <v>1.1323536530930101</v>
      </c>
      <c r="O3346" s="116">
        <v>1.4974086104773601</v>
      </c>
      <c r="P3346" s="116">
        <v>0.19564863165429999</v>
      </c>
      <c r="Q3346" s="116">
        <v>654.32380828581199</v>
      </c>
      <c r="R3346" s="116">
        <v>1750</v>
      </c>
      <c r="S3346" s="116" t="s">
        <v>321</v>
      </c>
      <c r="T3346" s="116">
        <v>1750</v>
      </c>
      <c r="U3346" s="116" t="s">
        <v>333</v>
      </c>
      <c r="V3346" s="116" t="s">
        <v>332</v>
      </c>
      <c r="Z3346" s="116">
        <v>0</v>
      </c>
      <c r="AA3346" s="116">
        <v>1</v>
      </c>
      <c r="AB3346" s="116">
        <v>1.4974086104773601</v>
      </c>
      <c r="AC3346" s="116">
        <v>0.19564863165429999</v>
      </c>
      <c r="AD3346" s="116">
        <v>2339.48468050882</v>
      </c>
      <c r="AF3346" s="116">
        <v>-1</v>
      </c>
      <c r="AG3346" s="116">
        <v>-1</v>
      </c>
      <c r="AH3346" s="116">
        <v>-1</v>
      </c>
      <c r="AI3346" s="116">
        <v>-1</v>
      </c>
      <c r="AJ3346" s="116">
        <v>0</v>
      </c>
      <c r="AM3346" s="116" t="s">
        <v>319</v>
      </c>
      <c r="AN3346" s="116">
        <v>-1</v>
      </c>
      <c r="AQ3346" s="116">
        <v>778</v>
      </c>
      <c r="AR3346" s="116" t="s">
        <v>329</v>
      </c>
      <c r="AS3346" s="116" t="s">
        <v>250</v>
      </c>
      <c r="AT3346" s="116" t="s">
        <v>268</v>
      </c>
      <c r="AV3346" s="116">
        <v>127.984238178105</v>
      </c>
      <c r="AW3346" s="116">
        <v>1.8973922794</v>
      </c>
    </row>
    <row r="3347" spans="1:49" x14ac:dyDescent="0.25">
      <c r="A3347" s="127">
        <v>440000</v>
      </c>
      <c r="B3347" s="127">
        <v>740000</v>
      </c>
      <c r="C3347" s="127">
        <v>740000</v>
      </c>
      <c r="D3347" s="116" t="s">
        <v>314</v>
      </c>
      <c r="E3347" s="116" t="s">
        <v>315</v>
      </c>
      <c r="F3347" s="116" t="s">
        <v>316</v>
      </c>
      <c r="G3347" s="116" t="s">
        <v>317</v>
      </c>
      <c r="H3347" s="116">
        <v>0.36</v>
      </c>
      <c r="I3347" s="116">
        <v>0.57999999999999996</v>
      </c>
      <c r="J3347" s="116" t="s">
        <v>332</v>
      </c>
      <c r="K3347" s="116">
        <v>0.14199094688729</v>
      </c>
      <c r="L3347" s="116">
        <v>3787.9127286627199</v>
      </c>
      <c r="M3347" s="116">
        <v>8.6371098585741599</v>
      </c>
      <c r="N3347" s="116">
        <v>1.12980090375925</v>
      </c>
      <c r="O3347" s="116">
        <v>1.22639140718854</v>
      </c>
      <c r="P3347" s="116">
        <v>0.1604215001189</v>
      </c>
      <c r="Q3347" s="116">
        <v>537.84931506926</v>
      </c>
      <c r="R3347" s="116">
        <v>1750</v>
      </c>
      <c r="S3347" s="116" t="s">
        <v>321</v>
      </c>
      <c r="T3347" s="116">
        <v>1750</v>
      </c>
      <c r="U3347" s="116" t="s">
        <v>333</v>
      </c>
      <c r="V3347" s="116" t="s">
        <v>332</v>
      </c>
      <c r="Z3347" s="116">
        <v>0</v>
      </c>
      <c r="AA3347" s="116">
        <v>1</v>
      </c>
      <c r="AB3347" s="116">
        <v>1.22639140718854</v>
      </c>
      <c r="AC3347" s="116">
        <v>0.1604215001189</v>
      </c>
      <c r="AD3347" s="116">
        <v>2340.0340498871901</v>
      </c>
      <c r="AF3347" s="116">
        <v>-1</v>
      </c>
      <c r="AG3347" s="116">
        <v>-1</v>
      </c>
      <c r="AH3347" s="116">
        <v>-1</v>
      </c>
      <c r="AI3347" s="116">
        <v>-1</v>
      </c>
      <c r="AJ3347" s="116">
        <v>0</v>
      </c>
      <c r="AM3347" s="116" t="s">
        <v>319</v>
      </c>
      <c r="AN3347" s="116">
        <v>-1</v>
      </c>
      <c r="AQ3347" s="116">
        <v>778</v>
      </c>
      <c r="AR3347" s="116" t="s">
        <v>329</v>
      </c>
      <c r="AS3347" s="116" t="s">
        <v>250</v>
      </c>
      <c r="AT3347" s="116" t="s">
        <v>268</v>
      </c>
      <c r="AV3347" s="116">
        <v>123.00020199516</v>
      </c>
      <c r="AW3347" s="116">
        <v>1.8978378345</v>
      </c>
    </row>
    <row r="3348" spans="1:49" x14ac:dyDescent="0.25">
      <c r="A3348" s="127">
        <v>440000</v>
      </c>
      <c r="B3348" s="127">
        <v>750000</v>
      </c>
      <c r="C3348" s="127">
        <v>750000</v>
      </c>
      <c r="D3348" s="116" t="s">
        <v>314</v>
      </c>
      <c r="E3348" s="116" t="s">
        <v>315</v>
      </c>
      <c r="F3348" s="116" t="s">
        <v>316</v>
      </c>
      <c r="G3348" s="116" t="s">
        <v>317</v>
      </c>
      <c r="H3348" s="116">
        <v>0.36</v>
      </c>
      <c r="I3348" s="116">
        <v>0.57999999999999996</v>
      </c>
      <c r="J3348" s="116" t="s">
        <v>332</v>
      </c>
      <c r="K3348" s="116">
        <v>0.20788241706258001</v>
      </c>
      <c r="L3348" s="116">
        <v>3810.7289368862698</v>
      </c>
      <c r="M3348" s="116">
        <v>10.1486958893643</v>
      </c>
      <c r="N3348" s="116">
        <v>1.6684489377316001</v>
      </c>
      <c r="O3348" s="116">
        <v>2.1097354315141601</v>
      </c>
      <c r="P3348" s="116">
        <v>0.34684119792113999</v>
      </c>
      <c r="Q3348" s="116">
        <v>792.18354217024603</v>
      </c>
      <c r="R3348" s="116">
        <v>1210</v>
      </c>
      <c r="S3348" s="116" t="s">
        <v>318</v>
      </c>
      <c r="T3348" s="116">
        <v>1210</v>
      </c>
      <c r="U3348" s="116" t="s">
        <v>333</v>
      </c>
      <c r="V3348" s="116" t="s">
        <v>332</v>
      </c>
      <c r="Z3348" s="116">
        <v>0</v>
      </c>
      <c r="AA3348" s="116">
        <v>1</v>
      </c>
      <c r="AB3348" s="116">
        <v>2.1097354315141601</v>
      </c>
      <c r="AC3348" s="116">
        <v>0.34684119792113999</v>
      </c>
      <c r="AD3348" s="116">
        <v>898.47876880151205</v>
      </c>
      <c r="AF3348" s="116">
        <v>-1</v>
      </c>
      <c r="AG3348" s="116">
        <v>-1</v>
      </c>
      <c r="AH3348" s="116">
        <v>-1</v>
      </c>
      <c r="AI3348" s="116">
        <v>-1</v>
      </c>
      <c r="AJ3348" s="116">
        <v>0</v>
      </c>
      <c r="AM3348" s="116" t="s">
        <v>319</v>
      </c>
      <c r="AN3348" s="116">
        <v>-1</v>
      </c>
      <c r="AQ3348" s="116">
        <v>778</v>
      </c>
      <c r="AR3348" s="116" t="s">
        <v>329</v>
      </c>
      <c r="AS3348" s="116" t="s">
        <v>250</v>
      </c>
      <c r="AT3348" s="116" t="s">
        <v>268</v>
      </c>
      <c r="AV3348" s="116">
        <v>153.61002767077599</v>
      </c>
      <c r="AW3348" s="116">
        <v>0.72869324310000005</v>
      </c>
    </row>
    <row r="3349" spans="1:49" x14ac:dyDescent="0.25">
      <c r="A3349" s="127">
        <v>440000</v>
      </c>
      <c r="B3349" s="127">
        <v>750000</v>
      </c>
      <c r="C3349" s="127">
        <v>750000</v>
      </c>
      <c r="D3349" s="116" t="s">
        <v>314</v>
      </c>
      <c r="E3349" s="116" t="s">
        <v>315</v>
      </c>
      <c r="F3349" s="116" t="s">
        <v>316</v>
      </c>
      <c r="G3349" s="116" t="s">
        <v>317</v>
      </c>
      <c r="H3349" s="116">
        <v>0.36</v>
      </c>
      <c r="I3349" s="116">
        <v>0.57999999999999996</v>
      </c>
      <c r="J3349" s="116" t="s">
        <v>332</v>
      </c>
      <c r="K3349" s="116">
        <v>6.7490476026389995E-2</v>
      </c>
      <c r="L3349" s="116">
        <v>3810.7289368862698</v>
      </c>
      <c r="M3349" s="116">
        <v>10.1486958893643</v>
      </c>
      <c r="N3349" s="116">
        <v>1.6684489377316001</v>
      </c>
      <c r="O3349" s="116">
        <v>0.68494031662035004</v>
      </c>
      <c r="P3349" s="116">
        <v>0.11260441303323999</v>
      </c>
      <c r="Q3349" s="116">
        <v>257.18790995802402</v>
      </c>
      <c r="R3349" s="116">
        <v>1310</v>
      </c>
      <c r="S3349" s="116" t="s">
        <v>318</v>
      </c>
      <c r="T3349" s="116">
        <v>1310</v>
      </c>
      <c r="U3349" s="116" t="s">
        <v>333</v>
      </c>
      <c r="V3349" s="116" t="s">
        <v>332</v>
      </c>
      <c r="Z3349" s="116">
        <v>0</v>
      </c>
      <c r="AA3349" s="116">
        <v>1</v>
      </c>
      <c r="AB3349" s="116">
        <v>0.68494031662035004</v>
      </c>
      <c r="AC3349" s="116">
        <v>0.11260441303323999</v>
      </c>
      <c r="AD3349" s="116">
        <v>388.57814166457899</v>
      </c>
      <c r="AF3349" s="116">
        <v>-1</v>
      </c>
      <c r="AG3349" s="116">
        <v>-1</v>
      </c>
      <c r="AH3349" s="116">
        <v>-1</v>
      </c>
      <c r="AI3349" s="116">
        <v>-1</v>
      </c>
      <c r="AJ3349" s="116">
        <v>0</v>
      </c>
      <c r="AM3349" s="116" t="s">
        <v>319</v>
      </c>
      <c r="AN3349" s="116">
        <v>-1</v>
      </c>
      <c r="AQ3349" s="116">
        <v>778</v>
      </c>
      <c r="AR3349" s="116" t="s">
        <v>329</v>
      </c>
      <c r="AS3349" s="116" t="s">
        <v>250</v>
      </c>
      <c r="AT3349" s="116" t="s">
        <v>268</v>
      </c>
      <c r="AV3349" s="116">
        <v>66.730997452363695</v>
      </c>
      <c r="AW3349" s="116">
        <v>0.31514853339999999</v>
      </c>
    </row>
    <row r="3350" spans="1:49" x14ac:dyDescent="0.25">
      <c r="A3350" s="127">
        <v>440000</v>
      </c>
      <c r="B3350" s="127">
        <v>750000</v>
      </c>
      <c r="C3350" s="127">
        <v>750000</v>
      </c>
      <c r="D3350" s="116" t="s">
        <v>314</v>
      </c>
      <c r="E3350" s="116" t="s">
        <v>315</v>
      </c>
      <c r="F3350" s="116" t="s">
        <v>316</v>
      </c>
      <c r="G3350" s="116" t="s">
        <v>317</v>
      </c>
      <c r="H3350" s="116">
        <v>0.36</v>
      </c>
      <c r="I3350" s="116">
        <v>0.57999999999999996</v>
      </c>
      <c r="J3350" s="116" t="s">
        <v>332</v>
      </c>
      <c r="K3350" s="116">
        <v>5.3638331409950002E-2</v>
      </c>
      <c r="L3350" s="116">
        <v>3810.7289368862698</v>
      </c>
      <c r="M3350" s="116">
        <v>10.1486958893643</v>
      </c>
      <c r="N3350" s="116">
        <v>1.6684489377316001</v>
      </c>
      <c r="O3350" s="116">
        <v>0.54435911349257005</v>
      </c>
      <c r="P3350" s="116">
        <v>8.9492817062630001E-2</v>
      </c>
      <c r="Q3350" s="116">
        <v>204.40114163021099</v>
      </c>
      <c r="R3350" s="116">
        <v>1310</v>
      </c>
      <c r="S3350" s="116" t="s">
        <v>318</v>
      </c>
      <c r="T3350" s="116">
        <v>1310</v>
      </c>
      <c r="U3350" s="116" t="s">
        <v>333</v>
      </c>
      <c r="V3350" s="116" t="s">
        <v>332</v>
      </c>
      <c r="Z3350" s="116">
        <v>0</v>
      </c>
      <c r="AA3350" s="116">
        <v>1</v>
      </c>
      <c r="AB3350" s="116">
        <v>0.54435911349257005</v>
      </c>
      <c r="AC3350" s="116">
        <v>8.9492817062630001E-2</v>
      </c>
      <c r="AD3350" s="116">
        <v>313.48561525912999</v>
      </c>
      <c r="AF3350" s="116">
        <v>-1</v>
      </c>
      <c r="AG3350" s="116">
        <v>-1</v>
      </c>
      <c r="AH3350" s="116">
        <v>-1</v>
      </c>
      <c r="AI3350" s="116">
        <v>-1</v>
      </c>
      <c r="AJ3350" s="116">
        <v>0</v>
      </c>
      <c r="AM3350" s="116" t="s">
        <v>319</v>
      </c>
      <c r="AN3350" s="116">
        <v>-1</v>
      </c>
      <c r="AQ3350" s="116">
        <v>778</v>
      </c>
      <c r="AR3350" s="116" t="s">
        <v>329</v>
      </c>
      <c r="AS3350" s="116" t="s">
        <v>250</v>
      </c>
      <c r="AT3350" s="116" t="s">
        <v>268</v>
      </c>
      <c r="AV3350" s="116">
        <v>58.956438986187997</v>
      </c>
      <c r="AW3350" s="116">
        <v>0.25424624109999999</v>
      </c>
    </row>
    <row r="3351" spans="1:49" x14ac:dyDescent="0.25">
      <c r="A3351" s="127">
        <v>440000</v>
      </c>
      <c r="B3351" s="127">
        <v>750000</v>
      </c>
      <c r="C3351" s="127">
        <v>750000</v>
      </c>
      <c r="D3351" s="116" t="s">
        <v>314</v>
      </c>
      <c r="E3351" s="116" t="s">
        <v>315</v>
      </c>
      <c r="F3351" s="116" t="s">
        <v>316</v>
      </c>
      <c r="G3351" s="116" t="s">
        <v>317</v>
      </c>
      <c r="H3351" s="116">
        <v>0.36</v>
      </c>
      <c r="I3351" s="116">
        <v>0.57999999999999996</v>
      </c>
      <c r="J3351" s="116" t="s">
        <v>332</v>
      </c>
      <c r="K3351" s="116">
        <v>0.15317606511507001</v>
      </c>
      <c r="L3351" s="116">
        <v>3810.7289368862698</v>
      </c>
      <c r="M3351" s="116">
        <v>10.1486958893643</v>
      </c>
      <c r="N3351" s="116">
        <v>1.6684489377316001</v>
      </c>
      <c r="O3351" s="116">
        <v>1.5545373023824001</v>
      </c>
      <c r="P3351" s="116">
        <v>0.25556644312714999</v>
      </c>
      <c r="Q3351" s="116">
        <v>583.71246377240402</v>
      </c>
      <c r="R3351" s="116">
        <v>1750</v>
      </c>
      <c r="S3351" s="116" t="s">
        <v>321</v>
      </c>
      <c r="T3351" s="116">
        <v>1750</v>
      </c>
      <c r="U3351" s="116" t="s">
        <v>333</v>
      </c>
      <c r="V3351" s="116" t="s">
        <v>332</v>
      </c>
      <c r="Z3351" s="116">
        <v>0</v>
      </c>
      <c r="AA3351" s="116">
        <v>1</v>
      </c>
      <c r="AB3351" s="116">
        <v>1.5545373023824001</v>
      </c>
      <c r="AC3351" s="116">
        <v>0.25556644312714999</v>
      </c>
      <c r="AD3351" s="116">
        <v>753.58611000427095</v>
      </c>
      <c r="AF3351" s="116">
        <v>-1</v>
      </c>
      <c r="AG3351" s="116">
        <v>-1</v>
      </c>
      <c r="AH3351" s="116">
        <v>-1</v>
      </c>
      <c r="AI3351" s="116">
        <v>-1</v>
      </c>
      <c r="AJ3351" s="116">
        <v>0</v>
      </c>
      <c r="AM3351" s="116" t="s">
        <v>319</v>
      </c>
      <c r="AN3351" s="116">
        <v>-1</v>
      </c>
      <c r="AQ3351" s="116">
        <v>778</v>
      </c>
      <c r="AR3351" s="116" t="s">
        <v>329</v>
      </c>
      <c r="AS3351" s="116" t="s">
        <v>250</v>
      </c>
      <c r="AT3351" s="116" t="s">
        <v>268</v>
      </c>
      <c r="AV3351" s="116">
        <v>124.814485648662</v>
      </c>
      <c r="AW3351" s="116">
        <v>0.61118094889999997</v>
      </c>
    </row>
    <row r="3352" spans="1:49" x14ac:dyDescent="0.25">
      <c r="A3352" s="127">
        <v>440000</v>
      </c>
      <c r="B3352" s="127">
        <v>760000</v>
      </c>
      <c r="C3352" s="127">
        <v>760000</v>
      </c>
      <c r="D3352" s="116" t="s">
        <v>314</v>
      </c>
      <c r="E3352" s="116" t="s">
        <v>315</v>
      </c>
      <c r="F3352" s="116" t="s">
        <v>316</v>
      </c>
      <c r="G3352" s="116" t="s">
        <v>317</v>
      </c>
      <c r="H3352" s="116">
        <v>0.36</v>
      </c>
      <c r="I3352" s="116">
        <v>0.57999999999999996</v>
      </c>
      <c r="J3352" s="116" t="s">
        <v>332</v>
      </c>
      <c r="K3352" s="116">
        <v>2.129722694027E-2</v>
      </c>
      <c r="L3352" s="116">
        <v>3766.48408258774</v>
      </c>
      <c r="M3352" s="116">
        <v>9.7290207589531406</v>
      </c>
      <c r="N3352" s="116">
        <v>1.5857234242329701</v>
      </c>
      <c r="O3352" s="116">
        <v>0.20720116301010999</v>
      </c>
      <c r="P3352" s="116">
        <v>3.37715116304E-2</v>
      </c>
      <c r="Q3352" s="116">
        <v>80.215666273819707</v>
      </c>
      <c r="R3352" s="116">
        <v>4110</v>
      </c>
      <c r="S3352" s="116" t="s">
        <v>331</v>
      </c>
      <c r="T3352" s="116">
        <v>4110</v>
      </c>
      <c r="U3352" s="116" t="s">
        <v>333</v>
      </c>
      <c r="V3352" s="116" t="s">
        <v>332</v>
      </c>
      <c r="Y3352" s="116" t="s">
        <v>330</v>
      </c>
      <c r="Z3352" s="116">
        <v>0</v>
      </c>
      <c r="AA3352" s="116">
        <v>1</v>
      </c>
      <c r="AB3352" s="116">
        <v>0.20720116301010999</v>
      </c>
      <c r="AC3352" s="116">
        <v>3.37715116304E-2</v>
      </c>
      <c r="AD3352" s="116">
        <v>89.225209170425799</v>
      </c>
      <c r="AF3352" s="116">
        <v>-1</v>
      </c>
      <c r="AG3352" s="116">
        <v>-1</v>
      </c>
      <c r="AH3352" s="116">
        <v>-1</v>
      </c>
      <c r="AI3352" s="116">
        <v>-1</v>
      </c>
      <c r="AJ3352" s="116">
        <v>0</v>
      </c>
      <c r="AM3352" s="116" t="s">
        <v>319</v>
      </c>
      <c r="AN3352" s="116">
        <v>-1</v>
      </c>
      <c r="AQ3352" s="116">
        <v>778</v>
      </c>
      <c r="AR3352" s="116" t="s">
        <v>329</v>
      </c>
      <c r="AS3352" s="116" t="s">
        <v>250</v>
      </c>
      <c r="AT3352" s="116" t="s">
        <v>268</v>
      </c>
      <c r="AV3352" s="116">
        <v>60.682153768747597</v>
      </c>
      <c r="AW3352" s="116">
        <v>7.2364322100000003E-2</v>
      </c>
    </row>
    <row r="3353" spans="1:49" x14ac:dyDescent="0.25">
      <c r="A3353" s="127">
        <v>440000</v>
      </c>
      <c r="B3353" s="127">
        <v>760000</v>
      </c>
      <c r="C3353" s="127">
        <v>760000</v>
      </c>
      <c r="D3353" s="116" t="s">
        <v>314</v>
      </c>
      <c r="E3353" s="116" t="s">
        <v>315</v>
      </c>
      <c r="F3353" s="116" t="s">
        <v>316</v>
      </c>
      <c r="G3353" s="116" t="s">
        <v>317</v>
      </c>
      <c r="H3353" s="116">
        <v>0.36</v>
      </c>
      <c r="I3353" s="116">
        <v>0.57999999999999996</v>
      </c>
      <c r="J3353" s="116" t="s">
        <v>332</v>
      </c>
      <c r="K3353" s="116">
        <v>0.14903524004390001</v>
      </c>
      <c r="L3353" s="116">
        <v>3766.48408258774</v>
      </c>
      <c r="M3353" s="116">
        <v>9.7290207589531406</v>
      </c>
      <c r="N3353" s="116">
        <v>1.5857234242329701</v>
      </c>
      <c r="O3353" s="116">
        <v>1.4499669442026599</v>
      </c>
      <c r="P3353" s="116">
        <v>0.23632867117379</v>
      </c>
      <c r="Q3353" s="116">
        <v>561.33885936999297</v>
      </c>
      <c r="R3353" s="116">
        <v>1210</v>
      </c>
      <c r="S3353" s="116" t="s">
        <v>318</v>
      </c>
      <c r="T3353" s="116">
        <v>1210</v>
      </c>
      <c r="U3353" s="116" t="s">
        <v>333</v>
      </c>
      <c r="V3353" s="116" t="s">
        <v>332</v>
      </c>
      <c r="Z3353" s="116">
        <v>0</v>
      </c>
      <c r="AA3353" s="116">
        <v>1</v>
      </c>
      <c r="AB3353" s="116">
        <v>1.4499669442026599</v>
      </c>
      <c r="AC3353" s="116">
        <v>0.23632867117379</v>
      </c>
      <c r="AD3353" s="116">
        <v>566.20032975687695</v>
      </c>
      <c r="AF3353" s="116">
        <v>-1</v>
      </c>
      <c r="AG3353" s="116">
        <v>-1</v>
      </c>
      <c r="AH3353" s="116">
        <v>-1</v>
      </c>
      <c r="AI3353" s="116">
        <v>-1</v>
      </c>
      <c r="AJ3353" s="116">
        <v>0</v>
      </c>
      <c r="AM3353" s="116" t="s">
        <v>319</v>
      </c>
      <c r="AN3353" s="116">
        <v>-1</v>
      </c>
      <c r="AQ3353" s="116">
        <v>778</v>
      </c>
      <c r="AR3353" s="116" t="s">
        <v>329</v>
      </c>
      <c r="AS3353" s="116" t="s">
        <v>250</v>
      </c>
      <c r="AT3353" s="116" t="s">
        <v>268</v>
      </c>
      <c r="AV3353" s="116">
        <v>177.72474205300901</v>
      </c>
      <c r="AW3353" s="116">
        <v>0.45920545800000001</v>
      </c>
    </row>
    <row r="3354" spans="1:49" x14ac:dyDescent="0.25">
      <c r="A3354" s="127">
        <v>440000</v>
      </c>
      <c r="B3354" s="127">
        <v>760000</v>
      </c>
      <c r="C3354" s="127">
        <v>760000</v>
      </c>
      <c r="D3354" s="116" t="s">
        <v>314</v>
      </c>
      <c r="E3354" s="116" t="s">
        <v>315</v>
      </c>
      <c r="F3354" s="116" t="s">
        <v>316</v>
      </c>
      <c r="G3354" s="116" t="s">
        <v>317</v>
      </c>
      <c r="H3354" s="116">
        <v>0.36</v>
      </c>
      <c r="I3354" s="116">
        <v>0.57999999999999996</v>
      </c>
      <c r="J3354" s="116" t="s">
        <v>332</v>
      </c>
      <c r="K3354" s="116">
        <v>0.16495493702776001</v>
      </c>
      <c r="L3354" s="116">
        <v>3766.48408258774</v>
      </c>
      <c r="M3354" s="116">
        <v>9.7290207589531406</v>
      </c>
      <c r="N3354" s="116">
        <v>1.5857234242329701</v>
      </c>
      <c r="O3354" s="116">
        <v>1.6048500066348901</v>
      </c>
      <c r="P3354" s="116">
        <v>0.26157290758779</v>
      </c>
      <c r="Q3354" s="116">
        <v>621.30014465932504</v>
      </c>
      <c r="R3354" s="116">
        <v>1310</v>
      </c>
      <c r="S3354" s="116" t="s">
        <v>318</v>
      </c>
      <c r="T3354" s="116">
        <v>1310</v>
      </c>
      <c r="U3354" s="116" t="s">
        <v>333</v>
      </c>
      <c r="V3354" s="116" t="s">
        <v>332</v>
      </c>
      <c r="Z3354" s="116">
        <v>0</v>
      </c>
      <c r="AA3354" s="116">
        <v>1</v>
      </c>
      <c r="AB3354" s="116">
        <v>1.6048500066348901</v>
      </c>
      <c r="AC3354" s="116">
        <v>0.26157290758779</v>
      </c>
      <c r="AD3354" s="116">
        <v>760.230221743416</v>
      </c>
      <c r="AF3354" s="116">
        <v>-1</v>
      </c>
      <c r="AG3354" s="116">
        <v>-1</v>
      </c>
      <c r="AH3354" s="116">
        <v>-1</v>
      </c>
      <c r="AI3354" s="116">
        <v>-1</v>
      </c>
      <c r="AJ3354" s="116">
        <v>0</v>
      </c>
      <c r="AM3354" s="116" t="s">
        <v>319</v>
      </c>
      <c r="AN3354" s="116">
        <v>-1</v>
      </c>
      <c r="AQ3354" s="116">
        <v>778</v>
      </c>
      <c r="AR3354" s="116" t="s">
        <v>329</v>
      </c>
      <c r="AS3354" s="116" t="s">
        <v>250</v>
      </c>
      <c r="AT3354" s="116" t="s">
        <v>268</v>
      </c>
      <c r="AV3354" s="116">
        <v>119.36984420402401</v>
      </c>
      <c r="AW3354" s="116">
        <v>0.6165695229</v>
      </c>
    </row>
    <row r="3355" spans="1:49" x14ac:dyDescent="0.25">
      <c r="A3355" s="127">
        <v>440000</v>
      </c>
      <c r="B3355" s="127">
        <v>760000</v>
      </c>
      <c r="C3355" s="127">
        <v>760000</v>
      </c>
      <c r="D3355" s="116" t="s">
        <v>314</v>
      </c>
      <c r="E3355" s="116" t="s">
        <v>315</v>
      </c>
      <c r="F3355" s="116" t="s">
        <v>316</v>
      </c>
      <c r="G3355" s="116" t="s">
        <v>317</v>
      </c>
      <c r="H3355" s="116">
        <v>0.36</v>
      </c>
      <c r="I3355" s="116">
        <v>0.57999999999999996</v>
      </c>
      <c r="J3355" s="116" t="s">
        <v>332</v>
      </c>
      <c r="K3355" s="116">
        <v>0.14310819934402999</v>
      </c>
      <c r="L3355" s="116">
        <v>3766.48408258774</v>
      </c>
      <c r="M3355" s="116">
        <v>9.7290207589531406</v>
      </c>
      <c r="N3355" s="116">
        <v>1.5857234242329701</v>
      </c>
      <c r="O3355" s="116">
        <v>1.3923026421945299</v>
      </c>
      <c r="P3355" s="116">
        <v>0.22693002389964001</v>
      </c>
      <c r="Q3355" s="116">
        <v>539.01475491710505</v>
      </c>
      <c r="R3355" s="116">
        <v>1750</v>
      </c>
      <c r="S3355" s="116" t="s">
        <v>321</v>
      </c>
      <c r="T3355" s="116">
        <v>1750</v>
      </c>
      <c r="U3355" s="116" t="s">
        <v>333</v>
      </c>
      <c r="V3355" s="116" t="s">
        <v>332</v>
      </c>
      <c r="Z3355" s="116">
        <v>0</v>
      </c>
      <c r="AA3355" s="116">
        <v>1</v>
      </c>
      <c r="AB3355" s="116">
        <v>1.3923026421945299</v>
      </c>
      <c r="AC3355" s="116">
        <v>0.22693002389964001</v>
      </c>
      <c r="AD3355" s="116">
        <v>911.14042360254098</v>
      </c>
      <c r="AF3355" s="116">
        <v>-1</v>
      </c>
      <c r="AG3355" s="116">
        <v>-1</v>
      </c>
      <c r="AH3355" s="116">
        <v>-1</v>
      </c>
      <c r="AI3355" s="116">
        <v>-1</v>
      </c>
      <c r="AJ3355" s="116">
        <v>0</v>
      </c>
      <c r="AM3355" s="116" t="s">
        <v>319</v>
      </c>
      <c r="AN3355" s="116">
        <v>-1</v>
      </c>
      <c r="AQ3355" s="116">
        <v>778</v>
      </c>
      <c r="AR3355" s="116" t="s">
        <v>329</v>
      </c>
      <c r="AS3355" s="116" t="s">
        <v>250</v>
      </c>
      <c r="AT3355" s="116" t="s">
        <v>268</v>
      </c>
      <c r="AV3355" s="116">
        <v>123.21812965377499</v>
      </c>
      <c r="AW3355" s="116">
        <v>0.73896222509999998</v>
      </c>
    </row>
    <row r="3356" spans="1:49" x14ac:dyDescent="0.25">
      <c r="A3356" s="127">
        <v>440000</v>
      </c>
      <c r="B3356" s="127">
        <v>760000</v>
      </c>
      <c r="C3356" s="127">
        <v>760000</v>
      </c>
      <c r="D3356" s="116" t="s">
        <v>314</v>
      </c>
      <c r="E3356" s="116" t="s">
        <v>315</v>
      </c>
      <c r="F3356" s="116" t="s">
        <v>316</v>
      </c>
      <c r="G3356" s="116" t="s">
        <v>317</v>
      </c>
      <c r="H3356" s="116">
        <v>0.36</v>
      </c>
      <c r="I3356" s="116">
        <v>0.57999999999999996</v>
      </c>
      <c r="J3356" s="116" t="s">
        <v>332</v>
      </c>
      <c r="K3356" s="116">
        <v>0.23220515738264999</v>
      </c>
      <c r="L3356" s="116">
        <v>3829.5253787960801</v>
      </c>
      <c r="M3356" s="116">
        <v>10.7795815877982</v>
      </c>
      <c r="N3356" s="116">
        <v>1.82622157190683</v>
      </c>
      <c r="O3356" s="116">
        <v>2.50307443911381</v>
      </c>
      <c r="P3356" s="116">
        <v>0.42405806752021002</v>
      </c>
      <c r="Q3356" s="116">
        <v>889.23554328420005</v>
      </c>
      <c r="R3356" s="116">
        <v>1210</v>
      </c>
      <c r="S3356" s="116" t="s">
        <v>318</v>
      </c>
      <c r="T3356" s="116">
        <v>1210</v>
      </c>
      <c r="U3356" s="116" t="s">
        <v>333</v>
      </c>
      <c r="V3356" s="116" t="s">
        <v>332</v>
      </c>
      <c r="Z3356" s="116">
        <v>0</v>
      </c>
      <c r="AA3356" s="116">
        <v>1</v>
      </c>
      <c r="AB3356" s="116">
        <v>2.50307443911381</v>
      </c>
      <c r="AC3356" s="116">
        <v>0.42405806752021002</v>
      </c>
      <c r="AD3356" s="116">
        <v>1251.5742737498699</v>
      </c>
      <c r="AF3356" s="116">
        <v>-1</v>
      </c>
      <c r="AG3356" s="116">
        <v>-1</v>
      </c>
      <c r="AH3356" s="116">
        <v>-1</v>
      </c>
      <c r="AI3356" s="116">
        <v>-1</v>
      </c>
      <c r="AJ3356" s="116">
        <v>0</v>
      </c>
      <c r="AM3356" s="116" t="s">
        <v>319</v>
      </c>
      <c r="AN3356" s="116">
        <v>-1</v>
      </c>
      <c r="AQ3356" s="116">
        <v>778</v>
      </c>
      <c r="AR3356" s="116" t="s">
        <v>329</v>
      </c>
      <c r="AS3356" s="116" t="s">
        <v>250</v>
      </c>
      <c r="AT3356" s="116" t="s">
        <v>268</v>
      </c>
      <c r="AV3356" s="116">
        <v>149.25823225129801</v>
      </c>
      <c r="AW3356" s="116">
        <v>1.0150642934</v>
      </c>
    </row>
    <row r="3357" spans="1:49" x14ac:dyDescent="0.25">
      <c r="A3357" s="127">
        <v>440000</v>
      </c>
      <c r="B3357" s="127">
        <v>760000</v>
      </c>
      <c r="C3357" s="127">
        <v>760000</v>
      </c>
      <c r="D3357" s="116" t="s">
        <v>314</v>
      </c>
      <c r="E3357" s="116" t="s">
        <v>315</v>
      </c>
      <c r="F3357" s="116" t="s">
        <v>316</v>
      </c>
      <c r="G3357" s="116" t="s">
        <v>317</v>
      </c>
      <c r="H3357" s="116">
        <v>0.36</v>
      </c>
      <c r="I3357" s="116">
        <v>0.57999999999999996</v>
      </c>
      <c r="J3357" s="116" t="s">
        <v>332</v>
      </c>
      <c r="K3357" s="116">
        <v>9.2316088272199996E-3</v>
      </c>
      <c r="L3357" s="116">
        <v>3829.5253787960801</v>
      </c>
      <c r="M3357" s="116">
        <v>10.7795815877982</v>
      </c>
      <c r="N3357" s="116">
        <v>1.82622157190683</v>
      </c>
      <c r="O3357" s="116">
        <v>9.9512880539720003E-2</v>
      </c>
      <c r="P3357" s="116">
        <v>1.6858963183679999E-2</v>
      </c>
      <c r="Q3357" s="116">
        <v>35.352680290979897</v>
      </c>
      <c r="R3357" s="116">
        <v>1310</v>
      </c>
      <c r="S3357" s="116" t="s">
        <v>318</v>
      </c>
      <c r="T3357" s="116">
        <v>1310</v>
      </c>
      <c r="U3357" s="116" t="s">
        <v>333</v>
      </c>
      <c r="V3357" s="116" t="s">
        <v>332</v>
      </c>
      <c r="Z3357" s="116">
        <v>0</v>
      </c>
      <c r="AA3357" s="116">
        <v>1</v>
      </c>
      <c r="AB3357" s="116">
        <v>9.9512880539720003E-2</v>
      </c>
      <c r="AC3357" s="116">
        <v>1.6858963183679999E-2</v>
      </c>
      <c r="AD3357" s="116">
        <v>94.391666034947093</v>
      </c>
      <c r="AF3357" s="116">
        <v>-1</v>
      </c>
      <c r="AG3357" s="116">
        <v>-1</v>
      </c>
      <c r="AH3357" s="116">
        <v>-1</v>
      </c>
      <c r="AI3357" s="116">
        <v>-1</v>
      </c>
      <c r="AJ3357" s="116">
        <v>0</v>
      </c>
      <c r="AM3357" s="116" t="s">
        <v>319</v>
      </c>
      <c r="AN3357" s="116">
        <v>-1</v>
      </c>
      <c r="AQ3357" s="116">
        <v>778</v>
      </c>
      <c r="AR3357" s="116" t="s">
        <v>329</v>
      </c>
      <c r="AS3357" s="116" t="s">
        <v>250</v>
      </c>
      <c r="AT3357" s="116" t="s">
        <v>268</v>
      </c>
      <c r="AV3357" s="116">
        <v>30.8719186489854</v>
      </c>
      <c r="AW3357" s="116">
        <v>7.65544737E-2</v>
      </c>
    </row>
    <row r="3358" spans="1:49" x14ac:dyDescent="0.25">
      <c r="A3358" s="127">
        <v>440000</v>
      </c>
      <c r="B3358" s="127">
        <v>760000</v>
      </c>
      <c r="C3358" s="127">
        <v>760000</v>
      </c>
      <c r="D3358" s="116" t="s">
        <v>314</v>
      </c>
      <c r="E3358" s="116" t="s">
        <v>315</v>
      </c>
      <c r="F3358" s="116" t="s">
        <v>316</v>
      </c>
      <c r="G3358" s="116" t="s">
        <v>317</v>
      </c>
      <c r="H3358" s="116">
        <v>0.36</v>
      </c>
      <c r="I3358" s="116">
        <v>0.57999999999999996</v>
      </c>
      <c r="J3358" s="116" t="s">
        <v>332</v>
      </c>
      <c r="K3358" s="116">
        <v>6.3268619257020001E-2</v>
      </c>
      <c r="L3358" s="116">
        <v>3829.5253787960801</v>
      </c>
      <c r="M3358" s="116">
        <v>10.7795815877982</v>
      </c>
      <c r="N3358" s="116">
        <v>1.82622157190683</v>
      </c>
      <c r="O3358" s="116">
        <v>0.68200924322843004</v>
      </c>
      <c r="P3358" s="116">
        <v>0.11554251731192999</v>
      </c>
      <c r="Q3358" s="116">
        <v>242.28878312616001</v>
      </c>
      <c r="R3358" s="116">
        <v>1310</v>
      </c>
      <c r="S3358" s="116" t="s">
        <v>318</v>
      </c>
      <c r="T3358" s="116">
        <v>1310</v>
      </c>
      <c r="U3358" s="116" t="s">
        <v>333</v>
      </c>
      <c r="V3358" s="116" t="s">
        <v>332</v>
      </c>
      <c r="Z3358" s="116">
        <v>0</v>
      </c>
      <c r="AA3358" s="116">
        <v>1</v>
      </c>
      <c r="AB3358" s="116">
        <v>0.68200924322843004</v>
      </c>
      <c r="AC3358" s="116">
        <v>0.11554251731192999</v>
      </c>
      <c r="AD3358" s="116">
        <v>745.73155277090302</v>
      </c>
      <c r="AF3358" s="116">
        <v>-1</v>
      </c>
      <c r="AG3358" s="116">
        <v>-1</v>
      </c>
      <c r="AH3358" s="116">
        <v>-1</v>
      </c>
      <c r="AI3358" s="116">
        <v>-1</v>
      </c>
      <c r="AJ3358" s="116">
        <v>0</v>
      </c>
      <c r="AM3358" s="116" t="s">
        <v>319</v>
      </c>
      <c r="AN3358" s="116">
        <v>-1</v>
      </c>
      <c r="AQ3358" s="116">
        <v>778</v>
      </c>
      <c r="AR3358" s="116" t="s">
        <v>329</v>
      </c>
      <c r="AS3358" s="116" t="s">
        <v>250</v>
      </c>
      <c r="AT3358" s="116" t="s">
        <v>268</v>
      </c>
      <c r="AV3358" s="116">
        <v>73.242713937249903</v>
      </c>
      <c r="AW3358" s="116">
        <v>0.60481066729999999</v>
      </c>
    </row>
    <row r="3359" spans="1:49" x14ac:dyDescent="0.25">
      <c r="A3359" s="127">
        <v>440000</v>
      </c>
      <c r="B3359" s="127">
        <v>760000</v>
      </c>
      <c r="C3359" s="127">
        <v>760000</v>
      </c>
      <c r="D3359" s="116" t="s">
        <v>314</v>
      </c>
      <c r="E3359" s="116" t="s">
        <v>315</v>
      </c>
      <c r="F3359" s="116" t="s">
        <v>316</v>
      </c>
      <c r="G3359" s="116" t="s">
        <v>317</v>
      </c>
      <c r="H3359" s="116">
        <v>0.36</v>
      </c>
      <c r="I3359" s="116">
        <v>0.57999999999999996</v>
      </c>
      <c r="J3359" s="116" t="s">
        <v>332</v>
      </c>
      <c r="K3359" s="116">
        <v>7.0770651827459993E-2</v>
      </c>
      <c r="L3359" s="116">
        <v>3829.5253787960801</v>
      </c>
      <c r="M3359" s="116">
        <v>10.7795815877982</v>
      </c>
      <c r="N3359" s="116">
        <v>1.82622157190683</v>
      </c>
      <c r="O3359" s="116">
        <v>0.76287801539583</v>
      </c>
      <c r="P3359" s="116">
        <v>0.12924289102521999</v>
      </c>
      <c r="Q3359" s="116">
        <v>271.01800724722199</v>
      </c>
      <c r="R3359" s="116">
        <v>1750</v>
      </c>
      <c r="S3359" s="116" t="s">
        <v>321</v>
      </c>
      <c r="T3359" s="116">
        <v>1750</v>
      </c>
      <c r="U3359" s="116" t="s">
        <v>333</v>
      </c>
      <c r="V3359" s="116" t="s">
        <v>332</v>
      </c>
      <c r="Z3359" s="116">
        <v>0</v>
      </c>
      <c r="AA3359" s="116">
        <v>1</v>
      </c>
      <c r="AB3359" s="116">
        <v>0.76287801539583</v>
      </c>
      <c r="AC3359" s="116">
        <v>0.12924289102521999</v>
      </c>
      <c r="AD3359" s="116">
        <v>271.01800724722301</v>
      </c>
      <c r="AF3359" s="116">
        <v>-1</v>
      </c>
      <c r="AG3359" s="116">
        <v>-1</v>
      </c>
      <c r="AH3359" s="116">
        <v>-1</v>
      </c>
      <c r="AI3359" s="116">
        <v>-1</v>
      </c>
      <c r="AJ3359" s="116">
        <v>0</v>
      </c>
      <c r="AM3359" s="116" t="s">
        <v>319</v>
      </c>
      <c r="AN3359" s="116">
        <v>-1</v>
      </c>
      <c r="AQ3359" s="116">
        <v>778</v>
      </c>
      <c r="AR3359" s="116" t="s">
        <v>329</v>
      </c>
      <c r="AS3359" s="116" t="s">
        <v>250</v>
      </c>
      <c r="AT3359" s="116" t="s">
        <v>268</v>
      </c>
      <c r="AV3359" s="116">
        <v>111.398673785786</v>
      </c>
      <c r="AW3359" s="116">
        <v>0.21980373659999999</v>
      </c>
    </row>
    <row r="3360" spans="1:49" x14ac:dyDescent="0.25">
      <c r="A3360" s="127">
        <v>440000</v>
      </c>
      <c r="B3360" s="127">
        <v>780000</v>
      </c>
      <c r="C3360" s="127">
        <v>780000</v>
      </c>
      <c r="D3360" s="116" t="s">
        <v>314</v>
      </c>
      <c r="E3360" s="116" t="s">
        <v>315</v>
      </c>
      <c r="F3360" s="116" t="s">
        <v>316</v>
      </c>
      <c r="G3360" s="116" t="s">
        <v>317</v>
      </c>
      <c r="H3360" s="116">
        <v>0.36</v>
      </c>
      <c r="I3360" s="116">
        <v>0.57999999999999996</v>
      </c>
      <c r="J3360" s="116" t="s">
        <v>332</v>
      </c>
      <c r="K3360" s="116">
        <v>0.21511684585405</v>
      </c>
      <c r="L3360" s="116">
        <v>3810.2438063715599</v>
      </c>
      <c r="M3360" s="116">
        <v>9.8687994121224492</v>
      </c>
      <c r="N3360" s="116">
        <v>1.58655228235113</v>
      </c>
      <c r="O3360" s="116">
        <v>2.1229450019021101</v>
      </c>
      <c r="P3360" s="116">
        <v>0.34129412276192</v>
      </c>
      <c r="Q3360" s="116">
        <v>819.64762956159097</v>
      </c>
      <c r="R3360" s="116">
        <v>1210</v>
      </c>
      <c r="S3360" s="116" t="s">
        <v>318</v>
      </c>
      <c r="T3360" s="116">
        <v>1210</v>
      </c>
      <c r="U3360" s="116" t="s">
        <v>333</v>
      </c>
      <c r="V3360" s="116" t="s">
        <v>332</v>
      </c>
      <c r="Z3360" s="116">
        <v>0</v>
      </c>
      <c r="AA3360" s="116">
        <v>1</v>
      </c>
      <c r="AB3360" s="116">
        <v>2.1229450019021101</v>
      </c>
      <c r="AC3360" s="116">
        <v>0.34129412276192</v>
      </c>
      <c r="AD3360" s="116">
        <v>885.259842511785</v>
      </c>
      <c r="AF3360" s="116">
        <v>-1</v>
      </c>
      <c r="AG3360" s="116">
        <v>-1</v>
      </c>
      <c r="AH3360" s="116">
        <v>-1</v>
      </c>
      <c r="AI3360" s="116">
        <v>-1</v>
      </c>
      <c r="AJ3360" s="116">
        <v>0</v>
      </c>
      <c r="AM3360" s="116" t="s">
        <v>319</v>
      </c>
      <c r="AN3360" s="116">
        <v>-1</v>
      </c>
      <c r="AQ3360" s="116">
        <v>778</v>
      </c>
      <c r="AR3360" s="116" t="s">
        <v>329</v>
      </c>
      <c r="AS3360" s="116" t="s">
        <v>250</v>
      </c>
      <c r="AT3360" s="116" t="s">
        <v>268</v>
      </c>
      <c r="AV3360" s="116">
        <v>154.207612298832</v>
      </c>
      <c r="AW3360" s="116">
        <v>0.71797229730000001</v>
      </c>
    </row>
    <row r="3361" spans="1:49" x14ac:dyDescent="0.25">
      <c r="A3361" s="127">
        <v>440000</v>
      </c>
      <c r="B3361" s="127">
        <v>780000</v>
      </c>
      <c r="C3361" s="127">
        <v>780000</v>
      </c>
      <c r="D3361" s="116" t="s">
        <v>314</v>
      </c>
      <c r="E3361" s="116" t="s">
        <v>315</v>
      </c>
      <c r="F3361" s="116" t="s">
        <v>316</v>
      </c>
      <c r="G3361" s="116" t="s">
        <v>317</v>
      </c>
      <c r="H3361" s="116">
        <v>0.36</v>
      </c>
      <c r="I3361" s="116">
        <v>0.57999999999999996</v>
      </c>
      <c r="J3361" s="116" t="s">
        <v>332</v>
      </c>
      <c r="K3361" s="116">
        <v>0.11870270158611</v>
      </c>
      <c r="L3361" s="116">
        <v>3810.2438063715599</v>
      </c>
      <c r="M3361" s="116">
        <v>9.8687994121224492</v>
      </c>
      <c r="N3361" s="116">
        <v>1.58655228235113</v>
      </c>
      <c r="O3361" s="116">
        <v>1.1714531516303399</v>
      </c>
      <c r="P3361" s="116">
        <v>0.18832804212268001</v>
      </c>
      <c r="Q3361" s="116">
        <v>452.28623351804703</v>
      </c>
      <c r="R3361" s="116">
        <v>1310</v>
      </c>
      <c r="S3361" s="116" t="s">
        <v>318</v>
      </c>
      <c r="T3361" s="116">
        <v>1310</v>
      </c>
      <c r="U3361" s="116" t="s">
        <v>333</v>
      </c>
      <c r="V3361" s="116" t="s">
        <v>332</v>
      </c>
      <c r="Z3361" s="116">
        <v>0</v>
      </c>
      <c r="AA3361" s="116">
        <v>1</v>
      </c>
      <c r="AB3361" s="116">
        <v>1.1714531516303399</v>
      </c>
      <c r="AC3361" s="116">
        <v>0.18832804212268001</v>
      </c>
      <c r="AD3361" s="116">
        <v>589.28774070631198</v>
      </c>
      <c r="AF3361" s="116">
        <v>-1</v>
      </c>
      <c r="AG3361" s="116">
        <v>-1</v>
      </c>
      <c r="AH3361" s="116">
        <v>-1</v>
      </c>
      <c r="AI3361" s="116">
        <v>-1</v>
      </c>
      <c r="AJ3361" s="116">
        <v>0</v>
      </c>
      <c r="AM3361" s="116" t="s">
        <v>319</v>
      </c>
      <c r="AN3361" s="116">
        <v>-1</v>
      </c>
      <c r="AQ3361" s="116">
        <v>778</v>
      </c>
      <c r="AR3361" s="116" t="s">
        <v>329</v>
      </c>
      <c r="AS3361" s="116" t="s">
        <v>250</v>
      </c>
      <c r="AT3361" s="116" t="s">
        <v>268</v>
      </c>
      <c r="AV3361" s="116">
        <v>94.580708492698605</v>
      </c>
      <c r="AW3361" s="116">
        <v>0.47793004109999998</v>
      </c>
    </row>
    <row r="3362" spans="1:49" x14ac:dyDescent="0.25">
      <c r="A3362" s="127">
        <v>440000</v>
      </c>
      <c r="B3362" s="127">
        <v>780000</v>
      </c>
      <c r="C3362" s="127">
        <v>780000</v>
      </c>
      <c r="D3362" s="116" t="s">
        <v>314</v>
      </c>
      <c r="E3362" s="116" t="s">
        <v>315</v>
      </c>
      <c r="F3362" s="116" t="s">
        <v>316</v>
      </c>
      <c r="G3362" s="116" t="s">
        <v>317</v>
      </c>
      <c r="H3362" s="116">
        <v>0.36</v>
      </c>
      <c r="I3362" s="116">
        <v>0.57999999999999996</v>
      </c>
      <c r="J3362" s="116" t="s">
        <v>332</v>
      </c>
      <c r="K3362" s="116">
        <v>0.14552399885565001</v>
      </c>
      <c r="L3362" s="116">
        <v>3810.2438063715599</v>
      </c>
      <c r="M3362" s="116">
        <v>9.8687994121224492</v>
      </c>
      <c r="N3362" s="116">
        <v>1.58655228235113</v>
      </c>
      <c r="O3362" s="116">
        <v>1.43614715435639</v>
      </c>
      <c r="P3362" s="116">
        <v>0.2308814325213</v>
      </c>
      <c r="Q3362" s="116">
        <v>554.481915318181</v>
      </c>
      <c r="R3362" s="116">
        <v>1750</v>
      </c>
      <c r="S3362" s="116" t="s">
        <v>321</v>
      </c>
      <c r="T3362" s="116">
        <v>1750</v>
      </c>
      <c r="U3362" s="116" t="s">
        <v>333</v>
      </c>
      <c r="V3362" s="116" t="s">
        <v>332</v>
      </c>
      <c r="Z3362" s="116">
        <v>0</v>
      </c>
      <c r="AA3362" s="116">
        <v>1</v>
      </c>
      <c r="AB3362" s="116">
        <v>1.43614715435639</v>
      </c>
      <c r="AC3362" s="116">
        <v>0.2308814325213</v>
      </c>
      <c r="AD3362" s="116">
        <v>879.28174498481303</v>
      </c>
      <c r="AF3362" s="116">
        <v>-1</v>
      </c>
      <c r="AG3362" s="116">
        <v>-1</v>
      </c>
      <c r="AH3362" s="116">
        <v>-1</v>
      </c>
      <c r="AI3362" s="116">
        <v>-1</v>
      </c>
      <c r="AJ3362" s="116">
        <v>0</v>
      </c>
      <c r="AM3362" s="116" t="s">
        <v>319</v>
      </c>
      <c r="AN3362" s="116">
        <v>-1</v>
      </c>
      <c r="AQ3362" s="116">
        <v>778</v>
      </c>
      <c r="AR3362" s="116" t="s">
        <v>329</v>
      </c>
      <c r="AS3362" s="116" t="s">
        <v>250</v>
      </c>
      <c r="AT3362" s="116" t="s">
        <v>268</v>
      </c>
      <c r="AV3362" s="116">
        <v>123.57672190061101</v>
      </c>
      <c r="AW3362" s="116">
        <v>0.7131238808</v>
      </c>
    </row>
    <row r="3363" spans="1:49" x14ac:dyDescent="0.25">
      <c r="A3363" s="127">
        <v>440000</v>
      </c>
      <c r="B3363" s="127">
        <v>780000</v>
      </c>
      <c r="C3363" s="127">
        <v>780000</v>
      </c>
      <c r="D3363" s="116" t="s">
        <v>314</v>
      </c>
      <c r="E3363" s="116" t="s">
        <v>315</v>
      </c>
      <c r="F3363" s="116" t="s">
        <v>316</v>
      </c>
      <c r="G3363" s="116" t="s">
        <v>317</v>
      </c>
      <c r="H3363" s="116">
        <v>0.36</v>
      </c>
      <c r="I3363" s="116">
        <v>0.57999999999999996</v>
      </c>
      <c r="J3363" s="116" t="s">
        <v>332</v>
      </c>
      <c r="K3363" s="116">
        <v>3.0299164653000001E-4</v>
      </c>
      <c r="L3363" s="116">
        <v>3775.6577422872701</v>
      </c>
      <c r="M3363" s="116">
        <v>8.4874200160615203</v>
      </c>
      <c r="N3363" s="116">
        <v>1.1152386230442899</v>
      </c>
      <c r="O3363" s="116">
        <v>2.57161736548E-3</v>
      </c>
      <c r="P3363" s="116">
        <v>3.3790798667000002E-4</v>
      </c>
      <c r="Q3363" s="116">
        <v>1.14399275608069</v>
      </c>
      <c r="R3363" s="116">
        <v>1750</v>
      </c>
      <c r="S3363" s="116" t="s">
        <v>321</v>
      </c>
      <c r="T3363" s="116">
        <v>1750</v>
      </c>
      <c r="U3363" s="116" t="s">
        <v>333</v>
      </c>
      <c r="V3363" s="116" t="s">
        <v>332</v>
      </c>
      <c r="Z3363" s="116">
        <v>0</v>
      </c>
      <c r="AA3363" s="116">
        <v>1</v>
      </c>
      <c r="AB3363" s="116">
        <v>2.57161736548E-3</v>
      </c>
      <c r="AC3363" s="116">
        <v>3.3790798667000002E-4</v>
      </c>
      <c r="AD3363" s="116">
        <v>2332.4633671778402</v>
      </c>
      <c r="AF3363" s="116">
        <v>-1</v>
      </c>
      <c r="AG3363" s="116">
        <v>-1</v>
      </c>
      <c r="AH3363" s="116">
        <v>-1</v>
      </c>
      <c r="AI3363" s="116">
        <v>-1</v>
      </c>
      <c r="AJ3363" s="116">
        <v>0</v>
      </c>
      <c r="AM3363" s="116" t="s">
        <v>319</v>
      </c>
      <c r="AN3363" s="116">
        <v>-1</v>
      </c>
      <c r="AQ3363" s="116">
        <v>778</v>
      </c>
      <c r="AR3363" s="116" t="s">
        <v>329</v>
      </c>
      <c r="AS3363" s="116" t="s">
        <v>250</v>
      </c>
      <c r="AT3363" s="116" t="s">
        <v>268</v>
      </c>
      <c r="AV3363" s="116">
        <v>21.3779059471367</v>
      </c>
      <c r="AW3363" s="116">
        <v>1.8916977836</v>
      </c>
    </row>
    <row r="3364" spans="1:49" x14ac:dyDescent="0.25">
      <c r="A3364" s="127">
        <v>440000</v>
      </c>
      <c r="B3364" s="127">
        <v>780000</v>
      </c>
      <c r="C3364" s="127">
        <v>790000</v>
      </c>
      <c r="D3364" s="116" t="s">
        <v>314</v>
      </c>
      <c r="E3364" s="116" t="s">
        <v>315</v>
      </c>
      <c r="F3364" s="116" t="s">
        <v>316</v>
      </c>
      <c r="G3364" s="116" t="s">
        <v>317</v>
      </c>
      <c r="H3364" s="116">
        <v>0.36</v>
      </c>
      <c r="I3364" s="116">
        <v>0.57999999999999996</v>
      </c>
      <c r="J3364" s="116" t="s">
        <v>332</v>
      </c>
      <c r="K3364" s="116">
        <v>0.26581839652210998</v>
      </c>
      <c r="L3364" s="116">
        <v>3826.9629544233999</v>
      </c>
      <c r="M3364" s="116">
        <v>9.5009964399164808</v>
      </c>
      <c r="N3364" s="116">
        <v>1.4585485659490101</v>
      </c>
      <c r="O3364" s="116">
        <v>2.5255396390209102</v>
      </c>
      <c r="P3364" s="116">
        <v>0.38770904105019</v>
      </c>
      <c r="Q3364" s="116">
        <v>1017.27715609436</v>
      </c>
      <c r="R3364" s="116">
        <v>1210</v>
      </c>
      <c r="S3364" s="116" t="s">
        <v>318</v>
      </c>
      <c r="T3364" s="116">
        <v>1210</v>
      </c>
      <c r="U3364" s="116" t="s">
        <v>333</v>
      </c>
      <c r="V3364" s="116" t="s">
        <v>332</v>
      </c>
      <c r="Z3364" s="116">
        <v>0</v>
      </c>
      <c r="AA3364" s="116">
        <v>1</v>
      </c>
      <c r="AB3364" s="116">
        <v>2.5255396390209102</v>
      </c>
      <c r="AC3364" s="116">
        <v>0.38770904105019</v>
      </c>
      <c r="AD3364" s="116">
        <v>1503.3773554561101</v>
      </c>
      <c r="AF3364" s="116">
        <v>-1</v>
      </c>
      <c r="AG3364" s="116">
        <v>-1</v>
      </c>
      <c r="AH3364" s="116">
        <v>-1</v>
      </c>
      <c r="AI3364" s="116">
        <v>-1</v>
      </c>
      <c r="AJ3364" s="116">
        <v>0</v>
      </c>
      <c r="AM3364" s="116" t="s">
        <v>319</v>
      </c>
      <c r="AN3364" s="116">
        <v>-1</v>
      </c>
      <c r="AQ3364" s="116">
        <v>778</v>
      </c>
      <c r="AR3364" s="116" t="s">
        <v>329</v>
      </c>
      <c r="AS3364" s="116" t="s">
        <v>250</v>
      </c>
      <c r="AT3364" s="116" t="s">
        <v>268</v>
      </c>
      <c r="AV3364" s="116">
        <v>150.63799312956701</v>
      </c>
      <c r="AW3364" s="116">
        <v>1.2192841487999999</v>
      </c>
    </row>
    <row r="3365" spans="1:49" x14ac:dyDescent="0.25">
      <c r="A3365" s="127">
        <v>440000</v>
      </c>
      <c r="B3365" s="127">
        <v>780000</v>
      </c>
      <c r="C3365" s="127">
        <v>790000</v>
      </c>
      <c r="D3365" s="116" t="s">
        <v>314</v>
      </c>
      <c r="E3365" s="116" t="s">
        <v>315</v>
      </c>
      <c r="F3365" s="116" t="s">
        <v>316</v>
      </c>
      <c r="G3365" s="116" t="s">
        <v>317</v>
      </c>
      <c r="H3365" s="116">
        <v>0.36</v>
      </c>
      <c r="I3365" s="116">
        <v>0.57999999999999996</v>
      </c>
      <c r="J3365" s="116" t="s">
        <v>332</v>
      </c>
      <c r="K3365" s="116">
        <v>4.8355923971859997E-2</v>
      </c>
      <c r="L3365" s="116">
        <v>3826.9629544233999</v>
      </c>
      <c r="M3365" s="116">
        <v>9.5009964399164808</v>
      </c>
      <c r="N3365" s="116">
        <v>1.4585485659490101</v>
      </c>
      <c r="O3365" s="116">
        <v>0.45942946150551001</v>
      </c>
      <c r="P3365" s="116">
        <v>7.0529463564290004E-2</v>
      </c>
      <c r="Q3365" s="116">
        <v>185.056329667222</v>
      </c>
      <c r="R3365" s="116">
        <v>1310</v>
      </c>
      <c r="S3365" s="116" t="s">
        <v>318</v>
      </c>
      <c r="T3365" s="116">
        <v>1310</v>
      </c>
      <c r="U3365" s="116" t="s">
        <v>333</v>
      </c>
      <c r="V3365" s="116" t="s">
        <v>332</v>
      </c>
      <c r="Z3365" s="116">
        <v>0</v>
      </c>
      <c r="AA3365" s="116">
        <v>1</v>
      </c>
      <c r="AB3365" s="116">
        <v>0.45942946150551001</v>
      </c>
      <c r="AC3365" s="116">
        <v>7.0529463564290004E-2</v>
      </c>
      <c r="AD3365" s="116">
        <v>384.94036400795</v>
      </c>
      <c r="AF3365" s="116">
        <v>-1</v>
      </c>
      <c r="AG3365" s="116">
        <v>-1</v>
      </c>
      <c r="AH3365" s="116">
        <v>-1</v>
      </c>
      <c r="AI3365" s="116">
        <v>-1</v>
      </c>
      <c r="AJ3365" s="116">
        <v>0</v>
      </c>
      <c r="AM3365" s="116" t="s">
        <v>319</v>
      </c>
      <c r="AN3365" s="116">
        <v>-1</v>
      </c>
      <c r="AQ3365" s="116">
        <v>778</v>
      </c>
      <c r="AR3365" s="116" t="s">
        <v>329</v>
      </c>
      <c r="AS3365" s="116" t="s">
        <v>250</v>
      </c>
      <c r="AT3365" s="116" t="s">
        <v>268</v>
      </c>
      <c r="AV3365" s="116">
        <v>56.036774988993898</v>
      </c>
      <c r="AW3365" s="116">
        <v>0.31219818649999997</v>
      </c>
    </row>
    <row r="3366" spans="1:49" x14ac:dyDescent="0.25">
      <c r="A3366" s="127">
        <v>440000</v>
      </c>
      <c r="B3366" s="127">
        <v>780000</v>
      </c>
      <c r="C3366" s="127">
        <v>790000</v>
      </c>
      <c r="D3366" s="116" t="s">
        <v>314</v>
      </c>
      <c r="E3366" s="116" t="s">
        <v>315</v>
      </c>
      <c r="F3366" s="116" t="s">
        <v>316</v>
      </c>
      <c r="G3366" s="116" t="s">
        <v>317</v>
      </c>
      <c r="H3366" s="116">
        <v>0.36</v>
      </c>
      <c r="I3366" s="116">
        <v>0.57999999999999996</v>
      </c>
      <c r="J3366" s="116" t="s">
        <v>332</v>
      </c>
      <c r="K3366" s="116">
        <v>0.12433884936954</v>
      </c>
      <c r="L3366" s="116">
        <v>3826.9629544233999</v>
      </c>
      <c r="M3366" s="116">
        <v>9.5009964399164808</v>
      </c>
      <c r="N3366" s="116">
        <v>1.4585485659490101</v>
      </c>
      <c r="O3366" s="116">
        <v>1.1813429652033201</v>
      </c>
      <c r="P3366" s="116">
        <v>0.18135425043969</v>
      </c>
      <c r="Q3366" s="116">
        <v>475.840170332865</v>
      </c>
      <c r="R3366" s="116">
        <v>1750</v>
      </c>
      <c r="S3366" s="116" t="s">
        <v>321</v>
      </c>
      <c r="T3366" s="116">
        <v>1750</v>
      </c>
      <c r="U3366" s="116" t="s">
        <v>333</v>
      </c>
      <c r="V3366" s="116" t="s">
        <v>332</v>
      </c>
      <c r="Z3366" s="116">
        <v>0</v>
      </c>
      <c r="AA3366" s="116">
        <v>1</v>
      </c>
      <c r="AB3366" s="116">
        <v>1.1813429652033201</v>
      </c>
      <c r="AC3366" s="116">
        <v>0.18135425043969</v>
      </c>
      <c r="AD3366" s="116">
        <v>475.840170332865</v>
      </c>
      <c r="AF3366" s="116">
        <v>-1</v>
      </c>
      <c r="AG3366" s="116">
        <v>-1</v>
      </c>
      <c r="AH3366" s="116">
        <v>-1</v>
      </c>
      <c r="AI3366" s="116">
        <v>-1</v>
      </c>
      <c r="AJ3366" s="116">
        <v>0</v>
      </c>
      <c r="AM3366" s="116" t="s">
        <v>319</v>
      </c>
      <c r="AN3366" s="116">
        <v>-1</v>
      </c>
      <c r="AQ3366" s="116">
        <v>778</v>
      </c>
      <c r="AR3366" s="116" t="s">
        <v>329</v>
      </c>
      <c r="AS3366" s="116" t="s">
        <v>250</v>
      </c>
      <c r="AT3366" s="116" t="s">
        <v>268</v>
      </c>
      <c r="AV3366" s="116">
        <v>120.134464031139</v>
      </c>
      <c r="AW3366" s="116">
        <v>0.38592065720000002</v>
      </c>
    </row>
    <row r="3367" spans="1:49" x14ac:dyDescent="0.25">
      <c r="A3367" s="127">
        <v>440000</v>
      </c>
      <c r="B3367" s="127">
        <v>790000</v>
      </c>
      <c r="C3367" s="127">
        <v>790000</v>
      </c>
      <c r="D3367" s="116" t="s">
        <v>314</v>
      </c>
      <c r="E3367" s="116" t="s">
        <v>315</v>
      </c>
      <c r="F3367" s="116" t="s">
        <v>316</v>
      </c>
      <c r="G3367" s="116" t="s">
        <v>317</v>
      </c>
      <c r="H3367" s="116">
        <v>0.36</v>
      </c>
      <c r="I3367" s="116">
        <v>0.57999999999999996</v>
      </c>
      <c r="J3367" s="116" t="s">
        <v>268</v>
      </c>
      <c r="K3367" s="116">
        <v>3.2625202716699997E-2</v>
      </c>
      <c r="L3367" s="116">
        <v>3800.0337689601101</v>
      </c>
      <c r="M3367" s="116">
        <v>8.7356401281838298</v>
      </c>
      <c r="N3367" s="116">
        <v>1.15378073010535</v>
      </c>
      <c r="O3367" s="116">
        <v>0.28500203004216002</v>
      </c>
      <c r="P3367" s="116">
        <v>3.764233021031E-2</v>
      </c>
      <c r="Q3367" s="116">
        <v>123.97687204264</v>
      </c>
      <c r="R3367" s="116">
        <v>1210</v>
      </c>
      <c r="S3367" s="116" t="s">
        <v>318</v>
      </c>
      <c r="T3367" s="116">
        <v>1210</v>
      </c>
      <c r="U3367" s="116" t="s">
        <v>268</v>
      </c>
      <c r="V3367" s="116" t="s">
        <v>268</v>
      </c>
      <c r="Z3367" s="116">
        <v>0</v>
      </c>
      <c r="AA3367" s="116">
        <v>1</v>
      </c>
      <c r="AB3367" s="116">
        <v>0.28500203004216002</v>
      </c>
      <c r="AC3367" s="116">
        <v>3.764233021031E-2</v>
      </c>
      <c r="AD3367" s="116">
        <v>123.97687204264101</v>
      </c>
      <c r="AF3367" s="116">
        <v>-1</v>
      </c>
      <c r="AG3367" s="116">
        <v>-1</v>
      </c>
      <c r="AH3367" s="116">
        <v>-1</v>
      </c>
      <c r="AI3367" s="116">
        <v>-1</v>
      </c>
      <c r="AJ3367" s="116">
        <v>0</v>
      </c>
      <c r="AM3367" s="116" t="s">
        <v>319</v>
      </c>
      <c r="AN3367" s="116">
        <v>-1</v>
      </c>
      <c r="AQ3367" s="116">
        <v>778</v>
      </c>
      <c r="AR3367" s="116" t="s">
        <v>329</v>
      </c>
      <c r="AS3367" s="116" t="s">
        <v>250</v>
      </c>
      <c r="AT3367" s="116" t="s">
        <v>268</v>
      </c>
      <c r="AV3367" s="116">
        <v>105.295517504865</v>
      </c>
      <c r="AW3367" s="116">
        <v>0.1005489635</v>
      </c>
    </row>
    <row r="3368" spans="1:49" x14ac:dyDescent="0.25">
      <c r="A3368" s="127">
        <v>440000</v>
      </c>
      <c r="B3368" s="127">
        <v>790000</v>
      </c>
      <c r="C3368" s="127">
        <v>790000</v>
      </c>
      <c r="D3368" s="116" t="s">
        <v>314</v>
      </c>
      <c r="E3368" s="116" t="s">
        <v>315</v>
      </c>
      <c r="F3368" s="116" t="s">
        <v>316</v>
      </c>
      <c r="G3368" s="116" t="s">
        <v>317</v>
      </c>
      <c r="H3368" s="116">
        <v>0.36</v>
      </c>
      <c r="I3368" s="116">
        <v>0.57999999999999996</v>
      </c>
      <c r="J3368" s="116" t="s">
        <v>268</v>
      </c>
      <c r="K3368" s="116">
        <v>8.0609593742399996E-2</v>
      </c>
      <c r="L3368" s="116">
        <v>3800.0337689601101</v>
      </c>
      <c r="M3368" s="116">
        <v>8.7356401281838298</v>
      </c>
      <c r="N3368" s="116">
        <v>1.15378073010535</v>
      </c>
      <c r="O3368" s="116">
        <v>0.70417640181274999</v>
      </c>
      <c r="P3368" s="116">
        <v>9.3005795921600007E-2</v>
      </c>
      <c r="Q3368" s="116">
        <v>306.31917832329401</v>
      </c>
      <c r="R3368" s="116">
        <v>1750</v>
      </c>
      <c r="S3368" s="116" t="s">
        <v>321</v>
      </c>
      <c r="T3368" s="116">
        <v>1750</v>
      </c>
      <c r="U3368" s="116" t="s">
        <v>268</v>
      </c>
      <c r="V3368" s="116" t="s">
        <v>268</v>
      </c>
      <c r="Z3368" s="116">
        <v>0</v>
      </c>
      <c r="AA3368" s="116">
        <v>1</v>
      </c>
      <c r="AB3368" s="116">
        <v>0.70417640181274999</v>
      </c>
      <c r="AC3368" s="116">
        <v>9.3005795921600007E-2</v>
      </c>
      <c r="AD3368" s="116">
        <v>306.31917832329498</v>
      </c>
      <c r="AF3368" s="116">
        <v>-1</v>
      </c>
      <c r="AG3368" s="116">
        <v>-1</v>
      </c>
      <c r="AH3368" s="116">
        <v>-1</v>
      </c>
      <c r="AI3368" s="116">
        <v>-1</v>
      </c>
      <c r="AJ3368" s="116">
        <v>0</v>
      </c>
      <c r="AM3368" s="116" t="s">
        <v>319</v>
      </c>
      <c r="AN3368" s="116">
        <v>-1</v>
      </c>
      <c r="AQ3368" s="116">
        <v>778</v>
      </c>
      <c r="AR3368" s="116" t="s">
        <v>329</v>
      </c>
      <c r="AS3368" s="116" t="s">
        <v>250</v>
      </c>
      <c r="AT3368" s="116" t="s">
        <v>268</v>
      </c>
      <c r="AV3368" s="116">
        <v>113.072490742006</v>
      </c>
      <c r="AW3368" s="116">
        <v>0.24843404569999999</v>
      </c>
    </row>
    <row r="3369" spans="1:49" x14ac:dyDescent="0.25">
      <c r="A3369" s="127">
        <v>440000</v>
      </c>
      <c r="B3369" s="127">
        <v>790000</v>
      </c>
      <c r="C3369" s="127">
        <v>790000</v>
      </c>
      <c r="D3369" s="116" t="s">
        <v>314</v>
      </c>
      <c r="E3369" s="116" t="s">
        <v>315</v>
      </c>
      <c r="F3369" s="116" t="s">
        <v>316</v>
      </c>
      <c r="G3369" s="116" t="s">
        <v>317</v>
      </c>
      <c r="H3369" s="116">
        <v>0.36</v>
      </c>
      <c r="I3369" s="116">
        <v>0.57999999999999996</v>
      </c>
      <c r="J3369" s="116" t="s">
        <v>332</v>
      </c>
      <c r="K3369" s="116">
        <v>0.13544995048406</v>
      </c>
      <c r="L3369" s="116">
        <v>3800.0337689601101</v>
      </c>
      <c r="M3369" s="116">
        <v>8.7356401281838298</v>
      </c>
      <c r="N3369" s="116">
        <v>1.15378073010535</v>
      </c>
      <c r="O3369" s="116">
        <v>1.18324202280913</v>
      </c>
      <c r="P3369" s="116">
        <v>0.15627954276223999</v>
      </c>
      <c r="Q3369" s="116">
        <v>514.71438584343298</v>
      </c>
      <c r="R3369" s="116">
        <v>1750</v>
      </c>
      <c r="S3369" s="116" t="s">
        <v>321</v>
      </c>
      <c r="T3369" s="116">
        <v>1750</v>
      </c>
      <c r="U3369" s="116" t="s">
        <v>333</v>
      </c>
      <c r="V3369" s="116" t="s">
        <v>332</v>
      </c>
      <c r="Z3369" s="116">
        <v>0</v>
      </c>
      <c r="AA3369" s="116">
        <v>1</v>
      </c>
      <c r="AB3369" s="116">
        <v>1.18324202280913</v>
      </c>
      <c r="AC3369" s="116">
        <v>0.15627954276223999</v>
      </c>
      <c r="AD3369" s="116">
        <v>1917.22597004144</v>
      </c>
      <c r="AF3369" s="116">
        <v>-1</v>
      </c>
      <c r="AG3369" s="116">
        <v>-1</v>
      </c>
      <c r="AH3369" s="116">
        <v>-1</v>
      </c>
      <c r="AI3369" s="116">
        <v>-1</v>
      </c>
      <c r="AJ3369" s="116">
        <v>0</v>
      </c>
      <c r="AM3369" s="116" t="s">
        <v>319</v>
      </c>
      <c r="AN3369" s="116">
        <v>-1</v>
      </c>
      <c r="AQ3369" s="116">
        <v>778</v>
      </c>
      <c r="AR3369" s="116" t="s">
        <v>329</v>
      </c>
      <c r="AS3369" s="116" t="s">
        <v>250</v>
      </c>
      <c r="AT3369" s="116" t="s">
        <v>268</v>
      </c>
      <c r="AV3369" s="116">
        <v>121.96053838934</v>
      </c>
      <c r="AW3369" s="116">
        <v>1.5549277939999999</v>
      </c>
    </row>
    <row r="3370" spans="1:49" x14ac:dyDescent="0.25">
      <c r="A3370" s="127">
        <v>440000</v>
      </c>
      <c r="B3370" s="127">
        <v>790000</v>
      </c>
      <c r="C3370" s="127">
        <v>790000</v>
      </c>
      <c r="D3370" s="116" t="s">
        <v>314</v>
      </c>
      <c r="E3370" s="116" t="s">
        <v>315</v>
      </c>
      <c r="F3370" s="116" t="s">
        <v>316</v>
      </c>
      <c r="G3370" s="116" t="s">
        <v>317</v>
      </c>
      <c r="H3370" s="116">
        <v>0.36</v>
      </c>
      <c r="I3370" s="116">
        <v>0.57999999999999996</v>
      </c>
      <c r="J3370" s="116" t="s">
        <v>268</v>
      </c>
      <c r="K3370" s="116">
        <v>0.23548155234789001</v>
      </c>
      <c r="L3370" s="116">
        <v>3824.2732392759999</v>
      </c>
      <c r="M3370" s="116">
        <v>9.9005866268540803</v>
      </c>
      <c r="N3370" s="116">
        <v>1.4744071028365699</v>
      </c>
      <c r="O3370" s="116">
        <v>2.33140550804641</v>
      </c>
      <c r="P3370" s="116">
        <v>0.34719567336871998</v>
      </c>
      <c r="Q3370" s="116">
        <v>900.54579898722898</v>
      </c>
      <c r="R3370" s="116">
        <v>1210</v>
      </c>
      <c r="S3370" s="116" t="s">
        <v>318</v>
      </c>
      <c r="T3370" s="116">
        <v>1210</v>
      </c>
      <c r="U3370" s="116" t="s">
        <v>268</v>
      </c>
      <c r="V3370" s="116" t="s">
        <v>268</v>
      </c>
      <c r="Z3370" s="116">
        <v>0</v>
      </c>
      <c r="AA3370" s="116">
        <v>1</v>
      </c>
      <c r="AB3370" s="116">
        <v>2.33140550804641</v>
      </c>
      <c r="AC3370" s="116">
        <v>0.34719567336871998</v>
      </c>
      <c r="AD3370" s="116">
        <v>1330.3974998184101</v>
      </c>
      <c r="AF3370" s="116">
        <v>-1</v>
      </c>
      <c r="AG3370" s="116">
        <v>-1</v>
      </c>
      <c r="AH3370" s="116">
        <v>-1</v>
      </c>
      <c r="AI3370" s="116">
        <v>-1</v>
      </c>
      <c r="AJ3370" s="116">
        <v>0</v>
      </c>
      <c r="AM3370" s="116" t="s">
        <v>319</v>
      </c>
      <c r="AN3370" s="116">
        <v>-1</v>
      </c>
      <c r="AQ3370" s="116">
        <v>778</v>
      </c>
      <c r="AR3370" s="116" t="s">
        <v>329</v>
      </c>
      <c r="AS3370" s="116" t="s">
        <v>250</v>
      </c>
      <c r="AT3370" s="116" t="s">
        <v>268</v>
      </c>
      <c r="AV3370" s="116">
        <v>148.619985601206</v>
      </c>
      <c r="AW3370" s="116">
        <v>1.0789922950999999</v>
      </c>
    </row>
    <row r="3371" spans="1:49" x14ac:dyDescent="0.25">
      <c r="A3371" s="127">
        <v>440000</v>
      </c>
      <c r="B3371" s="127">
        <v>790000</v>
      </c>
      <c r="C3371" s="127">
        <v>790000</v>
      </c>
      <c r="D3371" s="116" t="s">
        <v>314</v>
      </c>
      <c r="E3371" s="116" t="s">
        <v>315</v>
      </c>
      <c r="F3371" s="116" t="s">
        <v>316</v>
      </c>
      <c r="G3371" s="116" t="s">
        <v>317</v>
      </c>
      <c r="H3371" s="116">
        <v>0.36</v>
      </c>
      <c r="I3371" s="116">
        <v>0.57999999999999996</v>
      </c>
      <c r="J3371" s="116" t="s">
        <v>268</v>
      </c>
      <c r="K3371" s="116">
        <v>6.4349968154889997E-2</v>
      </c>
      <c r="L3371" s="116">
        <v>3824.2732392759999</v>
      </c>
      <c r="M3371" s="116">
        <v>9.9005866268540803</v>
      </c>
      <c r="N3371" s="116">
        <v>1.4744071028365699</v>
      </c>
      <c r="O3371" s="116">
        <v>0.63710243415282997</v>
      </c>
      <c r="P3371" s="116">
        <v>9.487805011488E-2</v>
      </c>
      <c r="Q3371" s="116">
        <v>246.091861163027</v>
      </c>
      <c r="R3371" s="116">
        <v>1750</v>
      </c>
      <c r="S3371" s="116" t="s">
        <v>321</v>
      </c>
      <c r="T3371" s="116">
        <v>1750</v>
      </c>
      <c r="U3371" s="116" t="s">
        <v>268</v>
      </c>
      <c r="V3371" s="116" t="s">
        <v>268</v>
      </c>
      <c r="Z3371" s="116">
        <v>0</v>
      </c>
      <c r="AA3371" s="116">
        <v>1</v>
      </c>
      <c r="AB3371" s="116">
        <v>0.63710243415282997</v>
      </c>
      <c r="AC3371" s="116">
        <v>9.487805011488E-2</v>
      </c>
      <c r="AD3371" s="116">
        <v>849.59431817285497</v>
      </c>
      <c r="AF3371" s="116">
        <v>-1</v>
      </c>
      <c r="AG3371" s="116">
        <v>-1</v>
      </c>
      <c r="AH3371" s="116">
        <v>-1</v>
      </c>
      <c r="AI3371" s="116">
        <v>-1</v>
      </c>
      <c r="AJ3371" s="116">
        <v>0</v>
      </c>
      <c r="AM3371" s="116" t="s">
        <v>319</v>
      </c>
      <c r="AN3371" s="116">
        <v>-1</v>
      </c>
      <c r="AQ3371" s="116">
        <v>778</v>
      </c>
      <c r="AR3371" s="116" t="s">
        <v>329</v>
      </c>
      <c r="AS3371" s="116" t="s">
        <v>250</v>
      </c>
      <c r="AT3371" s="116" t="s">
        <v>268</v>
      </c>
      <c r="AV3371" s="116">
        <v>70.671768670236403</v>
      </c>
      <c r="AW3371" s="116">
        <v>0.68904648680000002</v>
      </c>
    </row>
    <row r="3372" spans="1:49" x14ac:dyDescent="0.25">
      <c r="A3372" s="127">
        <v>440000</v>
      </c>
      <c r="B3372" s="127">
        <v>800000</v>
      </c>
      <c r="C3372" s="127">
        <v>800000</v>
      </c>
      <c r="D3372" s="116" t="s">
        <v>314</v>
      </c>
      <c r="E3372" s="116" t="s">
        <v>315</v>
      </c>
      <c r="F3372" s="116" t="s">
        <v>316</v>
      </c>
      <c r="G3372" s="116" t="s">
        <v>317</v>
      </c>
      <c r="H3372" s="116">
        <v>0.36</v>
      </c>
      <c r="I3372" s="116">
        <v>0.57999999999999996</v>
      </c>
      <c r="J3372" s="116" t="s">
        <v>332</v>
      </c>
      <c r="K3372" s="116">
        <v>0.17023607660404999</v>
      </c>
      <c r="L3372" s="116">
        <v>3814.9689282160298</v>
      </c>
      <c r="M3372" s="116">
        <v>10.2153717898839</v>
      </c>
      <c r="N3372" s="116">
        <v>1.7232146932388399</v>
      </c>
      <c r="O3372" s="116">
        <v>1.7390248145615199</v>
      </c>
      <c r="P3372" s="116">
        <v>0.29335330852343</v>
      </c>
      <c r="Q3372" s="116">
        <v>649.44534270585496</v>
      </c>
      <c r="R3372" s="116">
        <v>1210</v>
      </c>
      <c r="S3372" s="116" t="s">
        <v>318</v>
      </c>
      <c r="T3372" s="116">
        <v>1210</v>
      </c>
      <c r="U3372" s="116" t="s">
        <v>333</v>
      </c>
      <c r="V3372" s="116" t="s">
        <v>332</v>
      </c>
      <c r="Z3372" s="116">
        <v>0</v>
      </c>
      <c r="AA3372" s="116">
        <v>1</v>
      </c>
      <c r="AB3372" s="116">
        <v>1.7390248145615199</v>
      </c>
      <c r="AC3372" s="116">
        <v>0.29335330852343</v>
      </c>
      <c r="AD3372" s="116">
        <v>682.84306965497899</v>
      </c>
      <c r="AF3372" s="116">
        <v>-1</v>
      </c>
      <c r="AG3372" s="116">
        <v>-1</v>
      </c>
      <c r="AH3372" s="116">
        <v>-1</v>
      </c>
      <c r="AI3372" s="116">
        <v>-1</v>
      </c>
      <c r="AJ3372" s="116">
        <v>0</v>
      </c>
      <c r="AM3372" s="116" t="s">
        <v>319</v>
      </c>
      <c r="AN3372" s="116">
        <v>-1</v>
      </c>
      <c r="AQ3372" s="116">
        <v>778</v>
      </c>
      <c r="AR3372" s="116" t="s">
        <v>329</v>
      </c>
      <c r="AS3372" s="116" t="s">
        <v>250</v>
      </c>
      <c r="AT3372" s="116" t="s">
        <v>268</v>
      </c>
      <c r="AV3372" s="116">
        <v>153.23641990679201</v>
      </c>
      <c r="AW3372" s="116">
        <v>0.55380622030000004</v>
      </c>
    </row>
    <row r="3373" spans="1:49" x14ac:dyDescent="0.25">
      <c r="A3373" s="127">
        <v>440000</v>
      </c>
      <c r="B3373" s="127">
        <v>800000</v>
      </c>
      <c r="C3373" s="127">
        <v>800000</v>
      </c>
      <c r="D3373" s="116" t="s">
        <v>314</v>
      </c>
      <c r="E3373" s="116" t="s">
        <v>315</v>
      </c>
      <c r="F3373" s="116" t="s">
        <v>316</v>
      </c>
      <c r="G3373" s="116" t="s">
        <v>317</v>
      </c>
      <c r="H3373" s="116">
        <v>0.36</v>
      </c>
      <c r="I3373" s="116">
        <v>0.57999999999999996</v>
      </c>
      <c r="J3373" s="116" t="s">
        <v>332</v>
      </c>
      <c r="K3373" s="116">
        <v>3.0291837377710001E-2</v>
      </c>
      <c r="L3373" s="116">
        <v>3814.9689282160298</v>
      </c>
      <c r="M3373" s="116">
        <v>10.2153717898839</v>
      </c>
      <c r="N3373" s="116">
        <v>1.7232146932388399</v>
      </c>
      <c r="O3373" s="116">
        <v>0.30944238101207</v>
      </c>
      <c r="P3373" s="116">
        <v>5.2199339254479997E-2</v>
      </c>
      <c r="Q3373" s="116">
        <v>115.562418374559</v>
      </c>
      <c r="R3373" s="116">
        <v>1310</v>
      </c>
      <c r="S3373" s="116" t="s">
        <v>318</v>
      </c>
      <c r="T3373" s="116">
        <v>1310</v>
      </c>
      <c r="U3373" s="116" t="s">
        <v>333</v>
      </c>
      <c r="V3373" s="116" t="s">
        <v>332</v>
      </c>
      <c r="Z3373" s="116">
        <v>0</v>
      </c>
      <c r="AA3373" s="116">
        <v>1</v>
      </c>
      <c r="AB3373" s="116">
        <v>0.30944238101207</v>
      </c>
      <c r="AC3373" s="116">
        <v>5.2199339254479997E-2</v>
      </c>
      <c r="AD3373" s="116">
        <v>163.88406338022</v>
      </c>
      <c r="AF3373" s="116">
        <v>-1</v>
      </c>
      <c r="AG3373" s="116">
        <v>-1</v>
      </c>
      <c r="AH3373" s="116">
        <v>-1</v>
      </c>
      <c r="AI3373" s="116">
        <v>-1</v>
      </c>
      <c r="AJ3373" s="116">
        <v>0</v>
      </c>
      <c r="AM3373" s="116" t="s">
        <v>319</v>
      </c>
      <c r="AN3373" s="116">
        <v>-1</v>
      </c>
      <c r="AQ3373" s="116">
        <v>778</v>
      </c>
      <c r="AR3373" s="116" t="s">
        <v>329</v>
      </c>
      <c r="AS3373" s="116" t="s">
        <v>250</v>
      </c>
      <c r="AT3373" s="116" t="s">
        <v>268</v>
      </c>
      <c r="AV3373" s="116">
        <v>45.999483045359099</v>
      </c>
      <c r="AW3373" s="116">
        <v>0.1329148933</v>
      </c>
    </row>
    <row r="3374" spans="1:49" x14ac:dyDescent="0.25">
      <c r="A3374" s="127">
        <v>440000</v>
      </c>
      <c r="B3374" s="127">
        <v>800000</v>
      </c>
      <c r="C3374" s="127">
        <v>800000</v>
      </c>
      <c r="D3374" s="116" t="s">
        <v>314</v>
      </c>
      <c r="E3374" s="116" t="s">
        <v>315</v>
      </c>
      <c r="F3374" s="116" t="s">
        <v>316</v>
      </c>
      <c r="G3374" s="116" t="s">
        <v>317</v>
      </c>
      <c r="H3374" s="116">
        <v>0.36</v>
      </c>
      <c r="I3374" s="116">
        <v>0.57999999999999996</v>
      </c>
      <c r="J3374" s="116" t="s">
        <v>332</v>
      </c>
      <c r="K3374" s="116">
        <v>0.13031348103859</v>
      </c>
      <c r="L3374" s="116">
        <v>3814.9689282160298</v>
      </c>
      <c r="M3374" s="116">
        <v>10.2153717898839</v>
      </c>
      <c r="N3374" s="116">
        <v>1.7232146932388399</v>
      </c>
      <c r="O3374" s="116">
        <v>1.3312006580431801</v>
      </c>
      <c r="P3374" s="116">
        <v>0.22455810525280001</v>
      </c>
      <c r="Q3374" s="116">
        <v>497.14188108988998</v>
      </c>
      <c r="R3374" s="116">
        <v>1310</v>
      </c>
      <c r="S3374" s="116" t="s">
        <v>318</v>
      </c>
      <c r="T3374" s="116">
        <v>1310</v>
      </c>
      <c r="U3374" s="116" t="s">
        <v>333</v>
      </c>
      <c r="V3374" s="116" t="s">
        <v>332</v>
      </c>
      <c r="Z3374" s="116">
        <v>0</v>
      </c>
      <c r="AA3374" s="116">
        <v>1</v>
      </c>
      <c r="AB3374" s="116">
        <v>1.3312006580431801</v>
      </c>
      <c r="AC3374" s="116">
        <v>0.22455810525280001</v>
      </c>
      <c r="AD3374" s="116">
        <v>714.48136851031495</v>
      </c>
      <c r="AF3374" s="116">
        <v>-1</v>
      </c>
      <c r="AG3374" s="116">
        <v>-1</v>
      </c>
      <c r="AH3374" s="116">
        <v>-1</v>
      </c>
      <c r="AI3374" s="116">
        <v>-1</v>
      </c>
      <c r="AJ3374" s="116">
        <v>0</v>
      </c>
      <c r="AM3374" s="116" t="s">
        <v>319</v>
      </c>
      <c r="AN3374" s="116">
        <v>-1</v>
      </c>
      <c r="AQ3374" s="116">
        <v>778</v>
      </c>
      <c r="AR3374" s="116" t="s">
        <v>329</v>
      </c>
      <c r="AS3374" s="116" t="s">
        <v>250</v>
      </c>
      <c r="AT3374" s="116" t="s">
        <v>268</v>
      </c>
      <c r="AV3374" s="116">
        <v>101.587447662945</v>
      </c>
      <c r="AW3374" s="116">
        <v>0.57946583009999997</v>
      </c>
    </row>
    <row r="3375" spans="1:49" x14ac:dyDescent="0.25">
      <c r="A3375" s="127">
        <v>440000</v>
      </c>
      <c r="B3375" s="127">
        <v>800000</v>
      </c>
      <c r="C3375" s="127">
        <v>800000</v>
      </c>
      <c r="D3375" s="116" t="s">
        <v>314</v>
      </c>
      <c r="E3375" s="116" t="s">
        <v>315</v>
      </c>
      <c r="F3375" s="116" t="s">
        <v>316</v>
      </c>
      <c r="G3375" s="116" t="s">
        <v>317</v>
      </c>
      <c r="H3375" s="116">
        <v>0.36</v>
      </c>
      <c r="I3375" s="116">
        <v>0.57999999999999996</v>
      </c>
      <c r="J3375" s="116" t="s">
        <v>332</v>
      </c>
      <c r="K3375" s="116">
        <v>0.15039815427870001</v>
      </c>
      <c r="L3375" s="116">
        <v>3814.9689282160298</v>
      </c>
      <c r="M3375" s="116">
        <v>10.2153717898839</v>
      </c>
      <c r="N3375" s="116">
        <v>1.7232146932388399</v>
      </c>
      <c r="O3375" s="116">
        <v>1.53637306246929</v>
      </c>
      <c r="P3375" s="116">
        <v>0.25916830928905998</v>
      </c>
      <c r="Q3375" s="116">
        <v>573.76428543429995</v>
      </c>
      <c r="R3375" s="116">
        <v>1750</v>
      </c>
      <c r="S3375" s="116" t="s">
        <v>321</v>
      </c>
      <c r="T3375" s="116">
        <v>1750</v>
      </c>
      <c r="U3375" s="116" t="s">
        <v>333</v>
      </c>
      <c r="V3375" s="116" t="s">
        <v>332</v>
      </c>
      <c r="Z3375" s="116">
        <v>0</v>
      </c>
      <c r="AA3375" s="116">
        <v>1</v>
      </c>
      <c r="AB3375" s="116">
        <v>1.53637306246929</v>
      </c>
      <c r="AC3375" s="116">
        <v>0.25916830928905998</v>
      </c>
      <c r="AD3375" s="116">
        <v>795.54027385961797</v>
      </c>
      <c r="AF3375" s="116">
        <v>-1</v>
      </c>
      <c r="AG3375" s="116">
        <v>-1</v>
      </c>
      <c r="AH3375" s="116">
        <v>-1</v>
      </c>
      <c r="AI3375" s="116">
        <v>-1</v>
      </c>
      <c r="AJ3375" s="116">
        <v>0</v>
      </c>
      <c r="AM3375" s="116" t="s">
        <v>319</v>
      </c>
      <c r="AN3375" s="116">
        <v>-1</v>
      </c>
      <c r="AQ3375" s="116">
        <v>778</v>
      </c>
      <c r="AR3375" s="116" t="s">
        <v>329</v>
      </c>
      <c r="AS3375" s="116" t="s">
        <v>250</v>
      </c>
      <c r="AT3375" s="116" t="s">
        <v>268</v>
      </c>
      <c r="AV3375" s="116">
        <v>124.367742759027</v>
      </c>
      <c r="AW3375" s="116">
        <v>0.64520703479999997</v>
      </c>
    </row>
    <row r="3376" spans="1:49" x14ac:dyDescent="0.25">
      <c r="A3376" s="127">
        <v>440000</v>
      </c>
      <c r="B3376" s="127">
        <v>800000</v>
      </c>
      <c r="C3376" s="127">
        <v>800000</v>
      </c>
      <c r="D3376" s="116" t="s">
        <v>314</v>
      </c>
      <c r="E3376" s="116" t="s">
        <v>315</v>
      </c>
      <c r="F3376" s="116" t="s">
        <v>316</v>
      </c>
      <c r="G3376" s="116" t="s">
        <v>317</v>
      </c>
      <c r="H3376" s="116">
        <v>0.36</v>
      </c>
      <c r="I3376" s="116">
        <v>0.57999999999999996</v>
      </c>
      <c r="J3376" s="116" t="s">
        <v>332</v>
      </c>
      <c r="K3376" s="116">
        <v>2.3199121043729998E-2</v>
      </c>
      <c r="L3376" s="116">
        <v>3775.1669112028899</v>
      </c>
      <c r="M3376" s="116">
        <v>8.5045325570118102</v>
      </c>
      <c r="N3376" s="116">
        <v>1.11672557522147</v>
      </c>
      <c r="O3376" s="116">
        <v>0.19729768021046001</v>
      </c>
      <c r="P3376" s="116">
        <v>2.5907051792190001E-2</v>
      </c>
      <c r="Q3376" s="116">
        <v>87.580554133280302</v>
      </c>
      <c r="R3376" s="116">
        <v>1750</v>
      </c>
      <c r="S3376" s="116" t="s">
        <v>321</v>
      </c>
      <c r="T3376" s="116">
        <v>1750</v>
      </c>
      <c r="U3376" s="116" t="s">
        <v>333</v>
      </c>
      <c r="V3376" s="116" t="s">
        <v>332</v>
      </c>
      <c r="Z3376" s="116">
        <v>0</v>
      </c>
      <c r="AA3376" s="116">
        <v>1</v>
      </c>
      <c r="AB3376" s="116">
        <v>0.19729768021046001</v>
      </c>
      <c r="AC3376" s="116">
        <v>2.5907051792190001E-2</v>
      </c>
      <c r="AD3376" s="116">
        <v>2332.16014967193</v>
      </c>
      <c r="AF3376" s="116">
        <v>-1</v>
      </c>
      <c r="AG3376" s="116">
        <v>-1</v>
      </c>
      <c r="AH3376" s="116">
        <v>-1</v>
      </c>
      <c r="AI3376" s="116">
        <v>-1</v>
      </c>
      <c r="AJ3376" s="116">
        <v>0</v>
      </c>
      <c r="AM3376" s="116" t="s">
        <v>319</v>
      </c>
      <c r="AN3376" s="116">
        <v>-1</v>
      </c>
      <c r="AQ3376" s="116">
        <v>778</v>
      </c>
      <c r="AR3376" s="116" t="s">
        <v>329</v>
      </c>
      <c r="AS3376" s="116" t="s">
        <v>250</v>
      </c>
      <c r="AT3376" s="116" t="s">
        <v>268</v>
      </c>
      <c r="AV3376" s="116">
        <v>103.76737604157999</v>
      </c>
      <c r="AW3376" s="116">
        <v>1.8914518651000001</v>
      </c>
    </row>
    <row r="3377" spans="1:49" x14ac:dyDescent="0.25">
      <c r="A3377" s="127">
        <v>440000</v>
      </c>
      <c r="B3377" s="127">
        <v>810000</v>
      </c>
      <c r="C3377" s="127">
        <v>810000</v>
      </c>
      <c r="D3377" s="116" t="s">
        <v>314</v>
      </c>
      <c r="E3377" s="116" t="s">
        <v>315</v>
      </c>
      <c r="F3377" s="116" t="s">
        <v>316</v>
      </c>
      <c r="G3377" s="116" t="s">
        <v>317</v>
      </c>
      <c r="H3377" s="116">
        <v>0.36</v>
      </c>
      <c r="I3377" s="116">
        <v>0.57999999999999996</v>
      </c>
      <c r="J3377" s="116" t="s">
        <v>332</v>
      </c>
      <c r="K3377" s="116">
        <v>0.18875486810388001</v>
      </c>
      <c r="L3377" s="116">
        <v>3840.1192369755699</v>
      </c>
      <c r="M3377" s="116">
        <v>11.276872127939599</v>
      </c>
      <c r="N3377" s="116">
        <v>2.0622145958349698</v>
      </c>
      <c r="O3377" s="116">
        <v>2.12856451113363</v>
      </c>
      <c r="P3377" s="116">
        <v>0.38925304403873001</v>
      </c>
      <c r="Q3377" s="116">
        <v>724.84120007851504</v>
      </c>
      <c r="R3377" s="116">
        <v>1210</v>
      </c>
      <c r="S3377" s="116" t="s">
        <v>318</v>
      </c>
      <c r="T3377" s="116">
        <v>1210</v>
      </c>
      <c r="U3377" s="116" t="s">
        <v>333</v>
      </c>
      <c r="V3377" s="116" t="s">
        <v>332</v>
      </c>
      <c r="Z3377" s="116">
        <v>0</v>
      </c>
      <c r="AA3377" s="116">
        <v>1</v>
      </c>
      <c r="AB3377" s="116">
        <v>2.12856451113363</v>
      </c>
      <c r="AC3377" s="116">
        <v>0.38925304403873001</v>
      </c>
      <c r="AD3377" s="116">
        <v>724.84120007851504</v>
      </c>
      <c r="AF3377" s="116">
        <v>-1</v>
      </c>
      <c r="AG3377" s="116">
        <v>-1</v>
      </c>
      <c r="AH3377" s="116">
        <v>-1</v>
      </c>
      <c r="AI3377" s="116">
        <v>-1</v>
      </c>
      <c r="AJ3377" s="116">
        <v>0</v>
      </c>
      <c r="AM3377" s="116" t="s">
        <v>319</v>
      </c>
      <c r="AN3377" s="116">
        <v>-1</v>
      </c>
      <c r="AQ3377" s="116">
        <v>778</v>
      </c>
      <c r="AR3377" s="116" t="s">
        <v>329</v>
      </c>
      <c r="AS3377" s="116" t="s">
        <v>250</v>
      </c>
      <c r="AT3377" s="116" t="s">
        <v>268</v>
      </c>
      <c r="AV3377" s="116">
        <v>130.58316272448201</v>
      </c>
      <c r="AW3377" s="116">
        <v>0.5878679644</v>
      </c>
    </row>
    <row r="3378" spans="1:49" x14ac:dyDescent="0.25">
      <c r="A3378" s="127">
        <v>440000</v>
      </c>
      <c r="B3378" s="127">
        <v>810000</v>
      </c>
      <c r="C3378" s="127">
        <v>810000</v>
      </c>
      <c r="D3378" s="116" t="s">
        <v>314</v>
      </c>
      <c r="E3378" s="116" t="s">
        <v>315</v>
      </c>
      <c r="F3378" s="116" t="s">
        <v>316</v>
      </c>
      <c r="G3378" s="116" t="s">
        <v>317</v>
      </c>
      <c r="H3378" s="116">
        <v>0.36</v>
      </c>
      <c r="I3378" s="116">
        <v>0.57999999999999996</v>
      </c>
      <c r="J3378" s="116" t="s">
        <v>332</v>
      </c>
      <c r="K3378" s="116">
        <v>3.3058625344550001E-2</v>
      </c>
      <c r="L3378" s="116">
        <v>3840.1192369755699</v>
      </c>
      <c r="M3378" s="116">
        <v>11.276872127939599</v>
      </c>
      <c r="N3378" s="116">
        <v>2.0622145958349698</v>
      </c>
      <c r="O3378" s="116">
        <v>0.37279789073599001</v>
      </c>
      <c r="P3378" s="116">
        <v>6.8173979703769996E-2</v>
      </c>
      <c r="Q3378" s="116">
        <v>126.94906313358599</v>
      </c>
      <c r="R3378" s="116">
        <v>1310</v>
      </c>
      <c r="S3378" s="116" t="s">
        <v>318</v>
      </c>
      <c r="T3378" s="116">
        <v>1310</v>
      </c>
      <c r="U3378" s="116" t="s">
        <v>333</v>
      </c>
      <c r="V3378" s="116" t="s">
        <v>332</v>
      </c>
      <c r="Z3378" s="116">
        <v>0</v>
      </c>
      <c r="AA3378" s="116">
        <v>1</v>
      </c>
      <c r="AB3378" s="116">
        <v>0.37279789073599001</v>
      </c>
      <c r="AC3378" s="116">
        <v>6.8173979703769996E-2</v>
      </c>
      <c r="AD3378" s="116">
        <v>398.399193753384</v>
      </c>
      <c r="AF3378" s="116">
        <v>-1</v>
      </c>
      <c r="AG3378" s="116">
        <v>-1</v>
      </c>
      <c r="AH3378" s="116">
        <v>-1</v>
      </c>
      <c r="AI3378" s="116">
        <v>-1</v>
      </c>
      <c r="AJ3378" s="116">
        <v>0</v>
      </c>
      <c r="AM3378" s="116" t="s">
        <v>319</v>
      </c>
      <c r="AN3378" s="116">
        <v>-1</v>
      </c>
      <c r="AQ3378" s="116">
        <v>778</v>
      </c>
      <c r="AR3378" s="116" t="s">
        <v>329</v>
      </c>
      <c r="AS3378" s="116" t="s">
        <v>250</v>
      </c>
      <c r="AT3378" s="116" t="s">
        <v>268</v>
      </c>
      <c r="AV3378" s="116">
        <v>47.184227485712299</v>
      </c>
      <c r="AW3378" s="116">
        <v>0.3231137013</v>
      </c>
    </row>
    <row r="3379" spans="1:49" x14ac:dyDescent="0.25">
      <c r="A3379" s="127">
        <v>440000</v>
      </c>
      <c r="B3379" s="127">
        <v>810000</v>
      </c>
      <c r="C3379" s="127">
        <v>810000</v>
      </c>
      <c r="D3379" s="116" t="s">
        <v>314</v>
      </c>
      <c r="E3379" s="116" t="s">
        <v>315</v>
      </c>
      <c r="F3379" s="116" t="s">
        <v>316</v>
      </c>
      <c r="G3379" s="116" t="s">
        <v>317</v>
      </c>
      <c r="H3379" s="116">
        <v>0.36</v>
      </c>
      <c r="I3379" s="116">
        <v>0.57999999999999996</v>
      </c>
      <c r="J3379" s="116" t="s">
        <v>332</v>
      </c>
      <c r="K3379" s="116">
        <v>8.4914784140680002E-2</v>
      </c>
      <c r="L3379" s="116">
        <v>3840.1192369755699</v>
      </c>
      <c r="M3379" s="116">
        <v>11.276872127939599</v>
      </c>
      <c r="N3379" s="116">
        <v>2.0622145958349698</v>
      </c>
      <c r="O3379" s="116">
        <v>0.95757316252614999</v>
      </c>
      <c r="P3379" s="116">
        <v>0.17511250725710001</v>
      </c>
      <c r="Q3379" s="116">
        <v>326.08289608228802</v>
      </c>
      <c r="R3379" s="116">
        <v>1310</v>
      </c>
      <c r="S3379" s="116" t="s">
        <v>318</v>
      </c>
      <c r="T3379" s="116">
        <v>1310</v>
      </c>
      <c r="U3379" s="116" t="s">
        <v>333</v>
      </c>
      <c r="V3379" s="116" t="s">
        <v>332</v>
      </c>
      <c r="Z3379" s="116">
        <v>0</v>
      </c>
      <c r="AA3379" s="116">
        <v>1</v>
      </c>
      <c r="AB3379" s="116">
        <v>0.95757316252614999</v>
      </c>
      <c r="AC3379" s="116">
        <v>0.17511250725710001</v>
      </c>
      <c r="AD3379" s="116">
        <v>999.086980591827</v>
      </c>
      <c r="AF3379" s="116">
        <v>-1</v>
      </c>
      <c r="AG3379" s="116">
        <v>-1</v>
      </c>
      <c r="AH3379" s="116">
        <v>-1</v>
      </c>
      <c r="AI3379" s="116">
        <v>-1</v>
      </c>
      <c r="AJ3379" s="116">
        <v>0</v>
      </c>
      <c r="AM3379" s="116" t="s">
        <v>319</v>
      </c>
      <c r="AN3379" s="116">
        <v>-1</v>
      </c>
      <c r="AQ3379" s="116">
        <v>778</v>
      </c>
      <c r="AR3379" s="116" t="s">
        <v>329</v>
      </c>
      <c r="AS3379" s="116" t="s">
        <v>250</v>
      </c>
      <c r="AT3379" s="116" t="s">
        <v>268</v>
      </c>
      <c r="AV3379" s="116">
        <v>90.952428657183404</v>
      </c>
      <c r="AW3379" s="116">
        <v>0.81028952200000004</v>
      </c>
    </row>
    <row r="3380" spans="1:49" x14ac:dyDescent="0.25">
      <c r="A3380" s="127">
        <v>440000</v>
      </c>
      <c r="B3380" s="127">
        <v>810000</v>
      </c>
      <c r="C3380" s="127">
        <v>810000</v>
      </c>
      <c r="D3380" s="116" t="s">
        <v>314</v>
      </c>
      <c r="E3380" s="116" t="s">
        <v>315</v>
      </c>
      <c r="F3380" s="116" t="s">
        <v>316</v>
      </c>
      <c r="G3380" s="116" t="s">
        <v>317</v>
      </c>
      <c r="H3380" s="116">
        <v>0.36</v>
      </c>
      <c r="I3380" s="116">
        <v>0.57999999999999996</v>
      </c>
      <c r="J3380" s="116" t="s">
        <v>332</v>
      </c>
      <c r="K3380" s="116">
        <v>5.6140338557960003E-2</v>
      </c>
      <c r="L3380" s="116">
        <v>3840.1192369755699</v>
      </c>
      <c r="M3380" s="116">
        <v>11.276872127939599</v>
      </c>
      <c r="N3380" s="116">
        <v>2.0622145958349698</v>
      </c>
      <c r="O3380" s="116">
        <v>0.63308741913740996</v>
      </c>
      <c r="P3380" s="116">
        <v>0.11577342558935</v>
      </c>
      <c r="Q3380" s="116">
        <v>215.58559406676201</v>
      </c>
      <c r="R3380" s="116">
        <v>1750</v>
      </c>
      <c r="S3380" s="116" t="s">
        <v>321</v>
      </c>
      <c r="T3380" s="116">
        <v>1750</v>
      </c>
      <c r="U3380" s="116" t="s">
        <v>333</v>
      </c>
      <c r="V3380" s="116" t="s">
        <v>332</v>
      </c>
      <c r="Z3380" s="116">
        <v>0</v>
      </c>
      <c r="AA3380" s="116">
        <v>1</v>
      </c>
      <c r="AB3380" s="116">
        <v>0.63308741913740996</v>
      </c>
      <c r="AC3380" s="116">
        <v>0.11577342558935</v>
      </c>
      <c r="AD3380" s="116">
        <v>215.585594066764</v>
      </c>
      <c r="AF3380" s="116">
        <v>-1</v>
      </c>
      <c r="AG3380" s="116">
        <v>-1</v>
      </c>
      <c r="AH3380" s="116">
        <v>-1</v>
      </c>
      <c r="AI3380" s="116">
        <v>-1</v>
      </c>
      <c r="AJ3380" s="116">
        <v>0</v>
      </c>
      <c r="AM3380" s="116" t="s">
        <v>319</v>
      </c>
      <c r="AN3380" s="116">
        <v>-1</v>
      </c>
      <c r="AQ3380" s="116">
        <v>778</v>
      </c>
      <c r="AR3380" s="116" t="s">
        <v>329</v>
      </c>
      <c r="AS3380" s="116" t="s">
        <v>250</v>
      </c>
      <c r="AT3380" s="116" t="s">
        <v>268</v>
      </c>
      <c r="AV3380" s="116">
        <v>109.10201094838401</v>
      </c>
      <c r="AW3380" s="116">
        <v>0.1748463861</v>
      </c>
    </row>
    <row r="3381" spans="1:49" x14ac:dyDescent="0.25">
      <c r="A3381" s="127">
        <v>440000</v>
      </c>
      <c r="B3381" s="127">
        <v>810000</v>
      </c>
      <c r="C3381" s="127">
        <v>810000</v>
      </c>
      <c r="D3381" s="116" t="s">
        <v>314</v>
      </c>
      <c r="E3381" s="116" t="s">
        <v>315</v>
      </c>
      <c r="F3381" s="116" t="s">
        <v>316</v>
      </c>
      <c r="G3381" s="116" t="s">
        <v>317</v>
      </c>
      <c r="H3381" s="116">
        <v>0.36</v>
      </c>
      <c r="I3381" s="116">
        <v>0.57999999999999996</v>
      </c>
      <c r="J3381" s="116" t="s">
        <v>332</v>
      </c>
      <c r="K3381" s="116">
        <v>0.23695806456603</v>
      </c>
      <c r="L3381" s="116">
        <v>3829.68893641559</v>
      </c>
      <c r="M3381" s="116">
        <v>9.5834507214013307</v>
      </c>
      <c r="N3381" s="116">
        <v>1.5010128401195999</v>
      </c>
      <c r="O3381" s="116">
        <v>2.27087593480723</v>
      </c>
      <c r="P3381" s="116">
        <v>0.35567709748350002</v>
      </c>
      <c r="Q3381" s="116">
        <v>907.47567826299701</v>
      </c>
      <c r="R3381" s="116">
        <v>1210</v>
      </c>
      <c r="S3381" s="116" t="s">
        <v>318</v>
      </c>
      <c r="T3381" s="116">
        <v>1210</v>
      </c>
      <c r="U3381" s="116" t="s">
        <v>333</v>
      </c>
      <c r="V3381" s="116" t="s">
        <v>332</v>
      </c>
      <c r="Z3381" s="116">
        <v>0</v>
      </c>
      <c r="AA3381" s="116">
        <v>1</v>
      </c>
      <c r="AB3381" s="116">
        <v>2.27087593480723</v>
      </c>
      <c r="AC3381" s="116">
        <v>0.35567709748350002</v>
      </c>
      <c r="AD3381" s="116">
        <v>1326.2436523814599</v>
      </c>
      <c r="AF3381" s="116">
        <v>-1</v>
      </c>
      <c r="AG3381" s="116">
        <v>-1</v>
      </c>
      <c r="AH3381" s="116">
        <v>-1</v>
      </c>
      <c r="AI3381" s="116">
        <v>-1</v>
      </c>
      <c r="AJ3381" s="116">
        <v>0</v>
      </c>
      <c r="AM3381" s="116" t="s">
        <v>319</v>
      </c>
      <c r="AN3381" s="116">
        <v>-1</v>
      </c>
      <c r="AQ3381" s="116">
        <v>778</v>
      </c>
      <c r="AR3381" s="116" t="s">
        <v>329</v>
      </c>
      <c r="AS3381" s="116" t="s">
        <v>250</v>
      </c>
      <c r="AT3381" s="116" t="s">
        <v>268</v>
      </c>
      <c r="AV3381" s="116">
        <v>150.40471772876401</v>
      </c>
      <c r="AW3381" s="116">
        <v>1.0756234001</v>
      </c>
    </row>
    <row r="3382" spans="1:49" x14ac:dyDescent="0.25">
      <c r="A3382" s="127">
        <v>440000</v>
      </c>
      <c r="B3382" s="127">
        <v>810000</v>
      </c>
      <c r="C3382" s="127">
        <v>810000</v>
      </c>
      <c r="D3382" s="116" t="s">
        <v>314</v>
      </c>
      <c r="E3382" s="116" t="s">
        <v>315</v>
      </c>
      <c r="F3382" s="116" t="s">
        <v>316</v>
      </c>
      <c r="G3382" s="116" t="s">
        <v>317</v>
      </c>
      <c r="H3382" s="116">
        <v>0.36</v>
      </c>
      <c r="I3382" s="116">
        <v>0.57999999999999996</v>
      </c>
      <c r="J3382" s="116" t="s">
        <v>332</v>
      </c>
      <c r="K3382" s="116">
        <v>6.0078588316199999E-2</v>
      </c>
      <c r="L3382" s="116">
        <v>3829.68893641559</v>
      </c>
      <c r="M3382" s="116">
        <v>9.5834507214013307</v>
      </c>
      <c r="N3382" s="116">
        <v>1.5010128401195999</v>
      </c>
      <c r="O3382" s="116">
        <v>0.57576019053973004</v>
      </c>
      <c r="P3382" s="116">
        <v>9.0178732478880003E-2</v>
      </c>
      <c r="Q3382" s="116">
        <v>230.08230499004901</v>
      </c>
      <c r="R3382" s="116">
        <v>1310</v>
      </c>
      <c r="S3382" s="116" t="s">
        <v>318</v>
      </c>
      <c r="T3382" s="116">
        <v>1310</v>
      </c>
      <c r="U3382" s="116" t="s">
        <v>333</v>
      </c>
      <c r="V3382" s="116" t="s">
        <v>332</v>
      </c>
      <c r="Z3382" s="116">
        <v>0</v>
      </c>
      <c r="AA3382" s="116">
        <v>1</v>
      </c>
      <c r="AB3382" s="116">
        <v>0.57576019053973004</v>
      </c>
      <c r="AC3382" s="116">
        <v>9.0178732478880003E-2</v>
      </c>
      <c r="AD3382" s="116">
        <v>530.657672076582</v>
      </c>
      <c r="AF3382" s="116">
        <v>-1</v>
      </c>
      <c r="AG3382" s="116">
        <v>-1</v>
      </c>
      <c r="AH3382" s="116">
        <v>-1</v>
      </c>
      <c r="AI3382" s="116">
        <v>-1</v>
      </c>
      <c r="AJ3382" s="116">
        <v>0</v>
      </c>
      <c r="AM3382" s="116" t="s">
        <v>319</v>
      </c>
      <c r="AN3382" s="116">
        <v>-1</v>
      </c>
      <c r="AQ3382" s="116">
        <v>778</v>
      </c>
      <c r="AR3382" s="116" t="s">
        <v>329</v>
      </c>
      <c r="AS3382" s="116" t="s">
        <v>250</v>
      </c>
      <c r="AT3382" s="116" t="s">
        <v>268</v>
      </c>
      <c r="AV3382" s="116">
        <v>63.567269227633602</v>
      </c>
      <c r="AW3382" s="116">
        <v>0.43037929609999998</v>
      </c>
    </row>
    <row r="3383" spans="1:49" x14ac:dyDescent="0.25">
      <c r="A3383" s="127">
        <v>440000</v>
      </c>
      <c r="B3383" s="127">
        <v>810000</v>
      </c>
      <c r="C3383" s="127">
        <v>810000</v>
      </c>
      <c r="D3383" s="116" t="s">
        <v>314</v>
      </c>
      <c r="E3383" s="116" t="s">
        <v>315</v>
      </c>
      <c r="F3383" s="116" t="s">
        <v>316</v>
      </c>
      <c r="G3383" s="116" t="s">
        <v>317</v>
      </c>
      <c r="H3383" s="116">
        <v>0.36</v>
      </c>
      <c r="I3383" s="116">
        <v>0.57999999999999996</v>
      </c>
      <c r="J3383" s="116" t="s">
        <v>332</v>
      </c>
      <c r="K3383" s="116">
        <v>1.2898571448990001E-2</v>
      </c>
      <c r="L3383" s="116">
        <v>3829.68893641559</v>
      </c>
      <c r="M3383" s="116">
        <v>9.5834507214013307</v>
      </c>
      <c r="N3383" s="116">
        <v>1.5010128401195999</v>
      </c>
      <c r="O3383" s="116">
        <v>0.12361282385793</v>
      </c>
      <c r="P3383" s="116">
        <v>1.9360921364139999E-2</v>
      </c>
      <c r="Q3383" s="116">
        <v>49.397516373789898</v>
      </c>
      <c r="R3383" s="116">
        <v>1750</v>
      </c>
      <c r="S3383" s="116" t="s">
        <v>321</v>
      </c>
      <c r="T3383" s="116">
        <v>1750</v>
      </c>
      <c r="U3383" s="116" t="s">
        <v>333</v>
      </c>
      <c r="V3383" s="116" t="s">
        <v>332</v>
      </c>
      <c r="Z3383" s="116">
        <v>0</v>
      </c>
      <c r="AA3383" s="116">
        <v>1</v>
      </c>
      <c r="AB3383" s="116">
        <v>0.12361282385793</v>
      </c>
      <c r="AC3383" s="116">
        <v>1.9360921364139999E-2</v>
      </c>
      <c r="AD3383" s="116">
        <v>113.092336171875</v>
      </c>
      <c r="AF3383" s="116">
        <v>-1</v>
      </c>
      <c r="AG3383" s="116">
        <v>-1</v>
      </c>
      <c r="AH3383" s="116">
        <v>-1</v>
      </c>
      <c r="AI3383" s="116">
        <v>-1</v>
      </c>
      <c r="AJ3383" s="116">
        <v>0</v>
      </c>
      <c r="AM3383" s="116" t="s">
        <v>319</v>
      </c>
      <c r="AN3383" s="116">
        <v>-1</v>
      </c>
      <c r="AQ3383" s="116">
        <v>778</v>
      </c>
      <c r="AR3383" s="116" t="s">
        <v>329</v>
      </c>
      <c r="AS3383" s="116" t="s">
        <v>250</v>
      </c>
      <c r="AT3383" s="116" t="s">
        <v>268</v>
      </c>
      <c r="AV3383" s="116">
        <v>33.737229694006203</v>
      </c>
      <c r="AW3383" s="116">
        <v>9.17212783E-2</v>
      </c>
    </row>
    <row r="3384" spans="1:49" x14ac:dyDescent="0.25">
      <c r="A3384" s="127">
        <v>440000</v>
      </c>
      <c r="B3384" s="127">
        <v>810000</v>
      </c>
      <c r="C3384" s="127">
        <v>810000</v>
      </c>
      <c r="D3384" s="116" t="s">
        <v>314</v>
      </c>
      <c r="E3384" s="116" t="s">
        <v>315</v>
      </c>
      <c r="F3384" s="116" t="s">
        <v>316</v>
      </c>
      <c r="G3384" s="116" t="s">
        <v>317</v>
      </c>
      <c r="H3384" s="116">
        <v>0.36</v>
      </c>
      <c r="I3384" s="116">
        <v>0.57999999999999996</v>
      </c>
      <c r="J3384" s="116" t="s">
        <v>332</v>
      </c>
      <c r="K3384" s="116">
        <v>0.10336316330507</v>
      </c>
      <c r="L3384" s="116">
        <v>3829.68893641559</v>
      </c>
      <c r="M3384" s="116">
        <v>9.5834507214013307</v>
      </c>
      <c r="N3384" s="116">
        <v>1.5010128401195999</v>
      </c>
      <c r="O3384" s="116">
        <v>0.99057578194235996</v>
      </c>
      <c r="P3384" s="116">
        <v>0.15514943531629999</v>
      </c>
      <c r="Q3384" s="116">
        <v>395.84876294237199</v>
      </c>
      <c r="R3384" s="116">
        <v>1750</v>
      </c>
      <c r="S3384" s="116" t="s">
        <v>321</v>
      </c>
      <c r="T3384" s="116">
        <v>1750</v>
      </c>
      <c r="U3384" s="116" t="s">
        <v>333</v>
      </c>
      <c r="V3384" s="116" t="s">
        <v>332</v>
      </c>
      <c r="Z3384" s="116">
        <v>0</v>
      </c>
      <c r="AA3384" s="116">
        <v>1</v>
      </c>
      <c r="AB3384" s="116">
        <v>0.99057578194235996</v>
      </c>
      <c r="AC3384" s="116">
        <v>0.15514943531629999</v>
      </c>
      <c r="AD3384" s="116">
        <v>395.84876294237199</v>
      </c>
      <c r="AF3384" s="116">
        <v>-1</v>
      </c>
      <c r="AG3384" s="116">
        <v>-1</v>
      </c>
      <c r="AH3384" s="116">
        <v>-1</v>
      </c>
      <c r="AI3384" s="116">
        <v>-1</v>
      </c>
      <c r="AJ3384" s="116">
        <v>0</v>
      </c>
      <c r="AM3384" s="116" t="s">
        <v>319</v>
      </c>
      <c r="AN3384" s="116">
        <v>-1</v>
      </c>
      <c r="AQ3384" s="116">
        <v>778</v>
      </c>
      <c r="AR3384" s="116" t="s">
        <v>329</v>
      </c>
      <c r="AS3384" s="116" t="s">
        <v>250</v>
      </c>
      <c r="AT3384" s="116" t="s">
        <v>268</v>
      </c>
      <c r="AV3384" s="116">
        <v>116.739040528469</v>
      </c>
      <c r="AW3384" s="116">
        <v>0.32104522540000002</v>
      </c>
    </row>
    <row r="3385" spans="1:49" x14ac:dyDescent="0.25">
      <c r="A3385" s="127">
        <v>440000</v>
      </c>
      <c r="B3385" s="127">
        <v>810000</v>
      </c>
      <c r="C3385" s="127">
        <v>810000</v>
      </c>
      <c r="D3385" s="116" t="s">
        <v>314</v>
      </c>
      <c r="E3385" s="116" t="s">
        <v>315</v>
      </c>
      <c r="F3385" s="116" t="s">
        <v>316</v>
      </c>
      <c r="G3385" s="116" t="s">
        <v>317</v>
      </c>
      <c r="H3385" s="116">
        <v>0.36</v>
      </c>
      <c r="I3385" s="116">
        <v>0.57999999999999996</v>
      </c>
      <c r="J3385" s="116" t="s">
        <v>332</v>
      </c>
      <c r="K3385" s="116">
        <v>0.15097845873616</v>
      </c>
      <c r="L3385" s="116">
        <v>3818.7754325349001</v>
      </c>
      <c r="M3385" s="116">
        <v>10.4840729439145</v>
      </c>
      <c r="N3385" s="116">
        <v>1.81852007596193</v>
      </c>
      <c r="O3385" s="116">
        <v>1.5828691743497001</v>
      </c>
      <c r="P3385" s="116">
        <v>0.27455735824949001</v>
      </c>
      <c r="Q3385" s="116">
        <v>576.55282906363595</v>
      </c>
      <c r="R3385" s="116">
        <v>1210</v>
      </c>
      <c r="S3385" s="116" t="s">
        <v>318</v>
      </c>
      <c r="T3385" s="116">
        <v>1210</v>
      </c>
      <c r="U3385" s="116" t="s">
        <v>333</v>
      </c>
      <c r="V3385" s="116" t="s">
        <v>332</v>
      </c>
      <c r="Z3385" s="116">
        <v>0</v>
      </c>
      <c r="AA3385" s="116">
        <v>1</v>
      </c>
      <c r="AB3385" s="116">
        <v>1.5828691743497001</v>
      </c>
      <c r="AC3385" s="116">
        <v>0.27455735824949001</v>
      </c>
      <c r="AD3385" s="116">
        <v>576.55282906363595</v>
      </c>
      <c r="AF3385" s="116">
        <v>-1</v>
      </c>
      <c r="AG3385" s="116">
        <v>-1</v>
      </c>
      <c r="AH3385" s="116">
        <v>-1</v>
      </c>
      <c r="AI3385" s="116">
        <v>-1</v>
      </c>
      <c r="AJ3385" s="116">
        <v>0</v>
      </c>
      <c r="AM3385" s="116" t="s">
        <v>319</v>
      </c>
      <c r="AN3385" s="116">
        <v>-1</v>
      </c>
      <c r="AQ3385" s="116">
        <v>778</v>
      </c>
      <c r="AR3385" s="116" t="s">
        <v>329</v>
      </c>
      <c r="AS3385" s="116" t="s">
        <v>250</v>
      </c>
      <c r="AT3385" s="116" t="s">
        <v>268</v>
      </c>
      <c r="AV3385" s="116">
        <v>124.45410483519601</v>
      </c>
      <c r="AW3385" s="116">
        <v>0.4676016456</v>
      </c>
    </row>
    <row r="3386" spans="1:49" x14ac:dyDescent="0.25">
      <c r="A3386" s="127">
        <v>440000</v>
      </c>
      <c r="B3386" s="127">
        <v>810000</v>
      </c>
      <c r="C3386" s="127">
        <v>810000</v>
      </c>
      <c r="D3386" s="116" t="s">
        <v>314</v>
      </c>
      <c r="E3386" s="116" t="s">
        <v>315</v>
      </c>
      <c r="F3386" s="116" t="s">
        <v>316</v>
      </c>
      <c r="G3386" s="116" t="s">
        <v>317</v>
      </c>
      <c r="H3386" s="116">
        <v>0.36</v>
      </c>
      <c r="I3386" s="116">
        <v>0.57999999999999996</v>
      </c>
      <c r="J3386" s="116" t="s">
        <v>332</v>
      </c>
      <c r="K3386" s="116">
        <v>7.4572975852299994E-2</v>
      </c>
      <c r="L3386" s="116">
        <v>3818.7754325349001</v>
      </c>
      <c r="M3386" s="116">
        <v>10.4840729439145</v>
      </c>
      <c r="N3386" s="116">
        <v>1.81852007596193</v>
      </c>
      <c r="O3386" s="116">
        <v>0.78182851848034995</v>
      </c>
      <c r="P3386" s="116">
        <v>0.13561245371163999</v>
      </c>
      <c r="Q3386" s="116">
        <v>284.77744811580402</v>
      </c>
      <c r="R3386" s="116">
        <v>1310</v>
      </c>
      <c r="S3386" s="116" t="s">
        <v>318</v>
      </c>
      <c r="T3386" s="116">
        <v>1310</v>
      </c>
      <c r="U3386" s="116" t="s">
        <v>333</v>
      </c>
      <c r="V3386" s="116" t="s">
        <v>332</v>
      </c>
      <c r="Z3386" s="116">
        <v>0</v>
      </c>
      <c r="AA3386" s="116">
        <v>1</v>
      </c>
      <c r="AB3386" s="116">
        <v>0.78182851848034995</v>
      </c>
      <c r="AC3386" s="116">
        <v>0.13561245371163999</v>
      </c>
      <c r="AD3386" s="116">
        <v>445.59517587838701</v>
      </c>
      <c r="AF3386" s="116">
        <v>-1</v>
      </c>
      <c r="AG3386" s="116">
        <v>-1</v>
      </c>
      <c r="AH3386" s="116">
        <v>-1</v>
      </c>
      <c r="AI3386" s="116">
        <v>-1</v>
      </c>
      <c r="AJ3386" s="116">
        <v>0</v>
      </c>
      <c r="AM3386" s="116" t="s">
        <v>319</v>
      </c>
      <c r="AN3386" s="116">
        <v>-1</v>
      </c>
      <c r="AQ3386" s="116">
        <v>778</v>
      </c>
      <c r="AR3386" s="116" t="s">
        <v>329</v>
      </c>
      <c r="AS3386" s="116" t="s">
        <v>250</v>
      </c>
      <c r="AT3386" s="116" t="s">
        <v>268</v>
      </c>
      <c r="AV3386" s="116">
        <v>70.828814482563004</v>
      </c>
      <c r="AW3386" s="116">
        <v>0.36139105910000002</v>
      </c>
    </row>
    <row r="3387" spans="1:49" x14ac:dyDescent="0.25">
      <c r="A3387" s="127">
        <v>440000</v>
      </c>
      <c r="B3387" s="127">
        <v>810000</v>
      </c>
      <c r="C3387" s="127">
        <v>810000</v>
      </c>
      <c r="D3387" s="116" t="s">
        <v>314</v>
      </c>
      <c r="E3387" s="116" t="s">
        <v>315</v>
      </c>
      <c r="F3387" s="116" t="s">
        <v>316</v>
      </c>
      <c r="G3387" s="116" t="s">
        <v>317</v>
      </c>
      <c r="H3387" s="116">
        <v>0.36</v>
      </c>
      <c r="I3387" s="116">
        <v>0.57999999999999996</v>
      </c>
      <c r="J3387" s="116" t="s">
        <v>332</v>
      </c>
      <c r="K3387" s="116">
        <v>6.4444312725639996E-2</v>
      </c>
      <c r="L3387" s="116">
        <v>3818.7754325349001</v>
      </c>
      <c r="M3387" s="116">
        <v>10.4840729439145</v>
      </c>
      <c r="N3387" s="116">
        <v>1.81852007596193</v>
      </c>
      <c r="O3387" s="116">
        <v>0.67563887543609003</v>
      </c>
      <c r="P3387" s="116">
        <v>0.11719327647315</v>
      </c>
      <c r="Q3387" s="116">
        <v>246.09835820328499</v>
      </c>
      <c r="R3387" s="116">
        <v>1310</v>
      </c>
      <c r="S3387" s="116" t="s">
        <v>318</v>
      </c>
      <c r="T3387" s="116">
        <v>1310</v>
      </c>
      <c r="U3387" s="116" t="s">
        <v>333</v>
      </c>
      <c r="V3387" s="116" t="s">
        <v>332</v>
      </c>
      <c r="Z3387" s="116">
        <v>0</v>
      </c>
      <c r="AA3387" s="116">
        <v>1</v>
      </c>
      <c r="AB3387" s="116">
        <v>0.67563887543609003</v>
      </c>
      <c r="AC3387" s="116">
        <v>0.11719327647315</v>
      </c>
      <c r="AD3387" s="116">
        <v>393.40899449205898</v>
      </c>
      <c r="AF3387" s="116">
        <v>-1</v>
      </c>
      <c r="AG3387" s="116">
        <v>-1</v>
      </c>
      <c r="AH3387" s="116">
        <v>-1</v>
      </c>
      <c r="AI3387" s="116">
        <v>-1</v>
      </c>
      <c r="AJ3387" s="116">
        <v>0</v>
      </c>
      <c r="AM3387" s="116" t="s">
        <v>319</v>
      </c>
      <c r="AN3387" s="116">
        <v>-1</v>
      </c>
      <c r="AQ3387" s="116">
        <v>778</v>
      </c>
      <c r="AR3387" s="116" t="s">
        <v>329</v>
      </c>
      <c r="AS3387" s="116" t="s">
        <v>250</v>
      </c>
      <c r="AT3387" s="116" t="s">
        <v>268</v>
      </c>
      <c r="AV3387" s="116">
        <v>65.128814102743704</v>
      </c>
      <c r="AW3387" s="116">
        <v>0.31906649999999998</v>
      </c>
    </row>
    <row r="3388" spans="1:49" x14ac:dyDescent="0.25">
      <c r="A3388" s="127">
        <v>440000</v>
      </c>
      <c r="B3388" s="127">
        <v>810000</v>
      </c>
      <c r="C3388" s="127">
        <v>810000</v>
      </c>
      <c r="D3388" s="116" t="s">
        <v>314</v>
      </c>
      <c r="E3388" s="116" t="s">
        <v>315</v>
      </c>
      <c r="F3388" s="116" t="s">
        <v>316</v>
      </c>
      <c r="G3388" s="116" t="s">
        <v>317</v>
      </c>
      <c r="H3388" s="116">
        <v>0.36</v>
      </c>
      <c r="I3388" s="116">
        <v>0.57999999999999996</v>
      </c>
      <c r="J3388" s="116" t="s">
        <v>332</v>
      </c>
      <c r="K3388" s="116">
        <v>3.689596743437E-2</v>
      </c>
      <c r="L3388" s="116">
        <v>3818.7754325349001</v>
      </c>
      <c r="M3388" s="116">
        <v>10.4840729439145</v>
      </c>
      <c r="N3388" s="116">
        <v>1.81852007596193</v>
      </c>
      <c r="O3388" s="116">
        <v>0.38682001391830001</v>
      </c>
      <c r="P3388" s="116">
        <v>6.7096057501449993E-2</v>
      </c>
      <c r="Q3388" s="116">
        <v>140.89741399800599</v>
      </c>
      <c r="R3388" s="116">
        <v>1310</v>
      </c>
      <c r="S3388" s="116" t="s">
        <v>318</v>
      </c>
      <c r="T3388" s="116">
        <v>1310</v>
      </c>
      <c r="U3388" s="116" t="s">
        <v>333</v>
      </c>
      <c r="V3388" s="116" t="s">
        <v>332</v>
      </c>
      <c r="Z3388" s="116">
        <v>0</v>
      </c>
      <c r="AA3388" s="116">
        <v>1</v>
      </c>
      <c r="AB3388" s="116">
        <v>0.38682001391830001</v>
      </c>
      <c r="AC3388" s="116">
        <v>6.7096057501449993E-2</v>
      </c>
      <c r="AD3388" s="116">
        <v>228.416134008157</v>
      </c>
      <c r="AF3388" s="116">
        <v>-1</v>
      </c>
      <c r="AG3388" s="116">
        <v>-1</v>
      </c>
      <c r="AH3388" s="116">
        <v>-1</v>
      </c>
      <c r="AI3388" s="116">
        <v>-1</v>
      </c>
      <c r="AJ3388" s="116">
        <v>0</v>
      </c>
      <c r="AM3388" s="116" t="s">
        <v>319</v>
      </c>
      <c r="AN3388" s="116">
        <v>-1</v>
      </c>
      <c r="AQ3388" s="116">
        <v>778</v>
      </c>
      <c r="AR3388" s="116" t="s">
        <v>329</v>
      </c>
      <c r="AS3388" s="116" t="s">
        <v>250</v>
      </c>
      <c r="AT3388" s="116" t="s">
        <v>268</v>
      </c>
      <c r="AV3388" s="116">
        <v>49.4186789152388</v>
      </c>
      <c r="AW3388" s="116">
        <v>0.18525233899999999</v>
      </c>
    </row>
    <row r="3389" spans="1:49" x14ac:dyDescent="0.25">
      <c r="A3389" s="127">
        <v>440000</v>
      </c>
      <c r="B3389" s="127">
        <v>810000</v>
      </c>
      <c r="C3389" s="127">
        <v>810000</v>
      </c>
      <c r="D3389" s="116" t="s">
        <v>314</v>
      </c>
      <c r="E3389" s="116" t="s">
        <v>315</v>
      </c>
      <c r="F3389" s="116" t="s">
        <v>316</v>
      </c>
      <c r="G3389" s="116" t="s">
        <v>317</v>
      </c>
      <c r="H3389" s="116">
        <v>0.36</v>
      </c>
      <c r="I3389" s="116">
        <v>0.57999999999999996</v>
      </c>
      <c r="J3389" s="116" t="s">
        <v>332</v>
      </c>
      <c r="K3389" s="116">
        <v>0.15624362764047001</v>
      </c>
      <c r="L3389" s="116">
        <v>3818.7754325349001</v>
      </c>
      <c r="M3389" s="116">
        <v>10.4840729439145</v>
      </c>
      <c r="N3389" s="116">
        <v>1.81852007596193</v>
      </c>
      <c r="O3389" s="116">
        <v>1.6380695892046</v>
      </c>
      <c r="P3389" s="116">
        <v>0.28413217360533</v>
      </c>
      <c r="Q3389" s="116">
        <v>596.65932672359304</v>
      </c>
      <c r="R3389" s="116">
        <v>1750</v>
      </c>
      <c r="S3389" s="116" t="s">
        <v>321</v>
      </c>
      <c r="T3389" s="116">
        <v>1750</v>
      </c>
      <c r="U3389" s="116" t="s">
        <v>333</v>
      </c>
      <c r="V3389" s="116" t="s">
        <v>332</v>
      </c>
      <c r="Z3389" s="116">
        <v>0</v>
      </c>
      <c r="AA3389" s="116">
        <v>1</v>
      </c>
      <c r="AB3389" s="116">
        <v>1.6380695892046</v>
      </c>
      <c r="AC3389" s="116">
        <v>0.28413217360533</v>
      </c>
      <c r="AD3389" s="116">
        <v>715.12675940777297</v>
      </c>
      <c r="AF3389" s="116">
        <v>-1</v>
      </c>
      <c r="AG3389" s="116">
        <v>-1</v>
      </c>
      <c r="AH3389" s="116">
        <v>-1</v>
      </c>
      <c r="AI3389" s="116">
        <v>-1</v>
      </c>
      <c r="AJ3389" s="116">
        <v>0</v>
      </c>
      <c r="AM3389" s="116" t="s">
        <v>319</v>
      </c>
      <c r="AN3389" s="116">
        <v>-1</v>
      </c>
      <c r="AQ3389" s="116">
        <v>778</v>
      </c>
      <c r="AR3389" s="116" t="s">
        <v>329</v>
      </c>
      <c r="AS3389" s="116" t="s">
        <v>250</v>
      </c>
      <c r="AT3389" s="116" t="s">
        <v>268</v>
      </c>
      <c r="AV3389" s="116">
        <v>125.31106120197801</v>
      </c>
      <c r="AW3389" s="116">
        <v>0.57998926149999996</v>
      </c>
    </row>
    <row r="3390" spans="1:49" x14ac:dyDescent="0.25">
      <c r="A3390" s="127">
        <v>450000</v>
      </c>
      <c r="B3390" s="127">
        <v>810000</v>
      </c>
      <c r="C3390" s="127">
        <v>810000</v>
      </c>
      <c r="D3390" s="116" t="s">
        <v>314</v>
      </c>
      <c r="E3390" s="116" t="s">
        <v>315</v>
      </c>
      <c r="F3390" s="116" t="s">
        <v>316</v>
      </c>
      <c r="G3390" s="116" t="s">
        <v>317</v>
      </c>
      <c r="H3390" s="116">
        <v>0.36</v>
      </c>
      <c r="I3390" s="116">
        <v>0.57999999999999996</v>
      </c>
      <c r="J3390" s="116" t="s">
        <v>332</v>
      </c>
      <c r="K3390" s="116">
        <v>9.6437503185500002E-3</v>
      </c>
      <c r="L3390" s="116">
        <v>3775.4182914678499</v>
      </c>
      <c r="M3390" s="116">
        <v>8.4957851772399309</v>
      </c>
      <c r="N3390" s="116">
        <v>1.1159655385773199</v>
      </c>
      <c r="O3390" s="116">
        <v>8.1931231009339994E-2</v>
      </c>
      <c r="P3390" s="116">
        <v>1.076209301814E-2</v>
      </c>
      <c r="Q3390" s="116">
        <v>36.409191351006299</v>
      </c>
      <c r="R3390" s="116">
        <v>1750</v>
      </c>
      <c r="S3390" s="116" t="s">
        <v>321</v>
      </c>
      <c r="T3390" s="116">
        <v>1750</v>
      </c>
      <c r="U3390" s="116" t="s">
        <v>333</v>
      </c>
      <c r="V3390" s="116" t="s">
        <v>332</v>
      </c>
      <c r="Z3390" s="116">
        <v>0</v>
      </c>
      <c r="AA3390" s="116">
        <v>1</v>
      </c>
      <c r="AB3390" s="116">
        <v>8.1931231009339994E-2</v>
      </c>
      <c r="AC3390" s="116">
        <v>1.076209301814E-2</v>
      </c>
      <c r="AD3390" s="116">
        <v>2332.3154433863901</v>
      </c>
      <c r="AF3390" s="116">
        <v>-1</v>
      </c>
      <c r="AG3390" s="116">
        <v>-1</v>
      </c>
      <c r="AH3390" s="116">
        <v>-1</v>
      </c>
      <c r="AI3390" s="116">
        <v>-1</v>
      </c>
      <c r="AJ3390" s="116">
        <v>0</v>
      </c>
      <c r="AM3390" s="116" t="s">
        <v>319</v>
      </c>
      <c r="AN3390" s="116">
        <v>-1</v>
      </c>
      <c r="AQ3390" s="116">
        <v>778</v>
      </c>
      <c r="AR3390" s="116" t="s">
        <v>329</v>
      </c>
      <c r="AS3390" s="116" t="s">
        <v>250</v>
      </c>
      <c r="AT3390" s="116" t="s">
        <v>268</v>
      </c>
      <c r="AV3390" s="116">
        <v>101.57311048606999</v>
      </c>
      <c r="AW3390" s="116">
        <v>1.8915778130000001</v>
      </c>
    </row>
    <row r="3391" spans="1:49" x14ac:dyDescent="0.25">
      <c r="A3391" s="127">
        <v>450000</v>
      </c>
      <c r="B3391" s="127">
        <v>810000</v>
      </c>
      <c r="C3391" s="127">
        <v>810000</v>
      </c>
      <c r="D3391" s="116" t="s">
        <v>314</v>
      </c>
      <c r="E3391" s="116" t="s">
        <v>315</v>
      </c>
      <c r="F3391" s="116" t="s">
        <v>316</v>
      </c>
      <c r="G3391" s="116" t="s">
        <v>317</v>
      </c>
      <c r="H3391" s="116">
        <v>0.36</v>
      </c>
      <c r="I3391" s="116">
        <v>0.57999999999999996</v>
      </c>
      <c r="J3391" s="116" t="s">
        <v>332</v>
      </c>
      <c r="K3391" s="116">
        <v>0.21587179583826999</v>
      </c>
      <c r="L3391" s="116">
        <v>3814.16024098056</v>
      </c>
      <c r="M3391" s="116">
        <v>10.3548383978062</v>
      </c>
      <c r="N3391" s="116">
        <v>1.71635482627297</v>
      </c>
      <c r="O3391" s="116">
        <v>2.2353175605494999</v>
      </c>
      <c r="P3391" s="116">
        <v>0.37051259864322</v>
      </c>
      <c r="Q3391" s="116">
        <v>823.36962083540197</v>
      </c>
      <c r="R3391" s="116">
        <v>1210</v>
      </c>
      <c r="S3391" s="116" t="s">
        <v>318</v>
      </c>
      <c r="T3391" s="116">
        <v>1210</v>
      </c>
      <c r="U3391" s="116" t="s">
        <v>333</v>
      </c>
      <c r="V3391" s="116" t="s">
        <v>332</v>
      </c>
      <c r="Z3391" s="116">
        <v>0</v>
      </c>
      <c r="AA3391" s="116">
        <v>1</v>
      </c>
      <c r="AB3391" s="116">
        <v>2.2353175605494999</v>
      </c>
      <c r="AC3391" s="116">
        <v>0.37051259864322</v>
      </c>
      <c r="AD3391" s="116">
        <v>1025.3195310210499</v>
      </c>
      <c r="AF3391" s="116">
        <v>-1</v>
      </c>
      <c r="AG3391" s="116">
        <v>-1</v>
      </c>
      <c r="AH3391" s="116">
        <v>-1</v>
      </c>
      <c r="AI3391" s="116">
        <v>-1</v>
      </c>
      <c r="AJ3391" s="116">
        <v>0</v>
      </c>
      <c r="AM3391" s="116" t="s">
        <v>319</v>
      </c>
      <c r="AN3391" s="116">
        <v>-1</v>
      </c>
      <c r="AQ3391" s="116">
        <v>778</v>
      </c>
      <c r="AR3391" s="116" t="s">
        <v>329</v>
      </c>
      <c r="AS3391" s="116" t="s">
        <v>250</v>
      </c>
      <c r="AT3391" s="116" t="s">
        <v>268</v>
      </c>
      <c r="AV3391" s="116">
        <v>152.20761803215399</v>
      </c>
      <c r="AW3391" s="116">
        <v>0.83156490760000001</v>
      </c>
    </row>
    <row r="3392" spans="1:49" x14ac:dyDescent="0.25">
      <c r="A3392" s="127">
        <v>450000</v>
      </c>
      <c r="B3392" s="127">
        <v>810000</v>
      </c>
      <c r="C3392" s="127">
        <v>810000</v>
      </c>
      <c r="D3392" s="116" t="s">
        <v>314</v>
      </c>
      <c r="E3392" s="116" t="s">
        <v>315</v>
      </c>
      <c r="F3392" s="116" t="s">
        <v>316</v>
      </c>
      <c r="G3392" s="116" t="s">
        <v>317</v>
      </c>
      <c r="H3392" s="116">
        <v>0.36</v>
      </c>
      <c r="I3392" s="116">
        <v>0.57999999999999996</v>
      </c>
      <c r="J3392" s="116" t="s">
        <v>332</v>
      </c>
      <c r="K3392" s="116">
        <v>0.10466123994488</v>
      </c>
      <c r="L3392" s="116">
        <v>3814.16024098056</v>
      </c>
      <c r="M3392" s="116">
        <v>10.3548383978062</v>
      </c>
      <c r="N3392" s="116">
        <v>1.71635482627297</v>
      </c>
      <c r="O3392" s="116">
        <v>1.0837502261432901</v>
      </c>
      <c r="P3392" s="116">
        <v>0.17963582430311001</v>
      </c>
      <c r="Q3392" s="116">
        <v>399.19474016950301</v>
      </c>
      <c r="R3392" s="116">
        <v>1310</v>
      </c>
      <c r="S3392" s="116" t="s">
        <v>318</v>
      </c>
      <c r="T3392" s="116">
        <v>1310</v>
      </c>
      <c r="U3392" s="116" t="s">
        <v>333</v>
      </c>
      <c r="V3392" s="116" t="s">
        <v>332</v>
      </c>
      <c r="Z3392" s="116">
        <v>0</v>
      </c>
      <c r="AA3392" s="116">
        <v>1</v>
      </c>
      <c r="AB3392" s="116">
        <v>1.0837502261432901</v>
      </c>
      <c r="AC3392" s="116">
        <v>0.17963582430311001</v>
      </c>
      <c r="AD3392" s="116">
        <v>736.67395691487798</v>
      </c>
      <c r="AF3392" s="116">
        <v>-1</v>
      </c>
      <c r="AG3392" s="116">
        <v>-1</v>
      </c>
      <c r="AH3392" s="116">
        <v>-1</v>
      </c>
      <c r="AI3392" s="116">
        <v>-1</v>
      </c>
      <c r="AJ3392" s="116">
        <v>0</v>
      </c>
      <c r="AM3392" s="116" t="s">
        <v>319</v>
      </c>
      <c r="AN3392" s="116">
        <v>-1</v>
      </c>
      <c r="AQ3392" s="116">
        <v>778</v>
      </c>
      <c r="AR3392" s="116" t="s">
        <v>329</v>
      </c>
      <c r="AS3392" s="116" t="s">
        <v>250</v>
      </c>
      <c r="AT3392" s="116" t="s">
        <v>268</v>
      </c>
      <c r="AV3392" s="116">
        <v>89.264855903657704</v>
      </c>
      <c r="AW3392" s="116">
        <v>0.59746468529999996</v>
      </c>
    </row>
    <row r="3393" spans="1:49" x14ac:dyDescent="0.25">
      <c r="A3393" s="127">
        <v>450000</v>
      </c>
      <c r="B3393" s="127">
        <v>810000</v>
      </c>
      <c r="C3393" s="127">
        <v>810000</v>
      </c>
      <c r="D3393" s="116" t="s">
        <v>314</v>
      </c>
      <c r="E3393" s="116" t="s">
        <v>315</v>
      </c>
      <c r="F3393" s="116" t="s">
        <v>316</v>
      </c>
      <c r="G3393" s="116" t="s">
        <v>317</v>
      </c>
      <c r="H3393" s="116">
        <v>0.36</v>
      </c>
      <c r="I3393" s="116">
        <v>0.57999999999999996</v>
      </c>
      <c r="J3393" s="116" t="s">
        <v>332</v>
      </c>
      <c r="K3393" s="116">
        <v>0.15580239185304001</v>
      </c>
      <c r="L3393" s="116">
        <v>3814.16024098056</v>
      </c>
      <c r="M3393" s="116">
        <v>10.3548383978062</v>
      </c>
      <c r="N3393" s="116">
        <v>1.71635482627297</v>
      </c>
      <c r="O3393" s="116">
        <v>1.6133085896299499</v>
      </c>
      <c r="P3393" s="116">
        <v>0.26741218720184001</v>
      </c>
      <c r="Q3393" s="116">
        <v>594.25528845555402</v>
      </c>
      <c r="R3393" s="116">
        <v>1750</v>
      </c>
      <c r="S3393" s="116" t="s">
        <v>321</v>
      </c>
      <c r="T3393" s="116">
        <v>1750</v>
      </c>
      <c r="U3393" s="116" t="s">
        <v>333</v>
      </c>
      <c r="V3393" s="116" t="s">
        <v>332</v>
      </c>
      <c r="Z3393" s="116">
        <v>0</v>
      </c>
      <c r="AA3393" s="116">
        <v>1</v>
      </c>
      <c r="AB3393" s="116">
        <v>1.6133085896299499</v>
      </c>
      <c r="AC3393" s="116">
        <v>0.26741218720184001</v>
      </c>
      <c r="AD3393" s="116">
        <v>594.25528845555402</v>
      </c>
      <c r="AF3393" s="116">
        <v>-1</v>
      </c>
      <c r="AG3393" s="116">
        <v>-1</v>
      </c>
      <c r="AH3393" s="116">
        <v>-1</v>
      </c>
      <c r="AI3393" s="116">
        <v>-1</v>
      </c>
      <c r="AJ3393" s="116">
        <v>0</v>
      </c>
      <c r="AM3393" s="116" t="s">
        <v>319</v>
      </c>
      <c r="AN3393" s="116">
        <v>-1</v>
      </c>
      <c r="AQ3393" s="116">
        <v>778</v>
      </c>
      <c r="AR3393" s="116" t="s">
        <v>329</v>
      </c>
      <c r="AS3393" s="116" t="s">
        <v>250</v>
      </c>
      <c r="AT3393" s="116" t="s">
        <v>268</v>
      </c>
      <c r="AV3393" s="116">
        <v>125.22760143808399</v>
      </c>
      <c r="AW3393" s="116">
        <v>0.48195887139999999</v>
      </c>
    </row>
    <row r="3394" spans="1:49" x14ac:dyDescent="0.25">
      <c r="A3394" s="127">
        <v>450000</v>
      </c>
      <c r="B3394" s="127">
        <v>820000</v>
      </c>
      <c r="C3394" s="127">
        <v>820000</v>
      </c>
      <c r="D3394" s="116" t="s">
        <v>314</v>
      </c>
      <c r="E3394" s="116" t="s">
        <v>315</v>
      </c>
      <c r="F3394" s="116" t="s">
        <v>316</v>
      </c>
      <c r="G3394" s="116" t="s">
        <v>317</v>
      </c>
      <c r="H3394" s="116">
        <v>0.36</v>
      </c>
      <c r="I3394" s="116">
        <v>0.57999999999999996</v>
      </c>
      <c r="J3394" s="116" t="s">
        <v>268</v>
      </c>
      <c r="K3394" s="116">
        <v>1.2130975894199999E-2</v>
      </c>
      <c r="L3394" s="116">
        <v>3791.6536330467002</v>
      </c>
      <c r="M3394" s="116">
        <v>8.6674684328487803</v>
      </c>
      <c r="N3394" s="116">
        <v>1.1328722764550601</v>
      </c>
      <c r="O3394" s="116">
        <v>0.10514485062265</v>
      </c>
      <c r="P3394" s="116">
        <v>1.3742846276879999E-2</v>
      </c>
      <c r="Q3394" s="116">
        <v>45.996458821656702</v>
      </c>
      <c r="R3394" s="116">
        <v>1750</v>
      </c>
      <c r="S3394" s="116" t="s">
        <v>321</v>
      </c>
      <c r="T3394" s="116">
        <v>1750</v>
      </c>
      <c r="U3394" s="116" t="s">
        <v>268</v>
      </c>
      <c r="V3394" s="116" t="s">
        <v>268</v>
      </c>
      <c r="Z3394" s="116">
        <v>0</v>
      </c>
      <c r="AA3394" s="116">
        <v>1</v>
      </c>
      <c r="AB3394" s="116">
        <v>0.10514485062265</v>
      </c>
      <c r="AC3394" s="116">
        <v>1.3742846276879999E-2</v>
      </c>
      <c r="AD3394" s="116">
        <v>89.389988191973799</v>
      </c>
      <c r="AF3394" s="116">
        <v>-1</v>
      </c>
      <c r="AG3394" s="116">
        <v>-1</v>
      </c>
      <c r="AH3394" s="116">
        <v>-1</v>
      </c>
      <c r="AI3394" s="116">
        <v>-1</v>
      </c>
      <c r="AJ3394" s="116">
        <v>0</v>
      </c>
      <c r="AM3394" s="116" t="s">
        <v>319</v>
      </c>
      <c r="AN3394" s="116">
        <v>-1</v>
      </c>
      <c r="AQ3394" s="116">
        <v>778</v>
      </c>
      <c r="AR3394" s="116" t="s">
        <v>329</v>
      </c>
      <c r="AS3394" s="116" t="s">
        <v>250</v>
      </c>
      <c r="AT3394" s="116" t="s">
        <v>268</v>
      </c>
      <c r="AV3394" s="116">
        <v>44.006261920773198</v>
      </c>
      <c r="AW3394" s="116">
        <v>7.2497962799999996E-2</v>
      </c>
    </row>
    <row r="3395" spans="1:49" x14ac:dyDescent="0.25">
      <c r="A3395" s="127">
        <v>450000</v>
      </c>
      <c r="B3395" s="127">
        <v>820000</v>
      </c>
      <c r="C3395" s="127">
        <v>820000</v>
      </c>
      <c r="D3395" s="116" t="s">
        <v>314</v>
      </c>
      <c r="E3395" s="116" t="s">
        <v>315</v>
      </c>
      <c r="F3395" s="116" t="s">
        <v>316</v>
      </c>
      <c r="G3395" s="116" t="s">
        <v>317</v>
      </c>
      <c r="H3395" s="116">
        <v>0.36</v>
      </c>
      <c r="I3395" s="116">
        <v>0.57999999999999996</v>
      </c>
      <c r="J3395" s="116" t="s">
        <v>332</v>
      </c>
      <c r="K3395" s="116">
        <v>1.155404831853E-2</v>
      </c>
      <c r="L3395" s="116">
        <v>3791.6536330467002</v>
      </c>
      <c r="M3395" s="116">
        <v>8.6674684328487803</v>
      </c>
      <c r="N3395" s="116">
        <v>1.1328722764550601</v>
      </c>
      <c r="O3395" s="116">
        <v>0.10014434907248</v>
      </c>
      <c r="P3395" s="116">
        <v>1.308926102088E-2</v>
      </c>
      <c r="Q3395" s="116">
        <v>43.808949283358899</v>
      </c>
      <c r="R3395" s="116">
        <v>1750</v>
      </c>
      <c r="S3395" s="116" t="s">
        <v>321</v>
      </c>
      <c r="T3395" s="116">
        <v>1750</v>
      </c>
      <c r="U3395" s="116" t="s">
        <v>333</v>
      </c>
      <c r="V3395" s="116" t="s">
        <v>332</v>
      </c>
      <c r="Z3395" s="116">
        <v>0</v>
      </c>
      <c r="AA3395" s="116">
        <v>1</v>
      </c>
      <c r="AB3395" s="116">
        <v>0.10014434907248</v>
      </c>
      <c r="AC3395" s="116">
        <v>1.308926102088E-2</v>
      </c>
      <c r="AD3395" s="116">
        <v>201.713061679769</v>
      </c>
      <c r="AF3395" s="116">
        <v>-1</v>
      </c>
      <c r="AG3395" s="116">
        <v>-1</v>
      </c>
      <c r="AH3395" s="116">
        <v>-1</v>
      </c>
      <c r="AI3395" s="116">
        <v>-1</v>
      </c>
      <c r="AJ3395" s="116">
        <v>0</v>
      </c>
      <c r="AM3395" s="116" t="s">
        <v>319</v>
      </c>
      <c r="AN3395" s="116">
        <v>-1</v>
      </c>
      <c r="AQ3395" s="116">
        <v>778</v>
      </c>
      <c r="AR3395" s="116" t="s">
        <v>329</v>
      </c>
      <c r="AS3395" s="116" t="s">
        <v>250</v>
      </c>
      <c r="AT3395" s="116" t="s">
        <v>268</v>
      </c>
      <c r="AV3395" s="116">
        <v>28.7608401748743</v>
      </c>
      <c r="AW3395" s="116">
        <v>0.16359534610000001</v>
      </c>
    </row>
    <row r="3396" spans="1:49" x14ac:dyDescent="0.25">
      <c r="A3396" s="127">
        <v>450000</v>
      </c>
      <c r="B3396" s="127">
        <v>820000</v>
      </c>
      <c r="C3396" s="127">
        <v>820000</v>
      </c>
      <c r="D3396" s="116" t="s">
        <v>314</v>
      </c>
      <c r="E3396" s="116" t="s">
        <v>315</v>
      </c>
      <c r="F3396" s="116" t="s">
        <v>316</v>
      </c>
      <c r="G3396" s="116" t="s">
        <v>317</v>
      </c>
      <c r="H3396" s="116">
        <v>0.36</v>
      </c>
      <c r="I3396" s="116">
        <v>0.57999999999999996</v>
      </c>
      <c r="J3396" s="116" t="s">
        <v>332</v>
      </c>
      <c r="K3396" s="116">
        <v>0.16623625607562001</v>
      </c>
      <c r="L3396" s="116">
        <v>3791.6536330467002</v>
      </c>
      <c r="M3396" s="116">
        <v>8.6674684328487803</v>
      </c>
      <c r="N3396" s="116">
        <v>1.1328722764550601</v>
      </c>
      <c r="O3396" s="116">
        <v>1.4408475019304401</v>
      </c>
      <c r="P3396" s="116">
        <v>0.18832444584975999</v>
      </c>
      <c r="Q3396" s="116">
        <v>630.31030429322504</v>
      </c>
      <c r="R3396" s="116">
        <v>1750</v>
      </c>
      <c r="S3396" s="116" t="s">
        <v>321</v>
      </c>
      <c r="T3396" s="116">
        <v>1750</v>
      </c>
      <c r="U3396" s="116" t="s">
        <v>333</v>
      </c>
      <c r="V3396" s="116" t="s">
        <v>332</v>
      </c>
      <c r="Z3396" s="116">
        <v>0</v>
      </c>
      <c r="AA3396" s="116">
        <v>1</v>
      </c>
      <c r="AB3396" s="116">
        <v>1.4408475019304401</v>
      </c>
      <c r="AC3396" s="116">
        <v>0.18832444584975999</v>
      </c>
      <c r="AD3396" s="116">
        <v>2051.24226830936</v>
      </c>
      <c r="AF3396" s="116">
        <v>-1</v>
      </c>
      <c r="AG3396" s="116">
        <v>-1</v>
      </c>
      <c r="AH3396" s="116">
        <v>-1</v>
      </c>
      <c r="AI3396" s="116">
        <v>-1</v>
      </c>
      <c r="AJ3396" s="116">
        <v>0</v>
      </c>
      <c r="AM3396" s="116" t="s">
        <v>319</v>
      </c>
      <c r="AN3396" s="116">
        <v>-1</v>
      </c>
      <c r="AQ3396" s="116">
        <v>778</v>
      </c>
      <c r="AR3396" s="116" t="s">
        <v>329</v>
      </c>
      <c r="AS3396" s="116" t="s">
        <v>250</v>
      </c>
      <c r="AT3396" s="116" t="s">
        <v>268</v>
      </c>
      <c r="AV3396" s="116">
        <v>118.67071086732901</v>
      </c>
      <c r="AW3396" s="116">
        <v>1.6636190335000001</v>
      </c>
    </row>
    <row r="3397" spans="1:49" x14ac:dyDescent="0.25">
      <c r="A3397" s="127">
        <v>450000</v>
      </c>
      <c r="B3397" s="127">
        <v>820000</v>
      </c>
      <c r="C3397" s="127">
        <v>820000</v>
      </c>
      <c r="D3397" s="116" t="s">
        <v>314</v>
      </c>
      <c r="E3397" s="116" t="s">
        <v>315</v>
      </c>
      <c r="F3397" s="116" t="s">
        <v>316</v>
      </c>
      <c r="G3397" s="116" t="s">
        <v>317</v>
      </c>
      <c r="H3397" s="116">
        <v>0.36</v>
      </c>
      <c r="I3397" s="116">
        <v>0.57999999999999996</v>
      </c>
      <c r="J3397" s="116" t="s">
        <v>332</v>
      </c>
      <c r="K3397" s="116">
        <v>0.15097787890893</v>
      </c>
      <c r="L3397" s="116">
        <v>3840.4580403002101</v>
      </c>
      <c r="M3397" s="116">
        <v>10.096834368153001</v>
      </c>
      <c r="N3397" s="116">
        <v>1.73751783935801</v>
      </c>
      <c r="O3397" s="116">
        <v>1.52439863659857</v>
      </c>
      <c r="P3397" s="116">
        <v>0.2623267579527</v>
      </c>
      <c r="Q3397" s="116">
        <v>579.82420896328699</v>
      </c>
      <c r="R3397" s="116">
        <v>1210</v>
      </c>
      <c r="S3397" s="116" t="s">
        <v>318</v>
      </c>
      <c r="T3397" s="116">
        <v>1210</v>
      </c>
      <c r="U3397" s="116" t="s">
        <v>333</v>
      </c>
      <c r="V3397" s="116" t="s">
        <v>332</v>
      </c>
      <c r="Z3397" s="116">
        <v>0</v>
      </c>
      <c r="AA3397" s="116">
        <v>1</v>
      </c>
      <c r="AB3397" s="116">
        <v>1.52439863659857</v>
      </c>
      <c r="AC3397" s="116">
        <v>0.2623267579527</v>
      </c>
      <c r="AD3397" s="116">
        <v>579.82420896328699</v>
      </c>
      <c r="AF3397" s="116">
        <v>-1</v>
      </c>
      <c r="AG3397" s="116">
        <v>-1</v>
      </c>
      <c r="AH3397" s="116">
        <v>-1</v>
      </c>
      <c r="AI3397" s="116">
        <v>-1</v>
      </c>
      <c r="AJ3397" s="116">
        <v>0</v>
      </c>
      <c r="AM3397" s="116" t="s">
        <v>319</v>
      </c>
      <c r="AN3397" s="116">
        <v>-1</v>
      </c>
      <c r="AQ3397" s="116">
        <v>778</v>
      </c>
      <c r="AR3397" s="116" t="s">
        <v>329</v>
      </c>
      <c r="AS3397" s="116" t="s">
        <v>250</v>
      </c>
      <c r="AT3397" s="116" t="s">
        <v>268</v>
      </c>
      <c r="AV3397" s="116">
        <v>124.45390734679199</v>
      </c>
      <c r="AW3397" s="116">
        <v>0.47025483289999997</v>
      </c>
    </row>
    <row r="3398" spans="1:49" x14ac:dyDescent="0.25">
      <c r="A3398" s="127">
        <v>450000</v>
      </c>
      <c r="B3398" s="127">
        <v>820000</v>
      </c>
      <c r="C3398" s="127">
        <v>820000</v>
      </c>
      <c r="D3398" s="116" t="s">
        <v>314</v>
      </c>
      <c r="E3398" s="116" t="s">
        <v>315</v>
      </c>
      <c r="F3398" s="116" t="s">
        <v>316</v>
      </c>
      <c r="G3398" s="116" t="s">
        <v>317</v>
      </c>
      <c r="H3398" s="116">
        <v>0.36</v>
      </c>
      <c r="I3398" s="116">
        <v>0.57999999999999996</v>
      </c>
      <c r="J3398" s="116" t="s">
        <v>332</v>
      </c>
      <c r="K3398" s="116">
        <v>0.15400472751875999</v>
      </c>
      <c r="L3398" s="116">
        <v>3840.4580403002101</v>
      </c>
      <c r="M3398" s="116">
        <v>10.096834368153001</v>
      </c>
      <c r="N3398" s="116">
        <v>1.73751783935801</v>
      </c>
      <c r="O3398" s="116">
        <v>1.5549602256695501</v>
      </c>
      <c r="P3398" s="116">
        <v>0.26758596140933</v>
      </c>
      <c r="Q3398" s="116">
        <v>591.44869404369899</v>
      </c>
      <c r="R3398" s="116">
        <v>1310</v>
      </c>
      <c r="S3398" s="116" t="s">
        <v>318</v>
      </c>
      <c r="T3398" s="116">
        <v>1310</v>
      </c>
      <c r="U3398" s="116" t="s">
        <v>333</v>
      </c>
      <c r="V3398" s="116" t="s">
        <v>332</v>
      </c>
      <c r="Z3398" s="116">
        <v>0</v>
      </c>
      <c r="AA3398" s="116">
        <v>1</v>
      </c>
      <c r="AB3398" s="116">
        <v>1.5549602256695501</v>
      </c>
      <c r="AC3398" s="116">
        <v>0.26758596140933</v>
      </c>
      <c r="AD3398" s="116">
        <v>1186.6748036147201</v>
      </c>
      <c r="AF3398" s="116">
        <v>-1</v>
      </c>
      <c r="AG3398" s="116">
        <v>-1</v>
      </c>
      <c r="AH3398" s="116">
        <v>-1</v>
      </c>
      <c r="AI3398" s="116">
        <v>-1</v>
      </c>
      <c r="AJ3398" s="116">
        <v>0</v>
      </c>
      <c r="AM3398" s="116" t="s">
        <v>319</v>
      </c>
      <c r="AN3398" s="116">
        <v>-1</v>
      </c>
      <c r="AQ3398" s="116">
        <v>778</v>
      </c>
      <c r="AR3398" s="116" t="s">
        <v>329</v>
      </c>
      <c r="AS3398" s="116" t="s">
        <v>250</v>
      </c>
      <c r="AT3398" s="116" t="s">
        <v>268</v>
      </c>
      <c r="AV3398" s="116">
        <v>119.90431274743101</v>
      </c>
      <c r="AW3398" s="116">
        <v>0.96242887560000001</v>
      </c>
    </row>
    <row r="3399" spans="1:49" x14ac:dyDescent="0.25">
      <c r="A3399" s="127">
        <v>450000</v>
      </c>
      <c r="B3399" s="127">
        <v>820000</v>
      </c>
      <c r="C3399" s="127">
        <v>820000</v>
      </c>
      <c r="D3399" s="116" t="s">
        <v>314</v>
      </c>
      <c r="E3399" s="116" t="s">
        <v>315</v>
      </c>
      <c r="F3399" s="116" t="s">
        <v>316</v>
      </c>
      <c r="G3399" s="116" t="s">
        <v>317</v>
      </c>
      <c r="H3399" s="116">
        <v>0.36</v>
      </c>
      <c r="I3399" s="116">
        <v>0.57999999999999996</v>
      </c>
      <c r="J3399" s="116" t="s">
        <v>332</v>
      </c>
      <c r="K3399" s="116">
        <v>1.131128634152E-2</v>
      </c>
      <c r="L3399" s="116">
        <v>3840.4580403002101</v>
      </c>
      <c r="M3399" s="116">
        <v>10.096834368153001</v>
      </c>
      <c r="N3399" s="116">
        <v>1.73751783935801</v>
      </c>
      <c r="O3399" s="116">
        <v>0.11420818468117</v>
      </c>
      <c r="P3399" s="116">
        <v>1.9653561804489999E-2</v>
      </c>
      <c r="Q3399" s="116">
        <v>43.440520576463001</v>
      </c>
      <c r="R3399" s="116">
        <v>1310</v>
      </c>
      <c r="S3399" s="116" t="s">
        <v>318</v>
      </c>
      <c r="T3399" s="116">
        <v>1310</v>
      </c>
      <c r="U3399" s="116" t="s">
        <v>333</v>
      </c>
      <c r="V3399" s="116" t="s">
        <v>332</v>
      </c>
      <c r="Z3399" s="116">
        <v>0</v>
      </c>
      <c r="AA3399" s="116">
        <v>1</v>
      </c>
      <c r="AB3399" s="116">
        <v>0.11420818468117</v>
      </c>
      <c r="AC3399" s="116">
        <v>1.9653561804489999E-2</v>
      </c>
      <c r="AD3399" s="116">
        <v>88.199352406190997</v>
      </c>
      <c r="AF3399" s="116">
        <v>-1</v>
      </c>
      <c r="AG3399" s="116">
        <v>-1</v>
      </c>
      <c r="AH3399" s="116">
        <v>-1</v>
      </c>
      <c r="AI3399" s="116">
        <v>-1</v>
      </c>
      <c r="AJ3399" s="116">
        <v>0</v>
      </c>
      <c r="AM3399" s="116" t="s">
        <v>319</v>
      </c>
      <c r="AN3399" s="116">
        <v>-1</v>
      </c>
      <c r="AQ3399" s="116">
        <v>778</v>
      </c>
      <c r="AR3399" s="116" t="s">
        <v>329</v>
      </c>
      <c r="AS3399" s="116" t="s">
        <v>250</v>
      </c>
      <c r="AT3399" s="116" t="s">
        <v>268</v>
      </c>
      <c r="AV3399" s="116">
        <v>33.484242323580197</v>
      </c>
      <c r="AW3399" s="116">
        <v>7.1532321499999996E-2</v>
      </c>
    </row>
    <row r="3400" spans="1:49" x14ac:dyDescent="0.25">
      <c r="A3400" s="127">
        <v>450000</v>
      </c>
      <c r="B3400" s="127">
        <v>820000</v>
      </c>
      <c r="C3400" s="127">
        <v>820000</v>
      </c>
      <c r="D3400" s="116" t="s">
        <v>314</v>
      </c>
      <c r="E3400" s="116" t="s">
        <v>315</v>
      </c>
      <c r="F3400" s="116" t="s">
        <v>316</v>
      </c>
      <c r="G3400" s="116" t="s">
        <v>317</v>
      </c>
      <c r="H3400" s="116">
        <v>0.36</v>
      </c>
      <c r="I3400" s="116">
        <v>0.57999999999999996</v>
      </c>
      <c r="J3400" s="116" t="s">
        <v>332</v>
      </c>
      <c r="K3400" s="116">
        <v>0.13482669324811999</v>
      </c>
      <c r="L3400" s="116">
        <v>3840.4580403002101</v>
      </c>
      <c r="M3400" s="116">
        <v>10.096834368153001</v>
      </c>
      <c r="N3400" s="116">
        <v>1.73751783935801</v>
      </c>
      <c r="O3400" s="116">
        <v>1.3613227901320499</v>
      </c>
      <c r="P3400" s="116">
        <v>0.23426378474025999</v>
      </c>
      <c r="Q3400" s="116">
        <v>517.796258131836</v>
      </c>
      <c r="R3400" s="116">
        <v>1750</v>
      </c>
      <c r="S3400" s="116" t="s">
        <v>321</v>
      </c>
      <c r="T3400" s="116">
        <v>1750</v>
      </c>
      <c r="U3400" s="116" t="s">
        <v>333</v>
      </c>
      <c r="V3400" s="116" t="s">
        <v>332</v>
      </c>
      <c r="Z3400" s="116">
        <v>0</v>
      </c>
      <c r="AA3400" s="116">
        <v>1</v>
      </c>
      <c r="AB3400" s="116">
        <v>1.3613227901320499</v>
      </c>
      <c r="AC3400" s="116">
        <v>0.23426378474025999</v>
      </c>
      <c r="AD3400" s="116">
        <v>517.796258131836</v>
      </c>
      <c r="AF3400" s="116">
        <v>-1</v>
      </c>
      <c r="AG3400" s="116">
        <v>-1</v>
      </c>
      <c r="AH3400" s="116">
        <v>-1</v>
      </c>
      <c r="AI3400" s="116">
        <v>-1</v>
      </c>
      <c r="AJ3400" s="116">
        <v>0</v>
      </c>
      <c r="AM3400" s="116" t="s">
        <v>319</v>
      </c>
      <c r="AN3400" s="116">
        <v>-1</v>
      </c>
      <c r="AQ3400" s="116">
        <v>778</v>
      </c>
      <c r="AR3400" s="116" t="s">
        <v>329</v>
      </c>
      <c r="AS3400" s="116" t="s">
        <v>250</v>
      </c>
      <c r="AT3400" s="116" t="s">
        <v>268</v>
      </c>
      <c r="AV3400" s="116">
        <v>121.832176003146</v>
      </c>
      <c r="AW3400" s="116">
        <v>0.4199483034</v>
      </c>
    </row>
    <row r="3401" spans="1:49" x14ac:dyDescent="0.25">
      <c r="A3401" s="127">
        <v>450000</v>
      </c>
      <c r="B3401" s="127">
        <v>820000</v>
      </c>
      <c r="C3401" s="127">
        <v>820000</v>
      </c>
      <c r="D3401" s="116" t="s">
        <v>314</v>
      </c>
      <c r="E3401" s="116" t="s">
        <v>315</v>
      </c>
      <c r="F3401" s="116" t="s">
        <v>316</v>
      </c>
      <c r="G3401" s="116" t="s">
        <v>317</v>
      </c>
      <c r="H3401" s="116">
        <v>0.36</v>
      </c>
      <c r="I3401" s="116">
        <v>0.57999999999999996</v>
      </c>
      <c r="J3401" s="116" t="s">
        <v>332</v>
      </c>
      <c r="K3401" s="116">
        <v>8.0411838155200005E-2</v>
      </c>
      <c r="L3401" s="116">
        <v>3780.48384522886</v>
      </c>
      <c r="M3401" s="116">
        <v>8.5664318246520299</v>
      </c>
      <c r="N3401" s="116">
        <v>1.1227707534801401</v>
      </c>
      <c r="O3401" s="116">
        <v>0.68884252945152002</v>
      </c>
      <c r="P3401" s="116">
        <v>9.0284060114240006E-2</v>
      </c>
      <c r="Q3401" s="116">
        <v>303.99565511091402</v>
      </c>
      <c r="R3401" s="116">
        <v>1750</v>
      </c>
      <c r="S3401" s="116" t="s">
        <v>321</v>
      </c>
      <c r="T3401" s="116">
        <v>1750</v>
      </c>
      <c r="U3401" s="116" t="s">
        <v>333</v>
      </c>
      <c r="V3401" s="116" t="s">
        <v>332</v>
      </c>
      <c r="Z3401" s="116">
        <v>0</v>
      </c>
      <c r="AA3401" s="116">
        <v>1</v>
      </c>
      <c r="AB3401" s="116">
        <v>0.68884252945152002</v>
      </c>
      <c r="AC3401" s="116">
        <v>9.0284060114240006E-2</v>
      </c>
      <c r="AD3401" s="116">
        <v>2335.4447573733501</v>
      </c>
      <c r="AF3401" s="116">
        <v>-1</v>
      </c>
      <c r="AG3401" s="116">
        <v>-1</v>
      </c>
      <c r="AH3401" s="116">
        <v>-1</v>
      </c>
      <c r="AI3401" s="116">
        <v>-1</v>
      </c>
      <c r="AJ3401" s="116">
        <v>0</v>
      </c>
      <c r="AM3401" s="116" t="s">
        <v>319</v>
      </c>
      <c r="AN3401" s="116">
        <v>-1</v>
      </c>
      <c r="AQ3401" s="116">
        <v>778</v>
      </c>
      <c r="AR3401" s="116" t="s">
        <v>329</v>
      </c>
      <c r="AS3401" s="116" t="s">
        <v>250</v>
      </c>
      <c r="AT3401" s="116" t="s">
        <v>268</v>
      </c>
      <c r="AV3401" s="116">
        <v>113.032129536057</v>
      </c>
      <c r="AW3401" s="116">
        <v>1.8941157805</v>
      </c>
    </row>
    <row r="3402" spans="1:49" x14ac:dyDescent="0.25">
      <c r="A3402" s="127">
        <v>450000</v>
      </c>
      <c r="B3402" s="127">
        <v>830000</v>
      </c>
      <c r="C3402" s="127">
        <v>830000</v>
      </c>
      <c r="D3402" s="116" t="s">
        <v>314</v>
      </c>
      <c r="E3402" s="116" t="s">
        <v>315</v>
      </c>
      <c r="F3402" s="116" t="s">
        <v>316</v>
      </c>
      <c r="G3402" s="116" t="s">
        <v>317</v>
      </c>
      <c r="H3402" s="116">
        <v>0.36</v>
      </c>
      <c r="I3402" s="116">
        <v>0.57999999999999996</v>
      </c>
      <c r="J3402" s="116" t="s">
        <v>268</v>
      </c>
      <c r="K3402" s="116">
        <v>2.1627733309759999E-2</v>
      </c>
      <c r="L3402" s="116">
        <v>3838.9128814462601</v>
      </c>
      <c r="M3402" s="116">
        <v>11.1752485147895</v>
      </c>
      <c r="N3402" s="116">
        <v>1.9738985413696399</v>
      </c>
      <c r="O3402" s="116">
        <v>0.24169529454816999</v>
      </c>
      <c r="P3402" s="116">
        <v>4.2690951233259999E-2</v>
      </c>
      <c r="Q3402" s="116">
        <v>83.026983999325907</v>
      </c>
      <c r="R3402" s="116">
        <v>1210</v>
      </c>
      <c r="S3402" s="116" t="s">
        <v>318</v>
      </c>
      <c r="T3402" s="116">
        <v>1210</v>
      </c>
      <c r="U3402" s="116" t="s">
        <v>268</v>
      </c>
      <c r="V3402" s="116" t="s">
        <v>268</v>
      </c>
      <c r="Z3402" s="116">
        <v>0</v>
      </c>
      <c r="AA3402" s="116">
        <v>1</v>
      </c>
      <c r="AB3402" s="116">
        <v>0.24169529454816999</v>
      </c>
      <c r="AC3402" s="116">
        <v>4.2690951233259999E-2</v>
      </c>
      <c r="AD3402" s="116">
        <v>126.606764271106</v>
      </c>
      <c r="AF3402" s="116">
        <v>-1</v>
      </c>
      <c r="AG3402" s="116">
        <v>-1</v>
      </c>
      <c r="AH3402" s="116">
        <v>-1</v>
      </c>
      <c r="AI3402" s="116">
        <v>-1</v>
      </c>
      <c r="AJ3402" s="116">
        <v>0</v>
      </c>
      <c r="AM3402" s="116" t="s">
        <v>319</v>
      </c>
      <c r="AN3402" s="116">
        <v>-1</v>
      </c>
      <c r="AQ3402" s="116">
        <v>778</v>
      </c>
      <c r="AR3402" s="116" t="s">
        <v>329</v>
      </c>
      <c r="AS3402" s="116" t="s">
        <v>250</v>
      </c>
      <c r="AT3402" s="116" t="s">
        <v>268</v>
      </c>
      <c r="AV3402" s="116">
        <v>42.011869315850802</v>
      </c>
      <c r="AW3402" s="116">
        <v>0.10268188509999999</v>
      </c>
    </row>
    <row r="3403" spans="1:49" x14ac:dyDescent="0.25">
      <c r="A3403" s="127">
        <v>450000</v>
      </c>
      <c r="B3403" s="127">
        <v>830000</v>
      </c>
      <c r="C3403" s="127">
        <v>830000</v>
      </c>
      <c r="D3403" s="116" t="s">
        <v>314</v>
      </c>
      <c r="E3403" s="116" t="s">
        <v>315</v>
      </c>
      <c r="F3403" s="116" t="s">
        <v>316</v>
      </c>
      <c r="G3403" s="116" t="s">
        <v>317</v>
      </c>
      <c r="H3403" s="116">
        <v>0.36</v>
      </c>
      <c r="I3403" s="116">
        <v>0.57999999999999996</v>
      </c>
      <c r="J3403" s="116" t="s">
        <v>332</v>
      </c>
      <c r="K3403" s="116">
        <v>0.20488538964198</v>
      </c>
      <c r="L3403" s="116">
        <v>3838.9128814462601</v>
      </c>
      <c r="M3403" s="116">
        <v>11.1752485147895</v>
      </c>
      <c r="N3403" s="116">
        <v>1.9738985413696399</v>
      </c>
      <c r="O3403" s="116">
        <v>2.28964514629864</v>
      </c>
      <c r="P3403" s="116">
        <v>0.40442297176226</v>
      </c>
      <c r="Q3403" s="116">
        <v>786.53716151674496</v>
      </c>
      <c r="R3403" s="116">
        <v>1210</v>
      </c>
      <c r="S3403" s="116" t="s">
        <v>318</v>
      </c>
      <c r="T3403" s="116">
        <v>1210</v>
      </c>
      <c r="U3403" s="116" t="s">
        <v>333</v>
      </c>
      <c r="V3403" s="116" t="s">
        <v>332</v>
      </c>
      <c r="Z3403" s="116">
        <v>0</v>
      </c>
      <c r="AA3403" s="116">
        <v>1</v>
      </c>
      <c r="AB3403" s="116">
        <v>2.28964514629864</v>
      </c>
      <c r="AC3403" s="116">
        <v>0.40442297176226</v>
      </c>
      <c r="AD3403" s="116">
        <v>1082.4309751443</v>
      </c>
      <c r="AF3403" s="116">
        <v>-1</v>
      </c>
      <c r="AG3403" s="116">
        <v>-1</v>
      </c>
      <c r="AH3403" s="116">
        <v>-1</v>
      </c>
      <c r="AI3403" s="116">
        <v>-1</v>
      </c>
      <c r="AJ3403" s="116">
        <v>0</v>
      </c>
      <c r="AM3403" s="116" t="s">
        <v>319</v>
      </c>
      <c r="AN3403" s="116">
        <v>-1</v>
      </c>
      <c r="AQ3403" s="116">
        <v>778</v>
      </c>
      <c r="AR3403" s="116" t="s">
        <v>329</v>
      </c>
      <c r="AS3403" s="116" t="s">
        <v>250</v>
      </c>
      <c r="AT3403" s="116" t="s">
        <v>268</v>
      </c>
      <c r="AV3403" s="116">
        <v>139.21441302131001</v>
      </c>
      <c r="AW3403" s="116">
        <v>0.87788400259999999</v>
      </c>
    </row>
    <row r="3404" spans="1:49" x14ac:dyDescent="0.25">
      <c r="A3404" s="127">
        <v>450000</v>
      </c>
      <c r="B3404" s="127">
        <v>830000</v>
      </c>
      <c r="C3404" s="127">
        <v>830000</v>
      </c>
      <c r="D3404" s="116" t="s">
        <v>314</v>
      </c>
      <c r="E3404" s="116" t="s">
        <v>315</v>
      </c>
      <c r="F3404" s="116" t="s">
        <v>316</v>
      </c>
      <c r="G3404" s="116" t="s">
        <v>317</v>
      </c>
      <c r="H3404" s="116">
        <v>0.36</v>
      </c>
      <c r="I3404" s="116">
        <v>0.57999999999999996</v>
      </c>
      <c r="J3404" s="116" t="s">
        <v>332</v>
      </c>
      <c r="K3404" s="116">
        <v>2.298102466176E-2</v>
      </c>
      <c r="L3404" s="116">
        <v>3838.9128814462601</v>
      </c>
      <c r="M3404" s="116">
        <v>11.1752485147895</v>
      </c>
      <c r="N3404" s="116">
        <v>1.9738985413696399</v>
      </c>
      <c r="O3404" s="116">
        <v>0.25681866171973</v>
      </c>
      <c r="P3404" s="116">
        <v>4.5362211059030003E-2</v>
      </c>
      <c r="Q3404" s="116">
        <v>88.222151602883798</v>
      </c>
      <c r="R3404" s="116">
        <v>1310</v>
      </c>
      <c r="S3404" s="116" t="s">
        <v>318</v>
      </c>
      <c r="T3404" s="116">
        <v>1310</v>
      </c>
      <c r="U3404" s="116" t="s">
        <v>333</v>
      </c>
      <c r="V3404" s="116" t="s">
        <v>332</v>
      </c>
      <c r="Z3404" s="116">
        <v>0</v>
      </c>
      <c r="AA3404" s="116">
        <v>1</v>
      </c>
      <c r="AB3404" s="116">
        <v>0.25681866171973</v>
      </c>
      <c r="AC3404" s="116">
        <v>4.5362211059030003E-2</v>
      </c>
      <c r="AD3404" s="116">
        <v>221.184750416713</v>
      </c>
      <c r="AF3404" s="116">
        <v>-1</v>
      </c>
      <c r="AG3404" s="116">
        <v>-1</v>
      </c>
      <c r="AH3404" s="116">
        <v>-1</v>
      </c>
      <c r="AI3404" s="116">
        <v>-1</v>
      </c>
      <c r="AJ3404" s="116">
        <v>0</v>
      </c>
      <c r="AM3404" s="116" t="s">
        <v>319</v>
      </c>
      <c r="AN3404" s="116">
        <v>-1</v>
      </c>
      <c r="AQ3404" s="116">
        <v>778</v>
      </c>
      <c r="AR3404" s="116" t="s">
        <v>329</v>
      </c>
      <c r="AS3404" s="116" t="s">
        <v>250</v>
      </c>
      <c r="AT3404" s="116" t="s">
        <v>268</v>
      </c>
      <c r="AV3404" s="116">
        <v>38.6035823161858</v>
      </c>
      <c r="AW3404" s="116">
        <v>0.17938746990000001</v>
      </c>
    </row>
    <row r="3405" spans="1:49" x14ac:dyDescent="0.25">
      <c r="A3405" s="127">
        <v>450000</v>
      </c>
      <c r="B3405" s="127">
        <v>830000</v>
      </c>
      <c r="C3405" s="127">
        <v>830000</v>
      </c>
      <c r="D3405" s="116" t="s">
        <v>314</v>
      </c>
      <c r="E3405" s="116" t="s">
        <v>315</v>
      </c>
      <c r="F3405" s="116" t="s">
        <v>316</v>
      </c>
      <c r="G3405" s="116" t="s">
        <v>317</v>
      </c>
      <c r="H3405" s="116">
        <v>0.36</v>
      </c>
      <c r="I3405" s="116">
        <v>0.57999999999999996</v>
      </c>
      <c r="J3405" s="116" t="s">
        <v>268</v>
      </c>
      <c r="K3405" s="116">
        <v>1.3914586078089999E-2</v>
      </c>
      <c r="L3405" s="116">
        <v>3838.9128814462601</v>
      </c>
      <c r="M3405" s="116">
        <v>11.1752485147895</v>
      </c>
      <c r="N3405" s="116">
        <v>1.9738985413696399</v>
      </c>
      <c r="O3405" s="116">
        <v>0.15549895740308001</v>
      </c>
      <c r="P3405" s="116">
        <v>2.7465981163299999E-2</v>
      </c>
      <c r="Q3405" s="116">
        <v>53.416883735172497</v>
      </c>
      <c r="R3405" s="116">
        <v>1310</v>
      </c>
      <c r="S3405" s="116" t="s">
        <v>318</v>
      </c>
      <c r="T3405" s="116">
        <v>1310</v>
      </c>
      <c r="U3405" s="116" t="s">
        <v>268</v>
      </c>
      <c r="V3405" s="116" t="s">
        <v>268</v>
      </c>
      <c r="Z3405" s="116">
        <v>0</v>
      </c>
      <c r="AA3405" s="116">
        <v>1</v>
      </c>
      <c r="AB3405" s="116">
        <v>0.15549895740308001</v>
      </c>
      <c r="AC3405" s="116">
        <v>2.7465981163299999E-2</v>
      </c>
      <c r="AD3405" s="116">
        <v>237.04041199207501</v>
      </c>
      <c r="AF3405" s="116">
        <v>-1</v>
      </c>
      <c r="AG3405" s="116">
        <v>-1</v>
      </c>
      <c r="AH3405" s="116">
        <v>-1</v>
      </c>
      <c r="AI3405" s="116">
        <v>-1</v>
      </c>
      <c r="AJ3405" s="116">
        <v>0</v>
      </c>
      <c r="AM3405" s="116" t="s">
        <v>319</v>
      </c>
      <c r="AN3405" s="116">
        <v>-1</v>
      </c>
      <c r="AQ3405" s="116">
        <v>778</v>
      </c>
      <c r="AR3405" s="116" t="s">
        <v>329</v>
      </c>
      <c r="AS3405" s="116" t="s">
        <v>250</v>
      </c>
      <c r="AT3405" s="116" t="s">
        <v>268</v>
      </c>
      <c r="AV3405" s="116">
        <v>31.403784659017099</v>
      </c>
      <c r="AW3405" s="116">
        <v>0.1922468873</v>
      </c>
    </row>
    <row r="3406" spans="1:49" x14ac:dyDescent="0.25">
      <c r="A3406" s="127">
        <v>450000</v>
      </c>
      <c r="B3406" s="127">
        <v>830000</v>
      </c>
      <c r="C3406" s="127">
        <v>830000</v>
      </c>
      <c r="D3406" s="116" t="s">
        <v>314</v>
      </c>
      <c r="E3406" s="116" t="s">
        <v>315</v>
      </c>
      <c r="F3406" s="116" t="s">
        <v>316</v>
      </c>
      <c r="G3406" s="116" t="s">
        <v>317</v>
      </c>
      <c r="H3406" s="116">
        <v>0.36</v>
      </c>
      <c r="I3406" s="116">
        <v>0.57999999999999996</v>
      </c>
      <c r="J3406" s="116" t="s">
        <v>332</v>
      </c>
      <c r="K3406" s="116">
        <v>4.9879964483939998E-2</v>
      </c>
      <c r="L3406" s="116">
        <v>3838.9128814462601</v>
      </c>
      <c r="M3406" s="116">
        <v>11.1752485147895</v>
      </c>
      <c r="N3406" s="116">
        <v>1.9738985413696399</v>
      </c>
      <c r="O3406" s="116">
        <v>0.55742099901699005</v>
      </c>
      <c r="P3406" s="116">
        <v>9.8457989138429999E-2</v>
      </c>
      <c r="Q3406" s="116">
        <v>191.484838183509</v>
      </c>
      <c r="R3406" s="116">
        <v>1310</v>
      </c>
      <c r="S3406" s="116" t="s">
        <v>318</v>
      </c>
      <c r="T3406" s="116">
        <v>1310</v>
      </c>
      <c r="U3406" s="116" t="s">
        <v>333</v>
      </c>
      <c r="V3406" s="116" t="s">
        <v>332</v>
      </c>
      <c r="Z3406" s="116">
        <v>0</v>
      </c>
      <c r="AA3406" s="116">
        <v>1</v>
      </c>
      <c r="AB3406" s="116">
        <v>0.55742099901699005</v>
      </c>
      <c r="AC3406" s="116">
        <v>9.8457989138429999E-2</v>
      </c>
      <c r="AD3406" s="116">
        <v>580.67084097255895</v>
      </c>
      <c r="AF3406" s="116">
        <v>-1</v>
      </c>
      <c r="AG3406" s="116">
        <v>-1</v>
      </c>
      <c r="AH3406" s="116">
        <v>-1</v>
      </c>
      <c r="AI3406" s="116">
        <v>-1</v>
      </c>
      <c r="AJ3406" s="116">
        <v>0</v>
      </c>
      <c r="AM3406" s="116" t="s">
        <v>319</v>
      </c>
      <c r="AN3406" s="116">
        <v>-1</v>
      </c>
      <c r="AQ3406" s="116">
        <v>778</v>
      </c>
      <c r="AR3406" s="116" t="s">
        <v>329</v>
      </c>
      <c r="AS3406" s="116" t="s">
        <v>250</v>
      </c>
      <c r="AT3406" s="116" t="s">
        <v>268</v>
      </c>
      <c r="AV3406" s="116">
        <v>60.151225694867399</v>
      </c>
      <c r="AW3406" s="116">
        <v>0.47094147689999999</v>
      </c>
    </row>
    <row r="3407" spans="1:49" x14ac:dyDescent="0.25">
      <c r="A3407" s="127">
        <v>450000</v>
      </c>
      <c r="B3407" s="127">
        <v>830000</v>
      </c>
      <c r="C3407" s="127">
        <v>830000</v>
      </c>
      <c r="D3407" s="116" t="s">
        <v>314</v>
      </c>
      <c r="E3407" s="116" t="s">
        <v>315</v>
      </c>
      <c r="F3407" s="116" t="s">
        <v>316</v>
      </c>
      <c r="G3407" s="116" t="s">
        <v>317</v>
      </c>
      <c r="H3407" s="116">
        <v>0.36</v>
      </c>
      <c r="I3407" s="116">
        <v>0.57999999999999996</v>
      </c>
      <c r="J3407" s="116" t="s">
        <v>268</v>
      </c>
      <c r="K3407" s="116">
        <v>6.1076764518000004E-4</v>
      </c>
      <c r="L3407" s="116">
        <v>3838.9128814462601</v>
      </c>
      <c r="M3407" s="116">
        <v>11.1752485147895</v>
      </c>
      <c r="N3407" s="116">
        <v>1.9738985413696399</v>
      </c>
      <c r="O3407" s="116">
        <v>6.8254802197399997E-3</v>
      </c>
      <c r="P3407" s="116">
        <v>1.2055933639399999E-3</v>
      </c>
      <c r="Q3407" s="116">
        <v>2.3446837806751302</v>
      </c>
      <c r="R3407" s="116">
        <v>1750</v>
      </c>
      <c r="S3407" s="116" t="s">
        <v>321</v>
      </c>
      <c r="T3407" s="116">
        <v>1750</v>
      </c>
      <c r="U3407" s="116" t="s">
        <v>268</v>
      </c>
      <c r="V3407" s="116" t="s">
        <v>268</v>
      </c>
      <c r="Z3407" s="116">
        <v>0</v>
      </c>
      <c r="AA3407" s="116">
        <v>1</v>
      </c>
      <c r="AB3407" s="116">
        <v>6.8254802197399997E-3</v>
      </c>
      <c r="AC3407" s="116">
        <v>1.2055933639399999E-3</v>
      </c>
      <c r="AD3407" s="116">
        <v>2.3446837806741199</v>
      </c>
      <c r="AF3407" s="116">
        <v>-1</v>
      </c>
      <c r="AG3407" s="116">
        <v>-1</v>
      </c>
      <c r="AH3407" s="116">
        <v>-1</v>
      </c>
      <c r="AI3407" s="116">
        <v>-1</v>
      </c>
      <c r="AJ3407" s="116">
        <v>0</v>
      </c>
      <c r="AM3407" s="116" t="s">
        <v>319</v>
      </c>
      <c r="AN3407" s="116">
        <v>-1</v>
      </c>
      <c r="AQ3407" s="116">
        <v>778</v>
      </c>
      <c r="AR3407" s="116" t="s">
        <v>329</v>
      </c>
      <c r="AS3407" s="116" t="s">
        <v>250</v>
      </c>
      <c r="AT3407" s="116" t="s">
        <v>268</v>
      </c>
      <c r="AV3407" s="116">
        <v>12.536498704025901</v>
      </c>
      <c r="AW3407" s="116">
        <v>1.9016089E-3</v>
      </c>
    </row>
    <row r="3408" spans="1:49" x14ac:dyDescent="0.25">
      <c r="A3408" s="127">
        <v>450000</v>
      </c>
      <c r="B3408" s="127">
        <v>830000</v>
      </c>
      <c r="C3408" s="127">
        <v>830000</v>
      </c>
      <c r="D3408" s="116" t="s">
        <v>314</v>
      </c>
      <c r="E3408" s="116" t="s">
        <v>315</v>
      </c>
      <c r="F3408" s="116" t="s">
        <v>316</v>
      </c>
      <c r="G3408" s="116" t="s">
        <v>317</v>
      </c>
      <c r="H3408" s="116">
        <v>0.36</v>
      </c>
      <c r="I3408" s="116">
        <v>0.57999999999999996</v>
      </c>
      <c r="J3408" s="116" t="s">
        <v>332</v>
      </c>
      <c r="K3408" s="116">
        <v>1.11468293486E-2</v>
      </c>
      <c r="L3408" s="116">
        <v>3838.9128814462601</v>
      </c>
      <c r="M3408" s="116">
        <v>11.1752485147895</v>
      </c>
      <c r="N3408" s="116">
        <v>1.9738985413696399</v>
      </c>
      <c r="O3408" s="116">
        <v>0.12456858812258</v>
      </c>
      <c r="P3408" s="116">
        <v>2.2002710192100001E-2</v>
      </c>
      <c r="Q3408" s="116">
        <v>42.791706773635198</v>
      </c>
      <c r="R3408" s="116">
        <v>1750</v>
      </c>
      <c r="S3408" s="116" t="s">
        <v>321</v>
      </c>
      <c r="T3408" s="116">
        <v>1750</v>
      </c>
      <c r="U3408" s="116" t="s">
        <v>333</v>
      </c>
      <c r="V3408" s="116" t="s">
        <v>332</v>
      </c>
      <c r="Z3408" s="116">
        <v>0</v>
      </c>
      <c r="AA3408" s="116">
        <v>1</v>
      </c>
      <c r="AB3408" s="116">
        <v>0.12456858812258</v>
      </c>
      <c r="AC3408" s="116">
        <v>2.2002710192100001E-2</v>
      </c>
      <c r="AD3408" s="116">
        <v>42.791706773635603</v>
      </c>
      <c r="AF3408" s="116">
        <v>-1</v>
      </c>
      <c r="AG3408" s="116">
        <v>-1</v>
      </c>
      <c r="AH3408" s="116">
        <v>-1</v>
      </c>
      <c r="AI3408" s="116">
        <v>-1</v>
      </c>
      <c r="AJ3408" s="116">
        <v>0</v>
      </c>
      <c r="AM3408" s="116" t="s">
        <v>319</v>
      </c>
      <c r="AN3408" s="116">
        <v>-1</v>
      </c>
      <c r="AQ3408" s="116">
        <v>778</v>
      </c>
      <c r="AR3408" s="116" t="s">
        <v>329</v>
      </c>
      <c r="AS3408" s="116" t="s">
        <v>250</v>
      </c>
      <c r="AT3408" s="116" t="s">
        <v>268</v>
      </c>
      <c r="AV3408" s="116">
        <v>90.366802885313803</v>
      </c>
      <c r="AW3408" s="116">
        <v>3.4705358300000003E-2</v>
      </c>
    </row>
    <row r="3409" spans="1:49" x14ac:dyDescent="0.25">
      <c r="A3409" s="127">
        <v>450000</v>
      </c>
      <c r="B3409" s="127">
        <v>830000</v>
      </c>
      <c r="C3409" s="127">
        <v>830000</v>
      </c>
      <c r="D3409" s="116" t="s">
        <v>314</v>
      </c>
      <c r="E3409" s="116" t="s">
        <v>315</v>
      </c>
      <c r="F3409" s="116" t="s">
        <v>316</v>
      </c>
      <c r="G3409" s="116" t="s">
        <v>317</v>
      </c>
      <c r="H3409" s="116">
        <v>0.36</v>
      </c>
      <c r="I3409" s="116">
        <v>0.57999999999999996</v>
      </c>
      <c r="J3409" s="116" t="s">
        <v>332</v>
      </c>
      <c r="K3409" s="116">
        <v>0.15098194580412</v>
      </c>
      <c r="L3409" s="116">
        <v>3819.5904681543698</v>
      </c>
      <c r="M3409" s="116">
        <v>9.4268225669985597</v>
      </c>
      <c r="N3409" s="116">
        <v>1.47076493576901</v>
      </c>
      <c r="O3409" s="116">
        <v>1.4232800139156701</v>
      </c>
      <c r="P3409" s="116">
        <v>0.22205895182287999</v>
      </c>
      <c r="Q3409" s="116">
        <v>576.68920105683196</v>
      </c>
      <c r="R3409" s="116">
        <v>1210</v>
      </c>
      <c r="S3409" s="116" t="s">
        <v>318</v>
      </c>
      <c r="T3409" s="116">
        <v>1210</v>
      </c>
      <c r="U3409" s="116" t="s">
        <v>333</v>
      </c>
      <c r="V3409" s="116" t="s">
        <v>332</v>
      </c>
      <c r="Z3409" s="116">
        <v>0</v>
      </c>
      <c r="AA3409" s="116">
        <v>1</v>
      </c>
      <c r="AB3409" s="116">
        <v>1.4232800139156701</v>
      </c>
      <c r="AC3409" s="116">
        <v>0.22205895182287999</v>
      </c>
      <c r="AD3409" s="116">
        <v>576.68920105683196</v>
      </c>
      <c r="AF3409" s="116">
        <v>-1</v>
      </c>
      <c r="AG3409" s="116">
        <v>-1</v>
      </c>
      <c r="AH3409" s="116">
        <v>-1</v>
      </c>
      <c r="AI3409" s="116">
        <v>-1</v>
      </c>
      <c r="AJ3409" s="116">
        <v>0</v>
      </c>
      <c r="AM3409" s="116" t="s">
        <v>319</v>
      </c>
      <c r="AN3409" s="116">
        <v>-1</v>
      </c>
      <c r="AQ3409" s="116">
        <v>778</v>
      </c>
      <c r="AR3409" s="116" t="s">
        <v>329</v>
      </c>
      <c r="AS3409" s="116" t="s">
        <v>250</v>
      </c>
      <c r="AT3409" s="116" t="s">
        <v>268</v>
      </c>
      <c r="AV3409" s="116">
        <v>124.45464772534901</v>
      </c>
      <c r="AW3409" s="116">
        <v>0.4677122474</v>
      </c>
    </row>
    <row r="3410" spans="1:49" x14ac:dyDescent="0.25">
      <c r="A3410" s="127">
        <v>450000</v>
      </c>
      <c r="B3410" s="127">
        <v>830000</v>
      </c>
      <c r="C3410" s="127">
        <v>830000</v>
      </c>
      <c r="D3410" s="116" t="s">
        <v>314</v>
      </c>
      <c r="E3410" s="116" t="s">
        <v>315</v>
      </c>
      <c r="F3410" s="116" t="s">
        <v>316</v>
      </c>
      <c r="G3410" s="116" t="s">
        <v>317</v>
      </c>
      <c r="H3410" s="116">
        <v>0.36</v>
      </c>
      <c r="I3410" s="116">
        <v>0.57999999999999996</v>
      </c>
      <c r="J3410" s="116" t="s">
        <v>332</v>
      </c>
      <c r="K3410" s="116">
        <v>4.3075838066780003E-2</v>
      </c>
      <c r="L3410" s="116">
        <v>3819.5904681543698</v>
      </c>
      <c r="M3410" s="116">
        <v>9.4268225669985597</v>
      </c>
      <c r="N3410" s="116">
        <v>1.47076493576901</v>
      </c>
      <c r="O3410" s="116">
        <v>0.40606828238037002</v>
      </c>
      <c r="P3410" s="116">
        <v>6.335443220749E-2</v>
      </c>
      <c r="Q3410" s="116">
        <v>164.53206048766401</v>
      </c>
      <c r="R3410" s="116">
        <v>1750</v>
      </c>
      <c r="S3410" s="116" t="s">
        <v>321</v>
      </c>
      <c r="T3410" s="116">
        <v>1750</v>
      </c>
      <c r="U3410" s="116" t="s">
        <v>333</v>
      </c>
      <c r="V3410" s="116" t="s">
        <v>332</v>
      </c>
      <c r="Z3410" s="116">
        <v>0</v>
      </c>
      <c r="AA3410" s="116">
        <v>1</v>
      </c>
      <c r="AB3410" s="116">
        <v>0.40606828238037002</v>
      </c>
      <c r="AC3410" s="116">
        <v>6.335443220749E-2</v>
      </c>
      <c r="AD3410" s="116">
        <v>390.42816220916598</v>
      </c>
      <c r="AF3410" s="116">
        <v>-1</v>
      </c>
      <c r="AG3410" s="116">
        <v>-1</v>
      </c>
      <c r="AH3410" s="116">
        <v>-1</v>
      </c>
      <c r="AI3410" s="116">
        <v>-1</v>
      </c>
      <c r="AJ3410" s="116">
        <v>0</v>
      </c>
      <c r="AM3410" s="116" t="s">
        <v>319</v>
      </c>
      <c r="AN3410" s="116">
        <v>-1</v>
      </c>
      <c r="AQ3410" s="116">
        <v>778</v>
      </c>
      <c r="AR3410" s="116" t="s">
        <v>329</v>
      </c>
      <c r="AS3410" s="116" t="s">
        <v>250</v>
      </c>
      <c r="AT3410" s="116" t="s">
        <v>268</v>
      </c>
      <c r="AV3410" s="116">
        <v>52.846355049678003</v>
      </c>
      <c r="AW3410" s="116">
        <v>0.3166489556</v>
      </c>
    </row>
    <row r="3411" spans="1:49" x14ac:dyDescent="0.25">
      <c r="A3411" s="127">
        <v>450000</v>
      </c>
      <c r="B3411" s="127">
        <v>830000</v>
      </c>
      <c r="C3411" s="127">
        <v>830000</v>
      </c>
      <c r="D3411" s="116" t="s">
        <v>314</v>
      </c>
      <c r="E3411" s="116" t="s">
        <v>315</v>
      </c>
      <c r="F3411" s="116" t="s">
        <v>316</v>
      </c>
      <c r="G3411" s="116" t="s">
        <v>317</v>
      </c>
      <c r="H3411" s="116">
        <v>0.36</v>
      </c>
      <c r="I3411" s="116">
        <v>0.57999999999999996</v>
      </c>
      <c r="J3411" s="116" t="s">
        <v>332</v>
      </c>
      <c r="K3411" s="116">
        <v>5.8222978417100002E-2</v>
      </c>
      <c r="L3411" s="116">
        <v>3819.5904681543698</v>
      </c>
      <c r="M3411" s="116">
        <v>9.4268225669985597</v>
      </c>
      <c r="N3411" s="116">
        <v>1.47076493576901</v>
      </c>
      <c r="O3411" s="116">
        <v>0.54885768686022995</v>
      </c>
      <c r="P3411" s="116">
        <v>8.5632315111909996E-2</v>
      </c>
      <c r="Q3411" s="116">
        <v>222.38793338953201</v>
      </c>
      <c r="R3411" s="116">
        <v>1750</v>
      </c>
      <c r="S3411" s="116" t="s">
        <v>321</v>
      </c>
      <c r="T3411" s="116">
        <v>1750</v>
      </c>
      <c r="U3411" s="116" t="s">
        <v>333</v>
      </c>
      <c r="V3411" s="116" t="s">
        <v>332</v>
      </c>
      <c r="Z3411" s="116">
        <v>0</v>
      </c>
      <c r="AA3411" s="116">
        <v>1</v>
      </c>
      <c r="AB3411" s="116">
        <v>0.54885768686022995</v>
      </c>
      <c r="AC3411" s="116">
        <v>8.5632315111909996E-2</v>
      </c>
      <c r="AD3411" s="116">
        <v>527.07854320274998</v>
      </c>
      <c r="AF3411" s="116">
        <v>-1</v>
      </c>
      <c r="AG3411" s="116">
        <v>-1</v>
      </c>
      <c r="AH3411" s="116">
        <v>-1</v>
      </c>
      <c r="AI3411" s="116">
        <v>-1</v>
      </c>
      <c r="AJ3411" s="116">
        <v>0</v>
      </c>
      <c r="AM3411" s="116" t="s">
        <v>319</v>
      </c>
      <c r="AN3411" s="116">
        <v>-1</v>
      </c>
      <c r="AQ3411" s="116">
        <v>778</v>
      </c>
      <c r="AR3411" s="116" t="s">
        <v>329</v>
      </c>
      <c r="AS3411" s="116" t="s">
        <v>250</v>
      </c>
      <c r="AT3411" s="116" t="s">
        <v>268</v>
      </c>
      <c r="AV3411" s="116">
        <v>62.507767887269701</v>
      </c>
      <c r="AW3411" s="116">
        <v>0.42747651520000002</v>
      </c>
    </row>
    <row r="3412" spans="1:49" x14ac:dyDescent="0.25">
      <c r="A3412" s="127">
        <v>450000</v>
      </c>
      <c r="B3412" s="127">
        <v>830000</v>
      </c>
      <c r="C3412" s="127">
        <v>830000</v>
      </c>
      <c r="D3412" s="116" t="s">
        <v>314</v>
      </c>
      <c r="E3412" s="116" t="s">
        <v>315</v>
      </c>
      <c r="F3412" s="116" t="s">
        <v>316</v>
      </c>
      <c r="G3412" s="116" t="s">
        <v>317</v>
      </c>
      <c r="H3412" s="116">
        <v>0.36</v>
      </c>
      <c r="I3412" s="116">
        <v>0.57999999999999996</v>
      </c>
      <c r="J3412" s="116" t="s">
        <v>332</v>
      </c>
      <c r="K3412" s="116">
        <v>5.5534725607830002E-2</v>
      </c>
      <c r="L3412" s="116">
        <v>3819.5904681543698</v>
      </c>
      <c r="M3412" s="116">
        <v>9.4268225669985597</v>
      </c>
      <c r="N3412" s="116">
        <v>1.47076493576901</v>
      </c>
      <c r="O3412" s="116">
        <v>0.52351600461204995</v>
      </c>
      <c r="P3412" s="116">
        <v>8.1678527141560001E-2</v>
      </c>
      <c r="Q3412" s="116">
        <v>212.11990858326999</v>
      </c>
      <c r="R3412" s="116">
        <v>1310</v>
      </c>
      <c r="S3412" s="116" t="s">
        <v>318</v>
      </c>
      <c r="T3412" s="116">
        <v>1310</v>
      </c>
      <c r="U3412" s="116" t="s">
        <v>333</v>
      </c>
      <c r="V3412" s="116" t="s">
        <v>332</v>
      </c>
      <c r="Z3412" s="116">
        <v>0</v>
      </c>
      <c r="AA3412" s="116">
        <v>1</v>
      </c>
      <c r="AB3412" s="116">
        <v>0.52351600461204995</v>
      </c>
      <c r="AC3412" s="116">
        <v>8.1678527141560001E-2</v>
      </c>
      <c r="AD3412" s="116">
        <v>510.66175567543098</v>
      </c>
      <c r="AF3412" s="116">
        <v>-1</v>
      </c>
      <c r="AG3412" s="116">
        <v>-1</v>
      </c>
      <c r="AH3412" s="116">
        <v>-1</v>
      </c>
      <c r="AI3412" s="116">
        <v>-1</v>
      </c>
      <c r="AJ3412" s="116">
        <v>0</v>
      </c>
      <c r="AM3412" s="116" t="s">
        <v>319</v>
      </c>
      <c r="AN3412" s="116">
        <v>-1</v>
      </c>
      <c r="AQ3412" s="116">
        <v>778</v>
      </c>
      <c r="AR3412" s="116" t="s">
        <v>329</v>
      </c>
      <c r="AS3412" s="116" t="s">
        <v>250</v>
      </c>
      <c r="AT3412" s="116" t="s">
        <v>268</v>
      </c>
      <c r="AV3412" s="116">
        <v>60.846489240783598</v>
      </c>
      <c r="AW3412" s="116">
        <v>0.41416200780000001</v>
      </c>
    </row>
    <row r="3413" spans="1:49" x14ac:dyDescent="0.25">
      <c r="A3413" s="127">
        <v>450000</v>
      </c>
      <c r="B3413" s="127">
        <v>830000</v>
      </c>
      <c r="C3413" s="127">
        <v>830000</v>
      </c>
      <c r="D3413" s="116" t="s">
        <v>314</v>
      </c>
      <c r="E3413" s="116" t="s">
        <v>315</v>
      </c>
      <c r="F3413" s="116" t="s">
        <v>316</v>
      </c>
      <c r="G3413" s="116" t="s">
        <v>317</v>
      </c>
      <c r="H3413" s="116">
        <v>0.36</v>
      </c>
      <c r="I3413" s="116">
        <v>0.57999999999999996</v>
      </c>
      <c r="J3413" s="116" t="s">
        <v>332</v>
      </c>
      <c r="K3413" s="116">
        <v>9.2875321439860006E-2</v>
      </c>
      <c r="L3413" s="116">
        <v>3819.5904681543698</v>
      </c>
      <c r="M3413" s="116">
        <v>9.4268225669985597</v>
      </c>
      <c r="N3413" s="116">
        <v>1.47076493576901</v>
      </c>
      <c r="O3413" s="116">
        <v>0.87551917606657004</v>
      </c>
      <c r="P3413" s="116">
        <v>0.13659776617203001</v>
      </c>
      <c r="Q3413" s="116">
        <v>354.74569249848503</v>
      </c>
      <c r="R3413" s="116">
        <v>1750</v>
      </c>
      <c r="S3413" s="116" t="s">
        <v>321</v>
      </c>
      <c r="T3413" s="116">
        <v>1750</v>
      </c>
      <c r="U3413" s="116" t="s">
        <v>333</v>
      </c>
      <c r="V3413" s="116" t="s">
        <v>332</v>
      </c>
      <c r="Z3413" s="116">
        <v>0</v>
      </c>
      <c r="AA3413" s="116">
        <v>1</v>
      </c>
      <c r="AB3413" s="116">
        <v>0.87551917606657004</v>
      </c>
      <c r="AC3413" s="116">
        <v>0.13659776617203001</v>
      </c>
      <c r="AD3413" s="116">
        <v>354.74569249848702</v>
      </c>
      <c r="AF3413" s="116">
        <v>-1</v>
      </c>
      <c r="AG3413" s="116">
        <v>-1</v>
      </c>
      <c r="AH3413" s="116">
        <v>-1</v>
      </c>
      <c r="AI3413" s="116">
        <v>-1</v>
      </c>
      <c r="AJ3413" s="116">
        <v>0</v>
      </c>
      <c r="AM3413" s="116" t="s">
        <v>319</v>
      </c>
      <c r="AN3413" s="116">
        <v>-1</v>
      </c>
      <c r="AQ3413" s="116">
        <v>778</v>
      </c>
      <c r="AR3413" s="116" t="s">
        <v>329</v>
      </c>
      <c r="AS3413" s="116" t="s">
        <v>250</v>
      </c>
      <c r="AT3413" s="116" t="s">
        <v>268</v>
      </c>
      <c r="AV3413" s="116">
        <v>115.041329310045</v>
      </c>
      <c r="AW3413" s="116">
        <v>0.28770940189999999</v>
      </c>
    </row>
    <row r="3414" spans="1:49" x14ac:dyDescent="0.25">
      <c r="A3414" s="127">
        <v>450000</v>
      </c>
      <c r="B3414" s="127">
        <v>830000</v>
      </c>
      <c r="C3414" s="127">
        <v>830000</v>
      </c>
      <c r="D3414" s="116" t="s">
        <v>314</v>
      </c>
      <c r="E3414" s="116" t="s">
        <v>315</v>
      </c>
      <c r="F3414" s="116" t="s">
        <v>316</v>
      </c>
      <c r="G3414" s="116" t="s">
        <v>317</v>
      </c>
      <c r="H3414" s="116">
        <v>0.36</v>
      </c>
      <c r="I3414" s="116">
        <v>0.57999999999999996</v>
      </c>
      <c r="J3414" s="116" t="s">
        <v>332</v>
      </c>
      <c r="K3414" s="116">
        <v>0.15098160886088999</v>
      </c>
      <c r="L3414" s="116">
        <v>3836.9582274926602</v>
      </c>
      <c r="M3414" s="116">
        <v>11.1928689897394</v>
      </c>
      <c r="N3414" s="116">
        <v>2.0563432820318099</v>
      </c>
      <c r="O3414" s="116">
        <v>1.6899173678400801</v>
      </c>
      <c r="P3414" s="116">
        <v>0.31047001709145</v>
      </c>
      <c r="Q3414" s="116">
        <v>579.31012631888996</v>
      </c>
      <c r="R3414" s="116">
        <v>1210</v>
      </c>
      <c r="S3414" s="116" t="s">
        <v>318</v>
      </c>
      <c r="T3414" s="116">
        <v>1210</v>
      </c>
      <c r="U3414" s="116" t="s">
        <v>333</v>
      </c>
      <c r="V3414" s="116" t="s">
        <v>332</v>
      </c>
      <c r="Z3414" s="116">
        <v>0</v>
      </c>
      <c r="AA3414" s="116">
        <v>1</v>
      </c>
      <c r="AB3414" s="116">
        <v>1.6899173678400801</v>
      </c>
      <c r="AC3414" s="116">
        <v>0.31047001709145</v>
      </c>
      <c r="AD3414" s="116">
        <v>579.31012631888996</v>
      </c>
      <c r="AF3414" s="116">
        <v>-1</v>
      </c>
      <c r="AG3414" s="116">
        <v>-1</v>
      </c>
      <c r="AH3414" s="116">
        <v>-1</v>
      </c>
      <c r="AI3414" s="116">
        <v>-1</v>
      </c>
      <c r="AJ3414" s="116">
        <v>0</v>
      </c>
      <c r="AM3414" s="116" t="s">
        <v>319</v>
      </c>
      <c r="AN3414" s="116">
        <v>-1</v>
      </c>
      <c r="AQ3414" s="116">
        <v>778</v>
      </c>
      <c r="AR3414" s="116" t="s">
        <v>329</v>
      </c>
      <c r="AS3414" s="116" t="s">
        <v>250</v>
      </c>
      <c r="AT3414" s="116" t="s">
        <v>268</v>
      </c>
      <c r="AV3414" s="116">
        <v>124.45449134814</v>
      </c>
      <c r="AW3414" s="116">
        <v>0.46983789640000001</v>
      </c>
    </row>
    <row r="3415" spans="1:49" x14ac:dyDescent="0.25">
      <c r="A3415" s="127">
        <v>450000</v>
      </c>
      <c r="B3415" s="127">
        <v>830000</v>
      </c>
      <c r="C3415" s="127">
        <v>830000</v>
      </c>
      <c r="D3415" s="116" t="s">
        <v>314</v>
      </c>
      <c r="E3415" s="116" t="s">
        <v>315</v>
      </c>
      <c r="F3415" s="116" t="s">
        <v>316</v>
      </c>
      <c r="G3415" s="116" t="s">
        <v>317</v>
      </c>
      <c r="H3415" s="116">
        <v>0.36</v>
      </c>
      <c r="I3415" s="116">
        <v>0.57999999999999996</v>
      </c>
      <c r="J3415" s="116" t="s">
        <v>332</v>
      </c>
      <c r="K3415" s="116">
        <v>6.3094382895999995E-4</v>
      </c>
      <c r="L3415" s="116">
        <v>3836.9582274926602</v>
      </c>
      <c r="M3415" s="116">
        <v>11.1928689897394</v>
      </c>
      <c r="N3415" s="116">
        <v>2.0563432820318099</v>
      </c>
      <c r="O3415" s="116">
        <v>7.0620716175000004E-3</v>
      </c>
      <c r="P3415" s="116">
        <v>1.2974371040299999E-3</v>
      </c>
      <c r="Q3415" s="116">
        <v>2.4209051156368102</v>
      </c>
      <c r="R3415" s="116">
        <v>1310</v>
      </c>
      <c r="S3415" s="116" t="s">
        <v>318</v>
      </c>
      <c r="T3415" s="116">
        <v>1310</v>
      </c>
      <c r="U3415" s="116" t="s">
        <v>333</v>
      </c>
      <c r="V3415" s="116" t="s">
        <v>332</v>
      </c>
      <c r="Z3415" s="116">
        <v>0</v>
      </c>
      <c r="AA3415" s="116">
        <v>1</v>
      </c>
      <c r="AB3415" s="116">
        <v>7.0620716175000004E-3</v>
      </c>
      <c r="AC3415" s="116">
        <v>1.2974371040299999E-3</v>
      </c>
      <c r="AD3415" s="116">
        <v>11.9517546820984</v>
      </c>
      <c r="AF3415" s="116">
        <v>-1</v>
      </c>
      <c r="AG3415" s="116">
        <v>-1</v>
      </c>
      <c r="AH3415" s="116">
        <v>-1</v>
      </c>
      <c r="AI3415" s="116">
        <v>-1</v>
      </c>
      <c r="AJ3415" s="116">
        <v>0</v>
      </c>
      <c r="AM3415" s="116" t="s">
        <v>319</v>
      </c>
      <c r="AN3415" s="116">
        <v>-1</v>
      </c>
      <c r="AQ3415" s="116">
        <v>778</v>
      </c>
      <c r="AR3415" s="116" t="s">
        <v>329</v>
      </c>
      <c r="AS3415" s="116" t="s">
        <v>250</v>
      </c>
      <c r="AT3415" s="116" t="s">
        <v>268</v>
      </c>
      <c r="AV3415" s="116">
        <v>25.618027094741802</v>
      </c>
      <c r="AW3415" s="116">
        <v>9.6932317000000007E-3</v>
      </c>
    </row>
    <row r="3416" spans="1:49" x14ac:dyDescent="0.25">
      <c r="A3416" s="127">
        <v>450000</v>
      </c>
      <c r="B3416" s="127">
        <v>830000</v>
      </c>
      <c r="C3416" s="127">
        <v>830000</v>
      </c>
      <c r="D3416" s="116" t="s">
        <v>314</v>
      </c>
      <c r="E3416" s="116" t="s">
        <v>315</v>
      </c>
      <c r="F3416" s="116" t="s">
        <v>316</v>
      </c>
      <c r="G3416" s="116" t="s">
        <v>317</v>
      </c>
      <c r="H3416" s="116">
        <v>0.36</v>
      </c>
      <c r="I3416" s="116">
        <v>0.57999999999999996</v>
      </c>
      <c r="J3416" s="116" t="s">
        <v>332</v>
      </c>
      <c r="K3416" s="116">
        <v>5.660366262779E-2</v>
      </c>
      <c r="L3416" s="116">
        <v>3836.9582274926602</v>
      </c>
      <c r="M3416" s="116">
        <v>11.1928689897394</v>
      </c>
      <c r="N3416" s="116">
        <v>2.0563432820318099</v>
      </c>
      <c r="O3416" s="116">
        <v>0.63355738013230001</v>
      </c>
      <c r="P3416" s="116">
        <v>0.11639656138305</v>
      </c>
      <c r="Q3416" s="116">
        <v>217.18588902593299</v>
      </c>
      <c r="R3416" s="116">
        <v>1310</v>
      </c>
      <c r="S3416" s="116" t="s">
        <v>318</v>
      </c>
      <c r="T3416" s="116">
        <v>1310</v>
      </c>
      <c r="U3416" s="116" t="s">
        <v>333</v>
      </c>
      <c r="V3416" s="116" t="s">
        <v>332</v>
      </c>
      <c r="Z3416" s="116">
        <v>0</v>
      </c>
      <c r="AA3416" s="116">
        <v>1</v>
      </c>
      <c r="AB3416" s="116">
        <v>0.63355738013230001</v>
      </c>
      <c r="AC3416" s="116">
        <v>0.11639656138305</v>
      </c>
      <c r="AD3416" s="116">
        <v>531.52096769440595</v>
      </c>
      <c r="AF3416" s="116">
        <v>-1</v>
      </c>
      <c r="AG3416" s="116">
        <v>-1</v>
      </c>
      <c r="AH3416" s="116">
        <v>-1</v>
      </c>
      <c r="AI3416" s="116">
        <v>-1</v>
      </c>
      <c r="AJ3416" s="116">
        <v>0</v>
      </c>
      <c r="AM3416" s="116" t="s">
        <v>319</v>
      </c>
      <c r="AN3416" s="116">
        <v>-1</v>
      </c>
      <c r="AQ3416" s="116">
        <v>778</v>
      </c>
      <c r="AR3416" s="116" t="s">
        <v>329</v>
      </c>
      <c r="AS3416" s="116" t="s">
        <v>250</v>
      </c>
      <c r="AT3416" s="116" t="s">
        <v>268</v>
      </c>
      <c r="AV3416" s="116">
        <v>61.583443727182598</v>
      </c>
      <c r="AW3416" s="116">
        <v>0.43107945469999998</v>
      </c>
    </row>
    <row r="3417" spans="1:49" x14ac:dyDescent="0.25">
      <c r="A3417" s="127">
        <v>450000</v>
      </c>
      <c r="B3417" s="127">
        <v>830000</v>
      </c>
      <c r="C3417" s="127">
        <v>830000</v>
      </c>
      <c r="D3417" s="116" t="s">
        <v>314</v>
      </c>
      <c r="E3417" s="116" t="s">
        <v>315</v>
      </c>
      <c r="F3417" s="116" t="s">
        <v>316</v>
      </c>
      <c r="G3417" s="116" t="s">
        <v>317</v>
      </c>
      <c r="H3417" s="116">
        <v>0.36</v>
      </c>
      <c r="I3417" s="116">
        <v>0.57999999999999996</v>
      </c>
      <c r="J3417" s="116" t="s">
        <v>332</v>
      </c>
      <c r="K3417" s="116">
        <v>9.7479854156759999E-2</v>
      </c>
      <c r="L3417" s="116">
        <v>3836.9582274926602</v>
      </c>
      <c r="M3417" s="116">
        <v>11.1928689897394</v>
      </c>
      <c r="N3417" s="116">
        <v>2.0563432820318099</v>
      </c>
      <c r="O3417" s="116">
        <v>1.0910792367155999</v>
      </c>
      <c r="P3417" s="116">
        <v>0.2004520432287</v>
      </c>
      <c r="Q3417" s="116">
        <v>374.02612842159101</v>
      </c>
      <c r="R3417" s="116">
        <v>1310</v>
      </c>
      <c r="S3417" s="116" t="s">
        <v>318</v>
      </c>
      <c r="T3417" s="116">
        <v>1310</v>
      </c>
      <c r="U3417" s="116" t="s">
        <v>333</v>
      </c>
      <c r="V3417" s="116" t="s">
        <v>332</v>
      </c>
      <c r="Z3417" s="116">
        <v>0</v>
      </c>
      <c r="AA3417" s="116">
        <v>1</v>
      </c>
      <c r="AB3417" s="116">
        <v>1.0910792367155999</v>
      </c>
      <c r="AC3417" s="116">
        <v>0.2004520432287</v>
      </c>
      <c r="AD3417" s="116">
        <v>931.432719769399</v>
      </c>
      <c r="AF3417" s="116">
        <v>-1</v>
      </c>
      <c r="AG3417" s="116">
        <v>-1</v>
      </c>
      <c r="AH3417" s="116">
        <v>-1</v>
      </c>
      <c r="AI3417" s="116">
        <v>-1</v>
      </c>
      <c r="AJ3417" s="116">
        <v>0</v>
      </c>
      <c r="AM3417" s="116" t="s">
        <v>319</v>
      </c>
      <c r="AN3417" s="116">
        <v>-1</v>
      </c>
      <c r="AQ3417" s="116">
        <v>778</v>
      </c>
      <c r="AR3417" s="116" t="s">
        <v>329</v>
      </c>
      <c r="AS3417" s="116" t="s">
        <v>250</v>
      </c>
      <c r="AT3417" s="116" t="s">
        <v>268</v>
      </c>
      <c r="AV3417" s="116">
        <v>88.155475539519401</v>
      </c>
      <c r="AW3417" s="116">
        <v>0.75541988630000001</v>
      </c>
    </row>
    <row r="3418" spans="1:49" x14ac:dyDescent="0.25">
      <c r="A3418" s="127">
        <v>450000</v>
      </c>
      <c r="B3418" s="127">
        <v>830000</v>
      </c>
      <c r="C3418" s="127">
        <v>830000</v>
      </c>
      <c r="D3418" s="116" t="s">
        <v>314</v>
      </c>
      <c r="E3418" s="116" t="s">
        <v>315</v>
      </c>
      <c r="F3418" s="116" t="s">
        <v>316</v>
      </c>
      <c r="G3418" s="116" t="s">
        <v>317</v>
      </c>
      <c r="H3418" s="116">
        <v>0.36</v>
      </c>
      <c r="I3418" s="116">
        <v>0.57999999999999996</v>
      </c>
      <c r="J3418" s="116" t="s">
        <v>332</v>
      </c>
      <c r="K3418" s="116">
        <v>8.2387399719170001E-2</v>
      </c>
      <c r="L3418" s="116">
        <v>3836.9582274926602</v>
      </c>
      <c r="M3418" s="116">
        <v>11.1928689897394</v>
      </c>
      <c r="N3418" s="116">
        <v>2.0563432820318099</v>
      </c>
      <c r="O3418" s="116">
        <v>0.92215137146197002</v>
      </c>
      <c r="P3418" s="116">
        <v>0.16941677593658</v>
      </c>
      <c r="Q3418" s="116">
        <v>316.11701119419899</v>
      </c>
      <c r="R3418" s="116">
        <v>1750</v>
      </c>
      <c r="S3418" s="116" t="s">
        <v>321</v>
      </c>
      <c r="T3418" s="116">
        <v>1750</v>
      </c>
      <c r="U3418" s="116" t="s">
        <v>333</v>
      </c>
      <c r="V3418" s="116" t="s">
        <v>332</v>
      </c>
      <c r="Z3418" s="116">
        <v>0</v>
      </c>
      <c r="AA3418" s="116">
        <v>1</v>
      </c>
      <c r="AB3418" s="116">
        <v>0.92215137146197002</v>
      </c>
      <c r="AC3418" s="116">
        <v>0.16941677593658</v>
      </c>
      <c r="AD3418" s="116">
        <v>316.11701119419899</v>
      </c>
      <c r="AF3418" s="116">
        <v>-1</v>
      </c>
      <c r="AG3418" s="116">
        <v>-1</v>
      </c>
      <c r="AH3418" s="116">
        <v>-1</v>
      </c>
      <c r="AI3418" s="116">
        <v>-1</v>
      </c>
      <c r="AJ3418" s="116">
        <v>0</v>
      </c>
      <c r="AM3418" s="116" t="s">
        <v>319</v>
      </c>
      <c r="AN3418" s="116">
        <v>-1</v>
      </c>
      <c r="AQ3418" s="116">
        <v>778</v>
      </c>
      <c r="AR3418" s="116" t="s">
        <v>329</v>
      </c>
      <c r="AS3418" s="116" t="s">
        <v>250</v>
      </c>
      <c r="AT3418" s="116" t="s">
        <v>268</v>
      </c>
      <c r="AV3418" s="116">
        <v>113.343605772206</v>
      </c>
      <c r="AW3418" s="116">
        <v>0.25638038219999998</v>
      </c>
    </row>
    <row r="3419" spans="1:49" x14ac:dyDescent="0.25">
      <c r="A3419" s="127">
        <v>450000</v>
      </c>
      <c r="B3419" s="127">
        <v>830000</v>
      </c>
      <c r="C3419" s="127">
        <v>830000</v>
      </c>
      <c r="D3419" s="116" t="s">
        <v>314</v>
      </c>
      <c r="E3419" s="116" t="s">
        <v>315</v>
      </c>
      <c r="F3419" s="116" t="s">
        <v>316</v>
      </c>
      <c r="G3419" s="116" t="s">
        <v>317</v>
      </c>
      <c r="H3419" s="116">
        <v>0.36</v>
      </c>
      <c r="I3419" s="116">
        <v>0.57999999999999996</v>
      </c>
      <c r="J3419" s="116" t="s">
        <v>332</v>
      </c>
      <c r="K3419" s="116">
        <v>0.12659616970484999</v>
      </c>
      <c r="L3419" s="116">
        <v>3788.33918401354</v>
      </c>
      <c r="M3419" s="116">
        <v>8.6228027814903001</v>
      </c>
      <c r="N3419" s="116">
        <v>1.12855923792336</v>
      </c>
      <c r="O3419" s="116">
        <v>1.0916138042570001</v>
      </c>
      <c r="P3419" s="116">
        <v>0.14287127680612</v>
      </c>
      <c r="Q3419" s="116">
        <v>479.58923023891498</v>
      </c>
      <c r="R3419" s="116">
        <v>1750</v>
      </c>
      <c r="S3419" s="116" t="s">
        <v>321</v>
      </c>
      <c r="T3419" s="116">
        <v>1750</v>
      </c>
      <c r="U3419" s="116" t="s">
        <v>333</v>
      </c>
      <c r="V3419" s="116" t="s">
        <v>332</v>
      </c>
      <c r="Z3419" s="116">
        <v>0</v>
      </c>
      <c r="AA3419" s="116">
        <v>1</v>
      </c>
      <c r="AB3419" s="116">
        <v>1.0916138042570001</v>
      </c>
      <c r="AC3419" s="116">
        <v>0.14287127680612</v>
      </c>
      <c r="AD3419" s="116">
        <v>2340.2974982432402</v>
      </c>
      <c r="AF3419" s="116">
        <v>-1</v>
      </c>
      <c r="AG3419" s="116">
        <v>-1</v>
      </c>
      <c r="AH3419" s="116">
        <v>-1</v>
      </c>
      <c r="AI3419" s="116">
        <v>-1</v>
      </c>
      <c r="AJ3419" s="116">
        <v>0</v>
      </c>
      <c r="AM3419" s="116" t="s">
        <v>319</v>
      </c>
      <c r="AN3419" s="116">
        <v>-1</v>
      </c>
      <c r="AQ3419" s="116">
        <v>778</v>
      </c>
      <c r="AR3419" s="116" t="s">
        <v>329</v>
      </c>
      <c r="AS3419" s="116" t="s">
        <v>250</v>
      </c>
      <c r="AT3419" s="116" t="s">
        <v>268</v>
      </c>
      <c r="AV3419" s="116">
        <v>120.50818387293501</v>
      </c>
      <c r="AW3419" s="116">
        <v>1.8980514989999999</v>
      </c>
    </row>
    <row r="3420" spans="1:49" x14ac:dyDescent="0.25">
      <c r="A3420" s="127">
        <v>450000</v>
      </c>
      <c r="B3420" s="127">
        <v>830000</v>
      </c>
      <c r="C3420" s="127">
        <v>830000</v>
      </c>
      <c r="D3420" s="116" t="s">
        <v>314</v>
      </c>
      <c r="E3420" s="116" t="s">
        <v>315</v>
      </c>
      <c r="F3420" s="116" t="s">
        <v>316</v>
      </c>
      <c r="G3420" s="116" t="s">
        <v>317</v>
      </c>
      <c r="H3420" s="116">
        <v>0.36</v>
      </c>
      <c r="I3420" s="116">
        <v>0.57999999999999996</v>
      </c>
      <c r="J3420" s="116" t="s">
        <v>268</v>
      </c>
      <c r="K3420" s="116">
        <v>1.509703019343E-2</v>
      </c>
      <c r="L3420" s="116">
        <v>3800.0494657160002</v>
      </c>
      <c r="M3420" s="116">
        <v>8.6797160090504892</v>
      </c>
      <c r="N3420" s="116">
        <v>1.1420536127560801</v>
      </c>
      <c r="O3420" s="116">
        <v>0.13103793465909</v>
      </c>
      <c r="P3420" s="116">
        <v>1.7241617874300001E-2</v>
      </c>
      <c r="Q3420" s="116">
        <v>57.369461520468597</v>
      </c>
      <c r="R3420" s="116">
        <v>1210</v>
      </c>
      <c r="S3420" s="116" t="s">
        <v>318</v>
      </c>
      <c r="T3420" s="116">
        <v>1210</v>
      </c>
      <c r="U3420" s="116" t="s">
        <v>268</v>
      </c>
      <c r="V3420" s="116" t="s">
        <v>268</v>
      </c>
      <c r="Z3420" s="116">
        <v>0</v>
      </c>
      <c r="AA3420" s="116">
        <v>1</v>
      </c>
      <c r="AB3420" s="116">
        <v>0.13103793465909</v>
      </c>
      <c r="AC3420" s="116">
        <v>1.7241617874300001E-2</v>
      </c>
      <c r="AD3420" s="116">
        <v>64.5390612061437</v>
      </c>
      <c r="AF3420" s="116">
        <v>-1</v>
      </c>
      <c r="AG3420" s="116">
        <v>-1</v>
      </c>
      <c r="AH3420" s="116">
        <v>-1</v>
      </c>
      <c r="AI3420" s="116">
        <v>-1</v>
      </c>
      <c r="AJ3420" s="116">
        <v>0</v>
      </c>
      <c r="AM3420" s="116" t="s">
        <v>319</v>
      </c>
      <c r="AN3420" s="116">
        <v>-1</v>
      </c>
      <c r="AQ3420" s="116">
        <v>778</v>
      </c>
      <c r="AR3420" s="116" t="s">
        <v>329</v>
      </c>
      <c r="AS3420" s="116" t="s">
        <v>250</v>
      </c>
      <c r="AT3420" s="116" t="s">
        <v>268</v>
      </c>
      <c r="AV3420" s="116">
        <v>42.312542928856999</v>
      </c>
      <c r="AW3420" s="116">
        <v>5.23431153E-2</v>
      </c>
    </row>
    <row r="3421" spans="1:49" x14ac:dyDescent="0.25">
      <c r="A3421" s="127">
        <v>450000</v>
      </c>
      <c r="B3421" s="127">
        <v>830000</v>
      </c>
      <c r="C3421" s="127">
        <v>830000</v>
      </c>
      <c r="D3421" s="116" t="s">
        <v>314</v>
      </c>
      <c r="E3421" s="116" t="s">
        <v>315</v>
      </c>
      <c r="F3421" s="116" t="s">
        <v>316</v>
      </c>
      <c r="G3421" s="116" t="s">
        <v>317</v>
      </c>
      <c r="H3421" s="116">
        <v>0.36</v>
      </c>
      <c r="I3421" s="116">
        <v>0.57999999999999996</v>
      </c>
      <c r="J3421" s="116" t="s">
        <v>268</v>
      </c>
      <c r="K3421" s="116">
        <v>2.765605175175E-2</v>
      </c>
      <c r="L3421" s="116">
        <v>3800.0494657160002</v>
      </c>
      <c r="M3421" s="116">
        <v>8.6797160090504892</v>
      </c>
      <c r="N3421" s="116">
        <v>1.1420536127560801</v>
      </c>
      <c r="O3421" s="116">
        <v>0.24004667513684999</v>
      </c>
      <c r="P3421" s="116">
        <v>3.1584693817659999E-2</v>
      </c>
      <c r="Q3421" s="116">
        <v>105.094364683078</v>
      </c>
      <c r="R3421" s="116">
        <v>1750</v>
      </c>
      <c r="S3421" s="116" t="s">
        <v>321</v>
      </c>
      <c r="T3421" s="116">
        <v>1750</v>
      </c>
      <c r="U3421" s="116" t="s">
        <v>268</v>
      </c>
      <c r="V3421" s="116" t="s">
        <v>268</v>
      </c>
      <c r="Z3421" s="116">
        <v>0</v>
      </c>
      <c r="AA3421" s="116">
        <v>1</v>
      </c>
      <c r="AB3421" s="116">
        <v>0.24004667513684999</v>
      </c>
      <c r="AC3421" s="116">
        <v>3.1584693817659999E-2</v>
      </c>
      <c r="AD3421" s="116">
        <v>117.75898843361701</v>
      </c>
      <c r="AF3421" s="116">
        <v>-1</v>
      </c>
      <c r="AG3421" s="116">
        <v>-1</v>
      </c>
      <c r="AH3421" s="116">
        <v>-1</v>
      </c>
      <c r="AI3421" s="116">
        <v>-1</v>
      </c>
      <c r="AJ3421" s="116">
        <v>0</v>
      </c>
      <c r="AM3421" s="116" t="s">
        <v>319</v>
      </c>
      <c r="AN3421" s="116">
        <v>-1</v>
      </c>
      <c r="AQ3421" s="116">
        <v>778</v>
      </c>
      <c r="AR3421" s="116" t="s">
        <v>329</v>
      </c>
      <c r="AS3421" s="116" t="s">
        <v>250</v>
      </c>
      <c r="AT3421" s="116" t="s">
        <v>268</v>
      </c>
      <c r="AV3421" s="116">
        <v>47.8690029047889</v>
      </c>
      <c r="AW3421" s="116">
        <v>9.5506073299999994E-2</v>
      </c>
    </row>
    <row r="3422" spans="1:49" x14ac:dyDescent="0.25">
      <c r="A3422" s="127">
        <v>450000</v>
      </c>
      <c r="B3422" s="127">
        <v>830000</v>
      </c>
      <c r="C3422" s="127">
        <v>830000</v>
      </c>
      <c r="D3422" s="116" t="s">
        <v>314</v>
      </c>
      <c r="E3422" s="116" t="s">
        <v>315</v>
      </c>
      <c r="F3422" s="116" t="s">
        <v>316</v>
      </c>
      <c r="G3422" s="116" t="s">
        <v>317</v>
      </c>
      <c r="H3422" s="116">
        <v>0.36</v>
      </c>
      <c r="I3422" s="116">
        <v>0.57999999999999996</v>
      </c>
      <c r="J3422" s="116" t="s">
        <v>332</v>
      </c>
      <c r="K3422" s="116">
        <v>4.8604708884029998E-2</v>
      </c>
      <c r="L3422" s="116">
        <v>3800.0494657160002</v>
      </c>
      <c r="M3422" s="116">
        <v>8.6797160090504892</v>
      </c>
      <c r="N3422" s="116">
        <v>1.1420536127560801</v>
      </c>
      <c r="O3422" s="116">
        <v>0.42187506981603001</v>
      </c>
      <c r="P3422" s="116">
        <v>5.5509183377969999E-2</v>
      </c>
      <c r="Q3422" s="116">
        <v>184.70029802607399</v>
      </c>
      <c r="R3422" s="116">
        <v>1750</v>
      </c>
      <c r="S3422" s="116" t="s">
        <v>321</v>
      </c>
      <c r="T3422" s="116">
        <v>1750</v>
      </c>
      <c r="U3422" s="116" t="s">
        <v>333</v>
      </c>
      <c r="V3422" s="116" t="s">
        <v>332</v>
      </c>
      <c r="Z3422" s="116">
        <v>0</v>
      </c>
      <c r="AA3422" s="116">
        <v>1</v>
      </c>
      <c r="AB3422" s="116">
        <v>0.42187506981603001</v>
      </c>
      <c r="AC3422" s="116">
        <v>5.5509183377969999E-2</v>
      </c>
      <c r="AD3422" s="116">
        <v>726.95083751530899</v>
      </c>
      <c r="AF3422" s="116">
        <v>-1</v>
      </c>
      <c r="AG3422" s="116">
        <v>-1</v>
      </c>
      <c r="AH3422" s="116">
        <v>-1</v>
      </c>
      <c r="AI3422" s="116">
        <v>-1</v>
      </c>
      <c r="AJ3422" s="116">
        <v>0</v>
      </c>
      <c r="AM3422" s="116" t="s">
        <v>319</v>
      </c>
      <c r="AN3422" s="116">
        <v>-1</v>
      </c>
      <c r="AQ3422" s="116">
        <v>778</v>
      </c>
      <c r="AR3422" s="116" t="s">
        <v>329</v>
      </c>
      <c r="AS3422" s="116" t="s">
        <v>250</v>
      </c>
      <c r="AT3422" s="116" t="s">
        <v>268</v>
      </c>
      <c r="AV3422" s="116">
        <v>57.344351694775199</v>
      </c>
      <c r="AW3422" s="116">
        <v>0.58957894359999996</v>
      </c>
    </row>
    <row r="3423" spans="1:49" x14ac:dyDescent="0.25">
      <c r="A3423" s="127">
        <v>450000</v>
      </c>
      <c r="B3423" s="127">
        <v>840000</v>
      </c>
      <c r="C3423" s="127">
        <v>840000</v>
      </c>
      <c r="D3423" s="116" t="s">
        <v>314</v>
      </c>
      <c r="E3423" s="116" t="s">
        <v>315</v>
      </c>
      <c r="F3423" s="116" t="s">
        <v>316</v>
      </c>
      <c r="G3423" s="116" t="s">
        <v>317</v>
      </c>
      <c r="H3423" s="116">
        <v>0.36</v>
      </c>
      <c r="I3423" s="116">
        <v>0.57999999999999996</v>
      </c>
      <c r="J3423" s="116" t="s">
        <v>268</v>
      </c>
      <c r="K3423" s="116">
        <v>0.27211941227834002</v>
      </c>
      <c r="L3423" s="116">
        <v>3845.1108442652699</v>
      </c>
      <c r="M3423" s="116">
        <v>11.2184894304674</v>
      </c>
      <c r="N3423" s="116">
        <v>1.9822018603671701</v>
      </c>
      <c r="O3423" s="116">
        <v>3.0527687504696699</v>
      </c>
      <c r="P3423" s="116">
        <v>0.53939560526015995</v>
      </c>
      <c r="Q3423" s="116">
        <v>1046.32930308657</v>
      </c>
      <c r="R3423" s="116">
        <v>1210</v>
      </c>
      <c r="S3423" s="116" t="s">
        <v>318</v>
      </c>
      <c r="T3423" s="116">
        <v>1210</v>
      </c>
      <c r="U3423" s="116" t="s">
        <v>268</v>
      </c>
      <c r="V3423" s="116" t="s">
        <v>268</v>
      </c>
      <c r="Z3423" s="116">
        <v>0</v>
      </c>
      <c r="AA3423" s="116">
        <v>1</v>
      </c>
      <c r="AB3423" s="116">
        <v>3.0527687504696699</v>
      </c>
      <c r="AC3423" s="116">
        <v>0.53939560526015995</v>
      </c>
      <c r="AD3423" s="116">
        <v>1259.062423484</v>
      </c>
      <c r="AF3423" s="116">
        <v>-1</v>
      </c>
      <c r="AG3423" s="116">
        <v>-1</v>
      </c>
      <c r="AH3423" s="116">
        <v>-1</v>
      </c>
      <c r="AI3423" s="116">
        <v>-1</v>
      </c>
      <c r="AJ3423" s="116">
        <v>0</v>
      </c>
      <c r="AM3423" s="116" t="s">
        <v>319</v>
      </c>
      <c r="AN3423" s="116">
        <v>-1</v>
      </c>
      <c r="AQ3423" s="116">
        <v>778</v>
      </c>
      <c r="AR3423" s="116" t="s">
        <v>329</v>
      </c>
      <c r="AS3423" s="116" t="s">
        <v>250</v>
      </c>
      <c r="AT3423" s="116" t="s">
        <v>268</v>
      </c>
      <c r="AV3423" s="116">
        <v>150.01597740139499</v>
      </c>
      <c r="AW3423" s="116">
        <v>1.0211374074999999</v>
      </c>
    </row>
    <row r="3424" spans="1:49" x14ac:dyDescent="0.25">
      <c r="A3424" s="127">
        <v>450000</v>
      </c>
      <c r="B3424" s="127">
        <v>840000</v>
      </c>
      <c r="C3424" s="127">
        <v>840000</v>
      </c>
      <c r="D3424" s="116" t="s">
        <v>314</v>
      </c>
      <c r="E3424" s="116" t="s">
        <v>315</v>
      </c>
      <c r="F3424" s="116" t="s">
        <v>316</v>
      </c>
      <c r="G3424" s="116" t="s">
        <v>317</v>
      </c>
      <c r="H3424" s="116">
        <v>0.36</v>
      </c>
      <c r="I3424" s="116">
        <v>0.57999999999999996</v>
      </c>
      <c r="J3424" s="116" t="s">
        <v>268</v>
      </c>
      <c r="K3424" s="116">
        <v>3.967693406792E-2</v>
      </c>
      <c r="L3424" s="116">
        <v>3845.1108442652699</v>
      </c>
      <c r="M3424" s="116">
        <v>11.2184894304674</v>
      </c>
      <c r="N3424" s="116">
        <v>1.9822018603671701</v>
      </c>
      <c r="O3424" s="116">
        <v>0.44511526547439001</v>
      </c>
      <c r="P3424" s="116">
        <v>7.8647692523110005E-2</v>
      </c>
      <c r="Q3424" s="116">
        <v>152.56220945178401</v>
      </c>
      <c r="R3424" s="116">
        <v>1310</v>
      </c>
      <c r="S3424" s="116" t="s">
        <v>318</v>
      </c>
      <c r="T3424" s="116">
        <v>1310</v>
      </c>
      <c r="U3424" s="116" t="s">
        <v>268</v>
      </c>
      <c r="V3424" s="116" t="s">
        <v>268</v>
      </c>
      <c r="Z3424" s="116">
        <v>0</v>
      </c>
      <c r="AA3424" s="116">
        <v>1</v>
      </c>
      <c r="AB3424" s="116">
        <v>0.44511526547439001</v>
      </c>
      <c r="AC3424" s="116">
        <v>7.8647692523110005E-2</v>
      </c>
      <c r="AD3424" s="116">
        <v>528.03050489663997</v>
      </c>
      <c r="AF3424" s="116">
        <v>-1</v>
      </c>
      <c r="AG3424" s="116">
        <v>-1</v>
      </c>
      <c r="AH3424" s="116">
        <v>-1</v>
      </c>
      <c r="AI3424" s="116">
        <v>-1</v>
      </c>
      <c r="AJ3424" s="116">
        <v>0</v>
      </c>
      <c r="AM3424" s="116" t="s">
        <v>319</v>
      </c>
      <c r="AN3424" s="116">
        <v>-1</v>
      </c>
      <c r="AQ3424" s="116">
        <v>778</v>
      </c>
      <c r="AR3424" s="116" t="s">
        <v>329</v>
      </c>
      <c r="AS3424" s="116" t="s">
        <v>250</v>
      </c>
      <c r="AT3424" s="116" t="s">
        <v>268</v>
      </c>
      <c r="AV3424" s="116">
        <v>51.893344236938098</v>
      </c>
      <c r="AW3424" s="116">
        <v>0.42824858469999999</v>
      </c>
    </row>
    <row r="3425" spans="1:49" x14ac:dyDescent="0.25">
      <c r="A3425" s="127">
        <v>450000</v>
      </c>
      <c r="B3425" s="127">
        <v>840000</v>
      </c>
      <c r="C3425" s="127">
        <v>840000</v>
      </c>
      <c r="D3425" s="116" t="s">
        <v>314</v>
      </c>
      <c r="E3425" s="116" t="s">
        <v>315</v>
      </c>
      <c r="F3425" s="116" t="s">
        <v>316</v>
      </c>
      <c r="G3425" s="116" t="s">
        <v>317</v>
      </c>
      <c r="H3425" s="116">
        <v>0.36</v>
      </c>
      <c r="I3425" s="116">
        <v>0.57999999999999996</v>
      </c>
      <c r="J3425" s="116" t="s">
        <v>268</v>
      </c>
      <c r="K3425" s="116">
        <v>6.4263502894999997E-4</v>
      </c>
      <c r="L3425" s="116">
        <v>3845.1108442652699</v>
      </c>
      <c r="M3425" s="116">
        <v>11.2184894304674</v>
      </c>
      <c r="N3425" s="116">
        <v>1.9822018603671701</v>
      </c>
      <c r="O3425" s="116">
        <v>7.2093942800200003E-3</v>
      </c>
      <c r="P3425" s="116">
        <v>1.2738323499400001E-3</v>
      </c>
      <c r="Q3425" s="116">
        <v>2.4710029187549698</v>
      </c>
      <c r="R3425" s="116">
        <v>1750</v>
      </c>
      <c r="S3425" s="116" t="s">
        <v>321</v>
      </c>
      <c r="T3425" s="116">
        <v>1750</v>
      </c>
      <c r="U3425" s="116" t="s">
        <v>268</v>
      </c>
      <c r="V3425" s="116" t="s">
        <v>268</v>
      </c>
      <c r="Z3425" s="116">
        <v>0</v>
      </c>
      <c r="AA3425" s="116">
        <v>1</v>
      </c>
      <c r="AB3425" s="116">
        <v>7.2093942800200003E-3</v>
      </c>
      <c r="AC3425" s="116">
        <v>1.2738323499400001E-3</v>
      </c>
      <c r="AD3425" s="116">
        <v>2.47100291875581</v>
      </c>
      <c r="AF3425" s="116">
        <v>-1</v>
      </c>
      <c r="AG3425" s="116">
        <v>-1</v>
      </c>
      <c r="AH3425" s="116">
        <v>-1</v>
      </c>
      <c r="AI3425" s="116">
        <v>-1</v>
      </c>
      <c r="AJ3425" s="116">
        <v>0</v>
      </c>
      <c r="AM3425" s="116" t="s">
        <v>319</v>
      </c>
      <c r="AN3425" s="116">
        <v>-1</v>
      </c>
      <c r="AQ3425" s="116">
        <v>778</v>
      </c>
      <c r="AR3425" s="116" t="s">
        <v>329</v>
      </c>
      <c r="AS3425" s="116" t="s">
        <v>250</v>
      </c>
      <c r="AT3425" s="116" t="s">
        <v>268</v>
      </c>
      <c r="AV3425" s="116">
        <v>29.832729312604702</v>
      </c>
      <c r="AW3425" s="116">
        <v>2.0040574999999998E-3</v>
      </c>
    </row>
    <row r="3426" spans="1:49" x14ac:dyDescent="0.25">
      <c r="A3426" s="127">
        <v>450000</v>
      </c>
      <c r="B3426" s="127">
        <v>840000</v>
      </c>
      <c r="C3426" s="127">
        <v>840000</v>
      </c>
      <c r="D3426" s="116" t="s">
        <v>314</v>
      </c>
      <c r="E3426" s="116" t="s">
        <v>315</v>
      </c>
      <c r="F3426" s="116" t="s">
        <v>316</v>
      </c>
      <c r="G3426" s="116" t="s">
        <v>317</v>
      </c>
      <c r="H3426" s="116">
        <v>0.36</v>
      </c>
      <c r="I3426" s="116">
        <v>0.57999999999999996</v>
      </c>
      <c r="J3426" s="116" t="s">
        <v>332</v>
      </c>
      <c r="K3426" s="116">
        <v>0.12218601627514</v>
      </c>
      <c r="L3426" s="116">
        <v>3080.62238670238</v>
      </c>
      <c r="M3426" s="116">
        <v>6.7682572874622897</v>
      </c>
      <c r="N3426" s="116">
        <v>0.70080453386359998</v>
      </c>
      <c r="O3426" s="116">
        <v>0.82698639508022997</v>
      </c>
      <c r="P3426" s="116">
        <v>8.5628514180350002E-2</v>
      </c>
      <c r="Q3426" s="116">
        <v>376.40897707919299</v>
      </c>
      <c r="R3426" s="116">
        <v>4110</v>
      </c>
      <c r="S3426" s="116" t="s">
        <v>331</v>
      </c>
      <c r="T3426" s="116">
        <v>4110</v>
      </c>
      <c r="U3426" s="116" t="s">
        <v>333</v>
      </c>
      <c r="V3426" s="116" t="s">
        <v>332</v>
      </c>
      <c r="Y3426" s="116" t="s">
        <v>330</v>
      </c>
      <c r="Z3426" s="116">
        <v>0</v>
      </c>
      <c r="AA3426" s="116">
        <v>1</v>
      </c>
      <c r="AB3426" s="116">
        <v>0.82698639508022997</v>
      </c>
      <c r="AC3426" s="116">
        <v>8.5628514180350002E-2</v>
      </c>
      <c r="AD3426" s="116">
        <v>1115.4498121530401</v>
      </c>
      <c r="AF3426" s="116">
        <v>-1</v>
      </c>
      <c r="AG3426" s="116">
        <v>-1</v>
      </c>
      <c r="AH3426" s="116">
        <v>-1</v>
      </c>
      <c r="AI3426" s="116">
        <v>-1</v>
      </c>
      <c r="AJ3426" s="116">
        <v>0</v>
      </c>
      <c r="AM3426" s="116" t="s">
        <v>319</v>
      </c>
      <c r="AN3426" s="116">
        <v>-1</v>
      </c>
      <c r="AQ3426" s="116">
        <v>778</v>
      </c>
      <c r="AR3426" s="116" t="s">
        <v>329</v>
      </c>
      <c r="AS3426" s="116" t="s">
        <v>250</v>
      </c>
      <c r="AT3426" s="116" t="s">
        <v>268</v>
      </c>
      <c r="AV3426" s="116">
        <v>90.707979435051399</v>
      </c>
      <c r="AW3426" s="116">
        <v>0.90466327020000004</v>
      </c>
    </row>
    <row r="3427" spans="1:49" x14ac:dyDescent="0.25">
      <c r="A3427" s="127">
        <v>450000</v>
      </c>
      <c r="B3427" s="127">
        <v>840000</v>
      </c>
      <c r="C3427" s="127">
        <v>840000</v>
      </c>
      <c r="D3427" s="116" t="s">
        <v>314</v>
      </c>
      <c r="E3427" s="116" t="s">
        <v>315</v>
      </c>
      <c r="F3427" s="116" t="s">
        <v>316</v>
      </c>
      <c r="G3427" s="116" t="s">
        <v>317</v>
      </c>
      <c r="H3427" s="116">
        <v>0.36</v>
      </c>
      <c r="I3427" s="116">
        <v>0.57999999999999996</v>
      </c>
      <c r="J3427" s="116" t="s">
        <v>332</v>
      </c>
      <c r="K3427" s="116">
        <v>5.3480316485570001E-2</v>
      </c>
      <c r="L3427" s="116">
        <v>3080.62238670238</v>
      </c>
      <c r="M3427" s="116">
        <v>6.7682572874622897</v>
      </c>
      <c r="N3427" s="116">
        <v>0.70080453386359998</v>
      </c>
      <c r="O3427" s="116">
        <v>0.36196854178929</v>
      </c>
      <c r="P3427" s="116">
        <v>3.7479248265549998E-2</v>
      </c>
      <c r="Q3427" s="116">
        <v>164.752660213393</v>
      </c>
      <c r="R3427" s="116">
        <v>1750</v>
      </c>
      <c r="S3427" s="116" t="s">
        <v>321</v>
      </c>
      <c r="T3427" s="116">
        <v>1750</v>
      </c>
      <c r="U3427" s="116" t="s">
        <v>333</v>
      </c>
      <c r="V3427" s="116" t="s">
        <v>332</v>
      </c>
      <c r="Z3427" s="116">
        <v>0</v>
      </c>
      <c r="AA3427" s="116">
        <v>1</v>
      </c>
      <c r="AB3427" s="116">
        <v>0.36196854178929</v>
      </c>
      <c r="AC3427" s="116">
        <v>3.7479248265549998E-2</v>
      </c>
      <c r="AD3427" s="116">
        <v>787.64613686570704</v>
      </c>
      <c r="AF3427" s="116">
        <v>-1</v>
      </c>
      <c r="AG3427" s="116">
        <v>-1</v>
      </c>
      <c r="AH3427" s="116">
        <v>-1</v>
      </c>
      <c r="AI3427" s="116">
        <v>-1</v>
      </c>
      <c r="AJ3427" s="116">
        <v>0</v>
      </c>
      <c r="AM3427" s="116" t="s">
        <v>319</v>
      </c>
      <c r="AN3427" s="116">
        <v>-1</v>
      </c>
      <c r="AQ3427" s="116">
        <v>778</v>
      </c>
      <c r="AR3427" s="116" t="s">
        <v>329</v>
      </c>
      <c r="AS3427" s="116" t="s">
        <v>250</v>
      </c>
      <c r="AT3427" s="116" t="s">
        <v>268</v>
      </c>
      <c r="AV3427" s="116">
        <v>60.585710178573798</v>
      </c>
      <c r="AW3427" s="116">
        <v>0.63880465279999998</v>
      </c>
    </row>
    <row r="3428" spans="1:49" x14ac:dyDescent="0.25">
      <c r="A3428" s="127">
        <v>450000</v>
      </c>
      <c r="B3428" s="127">
        <v>840000</v>
      </c>
      <c r="C3428" s="127">
        <v>840000</v>
      </c>
      <c r="D3428" s="116" t="s">
        <v>314</v>
      </c>
      <c r="E3428" s="116" t="s">
        <v>315</v>
      </c>
      <c r="F3428" s="116" t="s">
        <v>316</v>
      </c>
      <c r="G3428" s="116" t="s">
        <v>317</v>
      </c>
      <c r="H3428" s="116">
        <v>0.36</v>
      </c>
      <c r="I3428" s="116">
        <v>0.57999999999999996</v>
      </c>
      <c r="J3428" s="116" t="s">
        <v>332</v>
      </c>
      <c r="K3428" s="116">
        <v>0.2877735058125</v>
      </c>
      <c r="L3428" s="116">
        <v>3818.35733893516</v>
      </c>
      <c r="M3428" s="116">
        <v>10.4383766145171</v>
      </c>
      <c r="N3428" s="116">
        <v>1.6247766728564801</v>
      </c>
      <c r="O3428" s="116">
        <v>3.0038882333508798</v>
      </c>
      <c r="P3428" s="116">
        <v>0.46756767931028997</v>
      </c>
      <c r="Q3428" s="116">
        <v>1098.8220778702801</v>
      </c>
      <c r="R3428" s="116">
        <v>1210</v>
      </c>
      <c r="S3428" s="116" t="s">
        <v>318</v>
      </c>
      <c r="T3428" s="116">
        <v>1210</v>
      </c>
      <c r="U3428" s="116" t="s">
        <v>333</v>
      </c>
      <c r="V3428" s="116" t="s">
        <v>332</v>
      </c>
      <c r="Z3428" s="116">
        <v>0</v>
      </c>
      <c r="AA3428" s="116">
        <v>1</v>
      </c>
      <c r="AB3428" s="116">
        <v>3.0038882333508798</v>
      </c>
      <c r="AC3428" s="116">
        <v>0.46756767931028997</v>
      </c>
      <c r="AD3428" s="116">
        <v>1876.24548563452</v>
      </c>
      <c r="AF3428" s="116">
        <v>-1</v>
      </c>
      <c r="AG3428" s="116">
        <v>-1</v>
      </c>
      <c r="AH3428" s="116">
        <v>-1</v>
      </c>
      <c r="AI3428" s="116">
        <v>-1</v>
      </c>
      <c r="AJ3428" s="116">
        <v>0</v>
      </c>
      <c r="AM3428" s="116" t="s">
        <v>319</v>
      </c>
      <c r="AN3428" s="116">
        <v>-1</v>
      </c>
      <c r="AQ3428" s="116">
        <v>778</v>
      </c>
      <c r="AR3428" s="116" t="s">
        <v>329</v>
      </c>
      <c r="AS3428" s="116" t="s">
        <v>250</v>
      </c>
      <c r="AT3428" s="116" t="s">
        <v>268</v>
      </c>
      <c r="AV3428" s="116">
        <v>149.91435739787201</v>
      </c>
      <c r="AW3428" s="116">
        <v>1.5216913914000001</v>
      </c>
    </row>
    <row r="3429" spans="1:49" x14ac:dyDescent="0.25">
      <c r="A3429" s="127">
        <v>450000</v>
      </c>
      <c r="B3429" s="127">
        <v>840000</v>
      </c>
      <c r="C3429" s="127">
        <v>840000</v>
      </c>
      <c r="D3429" s="116" t="s">
        <v>314</v>
      </c>
      <c r="E3429" s="116" t="s">
        <v>315</v>
      </c>
      <c r="F3429" s="116" t="s">
        <v>316</v>
      </c>
      <c r="G3429" s="116" t="s">
        <v>317</v>
      </c>
      <c r="H3429" s="116">
        <v>0.36</v>
      </c>
      <c r="I3429" s="116">
        <v>0.57999999999999996</v>
      </c>
      <c r="J3429" s="116" t="s">
        <v>332</v>
      </c>
      <c r="K3429" s="116">
        <v>2.1141619582209999E-2</v>
      </c>
      <c r="L3429" s="116">
        <v>3818.35733893516</v>
      </c>
      <c r="M3429" s="116">
        <v>10.4383766145171</v>
      </c>
      <c r="N3429" s="116">
        <v>1.6247766728564801</v>
      </c>
      <c r="O3429" s="116">
        <v>0.22068418744005</v>
      </c>
      <c r="P3429" s="116">
        <v>3.435041032359E-2</v>
      </c>
      <c r="Q3429" s="116">
        <v>80.726258288741306</v>
      </c>
      <c r="R3429" s="116">
        <v>1310</v>
      </c>
      <c r="S3429" s="116" t="s">
        <v>318</v>
      </c>
      <c r="T3429" s="116">
        <v>1310</v>
      </c>
      <c r="U3429" s="116" t="s">
        <v>333</v>
      </c>
      <c r="V3429" s="116" t="s">
        <v>332</v>
      </c>
      <c r="Z3429" s="116">
        <v>0</v>
      </c>
      <c r="AA3429" s="116">
        <v>1</v>
      </c>
      <c r="AB3429" s="116">
        <v>0.22068418744005</v>
      </c>
      <c r="AC3429" s="116">
        <v>3.435041032359E-2</v>
      </c>
      <c r="AD3429" s="116">
        <v>252.49237166919499</v>
      </c>
      <c r="AF3429" s="116">
        <v>-1</v>
      </c>
      <c r="AG3429" s="116">
        <v>-1</v>
      </c>
      <c r="AH3429" s="116">
        <v>-1</v>
      </c>
      <c r="AI3429" s="116">
        <v>-1</v>
      </c>
      <c r="AJ3429" s="116">
        <v>0</v>
      </c>
      <c r="AM3429" s="116" t="s">
        <v>319</v>
      </c>
      <c r="AN3429" s="116">
        <v>-1</v>
      </c>
      <c r="AQ3429" s="116">
        <v>778</v>
      </c>
      <c r="AR3429" s="116" t="s">
        <v>329</v>
      </c>
      <c r="AS3429" s="116" t="s">
        <v>250</v>
      </c>
      <c r="AT3429" s="116" t="s">
        <v>268</v>
      </c>
      <c r="AV3429" s="116">
        <v>37.034723038993903</v>
      </c>
      <c r="AW3429" s="116">
        <v>0.20477889020000001</v>
      </c>
    </row>
    <row r="3430" spans="1:49" x14ac:dyDescent="0.25">
      <c r="A3430" s="127">
        <v>450000</v>
      </c>
      <c r="B3430" s="127">
        <v>840000</v>
      </c>
      <c r="C3430" s="127">
        <v>840000</v>
      </c>
      <c r="D3430" s="116" t="s">
        <v>314</v>
      </c>
      <c r="E3430" s="116" t="s">
        <v>315</v>
      </c>
      <c r="F3430" s="116" t="s">
        <v>316</v>
      </c>
      <c r="G3430" s="116" t="s">
        <v>317</v>
      </c>
      <c r="H3430" s="116">
        <v>0.36</v>
      </c>
      <c r="I3430" s="116">
        <v>0.57999999999999996</v>
      </c>
      <c r="J3430" s="116" t="s">
        <v>332</v>
      </c>
      <c r="K3430" s="116">
        <v>4.1346078265720003E-2</v>
      </c>
      <c r="L3430" s="116">
        <v>3818.35733893516</v>
      </c>
      <c r="M3430" s="116">
        <v>10.4383766145171</v>
      </c>
      <c r="N3430" s="116">
        <v>1.6247766728564801</v>
      </c>
      <c r="O3430" s="116">
        <v>0.43158593647097998</v>
      </c>
      <c r="P3430" s="116">
        <v>6.7178143480250002E-2</v>
      </c>
      <c r="Q3430" s="116">
        <v>157.874101382134</v>
      </c>
      <c r="R3430" s="116">
        <v>1750</v>
      </c>
      <c r="S3430" s="116" t="s">
        <v>321</v>
      </c>
      <c r="T3430" s="116">
        <v>1750</v>
      </c>
      <c r="U3430" s="116" t="s">
        <v>333</v>
      </c>
      <c r="V3430" s="116" t="s">
        <v>332</v>
      </c>
      <c r="Z3430" s="116">
        <v>0</v>
      </c>
      <c r="AA3430" s="116">
        <v>1</v>
      </c>
      <c r="AB3430" s="116">
        <v>0.43158593647097998</v>
      </c>
      <c r="AC3430" s="116">
        <v>6.7178143480250002E-2</v>
      </c>
      <c r="AD3430" s="116">
        <v>157.87410138213599</v>
      </c>
      <c r="AF3430" s="116">
        <v>-1</v>
      </c>
      <c r="AG3430" s="116">
        <v>-1</v>
      </c>
      <c r="AH3430" s="116">
        <v>-1</v>
      </c>
      <c r="AI3430" s="116">
        <v>-1</v>
      </c>
      <c r="AJ3430" s="116">
        <v>0</v>
      </c>
      <c r="AM3430" s="116" t="s">
        <v>319</v>
      </c>
      <c r="AN3430" s="116">
        <v>-1</v>
      </c>
      <c r="AQ3430" s="116">
        <v>778</v>
      </c>
      <c r="AR3430" s="116" t="s">
        <v>329</v>
      </c>
      <c r="AS3430" s="116" t="s">
        <v>250</v>
      </c>
      <c r="AT3430" s="116" t="s">
        <v>268</v>
      </c>
      <c r="AV3430" s="116">
        <v>106.707201696303</v>
      </c>
      <c r="AW3430" s="116">
        <v>0.12804063369999999</v>
      </c>
    </row>
    <row r="3431" spans="1:49" x14ac:dyDescent="0.25">
      <c r="A3431" s="127">
        <v>450000</v>
      </c>
      <c r="B3431" s="127">
        <v>840000</v>
      </c>
      <c r="C3431" s="127">
        <v>850000</v>
      </c>
      <c r="D3431" s="116" t="s">
        <v>314</v>
      </c>
      <c r="E3431" s="116" t="s">
        <v>315</v>
      </c>
      <c r="F3431" s="116" t="s">
        <v>316</v>
      </c>
      <c r="G3431" s="116" t="s">
        <v>317</v>
      </c>
      <c r="H3431" s="116">
        <v>0.36</v>
      </c>
      <c r="I3431" s="116">
        <v>0.57999999999999996</v>
      </c>
      <c r="J3431" s="116" t="s">
        <v>332</v>
      </c>
      <c r="K3431" s="116">
        <v>0.21688594431902</v>
      </c>
      <c r="L3431" s="116">
        <v>3810.1659213610901</v>
      </c>
      <c r="M3431" s="116">
        <v>9.9361749861945192</v>
      </c>
      <c r="N3431" s="116">
        <v>1.6036576573413099</v>
      </c>
      <c r="O3431" s="116">
        <v>2.1550166947998299</v>
      </c>
      <c r="P3431" s="116">
        <v>0.34781080537690001</v>
      </c>
      <c r="Q3431" s="116">
        <v>826.37143386655305</v>
      </c>
      <c r="R3431" s="116">
        <v>1210</v>
      </c>
      <c r="S3431" s="116" t="s">
        <v>318</v>
      </c>
      <c r="T3431" s="116">
        <v>1210</v>
      </c>
      <c r="U3431" s="116" t="s">
        <v>333</v>
      </c>
      <c r="V3431" s="116" t="s">
        <v>332</v>
      </c>
      <c r="Z3431" s="116">
        <v>0</v>
      </c>
      <c r="AA3431" s="116">
        <v>1</v>
      </c>
      <c r="AB3431" s="116">
        <v>2.1550166947998299</v>
      </c>
      <c r="AC3431" s="116">
        <v>0.34781080537690001</v>
      </c>
      <c r="AD3431" s="116">
        <v>913.21069066472705</v>
      </c>
      <c r="AF3431" s="116">
        <v>-1</v>
      </c>
      <c r="AG3431" s="116">
        <v>-1</v>
      </c>
      <c r="AH3431" s="116">
        <v>-1</v>
      </c>
      <c r="AI3431" s="116">
        <v>-1</v>
      </c>
      <c r="AJ3431" s="116">
        <v>0</v>
      </c>
      <c r="AM3431" s="116" t="s">
        <v>319</v>
      </c>
      <c r="AN3431" s="116">
        <v>-1</v>
      </c>
      <c r="AQ3431" s="116">
        <v>778</v>
      </c>
      <c r="AR3431" s="116" t="s">
        <v>329</v>
      </c>
      <c r="AS3431" s="116" t="s">
        <v>250</v>
      </c>
      <c r="AT3431" s="116" t="s">
        <v>268</v>
      </c>
      <c r="AV3431" s="116">
        <v>153.88521023095399</v>
      </c>
      <c r="AW3431" s="116">
        <v>0.74064127390000001</v>
      </c>
    </row>
    <row r="3432" spans="1:49" x14ac:dyDescent="0.25">
      <c r="A3432" s="127">
        <v>450000</v>
      </c>
      <c r="B3432" s="127">
        <v>840000</v>
      </c>
      <c r="C3432" s="127">
        <v>850000</v>
      </c>
      <c r="D3432" s="116" t="s">
        <v>314</v>
      </c>
      <c r="E3432" s="116" t="s">
        <v>315</v>
      </c>
      <c r="F3432" s="116" t="s">
        <v>316</v>
      </c>
      <c r="G3432" s="116" t="s">
        <v>317</v>
      </c>
      <c r="H3432" s="116">
        <v>0.36</v>
      </c>
      <c r="I3432" s="116">
        <v>0.57999999999999996</v>
      </c>
      <c r="J3432" s="116" t="s">
        <v>332</v>
      </c>
      <c r="K3432" s="116">
        <v>1.470823645308E-2</v>
      </c>
      <c r="L3432" s="116">
        <v>3810.1659213610901</v>
      </c>
      <c r="M3432" s="116">
        <v>9.9361749861945192</v>
      </c>
      <c r="N3432" s="116">
        <v>1.6036576573413099</v>
      </c>
      <c r="O3432" s="116">
        <v>0.14614361113619001</v>
      </c>
      <c r="P3432" s="116">
        <v>2.358697601398E-2</v>
      </c>
      <c r="Q3432" s="116">
        <v>56.040821296872998</v>
      </c>
      <c r="R3432" s="116">
        <v>1310</v>
      </c>
      <c r="S3432" s="116" t="s">
        <v>318</v>
      </c>
      <c r="T3432" s="116">
        <v>1310</v>
      </c>
      <c r="U3432" s="116" t="s">
        <v>333</v>
      </c>
      <c r="V3432" s="116" t="s">
        <v>332</v>
      </c>
      <c r="Z3432" s="116">
        <v>0</v>
      </c>
      <c r="AA3432" s="116">
        <v>1</v>
      </c>
      <c r="AB3432" s="116">
        <v>0.14614361113619001</v>
      </c>
      <c r="AC3432" s="116">
        <v>2.358697601398E-2</v>
      </c>
      <c r="AD3432" s="116">
        <v>74.690276283145593</v>
      </c>
      <c r="AF3432" s="116">
        <v>-1</v>
      </c>
      <c r="AG3432" s="116">
        <v>-1</v>
      </c>
      <c r="AH3432" s="116">
        <v>-1</v>
      </c>
      <c r="AI3432" s="116">
        <v>-1</v>
      </c>
      <c r="AJ3432" s="116">
        <v>0</v>
      </c>
      <c r="AM3432" s="116" t="s">
        <v>319</v>
      </c>
      <c r="AN3432" s="116">
        <v>-1</v>
      </c>
      <c r="AQ3432" s="116">
        <v>778</v>
      </c>
      <c r="AR3432" s="116" t="s">
        <v>329</v>
      </c>
      <c r="AS3432" s="116" t="s">
        <v>250</v>
      </c>
      <c r="AT3432" s="116" t="s">
        <v>268</v>
      </c>
      <c r="AV3432" s="116">
        <v>37.546837684740296</v>
      </c>
      <c r="AW3432" s="116">
        <v>6.0576055400000002E-2</v>
      </c>
    </row>
    <row r="3433" spans="1:49" x14ac:dyDescent="0.25">
      <c r="A3433" s="127">
        <v>450000</v>
      </c>
      <c r="B3433" s="127">
        <v>840000</v>
      </c>
      <c r="C3433" s="127">
        <v>850000</v>
      </c>
      <c r="D3433" s="116" t="s">
        <v>314</v>
      </c>
      <c r="E3433" s="116" t="s">
        <v>315</v>
      </c>
      <c r="F3433" s="116" t="s">
        <v>316</v>
      </c>
      <c r="G3433" s="116" t="s">
        <v>317</v>
      </c>
      <c r="H3433" s="116">
        <v>0.36</v>
      </c>
      <c r="I3433" s="116">
        <v>0.57999999999999996</v>
      </c>
      <c r="J3433" s="116" t="s">
        <v>332</v>
      </c>
      <c r="K3433" s="116">
        <v>0.10073652058055001</v>
      </c>
      <c r="L3433" s="116">
        <v>3810.1659213610901</v>
      </c>
      <c r="M3433" s="116">
        <v>9.9361749861945192</v>
      </c>
      <c r="N3433" s="116">
        <v>1.6036576573413099</v>
      </c>
      <c r="O3433" s="116">
        <v>1.0009356959887501</v>
      </c>
      <c r="P3433" s="116">
        <v>0.16154689260291999</v>
      </c>
      <c r="Q3433" s="116">
        <v>383.82285775250898</v>
      </c>
      <c r="R3433" s="116">
        <v>1310</v>
      </c>
      <c r="S3433" s="116" t="s">
        <v>318</v>
      </c>
      <c r="T3433" s="116">
        <v>1310</v>
      </c>
      <c r="U3433" s="116" t="s">
        <v>333</v>
      </c>
      <c r="V3433" s="116" t="s">
        <v>332</v>
      </c>
      <c r="Z3433" s="116">
        <v>0</v>
      </c>
      <c r="AA3433" s="116">
        <v>1</v>
      </c>
      <c r="AB3433" s="116">
        <v>1.0009356959887501</v>
      </c>
      <c r="AC3433" s="116">
        <v>0.16154689260291999</v>
      </c>
      <c r="AD3433" s="116">
        <v>528.98010274789203</v>
      </c>
      <c r="AF3433" s="116">
        <v>-1</v>
      </c>
      <c r="AG3433" s="116">
        <v>-1</v>
      </c>
      <c r="AH3433" s="116">
        <v>-1</v>
      </c>
      <c r="AI3433" s="116">
        <v>-1</v>
      </c>
      <c r="AJ3433" s="116">
        <v>0</v>
      </c>
      <c r="AM3433" s="116" t="s">
        <v>319</v>
      </c>
      <c r="AN3433" s="116">
        <v>-1</v>
      </c>
      <c r="AQ3433" s="116">
        <v>778</v>
      </c>
      <c r="AR3433" s="116" t="s">
        <v>329</v>
      </c>
      <c r="AS3433" s="116" t="s">
        <v>250</v>
      </c>
      <c r="AT3433" s="116" t="s">
        <v>268</v>
      </c>
      <c r="AV3433" s="116">
        <v>84.961354458267394</v>
      </c>
      <c r="AW3433" s="116">
        <v>0.42901873699999998</v>
      </c>
    </row>
    <row r="3434" spans="1:49" x14ac:dyDescent="0.25">
      <c r="A3434" s="127">
        <v>450000</v>
      </c>
      <c r="B3434" s="127">
        <v>840000</v>
      </c>
      <c r="C3434" s="127">
        <v>850000</v>
      </c>
      <c r="D3434" s="116" t="s">
        <v>314</v>
      </c>
      <c r="E3434" s="116" t="s">
        <v>315</v>
      </c>
      <c r="F3434" s="116" t="s">
        <v>316</v>
      </c>
      <c r="G3434" s="116" t="s">
        <v>317</v>
      </c>
      <c r="H3434" s="116">
        <v>0.36</v>
      </c>
      <c r="I3434" s="116">
        <v>0.57999999999999996</v>
      </c>
      <c r="J3434" s="116" t="s">
        <v>332</v>
      </c>
      <c r="K3434" s="116">
        <v>0.14796080661132999</v>
      </c>
      <c r="L3434" s="116">
        <v>3810.1659213610901</v>
      </c>
      <c r="M3434" s="116">
        <v>9.9361749861945192</v>
      </c>
      <c r="N3434" s="116">
        <v>1.6036576573413099</v>
      </c>
      <c r="O3434" s="116">
        <v>1.47016446558872</v>
      </c>
      <c r="P3434" s="116">
        <v>0.23727848050865999</v>
      </c>
      <c r="Q3434" s="116">
        <v>563.75522304761103</v>
      </c>
      <c r="R3434" s="116">
        <v>1750</v>
      </c>
      <c r="S3434" s="116" t="s">
        <v>321</v>
      </c>
      <c r="T3434" s="116">
        <v>1750</v>
      </c>
      <c r="U3434" s="116" t="s">
        <v>333</v>
      </c>
      <c r="V3434" s="116" t="s">
        <v>332</v>
      </c>
      <c r="Z3434" s="116">
        <v>0</v>
      </c>
      <c r="AA3434" s="116">
        <v>1</v>
      </c>
      <c r="AB3434" s="116">
        <v>1.47016446558872</v>
      </c>
      <c r="AC3434" s="116">
        <v>0.23727848050865999</v>
      </c>
      <c r="AD3434" s="116">
        <v>836.90020314645005</v>
      </c>
      <c r="AF3434" s="116">
        <v>-1</v>
      </c>
      <c r="AG3434" s="116">
        <v>-1</v>
      </c>
      <c r="AH3434" s="116">
        <v>-1</v>
      </c>
      <c r="AI3434" s="116">
        <v>-1</v>
      </c>
      <c r="AJ3434" s="116">
        <v>0</v>
      </c>
      <c r="AM3434" s="116" t="s">
        <v>319</v>
      </c>
      <c r="AN3434" s="116">
        <v>-1</v>
      </c>
      <c r="AQ3434" s="116">
        <v>778</v>
      </c>
      <c r="AR3434" s="116" t="s">
        <v>329</v>
      </c>
      <c r="AS3434" s="116" t="s">
        <v>250</v>
      </c>
      <c r="AT3434" s="116" t="s">
        <v>268</v>
      </c>
      <c r="AV3434" s="116">
        <v>123.97117971153899</v>
      </c>
      <c r="AW3434" s="116">
        <v>0.6787511785</v>
      </c>
    </row>
    <row r="3435" spans="1:49" x14ac:dyDescent="0.25">
      <c r="A3435" s="127">
        <v>450000</v>
      </c>
      <c r="B3435" s="127">
        <v>860000</v>
      </c>
      <c r="C3435" s="127">
        <v>860000</v>
      </c>
      <c r="D3435" s="116" t="s">
        <v>314</v>
      </c>
      <c r="E3435" s="116" t="s">
        <v>315</v>
      </c>
      <c r="F3435" s="116" t="s">
        <v>316</v>
      </c>
      <c r="G3435" s="116" t="s">
        <v>317</v>
      </c>
      <c r="H3435" s="116">
        <v>0.36</v>
      </c>
      <c r="I3435" s="116">
        <v>0.57999999999999996</v>
      </c>
      <c r="J3435" s="116" t="s">
        <v>332</v>
      </c>
      <c r="K3435" s="116">
        <v>0.11120139251963</v>
      </c>
      <c r="L3435" s="116">
        <v>3783.33974004628</v>
      </c>
      <c r="M3435" s="116">
        <v>8.5987125694898197</v>
      </c>
      <c r="N3435" s="116">
        <v>1.12593115039007</v>
      </c>
      <c r="O3435" s="116">
        <v>0.95618881160335001</v>
      </c>
      <c r="P3435" s="116">
        <v>0.12520511180461</v>
      </c>
      <c r="Q3435" s="116">
        <v>420.71264746802001</v>
      </c>
      <c r="R3435" s="116">
        <v>1750</v>
      </c>
      <c r="S3435" s="116" t="s">
        <v>321</v>
      </c>
      <c r="T3435" s="116">
        <v>1750</v>
      </c>
      <c r="U3435" s="116" t="s">
        <v>333</v>
      </c>
      <c r="V3435" s="116" t="s">
        <v>332</v>
      </c>
      <c r="Z3435" s="116">
        <v>0</v>
      </c>
      <c r="AA3435" s="116">
        <v>1</v>
      </c>
      <c r="AB3435" s="116">
        <v>0.95618881160335001</v>
      </c>
      <c r="AC3435" s="116">
        <v>0.12520511180461</v>
      </c>
      <c r="AD3435" s="116">
        <v>2337.2090239488498</v>
      </c>
      <c r="AF3435" s="116">
        <v>-1</v>
      </c>
      <c r="AG3435" s="116">
        <v>-1</v>
      </c>
      <c r="AH3435" s="116">
        <v>-1</v>
      </c>
      <c r="AI3435" s="116">
        <v>-1</v>
      </c>
      <c r="AJ3435" s="116">
        <v>0</v>
      </c>
      <c r="AM3435" s="116" t="s">
        <v>319</v>
      </c>
      <c r="AN3435" s="116">
        <v>-1</v>
      </c>
      <c r="AQ3435" s="116">
        <v>778</v>
      </c>
      <c r="AR3435" s="116" t="s">
        <v>329</v>
      </c>
      <c r="AS3435" s="116" t="s">
        <v>250</v>
      </c>
      <c r="AT3435" s="116" t="s">
        <v>268</v>
      </c>
      <c r="AV3435" s="116">
        <v>118.016165737628</v>
      </c>
      <c r="AW3435" s="116">
        <v>1.8955466536000001</v>
      </c>
    </row>
    <row r="3436" spans="1:49" x14ac:dyDescent="0.25">
      <c r="A3436" s="127">
        <v>130000</v>
      </c>
      <c r="B3436" s="127">
        <v>330000</v>
      </c>
      <c r="C3436" s="127">
        <v>330000</v>
      </c>
      <c r="D3436" s="116" t="s">
        <v>314</v>
      </c>
      <c r="E3436" s="116" t="s">
        <v>315</v>
      </c>
      <c r="F3436" s="116" t="s">
        <v>316</v>
      </c>
      <c r="G3436" s="116" t="s">
        <v>317</v>
      </c>
      <c r="H3436" s="116">
        <v>0.36</v>
      </c>
      <c r="I3436" s="116">
        <v>0.57999999999999996</v>
      </c>
      <c r="J3436" s="116" t="s">
        <v>330</v>
      </c>
      <c r="K3436" s="116">
        <v>0.12159143968676001</v>
      </c>
      <c r="L3436" s="116">
        <v>2124.0523786109002</v>
      </c>
      <c r="M3436" s="116">
        <v>4.2084828803518102</v>
      </c>
      <c r="N3436" s="116">
        <v>0.57054444600803</v>
      </c>
      <c r="O3436" s="116">
        <v>0.51171549231906999</v>
      </c>
      <c r="P3436" s="116">
        <v>6.9373320595399995E-2</v>
      </c>
      <c r="Q3436" s="116">
        <v>258.266586685395</v>
      </c>
      <c r="R3436" s="116">
        <v>5120</v>
      </c>
      <c r="S3436" s="116" t="s">
        <v>335</v>
      </c>
      <c r="T3436" s="116">
        <v>5120</v>
      </c>
      <c r="U3436" s="116" t="s">
        <v>268</v>
      </c>
      <c r="V3436" s="116" t="s">
        <v>268</v>
      </c>
      <c r="Y3436" s="116" t="s">
        <v>330</v>
      </c>
      <c r="Z3436" s="116">
        <v>0</v>
      </c>
      <c r="AA3436" s="116">
        <v>1</v>
      </c>
      <c r="AB3436" s="116">
        <v>0.51171549231906999</v>
      </c>
      <c r="AC3436" s="116">
        <v>6.9373320595399995E-2</v>
      </c>
      <c r="AD3436" s="116">
        <v>288.74796293956001</v>
      </c>
      <c r="AF3436" s="116">
        <v>-1</v>
      </c>
      <c r="AG3436" s="116">
        <v>-1</v>
      </c>
      <c r="AH3436" s="116">
        <v>-1</v>
      </c>
      <c r="AI3436" s="116">
        <v>-1</v>
      </c>
      <c r="AJ3436" s="116">
        <v>0</v>
      </c>
      <c r="AM3436" s="116" t="s">
        <v>319</v>
      </c>
      <c r="AN3436" s="116">
        <v>-1</v>
      </c>
      <c r="AQ3436" s="116">
        <v>782</v>
      </c>
      <c r="AR3436" s="116" t="s">
        <v>336</v>
      </c>
      <c r="AS3436" s="116" t="s">
        <v>252</v>
      </c>
      <c r="AT3436" s="116" t="s">
        <v>268</v>
      </c>
      <c r="AV3436" s="116">
        <v>115.23836047155299</v>
      </c>
      <c r="AW3436" s="116">
        <v>0.23418326270000001</v>
      </c>
    </row>
    <row r="3437" spans="1:49" x14ac:dyDescent="0.25">
      <c r="A3437" s="127">
        <v>130000</v>
      </c>
      <c r="B3437" s="127">
        <v>330000</v>
      </c>
      <c r="C3437" s="127">
        <v>330000</v>
      </c>
      <c r="D3437" s="116" t="s">
        <v>314</v>
      </c>
      <c r="E3437" s="116" t="s">
        <v>315</v>
      </c>
      <c r="F3437" s="116" t="s">
        <v>316</v>
      </c>
      <c r="G3437" s="116" t="s">
        <v>317</v>
      </c>
      <c r="H3437" s="116">
        <v>0.36</v>
      </c>
      <c r="I3437" s="116">
        <v>0.57999999999999996</v>
      </c>
      <c r="J3437" s="116" t="s">
        <v>337</v>
      </c>
      <c r="K3437" s="116">
        <v>9.5312010976999996E-4</v>
      </c>
      <c r="L3437" s="116">
        <v>2124.0523786109002</v>
      </c>
      <c r="M3437" s="116">
        <v>4.2084828803518102</v>
      </c>
      <c r="N3437" s="116">
        <v>0.57054444600803</v>
      </c>
      <c r="O3437" s="116">
        <v>4.0111896648899999E-3</v>
      </c>
      <c r="P3437" s="116">
        <v>5.4379738500000003E-4</v>
      </c>
      <c r="Q3437" s="116">
        <v>2.0244770362609699</v>
      </c>
      <c r="R3437" s="116">
        <v>3300</v>
      </c>
      <c r="S3437" s="116" t="s">
        <v>338</v>
      </c>
      <c r="T3437" s="116">
        <v>3300</v>
      </c>
      <c r="U3437" s="116" t="s">
        <v>268</v>
      </c>
      <c r="V3437" s="116" t="s">
        <v>268</v>
      </c>
      <c r="W3437" s="116" t="s">
        <v>337</v>
      </c>
      <c r="Z3437" s="116">
        <v>0</v>
      </c>
      <c r="AA3437" s="116">
        <v>1</v>
      </c>
      <c r="AB3437" s="116">
        <v>4.0111896648899999E-3</v>
      </c>
      <c r="AC3437" s="116">
        <v>5.4379738500000003E-4</v>
      </c>
      <c r="AD3437" s="116">
        <v>1023.4139703892999</v>
      </c>
      <c r="AF3437" s="116">
        <v>-1</v>
      </c>
      <c r="AG3437" s="116">
        <v>-1</v>
      </c>
      <c r="AH3437" s="116">
        <v>-1</v>
      </c>
      <c r="AI3437" s="116">
        <v>-1</v>
      </c>
      <c r="AJ3437" s="116">
        <v>0</v>
      </c>
      <c r="AM3437" s="116" t="s">
        <v>319</v>
      </c>
      <c r="AN3437" s="116">
        <v>-1</v>
      </c>
      <c r="AQ3437" s="116">
        <v>782</v>
      </c>
      <c r="AR3437" s="116" t="s">
        <v>336</v>
      </c>
      <c r="AS3437" s="116" t="s">
        <v>252</v>
      </c>
      <c r="AT3437" s="116" t="s">
        <v>268</v>
      </c>
      <c r="AV3437" s="116">
        <v>19.169824663110099</v>
      </c>
      <c r="AW3437" s="116">
        <v>0.8300194407</v>
      </c>
    </row>
    <row r="3438" spans="1:49" x14ac:dyDescent="0.25">
      <c r="A3438" s="127">
        <v>140000</v>
      </c>
      <c r="B3438" s="127">
        <v>450000</v>
      </c>
      <c r="C3438" s="127">
        <v>450000</v>
      </c>
      <c r="D3438" s="116" t="s">
        <v>314</v>
      </c>
      <c r="E3438" s="116" t="s">
        <v>315</v>
      </c>
      <c r="F3438" s="116" t="s">
        <v>316</v>
      </c>
      <c r="G3438" s="116" t="s">
        <v>317</v>
      </c>
      <c r="H3438" s="116">
        <v>0.36</v>
      </c>
      <c r="I3438" s="116">
        <v>0.57999999999999996</v>
      </c>
      <c r="J3438" s="116" t="s">
        <v>330</v>
      </c>
      <c r="K3438" s="116">
        <v>0.10432595572138</v>
      </c>
      <c r="L3438" s="116">
        <v>1644.3907345560899</v>
      </c>
      <c r="M3438" s="116">
        <v>3.2546677253824901</v>
      </c>
      <c r="N3438" s="116">
        <v>0.44998643281117001</v>
      </c>
      <c r="O3438" s="116">
        <v>0.33954632100608001</v>
      </c>
      <c r="P3438" s="116">
        <v>4.6945264664679999E-2</v>
      </c>
      <c r="Q3438" s="116">
        <v>171.55263496195801</v>
      </c>
      <c r="R3438" s="116">
        <v>5410</v>
      </c>
      <c r="S3438" s="116" t="s">
        <v>339</v>
      </c>
      <c r="T3438" s="116">
        <v>5410</v>
      </c>
      <c r="U3438" s="116" t="s">
        <v>268</v>
      </c>
      <c r="V3438" s="116" t="s">
        <v>268</v>
      </c>
      <c r="Y3438" s="116" t="s">
        <v>330</v>
      </c>
      <c r="Z3438" s="116">
        <v>0</v>
      </c>
      <c r="AA3438" s="116">
        <v>1</v>
      </c>
      <c r="AB3438" s="116">
        <v>0.33954632100608001</v>
      </c>
      <c r="AC3438" s="116">
        <v>4.6945264664679999E-2</v>
      </c>
      <c r="AD3438" s="116">
        <v>506.55810138333499</v>
      </c>
      <c r="AF3438" s="116">
        <v>-1</v>
      </c>
      <c r="AG3438" s="116">
        <v>-1</v>
      </c>
      <c r="AH3438" s="116">
        <v>-1</v>
      </c>
      <c r="AI3438" s="116">
        <v>-1</v>
      </c>
      <c r="AJ3438" s="116">
        <v>0</v>
      </c>
      <c r="AM3438" s="116" t="s">
        <v>319</v>
      </c>
      <c r="AN3438" s="116">
        <v>-1</v>
      </c>
      <c r="AQ3438" s="116">
        <v>782</v>
      </c>
      <c r="AR3438" s="116" t="s">
        <v>336</v>
      </c>
      <c r="AS3438" s="116" t="s">
        <v>252</v>
      </c>
      <c r="AT3438" s="116" t="s">
        <v>268</v>
      </c>
      <c r="AV3438" s="116">
        <v>117.166068666184</v>
      </c>
      <c r="AW3438" s="116">
        <v>0.4108338211</v>
      </c>
    </row>
    <row r="3439" spans="1:49" x14ac:dyDescent="0.25">
      <c r="A3439" s="127">
        <v>150000</v>
      </c>
      <c r="B3439" s="127">
        <v>500000</v>
      </c>
      <c r="C3439" s="127">
        <v>500000</v>
      </c>
      <c r="D3439" s="116" t="s">
        <v>314</v>
      </c>
      <c r="E3439" s="116" t="s">
        <v>315</v>
      </c>
      <c r="F3439" s="116" t="s">
        <v>316</v>
      </c>
      <c r="G3439" s="116" t="s">
        <v>317</v>
      </c>
      <c r="H3439" s="116">
        <v>0.36</v>
      </c>
      <c r="I3439" s="116">
        <v>0.57999999999999996</v>
      </c>
      <c r="J3439" s="116" t="s">
        <v>330</v>
      </c>
      <c r="K3439" s="116">
        <v>0.50507333917529995</v>
      </c>
      <c r="L3439" s="116">
        <v>197.46547781481399</v>
      </c>
      <c r="M3439" s="116">
        <v>0.40949414840824999</v>
      </c>
      <c r="N3439" s="116">
        <v>5.2778967401139999E-2</v>
      </c>
      <c r="O3439" s="116">
        <v>0.20682457690930001</v>
      </c>
      <c r="P3439" s="116">
        <v>2.6657249303520002E-2</v>
      </c>
      <c r="Q3439" s="116">
        <v>99.734548251774598</v>
      </c>
      <c r="R3439" s="116">
        <v>5120</v>
      </c>
      <c r="S3439" s="116" t="s">
        <v>335</v>
      </c>
      <c r="T3439" s="116">
        <v>5120</v>
      </c>
      <c r="U3439" s="116" t="s">
        <v>268</v>
      </c>
      <c r="V3439" s="116" t="s">
        <v>268</v>
      </c>
      <c r="Y3439" s="116" t="s">
        <v>330</v>
      </c>
      <c r="Z3439" s="116">
        <v>0</v>
      </c>
      <c r="AA3439" s="116">
        <v>1</v>
      </c>
      <c r="AB3439" s="116">
        <v>0.20682457690930001</v>
      </c>
      <c r="AC3439" s="116">
        <v>2.6657249303520002E-2</v>
      </c>
      <c r="AD3439" s="116">
        <v>105.92536221409</v>
      </c>
      <c r="AF3439" s="116">
        <v>-1</v>
      </c>
      <c r="AG3439" s="116">
        <v>-1</v>
      </c>
      <c r="AH3439" s="116">
        <v>-1</v>
      </c>
      <c r="AI3439" s="116">
        <v>-1</v>
      </c>
      <c r="AJ3439" s="116">
        <v>0</v>
      </c>
      <c r="AM3439" s="116" t="s">
        <v>319</v>
      </c>
      <c r="AN3439" s="116">
        <v>-1</v>
      </c>
      <c r="AQ3439" s="116">
        <v>782</v>
      </c>
      <c r="AR3439" s="116" t="s">
        <v>336</v>
      </c>
      <c r="AS3439" s="116" t="s">
        <v>252</v>
      </c>
      <c r="AT3439" s="116" t="s">
        <v>268</v>
      </c>
      <c r="AV3439" s="116">
        <v>186.85431026881199</v>
      </c>
      <c r="AW3439" s="116">
        <v>8.5908647399999996E-2</v>
      </c>
    </row>
    <row r="3440" spans="1:49" x14ac:dyDescent="0.25">
      <c r="A3440" s="127">
        <v>150000</v>
      </c>
      <c r="B3440" s="127">
        <v>500000</v>
      </c>
      <c r="C3440" s="127">
        <v>500000</v>
      </c>
      <c r="D3440" s="116" t="s">
        <v>314</v>
      </c>
      <c r="E3440" s="116" t="s">
        <v>315</v>
      </c>
      <c r="F3440" s="116" t="s">
        <v>316</v>
      </c>
      <c r="G3440" s="116" t="s">
        <v>317</v>
      </c>
      <c r="H3440" s="116">
        <v>0.36</v>
      </c>
      <c r="I3440" s="116">
        <v>0.57999999999999996</v>
      </c>
      <c r="J3440" s="116" t="s">
        <v>330</v>
      </c>
      <c r="K3440" s="116">
        <v>0.26828550291594</v>
      </c>
      <c r="L3440" s="116">
        <v>0</v>
      </c>
      <c r="M3440" s="116">
        <v>0</v>
      </c>
      <c r="N3440" s="116">
        <v>0</v>
      </c>
      <c r="O3440" s="116">
        <v>0</v>
      </c>
      <c r="P3440" s="116">
        <v>0</v>
      </c>
      <c r="Q3440" s="116">
        <v>0</v>
      </c>
      <c r="R3440" s="116">
        <v>5410</v>
      </c>
      <c r="S3440" s="116" t="s">
        <v>339</v>
      </c>
      <c r="T3440" s="116">
        <v>5410</v>
      </c>
      <c r="U3440" s="116" t="s">
        <v>268</v>
      </c>
      <c r="V3440" s="116" t="s">
        <v>268</v>
      </c>
      <c r="Y3440" s="116" t="s">
        <v>330</v>
      </c>
      <c r="Z3440" s="116">
        <v>0</v>
      </c>
      <c r="AA3440" s="116">
        <v>1</v>
      </c>
      <c r="AB3440" s="116">
        <v>0</v>
      </c>
      <c r="AC3440" s="116">
        <v>0</v>
      </c>
      <c r="AD3440" s="116">
        <v>0</v>
      </c>
      <c r="AF3440" s="116">
        <v>-1</v>
      </c>
      <c r="AG3440" s="116">
        <v>-1</v>
      </c>
      <c r="AH3440" s="116">
        <v>-1</v>
      </c>
      <c r="AI3440" s="116">
        <v>-1</v>
      </c>
      <c r="AJ3440" s="116">
        <v>0</v>
      </c>
      <c r="AM3440" s="116" t="s">
        <v>319</v>
      </c>
      <c r="AN3440" s="116">
        <v>-1</v>
      </c>
      <c r="AQ3440" s="116">
        <v>782</v>
      </c>
      <c r="AR3440" s="116" t="s">
        <v>336</v>
      </c>
      <c r="AS3440" s="116" t="s">
        <v>252</v>
      </c>
      <c r="AT3440" s="116" t="s">
        <v>268</v>
      </c>
      <c r="AV3440" s="116">
        <v>146.99115000061801</v>
      </c>
      <c r="AW3440" s="116">
        <v>0</v>
      </c>
    </row>
    <row r="3441" spans="1:49" x14ac:dyDescent="0.25">
      <c r="A3441" s="127">
        <v>150000</v>
      </c>
      <c r="B3441" s="127">
        <v>540000</v>
      </c>
      <c r="C3441" s="127">
        <v>540000</v>
      </c>
      <c r="D3441" s="116" t="s">
        <v>314</v>
      </c>
      <c r="E3441" s="116" t="s">
        <v>315</v>
      </c>
      <c r="F3441" s="116" t="s">
        <v>316</v>
      </c>
      <c r="G3441" s="116" t="s">
        <v>317</v>
      </c>
      <c r="H3441" s="116">
        <v>0.36</v>
      </c>
      <c r="I3441" s="116">
        <v>0.57999999999999996</v>
      </c>
      <c r="J3441" s="116" t="s">
        <v>330</v>
      </c>
      <c r="K3441" s="116">
        <v>0.17787573469866999</v>
      </c>
      <c r="L3441" s="116">
        <v>2099.82140760416</v>
      </c>
      <c r="M3441" s="116">
        <v>5.0394381233731496</v>
      </c>
      <c r="N3441" s="116">
        <v>0.84322450979666996</v>
      </c>
      <c r="O3441" s="116">
        <v>0.89639375866351001</v>
      </c>
      <c r="P3441" s="116">
        <v>0.14998917919600999</v>
      </c>
      <c r="Q3441" s="116">
        <v>373.50727561359702</v>
      </c>
      <c r="R3441" s="116">
        <v>5120</v>
      </c>
      <c r="S3441" s="116" t="s">
        <v>335</v>
      </c>
      <c r="T3441" s="116">
        <v>5120</v>
      </c>
      <c r="U3441" s="116" t="s">
        <v>268</v>
      </c>
      <c r="V3441" s="116" t="s">
        <v>268</v>
      </c>
      <c r="Y3441" s="116" t="s">
        <v>330</v>
      </c>
      <c r="Z3441" s="116">
        <v>0</v>
      </c>
      <c r="AA3441" s="116">
        <v>1</v>
      </c>
      <c r="AB3441" s="116">
        <v>0.89639375866351001</v>
      </c>
      <c r="AC3441" s="116">
        <v>0.14998917919600999</v>
      </c>
      <c r="AD3441" s="116">
        <v>430.75457957187803</v>
      </c>
      <c r="AF3441" s="116">
        <v>-1</v>
      </c>
      <c r="AG3441" s="116">
        <v>-1</v>
      </c>
      <c r="AH3441" s="116">
        <v>-1</v>
      </c>
      <c r="AI3441" s="116">
        <v>-1</v>
      </c>
      <c r="AJ3441" s="116">
        <v>0</v>
      </c>
      <c r="AM3441" s="116" t="s">
        <v>319</v>
      </c>
      <c r="AN3441" s="116">
        <v>-1</v>
      </c>
      <c r="AQ3441" s="116">
        <v>782</v>
      </c>
      <c r="AR3441" s="116" t="s">
        <v>336</v>
      </c>
      <c r="AS3441" s="116" t="s">
        <v>252</v>
      </c>
      <c r="AT3441" s="116" t="s">
        <v>268</v>
      </c>
      <c r="AV3441" s="116">
        <v>136.130439359191</v>
      </c>
      <c r="AW3441" s="116">
        <v>0.34935489019999999</v>
      </c>
    </row>
    <row r="3442" spans="1:49" x14ac:dyDescent="0.25">
      <c r="A3442" s="127">
        <v>150000</v>
      </c>
      <c r="B3442" s="127">
        <v>540000</v>
      </c>
      <c r="C3442" s="127">
        <v>540000</v>
      </c>
      <c r="D3442" s="116" t="s">
        <v>314</v>
      </c>
      <c r="E3442" s="116" t="s">
        <v>315</v>
      </c>
      <c r="F3442" s="116" t="s">
        <v>316</v>
      </c>
      <c r="G3442" s="116" t="s">
        <v>317</v>
      </c>
      <c r="H3442" s="116">
        <v>0.36</v>
      </c>
      <c r="I3442" s="116">
        <v>0.57999999999999996</v>
      </c>
      <c r="J3442" s="116" t="s">
        <v>330</v>
      </c>
      <c r="K3442" s="116">
        <v>0.50544041758936997</v>
      </c>
      <c r="L3442" s="116">
        <v>0</v>
      </c>
      <c r="M3442" s="116">
        <v>0</v>
      </c>
      <c r="N3442" s="116">
        <v>0</v>
      </c>
      <c r="O3442" s="116">
        <v>0</v>
      </c>
      <c r="P3442" s="116">
        <v>0</v>
      </c>
      <c r="Q3442" s="116">
        <v>0</v>
      </c>
      <c r="R3442" s="116">
        <v>5410</v>
      </c>
      <c r="S3442" s="116" t="s">
        <v>339</v>
      </c>
      <c r="T3442" s="116">
        <v>5410</v>
      </c>
      <c r="U3442" s="116" t="s">
        <v>268</v>
      </c>
      <c r="V3442" s="116" t="s">
        <v>268</v>
      </c>
      <c r="Y3442" s="116" t="s">
        <v>330</v>
      </c>
      <c r="Z3442" s="116">
        <v>0</v>
      </c>
      <c r="AA3442" s="116">
        <v>1</v>
      </c>
      <c r="AB3442" s="116">
        <v>0</v>
      </c>
      <c r="AC3442" s="116">
        <v>0</v>
      </c>
      <c r="AD3442" s="116">
        <v>0</v>
      </c>
      <c r="AF3442" s="116">
        <v>-1</v>
      </c>
      <c r="AG3442" s="116">
        <v>-1</v>
      </c>
      <c r="AH3442" s="116">
        <v>-1</v>
      </c>
      <c r="AI3442" s="116">
        <v>-1</v>
      </c>
      <c r="AJ3442" s="116">
        <v>0</v>
      </c>
      <c r="AM3442" s="116" t="s">
        <v>319</v>
      </c>
      <c r="AN3442" s="116">
        <v>-1</v>
      </c>
      <c r="AQ3442" s="116">
        <v>782</v>
      </c>
      <c r="AR3442" s="116" t="s">
        <v>336</v>
      </c>
      <c r="AS3442" s="116" t="s">
        <v>252</v>
      </c>
      <c r="AT3442" s="116" t="s">
        <v>268</v>
      </c>
      <c r="AV3442" s="116">
        <v>184.777534326005</v>
      </c>
      <c r="AW3442" s="116">
        <v>0</v>
      </c>
    </row>
    <row r="3443" spans="1:49" x14ac:dyDescent="0.25">
      <c r="A3443" s="127">
        <v>160000</v>
      </c>
      <c r="B3443" s="127">
        <v>610000</v>
      </c>
      <c r="C3443" s="127">
        <v>610000</v>
      </c>
      <c r="D3443" s="116" t="s">
        <v>314</v>
      </c>
      <c r="E3443" s="116" t="s">
        <v>315</v>
      </c>
      <c r="F3443" s="116" t="s">
        <v>316</v>
      </c>
      <c r="G3443" s="116" t="s">
        <v>317</v>
      </c>
      <c r="H3443" s="116">
        <v>0.36</v>
      </c>
      <c r="I3443" s="116">
        <v>0.57999999999999996</v>
      </c>
      <c r="J3443" s="116" t="s">
        <v>330</v>
      </c>
      <c r="K3443" s="116">
        <v>0.32789826326818999</v>
      </c>
      <c r="L3443" s="116">
        <v>418.79259333181602</v>
      </c>
      <c r="M3443" s="116">
        <v>1.4087669430184899</v>
      </c>
      <c r="N3443" s="116">
        <v>0.18478420527563</v>
      </c>
      <c r="O3443" s="116">
        <v>0.46193223396541</v>
      </c>
      <c r="P3443" s="116">
        <v>6.0590419989269999E-2</v>
      </c>
      <c r="Q3443" s="116">
        <v>137.32136402308501</v>
      </c>
      <c r="R3443" s="116">
        <v>5120</v>
      </c>
      <c r="S3443" s="116" t="s">
        <v>335</v>
      </c>
      <c r="T3443" s="116">
        <v>5120</v>
      </c>
      <c r="U3443" s="116" t="s">
        <v>268</v>
      </c>
      <c r="V3443" s="116" t="s">
        <v>268</v>
      </c>
      <c r="Y3443" s="116" t="s">
        <v>330</v>
      </c>
      <c r="Z3443" s="116">
        <v>0</v>
      </c>
      <c r="AA3443" s="116">
        <v>1</v>
      </c>
      <c r="AB3443" s="116">
        <v>0.46193223396541</v>
      </c>
      <c r="AC3443" s="116">
        <v>6.0590419989269999E-2</v>
      </c>
      <c r="AD3443" s="116">
        <v>150.99574158009199</v>
      </c>
      <c r="AF3443" s="116">
        <v>-1</v>
      </c>
      <c r="AG3443" s="116">
        <v>-1</v>
      </c>
      <c r="AH3443" s="116">
        <v>-1</v>
      </c>
      <c r="AI3443" s="116">
        <v>-1</v>
      </c>
      <c r="AJ3443" s="116">
        <v>0</v>
      </c>
      <c r="AM3443" s="116" t="s">
        <v>319</v>
      </c>
      <c r="AN3443" s="116">
        <v>-1</v>
      </c>
      <c r="AQ3443" s="116">
        <v>782</v>
      </c>
      <c r="AR3443" s="116" t="s">
        <v>336</v>
      </c>
      <c r="AS3443" s="116" t="s">
        <v>252</v>
      </c>
      <c r="AT3443" s="116" t="s">
        <v>268</v>
      </c>
      <c r="AV3443" s="116">
        <v>147.46977068696501</v>
      </c>
      <c r="AW3443" s="116">
        <v>0.1224620775</v>
      </c>
    </row>
    <row r="3444" spans="1:49" x14ac:dyDescent="0.25">
      <c r="A3444" s="127">
        <v>160000</v>
      </c>
      <c r="B3444" s="127">
        <v>610000</v>
      </c>
      <c r="C3444" s="127">
        <v>610000</v>
      </c>
      <c r="D3444" s="116" t="s">
        <v>314</v>
      </c>
      <c r="E3444" s="116" t="s">
        <v>315</v>
      </c>
      <c r="F3444" s="116" t="s">
        <v>316</v>
      </c>
      <c r="G3444" s="116" t="s">
        <v>317</v>
      </c>
      <c r="H3444" s="116">
        <v>0.36</v>
      </c>
      <c r="I3444" s="116">
        <v>0.57999999999999996</v>
      </c>
      <c r="J3444" s="116" t="s">
        <v>268</v>
      </c>
      <c r="K3444" s="116">
        <v>3.2406236147600001E-3</v>
      </c>
      <c r="L3444" s="116">
        <v>418.79259333181602</v>
      </c>
      <c r="M3444" s="116">
        <v>1.4087669430184899</v>
      </c>
      <c r="N3444" s="116">
        <v>0.18478420527563</v>
      </c>
      <c r="O3444" s="116">
        <v>4.5652834232400002E-3</v>
      </c>
      <c r="P3444" s="116">
        <v>5.9881605925000004E-4</v>
      </c>
      <c r="Q3444" s="116">
        <v>1.35714916763808</v>
      </c>
      <c r="R3444" s="116">
        <v>1400</v>
      </c>
      <c r="S3444" s="116" t="s">
        <v>340</v>
      </c>
      <c r="T3444" s="116">
        <v>1400</v>
      </c>
      <c r="U3444" s="116" t="s">
        <v>268</v>
      </c>
      <c r="V3444" s="116" t="s">
        <v>268</v>
      </c>
      <c r="Z3444" s="116">
        <v>0</v>
      </c>
      <c r="AA3444" s="116">
        <v>1</v>
      </c>
      <c r="AB3444" s="116">
        <v>4.5652834232400002E-3</v>
      </c>
      <c r="AC3444" s="116">
        <v>5.9881605925000004E-4</v>
      </c>
      <c r="AD3444" s="116">
        <v>22.310983453346498</v>
      </c>
      <c r="AF3444" s="116">
        <v>-1</v>
      </c>
      <c r="AG3444" s="116">
        <v>-1</v>
      </c>
      <c r="AH3444" s="116">
        <v>-1</v>
      </c>
      <c r="AI3444" s="116">
        <v>-1</v>
      </c>
      <c r="AJ3444" s="116">
        <v>0</v>
      </c>
      <c r="AM3444" s="116" t="s">
        <v>319</v>
      </c>
      <c r="AN3444" s="116">
        <v>-1</v>
      </c>
      <c r="AQ3444" s="116">
        <v>782</v>
      </c>
      <c r="AR3444" s="116" t="s">
        <v>336</v>
      </c>
      <c r="AS3444" s="116" t="s">
        <v>252</v>
      </c>
      <c r="AT3444" s="116" t="s">
        <v>268</v>
      </c>
      <c r="AV3444" s="116">
        <v>19.402843829376302</v>
      </c>
      <c r="AW3444" s="116">
        <v>1.80948771E-2</v>
      </c>
    </row>
    <row r="3445" spans="1:49" x14ac:dyDescent="0.25">
      <c r="A3445" s="127">
        <v>160000</v>
      </c>
      <c r="B3445" s="127">
        <v>630000</v>
      </c>
      <c r="C3445" s="127">
        <v>630000</v>
      </c>
      <c r="D3445" s="116" t="s">
        <v>314</v>
      </c>
      <c r="E3445" s="116" t="s">
        <v>315</v>
      </c>
      <c r="F3445" s="116" t="s">
        <v>316</v>
      </c>
      <c r="G3445" s="116" t="s">
        <v>317</v>
      </c>
      <c r="H3445" s="116">
        <v>0.36</v>
      </c>
      <c r="I3445" s="116">
        <v>0.57999999999999996</v>
      </c>
      <c r="J3445" s="116" t="s">
        <v>330</v>
      </c>
      <c r="K3445" s="116">
        <v>0.46794476652011002</v>
      </c>
      <c r="L3445" s="116">
        <v>195.547837350864</v>
      </c>
      <c r="M3445" s="116">
        <v>0.44859246790753998</v>
      </c>
      <c r="N3445" s="116">
        <v>5.8567713180419999E-2</v>
      </c>
      <c r="O3445" s="116">
        <v>0.20991649765768</v>
      </c>
      <c r="P3445" s="116">
        <v>2.740645486983E-2</v>
      </c>
      <c r="Q3445" s="116">
        <v>91.505587092663802</v>
      </c>
      <c r="R3445" s="116">
        <v>5120</v>
      </c>
      <c r="S3445" s="116" t="s">
        <v>335</v>
      </c>
      <c r="T3445" s="116">
        <v>5120</v>
      </c>
      <c r="U3445" s="116" t="s">
        <v>268</v>
      </c>
      <c r="V3445" s="116" t="s">
        <v>268</v>
      </c>
      <c r="Y3445" s="116" t="s">
        <v>330</v>
      </c>
      <c r="Z3445" s="116">
        <v>0</v>
      </c>
      <c r="AA3445" s="116">
        <v>1</v>
      </c>
      <c r="AB3445" s="116">
        <v>0.20991649765768</v>
      </c>
      <c r="AC3445" s="116">
        <v>2.740645486983E-2</v>
      </c>
      <c r="AD3445" s="116">
        <v>103.17167962839601</v>
      </c>
      <c r="AF3445" s="116">
        <v>-1</v>
      </c>
      <c r="AG3445" s="116">
        <v>-1</v>
      </c>
      <c r="AH3445" s="116">
        <v>-1</v>
      </c>
      <c r="AI3445" s="116">
        <v>-1</v>
      </c>
      <c r="AJ3445" s="116">
        <v>0</v>
      </c>
      <c r="AM3445" s="116" t="s">
        <v>319</v>
      </c>
      <c r="AN3445" s="116">
        <v>-1</v>
      </c>
      <c r="AQ3445" s="116">
        <v>782</v>
      </c>
      <c r="AR3445" s="116" t="s">
        <v>336</v>
      </c>
      <c r="AS3445" s="116" t="s">
        <v>252</v>
      </c>
      <c r="AT3445" s="116" t="s">
        <v>268</v>
      </c>
      <c r="AV3445" s="116">
        <v>180.130342621068</v>
      </c>
      <c r="AW3445" s="116">
        <v>8.3675328199999996E-2</v>
      </c>
    </row>
    <row r="3446" spans="1:49" x14ac:dyDescent="0.25">
      <c r="A3446" s="127">
        <v>170000</v>
      </c>
      <c r="B3446" s="127">
        <v>650000</v>
      </c>
      <c r="C3446" s="127">
        <v>650000</v>
      </c>
      <c r="D3446" s="116" t="s">
        <v>314</v>
      </c>
      <c r="E3446" s="116" t="s">
        <v>315</v>
      </c>
      <c r="F3446" s="116" t="s">
        <v>316</v>
      </c>
      <c r="G3446" s="116" t="s">
        <v>317</v>
      </c>
      <c r="H3446" s="116">
        <v>0.36</v>
      </c>
      <c r="I3446" s="116">
        <v>0.57999999999999996</v>
      </c>
      <c r="J3446" s="116" t="s">
        <v>330</v>
      </c>
      <c r="K3446" s="116">
        <v>0.61776345355284001</v>
      </c>
      <c r="L3446" s="116">
        <v>0</v>
      </c>
      <c r="M3446" s="116">
        <v>0</v>
      </c>
      <c r="N3446" s="116">
        <v>0</v>
      </c>
      <c r="O3446" s="116">
        <v>0</v>
      </c>
      <c r="P3446" s="116">
        <v>0</v>
      </c>
      <c r="Q3446" s="116">
        <v>0</v>
      </c>
      <c r="R3446" s="116">
        <v>5410</v>
      </c>
      <c r="S3446" s="116" t="s">
        <v>339</v>
      </c>
      <c r="T3446" s="116">
        <v>5410</v>
      </c>
      <c r="U3446" s="116" t="s">
        <v>268</v>
      </c>
      <c r="V3446" s="116" t="s">
        <v>268</v>
      </c>
      <c r="Y3446" s="116" t="s">
        <v>330</v>
      </c>
      <c r="Z3446" s="116">
        <v>0</v>
      </c>
      <c r="AA3446" s="116">
        <v>1</v>
      </c>
      <c r="AB3446" s="116">
        <v>0</v>
      </c>
      <c r="AC3446" s="116">
        <v>0</v>
      </c>
      <c r="AD3446" s="116">
        <v>0</v>
      </c>
      <c r="AF3446" s="116">
        <v>-1</v>
      </c>
      <c r="AG3446" s="116">
        <v>-1</v>
      </c>
      <c r="AH3446" s="116">
        <v>-1</v>
      </c>
      <c r="AI3446" s="116">
        <v>-1</v>
      </c>
      <c r="AJ3446" s="116">
        <v>0</v>
      </c>
      <c r="AM3446" s="116" t="s">
        <v>319</v>
      </c>
      <c r="AN3446" s="116">
        <v>-1</v>
      </c>
      <c r="AQ3446" s="116">
        <v>782</v>
      </c>
      <c r="AR3446" s="116" t="s">
        <v>336</v>
      </c>
      <c r="AS3446" s="116" t="s">
        <v>252</v>
      </c>
      <c r="AT3446" s="116" t="s">
        <v>268</v>
      </c>
      <c r="AV3446" s="116">
        <v>199.99999998137301</v>
      </c>
      <c r="AW3446" s="116">
        <v>0</v>
      </c>
    </row>
    <row r="3447" spans="1:49" x14ac:dyDescent="0.25">
      <c r="A3447" s="127">
        <v>170000</v>
      </c>
      <c r="B3447" s="127">
        <v>650000</v>
      </c>
      <c r="C3447" s="127">
        <v>650000</v>
      </c>
      <c r="D3447" s="116" t="s">
        <v>314</v>
      </c>
      <c r="E3447" s="116" t="s">
        <v>315</v>
      </c>
      <c r="F3447" s="116" t="s">
        <v>316</v>
      </c>
      <c r="G3447" s="116" t="s">
        <v>317</v>
      </c>
      <c r="H3447" s="116">
        <v>0.36</v>
      </c>
      <c r="I3447" s="116">
        <v>0.57999999999999996</v>
      </c>
      <c r="J3447" s="116" t="s">
        <v>330</v>
      </c>
      <c r="K3447" s="116">
        <v>0.32888365774637002</v>
      </c>
      <c r="L3447" s="116">
        <v>1519.7813862119799</v>
      </c>
      <c r="M3447" s="116">
        <v>4.2859514399021199</v>
      </c>
      <c r="N3447" s="116">
        <v>0.57183435901652002</v>
      </c>
      <c r="O3447" s="116">
        <v>1.4095793864783701</v>
      </c>
      <c r="P3447" s="116">
        <v>0.18806697561840999</v>
      </c>
      <c r="Q3447" s="116">
        <v>499.83126127226097</v>
      </c>
      <c r="R3447" s="116">
        <v>5120</v>
      </c>
      <c r="S3447" s="116" t="s">
        <v>335</v>
      </c>
      <c r="T3447" s="116">
        <v>5120</v>
      </c>
      <c r="U3447" s="116" t="s">
        <v>268</v>
      </c>
      <c r="V3447" s="116" t="s">
        <v>268</v>
      </c>
      <c r="Y3447" s="116" t="s">
        <v>330</v>
      </c>
      <c r="Z3447" s="116">
        <v>0</v>
      </c>
      <c r="AA3447" s="116">
        <v>1</v>
      </c>
      <c r="AB3447" s="116">
        <v>1.4095793864783701</v>
      </c>
      <c r="AC3447" s="116">
        <v>0.18806697561840999</v>
      </c>
      <c r="AD3447" s="116">
        <v>503.06528548433897</v>
      </c>
      <c r="AF3447" s="116">
        <v>-1</v>
      </c>
      <c r="AG3447" s="116">
        <v>-1</v>
      </c>
      <c r="AH3447" s="116">
        <v>-1</v>
      </c>
      <c r="AI3447" s="116">
        <v>-1</v>
      </c>
      <c r="AJ3447" s="116">
        <v>0</v>
      </c>
      <c r="AM3447" s="116" t="s">
        <v>319</v>
      </c>
      <c r="AN3447" s="116">
        <v>-1</v>
      </c>
      <c r="AQ3447" s="116">
        <v>782</v>
      </c>
      <c r="AR3447" s="116" t="s">
        <v>336</v>
      </c>
      <c r="AS3447" s="116" t="s">
        <v>252</v>
      </c>
      <c r="AT3447" s="116" t="s">
        <v>268</v>
      </c>
      <c r="AV3447" s="116">
        <v>158.72571841433901</v>
      </c>
      <c r="AW3447" s="116">
        <v>0.40800104259999997</v>
      </c>
    </row>
    <row r="3448" spans="1:49" x14ac:dyDescent="0.25">
      <c r="A3448" s="127">
        <v>170000</v>
      </c>
      <c r="B3448" s="127">
        <v>650000</v>
      </c>
      <c r="C3448" s="127">
        <v>650000</v>
      </c>
      <c r="D3448" s="116" t="s">
        <v>314</v>
      </c>
      <c r="E3448" s="116" t="s">
        <v>315</v>
      </c>
      <c r="F3448" s="116" t="s">
        <v>316</v>
      </c>
      <c r="G3448" s="116" t="s">
        <v>317</v>
      </c>
      <c r="H3448" s="116">
        <v>0.36</v>
      </c>
      <c r="I3448" s="116">
        <v>0.57999999999999996</v>
      </c>
      <c r="J3448" s="116" t="s">
        <v>337</v>
      </c>
      <c r="K3448" s="116">
        <v>1.6041057876329999E-2</v>
      </c>
      <c r="L3448" s="116">
        <v>1519.7813862119799</v>
      </c>
      <c r="M3448" s="116">
        <v>4.2859514399021199</v>
      </c>
      <c r="N3448" s="116">
        <v>0.57183435901652002</v>
      </c>
      <c r="O3448" s="116">
        <v>6.8751195102610005E-2</v>
      </c>
      <c r="P3448" s="116">
        <v>9.1728280486499999E-3</v>
      </c>
      <c r="Q3448" s="116">
        <v>24.378901175597001</v>
      </c>
      <c r="R3448" s="116">
        <v>3300</v>
      </c>
      <c r="S3448" s="116" t="s">
        <v>338</v>
      </c>
      <c r="T3448" s="116">
        <v>3300</v>
      </c>
      <c r="U3448" s="116" t="s">
        <v>268</v>
      </c>
      <c r="V3448" s="116" t="s">
        <v>268</v>
      </c>
      <c r="W3448" s="116" t="s">
        <v>337</v>
      </c>
      <c r="Z3448" s="116">
        <v>0</v>
      </c>
      <c r="AA3448" s="116">
        <v>1</v>
      </c>
      <c r="AB3448" s="116">
        <v>6.8751195102610005E-2</v>
      </c>
      <c r="AC3448" s="116">
        <v>9.1728280486499999E-3</v>
      </c>
      <c r="AD3448" s="116">
        <v>172.46295641611201</v>
      </c>
      <c r="AF3448" s="116">
        <v>-1</v>
      </c>
      <c r="AG3448" s="116">
        <v>-1</v>
      </c>
      <c r="AH3448" s="116">
        <v>-1</v>
      </c>
      <c r="AI3448" s="116">
        <v>-1</v>
      </c>
      <c r="AJ3448" s="116">
        <v>0</v>
      </c>
      <c r="AM3448" s="116" t="s">
        <v>319</v>
      </c>
      <c r="AN3448" s="116">
        <v>-1</v>
      </c>
      <c r="AQ3448" s="116">
        <v>782</v>
      </c>
      <c r="AR3448" s="116" t="s">
        <v>336</v>
      </c>
      <c r="AS3448" s="116" t="s">
        <v>252</v>
      </c>
      <c r="AT3448" s="116" t="s">
        <v>268</v>
      </c>
      <c r="AV3448" s="116">
        <v>93.074368882164094</v>
      </c>
      <c r="AW3448" s="116">
        <v>0.13987263289999999</v>
      </c>
    </row>
    <row r="3449" spans="1:49" x14ac:dyDescent="0.25">
      <c r="A3449" s="127">
        <v>170000</v>
      </c>
      <c r="B3449" s="127">
        <v>660000</v>
      </c>
      <c r="C3449" s="127">
        <v>660000</v>
      </c>
      <c r="D3449" s="116" t="s">
        <v>314</v>
      </c>
      <c r="E3449" s="116" t="s">
        <v>315</v>
      </c>
      <c r="F3449" s="116" t="s">
        <v>316</v>
      </c>
      <c r="G3449" s="116" t="s">
        <v>317</v>
      </c>
      <c r="H3449" s="116">
        <v>0.36</v>
      </c>
      <c r="I3449" s="116">
        <v>0.57999999999999996</v>
      </c>
      <c r="J3449" s="116" t="s">
        <v>330</v>
      </c>
      <c r="K3449" s="116">
        <v>0.28626935871944997</v>
      </c>
      <c r="L3449" s="116">
        <v>0</v>
      </c>
      <c r="M3449" s="116">
        <v>0</v>
      </c>
      <c r="N3449" s="116">
        <v>0</v>
      </c>
      <c r="O3449" s="116">
        <v>0</v>
      </c>
      <c r="P3449" s="116">
        <v>0</v>
      </c>
      <c r="Q3449" s="116">
        <v>0</v>
      </c>
      <c r="R3449" s="116">
        <v>5410</v>
      </c>
      <c r="S3449" s="116" t="s">
        <v>339</v>
      </c>
      <c r="T3449" s="116">
        <v>5410</v>
      </c>
      <c r="U3449" s="116" t="s">
        <v>268</v>
      </c>
      <c r="V3449" s="116" t="s">
        <v>268</v>
      </c>
      <c r="Y3449" s="116" t="s">
        <v>330</v>
      </c>
      <c r="Z3449" s="116">
        <v>0</v>
      </c>
      <c r="AA3449" s="116">
        <v>1</v>
      </c>
      <c r="AB3449" s="116">
        <v>0</v>
      </c>
      <c r="AC3449" s="116">
        <v>0</v>
      </c>
      <c r="AD3449" s="116">
        <v>0</v>
      </c>
      <c r="AF3449" s="116">
        <v>-1</v>
      </c>
      <c r="AG3449" s="116">
        <v>-1</v>
      </c>
      <c r="AH3449" s="116">
        <v>-1</v>
      </c>
      <c r="AI3449" s="116">
        <v>-1</v>
      </c>
      <c r="AJ3449" s="116">
        <v>0</v>
      </c>
      <c r="AM3449" s="116" t="s">
        <v>319</v>
      </c>
      <c r="AN3449" s="116">
        <v>-1</v>
      </c>
      <c r="AQ3449" s="116">
        <v>782</v>
      </c>
      <c r="AR3449" s="116" t="s">
        <v>336</v>
      </c>
      <c r="AS3449" s="116" t="s">
        <v>252</v>
      </c>
      <c r="AT3449" s="116" t="s">
        <v>268</v>
      </c>
      <c r="AV3449" s="116">
        <v>148.49395657165701</v>
      </c>
      <c r="AW3449" s="116">
        <v>0</v>
      </c>
    </row>
    <row r="3450" spans="1:49" x14ac:dyDescent="0.25">
      <c r="A3450" s="127">
        <v>170000</v>
      </c>
      <c r="B3450" s="127">
        <v>660000</v>
      </c>
      <c r="C3450" s="127">
        <v>660000</v>
      </c>
      <c r="D3450" s="116" t="s">
        <v>314</v>
      </c>
      <c r="E3450" s="116" t="s">
        <v>315</v>
      </c>
      <c r="F3450" s="116" t="s">
        <v>316</v>
      </c>
      <c r="G3450" s="116" t="s">
        <v>317</v>
      </c>
      <c r="H3450" s="116">
        <v>0.36</v>
      </c>
      <c r="I3450" s="116">
        <v>0.57999999999999996</v>
      </c>
      <c r="J3450" s="116" t="s">
        <v>330</v>
      </c>
      <c r="K3450" s="116">
        <v>6.5118123196999998E-4</v>
      </c>
      <c r="L3450" s="116">
        <v>2934.60585192491</v>
      </c>
      <c r="M3450" s="116">
        <v>5.9170763851230799</v>
      </c>
      <c r="N3450" s="116">
        <v>0.82274125809061005</v>
      </c>
      <c r="O3450" s="116">
        <v>3.85308909015E-3</v>
      </c>
      <c r="P3450" s="116">
        <v>5.3575366603999999E-4</v>
      </c>
      <c r="Q3450" s="116">
        <v>1.9109602540175099</v>
      </c>
      <c r="R3450" s="116">
        <v>5410</v>
      </c>
      <c r="S3450" s="116" t="s">
        <v>339</v>
      </c>
      <c r="T3450" s="116">
        <v>5410</v>
      </c>
      <c r="U3450" s="116" t="s">
        <v>268</v>
      </c>
      <c r="V3450" s="116" t="s">
        <v>268</v>
      </c>
      <c r="Y3450" s="116" t="s">
        <v>330</v>
      </c>
      <c r="Z3450" s="116">
        <v>0</v>
      </c>
      <c r="AA3450" s="116">
        <v>1</v>
      </c>
      <c r="AB3450" s="116">
        <v>3.85308909015E-3</v>
      </c>
      <c r="AC3450" s="116">
        <v>5.3575366603999999E-4</v>
      </c>
      <c r="AD3450" s="116">
        <v>1.91096025401826</v>
      </c>
      <c r="AF3450" s="116">
        <v>-1</v>
      </c>
      <c r="AG3450" s="116">
        <v>-1</v>
      </c>
      <c r="AH3450" s="116">
        <v>-1</v>
      </c>
      <c r="AI3450" s="116">
        <v>-1</v>
      </c>
      <c r="AJ3450" s="116">
        <v>0</v>
      </c>
      <c r="AM3450" s="116" t="s">
        <v>319</v>
      </c>
      <c r="AN3450" s="116">
        <v>-1</v>
      </c>
      <c r="AQ3450" s="116">
        <v>782</v>
      </c>
      <c r="AR3450" s="116" t="s">
        <v>336</v>
      </c>
      <c r="AS3450" s="116" t="s">
        <v>252</v>
      </c>
      <c r="AT3450" s="116" t="s">
        <v>268</v>
      </c>
      <c r="AV3450" s="116">
        <v>11.427676211753999</v>
      </c>
      <c r="AW3450" s="116">
        <v>1.5498460999999999E-3</v>
      </c>
    </row>
    <row r="3451" spans="1:49" x14ac:dyDescent="0.25">
      <c r="A3451" s="127">
        <v>170000</v>
      </c>
      <c r="B3451" s="127">
        <v>660000</v>
      </c>
      <c r="C3451" s="127">
        <v>660000</v>
      </c>
      <c r="D3451" s="116" t="s">
        <v>314</v>
      </c>
      <c r="E3451" s="116" t="s">
        <v>315</v>
      </c>
      <c r="F3451" s="116" t="s">
        <v>316</v>
      </c>
      <c r="G3451" s="116" t="s">
        <v>317</v>
      </c>
      <c r="H3451" s="116">
        <v>0.36</v>
      </c>
      <c r="I3451" s="116">
        <v>0.57999999999999996</v>
      </c>
      <c r="J3451" s="116" t="s">
        <v>268</v>
      </c>
      <c r="K3451" s="116">
        <v>3.4264775782999999E-4</v>
      </c>
      <c r="L3451" s="116">
        <v>2934.60585192491</v>
      </c>
      <c r="M3451" s="116">
        <v>5.9170763851230799</v>
      </c>
      <c r="N3451" s="116">
        <v>0.82274125809061005</v>
      </c>
      <c r="O3451" s="116">
        <v>2.0274729563100002E-3</v>
      </c>
      <c r="P3451" s="116">
        <v>2.8191044736000003E-4</v>
      </c>
      <c r="Q3451" s="116">
        <v>1.0055361153003399</v>
      </c>
      <c r="R3451" s="116">
        <v>1840</v>
      </c>
      <c r="S3451" s="116" t="s">
        <v>341</v>
      </c>
      <c r="T3451" s="116">
        <v>1840</v>
      </c>
      <c r="U3451" s="116" t="s">
        <v>268</v>
      </c>
      <c r="V3451" s="116" t="s">
        <v>268</v>
      </c>
      <c r="Z3451" s="116">
        <v>0</v>
      </c>
      <c r="AA3451" s="116">
        <v>1</v>
      </c>
      <c r="AB3451" s="116">
        <v>2.0274729563100002E-3</v>
      </c>
      <c r="AC3451" s="116">
        <v>2.8191044736000003E-4</v>
      </c>
      <c r="AD3451" s="116">
        <v>1.00553611530108</v>
      </c>
      <c r="AF3451" s="116">
        <v>-1</v>
      </c>
      <c r="AG3451" s="116">
        <v>-1</v>
      </c>
      <c r="AH3451" s="116">
        <v>-1</v>
      </c>
      <c r="AI3451" s="116">
        <v>-1</v>
      </c>
      <c r="AJ3451" s="116">
        <v>0</v>
      </c>
      <c r="AM3451" s="116" t="s">
        <v>319</v>
      </c>
      <c r="AN3451" s="116">
        <v>-1</v>
      </c>
      <c r="AQ3451" s="116">
        <v>782</v>
      </c>
      <c r="AR3451" s="116" t="s">
        <v>336</v>
      </c>
      <c r="AS3451" s="116" t="s">
        <v>252</v>
      </c>
      <c r="AT3451" s="116" t="s">
        <v>268</v>
      </c>
      <c r="AV3451" s="116">
        <v>8.4846660515955605</v>
      </c>
      <c r="AW3451" s="116">
        <v>8.1552000000000003E-4</v>
      </c>
    </row>
    <row r="3452" spans="1:49" x14ac:dyDescent="0.25">
      <c r="A3452" s="127">
        <v>170000</v>
      </c>
      <c r="B3452" s="127">
        <v>660000</v>
      </c>
      <c r="C3452" s="127">
        <v>660000</v>
      </c>
      <c r="D3452" s="116" t="s">
        <v>314</v>
      </c>
      <c r="E3452" s="116" t="s">
        <v>315</v>
      </c>
      <c r="F3452" s="116" t="s">
        <v>316</v>
      </c>
      <c r="G3452" s="116" t="s">
        <v>317</v>
      </c>
      <c r="H3452" s="116">
        <v>0.36</v>
      </c>
      <c r="I3452" s="116">
        <v>0.57999999999999996</v>
      </c>
      <c r="J3452" s="116" t="s">
        <v>326</v>
      </c>
      <c r="K3452" s="116">
        <v>3.4730400973E-4</v>
      </c>
      <c r="L3452" s="116">
        <v>2934.60585192491</v>
      </c>
      <c r="M3452" s="116">
        <v>5.9170763851230799</v>
      </c>
      <c r="N3452" s="116">
        <v>0.82274125809061005</v>
      </c>
      <c r="O3452" s="116">
        <v>2.05502435443E-3</v>
      </c>
      <c r="P3452" s="116">
        <v>2.8574133789999997E-4</v>
      </c>
      <c r="Q3452" s="116">
        <v>1.0192003793506399</v>
      </c>
      <c r="R3452" s="116">
        <v>1840</v>
      </c>
      <c r="S3452" s="116" t="s">
        <v>341</v>
      </c>
      <c r="T3452" s="116">
        <v>1840</v>
      </c>
      <c r="U3452" s="116" t="s">
        <v>342</v>
      </c>
      <c r="V3452" s="116" t="s">
        <v>326</v>
      </c>
      <c r="Z3452" s="116">
        <v>0</v>
      </c>
      <c r="AA3452" s="116">
        <v>1</v>
      </c>
      <c r="AB3452" s="116">
        <v>2.05502435443E-3</v>
      </c>
      <c r="AC3452" s="116">
        <v>2.8574133789999997E-4</v>
      </c>
      <c r="AD3452" s="116">
        <v>20.750552268297199</v>
      </c>
      <c r="AF3452" s="116">
        <v>-1</v>
      </c>
      <c r="AG3452" s="116">
        <v>-1</v>
      </c>
      <c r="AH3452" s="116">
        <v>-1</v>
      </c>
      <c r="AI3452" s="116">
        <v>-1</v>
      </c>
      <c r="AJ3452" s="116">
        <v>0</v>
      </c>
      <c r="AM3452" s="116" t="s">
        <v>319</v>
      </c>
      <c r="AN3452" s="116">
        <v>-1</v>
      </c>
      <c r="AQ3452" s="116">
        <v>782</v>
      </c>
      <c r="AR3452" s="116" t="s">
        <v>336</v>
      </c>
      <c r="AS3452" s="116" t="s">
        <v>252</v>
      </c>
      <c r="AT3452" s="116" t="s">
        <v>268</v>
      </c>
      <c r="AV3452" s="116">
        <v>8.9888057530260603</v>
      </c>
      <c r="AW3452" s="116">
        <v>1.6829320599999999E-2</v>
      </c>
    </row>
    <row r="3453" spans="1:49" x14ac:dyDescent="0.25">
      <c r="A3453" s="127">
        <v>170000</v>
      </c>
      <c r="B3453" s="127">
        <v>660000</v>
      </c>
      <c r="C3453" s="127">
        <v>660000</v>
      </c>
      <c r="D3453" s="116" t="s">
        <v>314</v>
      </c>
      <c r="E3453" s="116" t="s">
        <v>315</v>
      </c>
      <c r="F3453" s="116" t="s">
        <v>316</v>
      </c>
      <c r="G3453" s="116" t="s">
        <v>317</v>
      </c>
      <c r="H3453" s="116">
        <v>0.36</v>
      </c>
      <c r="I3453" s="116">
        <v>0.57999999999999996</v>
      </c>
      <c r="J3453" s="116" t="s">
        <v>330</v>
      </c>
      <c r="K3453" s="116">
        <v>5.8343283382420001E-2</v>
      </c>
      <c r="L3453" s="116">
        <v>2934.60585192491</v>
      </c>
      <c r="M3453" s="116">
        <v>5.9170763851230799</v>
      </c>
      <c r="N3453" s="116">
        <v>0.82274125809061005</v>
      </c>
      <c r="O3453" s="116">
        <v>0.34522166433269003</v>
      </c>
      <c r="P3453" s="116">
        <v>4.8001426371190002E-2</v>
      </c>
      <c r="Q3453" s="116">
        <v>171.21454083458099</v>
      </c>
      <c r="R3453" s="116">
        <v>5410</v>
      </c>
      <c r="S3453" s="116" t="s">
        <v>339</v>
      </c>
      <c r="T3453" s="116">
        <v>5410</v>
      </c>
      <c r="U3453" s="116" t="s">
        <v>268</v>
      </c>
      <c r="V3453" s="116" t="s">
        <v>268</v>
      </c>
      <c r="Y3453" s="116" t="s">
        <v>330</v>
      </c>
      <c r="Z3453" s="116">
        <v>0</v>
      </c>
      <c r="AA3453" s="116">
        <v>1</v>
      </c>
      <c r="AB3453" s="116">
        <v>0.34522166433269003</v>
      </c>
      <c r="AC3453" s="116">
        <v>4.8001426371190002E-2</v>
      </c>
      <c r="AD3453" s="116">
        <v>431.02956475466101</v>
      </c>
      <c r="AF3453" s="116">
        <v>-1</v>
      </c>
      <c r="AG3453" s="116">
        <v>-1</v>
      </c>
      <c r="AH3453" s="116">
        <v>-1</v>
      </c>
      <c r="AI3453" s="116">
        <v>-1</v>
      </c>
      <c r="AJ3453" s="116">
        <v>0</v>
      </c>
      <c r="AM3453" s="116" t="s">
        <v>319</v>
      </c>
      <c r="AN3453" s="116">
        <v>-1</v>
      </c>
      <c r="AQ3453" s="116">
        <v>782</v>
      </c>
      <c r="AR3453" s="116" t="s">
        <v>336</v>
      </c>
      <c r="AS3453" s="116" t="s">
        <v>252</v>
      </c>
      <c r="AT3453" s="116" t="s">
        <v>268</v>
      </c>
      <c r="AV3453" s="116">
        <v>104.786699131264</v>
      </c>
      <c r="AW3453" s="116">
        <v>0.3495779114</v>
      </c>
    </row>
    <row r="3454" spans="1:49" x14ac:dyDescent="0.25">
      <c r="A3454" s="127">
        <v>170000</v>
      </c>
      <c r="B3454" s="127">
        <v>660000</v>
      </c>
      <c r="C3454" s="127">
        <v>660000</v>
      </c>
      <c r="D3454" s="116" t="s">
        <v>314</v>
      </c>
      <c r="E3454" s="116" t="s">
        <v>315</v>
      </c>
      <c r="F3454" s="116" t="s">
        <v>316</v>
      </c>
      <c r="G3454" s="116" t="s">
        <v>317</v>
      </c>
      <c r="H3454" s="116">
        <v>0.36</v>
      </c>
      <c r="I3454" s="116">
        <v>0.57999999999999996</v>
      </c>
      <c r="J3454" s="116" t="s">
        <v>330</v>
      </c>
      <c r="K3454" s="116">
        <v>7.6045147807000002E-4</v>
      </c>
      <c r="L3454" s="116">
        <v>2934.60585192491</v>
      </c>
      <c r="M3454" s="116">
        <v>5.9170763851230799</v>
      </c>
      <c r="N3454" s="116">
        <v>0.82274125809061005</v>
      </c>
      <c r="O3454" s="116">
        <v>4.49964948295E-3</v>
      </c>
      <c r="P3454" s="116">
        <v>6.2565480578000003E-4</v>
      </c>
      <c r="Q3454" s="116">
        <v>2.2316253576638401</v>
      </c>
      <c r="R3454" s="116">
        <v>5410</v>
      </c>
      <c r="S3454" s="116" t="s">
        <v>339</v>
      </c>
      <c r="T3454" s="116">
        <v>5410</v>
      </c>
      <c r="U3454" s="116" t="s">
        <v>342</v>
      </c>
      <c r="V3454" s="116" t="s">
        <v>326</v>
      </c>
      <c r="Y3454" s="116" t="s">
        <v>330</v>
      </c>
      <c r="Z3454" s="116">
        <v>0</v>
      </c>
      <c r="AA3454" s="116">
        <v>1</v>
      </c>
      <c r="AB3454" s="116">
        <v>4.49964948295E-3</v>
      </c>
      <c r="AC3454" s="116">
        <v>6.2565480578000003E-4</v>
      </c>
      <c r="AD3454" s="116">
        <v>34.043107797796999</v>
      </c>
      <c r="AF3454" s="116">
        <v>-1</v>
      </c>
      <c r="AG3454" s="116">
        <v>-1</v>
      </c>
      <c r="AH3454" s="116">
        <v>-1</v>
      </c>
      <c r="AI3454" s="116">
        <v>-1</v>
      </c>
      <c r="AJ3454" s="116">
        <v>0</v>
      </c>
      <c r="AM3454" s="116" t="s">
        <v>319</v>
      </c>
      <c r="AN3454" s="116">
        <v>-1</v>
      </c>
      <c r="AQ3454" s="116">
        <v>782</v>
      </c>
      <c r="AR3454" s="116" t="s">
        <v>336</v>
      </c>
      <c r="AS3454" s="116" t="s">
        <v>252</v>
      </c>
      <c r="AT3454" s="116" t="s">
        <v>268</v>
      </c>
      <c r="AV3454" s="116">
        <v>7.8638864182429602</v>
      </c>
      <c r="AW3454" s="116">
        <v>2.7609982000000002E-2</v>
      </c>
    </row>
    <row r="3455" spans="1:49" x14ac:dyDescent="0.25">
      <c r="A3455" s="127">
        <v>170000</v>
      </c>
      <c r="B3455" s="127">
        <v>660000</v>
      </c>
      <c r="C3455" s="127">
        <v>660000</v>
      </c>
      <c r="D3455" s="116" t="s">
        <v>314</v>
      </c>
      <c r="E3455" s="116" t="s">
        <v>315</v>
      </c>
      <c r="F3455" s="116" t="s">
        <v>316</v>
      </c>
      <c r="G3455" s="116" t="s">
        <v>317</v>
      </c>
      <c r="H3455" s="116">
        <v>0.36</v>
      </c>
      <c r="I3455" s="116">
        <v>0.57999999999999996</v>
      </c>
      <c r="J3455" s="116" t="s">
        <v>268</v>
      </c>
      <c r="K3455" s="116">
        <v>4.4255326706500002E-3</v>
      </c>
      <c r="L3455" s="116">
        <v>2934.60585192491</v>
      </c>
      <c r="M3455" s="116">
        <v>5.9170763851230799</v>
      </c>
      <c r="N3455" s="116">
        <v>0.82274125809061005</v>
      </c>
      <c r="O3455" s="116">
        <v>2.6186214857130002E-2</v>
      </c>
      <c r="P3455" s="116">
        <v>3.6410683171699998E-3</v>
      </c>
      <c r="Q3455" s="116">
        <v>12.9871940731949</v>
      </c>
      <c r="R3455" s="116">
        <v>1840</v>
      </c>
      <c r="S3455" s="116" t="s">
        <v>341</v>
      </c>
      <c r="T3455" s="116">
        <v>1840</v>
      </c>
      <c r="U3455" s="116" t="s">
        <v>268</v>
      </c>
      <c r="V3455" s="116" t="s">
        <v>268</v>
      </c>
      <c r="Z3455" s="116">
        <v>0</v>
      </c>
      <c r="AA3455" s="116">
        <v>1</v>
      </c>
      <c r="AB3455" s="116">
        <v>2.6186214857130002E-2</v>
      </c>
      <c r="AC3455" s="116">
        <v>3.6410683171699998E-3</v>
      </c>
      <c r="AD3455" s="116">
        <v>182.035863012855</v>
      </c>
      <c r="AF3455" s="116">
        <v>-1</v>
      </c>
      <c r="AG3455" s="116">
        <v>-1</v>
      </c>
      <c r="AH3455" s="116">
        <v>-1</v>
      </c>
      <c r="AI3455" s="116">
        <v>-1</v>
      </c>
      <c r="AJ3455" s="116">
        <v>0</v>
      </c>
      <c r="AM3455" s="116" t="s">
        <v>319</v>
      </c>
      <c r="AN3455" s="116">
        <v>-1</v>
      </c>
      <c r="AQ3455" s="116">
        <v>782</v>
      </c>
      <c r="AR3455" s="116" t="s">
        <v>336</v>
      </c>
      <c r="AS3455" s="116" t="s">
        <v>252</v>
      </c>
      <c r="AT3455" s="116" t="s">
        <v>268</v>
      </c>
      <c r="AV3455" s="116">
        <v>49.0643101711591</v>
      </c>
      <c r="AW3455" s="116">
        <v>0.14763654749999999</v>
      </c>
    </row>
    <row r="3456" spans="1:49" x14ac:dyDescent="0.25">
      <c r="A3456" s="127">
        <v>170000</v>
      </c>
      <c r="B3456" s="127">
        <v>660000</v>
      </c>
      <c r="C3456" s="127">
        <v>660000</v>
      </c>
      <c r="D3456" s="116" t="s">
        <v>314</v>
      </c>
      <c r="E3456" s="116" t="s">
        <v>315</v>
      </c>
      <c r="F3456" s="116" t="s">
        <v>316</v>
      </c>
      <c r="G3456" s="116" t="s">
        <v>317</v>
      </c>
      <c r="H3456" s="116">
        <v>0.36</v>
      </c>
      <c r="I3456" s="116">
        <v>0.57999999999999996</v>
      </c>
      <c r="J3456" s="116" t="s">
        <v>326</v>
      </c>
      <c r="K3456" s="116">
        <v>6.4700013052199998E-3</v>
      </c>
      <c r="L3456" s="116">
        <v>2934.60585192491</v>
      </c>
      <c r="M3456" s="116">
        <v>5.9170763851230799</v>
      </c>
      <c r="N3456" s="116">
        <v>0.82274125809061005</v>
      </c>
      <c r="O3456" s="116">
        <v>3.8283491934869997E-2</v>
      </c>
      <c r="P3456" s="116">
        <v>5.3231370137099996E-3</v>
      </c>
      <c r="Q3456" s="116">
        <v>18.986903692281</v>
      </c>
      <c r="R3456" s="116">
        <v>1840</v>
      </c>
      <c r="S3456" s="116" t="s">
        <v>341</v>
      </c>
      <c r="T3456" s="116">
        <v>1840</v>
      </c>
      <c r="U3456" s="116" t="s">
        <v>342</v>
      </c>
      <c r="V3456" s="116" t="s">
        <v>326</v>
      </c>
      <c r="Z3456" s="116">
        <v>0</v>
      </c>
      <c r="AA3456" s="116">
        <v>1</v>
      </c>
      <c r="AB3456" s="116">
        <v>3.8283491934869997E-2</v>
      </c>
      <c r="AC3456" s="116">
        <v>5.3231370137099996E-3</v>
      </c>
      <c r="AD3456" s="116">
        <v>1142.1167725898899</v>
      </c>
      <c r="AF3456" s="116">
        <v>-1</v>
      </c>
      <c r="AG3456" s="116">
        <v>-1</v>
      </c>
      <c r="AH3456" s="116">
        <v>-1</v>
      </c>
      <c r="AI3456" s="116">
        <v>-1</v>
      </c>
      <c r="AJ3456" s="116">
        <v>0</v>
      </c>
      <c r="AM3456" s="116" t="s">
        <v>319</v>
      </c>
      <c r="AN3456" s="116">
        <v>-1</v>
      </c>
      <c r="AQ3456" s="116">
        <v>782</v>
      </c>
      <c r="AR3456" s="116" t="s">
        <v>336</v>
      </c>
      <c r="AS3456" s="116" t="s">
        <v>252</v>
      </c>
      <c r="AT3456" s="116" t="s">
        <v>268</v>
      </c>
      <c r="AV3456" s="116">
        <v>52.918565456748297</v>
      </c>
      <c r="AW3456" s="116">
        <v>0.92629097530000004</v>
      </c>
    </row>
    <row r="3457" spans="1:49" x14ac:dyDescent="0.25">
      <c r="A3457" s="127">
        <v>170000</v>
      </c>
      <c r="B3457" s="127">
        <v>660000</v>
      </c>
      <c r="C3457" s="127">
        <v>660000</v>
      </c>
      <c r="D3457" s="116" t="s">
        <v>314</v>
      </c>
      <c r="E3457" s="116" t="s">
        <v>315</v>
      </c>
      <c r="F3457" s="116" t="s">
        <v>316</v>
      </c>
      <c r="G3457" s="116" t="s">
        <v>317</v>
      </c>
      <c r="H3457" s="116">
        <v>0.36</v>
      </c>
      <c r="I3457" s="116">
        <v>0.57999999999999996</v>
      </c>
      <c r="J3457" s="116" t="s">
        <v>330</v>
      </c>
      <c r="K3457" s="116">
        <v>8.2000007981999998E-3</v>
      </c>
      <c r="L3457" s="116">
        <v>154.997996372324</v>
      </c>
      <c r="M3457" s="116">
        <v>0.33752401409323002</v>
      </c>
      <c r="N3457" s="116">
        <v>4.480609525326E-2</v>
      </c>
      <c r="O3457" s="116">
        <v>2.7676971849700002E-3</v>
      </c>
      <c r="P3457" s="116">
        <v>3.6741001684000002E-4</v>
      </c>
      <c r="Q3457" s="116">
        <v>1.2709836939733901</v>
      </c>
      <c r="R3457" s="116">
        <v>5410</v>
      </c>
      <c r="S3457" s="116" t="s">
        <v>339</v>
      </c>
      <c r="T3457" s="116">
        <v>5410</v>
      </c>
      <c r="U3457" s="116" t="s">
        <v>268</v>
      </c>
      <c r="V3457" s="116" t="s">
        <v>268</v>
      </c>
      <c r="Y3457" s="116" t="s">
        <v>330</v>
      </c>
      <c r="Z3457" s="116">
        <v>0</v>
      </c>
      <c r="AA3457" s="116">
        <v>1</v>
      </c>
      <c r="AB3457" s="116">
        <v>2.7676971849700002E-3</v>
      </c>
      <c r="AC3457" s="116">
        <v>3.6741001684000002E-4</v>
      </c>
      <c r="AD3457" s="116">
        <v>1.2709836939734001</v>
      </c>
      <c r="AF3457" s="116">
        <v>-1</v>
      </c>
      <c r="AG3457" s="116">
        <v>-1</v>
      </c>
      <c r="AH3457" s="116">
        <v>-1</v>
      </c>
      <c r="AI3457" s="116">
        <v>-1</v>
      </c>
      <c r="AJ3457" s="116">
        <v>0</v>
      </c>
      <c r="AM3457" s="116" t="s">
        <v>319</v>
      </c>
      <c r="AN3457" s="116">
        <v>-1</v>
      </c>
      <c r="AQ3457" s="116">
        <v>782</v>
      </c>
      <c r="AR3457" s="116" t="s">
        <v>336</v>
      </c>
      <c r="AS3457" s="116" t="s">
        <v>252</v>
      </c>
      <c r="AT3457" s="116" t="s">
        <v>268</v>
      </c>
      <c r="AV3457" s="116">
        <v>34.376706899789603</v>
      </c>
      <c r="AW3457" s="116">
        <v>1.0308059E-3</v>
      </c>
    </row>
    <row r="3458" spans="1:49" x14ac:dyDescent="0.25">
      <c r="A3458" s="127">
        <v>170000</v>
      </c>
      <c r="B3458" s="127">
        <v>660000</v>
      </c>
      <c r="C3458" s="127">
        <v>660000</v>
      </c>
      <c r="D3458" s="116" t="s">
        <v>314</v>
      </c>
      <c r="E3458" s="116" t="s">
        <v>315</v>
      </c>
      <c r="F3458" s="116" t="s">
        <v>316</v>
      </c>
      <c r="G3458" s="116" t="s">
        <v>317</v>
      </c>
      <c r="H3458" s="116">
        <v>0.36</v>
      </c>
      <c r="I3458" s="116">
        <v>0.57999999999999996</v>
      </c>
      <c r="J3458" s="116" t="s">
        <v>330</v>
      </c>
      <c r="K3458" s="116">
        <v>1.171015845009E-2</v>
      </c>
      <c r="L3458" s="116">
        <v>154.997996372324</v>
      </c>
      <c r="M3458" s="116">
        <v>0.33752401409323002</v>
      </c>
      <c r="N3458" s="116">
        <v>4.480609525326E-2</v>
      </c>
      <c r="O3458" s="116">
        <v>3.9524596857399997E-3</v>
      </c>
      <c r="P3458" s="116">
        <v>5.2468647493999999E-4</v>
      </c>
      <c r="Q3458" s="116">
        <v>1.81505109696748</v>
      </c>
      <c r="R3458" s="116">
        <v>1750</v>
      </c>
      <c r="S3458" s="116" t="s">
        <v>321</v>
      </c>
      <c r="T3458" s="116">
        <v>3000</v>
      </c>
      <c r="U3458" s="116" t="s">
        <v>268</v>
      </c>
      <c r="V3458" s="116" t="s">
        <v>268</v>
      </c>
      <c r="Z3458" s="116">
        <v>0</v>
      </c>
      <c r="AA3458" s="116">
        <v>1</v>
      </c>
      <c r="AB3458" s="116">
        <v>3.9524596857399997E-3</v>
      </c>
      <c r="AC3458" s="116">
        <v>5.2468647493999999E-4</v>
      </c>
      <c r="AD3458" s="116">
        <v>7.2687163612108003</v>
      </c>
      <c r="AF3458" s="116">
        <v>-1</v>
      </c>
      <c r="AG3458" s="116">
        <v>-1</v>
      </c>
      <c r="AH3458" s="116">
        <v>-1</v>
      </c>
      <c r="AI3458" s="116">
        <v>-1</v>
      </c>
      <c r="AJ3458" s="116">
        <v>0</v>
      </c>
      <c r="AM3458" s="116" t="s">
        <v>319</v>
      </c>
      <c r="AN3458" s="116">
        <v>-1</v>
      </c>
      <c r="AQ3458" s="116">
        <v>782</v>
      </c>
      <c r="AR3458" s="116" t="s">
        <v>336</v>
      </c>
      <c r="AS3458" s="116" t="s">
        <v>252</v>
      </c>
      <c r="AT3458" s="116" t="s">
        <v>268</v>
      </c>
      <c r="AV3458" s="116">
        <v>46.4952219315824</v>
      </c>
      <c r="AW3458" s="116">
        <v>5.8951471000000004E-3</v>
      </c>
    </row>
    <row r="3459" spans="1:49" x14ac:dyDescent="0.25">
      <c r="A3459" s="127">
        <v>170000</v>
      </c>
      <c r="B3459" s="127">
        <v>660000</v>
      </c>
      <c r="C3459" s="127">
        <v>660000</v>
      </c>
      <c r="D3459" s="116" t="s">
        <v>314</v>
      </c>
      <c r="E3459" s="116" t="s">
        <v>315</v>
      </c>
      <c r="F3459" s="116" t="s">
        <v>316</v>
      </c>
      <c r="G3459" s="116" t="s">
        <v>317</v>
      </c>
      <c r="H3459" s="116">
        <v>0.36</v>
      </c>
      <c r="I3459" s="116">
        <v>0.57999999999999996</v>
      </c>
      <c r="J3459" s="116" t="s">
        <v>330</v>
      </c>
      <c r="K3459" s="116">
        <v>0.26184171851058002</v>
      </c>
      <c r="L3459" s="116">
        <v>56.681012534561098</v>
      </c>
      <c r="M3459" s="116">
        <v>0.14352842691209999</v>
      </c>
      <c r="N3459" s="116">
        <v>1.8185782027590001E-2</v>
      </c>
      <c r="O3459" s="116">
        <v>3.7581729957780002E-2</v>
      </c>
      <c r="P3459" s="116">
        <v>4.7617964185599996E-3</v>
      </c>
      <c r="Q3459" s="116">
        <v>14.8414537289693</v>
      </c>
      <c r="R3459" s="116">
        <v>5120</v>
      </c>
      <c r="S3459" s="116" t="s">
        <v>335</v>
      </c>
      <c r="T3459" s="116">
        <v>5120</v>
      </c>
      <c r="U3459" s="116" t="s">
        <v>268</v>
      </c>
      <c r="V3459" s="116" t="s">
        <v>268</v>
      </c>
      <c r="Y3459" s="116" t="s">
        <v>330</v>
      </c>
      <c r="Z3459" s="116">
        <v>0</v>
      </c>
      <c r="AA3459" s="116">
        <v>1</v>
      </c>
      <c r="AB3459" s="116">
        <v>3.7581729957780002E-2</v>
      </c>
      <c r="AC3459" s="116">
        <v>4.7617964185599996E-3</v>
      </c>
      <c r="AD3459" s="116">
        <v>33.657911639763199</v>
      </c>
      <c r="AF3459" s="116">
        <v>-1</v>
      </c>
      <c r="AG3459" s="116">
        <v>-1</v>
      </c>
      <c r="AH3459" s="116">
        <v>-1</v>
      </c>
      <c r="AI3459" s="116">
        <v>-1</v>
      </c>
      <c r="AJ3459" s="116">
        <v>0</v>
      </c>
      <c r="AM3459" s="116" t="s">
        <v>319</v>
      </c>
      <c r="AN3459" s="116">
        <v>-1</v>
      </c>
      <c r="AQ3459" s="116">
        <v>782</v>
      </c>
      <c r="AR3459" s="116" t="s">
        <v>336</v>
      </c>
      <c r="AS3459" s="116" t="s">
        <v>252</v>
      </c>
      <c r="AT3459" s="116" t="s">
        <v>268</v>
      </c>
      <c r="AV3459" s="116">
        <v>134.93771175494001</v>
      </c>
      <c r="AW3459" s="116">
        <v>2.7297576399999999E-2</v>
      </c>
    </row>
    <row r="3460" spans="1:49" x14ac:dyDescent="0.25">
      <c r="A3460" s="127">
        <v>170000</v>
      </c>
      <c r="B3460" s="127">
        <v>680000</v>
      </c>
      <c r="C3460" s="127">
        <v>680000</v>
      </c>
      <c r="D3460" s="116" t="s">
        <v>314</v>
      </c>
      <c r="E3460" s="116" t="s">
        <v>315</v>
      </c>
      <c r="F3460" s="116" t="s">
        <v>316</v>
      </c>
      <c r="G3460" s="116" t="s">
        <v>317</v>
      </c>
      <c r="H3460" s="116">
        <v>0.36</v>
      </c>
      <c r="I3460" s="116">
        <v>0.57999999999999996</v>
      </c>
      <c r="J3460" s="116" t="s">
        <v>330</v>
      </c>
      <c r="K3460" s="116">
        <v>4.786414149294E-2</v>
      </c>
      <c r="L3460" s="116">
        <v>1479.2986485312999</v>
      </c>
      <c r="M3460" s="116">
        <v>3.3793888347985099</v>
      </c>
      <c r="N3460" s="116">
        <v>0.44710162676233001</v>
      </c>
      <c r="O3460" s="116">
        <v>0.16175154534847</v>
      </c>
      <c r="P3460" s="116">
        <v>2.1400135525069999E-2</v>
      </c>
      <c r="Q3460" s="116">
        <v>70.805359823623206</v>
      </c>
      <c r="R3460" s="116">
        <v>5120</v>
      </c>
      <c r="S3460" s="116" t="s">
        <v>335</v>
      </c>
      <c r="T3460" s="116">
        <v>5120</v>
      </c>
      <c r="U3460" s="116" t="s">
        <v>268</v>
      </c>
      <c r="V3460" s="116" t="s">
        <v>268</v>
      </c>
      <c r="Y3460" s="116" t="s">
        <v>330</v>
      </c>
      <c r="Z3460" s="116">
        <v>0</v>
      </c>
      <c r="AA3460" s="116">
        <v>1</v>
      </c>
      <c r="AB3460" s="116">
        <v>0.16175154534847</v>
      </c>
      <c r="AC3460" s="116">
        <v>2.1400135525069999E-2</v>
      </c>
      <c r="AD3460" s="116">
        <v>105.747652230586</v>
      </c>
      <c r="AF3460" s="116">
        <v>-1</v>
      </c>
      <c r="AG3460" s="116">
        <v>-1</v>
      </c>
      <c r="AH3460" s="116">
        <v>-1</v>
      </c>
      <c r="AI3460" s="116">
        <v>-1</v>
      </c>
      <c r="AJ3460" s="116">
        <v>0</v>
      </c>
      <c r="AM3460" s="116" t="s">
        <v>319</v>
      </c>
      <c r="AN3460" s="116">
        <v>-1</v>
      </c>
      <c r="AQ3460" s="116">
        <v>782</v>
      </c>
      <c r="AR3460" s="116" t="s">
        <v>336</v>
      </c>
      <c r="AS3460" s="116" t="s">
        <v>252</v>
      </c>
      <c r="AT3460" s="116" t="s">
        <v>268</v>
      </c>
      <c r="AV3460" s="116">
        <v>59.502653788331799</v>
      </c>
      <c r="AW3460" s="116">
        <v>8.57645192E-2</v>
      </c>
    </row>
    <row r="3461" spans="1:49" x14ac:dyDescent="0.25">
      <c r="A3461" s="127">
        <v>170000</v>
      </c>
      <c r="B3461" s="127">
        <v>680000</v>
      </c>
      <c r="C3461" s="127">
        <v>680000</v>
      </c>
      <c r="D3461" s="116" t="s">
        <v>314</v>
      </c>
      <c r="E3461" s="116" t="s">
        <v>315</v>
      </c>
      <c r="F3461" s="116" t="s">
        <v>316</v>
      </c>
      <c r="G3461" s="116" t="s">
        <v>317</v>
      </c>
      <c r="H3461" s="116">
        <v>0.36</v>
      </c>
      <c r="I3461" s="116">
        <v>0.57999999999999996</v>
      </c>
      <c r="J3461" s="116" t="s">
        <v>330</v>
      </c>
      <c r="K3461" s="116">
        <v>1.2434347639460001E-2</v>
      </c>
      <c r="L3461" s="116">
        <v>1479.2986485312999</v>
      </c>
      <c r="M3461" s="116">
        <v>3.3793888347985099</v>
      </c>
      <c r="N3461" s="116">
        <v>0.44710162676233001</v>
      </c>
      <c r="O3461" s="116">
        <v>4.2020495580820001E-2</v>
      </c>
      <c r="P3461" s="116">
        <v>5.5594170573299998E-3</v>
      </c>
      <c r="Q3461" s="116">
        <v>18.394113658433401</v>
      </c>
      <c r="R3461" s="116">
        <v>5410</v>
      </c>
      <c r="S3461" s="116" t="s">
        <v>339</v>
      </c>
      <c r="T3461" s="116">
        <v>5410</v>
      </c>
      <c r="U3461" s="116" t="s">
        <v>268</v>
      </c>
      <c r="V3461" s="116" t="s">
        <v>268</v>
      </c>
      <c r="Y3461" s="116" t="s">
        <v>330</v>
      </c>
      <c r="Z3461" s="116">
        <v>0</v>
      </c>
      <c r="AA3461" s="116">
        <v>1</v>
      </c>
      <c r="AB3461" s="116">
        <v>4.2020495580820001E-2</v>
      </c>
      <c r="AC3461" s="116">
        <v>5.5594170573299998E-3</v>
      </c>
      <c r="AD3461" s="116">
        <v>85.8006547170814</v>
      </c>
      <c r="AF3461" s="116">
        <v>-1</v>
      </c>
      <c r="AG3461" s="116">
        <v>-1</v>
      </c>
      <c r="AH3461" s="116">
        <v>-1</v>
      </c>
      <c r="AI3461" s="116">
        <v>-1</v>
      </c>
      <c r="AJ3461" s="116">
        <v>0</v>
      </c>
      <c r="AM3461" s="116" t="s">
        <v>319</v>
      </c>
      <c r="AN3461" s="116">
        <v>-1</v>
      </c>
      <c r="AQ3461" s="116">
        <v>782</v>
      </c>
      <c r="AR3461" s="116" t="s">
        <v>336</v>
      </c>
      <c r="AS3461" s="116" t="s">
        <v>252</v>
      </c>
      <c r="AT3461" s="116" t="s">
        <v>268</v>
      </c>
      <c r="AV3461" s="116">
        <v>31.553698945017501</v>
      </c>
      <c r="AW3461" s="116">
        <v>6.9586905700000007E-2</v>
      </c>
    </row>
    <row r="3462" spans="1:49" x14ac:dyDescent="0.25">
      <c r="A3462" s="127">
        <v>170000</v>
      </c>
      <c r="B3462" s="127">
        <v>680000</v>
      </c>
      <c r="C3462" s="127">
        <v>680000</v>
      </c>
      <c r="D3462" s="116" t="s">
        <v>314</v>
      </c>
      <c r="E3462" s="116" t="s">
        <v>315</v>
      </c>
      <c r="F3462" s="116" t="s">
        <v>316</v>
      </c>
      <c r="G3462" s="116" t="s">
        <v>317</v>
      </c>
      <c r="H3462" s="116">
        <v>0.36</v>
      </c>
      <c r="I3462" s="116">
        <v>0.57999999999999996</v>
      </c>
      <c r="J3462" s="116" t="s">
        <v>330</v>
      </c>
      <c r="K3462" s="116">
        <v>1.0531582903E-3</v>
      </c>
      <c r="L3462" s="116">
        <v>0</v>
      </c>
      <c r="M3462" s="116">
        <v>0</v>
      </c>
      <c r="N3462" s="116">
        <v>0</v>
      </c>
      <c r="O3462" s="116">
        <v>0</v>
      </c>
      <c r="P3462" s="116">
        <v>0</v>
      </c>
      <c r="Q3462" s="116">
        <v>0</v>
      </c>
      <c r="R3462" s="116">
        <v>5410</v>
      </c>
      <c r="S3462" s="116" t="s">
        <v>339</v>
      </c>
      <c r="T3462" s="116">
        <v>5410</v>
      </c>
      <c r="U3462" s="116" t="s">
        <v>268</v>
      </c>
      <c r="V3462" s="116" t="s">
        <v>268</v>
      </c>
      <c r="Y3462" s="116" t="s">
        <v>330</v>
      </c>
      <c r="Z3462" s="116">
        <v>0</v>
      </c>
      <c r="AA3462" s="116">
        <v>1</v>
      </c>
      <c r="AB3462" s="116">
        <v>0</v>
      </c>
      <c r="AC3462" s="116">
        <v>0</v>
      </c>
      <c r="AD3462" s="116">
        <v>0</v>
      </c>
      <c r="AF3462" s="116">
        <v>-1</v>
      </c>
      <c r="AG3462" s="116">
        <v>-1</v>
      </c>
      <c r="AH3462" s="116">
        <v>-1</v>
      </c>
      <c r="AI3462" s="116">
        <v>-1</v>
      </c>
      <c r="AJ3462" s="116">
        <v>0</v>
      </c>
      <c r="AM3462" s="116" t="s">
        <v>319</v>
      </c>
      <c r="AN3462" s="116">
        <v>-1</v>
      </c>
      <c r="AQ3462" s="116">
        <v>782</v>
      </c>
      <c r="AR3462" s="116" t="s">
        <v>336</v>
      </c>
      <c r="AS3462" s="116" t="s">
        <v>252</v>
      </c>
      <c r="AT3462" s="116" t="s">
        <v>268</v>
      </c>
      <c r="AV3462" s="116">
        <v>9.5381114222826398</v>
      </c>
      <c r="AW3462" s="116">
        <v>0</v>
      </c>
    </row>
    <row r="3463" spans="1:49" x14ac:dyDescent="0.25">
      <c r="A3463" s="127">
        <v>170000</v>
      </c>
      <c r="B3463" s="127">
        <v>680000</v>
      </c>
      <c r="C3463" s="127">
        <v>680000</v>
      </c>
      <c r="D3463" s="116" t="s">
        <v>314</v>
      </c>
      <c r="E3463" s="116" t="s">
        <v>315</v>
      </c>
      <c r="F3463" s="116" t="s">
        <v>316</v>
      </c>
      <c r="G3463" s="116" t="s">
        <v>317</v>
      </c>
      <c r="H3463" s="116">
        <v>0.36</v>
      </c>
      <c r="I3463" s="116">
        <v>0.57999999999999996</v>
      </c>
      <c r="J3463" s="116" t="s">
        <v>330</v>
      </c>
      <c r="K3463" s="116">
        <v>1.272170239364E-2</v>
      </c>
      <c r="L3463" s="116">
        <v>513.81277402988997</v>
      </c>
      <c r="M3463" s="116">
        <v>1.57915227457662</v>
      </c>
      <c r="N3463" s="116">
        <v>0.21133969145291001</v>
      </c>
      <c r="O3463" s="116">
        <v>2.0089505271409999E-2</v>
      </c>
      <c r="P3463" s="116">
        <v>2.6886006586300001E-3</v>
      </c>
      <c r="Q3463" s="116">
        <v>6.5365731972634897</v>
      </c>
      <c r="R3463" s="116">
        <v>4220</v>
      </c>
      <c r="S3463" s="116" t="s">
        <v>343</v>
      </c>
      <c r="T3463" s="116">
        <v>4220</v>
      </c>
      <c r="U3463" s="116" t="s">
        <v>268</v>
      </c>
      <c r="V3463" s="116" t="s">
        <v>268</v>
      </c>
      <c r="Y3463" s="116" t="s">
        <v>330</v>
      </c>
      <c r="Z3463" s="116">
        <v>0</v>
      </c>
      <c r="AA3463" s="116">
        <v>1</v>
      </c>
      <c r="AB3463" s="116">
        <v>2.0089505271409999E-2</v>
      </c>
      <c r="AC3463" s="116">
        <v>2.6886006586300001E-3</v>
      </c>
      <c r="AD3463" s="116">
        <v>8.1425680014937303</v>
      </c>
      <c r="AF3463" s="116">
        <v>-1</v>
      </c>
      <c r="AG3463" s="116">
        <v>-1</v>
      </c>
      <c r="AH3463" s="116">
        <v>-1</v>
      </c>
      <c r="AI3463" s="116">
        <v>-1</v>
      </c>
      <c r="AJ3463" s="116">
        <v>0</v>
      </c>
      <c r="AM3463" s="116" t="s">
        <v>319</v>
      </c>
      <c r="AN3463" s="116">
        <v>-1</v>
      </c>
      <c r="AQ3463" s="116">
        <v>782</v>
      </c>
      <c r="AR3463" s="116" t="s">
        <v>336</v>
      </c>
      <c r="AS3463" s="116" t="s">
        <v>252</v>
      </c>
      <c r="AT3463" s="116" t="s">
        <v>268</v>
      </c>
      <c r="AV3463" s="116">
        <v>118.667587119472</v>
      </c>
      <c r="AW3463" s="116">
        <v>6.6038670000000002E-3</v>
      </c>
    </row>
    <row r="3464" spans="1:49" x14ac:dyDescent="0.25">
      <c r="A3464" s="127">
        <v>170000</v>
      </c>
      <c r="B3464" s="127">
        <v>680000</v>
      </c>
      <c r="C3464" s="127">
        <v>680000</v>
      </c>
      <c r="D3464" s="116" t="s">
        <v>314</v>
      </c>
      <c r="E3464" s="116" t="s">
        <v>315</v>
      </c>
      <c r="F3464" s="116" t="s">
        <v>316</v>
      </c>
      <c r="G3464" s="116" t="s">
        <v>317</v>
      </c>
      <c r="H3464" s="116">
        <v>0.36</v>
      </c>
      <c r="I3464" s="116">
        <v>0.57999999999999996</v>
      </c>
      <c r="J3464" s="116" t="s">
        <v>330</v>
      </c>
      <c r="K3464" s="116">
        <v>0.22086562175064001</v>
      </c>
      <c r="L3464" s="116">
        <v>513.81277402988997</v>
      </c>
      <c r="M3464" s="116">
        <v>1.57915227457662</v>
      </c>
      <c r="N3464" s="116">
        <v>0.21133969145291001</v>
      </c>
      <c r="O3464" s="116">
        <v>0.34878044896331001</v>
      </c>
      <c r="P3464" s="116">
        <v>4.6677672353330001E-2</v>
      </c>
      <c r="Q3464" s="116">
        <v>113.483577799535</v>
      </c>
      <c r="R3464" s="116">
        <v>5120</v>
      </c>
      <c r="S3464" s="116" t="s">
        <v>335</v>
      </c>
      <c r="T3464" s="116">
        <v>5120</v>
      </c>
      <c r="U3464" s="116" t="s">
        <v>268</v>
      </c>
      <c r="V3464" s="116" t="s">
        <v>268</v>
      </c>
      <c r="Y3464" s="116" t="s">
        <v>330</v>
      </c>
      <c r="Z3464" s="116">
        <v>0</v>
      </c>
      <c r="AA3464" s="116">
        <v>1</v>
      </c>
      <c r="AB3464" s="116">
        <v>0.34878044896331001</v>
      </c>
      <c r="AC3464" s="116">
        <v>4.6677672353330001E-2</v>
      </c>
      <c r="AD3464" s="116">
        <v>113.483577799535</v>
      </c>
      <c r="AF3464" s="116">
        <v>-1</v>
      </c>
      <c r="AG3464" s="116">
        <v>-1</v>
      </c>
      <c r="AH3464" s="116">
        <v>-1</v>
      </c>
      <c r="AI3464" s="116">
        <v>-1</v>
      </c>
      <c r="AJ3464" s="116">
        <v>0</v>
      </c>
      <c r="AM3464" s="116" t="s">
        <v>319</v>
      </c>
      <c r="AN3464" s="116">
        <v>-1</v>
      </c>
      <c r="AQ3464" s="116">
        <v>782</v>
      </c>
      <c r="AR3464" s="116" t="s">
        <v>336</v>
      </c>
      <c r="AS3464" s="116" t="s">
        <v>252</v>
      </c>
      <c r="AT3464" s="116" t="s">
        <v>268</v>
      </c>
      <c r="AV3464" s="116">
        <v>151.27727278546899</v>
      </c>
      <c r="AW3464" s="116">
        <v>9.2038587000000005E-2</v>
      </c>
    </row>
    <row r="3465" spans="1:49" x14ac:dyDescent="0.25">
      <c r="A3465" s="127">
        <v>170000</v>
      </c>
      <c r="B3465" s="127">
        <v>680000</v>
      </c>
      <c r="C3465" s="127">
        <v>680000</v>
      </c>
      <c r="D3465" s="116" t="s">
        <v>314</v>
      </c>
      <c r="E3465" s="116" t="s">
        <v>315</v>
      </c>
      <c r="F3465" s="116" t="s">
        <v>316</v>
      </c>
      <c r="G3465" s="116" t="s">
        <v>317</v>
      </c>
      <c r="H3465" s="116">
        <v>0.36</v>
      </c>
      <c r="I3465" s="116">
        <v>0.57999999999999996</v>
      </c>
      <c r="J3465" s="116" t="s">
        <v>323</v>
      </c>
      <c r="K3465" s="116">
        <v>2.486865100176E-2</v>
      </c>
      <c r="L3465" s="116">
        <v>513.81277402988997</v>
      </c>
      <c r="M3465" s="116">
        <v>1.57915227457662</v>
      </c>
      <c r="N3465" s="116">
        <v>0.21133969145291001</v>
      </c>
      <c r="O3465" s="116">
        <v>3.927138679508E-2</v>
      </c>
      <c r="P3465" s="116">
        <v>5.2557330295599997E-3</v>
      </c>
      <c r="Q3465" s="116">
        <v>12.777830557595999</v>
      </c>
      <c r="R3465" s="116">
        <v>5120</v>
      </c>
      <c r="S3465" s="116" t="s">
        <v>335</v>
      </c>
      <c r="T3465" s="116">
        <v>5120</v>
      </c>
      <c r="U3465" s="116" t="s">
        <v>324</v>
      </c>
      <c r="V3465" s="116" t="s">
        <v>323</v>
      </c>
      <c r="Y3465" s="116" t="s">
        <v>330</v>
      </c>
      <c r="Z3465" s="116">
        <v>0</v>
      </c>
      <c r="AA3465" s="116">
        <v>1</v>
      </c>
      <c r="AB3465" s="116">
        <v>3.927138679508E-2</v>
      </c>
      <c r="AC3465" s="116">
        <v>5.2557330295599997E-3</v>
      </c>
      <c r="AD3465" s="116">
        <v>12.777830557595999</v>
      </c>
      <c r="AF3465" s="116">
        <v>-1</v>
      </c>
      <c r="AG3465" s="116">
        <v>-1</v>
      </c>
      <c r="AH3465" s="116">
        <v>-1</v>
      </c>
      <c r="AI3465" s="116">
        <v>-1</v>
      </c>
      <c r="AJ3465" s="116">
        <v>0</v>
      </c>
      <c r="AM3465" s="116" t="s">
        <v>319</v>
      </c>
      <c r="AN3465" s="116">
        <v>-1</v>
      </c>
      <c r="AQ3465" s="116">
        <v>782</v>
      </c>
      <c r="AR3465" s="116" t="s">
        <v>336</v>
      </c>
      <c r="AS3465" s="116" t="s">
        <v>252</v>
      </c>
      <c r="AT3465" s="116" t="s">
        <v>268</v>
      </c>
      <c r="AV3465" s="116">
        <v>43.209397002145501</v>
      </c>
      <c r="AW3465" s="116">
        <v>1.0363204000000001E-2</v>
      </c>
    </row>
    <row r="3466" spans="1:49" x14ac:dyDescent="0.25">
      <c r="A3466" s="127">
        <v>170000</v>
      </c>
      <c r="B3466" s="127">
        <v>680000</v>
      </c>
      <c r="C3466" s="127">
        <v>680000</v>
      </c>
      <c r="D3466" s="116" t="s">
        <v>314</v>
      </c>
      <c r="E3466" s="116" t="s">
        <v>315</v>
      </c>
      <c r="F3466" s="116" t="s">
        <v>316</v>
      </c>
      <c r="G3466" s="116" t="s">
        <v>317</v>
      </c>
      <c r="H3466" s="116">
        <v>0.36</v>
      </c>
      <c r="I3466" s="116">
        <v>0.57999999999999996</v>
      </c>
      <c r="J3466" s="116" t="s">
        <v>268</v>
      </c>
      <c r="K3466" s="116">
        <v>3.4797439466600001E-2</v>
      </c>
      <c r="L3466" s="116">
        <v>513.81277402988997</v>
      </c>
      <c r="M3466" s="116">
        <v>1.57915227457662</v>
      </c>
      <c r="N3466" s="116">
        <v>0.21133969145291001</v>
      </c>
      <c r="O3466" s="116">
        <v>5.495045568312E-2</v>
      </c>
      <c r="P3466" s="116">
        <v>7.3540801202199996E-3</v>
      </c>
      <c r="Q3466" s="116">
        <v>17.879368901471398</v>
      </c>
      <c r="R3466" s="116">
        <v>1410</v>
      </c>
      <c r="S3466" s="116" t="s">
        <v>344</v>
      </c>
      <c r="T3466" s="116">
        <v>1410</v>
      </c>
      <c r="U3466" s="116" t="s">
        <v>268</v>
      </c>
      <c r="V3466" s="116" t="s">
        <v>268</v>
      </c>
      <c r="Z3466" s="116">
        <v>0</v>
      </c>
      <c r="AA3466" s="116">
        <v>1</v>
      </c>
      <c r="AB3466" s="116">
        <v>5.495045568312E-2</v>
      </c>
      <c r="AC3466" s="116">
        <v>7.3540801202199996E-3</v>
      </c>
      <c r="AD3466" s="116">
        <v>19.394597824476001</v>
      </c>
      <c r="AF3466" s="116">
        <v>-1</v>
      </c>
      <c r="AG3466" s="116">
        <v>-1</v>
      </c>
      <c r="AH3466" s="116">
        <v>-1</v>
      </c>
      <c r="AI3466" s="116">
        <v>-1</v>
      </c>
      <c r="AJ3466" s="116">
        <v>0</v>
      </c>
      <c r="AM3466" s="116" t="s">
        <v>319</v>
      </c>
      <c r="AN3466" s="116">
        <v>-1</v>
      </c>
      <c r="AQ3466" s="116">
        <v>782</v>
      </c>
      <c r="AR3466" s="116" t="s">
        <v>336</v>
      </c>
      <c r="AS3466" s="116" t="s">
        <v>252</v>
      </c>
      <c r="AT3466" s="116" t="s">
        <v>268</v>
      </c>
      <c r="AV3466" s="116">
        <v>103.545770649685</v>
      </c>
      <c r="AW3466" s="116">
        <v>1.57296008E-2</v>
      </c>
    </row>
    <row r="3467" spans="1:49" x14ac:dyDescent="0.25">
      <c r="A3467" s="127">
        <v>170000</v>
      </c>
      <c r="B3467" s="127">
        <v>690000</v>
      </c>
      <c r="C3467" s="127">
        <v>690000</v>
      </c>
      <c r="D3467" s="116" t="s">
        <v>314</v>
      </c>
      <c r="E3467" s="116" t="s">
        <v>315</v>
      </c>
      <c r="F3467" s="116" t="s">
        <v>316</v>
      </c>
      <c r="G3467" s="116" t="s">
        <v>317</v>
      </c>
      <c r="H3467" s="116">
        <v>0.36</v>
      </c>
      <c r="I3467" s="116">
        <v>0.57999999999999996</v>
      </c>
      <c r="J3467" s="116" t="s">
        <v>330</v>
      </c>
      <c r="K3467" s="116">
        <v>0.23158103356258</v>
      </c>
      <c r="L3467" s="116">
        <v>0</v>
      </c>
      <c r="M3467" s="116">
        <v>0</v>
      </c>
      <c r="N3467" s="116">
        <v>0</v>
      </c>
      <c r="O3467" s="116">
        <v>0</v>
      </c>
      <c r="P3467" s="116">
        <v>0</v>
      </c>
      <c r="Q3467" s="116">
        <v>0</v>
      </c>
      <c r="R3467" s="116">
        <v>5410</v>
      </c>
      <c r="S3467" s="116" t="s">
        <v>339</v>
      </c>
      <c r="T3467" s="116">
        <v>5410</v>
      </c>
      <c r="U3467" s="116" t="s">
        <v>268</v>
      </c>
      <c r="V3467" s="116" t="s">
        <v>268</v>
      </c>
      <c r="Y3467" s="116" t="s">
        <v>330</v>
      </c>
      <c r="Z3467" s="116">
        <v>0</v>
      </c>
      <c r="AA3467" s="116">
        <v>1</v>
      </c>
      <c r="AB3467" s="116">
        <v>0</v>
      </c>
      <c r="AC3467" s="116">
        <v>0</v>
      </c>
      <c r="AD3467" s="116">
        <v>0</v>
      </c>
      <c r="AF3467" s="116">
        <v>-1</v>
      </c>
      <c r="AG3467" s="116">
        <v>-1</v>
      </c>
      <c r="AH3467" s="116">
        <v>-1</v>
      </c>
      <c r="AI3467" s="116">
        <v>-1</v>
      </c>
      <c r="AJ3467" s="116">
        <v>0</v>
      </c>
      <c r="AM3467" s="116" t="s">
        <v>319</v>
      </c>
      <c r="AN3467" s="116">
        <v>-1</v>
      </c>
      <c r="AQ3467" s="116">
        <v>782</v>
      </c>
      <c r="AR3467" s="116" t="s">
        <v>336</v>
      </c>
      <c r="AS3467" s="116" t="s">
        <v>252</v>
      </c>
      <c r="AT3467" s="116" t="s">
        <v>268</v>
      </c>
      <c r="AV3467" s="116">
        <v>124.558689084165</v>
      </c>
      <c r="AW3467" s="116">
        <v>0</v>
      </c>
    </row>
    <row r="3468" spans="1:49" x14ac:dyDescent="0.25">
      <c r="A3468" s="127">
        <v>170000</v>
      </c>
      <c r="B3468" s="127">
        <v>690000</v>
      </c>
      <c r="C3468" s="127">
        <v>690000</v>
      </c>
      <c r="D3468" s="116" t="s">
        <v>314</v>
      </c>
      <c r="E3468" s="116" t="s">
        <v>315</v>
      </c>
      <c r="F3468" s="116" t="s">
        <v>316</v>
      </c>
      <c r="G3468" s="116" t="s">
        <v>317</v>
      </c>
      <c r="H3468" s="116">
        <v>0.36</v>
      </c>
      <c r="I3468" s="116">
        <v>0.57999999999999996</v>
      </c>
      <c r="J3468" s="116" t="s">
        <v>330</v>
      </c>
      <c r="K3468" s="116">
        <v>0.16475053502573</v>
      </c>
      <c r="L3468" s="116">
        <v>0</v>
      </c>
      <c r="M3468" s="116">
        <v>0</v>
      </c>
      <c r="N3468" s="116">
        <v>0</v>
      </c>
      <c r="O3468" s="116">
        <v>0</v>
      </c>
      <c r="P3468" s="116">
        <v>0</v>
      </c>
      <c r="Q3468" s="116">
        <v>0</v>
      </c>
      <c r="R3468" s="116">
        <v>5410</v>
      </c>
      <c r="S3468" s="116" t="s">
        <v>339</v>
      </c>
      <c r="T3468" s="116">
        <v>5410</v>
      </c>
      <c r="U3468" s="116" t="s">
        <v>268</v>
      </c>
      <c r="V3468" s="116" t="s">
        <v>268</v>
      </c>
      <c r="Y3468" s="116" t="s">
        <v>330</v>
      </c>
      <c r="Z3468" s="116">
        <v>0</v>
      </c>
      <c r="AA3468" s="116">
        <v>1</v>
      </c>
      <c r="AB3468" s="116">
        <v>0</v>
      </c>
      <c r="AC3468" s="116">
        <v>0</v>
      </c>
      <c r="AD3468" s="116">
        <v>0</v>
      </c>
      <c r="AF3468" s="116">
        <v>-1</v>
      </c>
      <c r="AG3468" s="116">
        <v>-1</v>
      </c>
      <c r="AH3468" s="116">
        <v>-1</v>
      </c>
      <c r="AI3468" s="116">
        <v>-1</v>
      </c>
      <c r="AJ3468" s="116">
        <v>0</v>
      </c>
      <c r="AM3468" s="116" t="s">
        <v>319</v>
      </c>
      <c r="AN3468" s="116">
        <v>-1</v>
      </c>
      <c r="AQ3468" s="116">
        <v>782</v>
      </c>
      <c r="AR3468" s="116" t="s">
        <v>336</v>
      </c>
      <c r="AS3468" s="116" t="s">
        <v>252</v>
      </c>
      <c r="AT3468" s="116" t="s">
        <v>268</v>
      </c>
      <c r="AV3468" s="116">
        <v>112.09381982812199</v>
      </c>
      <c r="AW3468" s="116">
        <v>0</v>
      </c>
    </row>
    <row r="3469" spans="1:49" x14ac:dyDescent="0.25">
      <c r="A3469" s="127">
        <v>170000</v>
      </c>
      <c r="B3469" s="127">
        <v>700000</v>
      </c>
      <c r="C3469" s="127">
        <v>700000</v>
      </c>
      <c r="D3469" s="116" t="s">
        <v>314</v>
      </c>
      <c r="E3469" s="116" t="s">
        <v>315</v>
      </c>
      <c r="F3469" s="116" t="s">
        <v>316</v>
      </c>
      <c r="G3469" s="116" t="s">
        <v>317</v>
      </c>
      <c r="H3469" s="116">
        <v>0.36</v>
      </c>
      <c r="I3469" s="116">
        <v>0.57999999999999996</v>
      </c>
      <c r="J3469" s="116" t="s">
        <v>330</v>
      </c>
      <c r="K3469" s="116">
        <v>0.24916220461069</v>
      </c>
      <c r="L3469" s="116">
        <v>42.057460354132097</v>
      </c>
      <c r="M3469" s="116">
        <v>0.11093531743056</v>
      </c>
      <c r="N3469" s="116">
        <v>1.0931114702720001E-2</v>
      </c>
      <c r="O3469" s="116">
        <v>2.7640888260180001E-2</v>
      </c>
      <c r="P3469" s="116">
        <v>2.7236206381800001E-3</v>
      </c>
      <c r="Q3469" s="116">
        <v>10.479129542162401</v>
      </c>
      <c r="R3469" s="116">
        <v>5120</v>
      </c>
      <c r="S3469" s="116" t="s">
        <v>335</v>
      </c>
      <c r="T3469" s="116">
        <v>5120</v>
      </c>
      <c r="U3469" s="116" t="s">
        <v>268</v>
      </c>
      <c r="V3469" s="116" t="s">
        <v>268</v>
      </c>
      <c r="Y3469" s="116" t="s">
        <v>330</v>
      </c>
      <c r="Z3469" s="116">
        <v>0</v>
      </c>
      <c r="AA3469" s="116">
        <v>1</v>
      </c>
      <c r="AB3469" s="116">
        <v>2.7640888260180001E-2</v>
      </c>
      <c r="AC3469" s="116">
        <v>2.7236206381800001E-3</v>
      </c>
      <c r="AD3469" s="116">
        <v>10.482372406913299</v>
      </c>
      <c r="AF3469" s="116">
        <v>-1</v>
      </c>
      <c r="AG3469" s="116">
        <v>-1</v>
      </c>
      <c r="AH3469" s="116">
        <v>-1</v>
      </c>
      <c r="AI3469" s="116">
        <v>-1</v>
      </c>
      <c r="AJ3469" s="116">
        <v>0</v>
      </c>
      <c r="AM3469" s="116" t="s">
        <v>319</v>
      </c>
      <c r="AN3469" s="116">
        <v>-1</v>
      </c>
      <c r="AQ3469" s="116">
        <v>782</v>
      </c>
      <c r="AR3469" s="116" t="s">
        <v>336</v>
      </c>
      <c r="AS3469" s="116" t="s">
        <v>252</v>
      </c>
      <c r="AT3469" s="116" t="s">
        <v>268</v>
      </c>
      <c r="AV3469" s="116">
        <v>166.76826098463701</v>
      </c>
      <c r="AW3469" s="116">
        <v>8.5015186000000006E-3</v>
      </c>
    </row>
    <row r="3470" spans="1:49" x14ac:dyDescent="0.25">
      <c r="A3470" s="127">
        <v>170000</v>
      </c>
      <c r="B3470" s="127">
        <v>700000</v>
      </c>
      <c r="C3470" s="127">
        <v>700000</v>
      </c>
      <c r="D3470" s="116" t="s">
        <v>314</v>
      </c>
      <c r="E3470" s="116" t="s">
        <v>315</v>
      </c>
      <c r="F3470" s="116" t="s">
        <v>316</v>
      </c>
      <c r="G3470" s="116" t="s">
        <v>317</v>
      </c>
      <c r="H3470" s="116">
        <v>0.36</v>
      </c>
      <c r="I3470" s="116">
        <v>0.57999999999999996</v>
      </c>
      <c r="J3470" s="116" t="s">
        <v>323</v>
      </c>
      <c r="K3470" s="116">
        <v>0.33350867486116997</v>
      </c>
      <c r="L3470" s="116">
        <v>42.057460354132097</v>
      </c>
      <c r="M3470" s="116">
        <v>0.11093531743056</v>
      </c>
      <c r="N3470" s="116">
        <v>1.0931114702720001E-2</v>
      </c>
      <c r="O3470" s="116">
        <v>3.6997890711570003E-2</v>
      </c>
      <c r="P3470" s="116">
        <v>3.6456215792600001E-3</v>
      </c>
      <c r="Q3470" s="116">
        <v>14.026527870733</v>
      </c>
      <c r="R3470" s="116">
        <v>5120</v>
      </c>
      <c r="S3470" s="116" t="s">
        <v>335</v>
      </c>
      <c r="T3470" s="116">
        <v>5120</v>
      </c>
      <c r="U3470" s="116" t="s">
        <v>324</v>
      </c>
      <c r="V3470" s="116" t="s">
        <v>323</v>
      </c>
      <c r="Y3470" s="116" t="s">
        <v>330</v>
      </c>
      <c r="Z3470" s="116">
        <v>0</v>
      </c>
      <c r="AA3470" s="116">
        <v>1</v>
      </c>
      <c r="AB3470" s="116">
        <v>3.6997890711570003E-2</v>
      </c>
      <c r="AC3470" s="116">
        <v>3.6456215792600001E-3</v>
      </c>
      <c r="AD3470" s="116">
        <v>14.2491193013553</v>
      </c>
      <c r="AF3470" s="116">
        <v>-1</v>
      </c>
      <c r="AG3470" s="116">
        <v>-1</v>
      </c>
      <c r="AH3470" s="116">
        <v>-1</v>
      </c>
      <c r="AI3470" s="116">
        <v>-1</v>
      </c>
      <c r="AJ3470" s="116">
        <v>0</v>
      </c>
      <c r="AM3470" s="116" t="s">
        <v>319</v>
      </c>
      <c r="AN3470" s="116">
        <v>-1</v>
      </c>
      <c r="AQ3470" s="116">
        <v>782</v>
      </c>
      <c r="AR3470" s="116" t="s">
        <v>336</v>
      </c>
      <c r="AS3470" s="116" t="s">
        <v>252</v>
      </c>
      <c r="AT3470" s="116" t="s">
        <v>268</v>
      </c>
      <c r="AV3470" s="116">
        <v>150.77302793548799</v>
      </c>
      <c r="AW3470" s="116">
        <v>1.15564633E-2</v>
      </c>
    </row>
    <row r="3471" spans="1:49" x14ac:dyDescent="0.25">
      <c r="A3471" s="127">
        <v>170000</v>
      </c>
      <c r="B3471" s="127">
        <v>700000</v>
      </c>
      <c r="C3471" s="127">
        <v>700000</v>
      </c>
      <c r="D3471" s="116" t="s">
        <v>314</v>
      </c>
      <c r="E3471" s="116" t="s">
        <v>315</v>
      </c>
      <c r="F3471" s="116" t="s">
        <v>316</v>
      </c>
      <c r="G3471" s="116" t="s">
        <v>317</v>
      </c>
      <c r="H3471" s="116">
        <v>0.36</v>
      </c>
      <c r="I3471" s="116">
        <v>0.57999999999999996</v>
      </c>
      <c r="J3471" s="116" t="s">
        <v>337</v>
      </c>
      <c r="K3471" s="116">
        <v>2.5516516581599999E-3</v>
      </c>
      <c r="L3471" s="116">
        <v>42.057460354132097</v>
      </c>
      <c r="M3471" s="116">
        <v>0.11093531743056</v>
      </c>
      <c r="N3471" s="116">
        <v>1.0931114702720001E-2</v>
      </c>
      <c r="O3471" s="116">
        <v>2.8306828667E-4</v>
      </c>
      <c r="P3471" s="116">
        <v>2.789239695E-5</v>
      </c>
      <c r="Q3471" s="116">
        <v>0.10731598845060999</v>
      </c>
      <c r="R3471" s="116">
        <v>3300</v>
      </c>
      <c r="S3471" s="116" t="s">
        <v>338</v>
      </c>
      <c r="T3471" s="116">
        <v>3300</v>
      </c>
      <c r="U3471" s="116" t="s">
        <v>268</v>
      </c>
      <c r="V3471" s="116" t="s">
        <v>268</v>
      </c>
      <c r="W3471" s="116" t="s">
        <v>337</v>
      </c>
      <c r="Z3471" s="116">
        <v>0</v>
      </c>
      <c r="AA3471" s="116">
        <v>1</v>
      </c>
      <c r="AB3471" s="116">
        <v>2.8306828667E-4</v>
      </c>
      <c r="AC3471" s="116">
        <v>2.789239695E-5</v>
      </c>
      <c r="AD3471" s="116">
        <v>1.24875500417828</v>
      </c>
      <c r="AF3471" s="116">
        <v>-1</v>
      </c>
      <c r="AG3471" s="116">
        <v>-1</v>
      </c>
      <c r="AH3471" s="116">
        <v>-1</v>
      </c>
      <c r="AI3471" s="116">
        <v>-1</v>
      </c>
      <c r="AJ3471" s="116">
        <v>0</v>
      </c>
      <c r="AM3471" s="116" t="s">
        <v>319</v>
      </c>
      <c r="AN3471" s="116">
        <v>-1</v>
      </c>
      <c r="AQ3471" s="116">
        <v>782</v>
      </c>
      <c r="AR3471" s="116" t="s">
        <v>336</v>
      </c>
      <c r="AS3471" s="116" t="s">
        <v>252</v>
      </c>
      <c r="AT3471" s="116" t="s">
        <v>268</v>
      </c>
      <c r="AV3471" s="116">
        <v>42.850263992404997</v>
      </c>
      <c r="AW3471" s="116">
        <v>1.0127777999999999E-3</v>
      </c>
    </row>
    <row r="3472" spans="1:49" x14ac:dyDescent="0.25">
      <c r="A3472" s="127">
        <v>170000</v>
      </c>
      <c r="B3472" s="127">
        <v>710000</v>
      </c>
      <c r="C3472" s="127">
        <v>710000</v>
      </c>
      <c r="D3472" s="116" t="s">
        <v>314</v>
      </c>
      <c r="E3472" s="116" t="s">
        <v>315</v>
      </c>
      <c r="F3472" s="116" t="s">
        <v>316</v>
      </c>
      <c r="G3472" s="116" t="s">
        <v>317</v>
      </c>
      <c r="H3472" s="116">
        <v>0.36</v>
      </c>
      <c r="I3472" s="116">
        <v>0.57999999999999996</v>
      </c>
      <c r="J3472" s="116" t="s">
        <v>330</v>
      </c>
      <c r="K3472" s="116">
        <v>0.46955791954096998</v>
      </c>
      <c r="L3472" s="116">
        <v>0</v>
      </c>
      <c r="M3472" s="116">
        <v>0</v>
      </c>
      <c r="N3472" s="116">
        <v>0</v>
      </c>
      <c r="O3472" s="116">
        <v>0</v>
      </c>
      <c r="P3472" s="116">
        <v>0</v>
      </c>
      <c r="Q3472" s="116">
        <v>0</v>
      </c>
      <c r="R3472" s="116">
        <v>5410</v>
      </c>
      <c r="S3472" s="116" t="s">
        <v>339</v>
      </c>
      <c r="T3472" s="116">
        <v>5410</v>
      </c>
      <c r="U3472" s="116" t="s">
        <v>268</v>
      </c>
      <c r="V3472" s="116" t="s">
        <v>268</v>
      </c>
      <c r="Y3472" s="116" t="s">
        <v>330</v>
      </c>
      <c r="Z3472" s="116">
        <v>0</v>
      </c>
      <c r="AA3472" s="116">
        <v>1</v>
      </c>
      <c r="AB3472" s="116">
        <v>0</v>
      </c>
      <c r="AC3472" s="116">
        <v>0</v>
      </c>
      <c r="AD3472" s="116">
        <v>0</v>
      </c>
      <c r="AF3472" s="116">
        <v>-1</v>
      </c>
      <c r="AG3472" s="116">
        <v>-1</v>
      </c>
      <c r="AH3472" s="116">
        <v>-1</v>
      </c>
      <c r="AI3472" s="116">
        <v>-1</v>
      </c>
      <c r="AJ3472" s="116">
        <v>0</v>
      </c>
      <c r="AM3472" s="116" t="s">
        <v>319</v>
      </c>
      <c r="AN3472" s="116">
        <v>-1</v>
      </c>
      <c r="AQ3472" s="116">
        <v>782</v>
      </c>
      <c r="AR3472" s="116" t="s">
        <v>336</v>
      </c>
      <c r="AS3472" s="116" t="s">
        <v>252</v>
      </c>
      <c r="AT3472" s="116" t="s">
        <v>268</v>
      </c>
      <c r="AV3472" s="116">
        <v>178.16365616636</v>
      </c>
      <c r="AW3472" s="116">
        <v>0</v>
      </c>
    </row>
    <row r="3473" spans="1:49" x14ac:dyDescent="0.25">
      <c r="A3473" s="127">
        <v>170000</v>
      </c>
      <c r="B3473" s="127">
        <v>710000</v>
      </c>
      <c r="C3473" s="127">
        <v>710000</v>
      </c>
      <c r="D3473" s="116" t="s">
        <v>314</v>
      </c>
      <c r="E3473" s="116" t="s">
        <v>315</v>
      </c>
      <c r="F3473" s="116" t="s">
        <v>316</v>
      </c>
      <c r="G3473" s="116" t="s">
        <v>317</v>
      </c>
      <c r="H3473" s="116">
        <v>0.36</v>
      </c>
      <c r="I3473" s="116">
        <v>0.57999999999999996</v>
      </c>
      <c r="J3473" s="116" t="s">
        <v>330</v>
      </c>
      <c r="K3473" s="116">
        <v>0.60903629858960995</v>
      </c>
      <c r="L3473" s="116">
        <v>0</v>
      </c>
      <c r="M3473" s="116">
        <v>0</v>
      </c>
      <c r="N3473" s="116">
        <v>0</v>
      </c>
      <c r="O3473" s="116">
        <v>0</v>
      </c>
      <c r="P3473" s="116">
        <v>0</v>
      </c>
      <c r="Q3473" s="116">
        <v>0</v>
      </c>
      <c r="R3473" s="116">
        <v>5410</v>
      </c>
      <c r="S3473" s="116" t="s">
        <v>339</v>
      </c>
      <c r="T3473" s="116">
        <v>5410</v>
      </c>
      <c r="U3473" s="116" t="s">
        <v>268</v>
      </c>
      <c r="V3473" s="116" t="s">
        <v>268</v>
      </c>
      <c r="Y3473" s="116" t="s">
        <v>330</v>
      </c>
      <c r="Z3473" s="116">
        <v>0</v>
      </c>
      <c r="AA3473" s="116">
        <v>1</v>
      </c>
      <c r="AB3473" s="116">
        <v>0</v>
      </c>
      <c r="AC3473" s="116">
        <v>0</v>
      </c>
      <c r="AD3473" s="116">
        <v>0</v>
      </c>
      <c r="AF3473" s="116">
        <v>-1</v>
      </c>
      <c r="AG3473" s="116">
        <v>-1</v>
      </c>
      <c r="AH3473" s="116">
        <v>-1</v>
      </c>
      <c r="AI3473" s="116">
        <v>-1</v>
      </c>
      <c r="AJ3473" s="116">
        <v>0</v>
      </c>
      <c r="AM3473" s="116" t="s">
        <v>319</v>
      </c>
      <c r="AN3473" s="116">
        <v>-1</v>
      </c>
      <c r="AQ3473" s="116">
        <v>782</v>
      </c>
      <c r="AR3473" s="116" t="s">
        <v>336</v>
      </c>
      <c r="AS3473" s="116" t="s">
        <v>252</v>
      </c>
      <c r="AT3473" s="116" t="s">
        <v>268</v>
      </c>
      <c r="AV3473" s="116">
        <v>196.08689798201701</v>
      </c>
      <c r="AW3473" s="116">
        <v>0</v>
      </c>
    </row>
    <row r="3474" spans="1:49" x14ac:dyDescent="0.25">
      <c r="A3474" s="127">
        <v>180000</v>
      </c>
      <c r="B3474" s="127">
        <v>720000</v>
      </c>
      <c r="C3474" s="127">
        <v>720000</v>
      </c>
      <c r="D3474" s="116" t="s">
        <v>314</v>
      </c>
      <c r="E3474" s="116" t="s">
        <v>315</v>
      </c>
      <c r="F3474" s="116" t="s">
        <v>316</v>
      </c>
      <c r="G3474" s="116" t="s">
        <v>317</v>
      </c>
      <c r="H3474" s="116">
        <v>0.36</v>
      </c>
      <c r="I3474" s="116">
        <v>0.57999999999999996</v>
      </c>
      <c r="J3474" s="116" t="s">
        <v>330</v>
      </c>
      <c r="K3474" s="116">
        <v>0.15300205181744</v>
      </c>
      <c r="L3474" s="116">
        <v>937.48272100168401</v>
      </c>
      <c r="M3474" s="116">
        <v>1.9453177560314301</v>
      </c>
      <c r="N3474" s="116">
        <v>0.26238947540862001</v>
      </c>
      <c r="O3474" s="116">
        <v>0.29763760810971002</v>
      </c>
      <c r="P3474" s="116">
        <v>4.014612811282E-2</v>
      </c>
      <c r="Q3474" s="116">
        <v>143.43677985665599</v>
      </c>
      <c r="R3474" s="116">
        <v>5410</v>
      </c>
      <c r="S3474" s="116" t="s">
        <v>339</v>
      </c>
      <c r="T3474" s="116">
        <v>5410</v>
      </c>
      <c r="U3474" s="116" t="s">
        <v>268</v>
      </c>
      <c r="V3474" s="116" t="s">
        <v>268</v>
      </c>
      <c r="Y3474" s="116" t="s">
        <v>330</v>
      </c>
      <c r="Z3474" s="116">
        <v>0</v>
      </c>
      <c r="AA3474" s="116">
        <v>1</v>
      </c>
      <c r="AB3474" s="116">
        <v>0.29763760810971002</v>
      </c>
      <c r="AC3474" s="116">
        <v>4.014612811282E-2</v>
      </c>
      <c r="AD3474" s="116">
        <v>143.43677985665599</v>
      </c>
      <c r="AF3474" s="116">
        <v>-1</v>
      </c>
      <c r="AG3474" s="116">
        <v>-1</v>
      </c>
      <c r="AH3474" s="116">
        <v>-1</v>
      </c>
      <c r="AI3474" s="116">
        <v>-1</v>
      </c>
      <c r="AJ3474" s="116">
        <v>0</v>
      </c>
      <c r="AM3474" s="116" t="s">
        <v>319</v>
      </c>
      <c r="AN3474" s="116">
        <v>-1</v>
      </c>
      <c r="AQ3474" s="116">
        <v>782</v>
      </c>
      <c r="AR3474" s="116" t="s">
        <v>336</v>
      </c>
      <c r="AS3474" s="116" t="s">
        <v>252</v>
      </c>
      <c r="AT3474" s="116" t="s">
        <v>268</v>
      </c>
      <c r="AV3474" s="116">
        <v>127.159453072291</v>
      </c>
      <c r="AW3474" s="116">
        <v>0.1163315327</v>
      </c>
    </row>
    <row r="3475" spans="1:49" x14ac:dyDescent="0.25">
      <c r="A3475" s="127">
        <v>180000</v>
      </c>
      <c r="B3475" s="127">
        <v>720000</v>
      </c>
      <c r="C3475" s="127">
        <v>720000</v>
      </c>
      <c r="D3475" s="116" t="s">
        <v>314</v>
      </c>
      <c r="E3475" s="116" t="s">
        <v>315</v>
      </c>
      <c r="F3475" s="116" t="s">
        <v>316</v>
      </c>
      <c r="G3475" s="116" t="s">
        <v>317</v>
      </c>
      <c r="H3475" s="116">
        <v>0.36</v>
      </c>
      <c r="I3475" s="116">
        <v>0.57999999999999996</v>
      </c>
      <c r="J3475" s="116" t="s">
        <v>330</v>
      </c>
      <c r="K3475" s="116">
        <v>4.690727840522E-2</v>
      </c>
      <c r="L3475" s="116">
        <v>937.48272100168401</v>
      </c>
      <c r="M3475" s="116">
        <v>1.9453177560314301</v>
      </c>
      <c r="N3475" s="116">
        <v>0.26238947540862001</v>
      </c>
      <c r="O3475" s="116">
        <v>9.1249561568780002E-2</v>
      </c>
      <c r="P3475" s="116">
        <v>1.230797617359E-2</v>
      </c>
      <c r="Q3475" s="116">
        <v>43.974762994109099</v>
      </c>
      <c r="R3475" s="116">
        <v>1750</v>
      </c>
      <c r="S3475" s="116" t="s">
        <v>321</v>
      </c>
      <c r="T3475" s="116">
        <v>3000</v>
      </c>
      <c r="U3475" s="116" t="s">
        <v>268</v>
      </c>
      <c r="V3475" s="116" t="s">
        <v>268</v>
      </c>
      <c r="Z3475" s="116">
        <v>0</v>
      </c>
      <c r="AA3475" s="116">
        <v>1</v>
      </c>
      <c r="AB3475" s="116">
        <v>9.1249561568780002E-2</v>
      </c>
      <c r="AC3475" s="116">
        <v>1.230797617359E-2</v>
      </c>
      <c r="AD3475" s="116">
        <v>54.154541086212902</v>
      </c>
      <c r="AF3475" s="116">
        <v>-1</v>
      </c>
      <c r="AG3475" s="116">
        <v>-1</v>
      </c>
      <c r="AH3475" s="116">
        <v>-1</v>
      </c>
      <c r="AI3475" s="116">
        <v>-1</v>
      </c>
      <c r="AJ3475" s="116">
        <v>0</v>
      </c>
      <c r="AM3475" s="116" t="s">
        <v>319</v>
      </c>
      <c r="AN3475" s="116">
        <v>-1</v>
      </c>
      <c r="AQ3475" s="116">
        <v>782</v>
      </c>
      <c r="AR3475" s="116" t="s">
        <v>336</v>
      </c>
      <c r="AS3475" s="116" t="s">
        <v>252</v>
      </c>
      <c r="AT3475" s="116" t="s">
        <v>268</v>
      </c>
      <c r="AV3475" s="116">
        <v>109.90376370095601</v>
      </c>
      <c r="AW3475" s="116">
        <v>4.3920957900000002E-2</v>
      </c>
    </row>
    <row r="3476" spans="1:49" x14ac:dyDescent="0.25">
      <c r="A3476" s="127">
        <v>180000</v>
      </c>
      <c r="B3476" s="127">
        <v>720000</v>
      </c>
      <c r="C3476" s="127">
        <v>720000</v>
      </c>
      <c r="D3476" s="116" t="s">
        <v>314</v>
      </c>
      <c r="E3476" s="116" t="s">
        <v>315</v>
      </c>
      <c r="F3476" s="116" t="s">
        <v>316</v>
      </c>
      <c r="G3476" s="116" t="s">
        <v>317</v>
      </c>
      <c r="H3476" s="116">
        <v>0.36</v>
      </c>
      <c r="I3476" s="116">
        <v>0.57999999999999996</v>
      </c>
      <c r="J3476" s="116" t="s">
        <v>330</v>
      </c>
      <c r="K3476" s="116">
        <v>0.61776345378298003</v>
      </c>
      <c r="L3476" s="116">
        <v>0</v>
      </c>
      <c r="M3476" s="116">
        <v>0</v>
      </c>
      <c r="N3476" s="116">
        <v>0</v>
      </c>
      <c r="O3476" s="116">
        <v>0</v>
      </c>
      <c r="P3476" s="116">
        <v>0</v>
      </c>
      <c r="Q3476" s="116">
        <v>0</v>
      </c>
      <c r="R3476" s="116">
        <v>5410</v>
      </c>
      <c r="S3476" s="116" t="s">
        <v>339</v>
      </c>
      <c r="T3476" s="116">
        <v>5410</v>
      </c>
      <c r="U3476" s="116" t="s">
        <v>268</v>
      </c>
      <c r="V3476" s="116" t="s">
        <v>268</v>
      </c>
      <c r="Y3476" s="116" t="s">
        <v>330</v>
      </c>
      <c r="Z3476" s="116">
        <v>0</v>
      </c>
      <c r="AA3476" s="116">
        <v>1</v>
      </c>
      <c r="AB3476" s="116">
        <v>0</v>
      </c>
      <c r="AC3476" s="116">
        <v>0</v>
      </c>
      <c r="AD3476" s="116">
        <v>0</v>
      </c>
      <c r="AF3476" s="116">
        <v>-1</v>
      </c>
      <c r="AG3476" s="116">
        <v>-1</v>
      </c>
      <c r="AH3476" s="116">
        <v>-1</v>
      </c>
      <c r="AI3476" s="116">
        <v>-1</v>
      </c>
      <c r="AJ3476" s="116">
        <v>0</v>
      </c>
      <c r="AM3476" s="116" t="s">
        <v>319</v>
      </c>
      <c r="AN3476" s="116">
        <v>-1</v>
      </c>
      <c r="AQ3476" s="116">
        <v>782</v>
      </c>
      <c r="AR3476" s="116" t="s">
        <v>336</v>
      </c>
      <c r="AS3476" s="116" t="s">
        <v>252</v>
      </c>
      <c r="AT3476" s="116" t="s">
        <v>268</v>
      </c>
      <c r="AV3476" s="116">
        <v>200.000000018626</v>
      </c>
      <c r="AW3476" s="116">
        <v>0</v>
      </c>
    </row>
    <row r="3477" spans="1:49" x14ac:dyDescent="0.25">
      <c r="A3477" s="127">
        <v>180000</v>
      </c>
      <c r="B3477" s="127">
        <v>720000</v>
      </c>
      <c r="C3477" s="127">
        <v>720000</v>
      </c>
      <c r="D3477" s="116" t="s">
        <v>314</v>
      </c>
      <c r="E3477" s="116" t="s">
        <v>315</v>
      </c>
      <c r="F3477" s="116" t="s">
        <v>316</v>
      </c>
      <c r="G3477" s="116" t="s">
        <v>317</v>
      </c>
      <c r="H3477" s="116">
        <v>0.36</v>
      </c>
      <c r="I3477" s="116">
        <v>0.57999999999999996</v>
      </c>
      <c r="J3477" s="116" t="s">
        <v>330</v>
      </c>
      <c r="K3477" s="116">
        <v>0.12208402663404</v>
      </c>
      <c r="L3477" s="116">
        <v>0</v>
      </c>
      <c r="M3477" s="116">
        <v>0</v>
      </c>
      <c r="N3477" s="116">
        <v>0</v>
      </c>
      <c r="O3477" s="116">
        <v>0</v>
      </c>
      <c r="P3477" s="116">
        <v>0</v>
      </c>
      <c r="Q3477" s="116">
        <v>0</v>
      </c>
      <c r="R3477" s="116">
        <v>5410</v>
      </c>
      <c r="S3477" s="116" t="s">
        <v>339</v>
      </c>
      <c r="T3477" s="116">
        <v>5410</v>
      </c>
      <c r="U3477" s="116" t="s">
        <v>268</v>
      </c>
      <c r="V3477" s="116" t="s">
        <v>268</v>
      </c>
      <c r="Y3477" s="116" t="s">
        <v>330</v>
      </c>
      <c r="Z3477" s="116">
        <v>0</v>
      </c>
      <c r="AA3477" s="116">
        <v>1</v>
      </c>
      <c r="AB3477" s="116">
        <v>0</v>
      </c>
      <c r="AC3477" s="116">
        <v>0</v>
      </c>
      <c r="AD3477" s="116">
        <v>0</v>
      </c>
      <c r="AF3477" s="116">
        <v>-1</v>
      </c>
      <c r="AG3477" s="116">
        <v>-1</v>
      </c>
      <c r="AH3477" s="116">
        <v>-1</v>
      </c>
      <c r="AI3477" s="116">
        <v>-1</v>
      </c>
      <c r="AJ3477" s="116">
        <v>0</v>
      </c>
      <c r="AM3477" s="116" t="s">
        <v>319</v>
      </c>
      <c r="AN3477" s="116">
        <v>-1</v>
      </c>
      <c r="AQ3477" s="116">
        <v>782</v>
      </c>
      <c r="AR3477" s="116" t="s">
        <v>336</v>
      </c>
      <c r="AS3477" s="116" t="s">
        <v>252</v>
      </c>
      <c r="AT3477" s="116" t="s">
        <v>268</v>
      </c>
      <c r="AV3477" s="116">
        <v>124.322762712898</v>
      </c>
      <c r="AW3477" s="116">
        <v>0</v>
      </c>
    </row>
    <row r="3478" spans="1:49" x14ac:dyDescent="0.25">
      <c r="A3478" s="127">
        <v>180000</v>
      </c>
      <c r="B3478" s="127">
        <v>720000</v>
      </c>
      <c r="C3478" s="127">
        <v>720000</v>
      </c>
      <c r="D3478" s="116" t="s">
        <v>314</v>
      </c>
      <c r="E3478" s="116" t="s">
        <v>315</v>
      </c>
      <c r="F3478" s="116" t="s">
        <v>316</v>
      </c>
      <c r="G3478" s="116" t="s">
        <v>317</v>
      </c>
      <c r="H3478" s="116">
        <v>0.36</v>
      </c>
      <c r="I3478" s="116">
        <v>0.57999999999999996</v>
      </c>
      <c r="J3478" s="116" t="s">
        <v>330</v>
      </c>
      <c r="K3478" s="116">
        <v>0.46088472335139002</v>
      </c>
      <c r="L3478" s="116">
        <v>520.73559810849997</v>
      </c>
      <c r="M3478" s="116">
        <v>1.2908224622867699</v>
      </c>
      <c r="N3478" s="116">
        <v>0.17005980378631</v>
      </c>
      <c r="O3478" s="116">
        <v>0.59492035342678995</v>
      </c>
      <c r="P3478" s="116">
        <v>7.8377965621239998E-2</v>
      </c>
      <c r="Q3478" s="116">
        <v>239.999082073457</v>
      </c>
      <c r="R3478" s="116">
        <v>5120</v>
      </c>
      <c r="S3478" s="116" t="s">
        <v>335</v>
      </c>
      <c r="T3478" s="116">
        <v>5120</v>
      </c>
      <c r="U3478" s="116" t="s">
        <v>268</v>
      </c>
      <c r="V3478" s="116" t="s">
        <v>268</v>
      </c>
      <c r="Y3478" s="116" t="s">
        <v>330</v>
      </c>
      <c r="Z3478" s="116">
        <v>0</v>
      </c>
      <c r="AA3478" s="116">
        <v>1</v>
      </c>
      <c r="AB3478" s="116">
        <v>0.59492035342678995</v>
      </c>
      <c r="AC3478" s="116">
        <v>7.8377965621239998E-2</v>
      </c>
      <c r="AD3478" s="116">
        <v>261.08026932238499</v>
      </c>
      <c r="AF3478" s="116">
        <v>-1</v>
      </c>
      <c r="AG3478" s="116">
        <v>-1</v>
      </c>
      <c r="AH3478" s="116">
        <v>-1</v>
      </c>
      <c r="AI3478" s="116">
        <v>-1</v>
      </c>
      <c r="AJ3478" s="116">
        <v>0</v>
      </c>
      <c r="AM3478" s="116" t="s">
        <v>319</v>
      </c>
      <c r="AN3478" s="116">
        <v>-1</v>
      </c>
      <c r="AQ3478" s="116">
        <v>782</v>
      </c>
      <c r="AR3478" s="116" t="s">
        <v>336</v>
      </c>
      <c r="AS3478" s="116" t="s">
        <v>252</v>
      </c>
      <c r="AT3478" s="116" t="s">
        <v>268</v>
      </c>
      <c r="AV3478" s="116">
        <v>181.63235936159501</v>
      </c>
      <c r="AW3478" s="116">
        <v>0.21174393289999999</v>
      </c>
    </row>
    <row r="3479" spans="1:49" x14ac:dyDescent="0.25">
      <c r="A3479" s="127">
        <v>180000</v>
      </c>
      <c r="B3479" s="127">
        <v>720000</v>
      </c>
      <c r="C3479" s="127">
        <v>720000</v>
      </c>
      <c r="D3479" s="116" t="s">
        <v>314</v>
      </c>
      <c r="E3479" s="116" t="s">
        <v>315</v>
      </c>
      <c r="F3479" s="116" t="s">
        <v>316</v>
      </c>
      <c r="G3479" s="116" t="s">
        <v>317</v>
      </c>
      <c r="H3479" s="116">
        <v>0.36</v>
      </c>
      <c r="I3479" s="116">
        <v>0.57999999999999996</v>
      </c>
      <c r="J3479" s="116" t="s">
        <v>330</v>
      </c>
      <c r="K3479" s="116">
        <v>5.4381189336700003E-3</v>
      </c>
      <c r="L3479" s="116">
        <v>520.73559810849997</v>
      </c>
      <c r="M3479" s="116">
        <v>1.2908224622867699</v>
      </c>
      <c r="N3479" s="116">
        <v>0.17005980378631</v>
      </c>
      <c r="O3479" s="116">
        <v>7.0196460721700001E-3</v>
      </c>
      <c r="P3479" s="116">
        <v>9.2480543881999998E-4</v>
      </c>
      <c r="Q3479" s="116">
        <v>2.83182211551033</v>
      </c>
      <c r="R3479" s="116">
        <v>5410</v>
      </c>
      <c r="S3479" s="116" t="s">
        <v>339</v>
      </c>
      <c r="T3479" s="116">
        <v>5410</v>
      </c>
      <c r="U3479" s="116" t="s">
        <v>268</v>
      </c>
      <c r="V3479" s="116" t="s">
        <v>268</v>
      </c>
      <c r="Y3479" s="116" t="s">
        <v>330</v>
      </c>
      <c r="Z3479" s="116">
        <v>0</v>
      </c>
      <c r="AA3479" s="116">
        <v>1</v>
      </c>
      <c r="AB3479" s="116">
        <v>7.0196460721700001E-3</v>
      </c>
      <c r="AC3479" s="116">
        <v>9.2480543881999998E-4</v>
      </c>
      <c r="AD3479" s="116">
        <v>4.3443316667286496</v>
      </c>
      <c r="AF3479" s="116">
        <v>-1</v>
      </c>
      <c r="AG3479" s="116">
        <v>-1</v>
      </c>
      <c r="AH3479" s="116">
        <v>-1</v>
      </c>
      <c r="AI3479" s="116">
        <v>-1</v>
      </c>
      <c r="AJ3479" s="116">
        <v>0</v>
      </c>
      <c r="AM3479" s="116" t="s">
        <v>319</v>
      </c>
      <c r="AN3479" s="116">
        <v>-1</v>
      </c>
      <c r="AQ3479" s="116">
        <v>782</v>
      </c>
      <c r="AR3479" s="116" t="s">
        <v>336</v>
      </c>
      <c r="AS3479" s="116" t="s">
        <v>252</v>
      </c>
      <c r="AT3479" s="116" t="s">
        <v>268</v>
      </c>
      <c r="AV3479" s="116">
        <v>26.241905625986501</v>
      </c>
      <c r="AW3479" s="116">
        <v>3.5233832999999998E-3</v>
      </c>
    </row>
    <row r="3480" spans="1:49" x14ac:dyDescent="0.25">
      <c r="A3480" s="127">
        <v>180000</v>
      </c>
      <c r="B3480" s="127">
        <v>720000</v>
      </c>
      <c r="C3480" s="127">
        <v>720000</v>
      </c>
      <c r="D3480" s="116" t="s">
        <v>314</v>
      </c>
      <c r="E3480" s="116" t="s">
        <v>315</v>
      </c>
      <c r="F3480" s="116" t="s">
        <v>316</v>
      </c>
      <c r="G3480" s="116" t="s">
        <v>317</v>
      </c>
      <c r="H3480" s="116">
        <v>0.36</v>
      </c>
      <c r="I3480" s="116">
        <v>0.57999999999999996</v>
      </c>
      <c r="J3480" s="116" t="s">
        <v>330</v>
      </c>
      <c r="K3480" s="116">
        <v>0.617763453829</v>
      </c>
      <c r="L3480" s="116">
        <v>0</v>
      </c>
      <c r="M3480" s="116">
        <v>0</v>
      </c>
      <c r="N3480" s="116">
        <v>0</v>
      </c>
      <c r="O3480" s="116">
        <v>0</v>
      </c>
      <c r="P3480" s="116">
        <v>0</v>
      </c>
      <c r="Q3480" s="116">
        <v>0</v>
      </c>
      <c r="R3480" s="116">
        <v>5410</v>
      </c>
      <c r="S3480" s="116" t="s">
        <v>339</v>
      </c>
      <c r="T3480" s="116">
        <v>5410</v>
      </c>
      <c r="U3480" s="116" t="s">
        <v>268</v>
      </c>
      <c r="V3480" s="116" t="s">
        <v>268</v>
      </c>
      <c r="Y3480" s="116" t="s">
        <v>330</v>
      </c>
      <c r="Z3480" s="116">
        <v>0</v>
      </c>
      <c r="AA3480" s="116">
        <v>1</v>
      </c>
      <c r="AB3480" s="116">
        <v>0</v>
      </c>
      <c r="AC3480" s="116">
        <v>0</v>
      </c>
      <c r="AD3480" s="116">
        <v>0</v>
      </c>
      <c r="AF3480" s="116">
        <v>-1</v>
      </c>
      <c r="AG3480" s="116">
        <v>-1</v>
      </c>
      <c r="AH3480" s="116">
        <v>-1</v>
      </c>
      <c r="AI3480" s="116">
        <v>-1</v>
      </c>
      <c r="AJ3480" s="116">
        <v>0</v>
      </c>
      <c r="AM3480" s="116" t="s">
        <v>319</v>
      </c>
      <c r="AN3480" s="116">
        <v>-1</v>
      </c>
      <c r="AQ3480" s="116">
        <v>782</v>
      </c>
      <c r="AR3480" s="116" t="s">
        <v>336</v>
      </c>
      <c r="AS3480" s="116" t="s">
        <v>252</v>
      </c>
      <c r="AT3480" s="116" t="s">
        <v>268</v>
      </c>
      <c r="AV3480" s="116">
        <v>200.000000026077</v>
      </c>
      <c r="AW3480" s="116">
        <v>0</v>
      </c>
    </row>
    <row r="3481" spans="1:49" x14ac:dyDescent="0.25">
      <c r="A3481" s="127">
        <v>180000</v>
      </c>
      <c r="B3481" s="127">
        <v>730000</v>
      </c>
      <c r="C3481" s="127">
        <v>730000</v>
      </c>
      <c r="D3481" s="116" t="s">
        <v>314</v>
      </c>
      <c r="E3481" s="116" t="s">
        <v>315</v>
      </c>
      <c r="F3481" s="116" t="s">
        <v>316</v>
      </c>
      <c r="G3481" s="116" t="s">
        <v>317</v>
      </c>
      <c r="H3481" s="116">
        <v>0.36</v>
      </c>
      <c r="I3481" s="116">
        <v>0.57999999999999996</v>
      </c>
      <c r="J3481" s="116" t="s">
        <v>330</v>
      </c>
      <c r="K3481" s="116">
        <v>3.0680143306999999E-4</v>
      </c>
      <c r="L3481" s="116">
        <v>0</v>
      </c>
      <c r="M3481" s="116">
        <v>0</v>
      </c>
      <c r="N3481" s="116">
        <v>0</v>
      </c>
      <c r="O3481" s="116">
        <v>0</v>
      </c>
      <c r="P3481" s="116">
        <v>0</v>
      </c>
      <c r="Q3481" s="116">
        <v>0</v>
      </c>
      <c r="R3481" s="116">
        <v>5410</v>
      </c>
      <c r="S3481" s="116" t="s">
        <v>339</v>
      </c>
      <c r="T3481" s="116">
        <v>5410</v>
      </c>
      <c r="U3481" s="116" t="s">
        <v>268</v>
      </c>
      <c r="V3481" s="116" t="s">
        <v>268</v>
      </c>
      <c r="Y3481" s="116" t="s">
        <v>330</v>
      </c>
      <c r="Z3481" s="116">
        <v>0</v>
      </c>
      <c r="AA3481" s="116">
        <v>1</v>
      </c>
      <c r="AB3481" s="116">
        <v>0</v>
      </c>
      <c r="AC3481" s="116">
        <v>0</v>
      </c>
      <c r="AD3481" s="116">
        <v>0</v>
      </c>
      <c r="AF3481" s="116">
        <v>-1</v>
      </c>
      <c r="AG3481" s="116">
        <v>-1</v>
      </c>
      <c r="AH3481" s="116">
        <v>-1</v>
      </c>
      <c r="AI3481" s="116">
        <v>-1</v>
      </c>
      <c r="AJ3481" s="116">
        <v>0</v>
      </c>
      <c r="AM3481" s="116" t="s">
        <v>319</v>
      </c>
      <c r="AN3481" s="116">
        <v>-1</v>
      </c>
      <c r="AQ3481" s="116">
        <v>782</v>
      </c>
      <c r="AR3481" s="116" t="s">
        <v>336</v>
      </c>
      <c r="AS3481" s="116" t="s">
        <v>252</v>
      </c>
      <c r="AT3481" s="116" t="s">
        <v>268</v>
      </c>
      <c r="AV3481" s="116">
        <v>6.7089876790798</v>
      </c>
      <c r="AW3481" s="116">
        <v>0</v>
      </c>
    </row>
    <row r="3482" spans="1:49" x14ac:dyDescent="0.25">
      <c r="A3482" s="127">
        <v>180000</v>
      </c>
      <c r="B3482" s="127">
        <v>730000</v>
      </c>
      <c r="C3482" s="127">
        <v>730000</v>
      </c>
      <c r="D3482" s="116" t="s">
        <v>314</v>
      </c>
      <c r="E3482" s="116" t="s">
        <v>315</v>
      </c>
      <c r="F3482" s="116" t="s">
        <v>316</v>
      </c>
      <c r="G3482" s="116" t="s">
        <v>317</v>
      </c>
      <c r="H3482" s="116">
        <v>0.36</v>
      </c>
      <c r="I3482" s="116">
        <v>0.57999999999999996</v>
      </c>
      <c r="J3482" s="116" t="s">
        <v>330</v>
      </c>
      <c r="K3482" s="116">
        <v>0.21601526284870001</v>
      </c>
      <c r="L3482" s="116">
        <v>379.68746321863398</v>
      </c>
      <c r="M3482" s="116">
        <v>0.77486896275011996</v>
      </c>
      <c r="N3482" s="116">
        <v>0.10813253696007</v>
      </c>
      <c r="O3482" s="116">
        <v>0.16738352266175999</v>
      </c>
      <c r="P3482" s="116">
        <v>2.335827839392E-2</v>
      </c>
      <c r="Q3482" s="116">
        <v>82.018287167530602</v>
      </c>
      <c r="R3482" s="116">
        <v>5410</v>
      </c>
      <c r="S3482" s="116" t="s">
        <v>339</v>
      </c>
      <c r="T3482" s="116">
        <v>5410</v>
      </c>
      <c r="U3482" s="116" t="s">
        <v>268</v>
      </c>
      <c r="V3482" s="116" t="s">
        <v>268</v>
      </c>
      <c r="Y3482" s="116" t="s">
        <v>330</v>
      </c>
      <c r="Z3482" s="116">
        <v>0</v>
      </c>
      <c r="AA3482" s="116">
        <v>1</v>
      </c>
      <c r="AB3482" s="116">
        <v>0.16738352266175999</v>
      </c>
      <c r="AC3482" s="116">
        <v>2.335827839392E-2</v>
      </c>
      <c r="AD3482" s="116">
        <v>183.199513848073</v>
      </c>
      <c r="AF3482" s="116">
        <v>-1</v>
      </c>
      <c r="AG3482" s="116">
        <v>-1</v>
      </c>
      <c r="AH3482" s="116">
        <v>-1</v>
      </c>
      <c r="AI3482" s="116">
        <v>-1</v>
      </c>
      <c r="AJ3482" s="116">
        <v>0</v>
      </c>
      <c r="AM3482" s="116" t="s">
        <v>319</v>
      </c>
      <c r="AN3482" s="116">
        <v>-1</v>
      </c>
      <c r="AQ3482" s="116">
        <v>782</v>
      </c>
      <c r="AR3482" s="116" t="s">
        <v>336</v>
      </c>
      <c r="AS3482" s="116" t="s">
        <v>252</v>
      </c>
      <c r="AT3482" s="116" t="s">
        <v>268</v>
      </c>
      <c r="AV3482" s="116">
        <v>135.096294517149</v>
      </c>
      <c r="AW3482" s="116">
        <v>0.14858030320000001</v>
      </c>
    </row>
    <row r="3483" spans="1:49" x14ac:dyDescent="0.25">
      <c r="A3483" s="127">
        <v>180000</v>
      </c>
      <c r="B3483" s="127">
        <v>730000</v>
      </c>
      <c r="C3483" s="127">
        <v>730000</v>
      </c>
      <c r="D3483" s="116" t="s">
        <v>314</v>
      </c>
      <c r="E3483" s="116" t="s">
        <v>315</v>
      </c>
      <c r="F3483" s="116" t="s">
        <v>316</v>
      </c>
      <c r="G3483" s="116" t="s">
        <v>317</v>
      </c>
      <c r="H3483" s="116">
        <v>0.36</v>
      </c>
      <c r="I3483" s="116">
        <v>0.57999999999999996</v>
      </c>
      <c r="J3483" s="116" t="s">
        <v>330</v>
      </c>
      <c r="K3483" s="116">
        <v>8.9833142002620006E-2</v>
      </c>
      <c r="L3483" s="116">
        <v>3317.7486400144498</v>
      </c>
      <c r="M3483" s="116">
        <v>9.2050592280909207</v>
      </c>
      <c r="N3483" s="116">
        <v>1.2250926402431299</v>
      </c>
      <c r="O3483" s="116">
        <v>0.82691939277965998</v>
      </c>
      <c r="P3483" s="116">
        <v>0.11005392111733001</v>
      </c>
      <c r="Q3483" s="116">
        <v>298.04378470743399</v>
      </c>
      <c r="R3483" s="116">
        <v>5120</v>
      </c>
      <c r="S3483" s="116" t="s">
        <v>335</v>
      </c>
      <c r="T3483" s="116">
        <v>5120</v>
      </c>
      <c r="U3483" s="116" t="s">
        <v>268</v>
      </c>
      <c r="V3483" s="116" t="s">
        <v>268</v>
      </c>
      <c r="Y3483" s="116" t="s">
        <v>330</v>
      </c>
      <c r="Z3483" s="116">
        <v>0</v>
      </c>
      <c r="AA3483" s="116">
        <v>1</v>
      </c>
      <c r="AB3483" s="116">
        <v>0.82691939277965998</v>
      </c>
      <c r="AC3483" s="116">
        <v>0.11005392111733001</v>
      </c>
      <c r="AD3483" s="116">
        <v>371.32995948698402</v>
      </c>
      <c r="AF3483" s="116">
        <v>-1</v>
      </c>
      <c r="AG3483" s="116">
        <v>-1</v>
      </c>
      <c r="AH3483" s="116">
        <v>-1</v>
      </c>
      <c r="AI3483" s="116">
        <v>-1</v>
      </c>
      <c r="AJ3483" s="116">
        <v>0</v>
      </c>
      <c r="AM3483" s="116" t="s">
        <v>319</v>
      </c>
      <c r="AN3483" s="116">
        <v>-1</v>
      </c>
      <c r="AQ3483" s="116">
        <v>782</v>
      </c>
      <c r="AR3483" s="116" t="s">
        <v>336</v>
      </c>
      <c r="AS3483" s="116" t="s">
        <v>252</v>
      </c>
      <c r="AT3483" s="116" t="s">
        <v>268</v>
      </c>
      <c r="AV3483" s="116">
        <v>91.469917087538093</v>
      </c>
      <c r="AW3483" s="116">
        <v>0.30115974010000002</v>
      </c>
    </row>
    <row r="3484" spans="1:49" x14ac:dyDescent="0.25">
      <c r="A3484" s="127">
        <v>180000</v>
      </c>
      <c r="B3484" s="127">
        <v>740000</v>
      </c>
      <c r="C3484" s="127">
        <v>740000</v>
      </c>
      <c r="D3484" s="116" t="s">
        <v>314</v>
      </c>
      <c r="E3484" s="116" t="s">
        <v>315</v>
      </c>
      <c r="F3484" s="116" t="s">
        <v>316</v>
      </c>
      <c r="G3484" s="116" t="s">
        <v>317</v>
      </c>
      <c r="H3484" s="116">
        <v>0.36</v>
      </c>
      <c r="I3484" s="116">
        <v>0.57999999999999996</v>
      </c>
      <c r="J3484" s="116" t="s">
        <v>330</v>
      </c>
      <c r="K3484" s="116">
        <v>4.7166538855299998E-2</v>
      </c>
      <c r="L3484" s="116">
        <v>0</v>
      </c>
      <c r="M3484" s="116">
        <v>0</v>
      </c>
      <c r="N3484" s="116">
        <v>0</v>
      </c>
      <c r="O3484" s="116">
        <v>0</v>
      </c>
      <c r="P3484" s="116">
        <v>0</v>
      </c>
      <c r="Q3484" s="116">
        <v>0</v>
      </c>
      <c r="R3484" s="116">
        <v>5410</v>
      </c>
      <c r="S3484" s="116" t="s">
        <v>339</v>
      </c>
      <c r="T3484" s="116">
        <v>5410</v>
      </c>
      <c r="U3484" s="116" t="s">
        <v>268</v>
      </c>
      <c r="V3484" s="116" t="s">
        <v>268</v>
      </c>
      <c r="Y3484" s="116" t="s">
        <v>330</v>
      </c>
      <c r="Z3484" s="116">
        <v>0</v>
      </c>
      <c r="AA3484" s="116">
        <v>1</v>
      </c>
      <c r="AB3484" s="116">
        <v>0</v>
      </c>
      <c r="AC3484" s="116">
        <v>0</v>
      </c>
      <c r="AD3484" s="116">
        <v>0</v>
      </c>
      <c r="AF3484" s="116">
        <v>-1</v>
      </c>
      <c r="AG3484" s="116">
        <v>-1</v>
      </c>
      <c r="AH3484" s="116">
        <v>-1</v>
      </c>
      <c r="AI3484" s="116">
        <v>-1</v>
      </c>
      <c r="AJ3484" s="116">
        <v>0</v>
      </c>
      <c r="AM3484" s="116" t="s">
        <v>319</v>
      </c>
      <c r="AN3484" s="116">
        <v>-1</v>
      </c>
      <c r="AQ3484" s="116">
        <v>782</v>
      </c>
      <c r="AR3484" s="116" t="s">
        <v>336</v>
      </c>
      <c r="AS3484" s="116" t="s">
        <v>252</v>
      </c>
      <c r="AT3484" s="116" t="s">
        <v>268</v>
      </c>
      <c r="AV3484" s="116">
        <v>77.402967814898403</v>
      </c>
      <c r="AW3484" s="116">
        <v>0</v>
      </c>
    </row>
    <row r="3485" spans="1:49" x14ac:dyDescent="0.25">
      <c r="A3485" s="127">
        <v>180000</v>
      </c>
      <c r="B3485" s="127">
        <v>740000</v>
      </c>
      <c r="C3485" s="127">
        <v>740000</v>
      </c>
      <c r="D3485" s="116" t="s">
        <v>314</v>
      </c>
      <c r="E3485" s="116" t="s">
        <v>315</v>
      </c>
      <c r="F3485" s="116" t="s">
        <v>316</v>
      </c>
      <c r="G3485" s="116" t="s">
        <v>317</v>
      </c>
      <c r="H3485" s="116">
        <v>0.36</v>
      </c>
      <c r="I3485" s="116">
        <v>0.57999999999999996</v>
      </c>
      <c r="J3485" s="116" t="s">
        <v>330</v>
      </c>
      <c r="K3485" s="116">
        <v>0.61776345350680995</v>
      </c>
      <c r="L3485" s="116">
        <v>0</v>
      </c>
      <c r="M3485" s="116">
        <v>0</v>
      </c>
      <c r="N3485" s="116">
        <v>0</v>
      </c>
      <c r="O3485" s="116">
        <v>0</v>
      </c>
      <c r="P3485" s="116">
        <v>0</v>
      </c>
      <c r="Q3485" s="116">
        <v>0</v>
      </c>
      <c r="R3485" s="116">
        <v>5410</v>
      </c>
      <c r="S3485" s="116" t="s">
        <v>339</v>
      </c>
      <c r="T3485" s="116">
        <v>5410</v>
      </c>
      <c r="U3485" s="116" t="s">
        <v>268</v>
      </c>
      <c r="V3485" s="116" t="s">
        <v>268</v>
      </c>
      <c r="Y3485" s="116" t="s">
        <v>330</v>
      </c>
      <c r="Z3485" s="116">
        <v>0</v>
      </c>
      <c r="AA3485" s="116">
        <v>1</v>
      </c>
      <c r="AB3485" s="116">
        <v>0</v>
      </c>
      <c r="AC3485" s="116">
        <v>0</v>
      </c>
      <c r="AD3485" s="116">
        <v>0</v>
      </c>
      <c r="AF3485" s="116">
        <v>-1</v>
      </c>
      <c r="AG3485" s="116">
        <v>-1</v>
      </c>
      <c r="AH3485" s="116">
        <v>-1</v>
      </c>
      <c r="AI3485" s="116">
        <v>-1</v>
      </c>
      <c r="AJ3485" s="116">
        <v>0</v>
      </c>
      <c r="AM3485" s="116" t="s">
        <v>319</v>
      </c>
      <c r="AN3485" s="116">
        <v>-1</v>
      </c>
      <c r="AQ3485" s="116">
        <v>782</v>
      </c>
      <c r="AR3485" s="116" t="s">
        <v>336</v>
      </c>
      <c r="AS3485" s="116" t="s">
        <v>252</v>
      </c>
      <c r="AT3485" s="116" t="s">
        <v>268</v>
      </c>
      <c r="AV3485" s="116">
        <v>199.999999973923</v>
      </c>
      <c r="AW3485" s="116">
        <v>0</v>
      </c>
    </row>
    <row r="3486" spans="1:49" x14ac:dyDescent="0.25">
      <c r="A3486" s="127">
        <v>180000</v>
      </c>
      <c r="B3486" s="127">
        <v>740000</v>
      </c>
      <c r="C3486" s="127">
        <v>740000</v>
      </c>
      <c r="D3486" s="116" t="s">
        <v>314</v>
      </c>
      <c r="E3486" s="116" t="s">
        <v>315</v>
      </c>
      <c r="F3486" s="116" t="s">
        <v>316</v>
      </c>
      <c r="G3486" s="116" t="s">
        <v>317</v>
      </c>
      <c r="H3486" s="116">
        <v>0.36</v>
      </c>
      <c r="I3486" s="116">
        <v>0.57999999999999996</v>
      </c>
      <c r="J3486" s="116" t="s">
        <v>330</v>
      </c>
      <c r="K3486" s="116">
        <v>2.2464352427400002E-3</v>
      </c>
      <c r="L3486" s="116">
        <v>64.281540631746594</v>
      </c>
      <c r="M3486" s="116">
        <v>0.21694426776650999</v>
      </c>
      <c r="N3486" s="116">
        <v>2.891485166077E-2</v>
      </c>
      <c r="O3486" s="116">
        <v>4.8735124881999999E-4</v>
      </c>
      <c r="P3486" s="116">
        <v>6.4955341799999996E-5</v>
      </c>
      <c r="Q3486" s="116">
        <v>0.14440431833303</v>
      </c>
      <c r="R3486" s="116">
        <v>4220</v>
      </c>
      <c r="S3486" s="116" t="s">
        <v>343</v>
      </c>
      <c r="T3486" s="116">
        <v>4220</v>
      </c>
      <c r="U3486" s="116" t="s">
        <v>268</v>
      </c>
      <c r="V3486" s="116" t="s">
        <v>268</v>
      </c>
      <c r="Y3486" s="116" t="s">
        <v>330</v>
      </c>
      <c r="Z3486" s="116">
        <v>0</v>
      </c>
      <c r="AA3486" s="116">
        <v>1</v>
      </c>
      <c r="AB3486" s="116">
        <v>4.8735124881999999E-4</v>
      </c>
      <c r="AC3486" s="116">
        <v>6.4955341799999996E-5</v>
      </c>
      <c r="AD3486" s="116">
        <v>0.39938442858749001</v>
      </c>
      <c r="AF3486" s="116">
        <v>-1</v>
      </c>
      <c r="AG3486" s="116">
        <v>-1</v>
      </c>
      <c r="AH3486" s="116">
        <v>-1</v>
      </c>
      <c r="AI3486" s="116">
        <v>-1</v>
      </c>
      <c r="AJ3486" s="116">
        <v>0</v>
      </c>
      <c r="AM3486" s="116" t="s">
        <v>319</v>
      </c>
      <c r="AN3486" s="116">
        <v>-1</v>
      </c>
      <c r="AQ3486" s="116">
        <v>782</v>
      </c>
      <c r="AR3486" s="116" t="s">
        <v>336</v>
      </c>
      <c r="AS3486" s="116" t="s">
        <v>252</v>
      </c>
      <c r="AT3486" s="116" t="s">
        <v>268</v>
      </c>
      <c r="AV3486" s="116">
        <v>16.529019668932001</v>
      </c>
      <c r="AW3486" s="116">
        <v>3.2391279999999999E-4</v>
      </c>
    </row>
    <row r="3487" spans="1:49" x14ac:dyDescent="0.25">
      <c r="A3487" s="127">
        <v>180000</v>
      </c>
      <c r="B3487" s="127">
        <v>740000</v>
      </c>
      <c r="C3487" s="127">
        <v>740000</v>
      </c>
      <c r="D3487" s="116" t="s">
        <v>314</v>
      </c>
      <c r="E3487" s="116" t="s">
        <v>315</v>
      </c>
      <c r="F3487" s="116" t="s">
        <v>316</v>
      </c>
      <c r="G3487" s="116" t="s">
        <v>317</v>
      </c>
      <c r="H3487" s="116">
        <v>0.36</v>
      </c>
      <c r="I3487" s="116">
        <v>0.57999999999999996</v>
      </c>
      <c r="J3487" s="116" t="s">
        <v>330</v>
      </c>
      <c r="K3487" s="116">
        <v>6.0665086317399997E-3</v>
      </c>
      <c r="L3487" s="116">
        <v>64.281540631746594</v>
      </c>
      <c r="M3487" s="116">
        <v>0.21694426776650999</v>
      </c>
      <c r="N3487" s="116">
        <v>2.891485166077E-2</v>
      </c>
      <c r="O3487" s="116">
        <v>1.3160942730100001E-3</v>
      </c>
      <c r="P3487" s="116">
        <v>1.7541219718000001E-4</v>
      </c>
      <c r="Q3487" s="116">
        <v>0.38996452110403002</v>
      </c>
      <c r="R3487" s="116">
        <v>5120</v>
      </c>
      <c r="S3487" s="116" t="s">
        <v>335</v>
      </c>
      <c r="T3487" s="116">
        <v>5120</v>
      </c>
      <c r="U3487" s="116" t="s">
        <v>268</v>
      </c>
      <c r="V3487" s="116" t="s">
        <v>268</v>
      </c>
      <c r="Y3487" s="116" t="s">
        <v>330</v>
      </c>
      <c r="Z3487" s="116">
        <v>0</v>
      </c>
      <c r="AA3487" s="116">
        <v>1</v>
      </c>
      <c r="AB3487" s="116">
        <v>1.3160942730100001E-3</v>
      </c>
      <c r="AC3487" s="116">
        <v>1.7541219718000001E-4</v>
      </c>
      <c r="AD3487" s="116">
        <v>0.51282002806263005</v>
      </c>
      <c r="AF3487" s="116">
        <v>-1</v>
      </c>
      <c r="AG3487" s="116">
        <v>-1</v>
      </c>
      <c r="AH3487" s="116">
        <v>-1</v>
      </c>
      <c r="AI3487" s="116">
        <v>-1</v>
      </c>
      <c r="AJ3487" s="116">
        <v>0</v>
      </c>
      <c r="AM3487" s="116" t="s">
        <v>319</v>
      </c>
      <c r="AN3487" s="116">
        <v>-1</v>
      </c>
      <c r="AQ3487" s="116">
        <v>782</v>
      </c>
      <c r="AR3487" s="116" t="s">
        <v>336</v>
      </c>
      <c r="AS3487" s="116" t="s">
        <v>252</v>
      </c>
      <c r="AT3487" s="116" t="s">
        <v>268</v>
      </c>
      <c r="AV3487" s="116">
        <v>33.008014128476702</v>
      </c>
      <c r="AW3487" s="116">
        <v>4.1591240000000003E-4</v>
      </c>
    </row>
    <row r="3488" spans="1:49" x14ac:dyDescent="0.25">
      <c r="A3488" s="127">
        <v>180000</v>
      </c>
      <c r="B3488" s="127">
        <v>740000</v>
      </c>
      <c r="C3488" s="127">
        <v>740000</v>
      </c>
      <c r="D3488" s="116" t="s">
        <v>314</v>
      </c>
      <c r="E3488" s="116" t="s">
        <v>315</v>
      </c>
      <c r="F3488" s="116" t="s">
        <v>316</v>
      </c>
      <c r="G3488" s="116" t="s">
        <v>317</v>
      </c>
      <c r="H3488" s="116">
        <v>0.36</v>
      </c>
      <c r="I3488" s="116">
        <v>0.57999999999999996</v>
      </c>
      <c r="J3488" s="116" t="s">
        <v>323</v>
      </c>
      <c r="K3488" s="116">
        <v>0.22666586794704999</v>
      </c>
      <c r="L3488" s="116">
        <v>64.281540631746594</v>
      </c>
      <c r="M3488" s="116">
        <v>0.21694426776650999</v>
      </c>
      <c r="N3488" s="116">
        <v>2.891485166077E-2</v>
      </c>
      <c r="O3488" s="116">
        <v>4.9173860749429997E-2</v>
      </c>
      <c r="P3488" s="116">
        <v>6.5540099482399999E-3</v>
      </c>
      <c r="Q3488" s="116">
        <v>14.5704312002687</v>
      </c>
      <c r="R3488" s="116">
        <v>5120</v>
      </c>
      <c r="S3488" s="116" t="s">
        <v>335</v>
      </c>
      <c r="T3488" s="116">
        <v>5120</v>
      </c>
      <c r="U3488" s="116" t="s">
        <v>324</v>
      </c>
      <c r="V3488" s="116" t="s">
        <v>323</v>
      </c>
      <c r="Y3488" s="116" t="s">
        <v>330</v>
      </c>
      <c r="Z3488" s="116">
        <v>0</v>
      </c>
      <c r="AA3488" s="116">
        <v>1</v>
      </c>
      <c r="AB3488" s="116">
        <v>4.9173860749429997E-2</v>
      </c>
      <c r="AC3488" s="116">
        <v>6.5540099482399999E-3</v>
      </c>
      <c r="AD3488" s="116">
        <v>33.992656169151701</v>
      </c>
      <c r="AF3488" s="116">
        <v>-1</v>
      </c>
      <c r="AG3488" s="116">
        <v>-1</v>
      </c>
      <c r="AH3488" s="116">
        <v>-1</v>
      </c>
      <c r="AI3488" s="116">
        <v>-1</v>
      </c>
      <c r="AJ3488" s="116">
        <v>0</v>
      </c>
      <c r="AM3488" s="116" t="s">
        <v>319</v>
      </c>
      <c r="AN3488" s="116">
        <v>-1</v>
      </c>
      <c r="AQ3488" s="116">
        <v>782</v>
      </c>
      <c r="AR3488" s="116" t="s">
        <v>336</v>
      </c>
      <c r="AS3488" s="116" t="s">
        <v>252</v>
      </c>
      <c r="AT3488" s="116" t="s">
        <v>268</v>
      </c>
      <c r="AV3488" s="116">
        <v>196.246401767782</v>
      </c>
      <c r="AW3488" s="116">
        <v>2.75690642E-2</v>
      </c>
    </row>
    <row r="3489" spans="1:49" x14ac:dyDescent="0.25">
      <c r="A3489" s="127">
        <v>180000</v>
      </c>
      <c r="B3489" s="127">
        <v>740000</v>
      </c>
      <c r="C3489" s="127">
        <v>740000</v>
      </c>
      <c r="D3489" s="116" t="s">
        <v>314</v>
      </c>
      <c r="E3489" s="116" t="s">
        <v>315</v>
      </c>
      <c r="F3489" s="116" t="s">
        <v>316</v>
      </c>
      <c r="G3489" s="116" t="s">
        <v>317</v>
      </c>
      <c r="H3489" s="116">
        <v>0.36</v>
      </c>
      <c r="I3489" s="116">
        <v>0.57999999999999996</v>
      </c>
      <c r="J3489" s="116" t="s">
        <v>330</v>
      </c>
      <c r="K3489" s="116">
        <v>0.57666224441727998</v>
      </c>
      <c r="L3489" s="116">
        <v>0</v>
      </c>
      <c r="M3489" s="116">
        <v>0</v>
      </c>
      <c r="N3489" s="116">
        <v>0</v>
      </c>
      <c r="O3489" s="116">
        <v>0</v>
      </c>
      <c r="P3489" s="116">
        <v>0</v>
      </c>
      <c r="Q3489" s="116">
        <v>0</v>
      </c>
      <c r="R3489" s="116">
        <v>5410</v>
      </c>
      <c r="S3489" s="116" t="s">
        <v>339</v>
      </c>
      <c r="T3489" s="116">
        <v>5410</v>
      </c>
      <c r="U3489" s="116" t="s">
        <v>268</v>
      </c>
      <c r="V3489" s="116" t="s">
        <v>268</v>
      </c>
      <c r="Y3489" s="116" t="s">
        <v>330</v>
      </c>
      <c r="Z3489" s="116">
        <v>0</v>
      </c>
      <c r="AA3489" s="116">
        <v>1</v>
      </c>
      <c r="AB3489" s="116">
        <v>0</v>
      </c>
      <c r="AC3489" s="116">
        <v>0</v>
      </c>
      <c r="AD3489" s="116">
        <v>0</v>
      </c>
      <c r="AF3489" s="116">
        <v>-1</v>
      </c>
      <c r="AG3489" s="116">
        <v>-1</v>
      </c>
      <c r="AH3489" s="116">
        <v>-1</v>
      </c>
      <c r="AI3489" s="116">
        <v>-1</v>
      </c>
      <c r="AJ3489" s="116">
        <v>0</v>
      </c>
      <c r="AM3489" s="116" t="s">
        <v>319</v>
      </c>
      <c r="AN3489" s="116">
        <v>-1</v>
      </c>
      <c r="AQ3489" s="116">
        <v>782</v>
      </c>
      <c r="AR3489" s="116" t="s">
        <v>336</v>
      </c>
      <c r="AS3489" s="116" t="s">
        <v>252</v>
      </c>
      <c r="AT3489" s="116" t="s">
        <v>268</v>
      </c>
      <c r="AV3489" s="116">
        <v>191.43205270680099</v>
      </c>
      <c r="AW3489" s="116">
        <v>0</v>
      </c>
    </row>
    <row r="3490" spans="1:49" x14ac:dyDescent="0.25">
      <c r="A3490" s="127">
        <v>180000</v>
      </c>
      <c r="B3490" s="127">
        <v>750000</v>
      </c>
      <c r="C3490" s="127">
        <v>750000</v>
      </c>
      <c r="D3490" s="116" t="s">
        <v>314</v>
      </c>
      <c r="E3490" s="116" t="s">
        <v>315</v>
      </c>
      <c r="F3490" s="116" t="s">
        <v>316</v>
      </c>
      <c r="G3490" s="116" t="s">
        <v>317</v>
      </c>
      <c r="H3490" s="116">
        <v>0.36</v>
      </c>
      <c r="I3490" s="116">
        <v>0.57999999999999996</v>
      </c>
      <c r="J3490" s="116" t="s">
        <v>330</v>
      </c>
      <c r="K3490" s="116">
        <v>0.38359947724785998</v>
      </c>
      <c r="L3490" s="116">
        <v>999.15641309498403</v>
      </c>
      <c r="M3490" s="116">
        <v>2.2153207814286602</v>
      </c>
      <c r="N3490" s="116">
        <v>0.34017704190666997</v>
      </c>
      <c r="O3490" s="116">
        <v>0.84979589369236996</v>
      </c>
      <c r="P3490" s="116">
        <v>0.13049173544712001</v>
      </c>
      <c r="Q3490" s="116">
        <v>383.27587775208798</v>
      </c>
      <c r="R3490" s="116">
        <v>5120</v>
      </c>
      <c r="S3490" s="116" t="s">
        <v>335</v>
      </c>
      <c r="T3490" s="116">
        <v>5120</v>
      </c>
      <c r="U3490" s="116" t="s">
        <v>268</v>
      </c>
      <c r="V3490" s="116" t="s">
        <v>268</v>
      </c>
      <c r="Y3490" s="116" t="s">
        <v>330</v>
      </c>
      <c r="Z3490" s="116">
        <v>0</v>
      </c>
      <c r="AA3490" s="116">
        <v>1</v>
      </c>
      <c r="AB3490" s="116">
        <v>0.84979589369236996</v>
      </c>
      <c r="AC3490" s="116">
        <v>0.13049173544712001</v>
      </c>
      <c r="AD3490" s="116">
        <v>437.63814772237401</v>
      </c>
      <c r="AF3490" s="116">
        <v>-1</v>
      </c>
      <c r="AG3490" s="116">
        <v>-1</v>
      </c>
      <c r="AH3490" s="116">
        <v>-1</v>
      </c>
      <c r="AI3490" s="116">
        <v>-1</v>
      </c>
      <c r="AJ3490" s="116">
        <v>0</v>
      </c>
      <c r="AM3490" s="116" t="s">
        <v>319</v>
      </c>
      <c r="AN3490" s="116">
        <v>-1</v>
      </c>
      <c r="AQ3490" s="116">
        <v>782</v>
      </c>
      <c r="AR3490" s="116" t="s">
        <v>336</v>
      </c>
      <c r="AS3490" s="116" t="s">
        <v>252</v>
      </c>
      <c r="AT3490" s="116" t="s">
        <v>268</v>
      </c>
      <c r="AV3490" s="116">
        <v>168.683823187006</v>
      </c>
      <c r="AW3490" s="116">
        <v>0.35493767050000002</v>
      </c>
    </row>
    <row r="3491" spans="1:49" x14ac:dyDescent="0.25">
      <c r="A3491" s="127">
        <v>180000</v>
      </c>
      <c r="B3491" s="127">
        <v>750000</v>
      </c>
      <c r="C3491" s="127">
        <v>760000</v>
      </c>
      <c r="D3491" s="116" t="s">
        <v>314</v>
      </c>
      <c r="E3491" s="116" t="s">
        <v>315</v>
      </c>
      <c r="F3491" s="116" t="s">
        <v>316</v>
      </c>
      <c r="G3491" s="116" t="s">
        <v>317</v>
      </c>
      <c r="H3491" s="116">
        <v>0.36</v>
      </c>
      <c r="I3491" s="116">
        <v>0.57999999999999996</v>
      </c>
      <c r="J3491" s="116" t="s">
        <v>330</v>
      </c>
      <c r="K3491" s="116">
        <v>0.20103089162918999</v>
      </c>
      <c r="L3491" s="116">
        <v>1092.3953330936199</v>
      </c>
      <c r="M3491" s="116">
        <v>3.5780596463098799</v>
      </c>
      <c r="N3491" s="116">
        <v>0.47019864293640001</v>
      </c>
      <c r="O3491" s="116">
        <v>0.71930052100010999</v>
      </c>
      <c r="P3491" s="116">
        <v>9.4524452432340006E-2</v>
      </c>
      <c r="Q3491" s="116">
        <v>219.60520782338199</v>
      </c>
      <c r="R3491" s="116">
        <v>5120</v>
      </c>
      <c r="S3491" s="116" t="s">
        <v>335</v>
      </c>
      <c r="T3491" s="116">
        <v>5120</v>
      </c>
      <c r="U3491" s="116" t="s">
        <v>268</v>
      </c>
      <c r="V3491" s="116" t="s">
        <v>268</v>
      </c>
      <c r="Y3491" s="116" t="s">
        <v>330</v>
      </c>
      <c r="Z3491" s="116">
        <v>0</v>
      </c>
      <c r="AA3491" s="116">
        <v>1</v>
      </c>
      <c r="AB3491" s="116">
        <v>0.71930052100010999</v>
      </c>
      <c r="AC3491" s="116">
        <v>9.4524452432340006E-2</v>
      </c>
      <c r="AD3491" s="116">
        <v>220.05351492725899</v>
      </c>
      <c r="AF3491" s="116">
        <v>-1</v>
      </c>
      <c r="AG3491" s="116">
        <v>-1</v>
      </c>
      <c r="AH3491" s="116">
        <v>-1</v>
      </c>
      <c r="AI3491" s="116">
        <v>-1</v>
      </c>
      <c r="AJ3491" s="116">
        <v>0</v>
      </c>
      <c r="AM3491" s="116" t="s">
        <v>319</v>
      </c>
      <c r="AN3491" s="116">
        <v>-1</v>
      </c>
      <c r="AQ3491" s="116">
        <v>782</v>
      </c>
      <c r="AR3491" s="116" t="s">
        <v>336</v>
      </c>
      <c r="AS3491" s="116" t="s">
        <v>252</v>
      </c>
      <c r="AT3491" s="116" t="s">
        <v>268</v>
      </c>
      <c r="AV3491" s="116">
        <v>129.711176756546</v>
      </c>
      <c r="AW3491" s="116">
        <v>0.17847000399999999</v>
      </c>
    </row>
    <row r="3492" spans="1:49" x14ac:dyDescent="0.25">
      <c r="A3492" s="127">
        <v>180000</v>
      </c>
      <c r="B3492" s="127">
        <v>750000</v>
      </c>
      <c r="C3492" s="127">
        <v>760000</v>
      </c>
      <c r="D3492" s="116" t="s">
        <v>314</v>
      </c>
      <c r="E3492" s="116" t="s">
        <v>315</v>
      </c>
      <c r="F3492" s="116" t="s">
        <v>316</v>
      </c>
      <c r="G3492" s="116" t="s">
        <v>317</v>
      </c>
      <c r="H3492" s="116">
        <v>0.36</v>
      </c>
      <c r="I3492" s="116">
        <v>0.57999999999999996</v>
      </c>
      <c r="J3492" s="116" t="s">
        <v>323</v>
      </c>
      <c r="K3492" s="116">
        <v>9.5228904081059995E-2</v>
      </c>
      <c r="L3492" s="116">
        <v>1092.3953330936199</v>
      </c>
      <c r="M3492" s="116">
        <v>3.5780596463098799</v>
      </c>
      <c r="N3492" s="116">
        <v>0.47019864293640001</v>
      </c>
      <c r="O3492" s="116">
        <v>0.34073469885475999</v>
      </c>
      <c r="P3492" s="116">
        <v>4.4776501467230001E-2</v>
      </c>
      <c r="Q3492" s="116">
        <v>104.027610393773</v>
      </c>
      <c r="R3492" s="116">
        <v>5120</v>
      </c>
      <c r="S3492" s="116" t="s">
        <v>335</v>
      </c>
      <c r="T3492" s="116">
        <v>5120</v>
      </c>
      <c r="U3492" s="116" t="s">
        <v>324</v>
      </c>
      <c r="V3492" s="116" t="s">
        <v>323</v>
      </c>
      <c r="Y3492" s="116" t="s">
        <v>330</v>
      </c>
      <c r="Z3492" s="116">
        <v>0</v>
      </c>
      <c r="AA3492" s="116">
        <v>1</v>
      </c>
      <c r="AB3492" s="116">
        <v>0.34073469885475999</v>
      </c>
      <c r="AC3492" s="116">
        <v>4.4776501467230001E-2</v>
      </c>
      <c r="AD3492" s="116">
        <v>111.258547511393</v>
      </c>
      <c r="AF3492" s="116">
        <v>-1</v>
      </c>
      <c r="AG3492" s="116">
        <v>-1</v>
      </c>
      <c r="AH3492" s="116">
        <v>-1</v>
      </c>
      <c r="AI3492" s="116">
        <v>-1</v>
      </c>
      <c r="AJ3492" s="116">
        <v>0</v>
      </c>
      <c r="AM3492" s="116" t="s">
        <v>319</v>
      </c>
      <c r="AN3492" s="116">
        <v>-1</v>
      </c>
      <c r="AQ3492" s="116">
        <v>782</v>
      </c>
      <c r="AR3492" s="116" t="s">
        <v>336</v>
      </c>
      <c r="AS3492" s="116" t="s">
        <v>252</v>
      </c>
      <c r="AT3492" s="116" t="s">
        <v>268</v>
      </c>
      <c r="AV3492" s="116">
        <v>80.155790039333397</v>
      </c>
      <c r="AW3492" s="116">
        <v>9.0234020700000001E-2</v>
      </c>
    </row>
    <row r="3493" spans="1:49" x14ac:dyDescent="0.25">
      <c r="A3493" s="127">
        <v>180000</v>
      </c>
      <c r="B3493" s="127">
        <v>750000</v>
      </c>
      <c r="C3493" s="127">
        <v>760000</v>
      </c>
      <c r="D3493" s="116" t="s">
        <v>314</v>
      </c>
      <c r="E3493" s="116" t="s">
        <v>315</v>
      </c>
      <c r="F3493" s="116" t="s">
        <v>316</v>
      </c>
      <c r="G3493" s="116" t="s">
        <v>317</v>
      </c>
      <c r="H3493" s="116">
        <v>0.36</v>
      </c>
      <c r="I3493" s="116">
        <v>0.57999999999999996</v>
      </c>
      <c r="J3493" s="116" t="s">
        <v>268</v>
      </c>
      <c r="K3493" s="116">
        <v>1.167219910967E-2</v>
      </c>
      <c r="L3493" s="116">
        <v>1092.3953330936199</v>
      </c>
      <c r="M3493" s="116">
        <v>3.5780596463098799</v>
      </c>
      <c r="N3493" s="116">
        <v>0.47019864293640001</v>
      </c>
      <c r="O3493" s="116">
        <v>4.1763824618000003E-2</v>
      </c>
      <c r="P3493" s="116">
        <v>5.4882521814499999E-3</v>
      </c>
      <c r="Q3493" s="116">
        <v>12.7506558343441</v>
      </c>
      <c r="R3493" s="116">
        <v>1400</v>
      </c>
      <c r="S3493" s="116" t="s">
        <v>340</v>
      </c>
      <c r="T3493" s="116">
        <v>1400</v>
      </c>
      <c r="U3493" s="116" t="s">
        <v>268</v>
      </c>
      <c r="V3493" s="116" t="s">
        <v>268</v>
      </c>
      <c r="Z3493" s="116">
        <v>0</v>
      </c>
      <c r="AA3493" s="116">
        <v>1</v>
      </c>
      <c r="AB3493" s="116">
        <v>4.1763824618000003E-2</v>
      </c>
      <c r="AC3493" s="116">
        <v>5.4882521814499999E-3</v>
      </c>
      <c r="AD3493" s="116">
        <v>110.660695982398</v>
      </c>
      <c r="AF3493" s="116">
        <v>-1</v>
      </c>
      <c r="AG3493" s="116">
        <v>-1</v>
      </c>
      <c r="AH3493" s="116">
        <v>-1</v>
      </c>
      <c r="AI3493" s="116">
        <v>-1</v>
      </c>
      <c r="AJ3493" s="116">
        <v>0</v>
      </c>
      <c r="AM3493" s="116" t="s">
        <v>319</v>
      </c>
      <c r="AN3493" s="116">
        <v>-1</v>
      </c>
      <c r="AQ3493" s="116">
        <v>782</v>
      </c>
      <c r="AR3493" s="116" t="s">
        <v>336</v>
      </c>
      <c r="AS3493" s="116" t="s">
        <v>252</v>
      </c>
      <c r="AT3493" s="116" t="s">
        <v>268</v>
      </c>
      <c r="AV3493" s="116">
        <v>60.237041251372098</v>
      </c>
      <c r="AW3493" s="116">
        <v>8.9749145200000005E-2</v>
      </c>
    </row>
    <row r="3494" spans="1:49" x14ac:dyDescent="0.25">
      <c r="A3494" s="127">
        <v>180000</v>
      </c>
      <c r="B3494" s="127">
        <v>760000</v>
      </c>
      <c r="C3494" s="127">
        <v>760000</v>
      </c>
      <c r="D3494" s="116" t="s">
        <v>314</v>
      </c>
      <c r="E3494" s="116" t="s">
        <v>315</v>
      </c>
      <c r="F3494" s="116" t="s">
        <v>316</v>
      </c>
      <c r="G3494" s="116" t="s">
        <v>317</v>
      </c>
      <c r="H3494" s="116">
        <v>0.36</v>
      </c>
      <c r="I3494" s="116">
        <v>0.57999999999999996</v>
      </c>
      <c r="J3494" s="116" t="s">
        <v>330</v>
      </c>
      <c r="K3494" s="116">
        <v>0.47108026419658999</v>
      </c>
      <c r="L3494" s="116">
        <v>119.223417235912</v>
      </c>
      <c r="M3494" s="116">
        <v>0.31415044357826</v>
      </c>
      <c r="N3494" s="116">
        <v>3.2339013271219998E-2</v>
      </c>
      <c r="O3494" s="116">
        <v>0.14799007395832001</v>
      </c>
      <c r="P3494" s="116">
        <v>1.523427091566E-2</v>
      </c>
      <c r="Q3494" s="116">
        <v>56.163798889914403</v>
      </c>
      <c r="R3494" s="116">
        <v>5410</v>
      </c>
      <c r="S3494" s="116" t="s">
        <v>339</v>
      </c>
      <c r="T3494" s="116">
        <v>5410</v>
      </c>
      <c r="U3494" s="116" t="s">
        <v>268</v>
      </c>
      <c r="V3494" s="116" t="s">
        <v>268</v>
      </c>
      <c r="Y3494" s="116" t="s">
        <v>330</v>
      </c>
      <c r="Z3494" s="116">
        <v>0</v>
      </c>
      <c r="AA3494" s="116">
        <v>1</v>
      </c>
      <c r="AB3494" s="116">
        <v>0.14799007395832001</v>
      </c>
      <c r="AC3494" s="116">
        <v>1.523427091566E-2</v>
      </c>
      <c r="AD3494" s="116">
        <v>60.497468719946298</v>
      </c>
      <c r="AF3494" s="116">
        <v>-1</v>
      </c>
      <c r="AG3494" s="116">
        <v>-1</v>
      </c>
      <c r="AH3494" s="116">
        <v>-1</v>
      </c>
      <c r="AI3494" s="116">
        <v>-1</v>
      </c>
      <c r="AJ3494" s="116">
        <v>0</v>
      </c>
      <c r="AM3494" s="116" t="s">
        <v>319</v>
      </c>
      <c r="AN3494" s="116">
        <v>-1</v>
      </c>
      <c r="AQ3494" s="116">
        <v>782</v>
      </c>
      <c r="AR3494" s="116" t="s">
        <v>336</v>
      </c>
      <c r="AS3494" s="116" t="s">
        <v>252</v>
      </c>
      <c r="AT3494" s="116" t="s">
        <v>268</v>
      </c>
      <c r="AV3494" s="116">
        <v>177.070748585541</v>
      </c>
      <c r="AW3494" s="116">
        <v>4.9065262499999998E-2</v>
      </c>
    </row>
    <row r="3495" spans="1:49" x14ac:dyDescent="0.25">
      <c r="A3495" s="127">
        <v>190000</v>
      </c>
      <c r="B3495" s="127">
        <v>760000</v>
      </c>
      <c r="C3495" s="127">
        <v>770000</v>
      </c>
      <c r="D3495" s="116" t="s">
        <v>314</v>
      </c>
      <c r="E3495" s="116" t="s">
        <v>315</v>
      </c>
      <c r="F3495" s="116" t="s">
        <v>316</v>
      </c>
      <c r="G3495" s="116" t="s">
        <v>317</v>
      </c>
      <c r="H3495" s="116">
        <v>0.36</v>
      </c>
      <c r="I3495" s="116">
        <v>0.57999999999999996</v>
      </c>
      <c r="J3495" s="116" t="s">
        <v>330</v>
      </c>
      <c r="K3495" s="116">
        <v>0.12417743668693</v>
      </c>
      <c r="L3495" s="116">
        <v>1410.91692222249</v>
      </c>
      <c r="M3495" s="116">
        <v>2.9027855674801399</v>
      </c>
      <c r="N3495" s="116">
        <v>0.39266433913366999</v>
      </c>
      <c r="O3495" s="116">
        <v>0.36046047102149997</v>
      </c>
      <c r="P3495" s="116">
        <v>4.876005111198E-2</v>
      </c>
      <c r="Q3495" s="116">
        <v>175.204046779804</v>
      </c>
      <c r="R3495" s="116">
        <v>5410</v>
      </c>
      <c r="S3495" s="116" t="s">
        <v>339</v>
      </c>
      <c r="T3495" s="116">
        <v>5410</v>
      </c>
      <c r="U3495" s="116" t="s">
        <v>268</v>
      </c>
      <c r="V3495" s="116" t="s">
        <v>268</v>
      </c>
      <c r="Y3495" s="116" t="s">
        <v>330</v>
      </c>
      <c r="Z3495" s="116">
        <v>0</v>
      </c>
      <c r="AA3495" s="116">
        <v>1</v>
      </c>
      <c r="AB3495" s="116">
        <v>0.36046047102149997</v>
      </c>
      <c r="AC3495" s="116">
        <v>4.876005111198E-2</v>
      </c>
      <c r="AD3495" s="116">
        <v>539.38435901000605</v>
      </c>
      <c r="AF3495" s="116">
        <v>-1</v>
      </c>
      <c r="AG3495" s="116">
        <v>-1</v>
      </c>
      <c r="AH3495" s="116">
        <v>-1</v>
      </c>
      <c r="AI3495" s="116">
        <v>-1</v>
      </c>
      <c r="AJ3495" s="116">
        <v>0</v>
      </c>
      <c r="AM3495" s="116" t="s">
        <v>319</v>
      </c>
      <c r="AN3495" s="116">
        <v>-1</v>
      </c>
      <c r="AQ3495" s="116">
        <v>782</v>
      </c>
      <c r="AR3495" s="116" t="s">
        <v>336</v>
      </c>
      <c r="AS3495" s="116" t="s">
        <v>252</v>
      </c>
      <c r="AT3495" s="116" t="s">
        <v>268</v>
      </c>
      <c r="AV3495" s="116">
        <v>123.63209944618499</v>
      </c>
      <c r="AW3495" s="116">
        <v>0.43745690110000002</v>
      </c>
    </row>
    <row r="3496" spans="1:49" x14ac:dyDescent="0.25">
      <c r="A3496" s="127">
        <v>190000</v>
      </c>
      <c r="B3496" s="127">
        <v>770000</v>
      </c>
      <c r="C3496" s="127">
        <v>770000</v>
      </c>
      <c r="D3496" s="116" t="s">
        <v>314</v>
      </c>
      <c r="E3496" s="116" t="s">
        <v>315</v>
      </c>
      <c r="F3496" s="116" t="s">
        <v>316</v>
      </c>
      <c r="G3496" s="116" t="s">
        <v>317</v>
      </c>
      <c r="H3496" s="116">
        <v>0.36</v>
      </c>
      <c r="I3496" s="116">
        <v>0.57999999999999996</v>
      </c>
      <c r="J3496" s="116" t="s">
        <v>330</v>
      </c>
      <c r="K3496" s="116">
        <v>0.61155672810006001</v>
      </c>
      <c r="L3496" s="116">
        <v>1.3573564423389</v>
      </c>
      <c r="M3496" s="116">
        <v>5.6464161180800002E-3</v>
      </c>
      <c r="N3496" s="116">
        <v>3.2206281596999998E-4</v>
      </c>
      <c r="O3496" s="116">
        <v>3.4531037666600001E-3</v>
      </c>
      <c r="P3496" s="116">
        <v>1.9695968198E-4</v>
      </c>
      <c r="Q3496" s="116">
        <v>0.83010046474232002</v>
      </c>
      <c r="R3496" s="116">
        <v>5120</v>
      </c>
      <c r="S3496" s="116" t="s">
        <v>335</v>
      </c>
      <c r="T3496" s="116">
        <v>5120</v>
      </c>
      <c r="U3496" s="116" t="s">
        <v>268</v>
      </c>
      <c r="V3496" s="116" t="s">
        <v>268</v>
      </c>
      <c r="Y3496" s="116" t="s">
        <v>330</v>
      </c>
      <c r="Z3496" s="116">
        <v>0</v>
      </c>
      <c r="AA3496" s="116">
        <v>1</v>
      </c>
      <c r="AB3496" s="116">
        <v>3.4531037666600001E-3</v>
      </c>
      <c r="AC3496" s="116">
        <v>1.9695968198E-4</v>
      </c>
      <c r="AD3496" s="116">
        <v>0.83644866297558995</v>
      </c>
      <c r="AF3496" s="116">
        <v>-1</v>
      </c>
      <c r="AG3496" s="116">
        <v>-1</v>
      </c>
      <c r="AH3496" s="116">
        <v>-1</v>
      </c>
      <c r="AI3496" s="116">
        <v>-1</v>
      </c>
      <c r="AJ3496" s="116">
        <v>0</v>
      </c>
      <c r="AM3496" s="116" t="s">
        <v>319</v>
      </c>
      <c r="AN3496" s="116">
        <v>-1</v>
      </c>
      <c r="AQ3496" s="116">
        <v>782</v>
      </c>
      <c r="AR3496" s="116" t="s">
        <v>336</v>
      </c>
      <c r="AS3496" s="116" t="s">
        <v>252</v>
      </c>
      <c r="AT3496" s="116" t="s">
        <v>268</v>
      </c>
      <c r="AV3496" s="116">
        <v>195.62717132989599</v>
      </c>
      <c r="AW3496" s="116">
        <v>6.7838499999999999E-4</v>
      </c>
    </row>
    <row r="3497" spans="1:49" x14ac:dyDescent="0.25">
      <c r="A3497" s="127">
        <v>190000</v>
      </c>
      <c r="B3497" s="127">
        <v>770000</v>
      </c>
      <c r="C3497" s="127">
        <v>770000</v>
      </c>
      <c r="D3497" s="116" t="s">
        <v>314</v>
      </c>
      <c r="E3497" s="116" t="s">
        <v>315</v>
      </c>
      <c r="F3497" s="116" t="s">
        <v>316</v>
      </c>
      <c r="G3497" s="116" t="s">
        <v>317</v>
      </c>
      <c r="H3497" s="116">
        <v>0.36</v>
      </c>
      <c r="I3497" s="116">
        <v>0.57999999999999996</v>
      </c>
      <c r="J3497" s="116" t="s">
        <v>330</v>
      </c>
      <c r="K3497" s="116">
        <v>3.5644614282329998E-2</v>
      </c>
      <c r="L3497" s="116">
        <v>3478.17974575669</v>
      </c>
      <c r="M3497" s="116">
        <v>10.1931603001611</v>
      </c>
      <c r="N3497" s="116">
        <v>1.5179859894693499</v>
      </c>
      <c r="O3497" s="116">
        <v>0.36333126721726999</v>
      </c>
      <c r="P3497" s="116">
        <v>5.4108025080620001E-2</v>
      </c>
      <c r="Q3497" s="116">
        <v>123.97837544213399</v>
      </c>
      <c r="R3497" s="116">
        <v>5120</v>
      </c>
      <c r="S3497" s="116" t="s">
        <v>335</v>
      </c>
      <c r="T3497" s="116">
        <v>5120</v>
      </c>
      <c r="U3497" s="116" t="s">
        <v>268</v>
      </c>
      <c r="V3497" s="116" t="s">
        <v>268</v>
      </c>
      <c r="Y3497" s="116" t="s">
        <v>330</v>
      </c>
      <c r="Z3497" s="116">
        <v>0</v>
      </c>
      <c r="AA3497" s="116">
        <v>1</v>
      </c>
      <c r="AB3497" s="116">
        <v>0.36333126721726999</v>
      </c>
      <c r="AC3497" s="116">
        <v>5.4108025080620001E-2</v>
      </c>
      <c r="AD3497" s="116">
        <v>238.67839777129299</v>
      </c>
      <c r="AF3497" s="116">
        <v>-1</v>
      </c>
      <c r="AG3497" s="116">
        <v>-1</v>
      </c>
      <c r="AH3497" s="116">
        <v>-1</v>
      </c>
      <c r="AI3497" s="116">
        <v>-1</v>
      </c>
      <c r="AJ3497" s="116">
        <v>0</v>
      </c>
      <c r="AM3497" s="116" t="s">
        <v>319</v>
      </c>
      <c r="AN3497" s="116">
        <v>-1</v>
      </c>
      <c r="AQ3497" s="116">
        <v>782</v>
      </c>
      <c r="AR3497" s="116" t="s">
        <v>336</v>
      </c>
      <c r="AS3497" s="116" t="s">
        <v>252</v>
      </c>
      <c r="AT3497" s="116" t="s">
        <v>268</v>
      </c>
      <c r="AV3497" s="116">
        <v>61.863283190480303</v>
      </c>
      <c r="AW3497" s="116">
        <v>0.1935753429</v>
      </c>
    </row>
    <row r="3498" spans="1:49" x14ac:dyDescent="0.25">
      <c r="A3498" s="127">
        <v>190000</v>
      </c>
      <c r="B3498" s="127">
        <v>770000</v>
      </c>
      <c r="C3498" s="127">
        <v>770000</v>
      </c>
      <c r="D3498" s="116" t="s">
        <v>314</v>
      </c>
      <c r="E3498" s="116" t="s">
        <v>315</v>
      </c>
      <c r="F3498" s="116" t="s">
        <v>316</v>
      </c>
      <c r="G3498" s="116" t="s">
        <v>317</v>
      </c>
      <c r="H3498" s="116">
        <v>0.36</v>
      </c>
      <c r="I3498" s="116">
        <v>0.57999999999999996</v>
      </c>
      <c r="J3498" s="116" t="s">
        <v>330</v>
      </c>
      <c r="K3498" s="116">
        <v>0.12678440537464999</v>
      </c>
      <c r="L3498" s="116">
        <v>144.56930609813099</v>
      </c>
      <c r="M3498" s="116">
        <v>0.43924301644132002</v>
      </c>
      <c r="N3498" s="116">
        <v>6.7280841263940003E-2</v>
      </c>
      <c r="O3498" s="116">
        <v>5.5689164654479997E-2</v>
      </c>
      <c r="P3498" s="116">
        <v>8.5301614527500003E-3</v>
      </c>
      <c r="Q3498" s="116">
        <v>18.3291335090776</v>
      </c>
      <c r="R3498" s="116">
        <v>5120</v>
      </c>
      <c r="S3498" s="116" t="s">
        <v>335</v>
      </c>
      <c r="T3498" s="116">
        <v>5120</v>
      </c>
      <c r="U3498" s="116" t="s">
        <v>268</v>
      </c>
      <c r="V3498" s="116" t="s">
        <v>268</v>
      </c>
      <c r="Y3498" s="116" t="s">
        <v>330</v>
      </c>
      <c r="Z3498" s="116">
        <v>0</v>
      </c>
      <c r="AA3498" s="116">
        <v>1</v>
      </c>
      <c r="AB3498" s="116">
        <v>5.5689164654479997E-2</v>
      </c>
      <c r="AC3498" s="116">
        <v>8.5301614527500003E-3</v>
      </c>
      <c r="AD3498" s="116">
        <v>82.4286940677882</v>
      </c>
      <c r="AF3498" s="116">
        <v>-1</v>
      </c>
      <c r="AG3498" s="116">
        <v>-1</v>
      </c>
      <c r="AH3498" s="116">
        <v>-1</v>
      </c>
      <c r="AI3498" s="116">
        <v>-1</v>
      </c>
      <c r="AJ3498" s="116">
        <v>0</v>
      </c>
      <c r="AM3498" s="116" t="s">
        <v>319</v>
      </c>
      <c r="AN3498" s="116">
        <v>-1</v>
      </c>
      <c r="AQ3498" s="116">
        <v>782</v>
      </c>
      <c r="AR3498" s="116" t="s">
        <v>336</v>
      </c>
      <c r="AS3498" s="116" t="s">
        <v>252</v>
      </c>
      <c r="AT3498" s="116" t="s">
        <v>268</v>
      </c>
      <c r="AV3498" s="116">
        <v>119.50222499809</v>
      </c>
      <c r="AW3498" s="116">
        <v>6.6852144399999994E-2</v>
      </c>
    </row>
    <row r="3499" spans="1:49" x14ac:dyDescent="0.25">
      <c r="A3499" s="127">
        <v>190000</v>
      </c>
      <c r="B3499" s="127">
        <v>770000</v>
      </c>
      <c r="C3499" s="127">
        <v>770000</v>
      </c>
      <c r="D3499" s="116" t="s">
        <v>314</v>
      </c>
      <c r="E3499" s="116" t="s">
        <v>315</v>
      </c>
      <c r="F3499" s="116" t="s">
        <v>316</v>
      </c>
      <c r="G3499" s="116" t="s">
        <v>317</v>
      </c>
      <c r="H3499" s="116">
        <v>0.36</v>
      </c>
      <c r="I3499" s="116">
        <v>0.57999999999999996</v>
      </c>
      <c r="J3499" s="116" t="s">
        <v>330</v>
      </c>
      <c r="K3499" s="116">
        <v>0.44355226270553999</v>
      </c>
      <c r="L3499" s="116">
        <v>278.75538594256199</v>
      </c>
      <c r="M3499" s="116">
        <v>0.61318007076105996</v>
      </c>
      <c r="N3499" s="116">
        <v>8.0160180332469994E-2</v>
      </c>
      <c r="O3499" s="116">
        <v>0.27197740783201002</v>
      </c>
      <c r="P3499" s="116">
        <v>3.5555229365350001E-2</v>
      </c>
      <c r="Q3499" s="116">
        <v>123.642582176179</v>
      </c>
      <c r="R3499" s="116">
        <v>5120</v>
      </c>
      <c r="S3499" s="116" t="s">
        <v>335</v>
      </c>
      <c r="T3499" s="116">
        <v>5120</v>
      </c>
      <c r="U3499" s="116" t="s">
        <v>268</v>
      </c>
      <c r="V3499" s="116" t="s">
        <v>268</v>
      </c>
      <c r="Y3499" s="116" t="s">
        <v>330</v>
      </c>
      <c r="Z3499" s="116">
        <v>0</v>
      </c>
      <c r="AA3499" s="116">
        <v>1</v>
      </c>
      <c r="AB3499" s="116">
        <v>0.27197740783201002</v>
      </c>
      <c r="AC3499" s="116">
        <v>3.5555229365350001E-2</v>
      </c>
      <c r="AD3499" s="116">
        <v>137.23821213692699</v>
      </c>
      <c r="AF3499" s="116">
        <v>-1</v>
      </c>
      <c r="AG3499" s="116">
        <v>-1</v>
      </c>
      <c r="AH3499" s="116">
        <v>-1</v>
      </c>
      <c r="AI3499" s="116">
        <v>-1</v>
      </c>
      <c r="AJ3499" s="116">
        <v>0</v>
      </c>
      <c r="AM3499" s="116" t="s">
        <v>319</v>
      </c>
      <c r="AN3499" s="116">
        <v>-1</v>
      </c>
      <c r="AQ3499" s="116">
        <v>782</v>
      </c>
      <c r="AR3499" s="116" t="s">
        <v>336</v>
      </c>
      <c r="AS3499" s="116" t="s">
        <v>252</v>
      </c>
      <c r="AT3499" s="116" t="s">
        <v>268</v>
      </c>
      <c r="AV3499" s="116">
        <v>178.365090954967</v>
      </c>
      <c r="AW3499" s="116">
        <v>0.1113043083</v>
      </c>
    </row>
    <row r="3500" spans="1:49" x14ac:dyDescent="0.25">
      <c r="A3500" s="127">
        <v>190000</v>
      </c>
      <c r="B3500" s="127">
        <v>780000</v>
      </c>
      <c r="C3500" s="127">
        <v>780000</v>
      </c>
      <c r="D3500" s="116" t="s">
        <v>314</v>
      </c>
      <c r="E3500" s="116" t="s">
        <v>315</v>
      </c>
      <c r="F3500" s="116" t="s">
        <v>316</v>
      </c>
      <c r="G3500" s="116" t="s">
        <v>317</v>
      </c>
      <c r="H3500" s="116">
        <v>0.36</v>
      </c>
      <c r="I3500" s="116">
        <v>0.57999999999999996</v>
      </c>
      <c r="J3500" s="116" t="s">
        <v>330</v>
      </c>
      <c r="K3500" s="116">
        <v>4.269818710579E-2</v>
      </c>
      <c r="L3500" s="116">
        <v>1461.5859826814301</v>
      </c>
      <c r="M3500" s="116">
        <v>4.3155746823910901</v>
      </c>
      <c r="N3500" s="116">
        <v>0.56701812942667995</v>
      </c>
      <c r="O3500" s="116">
        <v>0.18426721525778</v>
      </c>
      <c r="P3500" s="116">
        <v>2.4210646182639999E-2</v>
      </c>
      <c r="Q3500" s="116">
        <v>62.407071759743303</v>
      </c>
      <c r="R3500" s="116">
        <v>5120</v>
      </c>
      <c r="S3500" s="116" t="s">
        <v>335</v>
      </c>
      <c r="T3500" s="116">
        <v>5120</v>
      </c>
      <c r="U3500" s="116" t="s">
        <v>268</v>
      </c>
      <c r="V3500" s="116" t="s">
        <v>268</v>
      </c>
      <c r="Y3500" s="116" t="s">
        <v>330</v>
      </c>
      <c r="Z3500" s="116">
        <v>0</v>
      </c>
      <c r="AA3500" s="116">
        <v>1</v>
      </c>
      <c r="AB3500" s="116">
        <v>0.18426721525778</v>
      </c>
      <c r="AC3500" s="116">
        <v>2.4210646182639999E-2</v>
      </c>
      <c r="AD3500" s="116">
        <v>124.893387943577</v>
      </c>
      <c r="AF3500" s="116">
        <v>-1</v>
      </c>
      <c r="AG3500" s="116">
        <v>-1</v>
      </c>
      <c r="AH3500" s="116">
        <v>-1</v>
      </c>
      <c r="AI3500" s="116">
        <v>-1</v>
      </c>
      <c r="AJ3500" s="116">
        <v>0</v>
      </c>
      <c r="AM3500" s="116" t="s">
        <v>319</v>
      </c>
      <c r="AN3500" s="116">
        <v>-1</v>
      </c>
      <c r="AQ3500" s="116">
        <v>782</v>
      </c>
      <c r="AR3500" s="116" t="s">
        <v>336</v>
      </c>
      <c r="AS3500" s="116" t="s">
        <v>252</v>
      </c>
      <c r="AT3500" s="116" t="s">
        <v>268</v>
      </c>
      <c r="AV3500" s="116">
        <v>101.127706086752</v>
      </c>
      <c r="AW3500" s="116">
        <v>0.1012922854</v>
      </c>
    </row>
    <row r="3501" spans="1:49" x14ac:dyDescent="0.25">
      <c r="A3501" s="127">
        <v>190000</v>
      </c>
      <c r="B3501" s="127">
        <v>780000</v>
      </c>
      <c r="C3501" s="127">
        <v>780000</v>
      </c>
      <c r="D3501" s="116" t="s">
        <v>314</v>
      </c>
      <c r="E3501" s="116" t="s">
        <v>315</v>
      </c>
      <c r="F3501" s="116" t="s">
        <v>316</v>
      </c>
      <c r="G3501" s="116" t="s">
        <v>317</v>
      </c>
      <c r="H3501" s="116">
        <v>0.36</v>
      </c>
      <c r="I3501" s="116">
        <v>0.57999999999999996</v>
      </c>
      <c r="J3501" s="116" t="s">
        <v>323</v>
      </c>
      <c r="K3501" s="116">
        <v>0.20340987065686</v>
      </c>
      <c r="L3501" s="116">
        <v>1461.5859826814301</v>
      </c>
      <c r="M3501" s="116">
        <v>4.3155746823910901</v>
      </c>
      <c r="N3501" s="116">
        <v>0.56701812942667995</v>
      </c>
      <c r="O3501" s="116">
        <v>0.87783048795523</v>
      </c>
      <c r="P3501" s="116">
        <v>0.11533708436678</v>
      </c>
      <c r="Q3501" s="116">
        <v>297.30101569112202</v>
      </c>
      <c r="R3501" s="116">
        <v>5120</v>
      </c>
      <c r="S3501" s="116" t="s">
        <v>335</v>
      </c>
      <c r="T3501" s="116">
        <v>5120</v>
      </c>
      <c r="U3501" s="116" t="s">
        <v>324</v>
      </c>
      <c r="V3501" s="116" t="s">
        <v>323</v>
      </c>
      <c r="Y3501" s="116" t="s">
        <v>330</v>
      </c>
      <c r="Z3501" s="116">
        <v>0</v>
      </c>
      <c r="AA3501" s="116">
        <v>1</v>
      </c>
      <c r="AB3501" s="116">
        <v>0.87783048795523</v>
      </c>
      <c r="AC3501" s="116">
        <v>0.11533708436678</v>
      </c>
      <c r="AD3501" s="116">
        <v>421.36824939678797</v>
      </c>
      <c r="AF3501" s="116">
        <v>-1</v>
      </c>
      <c r="AG3501" s="116">
        <v>-1</v>
      </c>
      <c r="AH3501" s="116">
        <v>-1</v>
      </c>
      <c r="AI3501" s="116">
        <v>-1</v>
      </c>
      <c r="AJ3501" s="116">
        <v>0</v>
      </c>
      <c r="AM3501" s="116" t="s">
        <v>319</v>
      </c>
      <c r="AN3501" s="116">
        <v>-1</v>
      </c>
      <c r="AQ3501" s="116">
        <v>782</v>
      </c>
      <c r="AR3501" s="116" t="s">
        <v>336</v>
      </c>
      <c r="AS3501" s="116" t="s">
        <v>252</v>
      </c>
      <c r="AT3501" s="116" t="s">
        <v>268</v>
      </c>
      <c r="AV3501" s="116">
        <v>114.9622867848</v>
      </c>
      <c r="AW3501" s="116">
        <v>0.3417422947</v>
      </c>
    </row>
    <row r="3502" spans="1:49" x14ac:dyDescent="0.25">
      <c r="A3502" s="127">
        <v>190000</v>
      </c>
      <c r="B3502" s="127">
        <v>780000</v>
      </c>
      <c r="C3502" s="127">
        <v>780000</v>
      </c>
      <c r="D3502" s="116" t="s">
        <v>314</v>
      </c>
      <c r="E3502" s="116" t="s">
        <v>315</v>
      </c>
      <c r="F3502" s="116" t="s">
        <v>316</v>
      </c>
      <c r="G3502" s="116" t="s">
        <v>317</v>
      </c>
      <c r="H3502" s="116">
        <v>0.36</v>
      </c>
      <c r="I3502" s="116">
        <v>0.57999999999999996</v>
      </c>
      <c r="J3502" s="116" t="s">
        <v>330</v>
      </c>
      <c r="K3502" s="116">
        <v>5.8156524959699996E-3</v>
      </c>
      <c r="L3502" s="116">
        <v>3370.1365065447098</v>
      </c>
      <c r="M3502" s="116">
        <v>8.3742278843073095</v>
      </c>
      <c r="N3502" s="116">
        <v>1.2391843277288701</v>
      </c>
      <c r="O3502" s="116">
        <v>4.8701599297209998E-2</v>
      </c>
      <c r="P3502" s="116">
        <v>7.20666542852E-3</v>
      </c>
      <c r="Q3502" s="116">
        <v>19.5995427860564</v>
      </c>
      <c r="R3502" s="116">
        <v>5120</v>
      </c>
      <c r="S3502" s="116" t="s">
        <v>335</v>
      </c>
      <c r="T3502" s="116">
        <v>5120</v>
      </c>
      <c r="U3502" s="116" t="s">
        <v>268</v>
      </c>
      <c r="V3502" s="116" t="s">
        <v>268</v>
      </c>
      <c r="Y3502" s="116" t="s">
        <v>330</v>
      </c>
      <c r="Z3502" s="116">
        <v>0</v>
      </c>
      <c r="AA3502" s="116">
        <v>1</v>
      </c>
      <c r="AB3502" s="116">
        <v>4.8701599297209998E-2</v>
      </c>
      <c r="AC3502" s="116">
        <v>7.20666542852E-3</v>
      </c>
      <c r="AD3502" s="116">
        <v>38.628289893037199</v>
      </c>
      <c r="AF3502" s="116">
        <v>-1</v>
      </c>
      <c r="AG3502" s="116">
        <v>-1</v>
      </c>
      <c r="AH3502" s="116">
        <v>-1</v>
      </c>
      <c r="AI3502" s="116">
        <v>-1</v>
      </c>
      <c r="AJ3502" s="116">
        <v>0</v>
      </c>
      <c r="AM3502" s="116" t="s">
        <v>319</v>
      </c>
      <c r="AN3502" s="116">
        <v>-1</v>
      </c>
      <c r="AQ3502" s="116">
        <v>782</v>
      </c>
      <c r="AR3502" s="116" t="s">
        <v>336</v>
      </c>
      <c r="AS3502" s="116" t="s">
        <v>252</v>
      </c>
      <c r="AT3502" s="116" t="s">
        <v>268</v>
      </c>
      <c r="AV3502" s="116">
        <v>41.610333455564302</v>
      </c>
      <c r="AW3502" s="116">
        <v>3.1328702299999997E-2</v>
      </c>
    </row>
    <row r="3503" spans="1:49" x14ac:dyDescent="0.25">
      <c r="A3503" s="127">
        <v>190000</v>
      </c>
      <c r="B3503" s="127">
        <v>780000</v>
      </c>
      <c r="C3503" s="127">
        <v>780000</v>
      </c>
      <c r="D3503" s="116" t="s">
        <v>314</v>
      </c>
      <c r="E3503" s="116" t="s">
        <v>315</v>
      </c>
      <c r="F3503" s="116" t="s">
        <v>316</v>
      </c>
      <c r="G3503" s="116" t="s">
        <v>317</v>
      </c>
      <c r="H3503" s="116">
        <v>0.36</v>
      </c>
      <c r="I3503" s="116">
        <v>0.57999999999999996</v>
      </c>
      <c r="J3503" s="116" t="s">
        <v>323</v>
      </c>
      <c r="K3503" s="116">
        <v>1.6847142268350001E-2</v>
      </c>
      <c r="L3503" s="116">
        <v>3370.1365065447098</v>
      </c>
      <c r="M3503" s="116">
        <v>8.3742278843073095</v>
      </c>
      <c r="N3503" s="116">
        <v>1.2391843277288701</v>
      </c>
      <c r="O3503" s="116">
        <v>0.1410818085545</v>
      </c>
      <c r="P3503" s="116">
        <v>2.0876714665950001E-2</v>
      </c>
      <c r="Q3503" s="116">
        <v>56.777169189518801</v>
      </c>
      <c r="R3503" s="116">
        <v>5120</v>
      </c>
      <c r="S3503" s="116" t="s">
        <v>335</v>
      </c>
      <c r="T3503" s="116">
        <v>5120</v>
      </c>
      <c r="U3503" s="116" t="s">
        <v>324</v>
      </c>
      <c r="V3503" s="116" t="s">
        <v>323</v>
      </c>
      <c r="Y3503" s="116" t="s">
        <v>330</v>
      </c>
      <c r="Z3503" s="116">
        <v>0</v>
      </c>
      <c r="AA3503" s="116">
        <v>1</v>
      </c>
      <c r="AB3503" s="116">
        <v>0.1410818085545</v>
      </c>
      <c r="AC3503" s="116">
        <v>2.0876714665950001E-2</v>
      </c>
      <c r="AD3503" s="116">
        <v>155.1966055373</v>
      </c>
      <c r="AF3503" s="116">
        <v>-1</v>
      </c>
      <c r="AG3503" s="116">
        <v>-1</v>
      </c>
      <c r="AH3503" s="116">
        <v>-1</v>
      </c>
      <c r="AI3503" s="116">
        <v>-1</v>
      </c>
      <c r="AJ3503" s="116">
        <v>0</v>
      </c>
      <c r="AM3503" s="116" t="s">
        <v>319</v>
      </c>
      <c r="AN3503" s="116">
        <v>-1</v>
      </c>
      <c r="AQ3503" s="116">
        <v>782</v>
      </c>
      <c r="AR3503" s="116" t="s">
        <v>336</v>
      </c>
      <c r="AS3503" s="116" t="s">
        <v>252</v>
      </c>
      <c r="AT3503" s="116" t="s">
        <v>268</v>
      </c>
      <c r="AV3503" s="116">
        <v>44.451205971090999</v>
      </c>
      <c r="AW3503" s="116">
        <v>0.1258691042</v>
      </c>
    </row>
    <row r="3504" spans="1:49" x14ac:dyDescent="0.25">
      <c r="A3504" s="127">
        <v>190000</v>
      </c>
      <c r="B3504" s="127">
        <v>780000</v>
      </c>
      <c r="C3504" s="127">
        <v>780000</v>
      </c>
      <c r="D3504" s="116" t="s">
        <v>314</v>
      </c>
      <c r="E3504" s="116" t="s">
        <v>315</v>
      </c>
      <c r="F3504" s="116" t="s">
        <v>316</v>
      </c>
      <c r="G3504" s="116" t="s">
        <v>317</v>
      </c>
      <c r="H3504" s="116">
        <v>0.36</v>
      </c>
      <c r="I3504" s="116">
        <v>0.57999999999999996</v>
      </c>
      <c r="J3504" s="116" t="s">
        <v>330</v>
      </c>
      <c r="K3504" s="116">
        <v>0.56160820944978995</v>
      </c>
      <c r="L3504" s="116">
        <v>1.9833967521528899</v>
      </c>
      <c r="M3504" s="116">
        <v>6.4347725506399998E-3</v>
      </c>
      <c r="N3504" s="116">
        <v>9.970347839400001E-4</v>
      </c>
      <c r="O3504" s="116">
        <v>3.6138210903800001E-3</v>
      </c>
      <c r="P3504" s="116">
        <v>5.5994291975999995E-4</v>
      </c>
      <c r="Q3504" s="116">
        <v>1.1138918986051101</v>
      </c>
      <c r="R3504" s="116">
        <v>5410</v>
      </c>
      <c r="S3504" s="116" t="s">
        <v>339</v>
      </c>
      <c r="T3504" s="116">
        <v>5410</v>
      </c>
      <c r="U3504" s="116" t="s">
        <v>268</v>
      </c>
      <c r="V3504" s="116" t="s">
        <v>268</v>
      </c>
      <c r="Y3504" s="116" t="s">
        <v>330</v>
      </c>
      <c r="Z3504" s="116">
        <v>0</v>
      </c>
      <c r="AA3504" s="116">
        <v>1</v>
      </c>
      <c r="AB3504" s="116">
        <v>3.6138210903800001E-3</v>
      </c>
      <c r="AC3504" s="116">
        <v>5.5994291975999995E-4</v>
      </c>
      <c r="AD3504" s="116">
        <v>1.1138918986051101</v>
      </c>
      <c r="AF3504" s="116">
        <v>-1</v>
      </c>
      <c r="AG3504" s="116">
        <v>-1</v>
      </c>
      <c r="AH3504" s="116">
        <v>-1</v>
      </c>
      <c r="AI3504" s="116">
        <v>-1</v>
      </c>
      <c r="AJ3504" s="116">
        <v>0</v>
      </c>
      <c r="AM3504" s="116" t="s">
        <v>319</v>
      </c>
      <c r="AN3504" s="116">
        <v>-1</v>
      </c>
      <c r="AQ3504" s="116">
        <v>782</v>
      </c>
      <c r="AR3504" s="116" t="s">
        <v>336</v>
      </c>
      <c r="AS3504" s="116" t="s">
        <v>252</v>
      </c>
      <c r="AT3504" s="116" t="s">
        <v>268</v>
      </c>
      <c r="AV3504" s="116">
        <v>187.47906017605101</v>
      </c>
      <c r="AW3504" s="116">
        <v>9.0339979999999999E-4</v>
      </c>
    </row>
    <row r="3505" spans="1:49" x14ac:dyDescent="0.25">
      <c r="A3505" s="127">
        <v>190000</v>
      </c>
      <c r="B3505" s="127">
        <v>780000</v>
      </c>
      <c r="C3505" s="127">
        <v>780000</v>
      </c>
      <c r="D3505" s="116" t="s">
        <v>314</v>
      </c>
      <c r="E3505" s="116" t="s">
        <v>315</v>
      </c>
      <c r="F3505" s="116" t="s">
        <v>316</v>
      </c>
      <c r="G3505" s="116" t="s">
        <v>317</v>
      </c>
      <c r="H3505" s="116">
        <v>0.36</v>
      </c>
      <c r="I3505" s="116">
        <v>0.57999999999999996</v>
      </c>
      <c r="J3505" s="116" t="s">
        <v>330</v>
      </c>
      <c r="K3505" s="127">
        <v>1.821820694E-6</v>
      </c>
      <c r="L3505" s="116">
        <v>1.9833967521528899</v>
      </c>
      <c r="M3505" s="116">
        <v>6.4347725506399998E-3</v>
      </c>
      <c r="N3505" s="116">
        <v>9.970347839400001E-4</v>
      </c>
      <c r="O3505" s="127">
        <v>1.1723001793939999E-8</v>
      </c>
      <c r="P3505" s="127">
        <v>1.816418602022E-9</v>
      </c>
      <c r="Q3505" s="127">
        <v>3.6133932474845001E-6</v>
      </c>
      <c r="R3505" s="116">
        <v>5410</v>
      </c>
      <c r="S3505" s="116" t="s">
        <v>339</v>
      </c>
      <c r="T3505" s="116">
        <v>5410</v>
      </c>
      <c r="U3505" s="116" t="s">
        <v>342</v>
      </c>
      <c r="V3505" s="116" t="s">
        <v>326</v>
      </c>
      <c r="Y3505" s="116" t="s">
        <v>330</v>
      </c>
      <c r="Z3505" s="116">
        <v>0</v>
      </c>
      <c r="AA3505" s="116">
        <v>1</v>
      </c>
      <c r="AB3505" s="127">
        <v>1.1723001793939999E-8</v>
      </c>
      <c r="AC3505" s="127">
        <v>1.816418602022E-9</v>
      </c>
      <c r="AD3505" s="127">
        <v>3.6133932480000001E-6</v>
      </c>
      <c r="AF3505" s="116">
        <v>-1</v>
      </c>
      <c r="AG3505" s="116">
        <v>-1</v>
      </c>
      <c r="AH3505" s="116">
        <v>-1</v>
      </c>
      <c r="AI3505" s="116">
        <v>-1</v>
      </c>
      <c r="AJ3505" s="116">
        <v>0</v>
      </c>
      <c r="AM3505" s="116" t="s">
        <v>319</v>
      </c>
      <c r="AN3505" s="116">
        <v>-1</v>
      </c>
      <c r="AQ3505" s="116">
        <v>782</v>
      </c>
      <c r="AR3505" s="116" t="s">
        <v>336</v>
      </c>
      <c r="AS3505" s="116" t="s">
        <v>252</v>
      </c>
      <c r="AT3505" s="116" t="s">
        <v>268</v>
      </c>
      <c r="AV3505" s="116">
        <v>0.46720081503376998</v>
      </c>
      <c r="AW3505" s="127">
        <v>2.9305703999999999E-9</v>
      </c>
    </row>
    <row r="3506" spans="1:49" x14ac:dyDescent="0.25">
      <c r="A3506" s="127">
        <v>190000</v>
      </c>
      <c r="B3506" s="127">
        <v>780000</v>
      </c>
      <c r="C3506" s="127">
        <v>780000</v>
      </c>
      <c r="D3506" s="116" t="s">
        <v>314</v>
      </c>
      <c r="E3506" s="116" t="s">
        <v>315</v>
      </c>
      <c r="F3506" s="116" t="s">
        <v>316</v>
      </c>
      <c r="G3506" s="116" t="s">
        <v>317</v>
      </c>
      <c r="H3506" s="116">
        <v>0.36</v>
      </c>
      <c r="I3506" s="116">
        <v>0.57999999999999996</v>
      </c>
      <c r="J3506" s="116" t="s">
        <v>268</v>
      </c>
      <c r="K3506" s="116">
        <v>8.9915110377000002E-4</v>
      </c>
      <c r="L3506" s="116">
        <v>1.9833967521528899</v>
      </c>
      <c r="M3506" s="116">
        <v>6.4347725506399998E-3</v>
      </c>
      <c r="N3506" s="116">
        <v>9.970347839400001E-4</v>
      </c>
      <c r="O3506" s="127">
        <v>5.7858328414379996E-6</v>
      </c>
      <c r="P3506" s="127">
        <v>8.964849264806E-7</v>
      </c>
      <c r="Q3506" s="116">
        <v>1.7833733789099999E-3</v>
      </c>
      <c r="R3506" s="116">
        <v>1840</v>
      </c>
      <c r="S3506" s="116" t="s">
        <v>341</v>
      </c>
      <c r="T3506" s="116">
        <v>1840</v>
      </c>
      <c r="U3506" s="116" t="s">
        <v>268</v>
      </c>
      <c r="V3506" s="116" t="s">
        <v>268</v>
      </c>
      <c r="Z3506" s="116">
        <v>0</v>
      </c>
      <c r="AA3506" s="116">
        <v>1</v>
      </c>
      <c r="AB3506" s="127">
        <v>5.7858328414379996E-6</v>
      </c>
      <c r="AC3506" s="127">
        <v>8.964849264806E-7</v>
      </c>
      <c r="AD3506" s="116">
        <v>1.7833733789099999E-3</v>
      </c>
      <c r="AF3506" s="116">
        <v>-1</v>
      </c>
      <c r="AG3506" s="116">
        <v>-1</v>
      </c>
      <c r="AH3506" s="116">
        <v>-1</v>
      </c>
      <c r="AI3506" s="116">
        <v>-1</v>
      </c>
      <c r="AJ3506" s="116">
        <v>0</v>
      </c>
      <c r="AM3506" s="116" t="s">
        <v>319</v>
      </c>
      <c r="AN3506" s="116">
        <v>-1</v>
      </c>
      <c r="AQ3506" s="116">
        <v>782</v>
      </c>
      <c r="AR3506" s="116" t="s">
        <v>336</v>
      </c>
      <c r="AS3506" s="116" t="s">
        <v>252</v>
      </c>
      <c r="AT3506" s="116" t="s">
        <v>268</v>
      </c>
      <c r="AV3506" s="116">
        <v>17.8450601570283</v>
      </c>
      <c r="AW3506" s="127">
        <v>1.4463693000000001E-6</v>
      </c>
    </row>
    <row r="3507" spans="1:49" x14ac:dyDescent="0.25">
      <c r="A3507" s="127">
        <v>190000</v>
      </c>
      <c r="B3507" s="127">
        <v>780000</v>
      </c>
      <c r="C3507" s="127">
        <v>780000</v>
      </c>
      <c r="D3507" s="116" t="s">
        <v>314</v>
      </c>
      <c r="E3507" s="116" t="s">
        <v>315</v>
      </c>
      <c r="F3507" s="116" t="s">
        <v>316</v>
      </c>
      <c r="G3507" s="116" t="s">
        <v>317</v>
      </c>
      <c r="H3507" s="116">
        <v>0.36</v>
      </c>
      <c r="I3507" s="116">
        <v>0.57999999999999996</v>
      </c>
      <c r="J3507" s="116" t="s">
        <v>326</v>
      </c>
      <c r="K3507" s="116">
        <v>2.9682621571000003E-4</v>
      </c>
      <c r="L3507" s="116">
        <v>1.9833967521528899</v>
      </c>
      <c r="M3507" s="116">
        <v>6.4347725506399998E-3</v>
      </c>
      <c r="N3507" s="116">
        <v>9.970347839400001E-4</v>
      </c>
      <c r="O3507" s="127">
        <v>1.9100091851999998E-6</v>
      </c>
      <c r="P3507" s="127">
        <v>2.9594606185440002E-7</v>
      </c>
      <c r="Q3507" s="116">
        <v>5.887241522E-4</v>
      </c>
      <c r="R3507" s="116">
        <v>1840</v>
      </c>
      <c r="S3507" s="116" t="s">
        <v>341</v>
      </c>
      <c r="T3507" s="116">
        <v>1840</v>
      </c>
      <c r="U3507" s="116" t="s">
        <v>342</v>
      </c>
      <c r="V3507" s="116" t="s">
        <v>326</v>
      </c>
      <c r="Z3507" s="116">
        <v>0</v>
      </c>
      <c r="AA3507" s="116">
        <v>1</v>
      </c>
      <c r="AB3507" s="127">
        <v>1.9100091851999998E-6</v>
      </c>
      <c r="AC3507" s="127">
        <v>2.9594606185440002E-7</v>
      </c>
      <c r="AD3507" s="116">
        <v>4.4027225199199998E-3</v>
      </c>
      <c r="AF3507" s="116">
        <v>-1</v>
      </c>
      <c r="AG3507" s="116">
        <v>-1</v>
      </c>
      <c r="AH3507" s="116">
        <v>-1</v>
      </c>
      <c r="AI3507" s="116">
        <v>-1</v>
      </c>
      <c r="AJ3507" s="116">
        <v>0</v>
      </c>
      <c r="AM3507" s="116" t="s">
        <v>319</v>
      </c>
      <c r="AN3507" s="116">
        <v>-1</v>
      </c>
      <c r="AQ3507" s="116">
        <v>782</v>
      </c>
      <c r="AR3507" s="116" t="s">
        <v>336</v>
      </c>
      <c r="AS3507" s="116" t="s">
        <v>252</v>
      </c>
      <c r="AT3507" s="116" t="s">
        <v>268</v>
      </c>
      <c r="AV3507" s="116">
        <v>15.918053736916301</v>
      </c>
      <c r="AW3507" s="127">
        <v>3.5707401000000002E-6</v>
      </c>
    </row>
    <row r="3508" spans="1:49" x14ac:dyDescent="0.25">
      <c r="A3508" s="127">
        <v>190000</v>
      </c>
      <c r="B3508" s="127">
        <v>780000</v>
      </c>
      <c r="C3508" s="127">
        <v>780000</v>
      </c>
      <c r="D3508" s="116" t="s">
        <v>314</v>
      </c>
      <c r="E3508" s="116" t="s">
        <v>315</v>
      </c>
      <c r="F3508" s="116" t="s">
        <v>316</v>
      </c>
      <c r="G3508" s="116" t="s">
        <v>317</v>
      </c>
      <c r="H3508" s="116">
        <v>0.36</v>
      </c>
      <c r="I3508" s="116">
        <v>0.57999999999999996</v>
      </c>
      <c r="J3508" s="116" t="s">
        <v>330</v>
      </c>
      <c r="K3508" s="116">
        <v>5.3034482248309998E-2</v>
      </c>
      <c r="L3508" s="116">
        <v>1.9833967521528899</v>
      </c>
      <c r="M3508" s="116">
        <v>6.4347725506399998E-3</v>
      </c>
      <c r="N3508" s="116">
        <v>9.970347839400001E-4</v>
      </c>
      <c r="O3508" s="116">
        <v>3.412648306E-4</v>
      </c>
      <c r="P3508" s="116">
        <v>5.2877223549999999E-5</v>
      </c>
      <c r="Q3508" s="116">
        <v>0.10518841984341</v>
      </c>
      <c r="R3508" s="116">
        <v>5410</v>
      </c>
      <c r="S3508" s="116" t="s">
        <v>339</v>
      </c>
      <c r="T3508" s="116">
        <v>5410</v>
      </c>
      <c r="U3508" s="116" t="s">
        <v>268</v>
      </c>
      <c r="V3508" s="116" t="s">
        <v>268</v>
      </c>
      <c r="Y3508" s="116" t="s">
        <v>330</v>
      </c>
      <c r="Z3508" s="116">
        <v>0</v>
      </c>
      <c r="AA3508" s="116">
        <v>1</v>
      </c>
      <c r="AB3508" s="116">
        <v>3.412648306E-4</v>
      </c>
      <c r="AC3508" s="116">
        <v>5.2877223549999999E-5</v>
      </c>
      <c r="AD3508" s="116">
        <v>0.10518841984341</v>
      </c>
      <c r="AF3508" s="116">
        <v>-1</v>
      </c>
      <c r="AG3508" s="116">
        <v>-1</v>
      </c>
      <c r="AH3508" s="116">
        <v>-1</v>
      </c>
      <c r="AI3508" s="116">
        <v>-1</v>
      </c>
      <c r="AJ3508" s="116">
        <v>0</v>
      </c>
      <c r="AM3508" s="116" t="s">
        <v>319</v>
      </c>
      <c r="AN3508" s="116">
        <v>-1</v>
      </c>
      <c r="AQ3508" s="116">
        <v>782</v>
      </c>
      <c r="AR3508" s="116" t="s">
        <v>336</v>
      </c>
      <c r="AS3508" s="116" t="s">
        <v>252</v>
      </c>
      <c r="AT3508" s="116" t="s">
        <v>268</v>
      </c>
      <c r="AV3508" s="116">
        <v>85.804772143978397</v>
      </c>
      <c r="AW3508" s="116">
        <v>8.5310999999999997E-5</v>
      </c>
    </row>
    <row r="3509" spans="1:49" x14ac:dyDescent="0.25">
      <c r="A3509" s="127">
        <v>190000</v>
      </c>
      <c r="B3509" s="127">
        <v>780000</v>
      </c>
      <c r="C3509" s="127">
        <v>780000</v>
      </c>
      <c r="D3509" s="116" t="s">
        <v>314</v>
      </c>
      <c r="E3509" s="116" t="s">
        <v>315</v>
      </c>
      <c r="F3509" s="116" t="s">
        <v>316</v>
      </c>
      <c r="G3509" s="116" t="s">
        <v>317</v>
      </c>
      <c r="H3509" s="116">
        <v>0.36</v>
      </c>
      <c r="I3509" s="116">
        <v>0.57999999999999996</v>
      </c>
      <c r="J3509" s="116" t="s">
        <v>330</v>
      </c>
      <c r="K3509" s="116">
        <v>1.0824958399560001E-2</v>
      </c>
      <c r="L3509" s="116">
        <v>0</v>
      </c>
      <c r="M3509" s="116">
        <v>0</v>
      </c>
      <c r="N3509" s="116">
        <v>0</v>
      </c>
      <c r="O3509" s="116">
        <v>0</v>
      </c>
      <c r="P3509" s="116">
        <v>0</v>
      </c>
      <c r="Q3509" s="116">
        <v>0</v>
      </c>
      <c r="R3509" s="116">
        <v>5410</v>
      </c>
      <c r="S3509" s="116" t="s">
        <v>339</v>
      </c>
      <c r="T3509" s="116">
        <v>5410</v>
      </c>
      <c r="U3509" s="116" t="s">
        <v>268</v>
      </c>
      <c r="V3509" s="116" t="s">
        <v>268</v>
      </c>
      <c r="Y3509" s="116" t="s">
        <v>330</v>
      </c>
      <c r="Z3509" s="116">
        <v>0</v>
      </c>
      <c r="AA3509" s="116">
        <v>1</v>
      </c>
      <c r="AB3509" s="116">
        <v>0</v>
      </c>
      <c r="AC3509" s="116">
        <v>0</v>
      </c>
      <c r="AD3509" s="116">
        <v>0</v>
      </c>
      <c r="AF3509" s="116">
        <v>-1</v>
      </c>
      <c r="AG3509" s="116">
        <v>-1</v>
      </c>
      <c r="AH3509" s="116">
        <v>-1</v>
      </c>
      <c r="AI3509" s="116">
        <v>-1</v>
      </c>
      <c r="AJ3509" s="116">
        <v>0</v>
      </c>
      <c r="AM3509" s="116" t="s">
        <v>319</v>
      </c>
      <c r="AN3509" s="116">
        <v>-1</v>
      </c>
      <c r="AQ3509" s="116">
        <v>782</v>
      </c>
      <c r="AR3509" s="116" t="s">
        <v>336</v>
      </c>
      <c r="AS3509" s="116" t="s">
        <v>252</v>
      </c>
      <c r="AT3509" s="116" t="s">
        <v>268</v>
      </c>
      <c r="AV3509" s="116">
        <v>39.851201522276597</v>
      </c>
      <c r="AW3509" s="116">
        <v>0</v>
      </c>
    </row>
    <row r="3510" spans="1:49" x14ac:dyDescent="0.25">
      <c r="A3510" s="127">
        <v>190000</v>
      </c>
      <c r="B3510" s="127">
        <v>780000</v>
      </c>
      <c r="C3510" s="127">
        <v>780000</v>
      </c>
      <c r="D3510" s="116" t="s">
        <v>314</v>
      </c>
      <c r="E3510" s="116" t="s">
        <v>315</v>
      </c>
      <c r="F3510" s="116" t="s">
        <v>316</v>
      </c>
      <c r="G3510" s="116" t="s">
        <v>317</v>
      </c>
      <c r="H3510" s="116">
        <v>0.36</v>
      </c>
      <c r="I3510" s="116">
        <v>0.57999999999999996</v>
      </c>
      <c r="J3510" s="116" t="s">
        <v>330</v>
      </c>
      <c r="K3510" s="116">
        <v>5.0645715776349999E-2</v>
      </c>
      <c r="L3510" s="116">
        <v>3572.8977521120601</v>
      </c>
      <c r="M3510" s="116">
        <v>8.8619463135984695</v>
      </c>
      <c r="N3510" s="116">
        <v>1.4077022368369301</v>
      </c>
      <c r="O3510" s="116">
        <v>0.44881961422381</v>
      </c>
      <c r="P3510" s="116">
        <v>7.1294087384579999E-2</v>
      </c>
      <c r="Q3510" s="116">
        <v>180.951964051441</v>
      </c>
      <c r="R3510" s="116">
        <v>5120</v>
      </c>
      <c r="S3510" s="116" t="s">
        <v>335</v>
      </c>
      <c r="T3510" s="116">
        <v>5120</v>
      </c>
      <c r="U3510" s="116" t="s">
        <v>268</v>
      </c>
      <c r="V3510" s="116" t="s">
        <v>268</v>
      </c>
      <c r="Y3510" s="116" t="s">
        <v>330</v>
      </c>
      <c r="Z3510" s="116">
        <v>0</v>
      </c>
      <c r="AA3510" s="116">
        <v>1</v>
      </c>
      <c r="AB3510" s="116">
        <v>0.44881961422381</v>
      </c>
      <c r="AC3510" s="116">
        <v>7.1294087384579999E-2</v>
      </c>
      <c r="AD3510" s="116">
        <v>260.355455118375</v>
      </c>
      <c r="AF3510" s="116">
        <v>-1</v>
      </c>
      <c r="AG3510" s="116">
        <v>-1</v>
      </c>
      <c r="AH3510" s="116">
        <v>-1</v>
      </c>
      <c r="AI3510" s="116">
        <v>-1</v>
      </c>
      <c r="AJ3510" s="116">
        <v>0</v>
      </c>
      <c r="AM3510" s="116" t="s">
        <v>319</v>
      </c>
      <c r="AN3510" s="116">
        <v>-1</v>
      </c>
      <c r="AQ3510" s="116">
        <v>782</v>
      </c>
      <c r="AR3510" s="116" t="s">
        <v>336</v>
      </c>
      <c r="AS3510" s="116" t="s">
        <v>252</v>
      </c>
      <c r="AT3510" s="116" t="s">
        <v>268</v>
      </c>
      <c r="AV3510" s="116">
        <v>68.916914640315696</v>
      </c>
      <c r="AW3510" s="116">
        <v>0.21115608690000001</v>
      </c>
    </row>
    <row r="3511" spans="1:49" x14ac:dyDescent="0.25">
      <c r="A3511" s="127">
        <v>190000</v>
      </c>
      <c r="B3511" s="127">
        <v>780000</v>
      </c>
      <c r="C3511" s="127">
        <v>780000</v>
      </c>
      <c r="D3511" s="116" t="s">
        <v>314</v>
      </c>
      <c r="E3511" s="116" t="s">
        <v>315</v>
      </c>
      <c r="F3511" s="116" t="s">
        <v>316</v>
      </c>
      <c r="G3511" s="116" t="s">
        <v>317</v>
      </c>
      <c r="H3511" s="116">
        <v>0.36</v>
      </c>
      <c r="I3511" s="116">
        <v>0.57999999999999996</v>
      </c>
      <c r="J3511" s="116" t="s">
        <v>330</v>
      </c>
      <c r="K3511" s="116">
        <v>6.7950103784399996E-3</v>
      </c>
      <c r="L3511" s="116">
        <v>64.281540631746594</v>
      </c>
      <c r="M3511" s="116">
        <v>0.21694426776650999</v>
      </c>
      <c r="N3511" s="116">
        <v>2.891485166077E-2</v>
      </c>
      <c r="O3511" s="116">
        <v>1.4741385510100001E-3</v>
      </c>
      <c r="P3511" s="116">
        <v>1.9647671712E-4</v>
      </c>
      <c r="Q3511" s="116">
        <v>0.43679373573521002</v>
      </c>
      <c r="R3511" s="116">
        <v>4220</v>
      </c>
      <c r="S3511" s="116" t="s">
        <v>343</v>
      </c>
      <c r="T3511" s="116">
        <v>4220</v>
      </c>
      <c r="U3511" s="116" t="s">
        <v>268</v>
      </c>
      <c r="V3511" s="116" t="s">
        <v>268</v>
      </c>
      <c r="Y3511" s="116" t="s">
        <v>330</v>
      </c>
      <c r="Z3511" s="116">
        <v>0</v>
      </c>
      <c r="AA3511" s="116">
        <v>1</v>
      </c>
      <c r="AB3511" s="116">
        <v>1.4741385510100001E-3</v>
      </c>
      <c r="AC3511" s="116">
        <v>1.9647671712E-4</v>
      </c>
      <c r="AD3511" s="116">
        <v>1.2034781605535401</v>
      </c>
      <c r="AF3511" s="116">
        <v>-1</v>
      </c>
      <c r="AG3511" s="116">
        <v>-1</v>
      </c>
      <c r="AH3511" s="116">
        <v>-1</v>
      </c>
      <c r="AI3511" s="116">
        <v>-1</v>
      </c>
      <c r="AJ3511" s="116">
        <v>0</v>
      </c>
      <c r="AM3511" s="116" t="s">
        <v>319</v>
      </c>
      <c r="AN3511" s="116">
        <v>-1</v>
      </c>
      <c r="AQ3511" s="116">
        <v>782</v>
      </c>
      <c r="AR3511" s="116" t="s">
        <v>336</v>
      </c>
      <c r="AS3511" s="116" t="s">
        <v>252</v>
      </c>
      <c r="AT3511" s="116" t="s">
        <v>268</v>
      </c>
      <c r="AV3511" s="116">
        <v>31.061896114821199</v>
      </c>
      <c r="AW3511" s="116">
        <v>9.7605689999999998E-4</v>
      </c>
    </row>
    <row r="3512" spans="1:49" x14ac:dyDescent="0.25">
      <c r="A3512" s="127">
        <v>190000</v>
      </c>
      <c r="B3512" s="127">
        <v>780000</v>
      </c>
      <c r="C3512" s="127">
        <v>780000</v>
      </c>
      <c r="D3512" s="116" t="s">
        <v>314</v>
      </c>
      <c r="E3512" s="116" t="s">
        <v>315</v>
      </c>
      <c r="F3512" s="116" t="s">
        <v>316</v>
      </c>
      <c r="G3512" s="116" t="s">
        <v>317</v>
      </c>
      <c r="H3512" s="116">
        <v>0.36</v>
      </c>
      <c r="I3512" s="116">
        <v>0.57999999999999996</v>
      </c>
      <c r="J3512" s="116" t="s">
        <v>330</v>
      </c>
      <c r="K3512" s="116">
        <v>3.0870488291899999E-3</v>
      </c>
      <c r="L3512" s="116">
        <v>64.281540631746594</v>
      </c>
      <c r="M3512" s="116">
        <v>0.21694426776650999</v>
      </c>
      <c r="N3512" s="116">
        <v>2.891485166077E-2</v>
      </c>
      <c r="O3512" s="116">
        <v>6.6971754780000003E-4</v>
      </c>
      <c r="P3512" s="116">
        <v>8.9261558960000001E-5</v>
      </c>
      <c r="Q3512" s="116">
        <v>0.19844025474582</v>
      </c>
      <c r="R3512" s="116">
        <v>5120</v>
      </c>
      <c r="S3512" s="116" t="s">
        <v>335</v>
      </c>
      <c r="T3512" s="116">
        <v>5120</v>
      </c>
      <c r="U3512" s="116" t="s">
        <v>268</v>
      </c>
      <c r="V3512" s="116" t="s">
        <v>268</v>
      </c>
      <c r="Y3512" s="116" t="s">
        <v>330</v>
      </c>
      <c r="Z3512" s="116">
        <v>0</v>
      </c>
      <c r="AA3512" s="116">
        <v>1</v>
      </c>
      <c r="AB3512" s="116">
        <v>6.6971754780000003E-4</v>
      </c>
      <c r="AC3512" s="116">
        <v>8.9261558960000001E-5</v>
      </c>
      <c r="AD3512" s="116">
        <v>0.19844025474582999</v>
      </c>
      <c r="AF3512" s="116">
        <v>-1</v>
      </c>
      <c r="AG3512" s="116">
        <v>-1</v>
      </c>
      <c r="AH3512" s="116">
        <v>-1</v>
      </c>
      <c r="AI3512" s="116">
        <v>-1</v>
      </c>
      <c r="AJ3512" s="116">
        <v>0</v>
      </c>
      <c r="AM3512" s="116" t="s">
        <v>319</v>
      </c>
      <c r="AN3512" s="116">
        <v>-1</v>
      </c>
      <c r="AQ3512" s="116">
        <v>782</v>
      </c>
      <c r="AR3512" s="116" t="s">
        <v>336</v>
      </c>
      <c r="AS3512" s="116" t="s">
        <v>252</v>
      </c>
      <c r="AT3512" s="116" t="s">
        <v>268</v>
      </c>
      <c r="AV3512" s="116">
        <v>20.707803925286999</v>
      </c>
      <c r="AW3512" s="116">
        <v>1.60941E-4</v>
      </c>
    </row>
    <row r="3513" spans="1:49" x14ac:dyDescent="0.25">
      <c r="A3513" s="127">
        <v>190000</v>
      </c>
      <c r="B3513" s="127">
        <v>780000</v>
      </c>
      <c r="C3513" s="127">
        <v>780000</v>
      </c>
      <c r="D3513" s="116" t="s">
        <v>314</v>
      </c>
      <c r="E3513" s="116" t="s">
        <v>315</v>
      </c>
      <c r="F3513" s="116" t="s">
        <v>316</v>
      </c>
      <c r="G3513" s="116" t="s">
        <v>317</v>
      </c>
      <c r="H3513" s="116">
        <v>0.36</v>
      </c>
      <c r="I3513" s="116">
        <v>0.57999999999999996</v>
      </c>
      <c r="J3513" s="116" t="s">
        <v>323</v>
      </c>
      <c r="K3513" s="116">
        <v>2.3995704320599999E-3</v>
      </c>
      <c r="L3513" s="116">
        <v>64.281540631746594</v>
      </c>
      <c r="M3513" s="116">
        <v>0.21694426776650999</v>
      </c>
      <c r="N3513" s="116">
        <v>2.891485166077E-2</v>
      </c>
      <c r="O3513" s="116">
        <v>5.2057305033000002E-4</v>
      </c>
      <c r="P3513" s="116">
        <v>6.9383223090000001E-5</v>
      </c>
      <c r="Q3513" s="116">
        <v>0.15424808422771</v>
      </c>
      <c r="R3513" s="116">
        <v>5120</v>
      </c>
      <c r="S3513" s="116" t="s">
        <v>335</v>
      </c>
      <c r="T3513" s="116">
        <v>5120</v>
      </c>
      <c r="U3513" s="116" t="s">
        <v>324</v>
      </c>
      <c r="V3513" s="116" t="s">
        <v>323</v>
      </c>
      <c r="Y3513" s="116" t="s">
        <v>330</v>
      </c>
      <c r="Z3513" s="116">
        <v>0</v>
      </c>
      <c r="AA3513" s="116">
        <v>1</v>
      </c>
      <c r="AB3513" s="116">
        <v>5.2057305033000002E-4</v>
      </c>
      <c r="AC3513" s="116">
        <v>6.9383223090000001E-5</v>
      </c>
      <c r="AD3513" s="116">
        <v>0.15424808422771999</v>
      </c>
      <c r="AF3513" s="116">
        <v>-1</v>
      </c>
      <c r="AG3513" s="116">
        <v>-1</v>
      </c>
      <c r="AH3513" s="116">
        <v>-1</v>
      </c>
      <c r="AI3513" s="116">
        <v>-1</v>
      </c>
      <c r="AJ3513" s="116">
        <v>0</v>
      </c>
      <c r="AM3513" s="116" t="s">
        <v>319</v>
      </c>
      <c r="AN3513" s="116">
        <v>-1</v>
      </c>
      <c r="AQ3513" s="116">
        <v>782</v>
      </c>
      <c r="AR3513" s="116" t="s">
        <v>336</v>
      </c>
      <c r="AS3513" s="116" t="s">
        <v>252</v>
      </c>
      <c r="AT3513" s="116" t="s">
        <v>268</v>
      </c>
      <c r="AV3513" s="116">
        <v>15.3329587513268</v>
      </c>
      <c r="AW3513" s="116">
        <v>1.2509979999999999E-4</v>
      </c>
    </row>
    <row r="3514" spans="1:49" x14ac:dyDescent="0.25">
      <c r="A3514" s="127">
        <v>190000</v>
      </c>
      <c r="B3514" s="127">
        <v>780000</v>
      </c>
      <c r="C3514" s="127">
        <v>780000</v>
      </c>
      <c r="D3514" s="116" t="s">
        <v>314</v>
      </c>
      <c r="E3514" s="116" t="s">
        <v>315</v>
      </c>
      <c r="F3514" s="116" t="s">
        <v>316</v>
      </c>
      <c r="G3514" s="116" t="s">
        <v>317</v>
      </c>
      <c r="H3514" s="116">
        <v>0.36</v>
      </c>
      <c r="I3514" s="116">
        <v>0.57999999999999996</v>
      </c>
      <c r="J3514" s="116" t="s">
        <v>330</v>
      </c>
      <c r="K3514" s="116">
        <v>6.809292193324E-2</v>
      </c>
      <c r="L3514" s="116">
        <v>0</v>
      </c>
      <c r="M3514" s="116">
        <v>0</v>
      </c>
      <c r="N3514" s="116">
        <v>0</v>
      </c>
      <c r="O3514" s="116">
        <v>0</v>
      </c>
      <c r="P3514" s="116">
        <v>0</v>
      </c>
      <c r="Q3514" s="116">
        <v>0</v>
      </c>
      <c r="R3514" s="116">
        <v>5120</v>
      </c>
      <c r="S3514" s="116" t="s">
        <v>335</v>
      </c>
      <c r="T3514" s="116">
        <v>5120</v>
      </c>
      <c r="U3514" s="116" t="s">
        <v>268</v>
      </c>
      <c r="V3514" s="116" t="s">
        <v>268</v>
      </c>
      <c r="Y3514" s="116" t="s">
        <v>330</v>
      </c>
      <c r="Z3514" s="116">
        <v>0</v>
      </c>
      <c r="AA3514" s="116">
        <v>1</v>
      </c>
      <c r="AB3514" s="116">
        <v>0</v>
      </c>
      <c r="AC3514" s="116">
        <v>0</v>
      </c>
      <c r="AD3514" s="116">
        <v>0</v>
      </c>
      <c r="AF3514" s="116">
        <v>-1</v>
      </c>
      <c r="AG3514" s="116">
        <v>-1</v>
      </c>
      <c r="AH3514" s="116">
        <v>-1</v>
      </c>
      <c r="AI3514" s="116">
        <v>-1</v>
      </c>
      <c r="AJ3514" s="116">
        <v>0</v>
      </c>
      <c r="AM3514" s="116" t="s">
        <v>319</v>
      </c>
      <c r="AN3514" s="116">
        <v>-1</v>
      </c>
      <c r="AQ3514" s="116">
        <v>782</v>
      </c>
      <c r="AR3514" s="116" t="s">
        <v>336</v>
      </c>
      <c r="AS3514" s="116" t="s">
        <v>252</v>
      </c>
      <c r="AT3514" s="116" t="s">
        <v>268</v>
      </c>
      <c r="AV3514" s="116">
        <v>90.843040293444403</v>
      </c>
      <c r="AW3514" s="116">
        <v>0</v>
      </c>
    </row>
    <row r="3515" spans="1:49" x14ac:dyDescent="0.25">
      <c r="A3515" s="127">
        <v>190000</v>
      </c>
      <c r="B3515" s="127">
        <v>780000</v>
      </c>
      <c r="C3515" s="127">
        <v>780000</v>
      </c>
      <c r="D3515" s="116" t="s">
        <v>314</v>
      </c>
      <c r="E3515" s="116" t="s">
        <v>315</v>
      </c>
      <c r="F3515" s="116" t="s">
        <v>316</v>
      </c>
      <c r="G3515" s="116" t="s">
        <v>317</v>
      </c>
      <c r="H3515" s="116">
        <v>0.36</v>
      </c>
      <c r="I3515" s="116">
        <v>0.57999999999999996</v>
      </c>
      <c r="J3515" s="116" t="s">
        <v>330</v>
      </c>
      <c r="K3515" s="116">
        <v>0.4852342131149</v>
      </c>
      <c r="L3515" s="116">
        <v>0</v>
      </c>
      <c r="M3515" s="116">
        <v>0</v>
      </c>
      <c r="N3515" s="116">
        <v>0</v>
      </c>
      <c r="O3515" s="116">
        <v>0</v>
      </c>
      <c r="P3515" s="116">
        <v>0</v>
      </c>
      <c r="Q3515" s="116">
        <v>0</v>
      </c>
      <c r="R3515" s="116">
        <v>5410</v>
      </c>
      <c r="S3515" s="116" t="s">
        <v>339</v>
      </c>
      <c r="T3515" s="116">
        <v>5410</v>
      </c>
      <c r="U3515" s="116" t="s">
        <v>268</v>
      </c>
      <c r="V3515" s="116" t="s">
        <v>268</v>
      </c>
      <c r="Y3515" s="116" t="s">
        <v>330</v>
      </c>
      <c r="Z3515" s="116">
        <v>0</v>
      </c>
      <c r="AA3515" s="116">
        <v>1</v>
      </c>
      <c r="AB3515" s="116">
        <v>0</v>
      </c>
      <c r="AC3515" s="116">
        <v>0</v>
      </c>
      <c r="AD3515" s="116">
        <v>0</v>
      </c>
      <c r="AF3515" s="116">
        <v>-1</v>
      </c>
      <c r="AG3515" s="116">
        <v>-1</v>
      </c>
      <c r="AH3515" s="116">
        <v>-1</v>
      </c>
      <c r="AI3515" s="116">
        <v>-1</v>
      </c>
      <c r="AJ3515" s="116">
        <v>0</v>
      </c>
      <c r="AM3515" s="116" t="s">
        <v>319</v>
      </c>
      <c r="AN3515" s="116">
        <v>-1</v>
      </c>
      <c r="AQ3515" s="116">
        <v>782</v>
      </c>
      <c r="AR3515" s="116" t="s">
        <v>336</v>
      </c>
      <c r="AS3515" s="116" t="s">
        <v>252</v>
      </c>
      <c r="AT3515" s="116" t="s">
        <v>268</v>
      </c>
      <c r="AV3515" s="116">
        <v>187.17239434919401</v>
      </c>
      <c r="AW3515" s="116">
        <v>0</v>
      </c>
    </row>
    <row r="3516" spans="1:49" x14ac:dyDescent="0.25">
      <c r="A3516" s="127">
        <v>190000</v>
      </c>
      <c r="B3516" s="127">
        <v>780000</v>
      </c>
      <c r="C3516" s="127">
        <v>790000</v>
      </c>
      <c r="D3516" s="116" t="s">
        <v>314</v>
      </c>
      <c r="E3516" s="116" t="s">
        <v>315</v>
      </c>
      <c r="F3516" s="116" t="s">
        <v>316</v>
      </c>
      <c r="G3516" s="116" t="s">
        <v>317</v>
      </c>
      <c r="H3516" s="116">
        <v>0.36</v>
      </c>
      <c r="I3516" s="116">
        <v>0.57999999999999996</v>
      </c>
      <c r="J3516" s="116" t="s">
        <v>330</v>
      </c>
      <c r="K3516" s="116">
        <v>0.21837158748971999</v>
      </c>
      <c r="L3516" s="116">
        <v>0</v>
      </c>
      <c r="M3516" s="116">
        <v>0</v>
      </c>
      <c r="N3516" s="116">
        <v>0</v>
      </c>
      <c r="O3516" s="116">
        <v>0</v>
      </c>
      <c r="P3516" s="116">
        <v>0</v>
      </c>
      <c r="Q3516" s="116">
        <v>0</v>
      </c>
      <c r="R3516" s="116">
        <v>5410</v>
      </c>
      <c r="S3516" s="116" t="s">
        <v>339</v>
      </c>
      <c r="T3516" s="116">
        <v>5410</v>
      </c>
      <c r="U3516" s="116" t="s">
        <v>268</v>
      </c>
      <c r="V3516" s="116" t="s">
        <v>268</v>
      </c>
      <c r="Y3516" s="116" t="s">
        <v>330</v>
      </c>
      <c r="Z3516" s="116">
        <v>0</v>
      </c>
      <c r="AA3516" s="116">
        <v>1</v>
      </c>
      <c r="AB3516" s="116">
        <v>0</v>
      </c>
      <c r="AC3516" s="116">
        <v>0</v>
      </c>
      <c r="AD3516" s="116">
        <v>0</v>
      </c>
      <c r="AF3516" s="116">
        <v>-1</v>
      </c>
      <c r="AG3516" s="116">
        <v>-1</v>
      </c>
      <c r="AH3516" s="116">
        <v>-1</v>
      </c>
      <c r="AI3516" s="116">
        <v>-1</v>
      </c>
      <c r="AJ3516" s="116">
        <v>0</v>
      </c>
      <c r="AM3516" s="116" t="s">
        <v>319</v>
      </c>
      <c r="AN3516" s="116">
        <v>-1</v>
      </c>
      <c r="AQ3516" s="116">
        <v>782</v>
      </c>
      <c r="AR3516" s="116" t="s">
        <v>336</v>
      </c>
      <c r="AS3516" s="116" t="s">
        <v>252</v>
      </c>
      <c r="AT3516" s="116" t="s">
        <v>268</v>
      </c>
      <c r="AV3516" s="116">
        <v>137.50305533245799</v>
      </c>
      <c r="AW3516" s="116">
        <v>0</v>
      </c>
    </row>
    <row r="3517" spans="1:49" x14ac:dyDescent="0.25">
      <c r="A3517" s="127">
        <v>190000</v>
      </c>
      <c r="B3517" s="127">
        <v>790000</v>
      </c>
      <c r="C3517" s="127">
        <v>790000</v>
      </c>
      <c r="D3517" s="116" t="s">
        <v>314</v>
      </c>
      <c r="E3517" s="116" t="s">
        <v>315</v>
      </c>
      <c r="F3517" s="116" t="s">
        <v>316</v>
      </c>
      <c r="G3517" s="116" t="s">
        <v>317</v>
      </c>
      <c r="H3517" s="116">
        <v>0.36</v>
      </c>
      <c r="I3517" s="116">
        <v>0.57999999999999996</v>
      </c>
      <c r="J3517" s="116" t="s">
        <v>330</v>
      </c>
      <c r="K3517" s="116">
        <v>0.42947477107255999</v>
      </c>
      <c r="L3517" s="116">
        <v>837.67462287428998</v>
      </c>
      <c r="M3517" s="116">
        <v>2.6402956217189701</v>
      </c>
      <c r="N3517" s="116">
        <v>0.34734373281115</v>
      </c>
      <c r="O3517" s="116">
        <v>1.13394035770165</v>
      </c>
      <c r="P3517" s="116">
        <v>0.14917537013255999</v>
      </c>
      <c r="Q3517" s="116">
        <v>359.76011689223498</v>
      </c>
      <c r="R3517" s="116">
        <v>5120</v>
      </c>
      <c r="S3517" s="116" t="s">
        <v>335</v>
      </c>
      <c r="T3517" s="116">
        <v>5120</v>
      </c>
      <c r="U3517" s="116" t="s">
        <v>268</v>
      </c>
      <c r="V3517" s="116" t="s">
        <v>268</v>
      </c>
      <c r="Y3517" s="116" t="s">
        <v>330</v>
      </c>
      <c r="Z3517" s="116">
        <v>0</v>
      </c>
      <c r="AA3517" s="116">
        <v>1</v>
      </c>
      <c r="AB3517" s="116">
        <v>1.13394035770165</v>
      </c>
      <c r="AC3517" s="116">
        <v>0.14917537013255999</v>
      </c>
      <c r="AD3517" s="116">
        <v>362.07863523962902</v>
      </c>
      <c r="AF3517" s="116">
        <v>-1</v>
      </c>
      <c r="AG3517" s="116">
        <v>-1</v>
      </c>
      <c r="AH3517" s="116">
        <v>-1</v>
      </c>
      <c r="AI3517" s="116">
        <v>-1</v>
      </c>
      <c r="AJ3517" s="116">
        <v>0</v>
      </c>
      <c r="AM3517" s="116" t="s">
        <v>319</v>
      </c>
      <c r="AN3517" s="116">
        <v>-1</v>
      </c>
      <c r="AQ3517" s="116">
        <v>782</v>
      </c>
      <c r="AR3517" s="116" t="s">
        <v>336</v>
      </c>
      <c r="AS3517" s="116" t="s">
        <v>252</v>
      </c>
      <c r="AT3517" s="116" t="s">
        <v>268</v>
      </c>
      <c r="AV3517" s="116">
        <v>165.09078424990199</v>
      </c>
      <c r="AW3517" s="116">
        <v>0.29365663850000001</v>
      </c>
    </row>
    <row r="3518" spans="1:49" x14ac:dyDescent="0.25">
      <c r="A3518" s="127">
        <v>190000</v>
      </c>
      <c r="B3518" s="127">
        <v>790000</v>
      </c>
      <c r="C3518" s="127">
        <v>790000</v>
      </c>
      <c r="D3518" s="116" t="s">
        <v>314</v>
      </c>
      <c r="E3518" s="116" t="s">
        <v>315</v>
      </c>
      <c r="F3518" s="116" t="s">
        <v>316</v>
      </c>
      <c r="G3518" s="116" t="s">
        <v>317</v>
      </c>
      <c r="H3518" s="116">
        <v>0.36</v>
      </c>
      <c r="I3518" s="116">
        <v>0.57999999999999996</v>
      </c>
      <c r="J3518" s="116" t="s">
        <v>323</v>
      </c>
      <c r="K3518" s="116">
        <v>3.5496335334009997E-2</v>
      </c>
      <c r="L3518" s="116">
        <v>837.67462287428998</v>
      </c>
      <c r="M3518" s="116">
        <v>2.6402956217189701</v>
      </c>
      <c r="N3518" s="116">
        <v>0.34734373281115</v>
      </c>
      <c r="O3518" s="116">
        <v>9.3720818769469999E-2</v>
      </c>
      <c r="P3518" s="116">
        <v>1.2329429616030001E-2</v>
      </c>
      <c r="Q3518" s="116">
        <v>29.734379314342799</v>
      </c>
      <c r="R3518" s="116">
        <v>5120</v>
      </c>
      <c r="S3518" s="116" t="s">
        <v>335</v>
      </c>
      <c r="T3518" s="116">
        <v>5120</v>
      </c>
      <c r="U3518" s="116" t="s">
        <v>324</v>
      </c>
      <c r="V3518" s="116" t="s">
        <v>323</v>
      </c>
      <c r="Y3518" s="116" t="s">
        <v>330</v>
      </c>
      <c r="Z3518" s="116">
        <v>0</v>
      </c>
      <c r="AA3518" s="116">
        <v>1</v>
      </c>
      <c r="AB3518" s="116">
        <v>9.3720818769469999E-2</v>
      </c>
      <c r="AC3518" s="116">
        <v>1.2329429616030001E-2</v>
      </c>
      <c r="AD3518" s="116">
        <v>29.734379314342998</v>
      </c>
      <c r="AF3518" s="116">
        <v>-1</v>
      </c>
      <c r="AG3518" s="116">
        <v>-1</v>
      </c>
      <c r="AH3518" s="116">
        <v>-1</v>
      </c>
      <c r="AI3518" s="116">
        <v>-1</v>
      </c>
      <c r="AJ3518" s="116">
        <v>0</v>
      </c>
      <c r="AM3518" s="116" t="s">
        <v>319</v>
      </c>
      <c r="AN3518" s="116">
        <v>-1</v>
      </c>
      <c r="AQ3518" s="116">
        <v>782</v>
      </c>
      <c r="AR3518" s="116" t="s">
        <v>336</v>
      </c>
      <c r="AS3518" s="116" t="s">
        <v>252</v>
      </c>
      <c r="AT3518" s="116" t="s">
        <v>268</v>
      </c>
      <c r="AV3518" s="116">
        <v>63.068536256696703</v>
      </c>
      <c r="AW3518" s="116">
        <v>2.41154739E-2</v>
      </c>
    </row>
    <row r="3519" spans="1:49" x14ac:dyDescent="0.25">
      <c r="A3519" s="127">
        <v>190000</v>
      </c>
      <c r="B3519" s="127">
        <v>790000</v>
      </c>
      <c r="C3519" s="127">
        <v>790000</v>
      </c>
      <c r="D3519" s="116" t="s">
        <v>314</v>
      </c>
      <c r="E3519" s="116" t="s">
        <v>315</v>
      </c>
      <c r="F3519" s="116" t="s">
        <v>316</v>
      </c>
      <c r="G3519" s="116" t="s">
        <v>317</v>
      </c>
      <c r="H3519" s="116">
        <v>0.36</v>
      </c>
      <c r="I3519" s="116">
        <v>0.57999999999999996</v>
      </c>
      <c r="J3519" s="116" t="s">
        <v>268</v>
      </c>
      <c r="K3519" s="116">
        <v>6.5569481067000003E-3</v>
      </c>
      <c r="L3519" s="116">
        <v>837.67462287428998</v>
      </c>
      <c r="M3519" s="116">
        <v>2.6402956217189701</v>
      </c>
      <c r="N3519" s="116">
        <v>0.34734373281115</v>
      </c>
      <c r="O3519" s="116">
        <v>1.7312281377959999E-2</v>
      </c>
      <c r="P3519" s="116">
        <v>2.2775148312300002E-3</v>
      </c>
      <c r="Q3519" s="116">
        <v>5.4925890324895601</v>
      </c>
      <c r="R3519" s="116">
        <v>1400</v>
      </c>
      <c r="S3519" s="116" t="s">
        <v>340</v>
      </c>
      <c r="T3519" s="116">
        <v>1400</v>
      </c>
      <c r="U3519" s="116" t="s">
        <v>268</v>
      </c>
      <c r="V3519" s="116" t="s">
        <v>268</v>
      </c>
      <c r="Z3519" s="116">
        <v>0</v>
      </c>
      <c r="AA3519" s="116">
        <v>1</v>
      </c>
      <c r="AB3519" s="116">
        <v>1.7312281377959999E-2</v>
      </c>
      <c r="AC3519" s="116">
        <v>2.2775148312300002E-3</v>
      </c>
      <c r="AD3519" s="116">
        <v>113.20954222815099</v>
      </c>
      <c r="AF3519" s="116">
        <v>-1</v>
      </c>
      <c r="AG3519" s="116">
        <v>-1</v>
      </c>
      <c r="AH3519" s="116">
        <v>-1</v>
      </c>
      <c r="AI3519" s="116">
        <v>-1</v>
      </c>
      <c r="AJ3519" s="116">
        <v>0</v>
      </c>
      <c r="AM3519" s="116" t="s">
        <v>319</v>
      </c>
      <c r="AN3519" s="116">
        <v>-1</v>
      </c>
      <c r="AQ3519" s="116">
        <v>782</v>
      </c>
      <c r="AR3519" s="116" t="s">
        <v>336</v>
      </c>
      <c r="AS3519" s="116" t="s">
        <v>252</v>
      </c>
      <c r="AT3519" s="116" t="s">
        <v>268</v>
      </c>
      <c r="AV3519" s="116">
        <v>70.307775610645194</v>
      </c>
      <c r="AW3519" s="116">
        <v>9.1816335999999998E-2</v>
      </c>
    </row>
    <row r="3520" spans="1:49" x14ac:dyDescent="0.25">
      <c r="A3520" s="127">
        <v>190000</v>
      </c>
      <c r="B3520" s="127">
        <v>790000</v>
      </c>
      <c r="C3520" s="127">
        <v>790000</v>
      </c>
      <c r="D3520" s="116" t="s">
        <v>314</v>
      </c>
      <c r="E3520" s="116" t="s">
        <v>315</v>
      </c>
      <c r="F3520" s="116" t="s">
        <v>316</v>
      </c>
      <c r="G3520" s="116" t="s">
        <v>317</v>
      </c>
      <c r="H3520" s="116">
        <v>0.36</v>
      </c>
      <c r="I3520" s="116">
        <v>0.57999999999999996</v>
      </c>
      <c r="J3520" s="116" t="s">
        <v>330</v>
      </c>
      <c r="K3520" s="116">
        <v>0.51837085345552003</v>
      </c>
      <c r="L3520" s="116">
        <v>478.29044752077499</v>
      </c>
      <c r="M3520" s="116">
        <v>1.5920325252589</v>
      </c>
      <c r="N3520" s="116">
        <v>0.20897534631541001</v>
      </c>
      <c r="O3520" s="116">
        <v>0.82526325884741003</v>
      </c>
      <c r="P3520" s="116">
        <v>0.10832672862068</v>
      </c>
      <c r="Q3520" s="116">
        <v>247.93182748096899</v>
      </c>
      <c r="R3520" s="116">
        <v>5120</v>
      </c>
      <c r="S3520" s="116" t="s">
        <v>335</v>
      </c>
      <c r="T3520" s="116">
        <v>5120</v>
      </c>
      <c r="U3520" s="116" t="s">
        <v>268</v>
      </c>
      <c r="V3520" s="116" t="s">
        <v>268</v>
      </c>
      <c r="Y3520" s="116" t="s">
        <v>330</v>
      </c>
      <c r="Z3520" s="116">
        <v>0</v>
      </c>
      <c r="AA3520" s="116">
        <v>1</v>
      </c>
      <c r="AB3520" s="116">
        <v>0.82526325884741003</v>
      </c>
      <c r="AC3520" s="116">
        <v>0.10832672862068</v>
      </c>
      <c r="AD3520" s="116">
        <v>252.18685996760999</v>
      </c>
      <c r="AF3520" s="116">
        <v>-1</v>
      </c>
      <c r="AG3520" s="116">
        <v>-1</v>
      </c>
      <c r="AH3520" s="116">
        <v>-1</v>
      </c>
      <c r="AI3520" s="116">
        <v>-1</v>
      </c>
      <c r="AJ3520" s="116">
        <v>0</v>
      </c>
      <c r="AM3520" s="116" t="s">
        <v>319</v>
      </c>
      <c r="AN3520" s="116">
        <v>-1</v>
      </c>
      <c r="AQ3520" s="116">
        <v>782</v>
      </c>
      <c r="AR3520" s="116" t="s">
        <v>336</v>
      </c>
      <c r="AS3520" s="116" t="s">
        <v>252</v>
      </c>
      <c r="AT3520" s="116" t="s">
        <v>268</v>
      </c>
      <c r="AV3520" s="116">
        <v>183.26317860675599</v>
      </c>
      <c r="AW3520" s="116">
        <v>0.2045311111</v>
      </c>
    </row>
    <row r="3521" spans="1:49" x14ac:dyDescent="0.25">
      <c r="A3521" s="127">
        <v>190000</v>
      </c>
      <c r="B3521" s="127">
        <v>790000</v>
      </c>
      <c r="C3521" s="127">
        <v>790000</v>
      </c>
      <c r="D3521" s="116" t="s">
        <v>314</v>
      </c>
      <c r="E3521" s="116" t="s">
        <v>315</v>
      </c>
      <c r="F3521" s="116" t="s">
        <v>316</v>
      </c>
      <c r="G3521" s="116" t="s">
        <v>317</v>
      </c>
      <c r="H3521" s="116">
        <v>0.36</v>
      </c>
      <c r="I3521" s="116">
        <v>0.57999999999999996</v>
      </c>
      <c r="J3521" s="116" t="s">
        <v>268</v>
      </c>
      <c r="K3521" s="116">
        <v>2.8214043264100002E-3</v>
      </c>
      <c r="L3521" s="116">
        <v>478.29044752077499</v>
      </c>
      <c r="M3521" s="116">
        <v>1.5920325252589</v>
      </c>
      <c r="N3521" s="116">
        <v>0.20897534631541001</v>
      </c>
      <c r="O3521" s="116">
        <v>4.4917674545499999E-3</v>
      </c>
      <c r="P3521" s="116">
        <v>5.8960394620000004E-4</v>
      </c>
      <c r="Q3521" s="116">
        <v>1.3494507379166401</v>
      </c>
      <c r="R3521" s="116">
        <v>1400</v>
      </c>
      <c r="S3521" s="116" t="s">
        <v>340</v>
      </c>
      <c r="T3521" s="116">
        <v>1400</v>
      </c>
      <c r="U3521" s="116" t="s">
        <v>268</v>
      </c>
      <c r="V3521" s="116" t="s">
        <v>268</v>
      </c>
      <c r="Z3521" s="116">
        <v>0</v>
      </c>
      <c r="AA3521" s="116">
        <v>1</v>
      </c>
      <c r="AB3521" s="116">
        <v>4.4917674545499999E-3</v>
      </c>
      <c r="AC3521" s="116">
        <v>5.8960394620000004E-4</v>
      </c>
      <c r="AD3521" s="116">
        <v>43.283498826246102</v>
      </c>
      <c r="AF3521" s="116">
        <v>-1</v>
      </c>
      <c r="AG3521" s="116">
        <v>-1</v>
      </c>
      <c r="AH3521" s="116">
        <v>-1</v>
      </c>
      <c r="AI3521" s="116">
        <v>-1</v>
      </c>
      <c r="AJ3521" s="116">
        <v>0</v>
      </c>
      <c r="AM3521" s="116" t="s">
        <v>319</v>
      </c>
      <c r="AN3521" s="116">
        <v>-1</v>
      </c>
      <c r="AQ3521" s="116">
        <v>782</v>
      </c>
      <c r="AR3521" s="116" t="s">
        <v>336</v>
      </c>
      <c r="AS3521" s="116" t="s">
        <v>252</v>
      </c>
      <c r="AT3521" s="116" t="s">
        <v>268</v>
      </c>
      <c r="AV3521" s="116">
        <v>52.8602881341236</v>
      </c>
      <c r="AW3521" s="116">
        <v>3.5104216399999999E-2</v>
      </c>
    </row>
    <row r="3522" spans="1:49" x14ac:dyDescent="0.25">
      <c r="A3522" s="127">
        <v>190000</v>
      </c>
      <c r="B3522" s="127">
        <v>790000</v>
      </c>
      <c r="C3522" s="127">
        <v>790000</v>
      </c>
      <c r="D3522" s="116" t="s">
        <v>314</v>
      </c>
      <c r="E3522" s="116" t="s">
        <v>315</v>
      </c>
      <c r="F3522" s="116" t="s">
        <v>316</v>
      </c>
      <c r="G3522" s="116" t="s">
        <v>317</v>
      </c>
      <c r="H3522" s="116">
        <v>0.36</v>
      </c>
      <c r="I3522" s="116">
        <v>0.57999999999999996</v>
      </c>
      <c r="J3522" s="116" t="s">
        <v>330</v>
      </c>
      <c r="K3522" s="116">
        <v>9.7251116403739998E-2</v>
      </c>
      <c r="L3522" s="116">
        <v>1975.5551530406501</v>
      </c>
      <c r="M3522" s="116">
        <v>3.8984257049968898</v>
      </c>
      <c r="N3522" s="116">
        <v>0.53849093708697005</v>
      </c>
      <c r="O3522" s="116">
        <v>0.37912625202799</v>
      </c>
      <c r="P3522" s="116">
        <v>5.2368844805000002E-2</v>
      </c>
      <c r="Q3522" s="116">
        <v>192.12494415036701</v>
      </c>
      <c r="R3522" s="116">
        <v>5410</v>
      </c>
      <c r="S3522" s="116" t="s">
        <v>339</v>
      </c>
      <c r="T3522" s="116">
        <v>5410</v>
      </c>
      <c r="U3522" s="116" t="s">
        <v>268</v>
      </c>
      <c r="V3522" s="116" t="s">
        <v>268</v>
      </c>
      <c r="Y3522" s="116" t="s">
        <v>330</v>
      </c>
      <c r="Z3522" s="116">
        <v>0</v>
      </c>
      <c r="AA3522" s="116">
        <v>1</v>
      </c>
      <c r="AB3522" s="116">
        <v>0.37912625202799</v>
      </c>
      <c r="AC3522" s="116">
        <v>5.2368844805000002E-2</v>
      </c>
      <c r="AD3522" s="116">
        <v>498.95086753176997</v>
      </c>
      <c r="AF3522" s="116">
        <v>-1</v>
      </c>
      <c r="AG3522" s="116">
        <v>-1</v>
      </c>
      <c r="AH3522" s="116">
        <v>-1</v>
      </c>
      <c r="AI3522" s="116">
        <v>-1</v>
      </c>
      <c r="AJ3522" s="116">
        <v>0</v>
      </c>
      <c r="AM3522" s="116" t="s">
        <v>319</v>
      </c>
      <c r="AN3522" s="116">
        <v>-1</v>
      </c>
      <c r="AQ3522" s="116">
        <v>782</v>
      </c>
      <c r="AR3522" s="116" t="s">
        <v>336</v>
      </c>
      <c r="AS3522" s="116" t="s">
        <v>252</v>
      </c>
      <c r="AT3522" s="116" t="s">
        <v>268</v>
      </c>
      <c r="AV3522" s="116">
        <v>118.143874706888</v>
      </c>
      <c r="AW3522" s="116">
        <v>0.40466412610000002</v>
      </c>
    </row>
    <row r="3523" spans="1:49" x14ac:dyDescent="0.25">
      <c r="A3523" s="127">
        <v>190000</v>
      </c>
      <c r="B3523" s="127">
        <v>790000</v>
      </c>
      <c r="C3523" s="127">
        <v>790000</v>
      </c>
      <c r="D3523" s="116" t="s">
        <v>314</v>
      </c>
      <c r="E3523" s="116" t="s">
        <v>315</v>
      </c>
      <c r="F3523" s="116" t="s">
        <v>316</v>
      </c>
      <c r="G3523" s="116" t="s">
        <v>317</v>
      </c>
      <c r="H3523" s="116">
        <v>0.36</v>
      </c>
      <c r="I3523" s="116">
        <v>0.57999999999999996</v>
      </c>
      <c r="J3523" s="116" t="s">
        <v>330</v>
      </c>
      <c r="K3523" s="116">
        <v>5.9226848839999997E-5</v>
      </c>
      <c r="L3523" s="116">
        <v>1975.5551530406501</v>
      </c>
      <c r="M3523" s="116">
        <v>3.8984257049968898</v>
      </c>
      <c r="N3523" s="116">
        <v>0.53849093708697005</v>
      </c>
      <c r="O3523" s="116">
        <v>2.3089146995E-4</v>
      </c>
      <c r="P3523" s="116">
        <v>3.1893121330000003E-5</v>
      </c>
      <c r="Q3523" s="116">
        <v>0.11700590643014</v>
      </c>
      <c r="R3523" s="116">
        <v>5410</v>
      </c>
      <c r="S3523" s="116" t="s">
        <v>339</v>
      </c>
      <c r="T3523" s="116">
        <v>5410</v>
      </c>
      <c r="U3523" s="116" t="s">
        <v>342</v>
      </c>
      <c r="V3523" s="116" t="s">
        <v>326</v>
      </c>
      <c r="Y3523" s="116" t="s">
        <v>330</v>
      </c>
      <c r="Z3523" s="116">
        <v>0</v>
      </c>
      <c r="AA3523" s="116">
        <v>1</v>
      </c>
      <c r="AB3523" s="116">
        <v>2.3089146995E-4</v>
      </c>
      <c r="AC3523" s="116">
        <v>3.1893121330000003E-5</v>
      </c>
      <c r="AD3523" s="116">
        <v>91.576275306878003</v>
      </c>
      <c r="AF3523" s="116">
        <v>-1</v>
      </c>
      <c r="AG3523" s="116">
        <v>-1</v>
      </c>
      <c r="AH3523" s="116">
        <v>-1</v>
      </c>
      <c r="AI3523" s="116">
        <v>-1</v>
      </c>
      <c r="AJ3523" s="116">
        <v>0</v>
      </c>
      <c r="AM3523" s="116" t="s">
        <v>319</v>
      </c>
      <c r="AN3523" s="116">
        <v>-1</v>
      </c>
      <c r="AQ3523" s="116">
        <v>782</v>
      </c>
      <c r="AR3523" s="116" t="s">
        <v>336</v>
      </c>
      <c r="AS3523" s="116" t="s">
        <v>252</v>
      </c>
      <c r="AT3523" s="116" t="s">
        <v>268</v>
      </c>
      <c r="AV3523" s="116">
        <v>4.9346709251158396</v>
      </c>
      <c r="AW3523" s="116">
        <v>7.42711073E-2</v>
      </c>
    </row>
    <row r="3524" spans="1:49" x14ac:dyDescent="0.25">
      <c r="A3524" s="127">
        <v>190000</v>
      </c>
      <c r="B3524" s="127">
        <v>790000</v>
      </c>
      <c r="C3524" s="127">
        <v>790000</v>
      </c>
      <c r="D3524" s="116" t="s">
        <v>314</v>
      </c>
      <c r="E3524" s="116" t="s">
        <v>315</v>
      </c>
      <c r="F3524" s="116" t="s">
        <v>316</v>
      </c>
      <c r="G3524" s="116" t="s">
        <v>317</v>
      </c>
      <c r="H3524" s="116">
        <v>0.36</v>
      </c>
      <c r="I3524" s="116">
        <v>0.57999999999999996</v>
      </c>
      <c r="J3524" s="116" t="s">
        <v>330</v>
      </c>
      <c r="K3524" s="116">
        <v>0.2562557948086</v>
      </c>
      <c r="L3524" s="116">
        <v>40.324927342388399</v>
      </c>
      <c r="M3524" s="116">
        <v>9.3468251266030006E-2</v>
      </c>
      <c r="N3524" s="116">
        <v>1.3507132743169999E-2</v>
      </c>
      <c r="O3524" s="116">
        <v>2.3951781017539999E-2</v>
      </c>
      <c r="P3524" s="116">
        <v>3.4612810366799998E-3</v>
      </c>
      <c r="Q3524" s="116">
        <v>10.333496306722999</v>
      </c>
      <c r="R3524" s="116">
        <v>5410</v>
      </c>
      <c r="S3524" s="116" t="s">
        <v>339</v>
      </c>
      <c r="T3524" s="116">
        <v>5410</v>
      </c>
      <c r="U3524" s="116" t="s">
        <v>268</v>
      </c>
      <c r="V3524" s="116" t="s">
        <v>268</v>
      </c>
      <c r="Y3524" s="116" t="s">
        <v>330</v>
      </c>
      <c r="Z3524" s="116">
        <v>0</v>
      </c>
      <c r="AA3524" s="116">
        <v>1</v>
      </c>
      <c r="AB3524" s="116">
        <v>2.3951781017539999E-2</v>
      </c>
      <c r="AC3524" s="116">
        <v>3.4612810366799998E-3</v>
      </c>
      <c r="AD3524" s="116">
        <v>24.037051364320799</v>
      </c>
      <c r="AF3524" s="116">
        <v>-1</v>
      </c>
      <c r="AG3524" s="116">
        <v>-1</v>
      </c>
      <c r="AH3524" s="116">
        <v>-1</v>
      </c>
      <c r="AI3524" s="116">
        <v>-1</v>
      </c>
      <c r="AJ3524" s="116">
        <v>0</v>
      </c>
      <c r="AM3524" s="116" t="s">
        <v>319</v>
      </c>
      <c r="AN3524" s="116">
        <v>-1</v>
      </c>
      <c r="AQ3524" s="116">
        <v>782</v>
      </c>
      <c r="AR3524" s="116" t="s">
        <v>336</v>
      </c>
      <c r="AS3524" s="116" t="s">
        <v>252</v>
      </c>
      <c r="AT3524" s="116" t="s">
        <v>268</v>
      </c>
      <c r="AV3524" s="116">
        <v>142.52869140541199</v>
      </c>
      <c r="AW3524" s="116">
        <v>1.9494770000000002E-2</v>
      </c>
    </row>
    <row r="3525" spans="1:49" x14ac:dyDescent="0.25">
      <c r="A3525" s="127">
        <v>190000</v>
      </c>
      <c r="B3525" s="127">
        <v>790000</v>
      </c>
      <c r="C3525" s="127">
        <v>790000</v>
      </c>
      <c r="D3525" s="116" t="s">
        <v>314</v>
      </c>
      <c r="E3525" s="116" t="s">
        <v>315</v>
      </c>
      <c r="F3525" s="116" t="s">
        <v>316</v>
      </c>
      <c r="G3525" s="116" t="s">
        <v>317</v>
      </c>
      <c r="H3525" s="116">
        <v>0.36</v>
      </c>
      <c r="I3525" s="116">
        <v>0.57999999999999996</v>
      </c>
      <c r="J3525" s="116" t="s">
        <v>330</v>
      </c>
      <c r="K3525" s="116">
        <v>0.61144028466607003</v>
      </c>
      <c r="L3525" s="116">
        <v>0.14946717156934</v>
      </c>
      <c r="M3525" s="116">
        <v>4.5309729195999997E-4</v>
      </c>
      <c r="N3525" s="116">
        <v>3.7890739499999998E-5</v>
      </c>
      <c r="O3525" s="116">
        <v>2.7704193718000001E-4</v>
      </c>
      <c r="P3525" s="116">
        <v>2.3167924549999998E-5</v>
      </c>
      <c r="Q3525" s="116">
        <v>9.1390249932589998E-2</v>
      </c>
      <c r="R3525" s="116">
        <v>5120</v>
      </c>
      <c r="S3525" s="116" t="s">
        <v>335</v>
      </c>
      <c r="T3525" s="116">
        <v>5120</v>
      </c>
      <c r="U3525" s="116" t="s">
        <v>268</v>
      </c>
      <c r="V3525" s="116" t="s">
        <v>268</v>
      </c>
      <c r="Y3525" s="116" t="s">
        <v>330</v>
      </c>
      <c r="Z3525" s="116">
        <v>0</v>
      </c>
      <c r="AA3525" s="116">
        <v>1</v>
      </c>
      <c r="AB3525" s="116">
        <v>2.7704193718000001E-4</v>
      </c>
      <c r="AC3525" s="116">
        <v>2.3167924549999998E-5</v>
      </c>
      <c r="AD3525" s="116">
        <v>9.2138283492229994E-2</v>
      </c>
      <c r="AF3525" s="116">
        <v>-1</v>
      </c>
      <c r="AG3525" s="116">
        <v>-1</v>
      </c>
      <c r="AH3525" s="116">
        <v>-1</v>
      </c>
      <c r="AI3525" s="116">
        <v>-1</v>
      </c>
      <c r="AJ3525" s="116">
        <v>0</v>
      </c>
      <c r="AM3525" s="116" t="s">
        <v>319</v>
      </c>
      <c r="AN3525" s="116">
        <v>-1</v>
      </c>
      <c r="AQ3525" s="116">
        <v>782</v>
      </c>
      <c r="AR3525" s="116" t="s">
        <v>336</v>
      </c>
      <c r="AS3525" s="116" t="s">
        <v>252</v>
      </c>
      <c r="AT3525" s="116" t="s">
        <v>268</v>
      </c>
      <c r="AV3525" s="116">
        <v>196.203606136275</v>
      </c>
      <c r="AW3525" s="116">
        <v>7.4726899999999998E-5</v>
      </c>
    </row>
    <row r="3526" spans="1:49" x14ac:dyDescent="0.25">
      <c r="A3526" s="127">
        <v>200000</v>
      </c>
      <c r="B3526" s="127">
        <v>790000</v>
      </c>
      <c r="C3526" s="127">
        <v>800000</v>
      </c>
      <c r="D3526" s="116" t="s">
        <v>314</v>
      </c>
      <c r="E3526" s="116" t="s">
        <v>315</v>
      </c>
      <c r="F3526" s="116" t="s">
        <v>316</v>
      </c>
      <c r="G3526" s="116" t="s">
        <v>317</v>
      </c>
      <c r="H3526" s="116">
        <v>0.36</v>
      </c>
      <c r="I3526" s="116">
        <v>0.57999999999999996</v>
      </c>
      <c r="J3526" s="116" t="s">
        <v>330</v>
      </c>
      <c r="K3526" s="116">
        <v>2.7567222082269999E-2</v>
      </c>
      <c r="L3526" s="116">
        <v>147.33312203057901</v>
      </c>
      <c r="M3526" s="116">
        <v>0.53143353323898002</v>
      </c>
      <c r="N3526" s="116">
        <v>0.11193437650679</v>
      </c>
      <c r="O3526" s="116">
        <v>1.465014623276E-2</v>
      </c>
      <c r="P3526" s="116">
        <v>3.0857198157999998E-3</v>
      </c>
      <c r="Q3526" s="116">
        <v>4.0615648950925003</v>
      </c>
      <c r="R3526" s="116">
        <v>5120</v>
      </c>
      <c r="S3526" s="116" t="s">
        <v>335</v>
      </c>
      <c r="T3526" s="116">
        <v>5120</v>
      </c>
      <c r="U3526" s="116" t="s">
        <v>268</v>
      </c>
      <c r="V3526" s="116" t="s">
        <v>268</v>
      </c>
      <c r="Y3526" s="116" t="s">
        <v>330</v>
      </c>
      <c r="Z3526" s="116">
        <v>0</v>
      </c>
      <c r="AA3526" s="116">
        <v>1</v>
      </c>
      <c r="AB3526" s="116">
        <v>1.465014623276E-2</v>
      </c>
      <c r="AC3526" s="116">
        <v>3.0857198157999998E-3</v>
      </c>
      <c r="AD3526" s="116">
        <v>4.0615648950925198</v>
      </c>
      <c r="AF3526" s="116">
        <v>-1</v>
      </c>
      <c r="AG3526" s="116">
        <v>-1</v>
      </c>
      <c r="AH3526" s="116">
        <v>-1</v>
      </c>
      <c r="AI3526" s="116">
        <v>-1</v>
      </c>
      <c r="AJ3526" s="116">
        <v>0</v>
      </c>
      <c r="AM3526" s="116" t="s">
        <v>319</v>
      </c>
      <c r="AN3526" s="116">
        <v>-1</v>
      </c>
      <c r="AQ3526" s="116">
        <v>782</v>
      </c>
      <c r="AR3526" s="116" t="s">
        <v>336</v>
      </c>
      <c r="AS3526" s="116" t="s">
        <v>252</v>
      </c>
      <c r="AT3526" s="116" t="s">
        <v>268</v>
      </c>
      <c r="AV3526" s="116">
        <v>53.153396264858898</v>
      </c>
      <c r="AW3526" s="116">
        <v>3.2940510000000001E-3</v>
      </c>
    </row>
    <row r="3527" spans="1:49" x14ac:dyDescent="0.25">
      <c r="A3527" s="127">
        <v>200000</v>
      </c>
      <c r="B3527" s="127">
        <v>790000</v>
      </c>
      <c r="C3527" s="127">
        <v>800000</v>
      </c>
      <c r="D3527" s="116" t="s">
        <v>314</v>
      </c>
      <c r="E3527" s="116" t="s">
        <v>315</v>
      </c>
      <c r="F3527" s="116" t="s">
        <v>316</v>
      </c>
      <c r="G3527" s="116" t="s">
        <v>317</v>
      </c>
      <c r="H3527" s="116">
        <v>0.36</v>
      </c>
      <c r="I3527" s="116">
        <v>0.57999999999999996</v>
      </c>
      <c r="J3527" s="116" t="s">
        <v>330</v>
      </c>
      <c r="K3527" s="116">
        <v>1.9585088346869998E-2</v>
      </c>
      <c r="L3527" s="116">
        <v>147.33312203057901</v>
      </c>
      <c r="M3527" s="116">
        <v>0.53143353323898002</v>
      </c>
      <c r="N3527" s="116">
        <v>0.11193437650679</v>
      </c>
      <c r="O3527" s="116">
        <v>1.040817269897E-2</v>
      </c>
      <c r="P3527" s="116">
        <v>2.1922446529299999E-3</v>
      </c>
      <c r="Q3527" s="116">
        <v>2.8855322113902599</v>
      </c>
      <c r="R3527" s="116">
        <v>3100</v>
      </c>
      <c r="S3527" s="116" t="s">
        <v>345</v>
      </c>
      <c r="T3527" s="116">
        <v>3100</v>
      </c>
      <c r="U3527" s="116" t="s">
        <v>268</v>
      </c>
      <c r="V3527" s="116" t="s">
        <v>268</v>
      </c>
      <c r="Y3527" s="116" t="s">
        <v>330</v>
      </c>
      <c r="Z3527" s="116">
        <v>0</v>
      </c>
      <c r="AA3527" s="116">
        <v>1</v>
      </c>
      <c r="AB3527" s="116">
        <v>1.040817269897E-2</v>
      </c>
      <c r="AC3527" s="116">
        <v>2.1922446529299999E-3</v>
      </c>
      <c r="AD3527" s="116">
        <v>7.2491785916366203</v>
      </c>
      <c r="AF3527" s="116">
        <v>-1</v>
      </c>
      <c r="AG3527" s="116">
        <v>-1</v>
      </c>
      <c r="AH3527" s="116">
        <v>-1</v>
      </c>
      <c r="AI3527" s="116">
        <v>-1</v>
      </c>
      <c r="AJ3527" s="116">
        <v>0</v>
      </c>
      <c r="AM3527" s="116" t="s">
        <v>319</v>
      </c>
      <c r="AN3527" s="116">
        <v>-1</v>
      </c>
      <c r="AQ3527" s="116">
        <v>782</v>
      </c>
      <c r="AR3527" s="116" t="s">
        <v>336</v>
      </c>
      <c r="AS3527" s="116" t="s">
        <v>252</v>
      </c>
      <c r="AT3527" s="116" t="s">
        <v>268</v>
      </c>
      <c r="AV3527" s="116">
        <v>57.371875046402799</v>
      </c>
      <c r="AW3527" s="116">
        <v>5.8793014000000001E-3</v>
      </c>
    </row>
    <row r="3528" spans="1:49" x14ac:dyDescent="0.25">
      <c r="A3528" s="127">
        <v>200000</v>
      </c>
      <c r="B3528" s="127">
        <v>800000</v>
      </c>
      <c r="C3528" s="127">
        <v>800000</v>
      </c>
      <c r="D3528" s="116" t="s">
        <v>314</v>
      </c>
      <c r="E3528" s="116" t="s">
        <v>315</v>
      </c>
      <c r="F3528" s="116" t="s">
        <v>316</v>
      </c>
      <c r="G3528" s="116" t="s">
        <v>317</v>
      </c>
      <c r="H3528" s="116">
        <v>0.36</v>
      </c>
      <c r="I3528" s="116">
        <v>0.57999999999999996</v>
      </c>
      <c r="J3528" s="116" t="s">
        <v>330</v>
      </c>
      <c r="K3528" s="116">
        <v>8.4988303008020002E-2</v>
      </c>
      <c r="L3528" s="116">
        <v>0</v>
      </c>
      <c r="M3528" s="116">
        <v>0</v>
      </c>
      <c r="N3528" s="116">
        <v>0</v>
      </c>
      <c r="O3528" s="116">
        <v>0</v>
      </c>
      <c r="P3528" s="116">
        <v>0</v>
      </c>
      <c r="Q3528" s="116">
        <v>0</v>
      </c>
      <c r="R3528" s="116">
        <v>5410</v>
      </c>
      <c r="S3528" s="116" t="s">
        <v>339</v>
      </c>
      <c r="T3528" s="116">
        <v>5410</v>
      </c>
      <c r="U3528" s="116" t="s">
        <v>268</v>
      </c>
      <c r="V3528" s="116" t="s">
        <v>268</v>
      </c>
      <c r="Y3528" s="116" t="s">
        <v>330</v>
      </c>
      <c r="Z3528" s="116">
        <v>0</v>
      </c>
      <c r="AA3528" s="116">
        <v>1</v>
      </c>
      <c r="AB3528" s="116">
        <v>0</v>
      </c>
      <c r="AC3528" s="116">
        <v>0</v>
      </c>
      <c r="AD3528" s="116">
        <v>0</v>
      </c>
      <c r="AF3528" s="116">
        <v>-1</v>
      </c>
      <c r="AG3528" s="116">
        <v>-1</v>
      </c>
      <c r="AH3528" s="116">
        <v>-1</v>
      </c>
      <c r="AI3528" s="116">
        <v>-1</v>
      </c>
      <c r="AJ3528" s="116">
        <v>0</v>
      </c>
      <c r="AM3528" s="116" t="s">
        <v>319</v>
      </c>
      <c r="AN3528" s="116">
        <v>-1</v>
      </c>
      <c r="AQ3528" s="116">
        <v>782</v>
      </c>
      <c r="AR3528" s="116" t="s">
        <v>336</v>
      </c>
      <c r="AS3528" s="116" t="s">
        <v>252</v>
      </c>
      <c r="AT3528" s="116" t="s">
        <v>268</v>
      </c>
      <c r="AV3528" s="116">
        <v>113.76969460760399</v>
      </c>
      <c r="AW3528" s="116">
        <v>0</v>
      </c>
    </row>
    <row r="3529" spans="1:49" x14ac:dyDescent="0.25">
      <c r="A3529" s="127">
        <v>200000</v>
      </c>
      <c r="B3529" s="127">
        <v>800000</v>
      </c>
      <c r="C3529" s="127">
        <v>800000</v>
      </c>
      <c r="D3529" s="116" t="s">
        <v>314</v>
      </c>
      <c r="E3529" s="116" t="s">
        <v>315</v>
      </c>
      <c r="F3529" s="116" t="s">
        <v>316</v>
      </c>
      <c r="G3529" s="116" t="s">
        <v>317</v>
      </c>
      <c r="H3529" s="116">
        <v>0.36</v>
      </c>
      <c r="I3529" s="116">
        <v>0.57999999999999996</v>
      </c>
      <c r="J3529" s="116" t="s">
        <v>330</v>
      </c>
      <c r="K3529" s="116">
        <v>0.40166065039736998</v>
      </c>
      <c r="L3529" s="116">
        <v>0</v>
      </c>
      <c r="M3529" s="116">
        <v>0</v>
      </c>
      <c r="N3529" s="116">
        <v>0</v>
      </c>
      <c r="O3529" s="116">
        <v>0</v>
      </c>
      <c r="P3529" s="116">
        <v>0</v>
      </c>
      <c r="Q3529" s="116">
        <v>0</v>
      </c>
      <c r="R3529" s="116">
        <v>5410</v>
      </c>
      <c r="S3529" s="116" t="s">
        <v>339</v>
      </c>
      <c r="T3529" s="116">
        <v>5410</v>
      </c>
      <c r="U3529" s="116" t="s">
        <v>268</v>
      </c>
      <c r="V3529" s="116" t="s">
        <v>268</v>
      </c>
      <c r="Y3529" s="116" t="s">
        <v>330</v>
      </c>
      <c r="Z3529" s="116">
        <v>0</v>
      </c>
      <c r="AA3529" s="116">
        <v>1</v>
      </c>
      <c r="AB3529" s="116">
        <v>0</v>
      </c>
      <c r="AC3529" s="116">
        <v>0</v>
      </c>
      <c r="AD3529" s="116">
        <v>0</v>
      </c>
      <c r="AF3529" s="116">
        <v>-1</v>
      </c>
      <c r="AG3529" s="116">
        <v>-1</v>
      </c>
      <c r="AH3529" s="116">
        <v>-1</v>
      </c>
      <c r="AI3529" s="116">
        <v>-1</v>
      </c>
      <c r="AJ3529" s="116">
        <v>0</v>
      </c>
      <c r="AM3529" s="116" t="s">
        <v>319</v>
      </c>
      <c r="AN3529" s="116">
        <v>-1</v>
      </c>
      <c r="AQ3529" s="116">
        <v>782</v>
      </c>
      <c r="AR3529" s="116" t="s">
        <v>336</v>
      </c>
      <c r="AS3529" s="116" t="s">
        <v>252</v>
      </c>
      <c r="AT3529" s="116" t="s">
        <v>268</v>
      </c>
      <c r="AV3529" s="116">
        <v>167.180094298993</v>
      </c>
      <c r="AW3529" s="116">
        <v>0</v>
      </c>
    </row>
    <row r="3530" spans="1:49" x14ac:dyDescent="0.25">
      <c r="A3530" s="127">
        <v>200000</v>
      </c>
      <c r="B3530" s="127">
        <v>800000</v>
      </c>
      <c r="C3530" s="127">
        <v>800000</v>
      </c>
      <c r="D3530" s="116" t="s">
        <v>314</v>
      </c>
      <c r="E3530" s="116" t="s">
        <v>315</v>
      </c>
      <c r="F3530" s="116" t="s">
        <v>316</v>
      </c>
      <c r="G3530" s="116" t="s">
        <v>317</v>
      </c>
      <c r="H3530" s="116">
        <v>0.36</v>
      </c>
      <c r="I3530" s="116">
        <v>0.57999999999999996</v>
      </c>
      <c r="J3530" s="116" t="s">
        <v>330</v>
      </c>
      <c r="K3530" s="116">
        <v>0.617763453829</v>
      </c>
      <c r="L3530" s="116">
        <v>0</v>
      </c>
      <c r="M3530" s="116">
        <v>0</v>
      </c>
      <c r="N3530" s="116">
        <v>0</v>
      </c>
      <c r="O3530" s="116">
        <v>0</v>
      </c>
      <c r="P3530" s="116">
        <v>0</v>
      </c>
      <c r="Q3530" s="116">
        <v>0</v>
      </c>
      <c r="R3530" s="116">
        <v>5410</v>
      </c>
      <c r="S3530" s="116" t="s">
        <v>339</v>
      </c>
      <c r="T3530" s="116">
        <v>5410</v>
      </c>
      <c r="U3530" s="116" t="s">
        <v>268</v>
      </c>
      <c r="V3530" s="116" t="s">
        <v>268</v>
      </c>
      <c r="Y3530" s="116" t="s">
        <v>330</v>
      </c>
      <c r="Z3530" s="116">
        <v>0</v>
      </c>
      <c r="AA3530" s="116">
        <v>1</v>
      </c>
      <c r="AB3530" s="116">
        <v>0</v>
      </c>
      <c r="AC3530" s="116">
        <v>0</v>
      </c>
      <c r="AD3530" s="116">
        <v>0</v>
      </c>
      <c r="AF3530" s="116">
        <v>-1</v>
      </c>
      <c r="AG3530" s="116">
        <v>-1</v>
      </c>
      <c r="AH3530" s="116">
        <v>-1</v>
      </c>
      <c r="AI3530" s="116">
        <v>-1</v>
      </c>
      <c r="AJ3530" s="116">
        <v>0</v>
      </c>
      <c r="AM3530" s="116" t="s">
        <v>319</v>
      </c>
      <c r="AN3530" s="116">
        <v>-1</v>
      </c>
      <c r="AQ3530" s="116">
        <v>782</v>
      </c>
      <c r="AR3530" s="116" t="s">
        <v>336</v>
      </c>
      <c r="AS3530" s="116" t="s">
        <v>252</v>
      </c>
      <c r="AT3530" s="116" t="s">
        <v>268</v>
      </c>
      <c r="AV3530" s="116">
        <v>200.000000026077</v>
      </c>
      <c r="AW3530" s="116">
        <v>0</v>
      </c>
    </row>
    <row r="3531" spans="1:49" x14ac:dyDescent="0.25">
      <c r="A3531" s="127">
        <v>200000</v>
      </c>
      <c r="B3531" s="127">
        <v>800000</v>
      </c>
      <c r="C3531" s="127">
        <v>800000</v>
      </c>
      <c r="D3531" s="116" t="s">
        <v>314</v>
      </c>
      <c r="E3531" s="116" t="s">
        <v>315</v>
      </c>
      <c r="F3531" s="116" t="s">
        <v>316</v>
      </c>
      <c r="G3531" s="116" t="s">
        <v>317</v>
      </c>
      <c r="H3531" s="116">
        <v>0.36</v>
      </c>
      <c r="I3531" s="116">
        <v>0.57999999999999996</v>
      </c>
      <c r="J3531" s="116" t="s">
        <v>330</v>
      </c>
      <c r="K3531" s="116">
        <v>0.34617322100366998</v>
      </c>
      <c r="L3531" s="116">
        <v>0</v>
      </c>
      <c r="M3531" s="116">
        <v>0</v>
      </c>
      <c r="N3531" s="116">
        <v>0</v>
      </c>
      <c r="O3531" s="116">
        <v>0</v>
      </c>
      <c r="P3531" s="116">
        <v>0</v>
      </c>
      <c r="Q3531" s="116">
        <v>0</v>
      </c>
      <c r="R3531" s="116">
        <v>5410</v>
      </c>
      <c r="S3531" s="116" t="s">
        <v>339</v>
      </c>
      <c r="T3531" s="116">
        <v>5410</v>
      </c>
      <c r="U3531" s="116" t="s">
        <v>268</v>
      </c>
      <c r="V3531" s="116" t="s">
        <v>268</v>
      </c>
      <c r="Y3531" s="116" t="s">
        <v>330</v>
      </c>
      <c r="Z3531" s="116">
        <v>0</v>
      </c>
      <c r="AA3531" s="116">
        <v>1</v>
      </c>
      <c r="AB3531" s="116">
        <v>0</v>
      </c>
      <c r="AC3531" s="116">
        <v>0</v>
      </c>
      <c r="AD3531" s="116">
        <v>0</v>
      </c>
      <c r="AF3531" s="116">
        <v>-1</v>
      </c>
      <c r="AG3531" s="116">
        <v>-1</v>
      </c>
      <c r="AH3531" s="116">
        <v>-1</v>
      </c>
      <c r="AI3531" s="116">
        <v>-1</v>
      </c>
      <c r="AJ3531" s="116">
        <v>0</v>
      </c>
      <c r="AM3531" s="116" t="s">
        <v>319</v>
      </c>
      <c r="AN3531" s="116">
        <v>-1</v>
      </c>
      <c r="AQ3531" s="116">
        <v>782</v>
      </c>
      <c r="AR3531" s="116" t="s">
        <v>336</v>
      </c>
      <c r="AS3531" s="116" t="s">
        <v>252</v>
      </c>
      <c r="AT3531" s="116" t="s">
        <v>268</v>
      </c>
      <c r="AV3531" s="116">
        <v>158.30589313026499</v>
      </c>
      <c r="AW3531" s="116">
        <v>0</v>
      </c>
    </row>
    <row r="3532" spans="1:49" x14ac:dyDescent="0.25">
      <c r="A3532" s="127">
        <v>200000</v>
      </c>
      <c r="B3532" s="127">
        <v>800000</v>
      </c>
      <c r="C3532" s="127">
        <v>800000</v>
      </c>
      <c r="D3532" s="116" t="s">
        <v>314</v>
      </c>
      <c r="E3532" s="116" t="s">
        <v>315</v>
      </c>
      <c r="F3532" s="116" t="s">
        <v>316</v>
      </c>
      <c r="G3532" s="116" t="s">
        <v>317</v>
      </c>
      <c r="H3532" s="116">
        <v>0.36</v>
      </c>
      <c r="I3532" s="116">
        <v>0.57999999999999996</v>
      </c>
      <c r="J3532" s="116" t="s">
        <v>330</v>
      </c>
      <c r="K3532" s="116">
        <v>5.7033332160600003E-3</v>
      </c>
      <c r="L3532" s="116">
        <v>2816.1336738101199</v>
      </c>
      <c r="M3532" s="116">
        <v>7.1994115210650396</v>
      </c>
      <c r="N3532" s="116">
        <v>0.96489640896123996</v>
      </c>
      <c r="O3532" s="116">
        <v>4.1060642864189999E-2</v>
      </c>
      <c r="P3532" s="116">
        <v>5.5031257392800003E-3</v>
      </c>
      <c r="Q3532" s="116">
        <v>16.061348722714801</v>
      </c>
      <c r="R3532" s="116">
        <v>5120</v>
      </c>
      <c r="S3532" s="116" t="s">
        <v>335</v>
      </c>
      <c r="T3532" s="116">
        <v>5120</v>
      </c>
      <c r="U3532" s="116" t="s">
        <v>268</v>
      </c>
      <c r="V3532" s="116" t="s">
        <v>268</v>
      </c>
      <c r="Y3532" s="116" t="s">
        <v>330</v>
      </c>
      <c r="Z3532" s="116">
        <v>0</v>
      </c>
      <c r="AA3532" s="116">
        <v>1</v>
      </c>
      <c r="AB3532" s="116">
        <v>4.1060642864189999E-2</v>
      </c>
      <c r="AC3532" s="116">
        <v>5.5031257392800003E-3</v>
      </c>
      <c r="AD3532" s="116">
        <v>476.29741439817298</v>
      </c>
      <c r="AF3532" s="116">
        <v>-1</v>
      </c>
      <c r="AG3532" s="116">
        <v>-1</v>
      </c>
      <c r="AH3532" s="116">
        <v>-1</v>
      </c>
      <c r="AI3532" s="116">
        <v>-1</v>
      </c>
      <c r="AJ3532" s="116">
        <v>0</v>
      </c>
      <c r="AM3532" s="116" t="s">
        <v>319</v>
      </c>
      <c r="AN3532" s="116">
        <v>-1</v>
      </c>
      <c r="AQ3532" s="116">
        <v>782</v>
      </c>
      <c r="AR3532" s="116" t="s">
        <v>336</v>
      </c>
      <c r="AS3532" s="116" t="s">
        <v>252</v>
      </c>
      <c r="AT3532" s="116" t="s">
        <v>268</v>
      </c>
      <c r="AV3532" s="116">
        <v>26.3852667289277</v>
      </c>
      <c r="AW3532" s="116">
        <v>0.3862914959</v>
      </c>
    </row>
    <row r="3533" spans="1:49" x14ac:dyDescent="0.25">
      <c r="A3533" s="127">
        <v>200000</v>
      </c>
      <c r="B3533" s="127">
        <v>810000</v>
      </c>
      <c r="C3533" s="127">
        <v>810000</v>
      </c>
      <c r="D3533" s="116" t="s">
        <v>314</v>
      </c>
      <c r="E3533" s="116" t="s">
        <v>315</v>
      </c>
      <c r="F3533" s="116" t="s">
        <v>316</v>
      </c>
      <c r="G3533" s="116" t="s">
        <v>317</v>
      </c>
      <c r="H3533" s="116">
        <v>0.36</v>
      </c>
      <c r="I3533" s="116">
        <v>0.57999999999999996</v>
      </c>
      <c r="J3533" s="116" t="s">
        <v>330</v>
      </c>
      <c r="K3533" s="116">
        <v>0.56913542424579999</v>
      </c>
      <c r="L3533" s="116">
        <v>154.997996372324</v>
      </c>
      <c r="M3533" s="116">
        <v>0.33752401409323002</v>
      </c>
      <c r="N3533" s="116">
        <v>4.480609525326E-2</v>
      </c>
      <c r="O3533" s="116">
        <v>0.1920968729541</v>
      </c>
      <c r="P3533" s="116">
        <v>2.5500736030760002E-2</v>
      </c>
      <c r="Q3533" s="116">
        <v>88.214850422613097</v>
      </c>
      <c r="R3533" s="116">
        <v>5410</v>
      </c>
      <c r="S3533" s="116" t="s">
        <v>339</v>
      </c>
      <c r="T3533" s="116">
        <v>5410</v>
      </c>
      <c r="U3533" s="116" t="s">
        <v>268</v>
      </c>
      <c r="V3533" s="116" t="s">
        <v>268</v>
      </c>
      <c r="Y3533" s="116" t="s">
        <v>330</v>
      </c>
      <c r="Z3533" s="116">
        <v>0</v>
      </c>
      <c r="AA3533" s="116">
        <v>1</v>
      </c>
      <c r="AB3533" s="116">
        <v>0.1920968729541</v>
      </c>
      <c r="AC3533" s="116">
        <v>2.5500736030760002E-2</v>
      </c>
      <c r="AD3533" s="116">
        <v>88.223455714157495</v>
      </c>
      <c r="AF3533" s="116">
        <v>-1</v>
      </c>
      <c r="AG3533" s="116">
        <v>-1</v>
      </c>
      <c r="AH3533" s="116">
        <v>-1</v>
      </c>
      <c r="AI3533" s="116">
        <v>-1</v>
      </c>
      <c r="AJ3533" s="116">
        <v>0</v>
      </c>
      <c r="AM3533" s="116" t="s">
        <v>319</v>
      </c>
      <c r="AN3533" s="116">
        <v>-1</v>
      </c>
      <c r="AQ3533" s="116">
        <v>782</v>
      </c>
      <c r="AR3533" s="116" t="s">
        <v>336</v>
      </c>
      <c r="AS3533" s="116" t="s">
        <v>252</v>
      </c>
      <c r="AT3533" s="116" t="s">
        <v>268</v>
      </c>
      <c r="AV3533" s="116">
        <v>190.48383299119899</v>
      </c>
      <c r="AW3533" s="116">
        <v>7.1551870000000004E-2</v>
      </c>
    </row>
    <row r="3534" spans="1:49" x14ac:dyDescent="0.25">
      <c r="A3534" s="127">
        <v>200000</v>
      </c>
      <c r="B3534" s="127">
        <v>810000</v>
      </c>
      <c r="C3534" s="127">
        <v>810000</v>
      </c>
      <c r="D3534" s="116" t="s">
        <v>314</v>
      </c>
      <c r="E3534" s="116" t="s">
        <v>315</v>
      </c>
      <c r="F3534" s="116" t="s">
        <v>316</v>
      </c>
      <c r="G3534" s="116" t="s">
        <v>317</v>
      </c>
      <c r="H3534" s="116">
        <v>0.36</v>
      </c>
      <c r="I3534" s="116">
        <v>0.57999999999999996</v>
      </c>
      <c r="J3534" s="116" t="s">
        <v>330</v>
      </c>
      <c r="K3534" s="116">
        <v>7.5914930007900004E-3</v>
      </c>
      <c r="L3534" s="116">
        <v>154.997996372324</v>
      </c>
      <c r="M3534" s="116">
        <v>0.33752401409323002</v>
      </c>
      <c r="N3534" s="116">
        <v>4.480609525326E-2</v>
      </c>
      <c r="O3534" s="116">
        <v>2.56231119058E-3</v>
      </c>
      <c r="P3534" s="116">
        <v>3.4014515849999999E-4</v>
      </c>
      <c r="Q3534" s="116">
        <v>1.1766662045974401</v>
      </c>
      <c r="R3534" s="116">
        <v>1750</v>
      </c>
      <c r="S3534" s="116" t="s">
        <v>321</v>
      </c>
      <c r="T3534" s="116">
        <v>3000</v>
      </c>
      <c r="U3534" s="116" t="s">
        <v>268</v>
      </c>
      <c r="V3534" s="116" t="s">
        <v>268</v>
      </c>
      <c r="Z3534" s="116">
        <v>0</v>
      </c>
      <c r="AA3534" s="116">
        <v>1</v>
      </c>
      <c r="AB3534" s="116">
        <v>2.56231119058E-3</v>
      </c>
      <c r="AC3534" s="116">
        <v>3.4014515849999999E-4</v>
      </c>
      <c r="AD3534" s="116">
        <v>7.40995175912769</v>
      </c>
      <c r="AF3534" s="116">
        <v>-1</v>
      </c>
      <c r="AG3534" s="116">
        <v>-1</v>
      </c>
      <c r="AH3534" s="116">
        <v>-1</v>
      </c>
      <c r="AI3534" s="116">
        <v>-1</v>
      </c>
      <c r="AJ3534" s="116">
        <v>0</v>
      </c>
      <c r="AM3534" s="116" t="s">
        <v>319</v>
      </c>
      <c r="AN3534" s="116">
        <v>-1</v>
      </c>
      <c r="AQ3534" s="116">
        <v>782</v>
      </c>
      <c r="AR3534" s="116" t="s">
        <v>336</v>
      </c>
      <c r="AS3534" s="116" t="s">
        <v>252</v>
      </c>
      <c r="AT3534" s="116" t="s">
        <v>268</v>
      </c>
      <c r="AV3534" s="116">
        <v>69.263195665986103</v>
      </c>
      <c r="AW3534" s="116">
        <v>6.0096932E-3</v>
      </c>
    </row>
    <row r="3535" spans="1:49" x14ac:dyDescent="0.25">
      <c r="A3535" s="127">
        <v>200000</v>
      </c>
      <c r="B3535" s="127">
        <v>810000</v>
      </c>
      <c r="C3535" s="127">
        <v>810000</v>
      </c>
      <c r="D3535" s="116" t="s">
        <v>314</v>
      </c>
      <c r="E3535" s="116" t="s">
        <v>315</v>
      </c>
      <c r="F3535" s="116" t="s">
        <v>316</v>
      </c>
      <c r="G3535" s="116" t="s">
        <v>317</v>
      </c>
      <c r="H3535" s="116">
        <v>0.36</v>
      </c>
      <c r="I3535" s="116">
        <v>0.57999999999999996</v>
      </c>
      <c r="J3535" s="116" t="s">
        <v>330</v>
      </c>
      <c r="K3535" s="116">
        <v>2.5673392207450001E-2</v>
      </c>
      <c r="L3535" s="116">
        <v>109.911545532662</v>
      </c>
      <c r="M3535" s="116">
        <v>0.37993650622490999</v>
      </c>
      <c r="N3535" s="116">
        <v>5.0825966508660003E-2</v>
      </c>
      <c r="O3535" s="116">
        <v>9.7542589382399996E-3</v>
      </c>
      <c r="P3535" s="116">
        <v>1.3048749724999999E-3</v>
      </c>
      <c r="Q3535" s="116">
        <v>2.82180221658792</v>
      </c>
      <c r="R3535" s="116">
        <v>5120</v>
      </c>
      <c r="S3535" s="116" t="s">
        <v>335</v>
      </c>
      <c r="T3535" s="116">
        <v>5120</v>
      </c>
      <c r="U3535" s="116" t="s">
        <v>268</v>
      </c>
      <c r="V3535" s="116" t="s">
        <v>268</v>
      </c>
      <c r="Y3535" s="116" t="s">
        <v>330</v>
      </c>
      <c r="Z3535" s="116">
        <v>0</v>
      </c>
      <c r="AA3535" s="116">
        <v>1</v>
      </c>
      <c r="AB3535" s="116">
        <v>9.7542589382399996E-3</v>
      </c>
      <c r="AC3535" s="116">
        <v>1.3048749724999999E-3</v>
      </c>
      <c r="AD3535" s="116">
        <v>2.9393663844930198</v>
      </c>
      <c r="AF3535" s="116">
        <v>-1</v>
      </c>
      <c r="AG3535" s="116">
        <v>-1</v>
      </c>
      <c r="AH3535" s="116">
        <v>-1</v>
      </c>
      <c r="AI3535" s="116">
        <v>-1</v>
      </c>
      <c r="AJ3535" s="116">
        <v>0</v>
      </c>
      <c r="AM3535" s="116" t="s">
        <v>319</v>
      </c>
      <c r="AN3535" s="116">
        <v>-1</v>
      </c>
      <c r="AQ3535" s="116">
        <v>782</v>
      </c>
      <c r="AR3535" s="116" t="s">
        <v>336</v>
      </c>
      <c r="AS3535" s="116" t="s">
        <v>252</v>
      </c>
      <c r="AT3535" s="116" t="s">
        <v>268</v>
      </c>
      <c r="AV3535" s="116">
        <v>51.742085626753699</v>
      </c>
      <c r="AW3535" s="116">
        <v>2.3839143000000001E-3</v>
      </c>
    </row>
    <row r="3536" spans="1:49" x14ac:dyDescent="0.25">
      <c r="A3536" s="127">
        <v>200000</v>
      </c>
      <c r="B3536" s="127">
        <v>810000</v>
      </c>
      <c r="C3536" s="127">
        <v>810000</v>
      </c>
      <c r="D3536" s="116" t="s">
        <v>314</v>
      </c>
      <c r="E3536" s="116" t="s">
        <v>315</v>
      </c>
      <c r="F3536" s="116" t="s">
        <v>316</v>
      </c>
      <c r="G3536" s="116" t="s">
        <v>317</v>
      </c>
      <c r="H3536" s="116">
        <v>0.36</v>
      </c>
      <c r="I3536" s="116">
        <v>0.57999999999999996</v>
      </c>
      <c r="J3536" s="116" t="s">
        <v>268</v>
      </c>
      <c r="K3536" s="116">
        <v>5.8942132191599998E-3</v>
      </c>
      <c r="L3536" s="116">
        <v>109.911545532662</v>
      </c>
      <c r="M3536" s="116">
        <v>0.37993650622490999</v>
      </c>
      <c r="N3536" s="116">
        <v>5.0825966508660003E-2</v>
      </c>
      <c r="O3536" s="116">
        <v>2.2394267774299998E-3</v>
      </c>
      <c r="P3536" s="116">
        <v>2.9957908366999998E-4</v>
      </c>
      <c r="Q3536" s="116">
        <v>0.64784208461791004</v>
      </c>
      <c r="R3536" s="116">
        <v>1410</v>
      </c>
      <c r="S3536" s="116" t="s">
        <v>344</v>
      </c>
      <c r="T3536" s="116">
        <v>1410</v>
      </c>
      <c r="U3536" s="116" t="s">
        <v>268</v>
      </c>
      <c r="V3536" s="116" t="s">
        <v>268</v>
      </c>
      <c r="Z3536" s="116">
        <v>0</v>
      </c>
      <c r="AA3536" s="116">
        <v>1</v>
      </c>
      <c r="AB3536" s="116">
        <v>2.2394267774299998E-3</v>
      </c>
      <c r="AC3536" s="116">
        <v>2.9957908366999998E-4</v>
      </c>
      <c r="AD3536" s="116">
        <v>2.3306093963992902</v>
      </c>
      <c r="AF3536" s="116">
        <v>-1</v>
      </c>
      <c r="AG3536" s="116">
        <v>-1</v>
      </c>
      <c r="AH3536" s="116">
        <v>-1</v>
      </c>
      <c r="AI3536" s="116">
        <v>-1</v>
      </c>
      <c r="AJ3536" s="116">
        <v>0</v>
      </c>
      <c r="AM3536" s="116" t="s">
        <v>319</v>
      </c>
      <c r="AN3536" s="116">
        <v>-1</v>
      </c>
      <c r="AQ3536" s="116">
        <v>782</v>
      </c>
      <c r="AR3536" s="116" t="s">
        <v>336</v>
      </c>
      <c r="AS3536" s="116" t="s">
        <v>252</v>
      </c>
      <c r="AT3536" s="116" t="s">
        <v>268</v>
      </c>
      <c r="AV3536" s="116">
        <v>42.356025818626897</v>
      </c>
      <c r="AW3536" s="116">
        <v>1.8901942000000001E-3</v>
      </c>
    </row>
    <row r="3537" spans="1:49" x14ac:dyDescent="0.25">
      <c r="A3537" s="127">
        <v>200000</v>
      </c>
      <c r="B3537" s="127">
        <v>810000</v>
      </c>
      <c r="C3537" s="127">
        <v>810000</v>
      </c>
      <c r="D3537" s="116" t="s">
        <v>314</v>
      </c>
      <c r="E3537" s="116" t="s">
        <v>315</v>
      </c>
      <c r="F3537" s="116" t="s">
        <v>316</v>
      </c>
      <c r="G3537" s="116" t="s">
        <v>317</v>
      </c>
      <c r="H3537" s="116">
        <v>0.36</v>
      </c>
      <c r="I3537" s="116">
        <v>0.57999999999999996</v>
      </c>
      <c r="J3537" s="116" t="s">
        <v>330</v>
      </c>
      <c r="K3537" s="116">
        <v>0.54413847406066995</v>
      </c>
      <c r="L3537" s="116">
        <v>274.60250123062201</v>
      </c>
      <c r="M3537" s="116">
        <v>0.93274858277252004</v>
      </c>
      <c r="N3537" s="116">
        <v>0.12225810642707</v>
      </c>
      <c r="O3537" s="116">
        <v>0.50754439051209999</v>
      </c>
      <c r="P3537" s="116">
        <v>6.6525339472770006E-2</v>
      </c>
      <c r="Q3537" s="116">
        <v>149.42178599287601</v>
      </c>
      <c r="R3537" s="116">
        <v>5120</v>
      </c>
      <c r="S3537" s="116" t="s">
        <v>335</v>
      </c>
      <c r="T3537" s="116">
        <v>5120</v>
      </c>
      <c r="U3537" s="116" t="s">
        <v>268</v>
      </c>
      <c r="V3537" s="116" t="s">
        <v>268</v>
      </c>
      <c r="Y3537" s="116" t="s">
        <v>330</v>
      </c>
      <c r="Z3537" s="116">
        <v>0</v>
      </c>
      <c r="AA3537" s="116">
        <v>1</v>
      </c>
      <c r="AB3537" s="116">
        <v>0.50754439051209999</v>
      </c>
      <c r="AC3537" s="116">
        <v>6.6525339472770006E-2</v>
      </c>
      <c r="AD3537" s="116">
        <v>154.50178584239001</v>
      </c>
      <c r="AF3537" s="116">
        <v>-1</v>
      </c>
      <c r="AG3537" s="116">
        <v>-1</v>
      </c>
      <c r="AH3537" s="116">
        <v>-1</v>
      </c>
      <c r="AI3537" s="116">
        <v>-1</v>
      </c>
      <c r="AJ3537" s="116">
        <v>0</v>
      </c>
      <c r="AM3537" s="116" t="s">
        <v>319</v>
      </c>
      <c r="AN3537" s="116">
        <v>-1</v>
      </c>
      <c r="AQ3537" s="116">
        <v>782</v>
      </c>
      <c r="AR3537" s="116" t="s">
        <v>336</v>
      </c>
      <c r="AS3537" s="116" t="s">
        <v>252</v>
      </c>
      <c r="AT3537" s="116" t="s">
        <v>268</v>
      </c>
      <c r="AV3537" s="116">
        <v>185.62938615082501</v>
      </c>
      <c r="AW3537" s="116">
        <v>0.12530558459999999</v>
      </c>
    </row>
    <row r="3538" spans="1:49" x14ac:dyDescent="0.25">
      <c r="A3538" s="127">
        <v>200000</v>
      </c>
      <c r="B3538" s="127">
        <v>820000</v>
      </c>
      <c r="C3538" s="127">
        <v>820000</v>
      </c>
      <c r="D3538" s="116" t="s">
        <v>314</v>
      </c>
      <c r="E3538" s="116" t="s">
        <v>315</v>
      </c>
      <c r="F3538" s="116" t="s">
        <v>316</v>
      </c>
      <c r="G3538" s="116" t="s">
        <v>317</v>
      </c>
      <c r="H3538" s="116">
        <v>0.36</v>
      </c>
      <c r="I3538" s="116">
        <v>0.57999999999999996</v>
      </c>
      <c r="J3538" s="116" t="s">
        <v>330</v>
      </c>
      <c r="K3538" s="116">
        <v>0.16285529226965001</v>
      </c>
      <c r="L3538" s="116">
        <v>1130.3279317716101</v>
      </c>
      <c r="M3538" s="116">
        <v>3.46481761076544</v>
      </c>
      <c r="N3538" s="116">
        <v>0.69234770546621005</v>
      </c>
      <c r="O3538" s="116">
        <v>0.56426388466225996</v>
      </c>
      <c r="P3538" s="116">
        <v>0.11275248792592001</v>
      </c>
      <c r="Q3538" s="116">
        <v>184.079885689224</v>
      </c>
      <c r="R3538" s="116">
        <v>5120</v>
      </c>
      <c r="S3538" s="116" t="s">
        <v>335</v>
      </c>
      <c r="T3538" s="116">
        <v>5120</v>
      </c>
      <c r="U3538" s="116" t="s">
        <v>268</v>
      </c>
      <c r="V3538" s="116" t="s">
        <v>268</v>
      </c>
      <c r="Y3538" s="116" t="s">
        <v>330</v>
      </c>
      <c r="Z3538" s="116">
        <v>0</v>
      </c>
      <c r="AA3538" s="116">
        <v>1</v>
      </c>
      <c r="AB3538" s="116">
        <v>0.56426388466225996</v>
      </c>
      <c r="AC3538" s="116">
        <v>0.11275248792592001</v>
      </c>
      <c r="AD3538" s="116">
        <v>184.63814993579001</v>
      </c>
      <c r="AF3538" s="116">
        <v>-1</v>
      </c>
      <c r="AG3538" s="116">
        <v>-1</v>
      </c>
      <c r="AH3538" s="116">
        <v>-1</v>
      </c>
      <c r="AI3538" s="116">
        <v>-1</v>
      </c>
      <c r="AJ3538" s="116">
        <v>0</v>
      </c>
      <c r="AM3538" s="116" t="s">
        <v>319</v>
      </c>
      <c r="AN3538" s="116">
        <v>-1</v>
      </c>
      <c r="AQ3538" s="116">
        <v>782</v>
      </c>
      <c r="AR3538" s="116" t="s">
        <v>336</v>
      </c>
      <c r="AS3538" s="116" t="s">
        <v>252</v>
      </c>
      <c r="AT3538" s="116" t="s">
        <v>268</v>
      </c>
      <c r="AV3538" s="116">
        <v>125.608342368988</v>
      </c>
      <c r="AW3538" s="116">
        <v>0.14974708019999999</v>
      </c>
    </row>
    <row r="3539" spans="1:49" x14ac:dyDescent="0.25">
      <c r="A3539" s="127">
        <v>200000</v>
      </c>
      <c r="B3539" s="127">
        <v>820000</v>
      </c>
      <c r="C3539" s="127">
        <v>820000</v>
      </c>
      <c r="D3539" s="116" t="s">
        <v>314</v>
      </c>
      <c r="E3539" s="116" t="s">
        <v>315</v>
      </c>
      <c r="F3539" s="116" t="s">
        <v>316</v>
      </c>
      <c r="G3539" s="116" t="s">
        <v>317</v>
      </c>
      <c r="H3539" s="116">
        <v>0.36</v>
      </c>
      <c r="I3539" s="116">
        <v>0.57999999999999996</v>
      </c>
      <c r="J3539" s="116" t="s">
        <v>268</v>
      </c>
      <c r="K3539" s="116">
        <v>1.0285503724289999E-2</v>
      </c>
      <c r="L3539" s="116">
        <v>1130.3279317716101</v>
      </c>
      <c r="M3539" s="116">
        <v>3.46481761076544</v>
      </c>
      <c r="N3539" s="116">
        <v>0.69234770546621005</v>
      </c>
      <c r="O3539" s="116">
        <v>3.563739443952E-2</v>
      </c>
      <c r="P3539" s="116">
        <v>7.1211449030700001E-3</v>
      </c>
      <c r="Q3539" s="116">
        <v>11.625992151910401</v>
      </c>
      <c r="R3539" s="116">
        <v>1330</v>
      </c>
      <c r="S3539" s="116" t="s">
        <v>346</v>
      </c>
      <c r="T3539" s="116">
        <v>1330</v>
      </c>
      <c r="U3539" s="116" t="s">
        <v>268</v>
      </c>
      <c r="V3539" s="116" t="s">
        <v>268</v>
      </c>
      <c r="Z3539" s="116">
        <v>0</v>
      </c>
      <c r="AA3539" s="116">
        <v>1</v>
      </c>
      <c r="AB3539" s="116">
        <v>3.563739443952E-2</v>
      </c>
      <c r="AC3539" s="116">
        <v>7.1211449030700001E-3</v>
      </c>
      <c r="AD3539" s="116">
        <v>87.0859989121859</v>
      </c>
      <c r="AF3539" s="116">
        <v>-1</v>
      </c>
      <c r="AG3539" s="116">
        <v>-1</v>
      </c>
      <c r="AH3539" s="116">
        <v>-1</v>
      </c>
      <c r="AI3539" s="116">
        <v>-1</v>
      </c>
      <c r="AJ3539" s="116">
        <v>0</v>
      </c>
      <c r="AM3539" s="116" t="s">
        <v>319</v>
      </c>
      <c r="AN3539" s="116">
        <v>-1</v>
      </c>
      <c r="AQ3539" s="116">
        <v>782</v>
      </c>
      <c r="AR3539" s="116" t="s">
        <v>336</v>
      </c>
      <c r="AS3539" s="116" t="s">
        <v>252</v>
      </c>
      <c r="AT3539" s="116" t="s">
        <v>268</v>
      </c>
      <c r="AV3539" s="116">
        <v>94.309197386034896</v>
      </c>
      <c r="AW3539" s="116">
        <v>7.0629358399999995E-2</v>
      </c>
    </row>
    <row r="3540" spans="1:49" x14ac:dyDescent="0.25">
      <c r="A3540" s="127">
        <v>200000</v>
      </c>
      <c r="B3540" s="127">
        <v>820000</v>
      </c>
      <c r="C3540" s="127">
        <v>820000</v>
      </c>
      <c r="D3540" s="116" t="s">
        <v>314</v>
      </c>
      <c r="E3540" s="116" t="s">
        <v>315</v>
      </c>
      <c r="F3540" s="116" t="s">
        <v>316</v>
      </c>
      <c r="G3540" s="116" t="s">
        <v>317</v>
      </c>
      <c r="H3540" s="116">
        <v>0.36</v>
      </c>
      <c r="I3540" s="116">
        <v>0.57999999999999996</v>
      </c>
      <c r="J3540" s="116" t="s">
        <v>330</v>
      </c>
      <c r="K3540" s="116">
        <v>0.49183684961308</v>
      </c>
      <c r="L3540" s="116">
        <v>147.33312203057901</v>
      </c>
      <c r="M3540" s="116">
        <v>0.53143353323898002</v>
      </c>
      <c r="N3540" s="116">
        <v>0.11193437650679</v>
      </c>
      <c r="O3540" s="116">
        <v>0.26137859476700998</v>
      </c>
      <c r="P3540" s="116">
        <v>5.5053451104500002E-2</v>
      </c>
      <c r="Q3540" s="116">
        <v>72.463858583180297</v>
      </c>
      <c r="R3540" s="116">
        <v>5120</v>
      </c>
      <c r="S3540" s="116" t="s">
        <v>335</v>
      </c>
      <c r="T3540" s="116">
        <v>5120</v>
      </c>
      <c r="U3540" s="116" t="s">
        <v>268</v>
      </c>
      <c r="V3540" s="116" t="s">
        <v>268</v>
      </c>
      <c r="Y3540" s="116" t="s">
        <v>330</v>
      </c>
      <c r="Z3540" s="116">
        <v>0</v>
      </c>
      <c r="AA3540" s="116">
        <v>1</v>
      </c>
      <c r="AB3540" s="116">
        <v>0.26137859476700998</v>
      </c>
      <c r="AC3540" s="116">
        <v>5.5053451104500002E-2</v>
      </c>
      <c r="AD3540" s="116">
        <v>72.594623177651101</v>
      </c>
      <c r="AF3540" s="116">
        <v>-1</v>
      </c>
      <c r="AG3540" s="116">
        <v>-1</v>
      </c>
      <c r="AH3540" s="116">
        <v>-1</v>
      </c>
      <c r="AI3540" s="116">
        <v>-1</v>
      </c>
      <c r="AJ3540" s="116">
        <v>0</v>
      </c>
      <c r="AM3540" s="116" t="s">
        <v>319</v>
      </c>
      <c r="AN3540" s="116">
        <v>-1</v>
      </c>
      <c r="AQ3540" s="116">
        <v>782</v>
      </c>
      <c r="AR3540" s="116" t="s">
        <v>336</v>
      </c>
      <c r="AS3540" s="116" t="s">
        <v>252</v>
      </c>
      <c r="AT3540" s="116" t="s">
        <v>268</v>
      </c>
      <c r="AV3540" s="116">
        <v>180.31021506079799</v>
      </c>
      <c r="AW3540" s="116">
        <v>5.8876417799999997E-2</v>
      </c>
    </row>
    <row r="3541" spans="1:49" x14ac:dyDescent="0.25">
      <c r="A3541" s="127">
        <v>200000</v>
      </c>
      <c r="B3541" s="127">
        <v>820000</v>
      </c>
      <c r="C3541" s="127">
        <v>820000</v>
      </c>
      <c r="D3541" s="116" t="s">
        <v>314</v>
      </c>
      <c r="E3541" s="116" t="s">
        <v>315</v>
      </c>
      <c r="F3541" s="116" t="s">
        <v>316</v>
      </c>
      <c r="G3541" s="116" t="s">
        <v>317</v>
      </c>
      <c r="H3541" s="116">
        <v>0.36</v>
      </c>
      <c r="I3541" s="116">
        <v>0.57999999999999996</v>
      </c>
      <c r="J3541" s="116" t="s">
        <v>268</v>
      </c>
      <c r="K3541" s="116">
        <v>1.485113773846E-2</v>
      </c>
      <c r="L3541" s="116">
        <v>147.33312203057901</v>
      </c>
      <c r="M3541" s="116">
        <v>0.53143353323898002</v>
      </c>
      <c r="N3541" s="116">
        <v>0.11193437650679</v>
      </c>
      <c r="O3541" s="116">
        <v>7.8923926009600003E-3</v>
      </c>
      <c r="P3541" s="116">
        <v>1.6623528431699999E-3</v>
      </c>
      <c r="Q3541" s="116">
        <v>2.1880644887134699</v>
      </c>
      <c r="R3541" s="116">
        <v>1330</v>
      </c>
      <c r="S3541" s="116" t="s">
        <v>346</v>
      </c>
      <c r="T3541" s="116">
        <v>1330</v>
      </c>
      <c r="U3541" s="116" t="s">
        <v>268</v>
      </c>
      <c r="V3541" s="116" t="s">
        <v>268</v>
      </c>
      <c r="Z3541" s="116">
        <v>0</v>
      </c>
      <c r="AA3541" s="116">
        <v>1</v>
      </c>
      <c r="AB3541" s="116">
        <v>7.8923926009600003E-3</v>
      </c>
      <c r="AC3541" s="116">
        <v>1.6623528431699999E-3</v>
      </c>
      <c r="AD3541" s="116">
        <v>4.5554393204587296</v>
      </c>
      <c r="AF3541" s="116">
        <v>-1</v>
      </c>
      <c r="AG3541" s="116">
        <v>-1</v>
      </c>
      <c r="AH3541" s="116">
        <v>-1</v>
      </c>
      <c r="AI3541" s="116">
        <v>-1</v>
      </c>
      <c r="AJ3541" s="116">
        <v>0</v>
      </c>
      <c r="AM3541" s="116" t="s">
        <v>319</v>
      </c>
      <c r="AN3541" s="116">
        <v>-1</v>
      </c>
      <c r="AQ3541" s="116">
        <v>782</v>
      </c>
      <c r="AR3541" s="116" t="s">
        <v>336</v>
      </c>
      <c r="AS3541" s="116" t="s">
        <v>252</v>
      </c>
      <c r="AT3541" s="116" t="s">
        <v>268</v>
      </c>
      <c r="AV3541" s="116">
        <v>74.4826809002858</v>
      </c>
      <c r="AW3541" s="116">
        <v>3.6945979999999999E-3</v>
      </c>
    </row>
    <row r="3542" spans="1:49" x14ac:dyDescent="0.25">
      <c r="A3542" s="127">
        <v>200000</v>
      </c>
      <c r="B3542" s="127">
        <v>820000</v>
      </c>
      <c r="C3542" s="127">
        <v>820000</v>
      </c>
      <c r="D3542" s="116" t="s">
        <v>314</v>
      </c>
      <c r="E3542" s="116" t="s">
        <v>315</v>
      </c>
      <c r="F3542" s="116" t="s">
        <v>316</v>
      </c>
      <c r="G3542" s="116" t="s">
        <v>317</v>
      </c>
      <c r="H3542" s="116">
        <v>0.36</v>
      </c>
      <c r="I3542" s="116">
        <v>0.57999999999999996</v>
      </c>
      <c r="J3542" s="116" t="s">
        <v>330</v>
      </c>
      <c r="K3542" s="116">
        <v>3.7294819659299998E-3</v>
      </c>
      <c r="L3542" s="116">
        <v>147.33312203057901</v>
      </c>
      <c r="M3542" s="116">
        <v>0.53143353323898002</v>
      </c>
      <c r="N3542" s="116">
        <v>0.11193437650679</v>
      </c>
      <c r="O3542" s="116">
        <v>1.9819717783100001E-3</v>
      </c>
      <c r="P3542" s="116">
        <v>4.1745723855E-4</v>
      </c>
      <c r="Q3542" s="116">
        <v>0.54947622159839005</v>
      </c>
      <c r="R3542" s="116">
        <v>3100</v>
      </c>
      <c r="S3542" s="116" t="s">
        <v>345</v>
      </c>
      <c r="T3542" s="116">
        <v>3100</v>
      </c>
      <c r="U3542" s="116" t="s">
        <v>268</v>
      </c>
      <c r="V3542" s="116" t="s">
        <v>268</v>
      </c>
      <c r="Y3542" s="116" t="s">
        <v>330</v>
      </c>
      <c r="Z3542" s="116">
        <v>0</v>
      </c>
      <c r="AA3542" s="116">
        <v>1</v>
      </c>
      <c r="AB3542" s="116">
        <v>1.9819717783100001E-3</v>
      </c>
      <c r="AC3542" s="116">
        <v>4.1745723855E-4</v>
      </c>
      <c r="AD3542" s="116">
        <v>0.78133531614936003</v>
      </c>
      <c r="AF3542" s="116">
        <v>-1</v>
      </c>
      <c r="AG3542" s="116">
        <v>-1</v>
      </c>
      <c r="AH3542" s="116">
        <v>-1</v>
      </c>
      <c r="AI3542" s="116">
        <v>-1</v>
      </c>
      <c r="AJ3542" s="116">
        <v>0</v>
      </c>
      <c r="AM3542" s="116" t="s">
        <v>319</v>
      </c>
      <c r="AN3542" s="116">
        <v>-1</v>
      </c>
      <c r="AQ3542" s="116">
        <v>782</v>
      </c>
      <c r="AR3542" s="116" t="s">
        <v>336</v>
      </c>
      <c r="AS3542" s="116" t="s">
        <v>252</v>
      </c>
      <c r="AT3542" s="116" t="s">
        <v>268</v>
      </c>
      <c r="AV3542" s="116">
        <v>22.1452836104834</v>
      </c>
      <c r="AW3542" s="116">
        <v>6.3368639999999998E-4</v>
      </c>
    </row>
    <row r="3543" spans="1:49" x14ac:dyDescent="0.25">
      <c r="A3543" s="127">
        <v>200000</v>
      </c>
      <c r="B3543" s="127">
        <v>820000</v>
      </c>
      <c r="C3543" s="127">
        <v>820000</v>
      </c>
      <c r="D3543" s="116" t="s">
        <v>314</v>
      </c>
      <c r="E3543" s="116" t="s">
        <v>315</v>
      </c>
      <c r="F3543" s="116" t="s">
        <v>316</v>
      </c>
      <c r="G3543" s="116" t="s">
        <v>317</v>
      </c>
      <c r="H3543" s="116">
        <v>0.36</v>
      </c>
      <c r="I3543" s="116">
        <v>0.57999999999999996</v>
      </c>
      <c r="J3543" s="116" t="s">
        <v>330</v>
      </c>
      <c r="K3543" s="116">
        <v>0.10607681517961</v>
      </c>
      <c r="L3543" s="116">
        <v>2383.0231867909001</v>
      </c>
      <c r="M3543" s="116">
        <v>5.9662727248409402</v>
      </c>
      <c r="N3543" s="116">
        <v>0.87802184860820998</v>
      </c>
      <c r="O3543" s="116">
        <v>0.63288320914413998</v>
      </c>
      <c r="P3543" s="116">
        <v>9.3137761358479995E-2</v>
      </c>
      <c r="Q3543" s="116">
        <v>252.78351015396299</v>
      </c>
      <c r="R3543" s="116">
        <v>5120</v>
      </c>
      <c r="S3543" s="116" t="s">
        <v>335</v>
      </c>
      <c r="T3543" s="116">
        <v>5120</v>
      </c>
      <c r="U3543" s="116" t="s">
        <v>268</v>
      </c>
      <c r="V3543" s="116" t="s">
        <v>268</v>
      </c>
      <c r="Y3543" s="116" t="s">
        <v>330</v>
      </c>
      <c r="Z3543" s="116">
        <v>0</v>
      </c>
      <c r="AA3543" s="116">
        <v>1</v>
      </c>
      <c r="AB3543" s="116">
        <v>0.63288320914413998</v>
      </c>
      <c r="AC3543" s="116">
        <v>9.3137761358479995E-2</v>
      </c>
      <c r="AD3543" s="116">
        <v>567.27463094683105</v>
      </c>
      <c r="AF3543" s="116">
        <v>-1</v>
      </c>
      <c r="AG3543" s="116">
        <v>-1</v>
      </c>
      <c r="AH3543" s="116">
        <v>-1</v>
      </c>
      <c r="AI3543" s="116">
        <v>-1</v>
      </c>
      <c r="AJ3543" s="116">
        <v>0</v>
      </c>
      <c r="AM3543" s="116" t="s">
        <v>319</v>
      </c>
      <c r="AN3543" s="116">
        <v>-1</v>
      </c>
      <c r="AQ3543" s="116">
        <v>782</v>
      </c>
      <c r="AR3543" s="116" t="s">
        <v>336</v>
      </c>
      <c r="AS3543" s="116" t="s">
        <v>252</v>
      </c>
      <c r="AT3543" s="116" t="s">
        <v>268</v>
      </c>
      <c r="AV3543" s="116">
        <v>86.734315255329307</v>
      </c>
      <c r="AW3543" s="116">
        <v>0.46007674850000002</v>
      </c>
    </row>
    <row r="3544" spans="1:49" x14ac:dyDescent="0.25">
      <c r="A3544" s="127">
        <v>200000</v>
      </c>
      <c r="B3544" s="127">
        <v>820000</v>
      </c>
      <c r="C3544" s="127">
        <v>820000</v>
      </c>
      <c r="D3544" s="116" t="s">
        <v>314</v>
      </c>
      <c r="E3544" s="116" t="s">
        <v>315</v>
      </c>
      <c r="F3544" s="116" t="s">
        <v>316</v>
      </c>
      <c r="G3544" s="116" t="s">
        <v>317</v>
      </c>
      <c r="H3544" s="116">
        <v>0.36</v>
      </c>
      <c r="I3544" s="116">
        <v>0.57999999999999996</v>
      </c>
      <c r="J3544" s="116" t="s">
        <v>330</v>
      </c>
      <c r="K3544" s="116">
        <v>0.58104600103865001</v>
      </c>
      <c r="L3544" s="116">
        <v>12.600865211059199</v>
      </c>
      <c r="M3544" s="116">
        <v>4.6496933123550001E-2</v>
      </c>
      <c r="N3544" s="116">
        <v>3.0750097350500001E-3</v>
      </c>
      <c r="O3544" s="116">
        <v>2.7016857052E-2</v>
      </c>
      <c r="P3544" s="116">
        <v>1.7867221097000001E-3</v>
      </c>
      <c r="Q3544" s="116">
        <v>7.3216823405130196</v>
      </c>
      <c r="R3544" s="116">
        <v>5410</v>
      </c>
      <c r="S3544" s="116" t="s">
        <v>339</v>
      </c>
      <c r="T3544" s="116">
        <v>5410</v>
      </c>
      <c r="U3544" s="116" t="s">
        <v>268</v>
      </c>
      <c r="V3544" s="116" t="s">
        <v>268</v>
      </c>
      <c r="Y3544" s="116" t="s">
        <v>330</v>
      </c>
      <c r="Z3544" s="116">
        <v>0</v>
      </c>
      <c r="AA3544" s="116">
        <v>1</v>
      </c>
      <c r="AB3544" s="116">
        <v>2.7016857052E-2</v>
      </c>
      <c r="AC3544" s="116">
        <v>1.7867221097000001E-3</v>
      </c>
      <c r="AD3544" s="116">
        <v>7.6507587456391901</v>
      </c>
      <c r="AF3544" s="116">
        <v>-1</v>
      </c>
      <c r="AG3544" s="116">
        <v>-1</v>
      </c>
      <c r="AH3544" s="116">
        <v>-1</v>
      </c>
      <c r="AI3544" s="116">
        <v>-1</v>
      </c>
      <c r="AJ3544" s="116">
        <v>0</v>
      </c>
      <c r="AM3544" s="116" t="s">
        <v>319</v>
      </c>
      <c r="AN3544" s="116">
        <v>-1</v>
      </c>
      <c r="AQ3544" s="116">
        <v>782</v>
      </c>
      <c r="AR3544" s="116" t="s">
        <v>336</v>
      </c>
      <c r="AS3544" s="116" t="s">
        <v>252</v>
      </c>
      <c r="AT3544" s="116" t="s">
        <v>268</v>
      </c>
      <c r="AV3544" s="116">
        <v>193.319988625897</v>
      </c>
      <c r="AW3544" s="116">
        <v>6.2049949E-3</v>
      </c>
    </row>
    <row r="3545" spans="1:49" x14ac:dyDescent="0.25">
      <c r="A3545" s="127">
        <v>210000</v>
      </c>
      <c r="B3545" s="127">
        <v>820000</v>
      </c>
      <c r="C3545" s="127">
        <v>820000</v>
      </c>
      <c r="D3545" s="116" t="s">
        <v>314</v>
      </c>
      <c r="E3545" s="116" t="s">
        <v>315</v>
      </c>
      <c r="F3545" s="116" t="s">
        <v>316</v>
      </c>
      <c r="G3545" s="116" t="s">
        <v>317</v>
      </c>
      <c r="H3545" s="116">
        <v>0.36</v>
      </c>
      <c r="I3545" s="116">
        <v>0.57999999999999996</v>
      </c>
      <c r="J3545" s="116" t="s">
        <v>330</v>
      </c>
      <c r="K3545" s="116">
        <v>7.730138499717E-2</v>
      </c>
      <c r="L3545" s="116">
        <v>261.98149958330202</v>
      </c>
      <c r="M3545" s="116">
        <v>0.67740839055991997</v>
      </c>
      <c r="N3545" s="116">
        <v>0.10045649873152999</v>
      </c>
      <c r="O3545" s="116">
        <v>5.236460679899E-2</v>
      </c>
      <c r="P3545" s="116">
        <v>7.7654264839100004E-3</v>
      </c>
      <c r="Q3545" s="116">
        <v>20.251532761426301</v>
      </c>
      <c r="R3545" s="116">
        <v>5410</v>
      </c>
      <c r="S3545" s="116" t="s">
        <v>339</v>
      </c>
      <c r="T3545" s="116">
        <v>5410</v>
      </c>
      <c r="U3545" s="116" t="s">
        <v>268</v>
      </c>
      <c r="V3545" s="116" t="s">
        <v>268</v>
      </c>
      <c r="Y3545" s="116" t="s">
        <v>330</v>
      </c>
      <c r="Z3545" s="116">
        <v>0</v>
      </c>
      <c r="AA3545" s="116">
        <v>1</v>
      </c>
      <c r="AB3545" s="116">
        <v>5.236460679899E-2</v>
      </c>
      <c r="AC3545" s="116">
        <v>7.7654264839100004E-3</v>
      </c>
      <c r="AD3545" s="116">
        <v>74.289180504437894</v>
      </c>
      <c r="AF3545" s="116">
        <v>-1</v>
      </c>
      <c r="AG3545" s="116">
        <v>-1</v>
      </c>
      <c r="AH3545" s="116">
        <v>-1</v>
      </c>
      <c r="AI3545" s="116">
        <v>-1</v>
      </c>
      <c r="AJ3545" s="116">
        <v>0</v>
      </c>
      <c r="AM3545" s="116" t="s">
        <v>319</v>
      </c>
      <c r="AN3545" s="116">
        <v>-1</v>
      </c>
      <c r="AQ3545" s="116">
        <v>782</v>
      </c>
      <c r="AR3545" s="116" t="s">
        <v>336</v>
      </c>
      <c r="AS3545" s="116" t="s">
        <v>252</v>
      </c>
      <c r="AT3545" s="116" t="s">
        <v>268</v>
      </c>
      <c r="AV3545" s="116">
        <v>113.328084072732</v>
      </c>
      <c r="AW3545" s="116">
        <v>6.0250754699999999E-2</v>
      </c>
    </row>
    <row r="3546" spans="1:49" x14ac:dyDescent="0.25">
      <c r="A3546" s="127">
        <v>210000</v>
      </c>
      <c r="B3546" s="127">
        <v>820000</v>
      </c>
      <c r="C3546" s="127">
        <v>820000</v>
      </c>
      <c r="D3546" s="116" t="s">
        <v>314</v>
      </c>
      <c r="E3546" s="116" t="s">
        <v>315</v>
      </c>
      <c r="F3546" s="116" t="s">
        <v>316</v>
      </c>
      <c r="G3546" s="116" t="s">
        <v>317</v>
      </c>
      <c r="H3546" s="116">
        <v>0.36</v>
      </c>
      <c r="I3546" s="116">
        <v>0.57999999999999996</v>
      </c>
      <c r="J3546" s="116" t="s">
        <v>330</v>
      </c>
      <c r="K3546" s="116">
        <v>0.15794848517439</v>
      </c>
      <c r="L3546" s="116">
        <v>0</v>
      </c>
      <c r="M3546" s="116">
        <v>0</v>
      </c>
      <c r="N3546" s="116">
        <v>0</v>
      </c>
      <c r="O3546" s="116">
        <v>0</v>
      </c>
      <c r="P3546" s="116">
        <v>0</v>
      </c>
      <c r="Q3546" s="116">
        <v>0</v>
      </c>
      <c r="R3546" s="116">
        <v>5410</v>
      </c>
      <c r="S3546" s="116" t="s">
        <v>339</v>
      </c>
      <c r="T3546" s="116">
        <v>5410</v>
      </c>
      <c r="U3546" s="116" t="s">
        <v>268</v>
      </c>
      <c r="V3546" s="116" t="s">
        <v>268</v>
      </c>
      <c r="Y3546" s="116" t="s">
        <v>330</v>
      </c>
      <c r="Z3546" s="116">
        <v>0</v>
      </c>
      <c r="AA3546" s="116">
        <v>1</v>
      </c>
      <c r="AB3546" s="116">
        <v>0</v>
      </c>
      <c r="AC3546" s="116">
        <v>0</v>
      </c>
      <c r="AD3546" s="116">
        <v>0</v>
      </c>
      <c r="AF3546" s="116">
        <v>-1</v>
      </c>
      <c r="AG3546" s="116">
        <v>-1</v>
      </c>
      <c r="AH3546" s="116">
        <v>-1</v>
      </c>
      <c r="AI3546" s="116">
        <v>-1</v>
      </c>
      <c r="AJ3546" s="116">
        <v>0</v>
      </c>
      <c r="AM3546" s="116" t="s">
        <v>319</v>
      </c>
      <c r="AN3546" s="116">
        <v>-1</v>
      </c>
      <c r="AQ3546" s="116">
        <v>782</v>
      </c>
      <c r="AR3546" s="116" t="s">
        <v>336</v>
      </c>
      <c r="AS3546" s="116" t="s">
        <v>252</v>
      </c>
      <c r="AT3546" s="116" t="s">
        <v>268</v>
      </c>
      <c r="AV3546" s="116">
        <v>127.837153883168</v>
      </c>
      <c r="AW3546" s="116">
        <v>0</v>
      </c>
    </row>
    <row r="3547" spans="1:49" x14ac:dyDescent="0.25">
      <c r="A3547" s="127">
        <v>210000</v>
      </c>
      <c r="B3547" s="127">
        <v>820000</v>
      </c>
      <c r="C3547" s="127">
        <v>820000</v>
      </c>
      <c r="D3547" s="116" t="s">
        <v>314</v>
      </c>
      <c r="E3547" s="116" t="s">
        <v>315</v>
      </c>
      <c r="F3547" s="116" t="s">
        <v>316</v>
      </c>
      <c r="G3547" s="116" t="s">
        <v>317</v>
      </c>
      <c r="H3547" s="116">
        <v>0.36</v>
      </c>
      <c r="I3547" s="116">
        <v>0.57999999999999996</v>
      </c>
      <c r="J3547" s="116" t="s">
        <v>330</v>
      </c>
      <c r="K3547" s="116">
        <v>0.25213525784747998</v>
      </c>
      <c r="L3547" s="116">
        <v>300.67153171377998</v>
      </c>
      <c r="M3547" s="116">
        <v>0.71984023696982002</v>
      </c>
      <c r="N3547" s="116">
        <v>0.12665581865336001</v>
      </c>
      <c r="O3547" s="116">
        <v>0.18149710375738001</v>
      </c>
      <c r="P3547" s="116">
        <v>3.1934397494049999E-2</v>
      </c>
      <c r="Q3547" s="116">
        <v>75.809894176053604</v>
      </c>
      <c r="R3547" s="116">
        <v>5120</v>
      </c>
      <c r="S3547" s="116" t="s">
        <v>335</v>
      </c>
      <c r="T3547" s="116">
        <v>5120</v>
      </c>
      <c r="U3547" s="116" t="s">
        <v>268</v>
      </c>
      <c r="V3547" s="116" t="s">
        <v>268</v>
      </c>
      <c r="Y3547" s="116" t="s">
        <v>330</v>
      </c>
      <c r="Z3547" s="116">
        <v>0</v>
      </c>
      <c r="AA3547" s="116">
        <v>1</v>
      </c>
      <c r="AB3547" s="116">
        <v>0.18149710375738001</v>
      </c>
      <c r="AC3547" s="116">
        <v>3.1934397494049999E-2</v>
      </c>
      <c r="AD3547" s="116">
        <v>85.356983102294294</v>
      </c>
      <c r="AF3547" s="116">
        <v>-1</v>
      </c>
      <c r="AG3547" s="116">
        <v>-1</v>
      </c>
      <c r="AH3547" s="116">
        <v>-1</v>
      </c>
      <c r="AI3547" s="116">
        <v>-1</v>
      </c>
      <c r="AJ3547" s="116">
        <v>0</v>
      </c>
      <c r="AM3547" s="116" t="s">
        <v>319</v>
      </c>
      <c r="AN3547" s="116">
        <v>-1</v>
      </c>
      <c r="AQ3547" s="116">
        <v>782</v>
      </c>
      <c r="AR3547" s="116" t="s">
        <v>336</v>
      </c>
      <c r="AS3547" s="116" t="s">
        <v>252</v>
      </c>
      <c r="AT3547" s="116" t="s">
        <v>268</v>
      </c>
      <c r="AV3547" s="116">
        <v>138.62997139511799</v>
      </c>
      <c r="AW3547" s="116">
        <v>6.9227074700000002E-2</v>
      </c>
    </row>
    <row r="3548" spans="1:49" x14ac:dyDescent="0.25">
      <c r="A3548" s="127">
        <v>210000</v>
      </c>
      <c r="B3548" s="127">
        <v>820000</v>
      </c>
      <c r="C3548" s="127">
        <v>820000</v>
      </c>
      <c r="D3548" s="116" t="s">
        <v>314</v>
      </c>
      <c r="E3548" s="116" t="s">
        <v>315</v>
      </c>
      <c r="F3548" s="116" t="s">
        <v>316</v>
      </c>
      <c r="G3548" s="116" t="s">
        <v>317</v>
      </c>
      <c r="H3548" s="116">
        <v>0.36</v>
      </c>
      <c r="I3548" s="116">
        <v>0.57999999999999996</v>
      </c>
      <c r="J3548" s="116" t="s">
        <v>330</v>
      </c>
      <c r="K3548" s="116">
        <v>1.4171314140519999E-2</v>
      </c>
      <c r="L3548" s="116">
        <v>201.06751798401501</v>
      </c>
      <c r="M3548" s="116">
        <v>0.48257492747119002</v>
      </c>
      <c r="N3548" s="116">
        <v>6.213092653242E-2</v>
      </c>
      <c r="O3548" s="116">
        <v>6.8387208935300004E-3</v>
      </c>
      <c r="P3548" s="116">
        <v>8.8047687772999995E-4</v>
      </c>
      <c r="Q3548" s="116">
        <v>2.8493909608071402</v>
      </c>
      <c r="R3548" s="116">
        <v>5120</v>
      </c>
      <c r="S3548" s="116" t="s">
        <v>335</v>
      </c>
      <c r="T3548" s="116">
        <v>5120</v>
      </c>
      <c r="U3548" s="116" t="s">
        <v>268</v>
      </c>
      <c r="V3548" s="116" t="s">
        <v>268</v>
      </c>
      <c r="Y3548" s="116" t="s">
        <v>330</v>
      </c>
      <c r="Z3548" s="116">
        <v>0</v>
      </c>
      <c r="AA3548" s="116">
        <v>1</v>
      </c>
      <c r="AB3548" s="116">
        <v>6.8387208935300004E-3</v>
      </c>
      <c r="AC3548" s="116">
        <v>8.8047687772999995E-4</v>
      </c>
      <c r="AD3548" s="116">
        <v>9.5386901152591896</v>
      </c>
      <c r="AF3548" s="116">
        <v>-1</v>
      </c>
      <c r="AG3548" s="116">
        <v>-1</v>
      </c>
      <c r="AH3548" s="116">
        <v>-1</v>
      </c>
      <c r="AI3548" s="116">
        <v>-1</v>
      </c>
      <c r="AJ3548" s="116">
        <v>0</v>
      </c>
      <c r="AM3548" s="116" t="s">
        <v>319</v>
      </c>
      <c r="AN3548" s="116">
        <v>-1</v>
      </c>
      <c r="AQ3548" s="116">
        <v>782</v>
      </c>
      <c r="AR3548" s="116" t="s">
        <v>336</v>
      </c>
      <c r="AS3548" s="116" t="s">
        <v>252</v>
      </c>
      <c r="AT3548" s="116" t="s">
        <v>268</v>
      </c>
      <c r="AV3548" s="116">
        <v>37.801924807464999</v>
      </c>
      <c r="AW3548" s="116">
        <v>7.7361638999999998E-3</v>
      </c>
    </row>
    <row r="3549" spans="1:49" x14ac:dyDescent="0.25">
      <c r="A3549" s="127">
        <v>210000</v>
      </c>
      <c r="B3549" s="127">
        <v>820000</v>
      </c>
      <c r="C3549" s="127">
        <v>820000</v>
      </c>
      <c r="D3549" s="116" t="s">
        <v>314</v>
      </c>
      <c r="E3549" s="116" t="s">
        <v>315</v>
      </c>
      <c r="F3549" s="116" t="s">
        <v>316</v>
      </c>
      <c r="G3549" s="116" t="s">
        <v>317</v>
      </c>
      <c r="H3549" s="116">
        <v>0.36</v>
      </c>
      <c r="I3549" s="116">
        <v>0.57999999999999996</v>
      </c>
      <c r="J3549" s="116" t="s">
        <v>330</v>
      </c>
      <c r="K3549" s="116">
        <v>0.15240362649424</v>
      </c>
      <c r="L3549" s="116">
        <v>1153.8389869488301</v>
      </c>
      <c r="M3549" s="116">
        <v>2.5052383917596699</v>
      </c>
      <c r="N3549" s="116">
        <v>0.33288662733885999</v>
      </c>
      <c r="O3549" s="116">
        <v>0.38180741613676999</v>
      </c>
      <c r="P3549" s="116">
        <v>5.0733129217880001E-2</v>
      </c>
      <c r="Q3549" s="116">
        <v>175.84924600144501</v>
      </c>
      <c r="R3549" s="116">
        <v>5120</v>
      </c>
      <c r="S3549" s="116" t="s">
        <v>335</v>
      </c>
      <c r="T3549" s="116">
        <v>5120</v>
      </c>
      <c r="U3549" s="116" t="s">
        <v>268</v>
      </c>
      <c r="V3549" s="116" t="s">
        <v>268</v>
      </c>
      <c r="Y3549" s="116" t="s">
        <v>330</v>
      </c>
      <c r="Z3549" s="116">
        <v>0</v>
      </c>
      <c r="AA3549" s="116">
        <v>1</v>
      </c>
      <c r="AB3549" s="116">
        <v>0.38180741613676999</v>
      </c>
      <c r="AC3549" s="116">
        <v>5.0733129217880001E-2</v>
      </c>
      <c r="AD3549" s="116">
        <v>243.68993861214099</v>
      </c>
      <c r="AF3549" s="116">
        <v>-1</v>
      </c>
      <c r="AG3549" s="116">
        <v>-1</v>
      </c>
      <c r="AH3549" s="116">
        <v>-1</v>
      </c>
      <c r="AI3549" s="116">
        <v>-1</v>
      </c>
      <c r="AJ3549" s="116">
        <v>0</v>
      </c>
      <c r="AM3549" s="116" t="s">
        <v>319</v>
      </c>
      <c r="AN3549" s="116">
        <v>-1</v>
      </c>
      <c r="AQ3549" s="116">
        <v>782</v>
      </c>
      <c r="AR3549" s="116" t="s">
        <v>336</v>
      </c>
      <c r="AS3549" s="116" t="s">
        <v>252</v>
      </c>
      <c r="AT3549" s="116" t="s">
        <v>268</v>
      </c>
      <c r="AV3549" s="116">
        <v>128.61613208076699</v>
      </c>
      <c r="AW3549" s="116">
        <v>0.1976398529</v>
      </c>
    </row>
    <row r="3550" spans="1:49" x14ac:dyDescent="0.25">
      <c r="A3550" s="127">
        <v>210000</v>
      </c>
      <c r="B3550" s="127">
        <v>830000</v>
      </c>
      <c r="C3550" s="127">
        <v>830000</v>
      </c>
      <c r="D3550" s="116" t="s">
        <v>314</v>
      </c>
      <c r="E3550" s="116" t="s">
        <v>315</v>
      </c>
      <c r="F3550" s="116" t="s">
        <v>316</v>
      </c>
      <c r="G3550" s="116" t="s">
        <v>317</v>
      </c>
      <c r="H3550" s="116">
        <v>0.36</v>
      </c>
      <c r="I3550" s="116">
        <v>0.57999999999999996</v>
      </c>
      <c r="J3550" s="116" t="s">
        <v>330</v>
      </c>
      <c r="K3550" s="116">
        <v>2.0265367179700001E-3</v>
      </c>
      <c r="L3550" s="116">
        <v>12.600865211059199</v>
      </c>
      <c r="M3550" s="116">
        <v>4.6496933123550001E-2</v>
      </c>
      <c r="N3550" s="116">
        <v>3.0750097350500001E-3</v>
      </c>
      <c r="O3550" s="116">
        <v>9.4227742240000003E-5</v>
      </c>
      <c r="P3550" s="127">
        <v>6.2316201362310002E-6</v>
      </c>
      <c r="Q3550" s="116">
        <v>2.5536116028499999E-2</v>
      </c>
      <c r="R3550" s="116">
        <v>5410</v>
      </c>
      <c r="S3550" s="116" t="s">
        <v>339</v>
      </c>
      <c r="T3550" s="116">
        <v>5410</v>
      </c>
      <c r="U3550" s="116" t="s">
        <v>268</v>
      </c>
      <c r="V3550" s="116" t="s">
        <v>268</v>
      </c>
      <c r="Y3550" s="116" t="s">
        <v>330</v>
      </c>
      <c r="Z3550" s="116">
        <v>0</v>
      </c>
      <c r="AA3550" s="116">
        <v>1</v>
      </c>
      <c r="AB3550" s="116">
        <v>9.4227742240000003E-5</v>
      </c>
      <c r="AC3550" s="127">
        <v>6.2316201362310002E-6</v>
      </c>
      <c r="AD3550" s="116">
        <v>0.43493751751193999</v>
      </c>
      <c r="AF3550" s="116">
        <v>-1</v>
      </c>
      <c r="AG3550" s="116">
        <v>-1</v>
      </c>
      <c r="AH3550" s="116">
        <v>-1</v>
      </c>
      <c r="AI3550" s="116">
        <v>-1</v>
      </c>
      <c r="AJ3550" s="116">
        <v>0</v>
      </c>
      <c r="AM3550" s="116" t="s">
        <v>319</v>
      </c>
      <c r="AN3550" s="116">
        <v>-1</v>
      </c>
      <c r="AQ3550" s="116">
        <v>782</v>
      </c>
      <c r="AR3550" s="116" t="s">
        <v>336</v>
      </c>
      <c r="AS3550" s="116" t="s">
        <v>252</v>
      </c>
      <c r="AT3550" s="116" t="s">
        <v>268</v>
      </c>
      <c r="AV3550" s="116">
        <v>20.903263558668399</v>
      </c>
      <c r="AW3550" s="116">
        <v>3.5274740000000002E-4</v>
      </c>
    </row>
    <row r="3551" spans="1:49" x14ac:dyDescent="0.25">
      <c r="A3551" s="127">
        <v>210000</v>
      </c>
      <c r="B3551" s="127">
        <v>830000</v>
      </c>
      <c r="C3551" s="127">
        <v>830000</v>
      </c>
      <c r="D3551" s="116" t="s">
        <v>314</v>
      </c>
      <c r="E3551" s="116" t="s">
        <v>315</v>
      </c>
      <c r="F3551" s="116" t="s">
        <v>316</v>
      </c>
      <c r="G3551" s="116" t="s">
        <v>317</v>
      </c>
      <c r="H3551" s="116">
        <v>0.36</v>
      </c>
      <c r="I3551" s="116">
        <v>0.57999999999999996</v>
      </c>
      <c r="J3551" s="116" t="s">
        <v>330</v>
      </c>
      <c r="K3551" s="116">
        <v>3.8425183708889997E-2</v>
      </c>
      <c r="L3551" s="116">
        <v>2445.2958830512498</v>
      </c>
      <c r="M3551" s="116">
        <v>4.9140613878755799</v>
      </c>
      <c r="N3551" s="116">
        <v>0.68258731480429002</v>
      </c>
      <c r="O3551" s="116">
        <v>0.18882371158587999</v>
      </c>
      <c r="P3551" s="116">
        <v>2.6228542968710002E-2</v>
      </c>
      <c r="Q3551" s="116">
        <v>93.960943528839493</v>
      </c>
      <c r="R3551" s="116">
        <v>5410</v>
      </c>
      <c r="S3551" s="116" t="s">
        <v>339</v>
      </c>
      <c r="T3551" s="116">
        <v>5410</v>
      </c>
      <c r="U3551" s="116" t="s">
        <v>268</v>
      </c>
      <c r="V3551" s="116" t="s">
        <v>268</v>
      </c>
      <c r="Y3551" s="116" t="s">
        <v>330</v>
      </c>
      <c r="Z3551" s="116">
        <v>0</v>
      </c>
      <c r="AA3551" s="116">
        <v>1</v>
      </c>
      <c r="AB3551" s="116">
        <v>0.18882371158587999</v>
      </c>
      <c r="AC3551" s="116">
        <v>2.6228542968710002E-2</v>
      </c>
      <c r="AD3551" s="116">
        <v>544.89832085053501</v>
      </c>
      <c r="AF3551" s="116">
        <v>-1</v>
      </c>
      <c r="AG3551" s="116">
        <v>-1</v>
      </c>
      <c r="AH3551" s="116">
        <v>-1</v>
      </c>
      <c r="AI3551" s="116">
        <v>-1</v>
      </c>
      <c r="AJ3551" s="116">
        <v>0</v>
      </c>
      <c r="AM3551" s="116" t="s">
        <v>319</v>
      </c>
      <c r="AN3551" s="116">
        <v>-1</v>
      </c>
      <c r="AQ3551" s="116">
        <v>782</v>
      </c>
      <c r="AR3551" s="116" t="s">
        <v>336</v>
      </c>
      <c r="AS3551" s="116" t="s">
        <v>252</v>
      </c>
      <c r="AT3551" s="116" t="s">
        <v>268</v>
      </c>
      <c r="AV3551" s="116">
        <v>100.279059645681</v>
      </c>
      <c r="AW3551" s="116">
        <v>0.44192888959999999</v>
      </c>
    </row>
    <row r="3552" spans="1:49" x14ac:dyDescent="0.25">
      <c r="A3552" s="127">
        <v>210000</v>
      </c>
      <c r="B3552" s="127">
        <v>830000</v>
      </c>
      <c r="C3552" s="127">
        <v>830000</v>
      </c>
      <c r="D3552" s="116" t="s">
        <v>314</v>
      </c>
      <c r="E3552" s="116" t="s">
        <v>315</v>
      </c>
      <c r="F3552" s="116" t="s">
        <v>316</v>
      </c>
      <c r="G3552" s="116" t="s">
        <v>317</v>
      </c>
      <c r="H3552" s="116">
        <v>0.36</v>
      </c>
      <c r="I3552" s="116">
        <v>0.57999999999999996</v>
      </c>
      <c r="J3552" s="116" t="s">
        <v>330</v>
      </c>
      <c r="K3552" s="116">
        <v>9.2202706790000004E-5</v>
      </c>
      <c r="L3552" s="116">
        <v>2445.2958830512498</v>
      </c>
      <c r="M3552" s="116">
        <v>4.9140613878755799</v>
      </c>
      <c r="N3552" s="116">
        <v>0.68258731480429002</v>
      </c>
      <c r="O3552" s="116">
        <v>4.5308976129000001E-4</v>
      </c>
      <c r="P3552" s="116">
        <v>6.2936398040000003E-5</v>
      </c>
      <c r="Q3552" s="116">
        <v>0.22546289932221</v>
      </c>
      <c r="R3552" s="116">
        <v>5410</v>
      </c>
      <c r="S3552" s="116" t="s">
        <v>339</v>
      </c>
      <c r="T3552" s="116">
        <v>5410</v>
      </c>
      <c r="U3552" s="116" t="s">
        <v>342</v>
      </c>
      <c r="V3552" s="116" t="s">
        <v>326</v>
      </c>
      <c r="Y3552" s="116" t="s">
        <v>330</v>
      </c>
      <c r="Z3552" s="116">
        <v>0</v>
      </c>
      <c r="AA3552" s="116">
        <v>1</v>
      </c>
      <c r="AB3552" s="116">
        <v>4.5308976129000001E-4</v>
      </c>
      <c r="AC3552" s="116">
        <v>6.2936398040000003E-5</v>
      </c>
      <c r="AD3552" s="116">
        <v>19.471871742158299</v>
      </c>
      <c r="AF3552" s="116">
        <v>-1</v>
      </c>
      <c r="AG3552" s="116">
        <v>-1</v>
      </c>
      <c r="AH3552" s="116">
        <v>-1</v>
      </c>
      <c r="AI3552" s="116">
        <v>-1</v>
      </c>
      <c r="AJ3552" s="116">
        <v>0</v>
      </c>
      <c r="AM3552" s="116" t="s">
        <v>319</v>
      </c>
      <c r="AN3552" s="116">
        <v>-1</v>
      </c>
      <c r="AQ3552" s="116">
        <v>782</v>
      </c>
      <c r="AR3552" s="116" t="s">
        <v>336</v>
      </c>
      <c r="AS3552" s="116" t="s">
        <v>252</v>
      </c>
      <c r="AT3552" s="116" t="s">
        <v>268</v>
      </c>
      <c r="AV3552" s="116">
        <v>3.1705045299191599</v>
      </c>
      <c r="AW3552" s="116">
        <v>1.57922723E-2</v>
      </c>
    </row>
    <row r="3553" spans="1:49" x14ac:dyDescent="0.25">
      <c r="A3553" s="127">
        <v>210000</v>
      </c>
      <c r="B3553" s="127">
        <v>830000</v>
      </c>
      <c r="C3553" s="127">
        <v>830000</v>
      </c>
      <c r="D3553" s="116" t="s">
        <v>314</v>
      </c>
      <c r="E3553" s="116" t="s">
        <v>315</v>
      </c>
      <c r="F3553" s="116" t="s">
        <v>316</v>
      </c>
      <c r="G3553" s="116" t="s">
        <v>317</v>
      </c>
      <c r="H3553" s="116">
        <v>0.36</v>
      </c>
      <c r="I3553" s="116">
        <v>0.57999999999999996</v>
      </c>
      <c r="J3553" s="116" t="s">
        <v>326</v>
      </c>
      <c r="K3553" s="116">
        <v>9.962135085E-5</v>
      </c>
      <c r="L3553" s="116">
        <v>2445.2958830512498</v>
      </c>
      <c r="M3553" s="116">
        <v>4.9140613878755799</v>
      </c>
      <c r="N3553" s="116">
        <v>0.68258731480429002</v>
      </c>
      <c r="O3553" s="116">
        <v>4.8954543363999997E-4</v>
      </c>
      <c r="P3553" s="116">
        <v>6.8000270370000002E-5</v>
      </c>
      <c r="Q3553" s="116">
        <v>0.24360367911218</v>
      </c>
      <c r="R3553" s="116">
        <v>1840</v>
      </c>
      <c r="S3553" s="116" t="s">
        <v>341</v>
      </c>
      <c r="T3553" s="116">
        <v>1840</v>
      </c>
      <c r="U3553" s="116" t="s">
        <v>342</v>
      </c>
      <c r="V3553" s="116" t="s">
        <v>326</v>
      </c>
      <c r="Z3553" s="116">
        <v>0</v>
      </c>
      <c r="AA3553" s="116">
        <v>1</v>
      </c>
      <c r="AB3553" s="116">
        <v>4.8954543363999997E-4</v>
      </c>
      <c r="AC3553" s="116">
        <v>6.8000270370000002E-5</v>
      </c>
      <c r="AD3553" s="116">
        <v>940.94647617894896</v>
      </c>
      <c r="AF3553" s="116">
        <v>-1</v>
      </c>
      <c r="AG3553" s="116">
        <v>-1</v>
      </c>
      <c r="AH3553" s="116">
        <v>-1</v>
      </c>
      <c r="AI3553" s="116">
        <v>-1</v>
      </c>
      <c r="AJ3553" s="116">
        <v>0</v>
      </c>
      <c r="AM3553" s="116" t="s">
        <v>319</v>
      </c>
      <c r="AN3553" s="116">
        <v>-1</v>
      </c>
      <c r="AQ3553" s="116">
        <v>782</v>
      </c>
      <c r="AR3553" s="116" t="s">
        <v>336</v>
      </c>
      <c r="AS3553" s="116" t="s">
        <v>252</v>
      </c>
      <c r="AT3553" s="116" t="s">
        <v>268</v>
      </c>
      <c r="AV3553" s="116">
        <v>2.7751510345002801</v>
      </c>
      <c r="AW3553" s="116">
        <v>0.76313582820000003</v>
      </c>
    </row>
    <row r="3554" spans="1:49" x14ac:dyDescent="0.25">
      <c r="A3554" s="127">
        <v>210000</v>
      </c>
      <c r="B3554" s="127">
        <v>830000</v>
      </c>
      <c r="C3554" s="127">
        <v>830000</v>
      </c>
      <c r="D3554" s="116" t="s">
        <v>314</v>
      </c>
      <c r="E3554" s="116" t="s">
        <v>315</v>
      </c>
      <c r="F3554" s="116" t="s">
        <v>316</v>
      </c>
      <c r="G3554" s="116" t="s">
        <v>317</v>
      </c>
      <c r="H3554" s="116">
        <v>0.36</v>
      </c>
      <c r="I3554" s="116">
        <v>0.57999999999999996</v>
      </c>
      <c r="J3554" s="116" t="s">
        <v>330</v>
      </c>
      <c r="K3554" s="116">
        <v>0.10249213721416001</v>
      </c>
      <c r="L3554" s="116">
        <v>2996.2411287731502</v>
      </c>
      <c r="M3554" s="116">
        <v>7.51546262751779</v>
      </c>
      <c r="N3554" s="116">
        <v>1.3059176803144501</v>
      </c>
      <c r="O3554" s="116">
        <v>0.77027582684745999</v>
      </c>
      <c r="P3554" s="116">
        <v>0.13384629408119</v>
      </c>
      <c r="Q3554" s="116">
        <v>307.09115689693402</v>
      </c>
      <c r="R3554" s="116">
        <v>5120</v>
      </c>
      <c r="S3554" s="116" t="s">
        <v>335</v>
      </c>
      <c r="T3554" s="116">
        <v>5120</v>
      </c>
      <c r="U3554" s="116" t="s">
        <v>268</v>
      </c>
      <c r="V3554" s="116" t="s">
        <v>268</v>
      </c>
      <c r="Y3554" s="116" t="s">
        <v>330</v>
      </c>
      <c r="Z3554" s="116">
        <v>0</v>
      </c>
      <c r="AA3554" s="116">
        <v>1</v>
      </c>
      <c r="AB3554" s="116">
        <v>0.77027582684745999</v>
      </c>
      <c r="AC3554" s="116">
        <v>0.13384629408119</v>
      </c>
      <c r="AD3554" s="116">
        <v>458.03612119364698</v>
      </c>
      <c r="AF3554" s="116">
        <v>-1</v>
      </c>
      <c r="AG3554" s="116">
        <v>-1</v>
      </c>
      <c r="AH3554" s="116">
        <v>-1</v>
      </c>
      <c r="AI3554" s="116">
        <v>-1</v>
      </c>
      <c r="AJ3554" s="116">
        <v>0</v>
      </c>
      <c r="AM3554" s="116" t="s">
        <v>319</v>
      </c>
      <c r="AN3554" s="116">
        <v>-1</v>
      </c>
      <c r="AQ3554" s="116">
        <v>782</v>
      </c>
      <c r="AR3554" s="116" t="s">
        <v>336</v>
      </c>
      <c r="AS3554" s="116" t="s">
        <v>252</v>
      </c>
      <c r="AT3554" s="116" t="s">
        <v>268</v>
      </c>
      <c r="AV3554" s="116">
        <v>105.707399109598</v>
      </c>
      <c r="AW3554" s="116">
        <v>0.37148103910000002</v>
      </c>
    </row>
    <row r="3555" spans="1:49" x14ac:dyDescent="0.25">
      <c r="A3555" s="127">
        <v>210000</v>
      </c>
      <c r="B3555" s="127">
        <v>830000</v>
      </c>
      <c r="C3555" s="127">
        <v>830000</v>
      </c>
      <c r="D3555" s="116" t="s">
        <v>314</v>
      </c>
      <c r="E3555" s="116" t="s">
        <v>315</v>
      </c>
      <c r="F3555" s="116" t="s">
        <v>316</v>
      </c>
      <c r="G3555" s="116" t="s">
        <v>317</v>
      </c>
      <c r="H3555" s="116">
        <v>0.36</v>
      </c>
      <c r="I3555" s="116">
        <v>0.57999999999999996</v>
      </c>
      <c r="J3555" s="116" t="s">
        <v>330</v>
      </c>
      <c r="K3555" s="116">
        <v>0.36040718656998999</v>
      </c>
      <c r="L3555" s="116">
        <v>1282.0843849441001</v>
      </c>
      <c r="M3555" s="116">
        <v>2.6388972089443401</v>
      </c>
      <c r="N3555" s="116">
        <v>0.35691436698542001</v>
      </c>
      <c r="O3555" s="116">
        <v>0.95107751872303004</v>
      </c>
      <c r="P3555" s="116">
        <v>0.12863450285162001</v>
      </c>
      <c r="Q3555" s="116">
        <v>462.07242612302002</v>
      </c>
      <c r="R3555" s="116">
        <v>5410</v>
      </c>
      <c r="S3555" s="116" t="s">
        <v>339</v>
      </c>
      <c r="T3555" s="116">
        <v>5410</v>
      </c>
      <c r="U3555" s="116" t="s">
        <v>268</v>
      </c>
      <c r="V3555" s="116" t="s">
        <v>268</v>
      </c>
      <c r="Y3555" s="116" t="s">
        <v>330</v>
      </c>
      <c r="Z3555" s="116">
        <v>0</v>
      </c>
      <c r="AA3555" s="116">
        <v>1</v>
      </c>
      <c r="AB3555" s="116">
        <v>0.95107751872303004</v>
      </c>
      <c r="AC3555" s="116">
        <v>0.12863450285162001</v>
      </c>
      <c r="AD3555" s="116">
        <v>492.341254274363</v>
      </c>
      <c r="AF3555" s="116">
        <v>-1</v>
      </c>
      <c r="AG3555" s="116">
        <v>-1</v>
      </c>
      <c r="AH3555" s="116">
        <v>-1</v>
      </c>
      <c r="AI3555" s="116">
        <v>-1</v>
      </c>
      <c r="AJ3555" s="116">
        <v>0</v>
      </c>
      <c r="AM3555" s="116" t="s">
        <v>319</v>
      </c>
      <c r="AN3555" s="116">
        <v>-1</v>
      </c>
      <c r="AQ3555" s="116">
        <v>782</v>
      </c>
      <c r="AR3555" s="116" t="s">
        <v>336</v>
      </c>
      <c r="AS3555" s="116" t="s">
        <v>252</v>
      </c>
      <c r="AT3555" s="116" t="s">
        <v>268</v>
      </c>
      <c r="AV3555" s="116">
        <v>161.87161253137</v>
      </c>
      <c r="AW3555" s="116">
        <v>0.39930353140000002</v>
      </c>
    </row>
    <row r="3556" spans="1:49" x14ac:dyDescent="0.25">
      <c r="A3556" s="127">
        <v>210000</v>
      </c>
      <c r="B3556" s="127">
        <v>830000</v>
      </c>
      <c r="C3556" s="127">
        <v>830000</v>
      </c>
      <c r="D3556" s="116" t="s">
        <v>314</v>
      </c>
      <c r="E3556" s="116" t="s">
        <v>315</v>
      </c>
      <c r="F3556" s="116" t="s">
        <v>316</v>
      </c>
      <c r="G3556" s="116" t="s">
        <v>317</v>
      </c>
      <c r="H3556" s="116">
        <v>0.36</v>
      </c>
      <c r="I3556" s="116">
        <v>0.57999999999999996</v>
      </c>
      <c r="J3556" s="116" t="s">
        <v>330</v>
      </c>
      <c r="K3556" s="116">
        <v>0.55789272086937003</v>
      </c>
      <c r="L3556" s="116">
        <v>51.0723904901174</v>
      </c>
      <c r="M3556" s="116">
        <v>0.10423402806095</v>
      </c>
      <c r="N3556" s="116">
        <v>1.367486049103E-2</v>
      </c>
      <c r="O3556" s="116">
        <v>5.8151405522099998E-2</v>
      </c>
      <c r="P3556" s="116">
        <v>7.6291051268499999E-3</v>
      </c>
      <c r="Q3556" s="116">
        <v>28.4929148918349</v>
      </c>
      <c r="R3556" s="116">
        <v>5120</v>
      </c>
      <c r="S3556" s="116" t="s">
        <v>335</v>
      </c>
      <c r="T3556" s="116">
        <v>5120</v>
      </c>
      <c r="U3556" s="116" t="s">
        <v>268</v>
      </c>
      <c r="V3556" s="116" t="s">
        <v>268</v>
      </c>
      <c r="Y3556" s="116" t="s">
        <v>330</v>
      </c>
      <c r="Z3556" s="116">
        <v>0</v>
      </c>
      <c r="AA3556" s="116">
        <v>1</v>
      </c>
      <c r="AB3556" s="116">
        <v>5.8151405522099998E-2</v>
      </c>
      <c r="AC3556" s="116">
        <v>7.6291051268499999E-3</v>
      </c>
      <c r="AD3556" s="116">
        <v>29.687432219126901</v>
      </c>
      <c r="AF3556" s="116">
        <v>-1</v>
      </c>
      <c r="AG3556" s="116">
        <v>-1</v>
      </c>
      <c r="AH3556" s="116">
        <v>-1</v>
      </c>
      <c r="AI3556" s="116">
        <v>-1</v>
      </c>
      <c r="AJ3556" s="116">
        <v>0</v>
      </c>
      <c r="AM3556" s="116" t="s">
        <v>319</v>
      </c>
      <c r="AN3556" s="116">
        <v>-1</v>
      </c>
      <c r="AQ3556" s="116">
        <v>782</v>
      </c>
      <c r="AR3556" s="116" t="s">
        <v>336</v>
      </c>
      <c r="AS3556" s="116" t="s">
        <v>252</v>
      </c>
      <c r="AT3556" s="116" t="s">
        <v>268</v>
      </c>
      <c r="AV3556" s="116">
        <v>187.63769891440299</v>
      </c>
      <c r="AW3556" s="116">
        <v>2.4077398400000002E-2</v>
      </c>
    </row>
    <row r="3557" spans="1:49" x14ac:dyDescent="0.25">
      <c r="A3557" s="127">
        <v>210000</v>
      </c>
      <c r="B3557" s="127">
        <v>830000</v>
      </c>
      <c r="C3557" s="127">
        <v>830000</v>
      </c>
      <c r="D3557" s="116" t="s">
        <v>314</v>
      </c>
      <c r="E3557" s="116" t="s">
        <v>315</v>
      </c>
      <c r="F3557" s="116" t="s">
        <v>316</v>
      </c>
      <c r="G3557" s="116" t="s">
        <v>317</v>
      </c>
      <c r="H3557" s="116">
        <v>0.36</v>
      </c>
      <c r="I3557" s="116">
        <v>0.57999999999999996</v>
      </c>
      <c r="J3557" s="116" t="s">
        <v>330</v>
      </c>
      <c r="K3557" s="116">
        <v>4.3810181819090001E-2</v>
      </c>
      <c r="L3557" s="116">
        <v>0</v>
      </c>
      <c r="M3557" s="116">
        <v>0</v>
      </c>
      <c r="N3557" s="116">
        <v>0</v>
      </c>
      <c r="O3557" s="116">
        <v>0</v>
      </c>
      <c r="P3557" s="116">
        <v>0</v>
      </c>
      <c r="Q3557" s="116">
        <v>0</v>
      </c>
      <c r="R3557" s="116">
        <v>5410</v>
      </c>
      <c r="S3557" s="116" t="s">
        <v>339</v>
      </c>
      <c r="T3557" s="116">
        <v>5410</v>
      </c>
      <c r="U3557" s="116" t="s">
        <v>268</v>
      </c>
      <c r="V3557" s="116" t="s">
        <v>268</v>
      </c>
      <c r="Y3557" s="116" t="s">
        <v>330</v>
      </c>
      <c r="Z3557" s="116">
        <v>0</v>
      </c>
      <c r="AA3557" s="116">
        <v>1</v>
      </c>
      <c r="AB3557" s="116">
        <v>0</v>
      </c>
      <c r="AC3557" s="116">
        <v>0</v>
      </c>
      <c r="AD3557" s="116">
        <v>0</v>
      </c>
      <c r="AF3557" s="116">
        <v>-1</v>
      </c>
      <c r="AG3557" s="116">
        <v>-1</v>
      </c>
      <c r="AH3557" s="116">
        <v>-1</v>
      </c>
      <c r="AI3557" s="116">
        <v>-1</v>
      </c>
      <c r="AJ3557" s="116">
        <v>0</v>
      </c>
      <c r="AM3557" s="116" t="s">
        <v>319</v>
      </c>
      <c r="AN3557" s="116">
        <v>-1</v>
      </c>
      <c r="AQ3557" s="116">
        <v>782</v>
      </c>
      <c r="AR3557" s="116" t="s">
        <v>336</v>
      </c>
      <c r="AS3557" s="116" t="s">
        <v>252</v>
      </c>
      <c r="AT3557" s="116" t="s">
        <v>268</v>
      </c>
      <c r="AV3557" s="116">
        <v>80.887328575613907</v>
      </c>
      <c r="AW3557" s="116">
        <v>0</v>
      </c>
    </row>
    <row r="3558" spans="1:49" x14ac:dyDescent="0.25">
      <c r="A3558" s="127">
        <v>210000</v>
      </c>
      <c r="B3558" s="127">
        <v>830000</v>
      </c>
      <c r="C3558" s="127">
        <v>830000</v>
      </c>
      <c r="D3558" s="116" t="s">
        <v>314</v>
      </c>
      <c r="E3558" s="116" t="s">
        <v>315</v>
      </c>
      <c r="F3558" s="116" t="s">
        <v>316</v>
      </c>
      <c r="G3558" s="116" t="s">
        <v>317</v>
      </c>
      <c r="H3558" s="116">
        <v>0.36</v>
      </c>
      <c r="I3558" s="116">
        <v>0.57999999999999996</v>
      </c>
      <c r="J3558" s="116" t="s">
        <v>330</v>
      </c>
      <c r="K3558" s="116">
        <v>4.5685440211900002E-3</v>
      </c>
      <c r="L3558" s="116">
        <v>147.33312203057901</v>
      </c>
      <c r="M3558" s="116">
        <v>0.53143353323898002</v>
      </c>
      <c r="N3558" s="116">
        <v>0.11193437650679</v>
      </c>
      <c r="O3558" s="116">
        <v>2.4278774909400002E-3</v>
      </c>
      <c r="P3558" s="116">
        <v>5.1137712655000001E-4</v>
      </c>
      <c r="Q3558" s="116">
        <v>0.67309785377723996</v>
      </c>
      <c r="R3558" s="116">
        <v>5120</v>
      </c>
      <c r="S3558" s="116" t="s">
        <v>335</v>
      </c>
      <c r="T3558" s="116">
        <v>5120</v>
      </c>
      <c r="U3558" s="116" t="s">
        <v>268</v>
      </c>
      <c r="V3558" s="116" t="s">
        <v>268</v>
      </c>
      <c r="Y3558" s="116" t="s">
        <v>330</v>
      </c>
      <c r="Z3558" s="116">
        <v>0</v>
      </c>
      <c r="AA3558" s="116">
        <v>1</v>
      </c>
      <c r="AB3558" s="116">
        <v>2.4278774909400002E-3</v>
      </c>
      <c r="AC3558" s="116">
        <v>5.1137712655000001E-4</v>
      </c>
      <c r="AD3558" s="116">
        <v>0.67309785377729003</v>
      </c>
      <c r="AF3558" s="116">
        <v>-1</v>
      </c>
      <c r="AG3558" s="116">
        <v>-1</v>
      </c>
      <c r="AH3558" s="116">
        <v>-1</v>
      </c>
      <c r="AI3558" s="116">
        <v>-1</v>
      </c>
      <c r="AJ3558" s="116">
        <v>0</v>
      </c>
      <c r="AM3558" s="116" t="s">
        <v>319</v>
      </c>
      <c r="AN3558" s="116">
        <v>-1</v>
      </c>
      <c r="AQ3558" s="116">
        <v>782</v>
      </c>
      <c r="AR3558" s="116" t="s">
        <v>336</v>
      </c>
      <c r="AS3558" s="116" t="s">
        <v>252</v>
      </c>
      <c r="AT3558" s="116" t="s">
        <v>268</v>
      </c>
      <c r="AV3558" s="116">
        <v>22.1828909282567</v>
      </c>
      <c r="AW3558" s="116">
        <v>5.4590260000000001E-4</v>
      </c>
    </row>
    <row r="3559" spans="1:49" x14ac:dyDescent="0.25">
      <c r="A3559" s="127">
        <v>210000</v>
      </c>
      <c r="B3559" s="127">
        <v>830000</v>
      </c>
      <c r="C3559" s="127">
        <v>830000</v>
      </c>
      <c r="D3559" s="116" t="s">
        <v>314</v>
      </c>
      <c r="E3559" s="116" t="s">
        <v>315</v>
      </c>
      <c r="F3559" s="116" t="s">
        <v>316</v>
      </c>
      <c r="G3559" s="116" t="s">
        <v>317</v>
      </c>
      <c r="H3559" s="116">
        <v>0.36</v>
      </c>
      <c r="I3559" s="116">
        <v>0.57999999999999996</v>
      </c>
      <c r="J3559" s="116" t="s">
        <v>268</v>
      </c>
      <c r="K3559" s="116">
        <v>7.5927732492499997E-3</v>
      </c>
      <c r="L3559" s="116">
        <v>147.33312203057901</v>
      </c>
      <c r="M3559" s="116">
        <v>0.53143353323898002</v>
      </c>
      <c r="N3559" s="116">
        <v>0.11193437650679</v>
      </c>
      <c r="O3559" s="116">
        <v>4.0350543149300002E-3</v>
      </c>
      <c r="P3559" s="116">
        <v>8.4989233961000005E-4</v>
      </c>
      <c r="Q3559" s="116">
        <v>1.118666987683</v>
      </c>
      <c r="R3559" s="116">
        <v>1330</v>
      </c>
      <c r="S3559" s="116" t="s">
        <v>346</v>
      </c>
      <c r="T3559" s="116">
        <v>1330</v>
      </c>
      <c r="U3559" s="116" t="s">
        <v>268</v>
      </c>
      <c r="V3559" s="116" t="s">
        <v>268</v>
      </c>
      <c r="Z3559" s="116">
        <v>0</v>
      </c>
      <c r="AA3559" s="116">
        <v>1</v>
      </c>
      <c r="AB3559" s="116">
        <v>4.0350543149300002E-3</v>
      </c>
      <c r="AC3559" s="116">
        <v>8.4989233961000005E-4</v>
      </c>
      <c r="AD3559" s="116">
        <v>2.98757263496005</v>
      </c>
      <c r="AF3559" s="116">
        <v>-1</v>
      </c>
      <c r="AG3559" s="116">
        <v>-1</v>
      </c>
      <c r="AH3559" s="116">
        <v>-1</v>
      </c>
      <c r="AI3559" s="116">
        <v>-1</v>
      </c>
      <c r="AJ3559" s="116">
        <v>0</v>
      </c>
      <c r="AM3559" s="116" t="s">
        <v>319</v>
      </c>
      <c r="AN3559" s="116">
        <v>-1</v>
      </c>
      <c r="AQ3559" s="116">
        <v>782</v>
      </c>
      <c r="AR3559" s="116" t="s">
        <v>336</v>
      </c>
      <c r="AS3559" s="116" t="s">
        <v>252</v>
      </c>
      <c r="AT3559" s="116" t="s">
        <v>268</v>
      </c>
      <c r="AV3559" s="116">
        <v>32.615705978675301</v>
      </c>
      <c r="AW3559" s="116">
        <v>2.4230111000000001E-3</v>
      </c>
    </row>
    <row r="3560" spans="1:49" x14ac:dyDescent="0.25">
      <c r="A3560" s="127">
        <v>210000</v>
      </c>
      <c r="B3560" s="127">
        <v>830000</v>
      </c>
      <c r="C3560" s="127">
        <v>840000</v>
      </c>
      <c r="D3560" s="116" t="s">
        <v>314</v>
      </c>
      <c r="E3560" s="116" t="s">
        <v>315</v>
      </c>
      <c r="F3560" s="116" t="s">
        <v>316</v>
      </c>
      <c r="G3560" s="116" t="s">
        <v>317</v>
      </c>
      <c r="H3560" s="116">
        <v>0.36</v>
      </c>
      <c r="I3560" s="116">
        <v>0.57999999999999996</v>
      </c>
      <c r="J3560" s="116" t="s">
        <v>330</v>
      </c>
      <c r="K3560" s="116">
        <v>2.7804129440299999E-3</v>
      </c>
      <c r="L3560" s="116">
        <v>109.911545532662</v>
      </c>
      <c r="M3560" s="116">
        <v>0.37993650622490999</v>
      </c>
      <c r="N3560" s="116">
        <v>5.0825966508660003E-2</v>
      </c>
      <c r="O3560" s="116">
        <v>1.0563803798100001E-3</v>
      </c>
      <c r="P3560" s="116">
        <v>1.4131717516999999E-4</v>
      </c>
      <c r="Q3560" s="116">
        <v>0.30559948389734998</v>
      </c>
      <c r="R3560" s="116">
        <v>4220</v>
      </c>
      <c r="S3560" s="116" t="s">
        <v>343</v>
      </c>
      <c r="T3560" s="116">
        <v>4220</v>
      </c>
      <c r="U3560" s="116" t="s">
        <v>268</v>
      </c>
      <c r="V3560" s="116" t="s">
        <v>268</v>
      </c>
      <c r="Y3560" s="116" t="s">
        <v>330</v>
      </c>
      <c r="Z3560" s="116">
        <v>0</v>
      </c>
      <c r="AA3560" s="116">
        <v>1</v>
      </c>
      <c r="AB3560" s="116">
        <v>1.0563803798100001E-3</v>
      </c>
      <c r="AC3560" s="116">
        <v>1.4131717516999999E-4</v>
      </c>
      <c r="AD3560" s="116">
        <v>0.30559948389739</v>
      </c>
      <c r="AF3560" s="116">
        <v>-1</v>
      </c>
      <c r="AG3560" s="116">
        <v>-1</v>
      </c>
      <c r="AH3560" s="116">
        <v>-1</v>
      </c>
      <c r="AI3560" s="116">
        <v>-1</v>
      </c>
      <c r="AJ3560" s="116">
        <v>0</v>
      </c>
      <c r="AM3560" s="116" t="s">
        <v>319</v>
      </c>
      <c r="AN3560" s="116">
        <v>-1</v>
      </c>
      <c r="AQ3560" s="116">
        <v>782</v>
      </c>
      <c r="AR3560" s="116" t="s">
        <v>336</v>
      </c>
      <c r="AS3560" s="116" t="s">
        <v>252</v>
      </c>
      <c r="AT3560" s="116" t="s">
        <v>268</v>
      </c>
      <c r="AV3560" s="116">
        <v>46.990102463568903</v>
      </c>
      <c r="AW3560" s="116">
        <v>2.4785040000000001E-4</v>
      </c>
    </row>
    <row r="3561" spans="1:49" x14ac:dyDescent="0.25">
      <c r="A3561" s="127">
        <v>210000</v>
      </c>
      <c r="B3561" s="127">
        <v>830000</v>
      </c>
      <c r="C3561" s="127">
        <v>840000</v>
      </c>
      <c r="D3561" s="116" t="s">
        <v>314</v>
      </c>
      <c r="E3561" s="116" t="s">
        <v>315</v>
      </c>
      <c r="F3561" s="116" t="s">
        <v>316</v>
      </c>
      <c r="G3561" s="116" t="s">
        <v>317</v>
      </c>
      <c r="H3561" s="116">
        <v>0.36</v>
      </c>
      <c r="I3561" s="116">
        <v>0.57999999999999996</v>
      </c>
      <c r="J3561" s="116" t="s">
        <v>330</v>
      </c>
      <c r="K3561" s="116">
        <v>0.55664876250205997</v>
      </c>
      <c r="L3561" s="116">
        <v>109.911545532662</v>
      </c>
      <c r="M3561" s="116">
        <v>0.37993650622490999</v>
      </c>
      <c r="N3561" s="116">
        <v>5.0825966508660003E-2</v>
      </c>
      <c r="O3561" s="116">
        <v>0.21149118601944999</v>
      </c>
      <c r="P3561" s="116">
        <v>2.8292211360020001E-2</v>
      </c>
      <c r="Q3561" s="116">
        <v>61.1821258054458</v>
      </c>
      <c r="R3561" s="116">
        <v>5120</v>
      </c>
      <c r="S3561" s="116" t="s">
        <v>335</v>
      </c>
      <c r="T3561" s="116">
        <v>5120</v>
      </c>
      <c r="U3561" s="116" t="s">
        <v>268</v>
      </c>
      <c r="V3561" s="116" t="s">
        <v>268</v>
      </c>
      <c r="Y3561" s="116" t="s">
        <v>330</v>
      </c>
      <c r="Z3561" s="116">
        <v>0</v>
      </c>
      <c r="AA3561" s="116">
        <v>1</v>
      </c>
      <c r="AB3561" s="116">
        <v>0.21149118601944999</v>
      </c>
      <c r="AC3561" s="116">
        <v>2.8292211360020001E-2</v>
      </c>
      <c r="AD3561" s="116">
        <v>61.1821258054458</v>
      </c>
      <c r="AF3561" s="116">
        <v>-1</v>
      </c>
      <c r="AG3561" s="116">
        <v>-1</v>
      </c>
      <c r="AH3561" s="116">
        <v>-1</v>
      </c>
      <c r="AI3561" s="116">
        <v>-1</v>
      </c>
      <c r="AJ3561" s="116">
        <v>0</v>
      </c>
      <c r="AM3561" s="116" t="s">
        <v>319</v>
      </c>
      <c r="AN3561" s="116">
        <v>-1</v>
      </c>
      <c r="AQ3561" s="116">
        <v>782</v>
      </c>
      <c r="AR3561" s="116" t="s">
        <v>336</v>
      </c>
      <c r="AS3561" s="116" t="s">
        <v>252</v>
      </c>
      <c r="AT3561" s="116" t="s">
        <v>268</v>
      </c>
      <c r="AV3561" s="116">
        <v>187.730854547126</v>
      </c>
      <c r="AW3561" s="116">
        <v>4.9620539999999998E-2</v>
      </c>
    </row>
    <row r="3562" spans="1:49" x14ac:dyDescent="0.25">
      <c r="A3562" s="127">
        <v>210000</v>
      </c>
      <c r="B3562" s="127">
        <v>830000</v>
      </c>
      <c r="C3562" s="127">
        <v>840000</v>
      </c>
      <c r="D3562" s="116" t="s">
        <v>314</v>
      </c>
      <c r="E3562" s="116" t="s">
        <v>315</v>
      </c>
      <c r="F3562" s="116" t="s">
        <v>316</v>
      </c>
      <c r="G3562" s="116" t="s">
        <v>317</v>
      </c>
      <c r="H3562" s="116">
        <v>0.36</v>
      </c>
      <c r="I3562" s="116">
        <v>0.57999999999999996</v>
      </c>
      <c r="J3562" s="116" t="s">
        <v>268</v>
      </c>
      <c r="K3562" s="116">
        <v>2.0142586828129999E-2</v>
      </c>
      <c r="L3562" s="116">
        <v>109.911545532662</v>
      </c>
      <c r="M3562" s="116">
        <v>0.37993650622490999</v>
      </c>
      <c r="N3562" s="116">
        <v>5.0825966508660003E-2</v>
      </c>
      <c r="O3562" s="116">
        <v>7.6529040658100001E-3</v>
      </c>
      <c r="P3562" s="116">
        <v>1.02376644352E-3</v>
      </c>
      <c r="Q3562" s="116">
        <v>2.2139028493064901</v>
      </c>
      <c r="R3562" s="116">
        <v>1410</v>
      </c>
      <c r="S3562" s="116" t="s">
        <v>344</v>
      </c>
      <c r="T3562" s="116">
        <v>1410</v>
      </c>
      <c r="U3562" s="116" t="s">
        <v>268</v>
      </c>
      <c r="V3562" s="116" t="s">
        <v>268</v>
      </c>
      <c r="Z3562" s="116">
        <v>0</v>
      </c>
      <c r="AA3562" s="116">
        <v>1</v>
      </c>
      <c r="AB3562" s="116">
        <v>7.6529040658100001E-3</v>
      </c>
      <c r="AC3562" s="116">
        <v>1.02376644352E-3</v>
      </c>
      <c r="AD3562" s="116">
        <v>2.2804177683772902</v>
      </c>
      <c r="AF3562" s="116">
        <v>-1</v>
      </c>
      <c r="AG3562" s="116">
        <v>-1</v>
      </c>
      <c r="AH3562" s="116">
        <v>-1</v>
      </c>
      <c r="AI3562" s="116">
        <v>-1</v>
      </c>
      <c r="AJ3562" s="116">
        <v>0</v>
      </c>
      <c r="AM3562" s="116" t="s">
        <v>319</v>
      </c>
      <c r="AN3562" s="116">
        <v>-1</v>
      </c>
      <c r="AQ3562" s="116">
        <v>782</v>
      </c>
      <c r="AR3562" s="116" t="s">
        <v>336</v>
      </c>
      <c r="AS3562" s="116" t="s">
        <v>252</v>
      </c>
      <c r="AT3562" s="116" t="s">
        <v>268</v>
      </c>
      <c r="AV3562" s="116">
        <v>69.872032537478901</v>
      </c>
      <c r="AW3562" s="116">
        <v>1.8494872E-3</v>
      </c>
    </row>
    <row r="3563" spans="1:49" x14ac:dyDescent="0.25">
      <c r="A3563" s="127">
        <v>210000</v>
      </c>
      <c r="B3563" s="127">
        <v>840000</v>
      </c>
      <c r="C3563" s="127">
        <v>840000</v>
      </c>
      <c r="D3563" s="116" t="s">
        <v>314</v>
      </c>
      <c r="E3563" s="116" t="s">
        <v>315</v>
      </c>
      <c r="F3563" s="116" t="s">
        <v>316</v>
      </c>
      <c r="G3563" s="116" t="s">
        <v>317</v>
      </c>
      <c r="H3563" s="116">
        <v>0.36</v>
      </c>
      <c r="I3563" s="116">
        <v>0.57999999999999996</v>
      </c>
      <c r="J3563" s="116" t="s">
        <v>330</v>
      </c>
      <c r="K3563" s="116">
        <v>0.61776345378298003</v>
      </c>
      <c r="L3563" s="116">
        <v>0</v>
      </c>
      <c r="M3563" s="116">
        <v>0</v>
      </c>
      <c r="N3563" s="116">
        <v>0</v>
      </c>
      <c r="O3563" s="116">
        <v>0</v>
      </c>
      <c r="P3563" s="116">
        <v>0</v>
      </c>
      <c r="Q3563" s="116">
        <v>0</v>
      </c>
      <c r="R3563" s="116">
        <v>5410</v>
      </c>
      <c r="S3563" s="116" t="s">
        <v>339</v>
      </c>
      <c r="T3563" s="116">
        <v>5410</v>
      </c>
      <c r="U3563" s="116" t="s">
        <v>268</v>
      </c>
      <c r="V3563" s="116" t="s">
        <v>268</v>
      </c>
      <c r="Y3563" s="116" t="s">
        <v>330</v>
      </c>
      <c r="Z3563" s="116">
        <v>0</v>
      </c>
      <c r="AA3563" s="116">
        <v>1</v>
      </c>
      <c r="AB3563" s="116">
        <v>0</v>
      </c>
      <c r="AC3563" s="116">
        <v>0</v>
      </c>
      <c r="AD3563" s="116">
        <v>0</v>
      </c>
      <c r="AF3563" s="116">
        <v>-1</v>
      </c>
      <c r="AG3563" s="116">
        <v>-1</v>
      </c>
      <c r="AH3563" s="116">
        <v>-1</v>
      </c>
      <c r="AI3563" s="116">
        <v>-1</v>
      </c>
      <c r="AJ3563" s="116">
        <v>0</v>
      </c>
      <c r="AM3563" s="116" t="s">
        <v>319</v>
      </c>
      <c r="AN3563" s="116">
        <v>-1</v>
      </c>
      <c r="AQ3563" s="116">
        <v>782</v>
      </c>
      <c r="AR3563" s="116" t="s">
        <v>336</v>
      </c>
      <c r="AS3563" s="116" t="s">
        <v>252</v>
      </c>
      <c r="AT3563" s="116" t="s">
        <v>268</v>
      </c>
      <c r="AV3563" s="116">
        <v>200.000000018626</v>
      </c>
      <c r="AW3563" s="116">
        <v>0</v>
      </c>
    </row>
    <row r="3564" spans="1:49" x14ac:dyDescent="0.25">
      <c r="A3564" s="127">
        <v>210000</v>
      </c>
      <c r="B3564" s="127">
        <v>840000</v>
      </c>
      <c r="C3564" s="127">
        <v>840000</v>
      </c>
      <c r="D3564" s="116" t="s">
        <v>314</v>
      </c>
      <c r="E3564" s="116" t="s">
        <v>315</v>
      </c>
      <c r="F3564" s="116" t="s">
        <v>316</v>
      </c>
      <c r="G3564" s="116" t="s">
        <v>317</v>
      </c>
      <c r="H3564" s="116">
        <v>0.36</v>
      </c>
      <c r="I3564" s="116">
        <v>0.57999999999999996</v>
      </c>
      <c r="J3564" s="116" t="s">
        <v>330</v>
      </c>
      <c r="K3564" s="116">
        <v>0.16969237408328</v>
      </c>
      <c r="L3564" s="116">
        <v>294.815096945243</v>
      </c>
      <c r="M3564" s="116">
        <v>0.62408964809194001</v>
      </c>
      <c r="N3564" s="116">
        <v>8.8022196880240003E-2</v>
      </c>
      <c r="O3564" s="116">
        <v>0.10590325402552</v>
      </c>
      <c r="P3564" s="116">
        <v>1.4936695560630001E-2</v>
      </c>
      <c r="Q3564" s="116">
        <v>50.0278737162309</v>
      </c>
      <c r="R3564" s="116">
        <v>5410</v>
      </c>
      <c r="S3564" s="116" t="s">
        <v>339</v>
      </c>
      <c r="T3564" s="116">
        <v>5410</v>
      </c>
      <c r="U3564" s="116" t="s">
        <v>268</v>
      </c>
      <c r="V3564" s="116" t="s">
        <v>268</v>
      </c>
      <c r="Y3564" s="116" t="s">
        <v>330</v>
      </c>
      <c r="Z3564" s="116">
        <v>0</v>
      </c>
      <c r="AA3564" s="116">
        <v>1</v>
      </c>
      <c r="AB3564" s="116">
        <v>0.10590325402552</v>
      </c>
      <c r="AC3564" s="116">
        <v>1.4936695560630001E-2</v>
      </c>
      <c r="AD3564" s="116">
        <v>112.85020101877301</v>
      </c>
      <c r="AF3564" s="116">
        <v>-1</v>
      </c>
      <c r="AG3564" s="116">
        <v>-1</v>
      </c>
      <c r="AH3564" s="116">
        <v>-1</v>
      </c>
      <c r="AI3564" s="116">
        <v>-1</v>
      </c>
      <c r="AJ3564" s="116">
        <v>0</v>
      </c>
      <c r="AM3564" s="116" t="s">
        <v>319</v>
      </c>
      <c r="AN3564" s="116">
        <v>-1</v>
      </c>
      <c r="AQ3564" s="116">
        <v>782</v>
      </c>
      <c r="AR3564" s="116" t="s">
        <v>336</v>
      </c>
      <c r="AS3564" s="116" t="s">
        <v>252</v>
      </c>
      <c r="AT3564" s="116" t="s">
        <v>268</v>
      </c>
      <c r="AV3564" s="116">
        <v>126.76803780349699</v>
      </c>
      <c r="AW3564" s="116">
        <v>9.1524899399999998E-2</v>
      </c>
    </row>
    <row r="3565" spans="1:49" x14ac:dyDescent="0.25">
      <c r="A3565" s="127">
        <v>210000</v>
      </c>
      <c r="B3565" s="127">
        <v>840000</v>
      </c>
      <c r="C3565" s="127">
        <v>840000</v>
      </c>
      <c r="D3565" s="116" t="s">
        <v>314</v>
      </c>
      <c r="E3565" s="116" t="s">
        <v>315</v>
      </c>
      <c r="F3565" s="116" t="s">
        <v>316</v>
      </c>
      <c r="G3565" s="116" t="s">
        <v>317</v>
      </c>
      <c r="H3565" s="116">
        <v>0.36</v>
      </c>
      <c r="I3565" s="116">
        <v>0.57999999999999996</v>
      </c>
      <c r="J3565" s="116" t="s">
        <v>330</v>
      </c>
      <c r="K3565" s="116">
        <v>0.60208863969313997</v>
      </c>
      <c r="L3565" s="116">
        <v>0</v>
      </c>
      <c r="M3565" s="116">
        <v>0</v>
      </c>
      <c r="N3565" s="116">
        <v>0</v>
      </c>
      <c r="O3565" s="116">
        <v>0</v>
      </c>
      <c r="P3565" s="116">
        <v>0</v>
      </c>
      <c r="Q3565" s="116">
        <v>0</v>
      </c>
      <c r="R3565" s="116">
        <v>5120</v>
      </c>
      <c r="S3565" s="116" t="s">
        <v>335</v>
      </c>
      <c r="T3565" s="116">
        <v>5120</v>
      </c>
      <c r="U3565" s="116" t="s">
        <v>268</v>
      </c>
      <c r="V3565" s="116" t="s">
        <v>268</v>
      </c>
      <c r="Y3565" s="116" t="s">
        <v>330</v>
      </c>
      <c r="Z3565" s="116">
        <v>0</v>
      </c>
      <c r="AA3565" s="116">
        <v>1</v>
      </c>
      <c r="AB3565" s="116">
        <v>0</v>
      </c>
      <c r="AC3565" s="116">
        <v>0</v>
      </c>
      <c r="AD3565" s="116">
        <v>0</v>
      </c>
      <c r="AF3565" s="116">
        <v>-1</v>
      </c>
      <c r="AG3565" s="116">
        <v>-1</v>
      </c>
      <c r="AH3565" s="116">
        <v>-1</v>
      </c>
      <c r="AI3565" s="116">
        <v>-1</v>
      </c>
      <c r="AJ3565" s="116">
        <v>0</v>
      </c>
      <c r="AM3565" s="116" t="s">
        <v>319</v>
      </c>
      <c r="AN3565" s="116">
        <v>-1</v>
      </c>
      <c r="AQ3565" s="116">
        <v>782</v>
      </c>
      <c r="AR3565" s="116" t="s">
        <v>336</v>
      </c>
      <c r="AS3565" s="116" t="s">
        <v>252</v>
      </c>
      <c r="AT3565" s="116" t="s">
        <v>268</v>
      </c>
      <c r="AV3565" s="116">
        <v>194.254078617674</v>
      </c>
      <c r="AW3565" s="116">
        <v>0</v>
      </c>
    </row>
    <row r="3566" spans="1:49" x14ac:dyDescent="0.25">
      <c r="A3566" s="127">
        <v>210000</v>
      </c>
      <c r="B3566" s="127">
        <v>840000</v>
      </c>
      <c r="C3566" s="127">
        <v>840000</v>
      </c>
      <c r="D3566" s="116" t="s">
        <v>314</v>
      </c>
      <c r="E3566" s="116" t="s">
        <v>315</v>
      </c>
      <c r="F3566" s="116" t="s">
        <v>316</v>
      </c>
      <c r="G3566" s="116" t="s">
        <v>317</v>
      </c>
      <c r="H3566" s="116">
        <v>0.36</v>
      </c>
      <c r="I3566" s="116">
        <v>0.57999999999999996</v>
      </c>
      <c r="J3566" s="116" t="s">
        <v>330</v>
      </c>
      <c r="K3566" s="116">
        <v>7.7794098969999995E-5</v>
      </c>
      <c r="L3566" s="116">
        <v>0</v>
      </c>
      <c r="M3566" s="116">
        <v>0</v>
      </c>
      <c r="N3566" s="116">
        <v>0</v>
      </c>
      <c r="O3566" s="116">
        <v>0</v>
      </c>
      <c r="P3566" s="116">
        <v>0</v>
      </c>
      <c r="Q3566" s="116">
        <v>0</v>
      </c>
      <c r="R3566" s="116">
        <v>5410</v>
      </c>
      <c r="S3566" s="116" t="s">
        <v>339</v>
      </c>
      <c r="T3566" s="116">
        <v>5410</v>
      </c>
      <c r="U3566" s="116" t="s">
        <v>268</v>
      </c>
      <c r="V3566" s="116" t="s">
        <v>268</v>
      </c>
      <c r="Y3566" s="116" t="s">
        <v>330</v>
      </c>
      <c r="Z3566" s="116">
        <v>0</v>
      </c>
      <c r="AA3566" s="116">
        <v>1</v>
      </c>
      <c r="AB3566" s="116">
        <v>0</v>
      </c>
      <c r="AC3566" s="116">
        <v>0</v>
      </c>
      <c r="AD3566" s="116">
        <v>0</v>
      </c>
      <c r="AF3566" s="116">
        <v>-1</v>
      </c>
      <c r="AG3566" s="116">
        <v>-1</v>
      </c>
      <c r="AH3566" s="116">
        <v>-1</v>
      </c>
      <c r="AI3566" s="116">
        <v>-1</v>
      </c>
      <c r="AJ3566" s="116">
        <v>0</v>
      </c>
      <c r="AM3566" s="116" t="s">
        <v>319</v>
      </c>
      <c r="AN3566" s="116">
        <v>-1</v>
      </c>
      <c r="AQ3566" s="116">
        <v>782</v>
      </c>
      <c r="AR3566" s="116" t="s">
        <v>336</v>
      </c>
      <c r="AS3566" s="116" t="s">
        <v>252</v>
      </c>
      <c r="AT3566" s="116" t="s">
        <v>268</v>
      </c>
      <c r="AV3566" s="116">
        <v>3.1476841768423198</v>
      </c>
      <c r="AW3566" s="116">
        <v>0</v>
      </c>
    </row>
    <row r="3567" spans="1:49" x14ac:dyDescent="0.25">
      <c r="A3567" s="127">
        <v>210000</v>
      </c>
      <c r="B3567" s="127">
        <v>840000</v>
      </c>
      <c r="C3567" s="127">
        <v>840000</v>
      </c>
      <c r="D3567" s="116" t="s">
        <v>314</v>
      </c>
      <c r="E3567" s="116" t="s">
        <v>315</v>
      </c>
      <c r="F3567" s="116" t="s">
        <v>316</v>
      </c>
      <c r="G3567" s="116" t="s">
        <v>317</v>
      </c>
      <c r="H3567" s="116">
        <v>0.36</v>
      </c>
      <c r="I3567" s="116">
        <v>0.57999999999999996</v>
      </c>
      <c r="J3567" s="116" t="s">
        <v>330</v>
      </c>
      <c r="K3567" s="116">
        <v>0.36375468711742998</v>
      </c>
      <c r="L3567" s="116">
        <v>426.19766842968397</v>
      </c>
      <c r="M3567" s="116">
        <v>1.0211069388167</v>
      </c>
      <c r="N3567" s="116">
        <v>0.11194012442872001</v>
      </c>
      <c r="O3567" s="116">
        <v>0.37143243504270002</v>
      </c>
      <c r="P3567" s="116">
        <v>4.0718744937450001E-2</v>
      </c>
      <c r="Q3567" s="116">
        <v>155.03139952981701</v>
      </c>
      <c r="R3567" s="116">
        <v>5120</v>
      </c>
      <c r="S3567" s="116" t="s">
        <v>335</v>
      </c>
      <c r="T3567" s="116">
        <v>5120</v>
      </c>
      <c r="U3567" s="116" t="s">
        <v>268</v>
      </c>
      <c r="V3567" s="116" t="s">
        <v>268</v>
      </c>
      <c r="Y3567" s="116" t="s">
        <v>330</v>
      </c>
      <c r="Z3567" s="116">
        <v>0</v>
      </c>
      <c r="AA3567" s="116">
        <v>1</v>
      </c>
      <c r="AB3567" s="116">
        <v>0.37143243504270002</v>
      </c>
      <c r="AC3567" s="116">
        <v>4.0718744937450001E-2</v>
      </c>
      <c r="AD3567" s="116">
        <v>158.326797570233</v>
      </c>
      <c r="AF3567" s="116">
        <v>-1</v>
      </c>
      <c r="AG3567" s="116">
        <v>-1</v>
      </c>
      <c r="AH3567" s="116">
        <v>-1</v>
      </c>
      <c r="AI3567" s="116">
        <v>-1</v>
      </c>
      <c r="AJ3567" s="116">
        <v>0</v>
      </c>
      <c r="AM3567" s="116" t="s">
        <v>319</v>
      </c>
      <c r="AN3567" s="116">
        <v>-1</v>
      </c>
      <c r="AQ3567" s="116">
        <v>782</v>
      </c>
      <c r="AR3567" s="116" t="s">
        <v>336</v>
      </c>
      <c r="AS3567" s="116" t="s">
        <v>252</v>
      </c>
      <c r="AT3567" s="116" t="s">
        <v>268</v>
      </c>
      <c r="AV3567" s="116">
        <v>166.84088002229399</v>
      </c>
      <c r="AW3567" s="116">
        <v>0.12840778389999999</v>
      </c>
    </row>
    <row r="3568" spans="1:49" x14ac:dyDescent="0.25">
      <c r="A3568" s="127">
        <v>210000</v>
      </c>
      <c r="B3568" s="127">
        <v>840000</v>
      </c>
      <c r="C3568" s="127">
        <v>840000</v>
      </c>
      <c r="D3568" s="116" t="s">
        <v>314</v>
      </c>
      <c r="E3568" s="116" t="s">
        <v>315</v>
      </c>
      <c r="F3568" s="116" t="s">
        <v>316</v>
      </c>
      <c r="G3568" s="116" t="s">
        <v>317</v>
      </c>
      <c r="H3568" s="116">
        <v>0.36</v>
      </c>
      <c r="I3568" s="116">
        <v>0.57999999999999996</v>
      </c>
      <c r="J3568" s="116" t="s">
        <v>330</v>
      </c>
      <c r="K3568" s="116">
        <v>1.2733395550549999E-2</v>
      </c>
      <c r="L3568" s="116">
        <v>426.19766842968397</v>
      </c>
      <c r="M3568" s="116">
        <v>1.0211069388167</v>
      </c>
      <c r="N3568" s="116">
        <v>0.11194012442872001</v>
      </c>
      <c r="O3568" s="116">
        <v>1.300215855137E-2</v>
      </c>
      <c r="P3568" s="116">
        <v>1.4253778823300001E-3</v>
      </c>
      <c r="Q3568" s="116">
        <v>5.4269434948407298</v>
      </c>
      <c r="R3568" s="116">
        <v>3100</v>
      </c>
      <c r="S3568" s="116" t="s">
        <v>345</v>
      </c>
      <c r="T3568" s="116">
        <v>3100</v>
      </c>
      <c r="U3568" s="116" t="s">
        <v>268</v>
      </c>
      <c r="V3568" s="116" t="s">
        <v>268</v>
      </c>
      <c r="Y3568" s="116" t="s">
        <v>330</v>
      </c>
      <c r="Z3568" s="116">
        <v>0</v>
      </c>
      <c r="AA3568" s="116">
        <v>1</v>
      </c>
      <c r="AB3568" s="116">
        <v>1.300215855137E-2</v>
      </c>
      <c r="AC3568" s="116">
        <v>1.4253778823300001E-3</v>
      </c>
      <c r="AD3568" s="116">
        <v>44.023513001612002</v>
      </c>
      <c r="AF3568" s="116">
        <v>-1</v>
      </c>
      <c r="AG3568" s="116">
        <v>-1</v>
      </c>
      <c r="AH3568" s="116">
        <v>-1</v>
      </c>
      <c r="AI3568" s="116">
        <v>-1</v>
      </c>
      <c r="AJ3568" s="116">
        <v>0</v>
      </c>
      <c r="AM3568" s="116" t="s">
        <v>319</v>
      </c>
      <c r="AN3568" s="116">
        <v>-1</v>
      </c>
      <c r="AQ3568" s="116">
        <v>782</v>
      </c>
      <c r="AR3568" s="116" t="s">
        <v>336</v>
      </c>
      <c r="AS3568" s="116" t="s">
        <v>252</v>
      </c>
      <c r="AT3568" s="116" t="s">
        <v>268</v>
      </c>
      <c r="AV3568" s="116">
        <v>70.2855923706813</v>
      </c>
      <c r="AW3568" s="116">
        <v>3.5704390099999997E-2</v>
      </c>
    </row>
    <row r="3569" spans="1:49" x14ac:dyDescent="0.25">
      <c r="A3569" s="127">
        <v>210000</v>
      </c>
      <c r="B3569" s="127">
        <v>840000</v>
      </c>
      <c r="C3569" s="127">
        <v>840000</v>
      </c>
      <c r="D3569" s="116" t="s">
        <v>314</v>
      </c>
      <c r="E3569" s="116" t="s">
        <v>315</v>
      </c>
      <c r="F3569" s="116" t="s">
        <v>316</v>
      </c>
      <c r="G3569" s="116" t="s">
        <v>317</v>
      </c>
      <c r="H3569" s="116">
        <v>0.36</v>
      </c>
      <c r="I3569" s="116">
        <v>0.57999999999999996</v>
      </c>
      <c r="J3569" s="116" t="s">
        <v>330</v>
      </c>
      <c r="K3569" s="116">
        <v>0.61102972395265998</v>
      </c>
      <c r="L3569" s="116">
        <v>0</v>
      </c>
      <c r="M3569" s="116">
        <v>0</v>
      </c>
      <c r="N3569" s="116">
        <v>0</v>
      </c>
      <c r="O3569" s="116">
        <v>0</v>
      </c>
      <c r="P3569" s="116">
        <v>0</v>
      </c>
      <c r="Q3569" s="116">
        <v>0</v>
      </c>
      <c r="R3569" s="116">
        <v>5120</v>
      </c>
      <c r="S3569" s="116" t="s">
        <v>335</v>
      </c>
      <c r="T3569" s="116">
        <v>5120</v>
      </c>
      <c r="U3569" s="116" t="s">
        <v>268</v>
      </c>
      <c r="V3569" s="116" t="s">
        <v>268</v>
      </c>
      <c r="Y3569" s="116" t="s">
        <v>330</v>
      </c>
      <c r="Z3569" s="116">
        <v>0</v>
      </c>
      <c r="AA3569" s="116">
        <v>1</v>
      </c>
      <c r="AB3569" s="116">
        <v>0</v>
      </c>
      <c r="AC3569" s="116">
        <v>0</v>
      </c>
      <c r="AD3569" s="116">
        <v>0</v>
      </c>
      <c r="AF3569" s="116">
        <v>-1</v>
      </c>
      <c r="AG3569" s="116">
        <v>-1</v>
      </c>
      <c r="AH3569" s="116">
        <v>-1</v>
      </c>
      <c r="AI3569" s="116">
        <v>-1</v>
      </c>
      <c r="AJ3569" s="116">
        <v>0</v>
      </c>
      <c r="AM3569" s="116" t="s">
        <v>319</v>
      </c>
      <c r="AN3569" s="116">
        <v>-1</v>
      </c>
      <c r="AQ3569" s="116">
        <v>782</v>
      </c>
      <c r="AR3569" s="116" t="s">
        <v>336</v>
      </c>
      <c r="AS3569" s="116" t="s">
        <v>252</v>
      </c>
      <c r="AT3569" s="116" t="s">
        <v>268</v>
      </c>
      <c r="AV3569" s="116">
        <v>195.43370594305901</v>
      </c>
      <c r="AW3569" s="116">
        <v>0</v>
      </c>
    </row>
    <row r="3570" spans="1:49" x14ac:dyDescent="0.25">
      <c r="A3570" s="127">
        <v>220000</v>
      </c>
      <c r="B3570" s="127">
        <v>850000</v>
      </c>
      <c r="C3570" s="127">
        <v>850000</v>
      </c>
      <c r="D3570" s="116" t="s">
        <v>314</v>
      </c>
      <c r="E3570" s="116" t="s">
        <v>315</v>
      </c>
      <c r="F3570" s="116" t="s">
        <v>316</v>
      </c>
      <c r="G3570" s="116" t="s">
        <v>317</v>
      </c>
      <c r="H3570" s="116">
        <v>0.36</v>
      </c>
      <c r="I3570" s="116">
        <v>0.57999999999999996</v>
      </c>
      <c r="J3570" s="116" t="s">
        <v>330</v>
      </c>
      <c r="K3570" s="116">
        <v>0.24831211453006</v>
      </c>
      <c r="L3570" s="116">
        <v>0</v>
      </c>
      <c r="M3570" s="116">
        <v>0</v>
      </c>
      <c r="N3570" s="116">
        <v>0</v>
      </c>
      <c r="O3570" s="116">
        <v>0</v>
      </c>
      <c r="P3570" s="116">
        <v>0</v>
      </c>
      <c r="Q3570" s="116">
        <v>0</v>
      </c>
      <c r="R3570" s="116">
        <v>5410</v>
      </c>
      <c r="S3570" s="116" t="s">
        <v>339</v>
      </c>
      <c r="T3570" s="116">
        <v>5410</v>
      </c>
      <c r="U3570" s="116" t="s">
        <v>268</v>
      </c>
      <c r="V3570" s="116" t="s">
        <v>268</v>
      </c>
      <c r="Y3570" s="116" t="s">
        <v>330</v>
      </c>
      <c r="Z3570" s="116">
        <v>0</v>
      </c>
      <c r="AA3570" s="116">
        <v>1</v>
      </c>
      <c r="AB3570" s="116">
        <v>0</v>
      </c>
      <c r="AC3570" s="116">
        <v>0</v>
      </c>
      <c r="AD3570" s="116">
        <v>0</v>
      </c>
      <c r="AF3570" s="116">
        <v>-1</v>
      </c>
      <c r="AG3570" s="116">
        <v>-1</v>
      </c>
      <c r="AH3570" s="116">
        <v>-1</v>
      </c>
      <c r="AI3570" s="116">
        <v>-1</v>
      </c>
      <c r="AJ3570" s="116">
        <v>0</v>
      </c>
      <c r="AM3570" s="116" t="s">
        <v>319</v>
      </c>
      <c r="AN3570" s="116">
        <v>-1</v>
      </c>
      <c r="AQ3570" s="116">
        <v>782</v>
      </c>
      <c r="AR3570" s="116" t="s">
        <v>336</v>
      </c>
      <c r="AS3570" s="116" t="s">
        <v>252</v>
      </c>
      <c r="AT3570" s="116" t="s">
        <v>268</v>
      </c>
      <c r="AV3570" s="116">
        <v>144.73075284706101</v>
      </c>
      <c r="AW3570" s="116">
        <v>0</v>
      </c>
    </row>
    <row r="3571" spans="1:49" x14ac:dyDescent="0.25">
      <c r="A3571" s="127">
        <v>220000</v>
      </c>
      <c r="B3571" s="127">
        <v>850000</v>
      </c>
      <c r="C3571" s="127">
        <v>850000</v>
      </c>
      <c r="D3571" s="116" t="s">
        <v>314</v>
      </c>
      <c r="E3571" s="116" t="s">
        <v>315</v>
      </c>
      <c r="F3571" s="116" t="s">
        <v>316</v>
      </c>
      <c r="G3571" s="116" t="s">
        <v>317</v>
      </c>
      <c r="H3571" s="116">
        <v>0.36</v>
      </c>
      <c r="I3571" s="116">
        <v>0.57999999999999996</v>
      </c>
      <c r="J3571" s="116" t="s">
        <v>330</v>
      </c>
      <c r="K3571" s="116">
        <v>0.34080996528990998</v>
      </c>
      <c r="L3571" s="116">
        <v>174.438607816293</v>
      </c>
      <c r="M3571" s="116">
        <v>0.38176559942991001</v>
      </c>
      <c r="N3571" s="116">
        <v>5.0596800534239997E-2</v>
      </c>
      <c r="O3571" s="116">
        <v>0.13010952069059001</v>
      </c>
      <c r="P3571" s="116">
        <v>1.7243893833849999E-2</v>
      </c>
      <c r="Q3571" s="116">
        <v>59.4504158750917</v>
      </c>
      <c r="R3571" s="116">
        <v>5410</v>
      </c>
      <c r="S3571" s="116" t="s">
        <v>339</v>
      </c>
      <c r="T3571" s="116">
        <v>5410</v>
      </c>
      <c r="U3571" s="116" t="s">
        <v>268</v>
      </c>
      <c r="V3571" s="116" t="s">
        <v>268</v>
      </c>
      <c r="Y3571" s="116" t="s">
        <v>330</v>
      </c>
      <c r="Z3571" s="116">
        <v>0</v>
      </c>
      <c r="AA3571" s="116">
        <v>1</v>
      </c>
      <c r="AB3571" s="116">
        <v>0.13010952069059001</v>
      </c>
      <c r="AC3571" s="116">
        <v>1.7243893833849999E-2</v>
      </c>
      <c r="AD3571" s="116">
        <v>60.421482096446503</v>
      </c>
      <c r="AF3571" s="116">
        <v>-1</v>
      </c>
      <c r="AG3571" s="116">
        <v>-1</v>
      </c>
      <c r="AH3571" s="116">
        <v>-1</v>
      </c>
      <c r="AI3571" s="116">
        <v>-1</v>
      </c>
      <c r="AJ3571" s="116">
        <v>0</v>
      </c>
      <c r="AM3571" s="116" t="s">
        <v>319</v>
      </c>
      <c r="AN3571" s="116">
        <v>-1</v>
      </c>
      <c r="AQ3571" s="116">
        <v>782</v>
      </c>
      <c r="AR3571" s="116" t="s">
        <v>336</v>
      </c>
      <c r="AS3571" s="116" t="s">
        <v>252</v>
      </c>
      <c r="AT3571" s="116" t="s">
        <v>268</v>
      </c>
      <c r="AV3571" s="116">
        <v>155.62910901487001</v>
      </c>
      <c r="AW3571" s="116">
        <v>4.9003635099999998E-2</v>
      </c>
    </row>
    <row r="3572" spans="1:49" x14ac:dyDescent="0.25">
      <c r="A3572" s="127">
        <v>220000</v>
      </c>
      <c r="B3572" s="127">
        <v>850000</v>
      </c>
      <c r="C3572" s="127">
        <v>850000</v>
      </c>
      <c r="D3572" s="116" t="s">
        <v>314</v>
      </c>
      <c r="E3572" s="116" t="s">
        <v>315</v>
      </c>
      <c r="F3572" s="116" t="s">
        <v>316</v>
      </c>
      <c r="G3572" s="116" t="s">
        <v>317</v>
      </c>
      <c r="H3572" s="116">
        <v>0.36</v>
      </c>
      <c r="I3572" s="116">
        <v>0.57999999999999996</v>
      </c>
      <c r="J3572" s="116" t="s">
        <v>330</v>
      </c>
      <c r="K3572" s="116">
        <v>8.1214582301699992E-3</v>
      </c>
      <c r="L3572" s="116">
        <v>174.438607816293</v>
      </c>
      <c r="M3572" s="116">
        <v>0.38176559942991001</v>
      </c>
      <c r="N3572" s="116">
        <v>5.0596800534239997E-2</v>
      </c>
      <c r="O3572" s="116">
        <v>3.1004933694800002E-3</v>
      </c>
      <c r="P3572" s="116">
        <v>4.1091980210999999E-4</v>
      </c>
      <c r="Q3572" s="116">
        <v>1.4166958671102501</v>
      </c>
      <c r="R3572" s="116">
        <v>1750</v>
      </c>
      <c r="S3572" s="116" t="s">
        <v>321</v>
      </c>
      <c r="T3572" s="116">
        <v>3000</v>
      </c>
      <c r="U3572" s="116" t="s">
        <v>268</v>
      </c>
      <c r="V3572" s="116" t="s">
        <v>268</v>
      </c>
      <c r="Z3572" s="116">
        <v>0</v>
      </c>
      <c r="AA3572" s="116">
        <v>1</v>
      </c>
      <c r="AB3572" s="116">
        <v>3.1004933694800002E-3</v>
      </c>
      <c r="AC3572" s="116">
        <v>4.1091980210999999E-4</v>
      </c>
      <c r="AD3572" s="116">
        <v>5.5162845854479396</v>
      </c>
      <c r="AF3572" s="116">
        <v>-1</v>
      </c>
      <c r="AG3572" s="116">
        <v>-1</v>
      </c>
      <c r="AH3572" s="116">
        <v>-1</v>
      </c>
      <c r="AI3572" s="116">
        <v>-1</v>
      </c>
      <c r="AJ3572" s="116">
        <v>0</v>
      </c>
      <c r="AM3572" s="116" t="s">
        <v>319</v>
      </c>
      <c r="AN3572" s="116">
        <v>-1</v>
      </c>
      <c r="AQ3572" s="116">
        <v>782</v>
      </c>
      <c r="AR3572" s="116" t="s">
        <v>336</v>
      </c>
      <c r="AS3572" s="116" t="s">
        <v>252</v>
      </c>
      <c r="AT3572" s="116" t="s">
        <v>268</v>
      </c>
      <c r="AV3572" s="116">
        <v>59.965467005336997</v>
      </c>
      <c r="AW3572" s="116">
        <v>4.4738722999999999E-3</v>
      </c>
    </row>
    <row r="3573" spans="1:49" x14ac:dyDescent="0.25">
      <c r="A3573" s="127">
        <v>220000</v>
      </c>
      <c r="B3573" s="127">
        <v>850000</v>
      </c>
      <c r="C3573" s="127">
        <v>860000</v>
      </c>
      <c r="D3573" s="116" t="s">
        <v>314</v>
      </c>
      <c r="E3573" s="116" t="s">
        <v>315</v>
      </c>
      <c r="F3573" s="116" t="s">
        <v>316</v>
      </c>
      <c r="G3573" s="116" t="s">
        <v>317</v>
      </c>
      <c r="H3573" s="116">
        <v>0.36</v>
      </c>
      <c r="I3573" s="116">
        <v>0.57999999999999996</v>
      </c>
      <c r="J3573" s="116" t="s">
        <v>330</v>
      </c>
      <c r="K3573" s="116">
        <v>0.53409115543772001</v>
      </c>
      <c r="L3573" s="116">
        <v>0</v>
      </c>
      <c r="M3573" s="116">
        <v>0</v>
      </c>
      <c r="N3573" s="116">
        <v>0</v>
      </c>
      <c r="O3573" s="116">
        <v>0</v>
      </c>
      <c r="P3573" s="116">
        <v>0</v>
      </c>
      <c r="Q3573" s="116">
        <v>0</v>
      </c>
      <c r="R3573" s="116">
        <v>5410</v>
      </c>
      <c r="S3573" s="116" t="s">
        <v>339</v>
      </c>
      <c r="T3573" s="116">
        <v>5410</v>
      </c>
      <c r="U3573" s="116" t="s">
        <v>268</v>
      </c>
      <c r="V3573" s="116" t="s">
        <v>268</v>
      </c>
      <c r="Y3573" s="116" t="s">
        <v>330</v>
      </c>
      <c r="Z3573" s="116">
        <v>0</v>
      </c>
      <c r="AA3573" s="116">
        <v>1</v>
      </c>
      <c r="AB3573" s="116">
        <v>0</v>
      </c>
      <c r="AC3573" s="116">
        <v>0</v>
      </c>
      <c r="AD3573" s="116">
        <v>0</v>
      </c>
      <c r="AF3573" s="116">
        <v>-1</v>
      </c>
      <c r="AG3573" s="116">
        <v>-1</v>
      </c>
      <c r="AH3573" s="116">
        <v>-1</v>
      </c>
      <c r="AI3573" s="116">
        <v>-1</v>
      </c>
      <c r="AJ3573" s="116">
        <v>0</v>
      </c>
      <c r="AM3573" s="116" t="s">
        <v>319</v>
      </c>
      <c r="AN3573" s="116">
        <v>-1</v>
      </c>
      <c r="AQ3573" s="116">
        <v>782</v>
      </c>
      <c r="AR3573" s="116" t="s">
        <v>336</v>
      </c>
      <c r="AS3573" s="116" t="s">
        <v>252</v>
      </c>
      <c r="AT3573" s="116" t="s">
        <v>268</v>
      </c>
      <c r="AV3573" s="116">
        <v>187.775240202812</v>
      </c>
      <c r="AW3573" s="116">
        <v>0</v>
      </c>
    </row>
    <row r="3574" spans="1:49" x14ac:dyDescent="0.25">
      <c r="A3574" s="127">
        <v>220000</v>
      </c>
      <c r="B3574" s="127">
        <v>850000</v>
      </c>
      <c r="C3574" s="127">
        <v>860000</v>
      </c>
      <c r="D3574" s="116" t="s">
        <v>314</v>
      </c>
      <c r="E3574" s="116" t="s">
        <v>315</v>
      </c>
      <c r="F3574" s="116" t="s">
        <v>316</v>
      </c>
      <c r="G3574" s="116" t="s">
        <v>317</v>
      </c>
      <c r="H3574" s="116">
        <v>0.36</v>
      </c>
      <c r="I3574" s="116">
        <v>0.57999999999999996</v>
      </c>
      <c r="J3574" s="116" t="s">
        <v>330</v>
      </c>
      <c r="K3574" s="116">
        <v>0.43289901028855998</v>
      </c>
      <c r="L3574" s="116">
        <v>586.40634727583597</v>
      </c>
      <c r="M3574" s="116">
        <v>1.26233416366257</v>
      </c>
      <c r="N3574" s="116">
        <v>0.18720433272902001</v>
      </c>
      <c r="O3574" s="116">
        <v>0.54646321010297005</v>
      </c>
      <c r="P3574" s="116">
        <v>8.1040570360119996E-2</v>
      </c>
      <c r="Q3574" s="116">
        <v>253.85472736264001</v>
      </c>
      <c r="R3574" s="116">
        <v>5120</v>
      </c>
      <c r="S3574" s="116" t="s">
        <v>335</v>
      </c>
      <c r="T3574" s="116">
        <v>5120</v>
      </c>
      <c r="U3574" s="116" t="s">
        <v>268</v>
      </c>
      <c r="V3574" s="116" t="s">
        <v>268</v>
      </c>
      <c r="Y3574" s="116" t="s">
        <v>330</v>
      </c>
      <c r="Z3574" s="116">
        <v>0</v>
      </c>
      <c r="AA3574" s="116">
        <v>1</v>
      </c>
      <c r="AB3574" s="116">
        <v>0.54646321010297005</v>
      </c>
      <c r="AC3574" s="116">
        <v>8.1040570360119996E-2</v>
      </c>
      <c r="AD3574" s="116">
        <v>280.193092298051</v>
      </c>
      <c r="AF3574" s="116">
        <v>-1</v>
      </c>
      <c r="AG3574" s="116">
        <v>-1</v>
      </c>
      <c r="AH3574" s="116">
        <v>-1</v>
      </c>
      <c r="AI3574" s="116">
        <v>-1</v>
      </c>
      <c r="AJ3574" s="116">
        <v>0</v>
      </c>
      <c r="AM3574" s="116" t="s">
        <v>319</v>
      </c>
      <c r="AN3574" s="116">
        <v>-1</v>
      </c>
      <c r="AQ3574" s="116">
        <v>782</v>
      </c>
      <c r="AR3574" s="116" t="s">
        <v>336</v>
      </c>
      <c r="AS3574" s="116" t="s">
        <v>252</v>
      </c>
      <c r="AT3574" s="116" t="s">
        <v>268</v>
      </c>
      <c r="AV3574" s="116">
        <v>177.66370465020501</v>
      </c>
      <c r="AW3574" s="116">
        <v>0.22724500589999999</v>
      </c>
    </row>
    <row r="3575" spans="1:49" x14ac:dyDescent="0.25">
      <c r="A3575" s="127">
        <v>220000</v>
      </c>
      <c r="B3575" s="127">
        <v>860000</v>
      </c>
      <c r="C3575" s="127">
        <v>860000</v>
      </c>
      <c r="D3575" s="116" t="s">
        <v>314</v>
      </c>
      <c r="E3575" s="116" t="s">
        <v>315</v>
      </c>
      <c r="F3575" s="116" t="s">
        <v>316</v>
      </c>
      <c r="G3575" s="116" t="s">
        <v>317</v>
      </c>
      <c r="H3575" s="116">
        <v>0.36</v>
      </c>
      <c r="I3575" s="116">
        <v>0.57999999999999996</v>
      </c>
      <c r="J3575" s="116" t="s">
        <v>330</v>
      </c>
      <c r="K3575" s="116">
        <v>0.57793016449110002</v>
      </c>
      <c r="L3575" s="116">
        <v>4.6578194487965598</v>
      </c>
      <c r="M3575" s="116">
        <v>1.028980519722E-2</v>
      </c>
      <c r="N3575" s="116">
        <v>1.23587903982E-3</v>
      </c>
      <c r="O3575" s="116">
        <v>5.9467888102100004E-3</v>
      </c>
      <c r="P3575" s="116">
        <v>7.1425177677000005E-4</v>
      </c>
      <c r="Q3575" s="116">
        <v>2.6918943602128702</v>
      </c>
      <c r="R3575" s="116">
        <v>5120</v>
      </c>
      <c r="S3575" s="116" t="s">
        <v>335</v>
      </c>
      <c r="T3575" s="116">
        <v>5120</v>
      </c>
      <c r="U3575" s="116" t="s">
        <v>268</v>
      </c>
      <c r="V3575" s="116" t="s">
        <v>268</v>
      </c>
      <c r="Y3575" s="116" t="s">
        <v>330</v>
      </c>
      <c r="Z3575" s="116">
        <v>0</v>
      </c>
      <c r="AA3575" s="116">
        <v>1</v>
      </c>
      <c r="AB3575" s="116">
        <v>5.9467888102100004E-3</v>
      </c>
      <c r="AC3575" s="116">
        <v>7.1425177677000005E-4</v>
      </c>
      <c r="AD3575" s="116">
        <v>2.83210594459899</v>
      </c>
      <c r="AF3575" s="116">
        <v>-1</v>
      </c>
      <c r="AG3575" s="116">
        <v>-1</v>
      </c>
      <c r="AH3575" s="116">
        <v>-1</v>
      </c>
      <c r="AI3575" s="116">
        <v>-1</v>
      </c>
      <c r="AJ3575" s="116">
        <v>0</v>
      </c>
      <c r="AM3575" s="116" t="s">
        <v>319</v>
      </c>
      <c r="AN3575" s="116">
        <v>-1</v>
      </c>
      <c r="AQ3575" s="116">
        <v>782</v>
      </c>
      <c r="AR3575" s="116" t="s">
        <v>336</v>
      </c>
      <c r="AS3575" s="116" t="s">
        <v>252</v>
      </c>
      <c r="AT3575" s="116" t="s">
        <v>268</v>
      </c>
      <c r="AV3575" s="116">
        <v>192.776735856437</v>
      </c>
      <c r="AW3575" s="116">
        <v>2.2969229000000002E-3</v>
      </c>
    </row>
    <row r="3576" spans="1:49" x14ac:dyDescent="0.25">
      <c r="A3576" s="127">
        <v>220000</v>
      </c>
      <c r="B3576" s="127">
        <v>860000</v>
      </c>
      <c r="C3576" s="127">
        <v>860000</v>
      </c>
      <c r="D3576" s="116" t="s">
        <v>314</v>
      </c>
      <c r="E3576" s="116" t="s">
        <v>315</v>
      </c>
      <c r="F3576" s="116" t="s">
        <v>316</v>
      </c>
      <c r="G3576" s="116" t="s">
        <v>317</v>
      </c>
      <c r="H3576" s="116">
        <v>0.36</v>
      </c>
      <c r="I3576" s="116">
        <v>0.57999999999999996</v>
      </c>
      <c r="J3576" s="116" t="s">
        <v>330</v>
      </c>
      <c r="K3576" s="116">
        <v>7.4347154179110003E-2</v>
      </c>
      <c r="L3576" s="116">
        <v>1364.52079093826</v>
      </c>
      <c r="M3576" s="116">
        <v>2.95011143941427</v>
      </c>
      <c r="N3576" s="116">
        <v>0.39254352791889002</v>
      </c>
      <c r="O3576" s="116">
        <v>0.21933239003171001</v>
      </c>
      <c r="P3576" s="116">
        <v>2.9184494192200001E-2</v>
      </c>
      <c r="Q3576" s="116">
        <v>101.448237624499</v>
      </c>
      <c r="R3576" s="116">
        <v>5120</v>
      </c>
      <c r="S3576" s="116" t="s">
        <v>335</v>
      </c>
      <c r="T3576" s="116">
        <v>5120</v>
      </c>
      <c r="U3576" s="116" t="s">
        <v>268</v>
      </c>
      <c r="V3576" s="116" t="s">
        <v>268</v>
      </c>
      <c r="Y3576" s="116" t="s">
        <v>330</v>
      </c>
      <c r="Z3576" s="116">
        <v>0</v>
      </c>
      <c r="AA3576" s="116">
        <v>1</v>
      </c>
      <c r="AB3576" s="116">
        <v>0.21933239003171001</v>
      </c>
      <c r="AC3576" s="116">
        <v>2.9184494192200001E-2</v>
      </c>
      <c r="AD3576" s="116">
        <v>233.09829558306001</v>
      </c>
      <c r="AF3576" s="116">
        <v>-1</v>
      </c>
      <c r="AG3576" s="116">
        <v>-1</v>
      </c>
      <c r="AH3576" s="116">
        <v>-1</v>
      </c>
      <c r="AI3576" s="116">
        <v>-1</v>
      </c>
      <c r="AJ3576" s="116">
        <v>0</v>
      </c>
      <c r="AM3576" s="116" t="s">
        <v>319</v>
      </c>
      <c r="AN3576" s="116">
        <v>-1</v>
      </c>
      <c r="AQ3576" s="116">
        <v>782</v>
      </c>
      <c r="AR3576" s="116" t="s">
        <v>336</v>
      </c>
      <c r="AS3576" s="116" t="s">
        <v>252</v>
      </c>
      <c r="AT3576" s="116" t="s">
        <v>268</v>
      </c>
      <c r="AV3576" s="116">
        <v>91.264521971692901</v>
      </c>
      <c r="AW3576" s="116">
        <v>0.1890497126</v>
      </c>
    </row>
    <row r="3577" spans="1:49" x14ac:dyDescent="0.25">
      <c r="A3577" s="127">
        <v>220000</v>
      </c>
      <c r="B3577" s="127">
        <v>860000</v>
      </c>
      <c r="C3577" s="127">
        <v>860000</v>
      </c>
      <c r="D3577" s="116" t="s">
        <v>314</v>
      </c>
      <c r="E3577" s="116" t="s">
        <v>315</v>
      </c>
      <c r="F3577" s="116" t="s">
        <v>316</v>
      </c>
      <c r="G3577" s="116" t="s">
        <v>317</v>
      </c>
      <c r="H3577" s="116">
        <v>0.36</v>
      </c>
      <c r="I3577" s="116">
        <v>0.57999999999999996</v>
      </c>
      <c r="J3577" s="116" t="s">
        <v>330</v>
      </c>
      <c r="K3577" s="116">
        <v>0.18807636768288999</v>
      </c>
      <c r="L3577" s="116">
        <v>122.58639146022</v>
      </c>
      <c r="M3577" s="116">
        <v>0.26067156036875999</v>
      </c>
      <c r="N3577" s="116">
        <v>4.3901609366190003E-2</v>
      </c>
      <c r="O3577" s="116">
        <v>4.9026160232390002E-2</v>
      </c>
      <c r="P3577" s="116">
        <v>8.2568552250199996E-3</v>
      </c>
      <c r="Q3577" s="116">
        <v>23.055603233191398</v>
      </c>
      <c r="R3577" s="116">
        <v>5120</v>
      </c>
      <c r="S3577" s="116" t="s">
        <v>335</v>
      </c>
      <c r="T3577" s="116">
        <v>5120</v>
      </c>
      <c r="U3577" s="116" t="s">
        <v>268</v>
      </c>
      <c r="V3577" s="116" t="s">
        <v>268</v>
      </c>
      <c r="Y3577" s="116" t="s">
        <v>330</v>
      </c>
      <c r="Z3577" s="116">
        <v>0</v>
      </c>
      <c r="AA3577" s="116">
        <v>1</v>
      </c>
      <c r="AB3577" s="116">
        <v>4.9026160232390002E-2</v>
      </c>
      <c r="AC3577" s="116">
        <v>8.2568552250199996E-3</v>
      </c>
      <c r="AD3577" s="116">
        <v>30.1125694266021</v>
      </c>
      <c r="AF3577" s="116">
        <v>-1</v>
      </c>
      <c r="AG3577" s="116">
        <v>-1</v>
      </c>
      <c r="AH3577" s="116">
        <v>-1</v>
      </c>
      <c r="AI3577" s="116">
        <v>-1</v>
      </c>
      <c r="AJ3577" s="116">
        <v>0</v>
      </c>
      <c r="AM3577" s="116" t="s">
        <v>319</v>
      </c>
      <c r="AN3577" s="116">
        <v>-1</v>
      </c>
      <c r="AQ3577" s="116">
        <v>782</v>
      </c>
      <c r="AR3577" s="116" t="s">
        <v>336</v>
      </c>
      <c r="AS3577" s="116" t="s">
        <v>252</v>
      </c>
      <c r="AT3577" s="116" t="s">
        <v>268</v>
      </c>
      <c r="AV3577" s="116">
        <v>130.08379007278899</v>
      </c>
      <c r="AW3577" s="116">
        <v>2.4422197400000002E-2</v>
      </c>
    </row>
    <row r="3578" spans="1:49" x14ac:dyDescent="0.25">
      <c r="A3578" s="127">
        <v>220000</v>
      </c>
      <c r="B3578" s="127">
        <v>860000</v>
      </c>
      <c r="C3578" s="127">
        <v>860000</v>
      </c>
      <c r="D3578" s="116" t="s">
        <v>314</v>
      </c>
      <c r="E3578" s="116" t="s">
        <v>315</v>
      </c>
      <c r="F3578" s="116" t="s">
        <v>316</v>
      </c>
      <c r="G3578" s="116" t="s">
        <v>317</v>
      </c>
      <c r="H3578" s="116">
        <v>0.36</v>
      </c>
      <c r="I3578" s="116">
        <v>0.57999999999999996</v>
      </c>
      <c r="J3578" s="116" t="s">
        <v>330</v>
      </c>
      <c r="K3578" s="116">
        <v>0.48381122893800999</v>
      </c>
      <c r="L3578" s="116">
        <v>201.06751798401501</v>
      </c>
      <c r="M3578" s="116">
        <v>0.48257492747119002</v>
      </c>
      <c r="N3578" s="116">
        <v>6.213092653242E-2</v>
      </c>
      <c r="O3578" s="116">
        <v>0.23347516871450999</v>
      </c>
      <c r="P3578" s="116">
        <v>3.005963992071E-2</v>
      </c>
      <c r="Q3578" s="116">
        <v>97.278722975362896</v>
      </c>
      <c r="R3578" s="116">
        <v>5120</v>
      </c>
      <c r="S3578" s="116" t="s">
        <v>335</v>
      </c>
      <c r="T3578" s="116">
        <v>5120</v>
      </c>
      <c r="U3578" s="116" t="s">
        <v>268</v>
      </c>
      <c r="V3578" s="116" t="s">
        <v>268</v>
      </c>
      <c r="Y3578" s="116" t="s">
        <v>330</v>
      </c>
      <c r="Z3578" s="116">
        <v>0</v>
      </c>
      <c r="AA3578" s="116">
        <v>1</v>
      </c>
      <c r="AB3578" s="116">
        <v>0.23347516871450999</v>
      </c>
      <c r="AC3578" s="116">
        <v>3.005963992071E-2</v>
      </c>
      <c r="AD3578" s="116">
        <v>108.83731037523199</v>
      </c>
      <c r="AF3578" s="116">
        <v>-1</v>
      </c>
      <c r="AG3578" s="116">
        <v>-1</v>
      </c>
      <c r="AH3578" s="116">
        <v>-1</v>
      </c>
      <c r="AI3578" s="116">
        <v>-1</v>
      </c>
      <c r="AJ3578" s="116">
        <v>0</v>
      </c>
      <c r="AM3578" s="116" t="s">
        <v>319</v>
      </c>
      <c r="AN3578" s="116">
        <v>-1</v>
      </c>
      <c r="AQ3578" s="116">
        <v>782</v>
      </c>
      <c r="AR3578" s="116" t="s">
        <v>336</v>
      </c>
      <c r="AS3578" s="116" t="s">
        <v>252</v>
      </c>
      <c r="AT3578" s="116" t="s">
        <v>268</v>
      </c>
      <c r="AV3578" s="116">
        <v>182.68845645024601</v>
      </c>
      <c r="AW3578" s="116">
        <v>8.82703247E-2</v>
      </c>
    </row>
    <row r="3579" spans="1:49" x14ac:dyDescent="0.25">
      <c r="A3579" s="127">
        <v>220000</v>
      </c>
      <c r="B3579" s="127">
        <v>870000</v>
      </c>
      <c r="C3579" s="127">
        <v>870000</v>
      </c>
      <c r="D3579" s="116" t="s">
        <v>314</v>
      </c>
      <c r="E3579" s="116" t="s">
        <v>315</v>
      </c>
      <c r="F3579" s="116" t="s">
        <v>316</v>
      </c>
      <c r="G3579" s="116" t="s">
        <v>317</v>
      </c>
      <c r="H3579" s="116">
        <v>0.36</v>
      </c>
      <c r="I3579" s="116">
        <v>0.57999999999999996</v>
      </c>
      <c r="J3579" s="116" t="s">
        <v>330</v>
      </c>
      <c r="K3579" s="116">
        <v>0.11136587253119</v>
      </c>
      <c r="L3579" s="116">
        <v>935.74302216309695</v>
      </c>
      <c r="M3579" s="116">
        <v>1.9422839715421201</v>
      </c>
      <c r="N3579" s="116">
        <v>0.25008156685417998</v>
      </c>
      <c r="O3579" s="116">
        <v>0.21630414919414001</v>
      </c>
      <c r="P3579" s="116">
        <v>2.7850551896679999E-2</v>
      </c>
      <c r="Q3579" s="116">
        <v>104.209838128173</v>
      </c>
      <c r="R3579" s="116">
        <v>5120</v>
      </c>
      <c r="S3579" s="116" t="s">
        <v>335</v>
      </c>
      <c r="T3579" s="116">
        <v>5120</v>
      </c>
      <c r="U3579" s="116" t="s">
        <v>268</v>
      </c>
      <c r="V3579" s="116" t="s">
        <v>268</v>
      </c>
      <c r="Y3579" s="116" t="s">
        <v>330</v>
      </c>
      <c r="Z3579" s="116">
        <v>0</v>
      </c>
      <c r="AA3579" s="116">
        <v>1</v>
      </c>
      <c r="AB3579" s="116">
        <v>0.21630414919414001</v>
      </c>
      <c r="AC3579" s="116">
        <v>2.7850551896679999E-2</v>
      </c>
      <c r="AD3579" s="116">
        <v>136.46202800658199</v>
      </c>
      <c r="AF3579" s="116">
        <v>-1</v>
      </c>
      <c r="AG3579" s="116">
        <v>-1</v>
      </c>
      <c r="AH3579" s="116">
        <v>-1</v>
      </c>
      <c r="AI3579" s="116">
        <v>-1</v>
      </c>
      <c r="AJ3579" s="116">
        <v>0</v>
      </c>
      <c r="AM3579" s="116" t="s">
        <v>319</v>
      </c>
      <c r="AN3579" s="116">
        <v>-1</v>
      </c>
      <c r="AQ3579" s="116">
        <v>782</v>
      </c>
      <c r="AR3579" s="116" t="s">
        <v>336</v>
      </c>
      <c r="AS3579" s="116" t="s">
        <v>252</v>
      </c>
      <c r="AT3579" s="116" t="s">
        <v>268</v>
      </c>
      <c r="AV3579" s="116">
        <v>108.98078989896</v>
      </c>
      <c r="AW3579" s="116">
        <v>0.11067479970000001</v>
      </c>
    </row>
    <row r="3580" spans="1:49" x14ac:dyDescent="0.25">
      <c r="A3580" s="127">
        <v>150000</v>
      </c>
      <c r="B3580" s="127">
        <v>560000</v>
      </c>
      <c r="C3580" s="127">
        <v>560000</v>
      </c>
      <c r="D3580" s="116" t="s">
        <v>314</v>
      </c>
      <c r="E3580" s="116" t="s">
        <v>315</v>
      </c>
      <c r="F3580" s="116" t="s">
        <v>316</v>
      </c>
      <c r="G3580" s="116" t="s">
        <v>317</v>
      </c>
      <c r="H3580" s="116">
        <v>0.36</v>
      </c>
      <c r="I3580" s="116">
        <v>0.57999999999999996</v>
      </c>
      <c r="J3580" s="116" t="s">
        <v>323</v>
      </c>
      <c r="K3580" s="116">
        <v>0.26618468697985997</v>
      </c>
      <c r="L3580" s="116">
        <v>3563.6145685496999</v>
      </c>
      <c r="M3580" s="116">
        <v>7.7372233943682502</v>
      </c>
      <c r="N3580" s="116">
        <v>0.95752626271400998</v>
      </c>
      <c r="O3580" s="116">
        <v>2.0595303873231701</v>
      </c>
      <c r="P3580" s="116">
        <v>0.25487882851552002</v>
      </c>
      <c r="Q3580" s="116">
        <v>948.57962844627605</v>
      </c>
      <c r="R3580" s="116">
        <v>1840</v>
      </c>
      <c r="S3580" s="116" t="s">
        <v>341</v>
      </c>
      <c r="T3580" s="116">
        <v>1840</v>
      </c>
      <c r="U3580" s="116" t="s">
        <v>324</v>
      </c>
      <c r="V3580" s="116" t="s">
        <v>323</v>
      </c>
      <c r="Z3580" s="116">
        <v>0</v>
      </c>
      <c r="AA3580" s="116">
        <v>1</v>
      </c>
      <c r="AB3580" s="116">
        <v>2.0595303873231701</v>
      </c>
      <c r="AC3580" s="116">
        <v>0.25487882851552002</v>
      </c>
      <c r="AD3580" s="116">
        <v>995.29945015170404</v>
      </c>
      <c r="AF3580" s="116">
        <v>-1</v>
      </c>
      <c r="AG3580" s="116">
        <v>-1</v>
      </c>
      <c r="AH3580" s="116">
        <v>-1</v>
      </c>
      <c r="AI3580" s="116">
        <v>-1</v>
      </c>
      <c r="AJ3580" s="116">
        <v>0</v>
      </c>
      <c r="AM3580" s="116" t="s">
        <v>319</v>
      </c>
      <c r="AN3580" s="116">
        <v>-1</v>
      </c>
      <c r="AQ3580" s="116">
        <v>781</v>
      </c>
      <c r="AR3580" s="116" t="s">
        <v>347</v>
      </c>
      <c r="AS3580" s="116" t="s">
        <v>348</v>
      </c>
      <c r="AT3580" s="116" t="s">
        <v>268</v>
      </c>
      <c r="AV3580" s="116">
        <v>151.41561923970301</v>
      </c>
      <c r="AW3580" s="116">
        <v>0.80721772110000001</v>
      </c>
    </row>
    <row r="3581" spans="1:49" x14ac:dyDescent="0.25">
      <c r="A3581" s="127">
        <v>150000</v>
      </c>
      <c r="B3581" s="127">
        <v>560000</v>
      </c>
      <c r="C3581" s="127">
        <v>560000</v>
      </c>
      <c r="D3581" s="116" t="s">
        <v>314</v>
      </c>
      <c r="E3581" s="116" t="s">
        <v>315</v>
      </c>
      <c r="F3581" s="116" t="s">
        <v>316</v>
      </c>
      <c r="G3581" s="116" t="s">
        <v>317</v>
      </c>
      <c r="H3581" s="116">
        <v>0.36</v>
      </c>
      <c r="I3581" s="116">
        <v>0.57999999999999996</v>
      </c>
      <c r="J3581" s="116" t="s">
        <v>323</v>
      </c>
      <c r="K3581" s="116">
        <v>9.0566409552159999E-2</v>
      </c>
      <c r="L3581" s="116">
        <v>3563.6145685496999</v>
      </c>
      <c r="M3581" s="116">
        <v>7.7372233943682502</v>
      </c>
      <c r="N3581" s="116">
        <v>0.95752626271400998</v>
      </c>
      <c r="O3581" s="116">
        <v>0.70073254273094998</v>
      </c>
      <c r="P3581" s="116">
        <v>8.6719715665909997E-2</v>
      </c>
      <c r="Q3581" s="116">
        <v>322.743776501338</v>
      </c>
      <c r="R3581" s="116">
        <v>1840</v>
      </c>
      <c r="S3581" s="116" t="s">
        <v>341</v>
      </c>
      <c r="T3581" s="116">
        <v>1840</v>
      </c>
      <c r="U3581" s="116" t="s">
        <v>349</v>
      </c>
      <c r="V3581" s="116" t="s">
        <v>323</v>
      </c>
      <c r="Z3581" s="116">
        <v>0</v>
      </c>
      <c r="AA3581" s="116">
        <v>1</v>
      </c>
      <c r="AB3581" s="116">
        <v>0.70073254273094998</v>
      </c>
      <c r="AC3581" s="116">
        <v>8.6719715665909997E-2</v>
      </c>
      <c r="AD3581" s="116">
        <v>322.743776501338</v>
      </c>
      <c r="AF3581" s="116">
        <v>-1</v>
      </c>
      <c r="AG3581" s="116">
        <v>-1</v>
      </c>
      <c r="AH3581" s="116">
        <v>-1</v>
      </c>
      <c r="AI3581" s="116">
        <v>-1</v>
      </c>
      <c r="AJ3581" s="116">
        <v>0</v>
      </c>
      <c r="AM3581" s="116" t="s">
        <v>319</v>
      </c>
      <c r="AN3581" s="116">
        <v>-1</v>
      </c>
      <c r="AQ3581" s="116">
        <v>781</v>
      </c>
      <c r="AR3581" s="116" t="s">
        <v>347</v>
      </c>
      <c r="AS3581" s="116" t="s">
        <v>348</v>
      </c>
      <c r="AT3581" s="116" t="s">
        <v>268</v>
      </c>
      <c r="AV3581" s="116">
        <v>101.56994479601499</v>
      </c>
      <c r="AW3581" s="116">
        <v>0.26175488769999999</v>
      </c>
    </row>
    <row r="3582" spans="1:49" x14ac:dyDescent="0.25">
      <c r="A3582" s="127">
        <v>160000</v>
      </c>
      <c r="B3582" s="127">
        <v>630000</v>
      </c>
      <c r="C3582" s="127">
        <v>630000</v>
      </c>
      <c r="D3582" s="116" t="s">
        <v>314</v>
      </c>
      <c r="E3582" s="116" t="s">
        <v>315</v>
      </c>
      <c r="F3582" s="116" t="s">
        <v>316</v>
      </c>
      <c r="G3582" s="116" t="s">
        <v>317</v>
      </c>
      <c r="H3582" s="116">
        <v>0.36</v>
      </c>
      <c r="I3582" s="116">
        <v>0.57999999999999996</v>
      </c>
      <c r="J3582" s="116" t="s">
        <v>323</v>
      </c>
      <c r="K3582" s="116">
        <v>4.9186213414500003E-2</v>
      </c>
      <c r="L3582" s="116">
        <v>4078.8178347410899</v>
      </c>
      <c r="M3582" s="116">
        <v>8.2231517496930593</v>
      </c>
      <c r="N3582" s="116">
        <v>1.13751205995209</v>
      </c>
      <c r="O3582" s="116">
        <v>0.40446569690028</v>
      </c>
      <c r="P3582" s="116">
        <v>5.5949910942379999E-2</v>
      </c>
      <c r="Q3582" s="116">
        <v>200.62160449847599</v>
      </c>
      <c r="R3582" s="116">
        <v>1840</v>
      </c>
      <c r="S3582" s="116" t="s">
        <v>341</v>
      </c>
      <c r="T3582" s="116">
        <v>1840</v>
      </c>
      <c r="U3582" s="116" t="s">
        <v>324</v>
      </c>
      <c r="V3582" s="116" t="s">
        <v>323</v>
      </c>
      <c r="Z3582" s="116">
        <v>0</v>
      </c>
      <c r="AA3582" s="116">
        <v>1</v>
      </c>
      <c r="AB3582" s="116">
        <v>0.40446569690028</v>
      </c>
      <c r="AC3582" s="116">
        <v>5.5949910942379999E-2</v>
      </c>
      <c r="AD3582" s="116">
        <v>200.62160449847801</v>
      </c>
      <c r="AF3582" s="116">
        <v>-1</v>
      </c>
      <c r="AG3582" s="116">
        <v>-1</v>
      </c>
      <c r="AH3582" s="116">
        <v>-1</v>
      </c>
      <c r="AI3582" s="116">
        <v>-1</v>
      </c>
      <c r="AJ3582" s="116">
        <v>0</v>
      </c>
      <c r="AM3582" s="116" t="s">
        <v>319</v>
      </c>
      <c r="AN3582" s="116">
        <v>-1</v>
      </c>
      <c r="AQ3582" s="116">
        <v>781</v>
      </c>
      <c r="AR3582" s="116" t="s">
        <v>347</v>
      </c>
      <c r="AS3582" s="116" t="s">
        <v>348</v>
      </c>
      <c r="AT3582" s="116" t="s">
        <v>268</v>
      </c>
      <c r="AV3582" s="116">
        <v>70.230391185255002</v>
      </c>
      <c r="AW3582" s="116">
        <v>0.16271014149999999</v>
      </c>
    </row>
    <row r="3583" spans="1:49" x14ac:dyDescent="0.25">
      <c r="A3583" s="127">
        <v>160000</v>
      </c>
      <c r="B3583" s="127">
        <v>630000</v>
      </c>
      <c r="C3583" s="127">
        <v>630000</v>
      </c>
      <c r="D3583" s="116" t="s">
        <v>314</v>
      </c>
      <c r="E3583" s="116" t="s">
        <v>315</v>
      </c>
      <c r="F3583" s="116" t="s">
        <v>316</v>
      </c>
      <c r="G3583" s="116" t="s">
        <v>317</v>
      </c>
      <c r="H3583" s="116">
        <v>0.36</v>
      </c>
      <c r="I3583" s="116">
        <v>0.57999999999999996</v>
      </c>
      <c r="J3583" s="116" t="s">
        <v>326</v>
      </c>
      <c r="K3583" s="116">
        <v>2.4047014593100002E-3</v>
      </c>
      <c r="L3583" s="116">
        <v>4078.8178347410899</v>
      </c>
      <c r="M3583" s="116">
        <v>8.2231517496930593</v>
      </c>
      <c r="N3583" s="116">
        <v>1.13751205995209</v>
      </c>
      <c r="O3583" s="116">
        <v>1.977422501267E-2</v>
      </c>
      <c r="P3583" s="116">
        <v>2.7353769105499998E-3</v>
      </c>
      <c r="Q3583" s="116">
        <v>9.8083391994901099</v>
      </c>
      <c r="R3583" s="116">
        <v>1840</v>
      </c>
      <c r="S3583" s="116" t="s">
        <v>341</v>
      </c>
      <c r="T3583" s="116">
        <v>1840</v>
      </c>
      <c r="U3583" s="116" t="s">
        <v>342</v>
      </c>
      <c r="V3583" s="116" t="s">
        <v>326</v>
      </c>
      <c r="Z3583" s="116">
        <v>0</v>
      </c>
      <c r="AA3583" s="116">
        <v>1</v>
      </c>
      <c r="AB3583" s="116">
        <v>1.977422501267E-2</v>
      </c>
      <c r="AC3583" s="116">
        <v>2.7353769105499998E-3</v>
      </c>
      <c r="AD3583" s="116">
        <v>9.8083391994910905</v>
      </c>
      <c r="AF3583" s="116">
        <v>-1</v>
      </c>
      <c r="AG3583" s="116">
        <v>-1</v>
      </c>
      <c r="AH3583" s="116">
        <v>-1</v>
      </c>
      <c r="AI3583" s="116">
        <v>-1</v>
      </c>
      <c r="AJ3583" s="116">
        <v>0</v>
      </c>
      <c r="AM3583" s="116" t="s">
        <v>319</v>
      </c>
      <c r="AN3583" s="116">
        <v>-1</v>
      </c>
      <c r="AQ3583" s="116">
        <v>781</v>
      </c>
      <c r="AR3583" s="116" t="s">
        <v>347</v>
      </c>
      <c r="AS3583" s="116" t="s">
        <v>348</v>
      </c>
      <c r="AT3583" s="116" t="s">
        <v>268</v>
      </c>
      <c r="AV3583" s="116">
        <v>61.033188947679498</v>
      </c>
      <c r="AW3583" s="116">
        <v>7.9548573999999993E-3</v>
      </c>
    </row>
    <row r="3584" spans="1:49" x14ac:dyDescent="0.25">
      <c r="A3584" s="127">
        <v>160000</v>
      </c>
      <c r="B3584" s="127">
        <v>630000</v>
      </c>
      <c r="C3584" s="127">
        <v>630000</v>
      </c>
      <c r="D3584" s="116" t="s">
        <v>314</v>
      </c>
      <c r="E3584" s="116" t="s">
        <v>315</v>
      </c>
      <c r="F3584" s="116" t="s">
        <v>316</v>
      </c>
      <c r="G3584" s="116" t="s">
        <v>317</v>
      </c>
      <c r="H3584" s="116">
        <v>0.36</v>
      </c>
      <c r="I3584" s="116">
        <v>0.57999999999999996</v>
      </c>
      <c r="J3584" s="116" t="s">
        <v>323</v>
      </c>
      <c r="K3584" s="116">
        <v>0.51406396253968001</v>
      </c>
      <c r="L3584" s="116">
        <v>4078.8178347410899</v>
      </c>
      <c r="M3584" s="116">
        <v>8.2231517496930593</v>
      </c>
      <c r="N3584" s="116">
        <v>1.13751205995209</v>
      </c>
      <c r="O3584" s="116">
        <v>4.2272259730123896</v>
      </c>
      <c r="P3584" s="116">
        <v>0.58475395697565002</v>
      </c>
      <c r="Q3584" s="116">
        <v>2096.7732586045599</v>
      </c>
      <c r="R3584" s="116">
        <v>1840</v>
      </c>
      <c r="S3584" s="116" t="s">
        <v>341</v>
      </c>
      <c r="T3584" s="116">
        <v>1840</v>
      </c>
      <c r="U3584" s="116" t="s">
        <v>349</v>
      </c>
      <c r="V3584" s="116" t="s">
        <v>323</v>
      </c>
      <c r="Z3584" s="116">
        <v>0</v>
      </c>
      <c r="AA3584" s="116">
        <v>1</v>
      </c>
      <c r="AB3584" s="116">
        <v>4.2272259730123896</v>
      </c>
      <c r="AC3584" s="116">
        <v>0.58475395697565002</v>
      </c>
      <c r="AD3584" s="116">
        <v>2096.7732586045599</v>
      </c>
      <c r="AF3584" s="116">
        <v>-1</v>
      </c>
      <c r="AG3584" s="116">
        <v>-1</v>
      </c>
      <c r="AH3584" s="116">
        <v>-1</v>
      </c>
      <c r="AI3584" s="116">
        <v>-1</v>
      </c>
      <c r="AJ3584" s="116">
        <v>0</v>
      </c>
      <c r="AM3584" s="116" t="s">
        <v>319</v>
      </c>
      <c r="AN3584" s="116">
        <v>-1</v>
      </c>
      <c r="AQ3584" s="116">
        <v>781</v>
      </c>
      <c r="AR3584" s="116" t="s">
        <v>347</v>
      </c>
      <c r="AS3584" s="116" t="s">
        <v>348</v>
      </c>
      <c r="AT3584" s="116" t="s">
        <v>268</v>
      </c>
      <c r="AV3584" s="116">
        <v>176.122716967787</v>
      </c>
      <c r="AW3584" s="116">
        <v>1.7005460328999999</v>
      </c>
    </row>
    <row r="3585" spans="1:49" x14ac:dyDescent="0.25">
      <c r="A3585" s="127">
        <v>160000</v>
      </c>
      <c r="B3585" s="127">
        <v>630000</v>
      </c>
      <c r="C3585" s="127">
        <v>630000</v>
      </c>
      <c r="D3585" s="116" t="s">
        <v>314</v>
      </c>
      <c r="E3585" s="116" t="s">
        <v>315</v>
      </c>
      <c r="F3585" s="116" t="s">
        <v>316</v>
      </c>
      <c r="G3585" s="116" t="s">
        <v>317</v>
      </c>
      <c r="H3585" s="116">
        <v>0.36</v>
      </c>
      <c r="I3585" s="116">
        <v>0.57999999999999996</v>
      </c>
      <c r="J3585" s="116" t="s">
        <v>326</v>
      </c>
      <c r="K3585" s="116">
        <v>5.2108519809550002E-2</v>
      </c>
      <c r="L3585" s="116">
        <v>4078.8178347410899</v>
      </c>
      <c r="M3585" s="116">
        <v>8.2231517496930593</v>
      </c>
      <c r="N3585" s="116">
        <v>1.13751205995209</v>
      </c>
      <c r="O3585" s="116">
        <v>0.42849626584588002</v>
      </c>
      <c r="P3585" s="116">
        <v>5.927406970962E-2</v>
      </c>
      <c r="Q3585" s="116">
        <v>212.54115994118399</v>
      </c>
      <c r="R3585" s="116">
        <v>1750</v>
      </c>
      <c r="S3585" s="116" t="s">
        <v>321</v>
      </c>
      <c r="T3585" s="116">
        <v>1750</v>
      </c>
      <c r="U3585" s="116" t="s">
        <v>342</v>
      </c>
      <c r="V3585" s="116" t="s">
        <v>326</v>
      </c>
      <c r="Z3585" s="116">
        <v>0</v>
      </c>
      <c r="AA3585" s="116">
        <v>1</v>
      </c>
      <c r="AB3585" s="116">
        <v>0.42849626584588002</v>
      </c>
      <c r="AC3585" s="116">
        <v>5.927406970962E-2</v>
      </c>
      <c r="AD3585" s="116">
        <v>212.54115994118499</v>
      </c>
      <c r="AF3585" s="116">
        <v>-1</v>
      </c>
      <c r="AG3585" s="116">
        <v>-1</v>
      </c>
      <c r="AH3585" s="116">
        <v>-1</v>
      </c>
      <c r="AI3585" s="116">
        <v>-1</v>
      </c>
      <c r="AJ3585" s="116">
        <v>0</v>
      </c>
      <c r="AM3585" s="116" t="s">
        <v>319</v>
      </c>
      <c r="AN3585" s="116">
        <v>-1</v>
      </c>
      <c r="AQ3585" s="116">
        <v>781</v>
      </c>
      <c r="AR3585" s="116" t="s">
        <v>347</v>
      </c>
      <c r="AS3585" s="116" t="s">
        <v>348</v>
      </c>
      <c r="AT3585" s="116" t="s">
        <v>268</v>
      </c>
      <c r="AV3585" s="116">
        <v>71.112776793205796</v>
      </c>
      <c r="AW3585" s="116">
        <v>0.17237725870000001</v>
      </c>
    </row>
    <row r="3586" spans="1:49" x14ac:dyDescent="0.25">
      <c r="A3586" s="127">
        <v>160000</v>
      </c>
      <c r="B3586" s="127">
        <v>630000</v>
      </c>
      <c r="C3586" s="127">
        <v>630000</v>
      </c>
      <c r="D3586" s="116" t="s">
        <v>314</v>
      </c>
      <c r="E3586" s="116" t="s">
        <v>315</v>
      </c>
      <c r="F3586" s="116" t="s">
        <v>316</v>
      </c>
      <c r="G3586" s="116" t="s">
        <v>317</v>
      </c>
      <c r="H3586" s="116">
        <v>0.36</v>
      </c>
      <c r="I3586" s="116">
        <v>0.57999999999999996</v>
      </c>
      <c r="J3586" s="116" t="s">
        <v>323</v>
      </c>
      <c r="K3586" s="116">
        <v>5.0018295473399999E-3</v>
      </c>
      <c r="L3586" s="116">
        <v>4089.6368452362299</v>
      </c>
      <c r="M3586" s="116">
        <v>9.25794943887154</v>
      </c>
      <c r="N3586" s="116">
        <v>1.2136433194762</v>
      </c>
      <c r="O3586" s="116">
        <v>4.630668505116E-2</v>
      </c>
      <c r="P3586" s="116">
        <v>6.0704370152899999E-3</v>
      </c>
      <c r="Q3586" s="116">
        <v>20.4556664104093</v>
      </c>
      <c r="R3586" s="116">
        <v>1840</v>
      </c>
      <c r="S3586" s="116" t="s">
        <v>341</v>
      </c>
      <c r="T3586" s="116">
        <v>1840</v>
      </c>
      <c r="U3586" s="116" t="s">
        <v>324</v>
      </c>
      <c r="V3586" s="116" t="s">
        <v>323</v>
      </c>
      <c r="Z3586" s="116">
        <v>0</v>
      </c>
      <c r="AA3586" s="116">
        <v>1</v>
      </c>
      <c r="AB3586" s="116">
        <v>4.630668505116E-2</v>
      </c>
      <c r="AC3586" s="116">
        <v>6.0704370152899999E-3</v>
      </c>
      <c r="AD3586" s="116">
        <v>25.843090107433699</v>
      </c>
      <c r="AF3586" s="116">
        <v>-1</v>
      </c>
      <c r="AG3586" s="116">
        <v>-1</v>
      </c>
      <c r="AH3586" s="116">
        <v>-1</v>
      </c>
      <c r="AI3586" s="116">
        <v>-1</v>
      </c>
      <c r="AJ3586" s="116">
        <v>0</v>
      </c>
      <c r="AM3586" s="116" t="s">
        <v>319</v>
      </c>
      <c r="AN3586" s="116">
        <v>-1</v>
      </c>
      <c r="AQ3586" s="116">
        <v>781</v>
      </c>
      <c r="AR3586" s="116" t="s">
        <v>347</v>
      </c>
      <c r="AS3586" s="116" t="s">
        <v>348</v>
      </c>
      <c r="AT3586" s="116" t="s">
        <v>268</v>
      </c>
      <c r="AV3586" s="116">
        <v>22.7759979220078</v>
      </c>
      <c r="AW3586" s="116">
        <v>2.0959521599999999E-2</v>
      </c>
    </row>
    <row r="3587" spans="1:49" x14ac:dyDescent="0.25">
      <c r="A3587" s="127">
        <v>170000</v>
      </c>
      <c r="B3587" s="127">
        <v>680000</v>
      </c>
      <c r="C3587" s="127">
        <v>680000</v>
      </c>
      <c r="D3587" s="116" t="s">
        <v>314</v>
      </c>
      <c r="E3587" s="116" t="s">
        <v>315</v>
      </c>
      <c r="F3587" s="116" t="s">
        <v>316</v>
      </c>
      <c r="G3587" s="116" t="s">
        <v>317</v>
      </c>
      <c r="H3587" s="116">
        <v>0.36</v>
      </c>
      <c r="I3587" s="116">
        <v>0.57999999999999996</v>
      </c>
      <c r="J3587" s="116" t="s">
        <v>323</v>
      </c>
      <c r="K3587" s="116">
        <v>0.16432126657627999</v>
      </c>
      <c r="L3587" s="116">
        <v>3974.12219557561</v>
      </c>
      <c r="M3587" s="116">
        <v>8.08584994449307</v>
      </c>
      <c r="N3587" s="116">
        <v>1.09905261276223</v>
      </c>
      <c r="O3587" s="116">
        <v>1.32867710422487</v>
      </c>
      <c r="P3587" s="116">
        <v>0.18059771736305999</v>
      </c>
      <c r="Q3587" s="116">
        <v>653.03279270590303</v>
      </c>
      <c r="R3587" s="116">
        <v>1840</v>
      </c>
      <c r="S3587" s="116" t="s">
        <v>341</v>
      </c>
      <c r="T3587" s="116">
        <v>1840</v>
      </c>
      <c r="U3587" s="116" t="s">
        <v>324</v>
      </c>
      <c r="V3587" s="116" t="s">
        <v>323</v>
      </c>
      <c r="Z3587" s="116">
        <v>0</v>
      </c>
      <c r="AA3587" s="116">
        <v>1</v>
      </c>
      <c r="AB3587" s="116">
        <v>1.32867710422487</v>
      </c>
      <c r="AC3587" s="116">
        <v>0.18059771736305999</v>
      </c>
      <c r="AD3587" s="116">
        <v>655.93840952723804</v>
      </c>
      <c r="AF3587" s="116">
        <v>-1</v>
      </c>
      <c r="AG3587" s="116">
        <v>-1</v>
      </c>
      <c r="AH3587" s="116">
        <v>-1</v>
      </c>
      <c r="AI3587" s="116">
        <v>-1</v>
      </c>
      <c r="AJ3587" s="116">
        <v>0</v>
      </c>
      <c r="AM3587" s="116" t="s">
        <v>319</v>
      </c>
      <c r="AN3587" s="116">
        <v>-1</v>
      </c>
      <c r="AQ3587" s="116">
        <v>781</v>
      </c>
      <c r="AR3587" s="116" t="s">
        <v>347</v>
      </c>
      <c r="AS3587" s="116" t="s">
        <v>348</v>
      </c>
      <c r="AT3587" s="116" t="s">
        <v>268</v>
      </c>
      <c r="AV3587" s="116">
        <v>132.246608542747</v>
      </c>
      <c r="AW3587" s="116">
        <v>0.53198573360000001</v>
      </c>
    </row>
    <row r="3588" spans="1:49" x14ac:dyDescent="0.25">
      <c r="A3588" s="127">
        <v>170000</v>
      </c>
      <c r="B3588" s="127">
        <v>680000</v>
      </c>
      <c r="C3588" s="127">
        <v>680000</v>
      </c>
      <c r="D3588" s="116" t="s">
        <v>314</v>
      </c>
      <c r="E3588" s="116" t="s">
        <v>315</v>
      </c>
      <c r="F3588" s="116" t="s">
        <v>316</v>
      </c>
      <c r="G3588" s="116" t="s">
        <v>317</v>
      </c>
      <c r="H3588" s="116">
        <v>0.36</v>
      </c>
      <c r="I3588" s="116">
        <v>0.57999999999999996</v>
      </c>
      <c r="J3588" s="116" t="s">
        <v>326</v>
      </c>
      <c r="K3588" s="116">
        <v>2.9189533179000001E-4</v>
      </c>
      <c r="L3588" s="116">
        <v>3974.12219557561</v>
      </c>
      <c r="M3588" s="116">
        <v>8.08584994449307</v>
      </c>
      <c r="N3588" s="116">
        <v>1.09905261276223</v>
      </c>
      <c r="O3588" s="116">
        <v>2.3602218524E-3</v>
      </c>
      <c r="P3588" s="116">
        <v>3.2080832706000002E-4</v>
      </c>
      <c r="Q3588" s="116">
        <v>1.1600277168753901</v>
      </c>
      <c r="R3588" s="116">
        <v>1840</v>
      </c>
      <c r="S3588" s="116" t="s">
        <v>341</v>
      </c>
      <c r="T3588" s="116">
        <v>1840</v>
      </c>
      <c r="U3588" s="116" t="s">
        <v>342</v>
      </c>
      <c r="V3588" s="116" t="s">
        <v>326</v>
      </c>
      <c r="Z3588" s="116">
        <v>0</v>
      </c>
      <c r="AA3588" s="116">
        <v>1</v>
      </c>
      <c r="AB3588" s="116">
        <v>2.3602218524E-3</v>
      </c>
      <c r="AC3588" s="116">
        <v>3.2080832706000002E-4</v>
      </c>
      <c r="AD3588" s="116">
        <v>1.1600277168747</v>
      </c>
      <c r="AF3588" s="116">
        <v>-1</v>
      </c>
      <c r="AG3588" s="116">
        <v>-1</v>
      </c>
      <c r="AH3588" s="116">
        <v>-1</v>
      </c>
      <c r="AI3588" s="116">
        <v>-1</v>
      </c>
      <c r="AJ3588" s="116">
        <v>0</v>
      </c>
      <c r="AM3588" s="116" t="s">
        <v>319</v>
      </c>
      <c r="AN3588" s="116">
        <v>-1</v>
      </c>
      <c r="AQ3588" s="116">
        <v>781</v>
      </c>
      <c r="AR3588" s="116" t="s">
        <v>347</v>
      </c>
      <c r="AS3588" s="116" t="s">
        <v>348</v>
      </c>
      <c r="AT3588" s="116" t="s">
        <v>268</v>
      </c>
      <c r="AV3588" s="116">
        <v>5.3810357394475297</v>
      </c>
      <c r="AW3588" s="116">
        <v>9.4081730000000004E-4</v>
      </c>
    </row>
    <row r="3589" spans="1:49" x14ac:dyDescent="0.25">
      <c r="A3589" s="127">
        <v>170000</v>
      </c>
      <c r="B3589" s="127">
        <v>680000</v>
      </c>
      <c r="C3589" s="127">
        <v>680000</v>
      </c>
      <c r="D3589" s="116" t="s">
        <v>314</v>
      </c>
      <c r="E3589" s="116" t="s">
        <v>315</v>
      </c>
      <c r="F3589" s="116" t="s">
        <v>316</v>
      </c>
      <c r="G3589" s="116" t="s">
        <v>317</v>
      </c>
      <c r="H3589" s="116">
        <v>0.36</v>
      </c>
      <c r="I3589" s="116">
        <v>0.57999999999999996</v>
      </c>
      <c r="J3589" s="116" t="s">
        <v>323</v>
      </c>
      <c r="K3589" s="116">
        <v>0.40290904716284998</v>
      </c>
      <c r="L3589" s="116">
        <v>3974.12219557561</v>
      </c>
      <c r="M3589" s="116">
        <v>8.08584994449307</v>
      </c>
      <c r="N3589" s="116">
        <v>1.09905261276223</v>
      </c>
      <c r="O3589" s="116">
        <v>3.25786209663756</v>
      </c>
      <c r="P3589" s="116">
        <v>0.44281824098987999</v>
      </c>
      <c r="Q3589" s="116">
        <v>1601.2097871281401</v>
      </c>
      <c r="R3589" s="116">
        <v>1840</v>
      </c>
      <c r="S3589" s="116" t="s">
        <v>341</v>
      </c>
      <c r="T3589" s="116">
        <v>1840</v>
      </c>
      <c r="U3589" s="116" t="s">
        <v>349</v>
      </c>
      <c r="V3589" s="116" t="s">
        <v>323</v>
      </c>
      <c r="Z3589" s="116">
        <v>0</v>
      </c>
      <c r="AA3589" s="116">
        <v>1</v>
      </c>
      <c r="AB3589" s="116">
        <v>3.25786209663756</v>
      </c>
      <c r="AC3589" s="116">
        <v>0.44281824098987999</v>
      </c>
      <c r="AD3589" s="116">
        <v>1601.2097871281401</v>
      </c>
      <c r="AF3589" s="116">
        <v>-1</v>
      </c>
      <c r="AG3589" s="116">
        <v>-1</v>
      </c>
      <c r="AH3589" s="116">
        <v>-1</v>
      </c>
      <c r="AI3589" s="116">
        <v>-1</v>
      </c>
      <c r="AJ3589" s="116">
        <v>0</v>
      </c>
      <c r="AM3589" s="116" t="s">
        <v>319</v>
      </c>
      <c r="AN3589" s="116">
        <v>-1</v>
      </c>
      <c r="AQ3589" s="116">
        <v>781</v>
      </c>
      <c r="AR3589" s="116" t="s">
        <v>347</v>
      </c>
      <c r="AS3589" s="116" t="s">
        <v>348</v>
      </c>
      <c r="AT3589" s="116" t="s">
        <v>268</v>
      </c>
      <c r="AV3589" s="116">
        <v>169.202641402941</v>
      </c>
      <c r="AW3589" s="116">
        <v>1.2986291865999999</v>
      </c>
    </row>
    <row r="3590" spans="1:49" x14ac:dyDescent="0.25">
      <c r="A3590" s="127">
        <v>170000</v>
      </c>
      <c r="B3590" s="127">
        <v>710000</v>
      </c>
      <c r="C3590" s="127">
        <v>710000</v>
      </c>
      <c r="D3590" s="116" t="s">
        <v>314</v>
      </c>
      <c r="E3590" s="116" t="s">
        <v>315</v>
      </c>
      <c r="F3590" s="116" t="s">
        <v>316</v>
      </c>
      <c r="G3590" s="116" t="s">
        <v>317</v>
      </c>
      <c r="H3590" s="116">
        <v>0.36</v>
      </c>
      <c r="I3590" s="116">
        <v>0.57999999999999996</v>
      </c>
      <c r="J3590" s="116" t="s">
        <v>326</v>
      </c>
      <c r="K3590" s="116">
        <v>1.72389177045E-3</v>
      </c>
      <c r="L3590" s="116">
        <v>7.4971950682973496</v>
      </c>
      <c r="M3590" s="116">
        <v>2.2663792817890001E-2</v>
      </c>
      <c r="N3590" s="116">
        <v>1.9766929993699999E-3</v>
      </c>
      <c r="O3590" s="116">
        <v>3.9069925920000003E-5</v>
      </c>
      <c r="P3590" s="127">
        <v>3.4076047943339999E-6</v>
      </c>
      <c r="Q3590" s="116">
        <v>1.292435287974E-2</v>
      </c>
      <c r="R3590" s="116">
        <v>1840</v>
      </c>
      <c r="S3590" s="116" t="s">
        <v>341</v>
      </c>
      <c r="T3590" s="116">
        <v>1840</v>
      </c>
      <c r="U3590" s="116" t="s">
        <v>342</v>
      </c>
      <c r="V3590" s="116" t="s">
        <v>326</v>
      </c>
      <c r="Z3590" s="116">
        <v>0</v>
      </c>
      <c r="AA3590" s="116">
        <v>1</v>
      </c>
      <c r="AB3590" s="116">
        <v>3.9069925920000003E-5</v>
      </c>
      <c r="AC3590" s="127">
        <v>3.4076047943339999E-6</v>
      </c>
      <c r="AD3590" s="116">
        <v>2.586441555525E-2</v>
      </c>
      <c r="AF3590" s="116">
        <v>-1</v>
      </c>
      <c r="AG3590" s="116">
        <v>-1</v>
      </c>
      <c r="AH3590" s="116">
        <v>-1</v>
      </c>
      <c r="AI3590" s="116">
        <v>-1</v>
      </c>
      <c r="AJ3590" s="116">
        <v>0</v>
      </c>
      <c r="AM3590" s="116" t="s">
        <v>319</v>
      </c>
      <c r="AN3590" s="116">
        <v>-1</v>
      </c>
      <c r="AQ3590" s="116">
        <v>781</v>
      </c>
      <c r="AR3590" s="116" t="s">
        <v>347</v>
      </c>
      <c r="AS3590" s="116" t="s">
        <v>348</v>
      </c>
      <c r="AT3590" s="116" t="s">
        <v>268</v>
      </c>
      <c r="AV3590" s="116">
        <v>14.596421024975401</v>
      </c>
      <c r="AW3590" s="116">
        <v>2.0976799999999999E-5</v>
      </c>
    </row>
    <row r="3591" spans="1:49" x14ac:dyDescent="0.25">
      <c r="A3591" s="127">
        <v>180000</v>
      </c>
      <c r="B3591" s="127">
        <v>740000</v>
      </c>
      <c r="C3591" s="127">
        <v>740000</v>
      </c>
      <c r="D3591" s="116" t="s">
        <v>314</v>
      </c>
      <c r="E3591" s="116" t="s">
        <v>315</v>
      </c>
      <c r="F3591" s="116" t="s">
        <v>316</v>
      </c>
      <c r="G3591" s="116" t="s">
        <v>317</v>
      </c>
      <c r="H3591" s="116">
        <v>0.36</v>
      </c>
      <c r="I3591" s="116">
        <v>0.57999999999999996</v>
      </c>
      <c r="J3591" s="116" t="s">
        <v>323</v>
      </c>
      <c r="K3591" s="116">
        <v>9.0086884409999995E-3</v>
      </c>
      <c r="L3591" s="116">
        <v>3964.3258298436199</v>
      </c>
      <c r="M3591" s="116">
        <v>8.1982495448928798</v>
      </c>
      <c r="N3591" s="116">
        <v>1.10151731793801</v>
      </c>
      <c r="O3591" s="116">
        <v>7.3855475911520002E-2</v>
      </c>
      <c r="P3591" s="116">
        <v>9.9232263296699999E-3</v>
      </c>
      <c r="Q3591" s="116">
        <v>35.713376279677902</v>
      </c>
      <c r="R3591" s="116">
        <v>1840</v>
      </c>
      <c r="S3591" s="116" t="s">
        <v>341</v>
      </c>
      <c r="T3591" s="116">
        <v>1840</v>
      </c>
      <c r="U3591" s="116" t="s">
        <v>324</v>
      </c>
      <c r="V3591" s="116" t="s">
        <v>323</v>
      </c>
      <c r="Z3591" s="116">
        <v>0</v>
      </c>
      <c r="AA3591" s="116">
        <v>1</v>
      </c>
      <c r="AB3591" s="116">
        <v>7.3855475911520002E-2</v>
      </c>
      <c r="AC3591" s="116">
        <v>9.9232263296699999E-3</v>
      </c>
      <c r="AD3591" s="116">
        <v>1670.80496620691</v>
      </c>
      <c r="AF3591" s="116">
        <v>-1</v>
      </c>
      <c r="AG3591" s="116">
        <v>-1</v>
      </c>
      <c r="AH3591" s="116">
        <v>-1</v>
      </c>
      <c r="AI3591" s="116">
        <v>-1</v>
      </c>
      <c r="AJ3591" s="116">
        <v>0</v>
      </c>
      <c r="AM3591" s="116" t="s">
        <v>319</v>
      </c>
      <c r="AN3591" s="116">
        <v>-1</v>
      </c>
      <c r="AQ3591" s="116">
        <v>781</v>
      </c>
      <c r="AR3591" s="116" t="s">
        <v>347</v>
      </c>
      <c r="AS3591" s="116" t="s">
        <v>348</v>
      </c>
      <c r="AT3591" s="116" t="s">
        <v>268</v>
      </c>
      <c r="AV3591" s="116">
        <v>39.086084466035601</v>
      </c>
      <c r="AW3591" s="116">
        <v>1.3550729653</v>
      </c>
    </row>
    <row r="3592" spans="1:49" x14ac:dyDescent="0.25">
      <c r="A3592" s="127">
        <v>180000</v>
      </c>
      <c r="B3592" s="127">
        <v>740000</v>
      </c>
      <c r="C3592" s="127">
        <v>740000</v>
      </c>
      <c r="D3592" s="116" t="s">
        <v>314</v>
      </c>
      <c r="E3592" s="116" t="s">
        <v>315</v>
      </c>
      <c r="F3592" s="116" t="s">
        <v>316</v>
      </c>
      <c r="G3592" s="116" t="s">
        <v>317</v>
      </c>
      <c r="H3592" s="116">
        <v>0.36</v>
      </c>
      <c r="I3592" s="116">
        <v>0.57999999999999996</v>
      </c>
      <c r="J3592" s="116" t="s">
        <v>323</v>
      </c>
      <c r="K3592" s="116">
        <v>9.7984885278099999E-3</v>
      </c>
      <c r="L3592" s="116">
        <v>3964.3258298436199</v>
      </c>
      <c r="M3592" s="116">
        <v>8.1982495448928798</v>
      </c>
      <c r="N3592" s="116">
        <v>1.10151731793801</v>
      </c>
      <c r="O3592" s="116">
        <v>8.0330454113770003E-2</v>
      </c>
      <c r="P3592" s="116">
        <v>1.0793204803000001E-2</v>
      </c>
      <c r="Q3592" s="116">
        <v>38.844401164231499</v>
      </c>
      <c r="R3592" s="116">
        <v>1840</v>
      </c>
      <c r="S3592" s="116" t="s">
        <v>341</v>
      </c>
      <c r="T3592" s="116">
        <v>1840</v>
      </c>
      <c r="U3592" s="116" t="s">
        <v>349</v>
      </c>
      <c r="V3592" s="116" t="s">
        <v>323</v>
      </c>
      <c r="Z3592" s="116">
        <v>0</v>
      </c>
      <c r="AA3592" s="116">
        <v>1</v>
      </c>
      <c r="AB3592" s="116">
        <v>8.0330454113770003E-2</v>
      </c>
      <c r="AC3592" s="116">
        <v>1.0793204803000001E-2</v>
      </c>
      <c r="AD3592" s="116">
        <v>38.844401164232799</v>
      </c>
      <c r="AF3592" s="116">
        <v>-1</v>
      </c>
      <c r="AG3592" s="116">
        <v>-1</v>
      </c>
      <c r="AH3592" s="116">
        <v>-1</v>
      </c>
      <c r="AI3592" s="116">
        <v>-1</v>
      </c>
      <c r="AJ3592" s="116">
        <v>0</v>
      </c>
      <c r="AM3592" s="116" t="s">
        <v>319</v>
      </c>
      <c r="AN3592" s="116">
        <v>-1</v>
      </c>
      <c r="AQ3592" s="116">
        <v>781</v>
      </c>
      <c r="AR3592" s="116" t="s">
        <v>347</v>
      </c>
      <c r="AS3592" s="116" t="s">
        <v>348</v>
      </c>
      <c r="AT3592" s="116" t="s">
        <v>268</v>
      </c>
      <c r="AV3592" s="116">
        <v>31.063098799753899</v>
      </c>
      <c r="AW3592" s="116">
        <v>3.1503974999999997E-2</v>
      </c>
    </row>
    <row r="3593" spans="1:49" x14ac:dyDescent="0.25">
      <c r="A3593" s="127">
        <v>180000</v>
      </c>
      <c r="B3593" s="127">
        <v>740000</v>
      </c>
      <c r="C3593" s="127">
        <v>740000</v>
      </c>
      <c r="D3593" s="116" t="s">
        <v>314</v>
      </c>
      <c r="E3593" s="116" t="s">
        <v>315</v>
      </c>
      <c r="F3593" s="116" t="s">
        <v>316</v>
      </c>
      <c r="G3593" s="116" t="s">
        <v>317</v>
      </c>
      <c r="H3593" s="116">
        <v>0.36</v>
      </c>
      <c r="I3593" s="116">
        <v>0.57999999999999996</v>
      </c>
      <c r="J3593" s="116" t="s">
        <v>330</v>
      </c>
      <c r="K3593" s="116">
        <v>3.1812051787999998E-4</v>
      </c>
      <c r="L3593" s="116">
        <v>4050.2956700745599</v>
      </c>
      <c r="M3593" s="116">
        <v>8.1199328334423804</v>
      </c>
      <c r="N3593" s="116">
        <v>1.12707541281444</v>
      </c>
      <c r="O3593" s="116">
        <v>2.5831172381299999E-3</v>
      </c>
      <c r="P3593" s="116">
        <v>3.5854581401000002E-4</v>
      </c>
      <c r="Q3593" s="116">
        <v>1.2884821561352899</v>
      </c>
      <c r="R3593" s="116">
        <v>5410</v>
      </c>
      <c r="S3593" s="116" t="s">
        <v>339</v>
      </c>
      <c r="T3593" s="116">
        <v>5410</v>
      </c>
      <c r="U3593" s="116" t="s">
        <v>268</v>
      </c>
      <c r="V3593" s="116" t="s">
        <v>268</v>
      </c>
      <c r="Y3593" s="116" t="s">
        <v>330</v>
      </c>
      <c r="Z3593" s="116">
        <v>0</v>
      </c>
      <c r="AA3593" s="116">
        <v>1</v>
      </c>
      <c r="AB3593" s="116">
        <v>2.5831172381299999E-3</v>
      </c>
      <c r="AC3593" s="116">
        <v>3.5854581401000002E-4</v>
      </c>
      <c r="AD3593" s="116">
        <v>1.28848215613551</v>
      </c>
      <c r="AF3593" s="116">
        <v>-1</v>
      </c>
      <c r="AG3593" s="116">
        <v>-1</v>
      </c>
      <c r="AH3593" s="116">
        <v>-1</v>
      </c>
      <c r="AI3593" s="116">
        <v>-1</v>
      </c>
      <c r="AJ3593" s="116">
        <v>0</v>
      </c>
      <c r="AM3593" s="116" t="s">
        <v>319</v>
      </c>
      <c r="AN3593" s="116">
        <v>-1</v>
      </c>
      <c r="AQ3593" s="116">
        <v>781</v>
      </c>
      <c r="AR3593" s="116" t="s">
        <v>347</v>
      </c>
      <c r="AS3593" s="116" t="s">
        <v>348</v>
      </c>
      <c r="AT3593" s="116" t="s">
        <v>268</v>
      </c>
      <c r="AV3593" s="116">
        <v>7.2821744086023301</v>
      </c>
      <c r="AW3593" s="116">
        <v>1.0449977E-3</v>
      </c>
    </row>
    <row r="3594" spans="1:49" x14ac:dyDescent="0.25">
      <c r="A3594" s="127">
        <v>180000</v>
      </c>
      <c r="B3594" s="127">
        <v>740000</v>
      </c>
      <c r="C3594" s="127">
        <v>740000</v>
      </c>
      <c r="D3594" s="116" t="s">
        <v>314</v>
      </c>
      <c r="E3594" s="116" t="s">
        <v>315</v>
      </c>
      <c r="F3594" s="116" t="s">
        <v>316</v>
      </c>
      <c r="G3594" s="116" t="s">
        <v>317</v>
      </c>
      <c r="H3594" s="116">
        <v>0.36</v>
      </c>
      <c r="I3594" s="116">
        <v>0.57999999999999996</v>
      </c>
      <c r="J3594" s="116" t="s">
        <v>330</v>
      </c>
      <c r="K3594" s="116">
        <v>1.8495609536000001E-3</v>
      </c>
      <c r="L3594" s="116">
        <v>4050.2956700745599</v>
      </c>
      <c r="M3594" s="116">
        <v>8.1199328334423804</v>
      </c>
      <c r="N3594" s="116">
        <v>1.12707541281444</v>
      </c>
      <c r="O3594" s="116">
        <v>1.5018310714650001E-2</v>
      </c>
      <c r="P3594" s="116">
        <v>2.0845946753100001E-3</v>
      </c>
      <c r="Q3594" s="116">
        <v>7.4912687219374599</v>
      </c>
      <c r="R3594" s="116">
        <v>5410</v>
      </c>
      <c r="S3594" s="116" t="s">
        <v>339</v>
      </c>
      <c r="T3594" s="116">
        <v>5410</v>
      </c>
      <c r="U3594" s="116" t="s">
        <v>342</v>
      </c>
      <c r="V3594" s="116" t="s">
        <v>326</v>
      </c>
      <c r="Y3594" s="116" t="s">
        <v>330</v>
      </c>
      <c r="Z3594" s="116">
        <v>0</v>
      </c>
      <c r="AA3594" s="116">
        <v>1</v>
      </c>
      <c r="AB3594" s="116">
        <v>1.5018310714650001E-2</v>
      </c>
      <c r="AC3594" s="116">
        <v>2.0845946753100001E-3</v>
      </c>
      <c r="AD3594" s="116">
        <v>7.4912687219383098</v>
      </c>
      <c r="AF3594" s="116">
        <v>-1</v>
      </c>
      <c r="AG3594" s="116">
        <v>-1</v>
      </c>
      <c r="AH3594" s="116">
        <v>-1</v>
      </c>
      <c r="AI3594" s="116">
        <v>-1</v>
      </c>
      <c r="AJ3594" s="116">
        <v>0</v>
      </c>
      <c r="AM3594" s="116" t="s">
        <v>319</v>
      </c>
      <c r="AN3594" s="116">
        <v>-1</v>
      </c>
      <c r="AQ3594" s="116">
        <v>781</v>
      </c>
      <c r="AR3594" s="116" t="s">
        <v>347</v>
      </c>
      <c r="AS3594" s="116" t="s">
        <v>348</v>
      </c>
      <c r="AT3594" s="116" t="s">
        <v>268</v>
      </c>
      <c r="AV3594" s="116">
        <v>13.572512599959101</v>
      </c>
      <c r="AW3594" s="116">
        <v>6.0756437000000002E-3</v>
      </c>
    </row>
    <row r="3595" spans="1:49" x14ac:dyDescent="0.25">
      <c r="A3595" s="127">
        <v>180000</v>
      </c>
      <c r="B3595" s="127">
        <v>740000</v>
      </c>
      <c r="C3595" s="127">
        <v>740000</v>
      </c>
      <c r="D3595" s="116" t="s">
        <v>314</v>
      </c>
      <c r="E3595" s="116" t="s">
        <v>315</v>
      </c>
      <c r="F3595" s="116" t="s">
        <v>316</v>
      </c>
      <c r="G3595" s="116" t="s">
        <v>317</v>
      </c>
      <c r="H3595" s="116">
        <v>0.36</v>
      </c>
      <c r="I3595" s="116">
        <v>0.57999999999999996</v>
      </c>
      <c r="J3595" s="116" t="s">
        <v>326</v>
      </c>
      <c r="K3595" s="116">
        <v>0.57756342458000998</v>
      </c>
      <c r="L3595" s="116">
        <v>4050.2956700745599</v>
      </c>
      <c r="M3595" s="116">
        <v>8.1199328334423804</v>
      </c>
      <c r="N3595" s="116">
        <v>1.12707541281444</v>
      </c>
      <c r="O3595" s="116">
        <v>4.6897762146427002</v>
      </c>
      <c r="P3595" s="116">
        <v>0.65095753518503996</v>
      </c>
      <c r="Q3595" s="116">
        <v>2339.3026377698702</v>
      </c>
      <c r="R3595" s="116">
        <v>1840</v>
      </c>
      <c r="S3595" s="116" t="s">
        <v>341</v>
      </c>
      <c r="T3595" s="116">
        <v>1840</v>
      </c>
      <c r="U3595" s="116" t="s">
        <v>342</v>
      </c>
      <c r="V3595" s="116" t="s">
        <v>326</v>
      </c>
      <c r="Z3595" s="116">
        <v>0</v>
      </c>
      <c r="AA3595" s="116">
        <v>1</v>
      </c>
      <c r="AB3595" s="116">
        <v>4.6897762146427002</v>
      </c>
      <c r="AC3595" s="116">
        <v>0.65095753518503996</v>
      </c>
      <c r="AD3595" s="116">
        <v>2339.3026377698702</v>
      </c>
      <c r="AF3595" s="116">
        <v>-1</v>
      </c>
      <c r="AG3595" s="116">
        <v>-1</v>
      </c>
      <c r="AH3595" s="116">
        <v>-1</v>
      </c>
      <c r="AI3595" s="116">
        <v>-1</v>
      </c>
      <c r="AJ3595" s="116">
        <v>0</v>
      </c>
      <c r="AM3595" s="116" t="s">
        <v>319</v>
      </c>
      <c r="AN3595" s="116">
        <v>-1</v>
      </c>
      <c r="AQ3595" s="116">
        <v>781</v>
      </c>
      <c r="AR3595" s="116" t="s">
        <v>347</v>
      </c>
      <c r="AS3595" s="116" t="s">
        <v>348</v>
      </c>
      <c r="AT3595" s="116" t="s">
        <v>268</v>
      </c>
      <c r="AV3595" s="116">
        <v>187.56620376240701</v>
      </c>
      <c r="AW3595" s="116">
        <v>1.8972446373</v>
      </c>
    </row>
    <row r="3596" spans="1:49" x14ac:dyDescent="0.25">
      <c r="A3596" s="127">
        <v>180000</v>
      </c>
      <c r="B3596" s="127">
        <v>740000</v>
      </c>
      <c r="C3596" s="127">
        <v>740000</v>
      </c>
      <c r="D3596" s="116" t="s">
        <v>314</v>
      </c>
      <c r="E3596" s="116" t="s">
        <v>315</v>
      </c>
      <c r="F3596" s="116" t="s">
        <v>316</v>
      </c>
      <c r="G3596" s="116" t="s">
        <v>317</v>
      </c>
      <c r="H3596" s="116">
        <v>0.36</v>
      </c>
      <c r="I3596" s="116">
        <v>0.57999999999999996</v>
      </c>
      <c r="J3596" s="116" t="s">
        <v>323</v>
      </c>
      <c r="K3596" s="116">
        <v>3.8032347593389998E-2</v>
      </c>
      <c r="L3596" s="116">
        <v>4050.2956700745599</v>
      </c>
      <c r="M3596" s="116">
        <v>8.1199328334423804</v>
      </c>
      <c r="N3596" s="116">
        <v>1.12707541281444</v>
      </c>
      <c r="O3596" s="116">
        <v>0.30882010795649001</v>
      </c>
      <c r="P3596" s="116">
        <v>4.2865323864120002E-2</v>
      </c>
      <c r="Q3596" s="116">
        <v>154.04225278029401</v>
      </c>
      <c r="R3596" s="116">
        <v>1840</v>
      </c>
      <c r="S3596" s="116" t="s">
        <v>341</v>
      </c>
      <c r="T3596" s="116">
        <v>1840</v>
      </c>
      <c r="U3596" s="116" t="s">
        <v>349</v>
      </c>
      <c r="V3596" s="116" t="s">
        <v>323</v>
      </c>
      <c r="Z3596" s="116">
        <v>0</v>
      </c>
      <c r="AA3596" s="116">
        <v>1</v>
      </c>
      <c r="AB3596" s="116">
        <v>0.30882010795649001</v>
      </c>
      <c r="AC3596" s="116">
        <v>4.2865323864120002E-2</v>
      </c>
      <c r="AD3596" s="116">
        <v>154.04225278029301</v>
      </c>
      <c r="AF3596" s="116">
        <v>-1</v>
      </c>
      <c r="AG3596" s="116">
        <v>-1</v>
      </c>
      <c r="AH3596" s="116">
        <v>-1</v>
      </c>
      <c r="AI3596" s="116">
        <v>-1</v>
      </c>
      <c r="AJ3596" s="116">
        <v>0</v>
      </c>
      <c r="AM3596" s="116" t="s">
        <v>319</v>
      </c>
      <c r="AN3596" s="116">
        <v>-1</v>
      </c>
      <c r="AQ3596" s="116">
        <v>781</v>
      </c>
      <c r="AR3596" s="116" t="s">
        <v>347</v>
      </c>
      <c r="AS3596" s="116" t="s">
        <v>348</v>
      </c>
      <c r="AT3596" s="116" t="s">
        <v>268</v>
      </c>
      <c r="AV3596" s="116">
        <v>61.422695071845503</v>
      </c>
      <c r="AW3596" s="116">
        <v>0.12493288950000001</v>
      </c>
    </row>
    <row r="3597" spans="1:49" x14ac:dyDescent="0.25">
      <c r="A3597" s="127">
        <v>190000</v>
      </c>
      <c r="B3597" s="127">
        <v>760000</v>
      </c>
      <c r="C3597" s="127">
        <v>760000</v>
      </c>
      <c r="D3597" s="116" t="s">
        <v>314</v>
      </c>
      <c r="E3597" s="116" t="s">
        <v>315</v>
      </c>
      <c r="F3597" s="116" t="s">
        <v>316</v>
      </c>
      <c r="G3597" s="116" t="s">
        <v>317</v>
      </c>
      <c r="H3597" s="116">
        <v>0.36</v>
      </c>
      <c r="I3597" s="116">
        <v>0.57999999999999996</v>
      </c>
      <c r="J3597" s="116" t="s">
        <v>268</v>
      </c>
      <c r="K3597" s="116">
        <v>3.0399817674000001E-4</v>
      </c>
      <c r="L3597" s="116">
        <v>4100.3843603835103</v>
      </c>
      <c r="M3597" s="116">
        <v>8.7117080073098894</v>
      </c>
      <c r="N3597" s="116">
        <v>1.167892990725</v>
      </c>
      <c r="O3597" s="116">
        <v>2.64834335051E-3</v>
      </c>
      <c r="P3597" s="116">
        <v>3.5503733979999998E-4</v>
      </c>
      <c r="Q3597" s="116">
        <v>1.24650936948979</v>
      </c>
      <c r="R3597" s="116">
        <v>1840</v>
      </c>
      <c r="S3597" s="116" t="s">
        <v>341</v>
      </c>
      <c r="T3597" s="116">
        <v>1840</v>
      </c>
      <c r="U3597" s="116" t="s">
        <v>268</v>
      </c>
      <c r="V3597" s="116" t="s">
        <v>268</v>
      </c>
      <c r="Z3597" s="116">
        <v>0</v>
      </c>
      <c r="AA3597" s="116">
        <v>1</v>
      </c>
      <c r="AB3597" s="116">
        <v>2.64834335051E-3</v>
      </c>
      <c r="AC3597" s="116">
        <v>3.5503733979999998E-4</v>
      </c>
      <c r="AD3597" s="116">
        <v>2.1539915095816999</v>
      </c>
      <c r="AF3597" s="116">
        <v>-1</v>
      </c>
      <c r="AG3597" s="116">
        <v>-1</v>
      </c>
      <c r="AH3597" s="116">
        <v>-1</v>
      </c>
      <c r="AI3597" s="116">
        <v>-1</v>
      </c>
      <c r="AJ3597" s="116">
        <v>0</v>
      </c>
      <c r="AM3597" s="116" t="s">
        <v>319</v>
      </c>
      <c r="AN3597" s="116">
        <v>-1</v>
      </c>
      <c r="AQ3597" s="116">
        <v>781</v>
      </c>
      <c r="AR3597" s="116" t="s">
        <v>347</v>
      </c>
      <c r="AS3597" s="116" t="s">
        <v>348</v>
      </c>
      <c r="AT3597" s="116" t="s">
        <v>268</v>
      </c>
      <c r="AV3597" s="116">
        <v>7.64007493965536</v>
      </c>
      <c r="AW3597" s="116">
        <v>1.7469517999999999E-3</v>
      </c>
    </row>
    <row r="3598" spans="1:49" x14ac:dyDescent="0.25">
      <c r="A3598" s="127">
        <v>190000</v>
      </c>
      <c r="B3598" s="127">
        <v>760000</v>
      </c>
      <c r="C3598" s="127">
        <v>760000</v>
      </c>
      <c r="D3598" s="116" t="s">
        <v>314</v>
      </c>
      <c r="E3598" s="116" t="s">
        <v>315</v>
      </c>
      <c r="F3598" s="116" t="s">
        <v>316</v>
      </c>
      <c r="G3598" s="116" t="s">
        <v>317</v>
      </c>
      <c r="H3598" s="116">
        <v>0.36</v>
      </c>
      <c r="I3598" s="116">
        <v>0.57999999999999996</v>
      </c>
      <c r="J3598" s="116" t="s">
        <v>323</v>
      </c>
      <c r="K3598" s="116">
        <v>4.5498464088499996E-3</v>
      </c>
      <c r="L3598" s="116">
        <v>4100.3843603835103</v>
      </c>
      <c r="M3598" s="116">
        <v>8.7117080073098894</v>
      </c>
      <c r="N3598" s="116">
        <v>1.167892990725</v>
      </c>
      <c r="O3598" s="116">
        <v>3.9636933392070001E-2</v>
      </c>
      <c r="P3598" s="116">
        <v>5.3137337297799996E-3</v>
      </c>
      <c r="Q3598" s="116">
        <v>18.656119057028398</v>
      </c>
      <c r="R3598" s="116">
        <v>1840</v>
      </c>
      <c r="S3598" s="116" t="s">
        <v>341</v>
      </c>
      <c r="T3598" s="116">
        <v>1840</v>
      </c>
      <c r="U3598" s="116" t="s">
        <v>324</v>
      </c>
      <c r="V3598" s="116" t="s">
        <v>323</v>
      </c>
      <c r="Z3598" s="116">
        <v>0</v>
      </c>
      <c r="AA3598" s="116">
        <v>1</v>
      </c>
      <c r="AB3598" s="116">
        <v>3.9636933392070001E-2</v>
      </c>
      <c r="AC3598" s="116">
        <v>5.3137337297799996E-3</v>
      </c>
      <c r="AD3598" s="116">
        <v>23.009429448863401</v>
      </c>
      <c r="AF3598" s="116">
        <v>-1</v>
      </c>
      <c r="AG3598" s="116">
        <v>-1</v>
      </c>
      <c r="AH3598" s="116">
        <v>-1</v>
      </c>
      <c r="AI3598" s="116">
        <v>-1</v>
      </c>
      <c r="AJ3598" s="116">
        <v>0</v>
      </c>
      <c r="AM3598" s="116" t="s">
        <v>319</v>
      </c>
      <c r="AN3598" s="116">
        <v>-1</v>
      </c>
      <c r="AQ3598" s="116">
        <v>781</v>
      </c>
      <c r="AR3598" s="116" t="s">
        <v>347</v>
      </c>
      <c r="AS3598" s="116" t="s">
        <v>348</v>
      </c>
      <c r="AT3598" s="116" t="s">
        <v>268</v>
      </c>
      <c r="AV3598" s="116">
        <v>20.323190559983999</v>
      </c>
      <c r="AW3598" s="116">
        <v>1.86613378E-2</v>
      </c>
    </row>
    <row r="3599" spans="1:49" x14ac:dyDescent="0.25">
      <c r="A3599" s="127">
        <v>190000</v>
      </c>
      <c r="B3599" s="127">
        <v>760000</v>
      </c>
      <c r="C3599" s="127">
        <v>760000</v>
      </c>
      <c r="D3599" s="116" t="s">
        <v>314</v>
      </c>
      <c r="E3599" s="116" t="s">
        <v>315</v>
      </c>
      <c r="F3599" s="116" t="s">
        <v>316</v>
      </c>
      <c r="G3599" s="116" t="s">
        <v>317</v>
      </c>
      <c r="H3599" s="116">
        <v>0.36</v>
      </c>
      <c r="I3599" s="116">
        <v>0.57999999999999996</v>
      </c>
      <c r="J3599" s="116" t="s">
        <v>326</v>
      </c>
      <c r="K3599" s="116">
        <v>2.3493071005699999E-3</v>
      </c>
      <c r="L3599" s="116">
        <v>4100.3843603835103</v>
      </c>
      <c r="M3599" s="116">
        <v>8.7117080073098894</v>
      </c>
      <c r="N3599" s="116">
        <v>1.167892990725</v>
      </c>
      <c r="O3599" s="116">
        <v>2.0466477479680001E-2</v>
      </c>
      <c r="P3599" s="116">
        <v>2.74373929581E-3</v>
      </c>
      <c r="Q3599" s="116">
        <v>9.6330620929233604</v>
      </c>
      <c r="R3599" s="116">
        <v>1840</v>
      </c>
      <c r="S3599" s="116" t="s">
        <v>341</v>
      </c>
      <c r="T3599" s="116">
        <v>1840</v>
      </c>
      <c r="U3599" s="116" t="s">
        <v>342</v>
      </c>
      <c r="V3599" s="116" t="s">
        <v>326</v>
      </c>
      <c r="Z3599" s="116">
        <v>0</v>
      </c>
      <c r="AA3599" s="116">
        <v>1</v>
      </c>
      <c r="AB3599" s="116">
        <v>2.0466477479680001E-2</v>
      </c>
      <c r="AC3599" s="116">
        <v>2.74373929581E-3</v>
      </c>
      <c r="AD3599" s="116">
        <v>9.6330620929243906</v>
      </c>
      <c r="AF3599" s="116">
        <v>-1</v>
      </c>
      <c r="AG3599" s="116">
        <v>-1</v>
      </c>
      <c r="AH3599" s="116">
        <v>-1</v>
      </c>
      <c r="AI3599" s="116">
        <v>-1</v>
      </c>
      <c r="AJ3599" s="116">
        <v>0</v>
      </c>
      <c r="AM3599" s="116" t="s">
        <v>319</v>
      </c>
      <c r="AN3599" s="116">
        <v>-1</v>
      </c>
      <c r="AQ3599" s="116">
        <v>781</v>
      </c>
      <c r="AR3599" s="116" t="s">
        <v>347</v>
      </c>
      <c r="AS3599" s="116" t="s">
        <v>348</v>
      </c>
      <c r="AT3599" s="116" t="s">
        <v>268</v>
      </c>
      <c r="AV3599" s="116">
        <v>54.959235811155096</v>
      </c>
      <c r="AW3599" s="116">
        <v>7.8127023999999996E-3</v>
      </c>
    </row>
    <row r="3600" spans="1:49" x14ac:dyDescent="0.25">
      <c r="A3600" s="127">
        <v>190000</v>
      </c>
      <c r="B3600" s="127">
        <v>760000</v>
      </c>
      <c r="C3600" s="127">
        <v>760000</v>
      </c>
      <c r="D3600" s="116" t="s">
        <v>314</v>
      </c>
      <c r="E3600" s="116" t="s">
        <v>315</v>
      </c>
      <c r="F3600" s="116" t="s">
        <v>316</v>
      </c>
      <c r="G3600" s="116" t="s">
        <v>317</v>
      </c>
      <c r="H3600" s="116">
        <v>0.36</v>
      </c>
      <c r="I3600" s="116">
        <v>0.57999999999999996</v>
      </c>
      <c r="J3600" s="116" t="s">
        <v>323</v>
      </c>
      <c r="K3600" s="116">
        <v>5.7637699558310003E-2</v>
      </c>
      <c r="L3600" s="116">
        <v>4100.3843603835103</v>
      </c>
      <c r="M3600" s="116">
        <v>8.7117080073098894</v>
      </c>
      <c r="N3600" s="116">
        <v>1.167892990725</v>
      </c>
      <c r="O3600" s="116">
        <v>0.50212280876510995</v>
      </c>
      <c r="P3600" s="116">
        <v>6.731466531567E-2</v>
      </c>
      <c r="Q3600" s="116">
        <v>236.336721837406</v>
      </c>
      <c r="R3600" s="116">
        <v>1840</v>
      </c>
      <c r="S3600" s="116" t="s">
        <v>341</v>
      </c>
      <c r="T3600" s="116">
        <v>1840</v>
      </c>
      <c r="U3600" s="116" t="s">
        <v>349</v>
      </c>
      <c r="V3600" s="116" t="s">
        <v>323</v>
      </c>
      <c r="Z3600" s="116">
        <v>0</v>
      </c>
      <c r="AA3600" s="116">
        <v>1</v>
      </c>
      <c r="AB3600" s="116">
        <v>0.50212280876510995</v>
      </c>
      <c r="AC3600" s="116">
        <v>6.731466531567E-2</v>
      </c>
      <c r="AD3600" s="116">
        <v>236.33672183740799</v>
      </c>
      <c r="AF3600" s="116">
        <v>-1</v>
      </c>
      <c r="AG3600" s="116">
        <v>-1</v>
      </c>
      <c r="AH3600" s="116">
        <v>-1</v>
      </c>
      <c r="AI3600" s="116">
        <v>-1</v>
      </c>
      <c r="AJ3600" s="116">
        <v>0</v>
      </c>
      <c r="AM3600" s="116" t="s">
        <v>319</v>
      </c>
      <c r="AN3600" s="116">
        <v>-1</v>
      </c>
      <c r="AQ3600" s="116">
        <v>781</v>
      </c>
      <c r="AR3600" s="116" t="s">
        <v>347</v>
      </c>
      <c r="AS3600" s="116" t="s">
        <v>348</v>
      </c>
      <c r="AT3600" s="116" t="s">
        <v>268</v>
      </c>
      <c r="AV3600" s="116">
        <v>70.388790320470605</v>
      </c>
      <c r="AW3600" s="116">
        <v>0.19167617340000001</v>
      </c>
    </row>
    <row r="3601" spans="1:49" x14ac:dyDescent="0.25">
      <c r="A3601" s="127">
        <v>190000</v>
      </c>
      <c r="B3601" s="127">
        <v>760000</v>
      </c>
      <c r="C3601" s="127">
        <v>760000</v>
      </c>
      <c r="D3601" s="116" t="s">
        <v>314</v>
      </c>
      <c r="E3601" s="116" t="s">
        <v>315</v>
      </c>
      <c r="F3601" s="116" t="s">
        <v>316</v>
      </c>
      <c r="G3601" s="116" t="s">
        <v>317</v>
      </c>
      <c r="H3601" s="116">
        <v>0.36</v>
      </c>
      <c r="I3601" s="116">
        <v>0.57999999999999996</v>
      </c>
      <c r="J3601" s="116" t="s">
        <v>330</v>
      </c>
      <c r="K3601" s="116">
        <v>3.7832979508869997E-2</v>
      </c>
      <c r="L3601" s="116">
        <v>4100.3843603835103</v>
      </c>
      <c r="M3601" s="116">
        <v>8.7117080073098894</v>
      </c>
      <c r="N3601" s="116">
        <v>1.167892990725</v>
      </c>
      <c r="O3601" s="116">
        <v>0.32958987052785998</v>
      </c>
      <c r="P3601" s="116">
        <v>4.418487158665E-2</v>
      </c>
      <c r="Q3601" s="116">
        <v>155.12975748490501</v>
      </c>
      <c r="R3601" s="116">
        <v>1750</v>
      </c>
      <c r="S3601" s="116" t="s">
        <v>321</v>
      </c>
      <c r="T3601" s="116">
        <v>3000</v>
      </c>
      <c r="U3601" s="116" t="s">
        <v>268</v>
      </c>
      <c r="V3601" s="116" t="s">
        <v>268</v>
      </c>
      <c r="Z3601" s="116">
        <v>0</v>
      </c>
      <c r="AA3601" s="116">
        <v>1</v>
      </c>
      <c r="AB3601" s="116">
        <v>0.32958987052785998</v>
      </c>
      <c r="AC3601" s="116">
        <v>4.418487158665E-2</v>
      </c>
      <c r="AD3601" s="116">
        <v>597.05182517913795</v>
      </c>
      <c r="AF3601" s="116">
        <v>-1</v>
      </c>
      <c r="AG3601" s="116">
        <v>-1</v>
      </c>
      <c r="AH3601" s="116">
        <v>-1</v>
      </c>
      <c r="AI3601" s="116">
        <v>-1</v>
      </c>
      <c r="AJ3601" s="116">
        <v>0</v>
      </c>
      <c r="AM3601" s="116" t="s">
        <v>319</v>
      </c>
      <c r="AN3601" s="116">
        <v>-1</v>
      </c>
      <c r="AQ3601" s="116">
        <v>781</v>
      </c>
      <c r="AR3601" s="116" t="s">
        <v>347</v>
      </c>
      <c r="AS3601" s="116" t="s">
        <v>348</v>
      </c>
      <c r="AT3601" s="116" t="s">
        <v>268</v>
      </c>
      <c r="AV3601" s="116">
        <v>75.202143632880606</v>
      </c>
      <c r="AW3601" s="116">
        <v>0.48422694659999999</v>
      </c>
    </row>
    <row r="3602" spans="1:49" x14ac:dyDescent="0.25">
      <c r="A3602" s="127">
        <v>190000</v>
      </c>
      <c r="B3602" s="127">
        <v>760000</v>
      </c>
      <c r="C3602" s="127">
        <v>760000</v>
      </c>
      <c r="D3602" s="116" t="s">
        <v>314</v>
      </c>
      <c r="E3602" s="116" t="s">
        <v>315</v>
      </c>
      <c r="F3602" s="116" t="s">
        <v>316</v>
      </c>
      <c r="G3602" s="116" t="s">
        <v>317</v>
      </c>
      <c r="H3602" s="116">
        <v>0.36</v>
      </c>
      <c r="I3602" s="116">
        <v>0.57999999999999996</v>
      </c>
      <c r="J3602" s="116" t="s">
        <v>326</v>
      </c>
      <c r="K3602" s="116">
        <v>0.34338457083159002</v>
      </c>
      <c r="L3602" s="116">
        <v>4100.3843603835103</v>
      </c>
      <c r="M3602" s="116">
        <v>8.7117080073098894</v>
      </c>
      <c r="N3602" s="116">
        <v>1.167892990725</v>
      </c>
      <c r="O3602" s="116">
        <v>2.9914661153002502</v>
      </c>
      <c r="P3602" s="116">
        <v>0.40103643339733003</v>
      </c>
      <c r="Q3602" s="116">
        <v>1408.0087238348599</v>
      </c>
      <c r="R3602" s="116">
        <v>1750</v>
      </c>
      <c r="S3602" s="116" t="s">
        <v>321</v>
      </c>
      <c r="T3602" s="116">
        <v>1750</v>
      </c>
      <c r="U3602" s="116" t="s">
        <v>342</v>
      </c>
      <c r="V3602" s="116" t="s">
        <v>326</v>
      </c>
      <c r="Z3602" s="116">
        <v>0</v>
      </c>
      <c r="AA3602" s="116">
        <v>1</v>
      </c>
      <c r="AB3602" s="116">
        <v>2.9914661153002502</v>
      </c>
      <c r="AC3602" s="116">
        <v>0.40103643339733003</v>
      </c>
      <c r="AD3602" s="116">
        <v>1664.8821557357301</v>
      </c>
      <c r="AF3602" s="116">
        <v>-1</v>
      </c>
      <c r="AG3602" s="116">
        <v>-1</v>
      </c>
      <c r="AH3602" s="116">
        <v>-1</v>
      </c>
      <c r="AI3602" s="116">
        <v>-1</v>
      </c>
      <c r="AJ3602" s="116">
        <v>0</v>
      </c>
      <c r="AM3602" s="116" t="s">
        <v>319</v>
      </c>
      <c r="AN3602" s="116">
        <v>-1</v>
      </c>
      <c r="AQ3602" s="116">
        <v>781</v>
      </c>
      <c r="AR3602" s="116" t="s">
        <v>347</v>
      </c>
      <c r="AS3602" s="116" t="s">
        <v>348</v>
      </c>
      <c r="AT3602" s="116" t="s">
        <v>268</v>
      </c>
      <c r="AV3602" s="116">
        <v>144.010210689671</v>
      </c>
      <c r="AW3602" s="116">
        <v>1.3502693883000001</v>
      </c>
    </row>
    <row r="3603" spans="1:49" x14ac:dyDescent="0.25">
      <c r="A3603" s="127">
        <v>190000</v>
      </c>
      <c r="B3603" s="127">
        <v>760000</v>
      </c>
      <c r="C3603" s="127">
        <v>760000</v>
      </c>
      <c r="D3603" s="116" t="s">
        <v>314</v>
      </c>
      <c r="E3603" s="116" t="s">
        <v>315</v>
      </c>
      <c r="F3603" s="116" t="s">
        <v>316</v>
      </c>
      <c r="G3603" s="116" t="s">
        <v>317</v>
      </c>
      <c r="H3603" s="116">
        <v>0.36</v>
      </c>
      <c r="I3603" s="116">
        <v>0.57999999999999996</v>
      </c>
      <c r="J3603" s="116" t="s">
        <v>326</v>
      </c>
      <c r="K3603" s="116">
        <v>0.13196465454872999</v>
      </c>
      <c r="L3603" s="116">
        <v>4089.3839212205598</v>
      </c>
      <c r="M3603" s="116">
        <v>8.4564127338989703</v>
      </c>
      <c r="N3603" s="116">
        <v>1.15200573260823</v>
      </c>
      <c r="O3603" s="116">
        <v>1.1159475851505101</v>
      </c>
      <c r="P3603" s="116">
        <v>0.15202403854179999</v>
      </c>
      <c r="Q3603" s="116">
        <v>539.65413648102697</v>
      </c>
      <c r="R3603" s="116">
        <v>1840</v>
      </c>
      <c r="S3603" s="116" t="s">
        <v>341</v>
      </c>
      <c r="T3603" s="116">
        <v>1840</v>
      </c>
      <c r="U3603" s="116" t="s">
        <v>342</v>
      </c>
      <c r="V3603" s="116" t="s">
        <v>326</v>
      </c>
      <c r="Z3603" s="116">
        <v>0</v>
      </c>
      <c r="AA3603" s="116">
        <v>1</v>
      </c>
      <c r="AB3603" s="116">
        <v>1.1159475851505101</v>
      </c>
      <c r="AC3603" s="116">
        <v>0.15202403854179999</v>
      </c>
      <c r="AD3603" s="116">
        <v>539.65413648102697</v>
      </c>
      <c r="AF3603" s="116">
        <v>-1</v>
      </c>
      <c r="AG3603" s="116">
        <v>-1</v>
      </c>
      <c r="AH3603" s="116">
        <v>-1</v>
      </c>
      <c r="AI3603" s="116">
        <v>-1</v>
      </c>
      <c r="AJ3603" s="116">
        <v>0</v>
      </c>
      <c r="AM3603" s="116" t="s">
        <v>319</v>
      </c>
      <c r="AN3603" s="116">
        <v>-1</v>
      </c>
      <c r="AQ3603" s="116">
        <v>781</v>
      </c>
      <c r="AR3603" s="116" t="s">
        <v>347</v>
      </c>
      <c r="AS3603" s="116" t="s">
        <v>348</v>
      </c>
      <c r="AT3603" s="116" t="s">
        <v>268</v>
      </c>
      <c r="AV3603" s="116">
        <v>168.799035011651</v>
      </c>
      <c r="AW3603" s="116">
        <v>0.4376756987</v>
      </c>
    </row>
    <row r="3604" spans="1:49" x14ac:dyDescent="0.25">
      <c r="A3604" s="127">
        <v>190000</v>
      </c>
      <c r="B3604" s="127">
        <v>760000</v>
      </c>
      <c r="C3604" s="127">
        <v>760000</v>
      </c>
      <c r="D3604" s="116" t="s">
        <v>314</v>
      </c>
      <c r="E3604" s="116" t="s">
        <v>315</v>
      </c>
      <c r="F3604" s="116" t="s">
        <v>316</v>
      </c>
      <c r="G3604" s="116" t="s">
        <v>317</v>
      </c>
      <c r="H3604" s="116">
        <v>0.36</v>
      </c>
      <c r="I3604" s="116">
        <v>0.57999999999999996</v>
      </c>
      <c r="J3604" s="116" t="s">
        <v>323</v>
      </c>
      <c r="K3604" s="116">
        <v>0.19399054673782001</v>
      </c>
      <c r="L3604" s="116">
        <v>4089.3839212205598</v>
      </c>
      <c r="M3604" s="116">
        <v>8.4564127338989703</v>
      </c>
      <c r="N3604" s="116">
        <v>1.15200573260823</v>
      </c>
      <c r="O3604" s="116">
        <v>1.6404641296897799</v>
      </c>
      <c r="P3604" s="116">
        <v>0.22347822191378</v>
      </c>
      <c r="Q3604" s="116">
        <v>793.30182269845602</v>
      </c>
      <c r="R3604" s="116">
        <v>1840</v>
      </c>
      <c r="S3604" s="116" t="s">
        <v>341</v>
      </c>
      <c r="T3604" s="116">
        <v>1840</v>
      </c>
      <c r="U3604" s="116" t="s">
        <v>349</v>
      </c>
      <c r="V3604" s="116" t="s">
        <v>323</v>
      </c>
      <c r="Z3604" s="116">
        <v>0</v>
      </c>
      <c r="AA3604" s="116">
        <v>1</v>
      </c>
      <c r="AB3604" s="116">
        <v>1.6404641296897799</v>
      </c>
      <c r="AC3604" s="116">
        <v>0.22347822191378</v>
      </c>
      <c r="AD3604" s="116">
        <v>793.30182269845602</v>
      </c>
      <c r="AF3604" s="116">
        <v>-1</v>
      </c>
      <c r="AG3604" s="116">
        <v>-1</v>
      </c>
      <c r="AH3604" s="116">
        <v>-1</v>
      </c>
      <c r="AI3604" s="116">
        <v>-1</v>
      </c>
      <c r="AJ3604" s="116">
        <v>0</v>
      </c>
      <c r="AM3604" s="116" t="s">
        <v>319</v>
      </c>
      <c r="AN3604" s="116">
        <v>-1</v>
      </c>
      <c r="AQ3604" s="116">
        <v>781</v>
      </c>
      <c r="AR3604" s="116" t="s">
        <v>347</v>
      </c>
      <c r="AS3604" s="116" t="s">
        <v>348</v>
      </c>
      <c r="AT3604" s="116" t="s">
        <v>268</v>
      </c>
      <c r="AV3604" s="116">
        <v>138.66401023784499</v>
      </c>
      <c r="AW3604" s="116">
        <v>0.64339158370000005</v>
      </c>
    </row>
    <row r="3605" spans="1:49" x14ac:dyDescent="0.25">
      <c r="A3605" s="127">
        <v>190000</v>
      </c>
      <c r="B3605" s="127">
        <v>760000</v>
      </c>
      <c r="C3605" s="127">
        <v>760000</v>
      </c>
      <c r="D3605" s="116" t="s">
        <v>314</v>
      </c>
      <c r="E3605" s="116" t="s">
        <v>315</v>
      </c>
      <c r="F3605" s="116" t="s">
        <v>316</v>
      </c>
      <c r="G3605" s="116" t="s">
        <v>317</v>
      </c>
      <c r="H3605" s="116">
        <v>0.36</v>
      </c>
      <c r="I3605" s="116">
        <v>0.57999999999999996</v>
      </c>
      <c r="J3605" s="116" t="s">
        <v>326</v>
      </c>
      <c r="K3605" s="116">
        <v>0.29180822969337</v>
      </c>
      <c r="L3605" s="116">
        <v>4089.3839212205598</v>
      </c>
      <c r="M3605" s="116">
        <v>8.4564127338989703</v>
      </c>
      <c r="N3605" s="116">
        <v>1.15200573260823</v>
      </c>
      <c r="O3605" s="116">
        <v>2.4676508294355401</v>
      </c>
      <c r="P3605" s="116">
        <v>0.33616475342902002</v>
      </c>
      <c r="Q3605" s="116">
        <v>1193.3158825879</v>
      </c>
      <c r="R3605" s="116">
        <v>1750</v>
      </c>
      <c r="S3605" s="116" t="s">
        <v>321</v>
      </c>
      <c r="T3605" s="116">
        <v>1750</v>
      </c>
      <c r="U3605" s="116" t="s">
        <v>342</v>
      </c>
      <c r="V3605" s="116" t="s">
        <v>326</v>
      </c>
      <c r="Z3605" s="116">
        <v>0</v>
      </c>
      <c r="AA3605" s="116">
        <v>1</v>
      </c>
      <c r="AB3605" s="116">
        <v>2.4676508294355401</v>
      </c>
      <c r="AC3605" s="116">
        <v>0.33616475342902002</v>
      </c>
      <c r="AD3605" s="116">
        <v>1193.3158825879</v>
      </c>
      <c r="AF3605" s="116">
        <v>-1</v>
      </c>
      <c r="AG3605" s="116">
        <v>-1</v>
      </c>
      <c r="AH3605" s="116">
        <v>-1</v>
      </c>
      <c r="AI3605" s="116">
        <v>-1</v>
      </c>
      <c r="AJ3605" s="116">
        <v>0</v>
      </c>
      <c r="AM3605" s="116" t="s">
        <v>319</v>
      </c>
      <c r="AN3605" s="116">
        <v>-1</v>
      </c>
      <c r="AQ3605" s="116">
        <v>781</v>
      </c>
      <c r="AR3605" s="116" t="s">
        <v>347</v>
      </c>
      <c r="AS3605" s="116" t="s">
        <v>348</v>
      </c>
      <c r="AT3605" s="116" t="s">
        <v>268</v>
      </c>
      <c r="AV3605" s="116">
        <v>141.986380613275</v>
      </c>
      <c r="AW3605" s="116">
        <v>0.96781498990000003</v>
      </c>
    </row>
    <row r="3606" spans="1:49" x14ac:dyDescent="0.25">
      <c r="A3606" s="127">
        <v>190000</v>
      </c>
      <c r="B3606" s="127">
        <v>770000</v>
      </c>
      <c r="C3606" s="127">
        <v>770000</v>
      </c>
      <c r="D3606" s="116" t="s">
        <v>314</v>
      </c>
      <c r="E3606" s="116" t="s">
        <v>315</v>
      </c>
      <c r="F3606" s="116" t="s">
        <v>316</v>
      </c>
      <c r="G3606" s="116" t="s">
        <v>317</v>
      </c>
      <c r="H3606" s="116">
        <v>0.36</v>
      </c>
      <c r="I3606" s="116">
        <v>0.57999999999999996</v>
      </c>
      <c r="J3606" s="116" t="s">
        <v>323</v>
      </c>
      <c r="K3606" s="116">
        <v>0.16387441481987999</v>
      </c>
      <c r="L3606" s="116">
        <v>4066.1352720478499</v>
      </c>
      <c r="M3606" s="116">
        <v>8.3966907610970694</v>
      </c>
      <c r="N3606" s="116">
        <v>1.1460622779554499</v>
      </c>
      <c r="O3606" s="116">
        <v>1.3760027848982801</v>
      </c>
      <c r="P3606" s="116">
        <v>0.18781028514709</v>
      </c>
      <c r="Q3606" s="116">
        <v>666.33553828531899</v>
      </c>
      <c r="R3606" s="116">
        <v>1840</v>
      </c>
      <c r="S3606" s="116" t="s">
        <v>341</v>
      </c>
      <c r="T3606" s="116">
        <v>1840</v>
      </c>
      <c r="U3606" s="116" t="s">
        <v>324</v>
      </c>
      <c r="V3606" s="116" t="s">
        <v>323</v>
      </c>
      <c r="Z3606" s="116">
        <v>0</v>
      </c>
      <c r="AA3606" s="116">
        <v>1</v>
      </c>
      <c r="AB3606" s="116">
        <v>1.3760027848982801</v>
      </c>
      <c r="AC3606" s="116">
        <v>0.18781028514709</v>
      </c>
      <c r="AD3606" s="116">
        <v>1544.3244185513699</v>
      </c>
      <c r="AF3606" s="116">
        <v>-1</v>
      </c>
      <c r="AG3606" s="116">
        <v>-1</v>
      </c>
      <c r="AH3606" s="116">
        <v>-1</v>
      </c>
      <c r="AI3606" s="116">
        <v>-1</v>
      </c>
      <c r="AJ3606" s="116">
        <v>0</v>
      </c>
      <c r="AM3606" s="116" t="s">
        <v>319</v>
      </c>
      <c r="AN3606" s="116">
        <v>-1</v>
      </c>
      <c r="AQ3606" s="116">
        <v>781</v>
      </c>
      <c r="AR3606" s="116" t="s">
        <v>347</v>
      </c>
      <c r="AS3606" s="116" t="s">
        <v>348</v>
      </c>
      <c r="AT3606" s="116" t="s">
        <v>268</v>
      </c>
      <c r="AV3606" s="116">
        <v>137.17580310244</v>
      </c>
      <c r="AW3606" s="116">
        <v>1.2524934457000001</v>
      </c>
    </row>
    <row r="3607" spans="1:49" x14ac:dyDescent="0.25">
      <c r="A3607" s="127">
        <v>190000</v>
      </c>
      <c r="B3607" s="127">
        <v>770000</v>
      </c>
      <c r="C3607" s="127">
        <v>770000</v>
      </c>
      <c r="D3607" s="116" t="s">
        <v>314</v>
      </c>
      <c r="E3607" s="116" t="s">
        <v>315</v>
      </c>
      <c r="F3607" s="116" t="s">
        <v>316</v>
      </c>
      <c r="G3607" s="116" t="s">
        <v>317</v>
      </c>
      <c r="H3607" s="116">
        <v>0.36</v>
      </c>
      <c r="I3607" s="116">
        <v>0.57999999999999996</v>
      </c>
      <c r="J3607" s="116" t="s">
        <v>323</v>
      </c>
      <c r="K3607" s="116">
        <v>7.8467853120520001E-2</v>
      </c>
      <c r="L3607" s="116">
        <v>4066.1352720478499</v>
      </c>
      <c r="M3607" s="116">
        <v>8.3966907610970694</v>
      </c>
      <c r="N3607" s="116">
        <v>1.1460622779554499</v>
      </c>
      <c r="O3607" s="116">
        <v>0.65887029734024005</v>
      </c>
      <c r="P3607" s="116">
        <v>8.9929046493579995E-2</v>
      </c>
      <c r="Q3607" s="116">
        <v>319.06090529524101</v>
      </c>
      <c r="R3607" s="116">
        <v>1840</v>
      </c>
      <c r="S3607" s="116" t="s">
        <v>341</v>
      </c>
      <c r="T3607" s="116">
        <v>1840</v>
      </c>
      <c r="U3607" s="116" t="s">
        <v>349</v>
      </c>
      <c r="V3607" s="116" t="s">
        <v>323</v>
      </c>
      <c r="Z3607" s="116">
        <v>0</v>
      </c>
      <c r="AA3607" s="116">
        <v>1</v>
      </c>
      <c r="AB3607" s="116">
        <v>0.65887029734024005</v>
      </c>
      <c r="AC3607" s="116">
        <v>8.9929046493579995E-2</v>
      </c>
      <c r="AD3607" s="116">
        <v>319.06090529524198</v>
      </c>
      <c r="AF3607" s="116">
        <v>-1</v>
      </c>
      <c r="AG3607" s="116">
        <v>-1</v>
      </c>
      <c r="AH3607" s="116">
        <v>-1</v>
      </c>
      <c r="AI3607" s="116">
        <v>-1</v>
      </c>
      <c r="AJ3607" s="116">
        <v>0</v>
      </c>
      <c r="AM3607" s="116" t="s">
        <v>319</v>
      </c>
      <c r="AN3607" s="116">
        <v>-1</v>
      </c>
      <c r="AQ3607" s="116">
        <v>781</v>
      </c>
      <c r="AR3607" s="116" t="s">
        <v>347</v>
      </c>
      <c r="AS3607" s="116" t="s">
        <v>348</v>
      </c>
      <c r="AT3607" s="116" t="s">
        <v>268</v>
      </c>
      <c r="AV3607" s="116">
        <v>79.181054412184494</v>
      </c>
      <c r="AW3607" s="116">
        <v>0.25876796860000001</v>
      </c>
    </row>
    <row r="3608" spans="1:49" x14ac:dyDescent="0.25">
      <c r="A3608" s="127">
        <v>190000</v>
      </c>
      <c r="B3608" s="127">
        <v>770000</v>
      </c>
      <c r="C3608" s="127">
        <v>770000</v>
      </c>
      <c r="D3608" s="116" t="s">
        <v>314</v>
      </c>
      <c r="E3608" s="116" t="s">
        <v>315</v>
      </c>
      <c r="F3608" s="116" t="s">
        <v>316</v>
      </c>
      <c r="G3608" s="116" t="s">
        <v>317</v>
      </c>
      <c r="H3608" s="116">
        <v>0.36</v>
      </c>
      <c r="I3608" s="116">
        <v>0.57999999999999996</v>
      </c>
      <c r="J3608" s="116" t="s">
        <v>323</v>
      </c>
      <c r="K3608" s="116">
        <v>1.4445131966700001E-3</v>
      </c>
      <c r="L3608" s="116">
        <v>4066.1352720478499</v>
      </c>
      <c r="M3608" s="116">
        <v>8.3966907610970694</v>
      </c>
      <c r="N3608" s="116">
        <v>1.1460622779554499</v>
      </c>
      <c r="O3608" s="116">
        <v>1.212913061277E-2</v>
      </c>
      <c r="P3608" s="116">
        <v>1.65550208471E-3</v>
      </c>
      <c r="Q3608" s="116">
        <v>5.87358605992255</v>
      </c>
      <c r="R3608" s="116">
        <v>6120</v>
      </c>
      <c r="S3608" s="116" t="s">
        <v>350</v>
      </c>
      <c r="T3608" s="116">
        <v>6120</v>
      </c>
      <c r="U3608" s="116" t="s">
        <v>324</v>
      </c>
      <c r="V3608" s="116" t="s">
        <v>323</v>
      </c>
      <c r="Y3608" s="116" t="s">
        <v>330</v>
      </c>
      <c r="Z3608" s="116">
        <v>0</v>
      </c>
      <c r="AA3608" s="116">
        <v>1</v>
      </c>
      <c r="AB3608" s="116">
        <v>1.212913061277E-2</v>
      </c>
      <c r="AC3608" s="116">
        <v>1.65550208471E-3</v>
      </c>
      <c r="AD3608" s="116">
        <v>30.5795875423991</v>
      </c>
      <c r="AF3608" s="116">
        <v>-1</v>
      </c>
      <c r="AG3608" s="116">
        <v>-1</v>
      </c>
      <c r="AH3608" s="116">
        <v>-1</v>
      </c>
      <c r="AI3608" s="116">
        <v>-1</v>
      </c>
      <c r="AJ3608" s="116">
        <v>0</v>
      </c>
      <c r="AM3608" s="116" t="s">
        <v>319</v>
      </c>
      <c r="AN3608" s="116">
        <v>-1</v>
      </c>
      <c r="AQ3608" s="116">
        <v>781</v>
      </c>
      <c r="AR3608" s="116" t="s">
        <v>347</v>
      </c>
      <c r="AS3608" s="116" t="s">
        <v>348</v>
      </c>
      <c r="AT3608" s="116" t="s">
        <v>268</v>
      </c>
      <c r="AV3608" s="116">
        <v>35.8888597138005</v>
      </c>
      <c r="AW3608" s="116">
        <v>2.48009631E-2</v>
      </c>
    </row>
    <row r="3609" spans="1:49" x14ac:dyDescent="0.25">
      <c r="A3609" s="127">
        <v>190000</v>
      </c>
      <c r="B3609" s="127">
        <v>770000</v>
      </c>
      <c r="C3609" s="127">
        <v>770000</v>
      </c>
      <c r="D3609" s="116" t="s">
        <v>314</v>
      </c>
      <c r="E3609" s="116" t="s">
        <v>315</v>
      </c>
      <c r="F3609" s="116" t="s">
        <v>316</v>
      </c>
      <c r="G3609" s="116" t="s">
        <v>317</v>
      </c>
      <c r="H3609" s="116">
        <v>0.36</v>
      </c>
      <c r="I3609" s="116">
        <v>0.57999999999999996</v>
      </c>
      <c r="J3609" s="116" t="s">
        <v>323</v>
      </c>
      <c r="K3609" s="116">
        <v>4.3793528209199999E-3</v>
      </c>
      <c r="L3609" s="116">
        <v>4066.1352720478499</v>
      </c>
      <c r="M3609" s="116">
        <v>8.3966907610970694</v>
      </c>
      <c r="N3609" s="116">
        <v>1.1460622779554499</v>
      </c>
      <c r="O3609" s="116">
        <v>3.6772071371069998E-2</v>
      </c>
      <c r="P3609" s="116">
        <v>5.0190110699199998E-3</v>
      </c>
      <c r="Q3609" s="116">
        <v>17.807040973917601</v>
      </c>
      <c r="R3609" s="116">
        <v>1750</v>
      </c>
      <c r="S3609" s="116" t="s">
        <v>321</v>
      </c>
      <c r="T3609" s="116">
        <v>3000</v>
      </c>
      <c r="U3609" s="116" t="s">
        <v>324</v>
      </c>
      <c r="V3609" s="116" t="s">
        <v>323</v>
      </c>
      <c r="Z3609" s="116">
        <v>0</v>
      </c>
      <c r="AA3609" s="116">
        <v>1</v>
      </c>
      <c r="AB3609" s="116">
        <v>3.6772071371069998E-2</v>
      </c>
      <c r="AC3609" s="116">
        <v>5.0190110699199998E-3</v>
      </c>
      <c r="AD3609" s="116">
        <v>573.48544384391198</v>
      </c>
      <c r="AF3609" s="116">
        <v>-1</v>
      </c>
      <c r="AG3609" s="116">
        <v>-1</v>
      </c>
      <c r="AH3609" s="116">
        <v>-1</v>
      </c>
      <c r="AI3609" s="116">
        <v>-1</v>
      </c>
      <c r="AJ3609" s="116">
        <v>0</v>
      </c>
      <c r="AM3609" s="116" t="s">
        <v>319</v>
      </c>
      <c r="AN3609" s="116">
        <v>-1</v>
      </c>
      <c r="AQ3609" s="116">
        <v>781</v>
      </c>
      <c r="AR3609" s="116" t="s">
        <v>347</v>
      </c>
      <c r="AS3609" s="116" t="s">
        <v>348</v>
      </c>
      <c r="AT3609" s="116" t="s">
        <v>268</v>
      </c>
      <c r="AV3609" s="116">
        <v>36.794895272104199</v>
      </c>
      <c r="AW3609" s="116">
        <v>0.46511390419999998</v>
      </c>
    </row>
    <row r="3610" spans="1:49" x14ac:dyDescent="0.25">
      <c r="A3610" s="127">
        <v>190000</v>
      </c>
      <c r="B3610" s="127">
        <v>780000</v>
      </c>
      <c r="C3610" s="127">
        <v>790000</v>
      </c>
      <c r="D3610" s="116" t="s">
        <v>314</v>
      </c>
      <c r="E3610" s="116" t="s">
        <v>315</v>
      </c>
      <c r="F3610" s="116" t="s">
        <v>316</v>
      </c>
      <c r="G3610" s="116" t="s">
        <v>317</v>
      </c>
      <c r="H3610" s="116">
        <v>0.36</v>
      </c>
      <c r="I3610" s="116">
        <v>0.57999999999999996</v>
      </c>
      <c r="J3610" s="116" t="s">
        <v>330</v>
      </c>
      <c r="K3610" s="116">
        <v>0.10444731042737</v>
      </c>
      <c r="L3610" s="116">
        <v>81.2228950089969</v>
      </c>
      <c r="M3610" s="116">
        <v>0.16979590383757001</v>
      </c>
      <c r="N3610" s="116">
        <v>2.3862409279149999E-2</v>
      </c>
      <c r="O3610" s="116">
        <v>1.7734725477419999E-2</v>
      </c>
      <c r="P3610" s="116">
        <v>2.4923644695200001E-3</v>
      </c>
      <c r="Q3610" s="116">
        <v>8.4835129288145392</v>
      </c>
      <c r="R3610" s="116">
        <v>5410</v>
      </c>
      <c r="S3610" s="116" t="s">
        <v>339</v>
      </c>
      <c r="T3610" s="116">
        <v>5410</v>
      </c>
      <c r="U3610" s="116" t="s">
        <v>268</v>
      </c>
      <c r="V3610" s="116" t="s">
        <v>268</v>
      </c>
      <c r="Y3610" s="116" t="s">
        <v>330</v>
      </c>
      <c r="Z3610" s="116">
        <v>0</v>
      </c>
      <c r="AA3610" s="116">
        <v>1</v>
      </c>
      <c r="AB3610" s="116">
        <v>1.7734725477419999E-2</v>
      </c>
      <c r="AC3610" s="116">
        <v>2.4923644695200001E-3</v>
      </c>
      <c r="AD3610" s="116">
        <v>45.894811510158902</v>
      </c>
      <c r="AF3610" s="116">
        <v>-1</v>
      </c>
      <c r="AG3610" s="116">
        <v>-1</v>
      </c>
      <c r="AH3610" s="116">
        <v>-1</v>
      </c>
      <c r="AI3610" s="116">
        <v>-1</v>
      </c>
      <c r="AJ3610" s="116">
        <v>0</v>
      </c>
      <c r="AM3610" s="116" t="s">
        <v>319</v>
      </c>
      <c r="AN3610" s="116">
        <v>-1</v>
      </c>
      <c r="AQ3610" s="116">
        <v>781</v>
      </c>
      <c r="AR3610" s="116" t="s">
        <v>347</v>
      </c>
      <c r="AS3610" s="116" t="s">
        <v>348</v>
      </c>
      <c r="AT3610" s="116" t="s">
        <v>268</v>
      </c>
      <c r="AV3610" s="116">
        <v>105.683936655644</v>
      </c>
      <c r="AW3610" s="116">
        <v>3.7222069400000002E-2</v>
      </c>
    </row>
    <row r="3611" spans="1:49" x14ac:dyDescent="0.25">
      <c r="A3611" s="127">
        <v>190000</v>
      </c>
      <c r="B3611" s="127">
        <v>780000</v>
      </c>
      <c r="C3611" s="127">
        <v>790000</v>
      </c>
      <c r="D3611" s="116" t="s">
        <v>314</v>
      </c>
      <c r="E3611" s="116" t="s">
        <v>315</v>
      </c>
      <c r="F3611" s="116" t="s">
        <v>316</v>
      </c>
      <c r="G3611" s="116" t="s">
        <v>317</v>
      </c>
      <c r="H3611" s="116">
        <v>0.36</v>
      </c>
      <c r="I3611" s="116">
        <v>0.57999999999999996</v>
      </c>
      <c r="J3611" s="116" t="s">
        <v>330</v>
      </c>
      <c r="K3611" s="116">
        <v>1.53523440081E-2</v>
      </c>
      <c r="L3611" s="116">
        <v>81.2228950089969</v>
      </c>
      <c r="M3611" s="116">
        <v>0.16979590383757001</v>
      </c>
      <c r="N3611" s="116">
        <v>2.3862409279149999E-2</v>
      </c>
      <c r="O3611" s="116">
        <v>2.60676512688E-3</v>
      </c>
      <c r="P3611" s="116">
        <v>3.6634391611000002E-4</v>
      </c>
      <c r="Q3611" s="116">
        <v>1.24696182551239</v>
      </c>
      <c r="R3611" s="116">
        <v>5410</v>
      </c>
      <c r="S3611" s="116" t="s">
        <v>339</v>
      </c>
      <c r="T3611" s="116">
        <v>5410</v>
      </c>
      <c r="U3611" s="116" t="s">
        <v>342</v>
      </c>
      <c r="V3611" s="116" t="s">
        <v>326</v>
      </c>
      <c r="Y3611" s="116" t="s">
        <v>330</v>
      </c>
      <c r="Z3611" s="116">
        <v>0</v>
      </c>
      <c r="AA3611" s="116">
        <v>1</v>
      </c>
      <c r="AB3611" s="116">
        <v>2.60676512688E-3</v>
      </c>
      <c r="AC3611" s="116">
        <v>3.6634391611000002E-4</v>
      </c>
      <c r="AD3611" s="116">
        <v>1.5938850853842099</v>
      </c>
      <c r="AF3611" s="116">
        <v>-1</v>
      </c>
      <c r="AG3611" s="116">
        <v>-1</v>
      </c>
      <c r="AH3611" s="116">
        <v>-1</v>
      </c>
      <c r="AI3611" s="116">
        <v>-1</v>
      </c>
      <c r="AJ3611" s="116">
        <v>0</v>
      </c>
      <c r="AM3611" s="116" t="s">
        <v>319</v>
      </c>
      <c r="AN3611" s="116">
        <v>-1</v>
      </c>
      <c r="AQ3611" s="116">
        <v>781</v>
      </c>
      <c r="AR3611" s="116" t="s">
        <v>347</v>
      </c>
      <c r="AS3611" s="116" t="s">
        <v>348</v>
      </c>
      <c r="AT3611" s="116" t="s">
        <v>268</v>
      </c>
      <c r="AV3611" s="116">
        <v>93.583151747697599</v>
      </c>
      <c r="AW3611" s="116">
        <v>1.2926885999999999E-3</v>
      </c>
    </row>
    <row r="3612" spans="1:49" x14ac:dyDescent="0.25">
      <c r="A3612" s="127">
        <v>190000</v>
      </c>
      <c r="B3612" s="127">
        <v>780000</v>
      </c>
      <c r="C3612" s="127">
        <v>790000</v>
      </c>
      <c r="D3612" s="116" t="s">
        <v>314</v>
      </c>
      <c r="E3612" s="116" t="s">
        <v>315</v>
      </c>
      <c r="F3612" s="116" t="s">
        <v>316</v>
      </c>
      <c r="G3612" s="116" t="s">
        <v>317</v>
      </c>
      <c r="H3612" s="116">
        <v>0.36</v>
      </c>
      <c r="I3612" s="116">
        <v>0.57999999999999996</v>
      </c>
      <c r="J3612" s="116" t="s">
        <v>326</v>
      </c>
      <c r="K3612" s="116">
        <v>3.3027666510300001E-2</v>
      </c>
      <c r="L3612" s="116">
        <v>81.2228950089969</v>
      </c>
      <c r="M3612" s="116">
        <v>0.16979590383757001</v>
      </c>
      <c r="N3612" s="116">
        <v>2.3862409279149999E-2</v>
      </c>
      <c r="O3612" s="116">
        <v>5.6079624867599997E-3</v>
      </c>
      <c r="P3612" s="116">
        <v>7.8811969579999997E-4</v>
      </c>
      <c r="Q3612" s="116">
        <v>2.6826026893583399</v>
      </c>
      <c r="R3612" s="116">
        <v>1840</v>
      </c>
      <c r="S3612" s="116" t="s">
        <v>341</v>
      </c>
      <c r="T3612" s="116">
        <v>1840</v>
      </c>
      <c r="U3612" s="116" t="s">
        <v>342</v>
      </c>
      <c r="V3612" s="116" t="s">
        <v>326</v>
      </c>
      <c r="Z3612" s="116">
        <v>0</v>
      </c>
      <c r="AA3612" s="116">
        <v>1</v>
      </c>
      <c r="AB3612" s="116">
        <v>5.6079624867599997E-3</v>
      </c>
      <c r="AC3612" s="116">
        <v>7.8811969579999997E-4</v>
      </c>
      <c r="AD3612" s="116">
        <v>2.68783953651343</v>
      </c>
      <c r="AF3612" s="116">
        <v>-1</v>
      </c>
      <c r="AG3612" s="116">
        <v>-1</v>
      </c>
      <c r="AH3612" s="116">
        <v>-1</v>
      </c>
      <c r="AI3612" s="116">
        <v>-1</v>
      </c>
      <c r="AJ3612" s="116">
        <v>0</v>
      </c>
      <c r="AM3612" s="116" t="s">
        <v>319</v>
      </c>
      <c r="AN3612" s="116">
        <v>-1</v>
      </c>
      <c r="AQ3612" s="116">
        <v>781</v>
      </c>
      <c r="AR3612" s="116" t="s">
        <v>347</v>
      </c>
      <c r="AS3612" s="116" t="s">
        <v>348</v>
      </c>
      <c r="AT3612" s="116" t="s">
        <v>268</v>
      </c>
      <c r="AV3612" s="116">
        <v>93.305299639685899</v>
      </c>
      <c r="AW3612" s="116">
        <v>2.1799185E-3</v>
      </c>
    </row>
    <row r="3613" spans="1:49" x14ac:dyDescent="0.25">
      <c r="A3613" s="127">
        <v>190000</v>
      </c>
      <c r="B3613" s="127">
        <v>790000</v>
      </c>
      <c r="C3613" s="127">
        <v>790000</v>
      </c>
      <c r="D3613" s="116" t="s">
        <v>314</v>
      </c>
      <c r="E3613" s="116" t="s">
        <v>315</v>
      </c>
      <c r="F3613" s="116" t="s">
        <v>316</v>
      </c>
      <c r="G3613" s="116" t="s">
        <v>317</v>
      </c>
      <c r="H3613" s="116">
        <v>0.36</v>
      </c>
      <c r="I3613" s="116">
        <v>0.57999999999999996</v>
      </c>
      <c r="J3613" s="116" t="s">
        <v>330</v>
      </c>
      <c r="K3613" s="116">
        <v>3.902622971631E-2</v>
      </c>
      <c r="L3613" s="116">
        <v>3649.86058490902</v>
      </c>
      <c r="M3613" s="116">
        <v>7.4973651003923001</v>
      </c>
      <c r="N3613" s="116">
        <v>1.00610629309525</v>
      </c>
      <c r="O3613" s="116">
        <v>0.29259389267496999</v>
      </c>
      <c r="P3613" s="116">
        <v>3.9264535313360001E-2</v>
      </c>
      <c r="Q3613" s="116">
        <v>142.440297619175</v>
      </c>
      <c r="R3613" s="116">
        <v>6120</v>
      </c>
      <c r="S3613" s="116" t="s">
        <v>350</v>
      </c>
      <c r="T3613" s="116">
        <v>6120</v>
      </c>
      <c r="U3613" s="116" t="s">
        <v>342</v>
      </c>
      <c r="V3613" s="116" t="s">
        <v>326</v>
      </c>
      <c r="Y3613" s="116" t="s">
        <v>330</v>
      </c>
      <c r="Z3613" s="116">
        <v>0</v>
      </c>
      <c r="AA3613" s="116">
        <v>1</v>
      </c>
      <c r="AB3613" s="116">
        <v>0.29259389267496999</v>
      </c>
      <c r="AC3613" s="116">
        <v>3.9264535313360001E-2</v>
      </c>
      <c r="AD3613" s="116">
        <v>185.281868699516</v>
      </c>
      <c r="AF3613" s="116">
        <v>-1</v>
      </c>
      <c r="AG3613" s="116">
        <v>-1</v>
      </c>
      <c r="AH3613" s="116">
        <v>-1</v>
      </c>
      <c r="AI3613" s="116">
        <v>-1</v>
      </c>
      <c r="AJ3613" s="116">
        <v>0</v>
      </c>
      <c r="AM3613" s="116" t="s">
        <v>319</v>
      </c>
      <c r="AN3613" s="116">
        <v>-1</v>
      </c>
      <c r="AQ3613" s="116">
        <v>781</v>
      </c>
      <c r="AR3613" s="116" t="s">
        <v>347</v>
      </c>
      <c r="AS3613" s="116" t="s">
        <v>348</v>
      </c>
      <c r="AT3613" s="116" t="s">
        <v>268</v>
      </c>
      <c r="AV3613" s="116">
        <v>65.962524439644298</v>
      </c>
      <c r="AW3613" s="116">
        <v>0.1502691555</v>
      </c>
    </row>
    <row r="3614" spans="1:49" x14ac:dyDescent="0.25">
      <c r="A3614" s="127">
        <v>190000</v>
      </c>
      <c r="B3614" s="127">
        <v>790000</v>
      </c>
      <c r="C3614" s="127">
        <v>790000</v>
      </c>
      <c r="D3614" s="116" t="s">
        <v>314</v>
      </c>
      <c r="E3614" s="116" t="s">
        <v>315</v>
      </c>
      <c r="F3614" s="116" t="s">
        <v>316</v>
      </c>
      <c r="G3614" s="116" t="s">
        <v>317</v>
      </c>
      <c r="H3614" s="116">
        <v>0.36</v>
      </c>
      <c r="I3614" s="116">
        <v>0.57999999999999996</v>
      </c>
      <c r="J3614" s="116" t="s">
        <v>268</v>
      </c>
      <c r="K3614" s="116">
        <v>1.13613132977E-3</v>
      </c>
      <c r="L3614" s="116">
        <v>3649.86058490902</v>
      </c>
      <c r="M3614" s="116">
        <v>7.4973651003923001</v>
      </c>
      <c r="N3614" s="116">
        <v>1.00610629309525</v>
      </c>
      <c r="O3614" s="116">
        <v>8.5179913812900004E-3</v>
      </c>
      <c r="P3614" s="116">
        <v>1.1430688806599999E-3</v>
      </c>
      <c r="Q3614" s="116">
        <v>4.1467209598150898</v>
      </c>
      <c r="R3614" s="116">
        <v>1840</v>
      </c>
      <c r="S3614" s="116" t="s">
        <v>341</v>
      </c>
      <c r="T3614" s="116">
        <v>1840</v>
      </c>
      <c r="U3614" s="116" t="s">
        <v>268</v>
      </c>
      <c r="V3614" s="116" t="s">
        <v>268</v>
      </c>
      <c r="Z3614" s="116">
        <v>0</v>
      </c>
      <c r="AA3614" s="116">
        <v>1</v>
      </c>
      <c r="AB3614" s="116">
        <v>8.5179913812900004E-3</v>
      </c>
      <c r="AC3614" s="116">
        <v>1.1430688806599999E-3</v>
      </c>
      <c r="AD3614" s="116">
        <v>40.548126717199303</v>
      </c>
      <c r="AF3614" s="116">
        <v>-1</v>
      </c>
      <c r="AG3614" s="116">
        <v>-1</v>
      </c>
      <c r="AH3614" s="116">
        <v>-1</v>
      </c>
      <c r="AI3614" s="116">
        <v>-1</v>
      </c>
      <c r="AJ3614" s="116">
        <v>0</v>
      </c>
      <c r="AM3614" s="116" t="s">
        <v>319</v>
      </c>
      <c r="AN3614" s="116">
        <v>-1</v>
      </c>
      <c r="AQ3614" s="116">
        <v>781</v>
      </c>
      <c r="AR3614" s="116" t="s">
        <v>347</v>
      </c>
      <c r="AS3614" s="116" t="s">
        <v>348</v>
      </c>
      <c r="AT3614" s="116" t="s">
        <v>268</v>
      </c>
      <c r="AV3614" s="116">
        <v>18.249098641722799</v>
      </c>
      <c r="AW3614" s="116">
        <v>3.28857475E-2</v>
      </c>
    </row>
    <row r="3615" spans="1:49" x14ac:dyDescent="0.25">
      <c r="A3615" s="127">
        <v>190000</v>
      </c>
      <c r="B3615" s="127">
        <v>790000</v>
      </c>
      <c r="C3615" s="127">
        <v>790000</v>
      </c>
      <c r="D3615" s="116" t="s">
        <v>314</v>
      </c>
      <c r="E3615" s="116" t="s">
        <v>315</v>
      </c>
      <c r="F3615" s="116" t="s">
        <v>316</v>
      </c>
      <c r="G3615" s="116" t="s">
        <v>317</v>
      </c>
      <c r="H3615" s="116">
        <v>0.36</v>
      </c>
      <c r="I3615" s="116">
        <v>0.57999999999999996</v>
      </c>
      <c r="J3615" s="116" t="s">
        <v>326</v>
      </c>
      <c r="K3615" s="116">
        <v>0.48453106400302998</v>
      </c>
      <c r="L3615" s="116">
        <v>3649.86058490902</v>
      </c>
      <c r="M3615" s="116">
        <v>7.4973651003923001</v>
      </c>
      <c r="N3615" s="116">
        <v>1.00610629309525</v>
      </c>
      <c r="O3615" s="116">
        <v>3.6327062893122899</v>
      </c>
      <c r="P3615" s="116">
        <v>0.48748975269359002</v>
      </c>
      <c r="Q3615" s="116">
        <v>1768.4708326687</v>
      </c>
      <c r="R3615" s="116">
        <v>1840</v>
      </c>
      <c r="S3615" s="116" t="s">
        <v>341</v>
      </c>
      <c r="T3615" s="116">
        <v>1840</v>
      </c>
      <c r="U3615" s="116" t="s">
        <v>342</v>
      </c>
      <c r="V3615" s="116" t="s">
        <v>326</v>
      </c>
      <c r="Z3615" s="116">
        <v>0</v>
      </c>
      <c r="AA3615" s="116">
        <v>1</v>
      </c>
      <c r="AB3615" s="116">
        <v>3.6327062893122899</v>
      </c>
      <c r="AC3615" s="116">
        <v>0.48748975269359002</v>
      </c>
      <c r="AD3615" s="116">
        <v>1772.2246250911001</v>
      </c>
      <c r="AF3615" s="116">
        <v>-1</v>
      </c>
      <c r="AG3615" s="116">
        <v>-1</v>
      </c>
      <c r="AH3615" s="116">
        <v>-1</v>
      </c>
      <c r="AI3615" s="116">
        <v>-1</v>
      </c>
      <c r="AJ3615" s="116">
        <v>0</v>
      </c>
      <c r="AM3615" s="116" t="s">
        <v>319</v>
      </c>
      <c r="AN3615" s="116">
        <v>-1</v>
      </c>
      <c r="AQ3615" s="116">
        <v>781</v>
      </c>
      <c r="AR3615" s="116" t="s">
        <v>347</v>
      </c>
      <c r="AS3615" s="116" t="s">
        <v>348</v>
      </c>
      <c r="AT3615" s="116" t="s">
        <v>268</v>
      </c>
      <c r="AV3615" s="116">
        <v>179.130712462345</v>
      </c>
      <c r="AW3615" s="116">
        <v>1.4373273521000001</v>
      </c>
    </row>
    <row r="3616" spans="1:49" x14ac:dyDescent="0.25">
      <c r="A3616" s="127">
        <v>190000</v>
      </c>
      <c r="B3616" s="127">
        <v>790000</v>
      </c>
      <c r="C3616" s="127">
        <v>790000</v>
      </c>
      <c r="D3616" s="116" t="s">
        <v>314</v>
      </c>
      <c r="E3616" s="116" t="s">
        <v>315</v>
      </c>
      <c r="F3616" s="116" t="s">
        <v>316</v>
      </c>
      <c r="G3616" s="116" t="s">
        <v>317</v>
      </c>
      <c r="H3616" s="116">
        <v>0.36</v>
      </c>
      <c r="I3616" s="116">
        <v>0.57999999999999996</v>
      </c>
      <c r="J3616" s="116" t="s">
        <v>326</v>
      </c>
      <c r="K3616" s="116">
        <v>7.6060011887399996E-3</v>
      </c>
      <c r="L3616" s="116">
        <v>3649.86058490902</v>
      </c>
      <c r="M3616" s="116">
        <v>7.4973651003923001</v>
      </c>
      <c r="N3616" s="116">
        <v>1.00610629309525</v>
      </c>
      <c r="O3616" s="116">
        <v>5.7024967866030001E-2</v>
      </c>
      <c r="P3616" s="116">
        <v>7.6524456612800003E-3</v>
      </c>
      <c r="Q3616" s="116">
        <v>27.7608439475678</v>
      </c>
      <c r="R3616" s="116">
        <v>1750</v>
      </c>
      <c r="S3616" s="116" t="s">
        <v>321</v>
      </c>
      <c r="T3616" s="116">
        <v>1750</v>
      </c>
      <c r="U3616" s="116" t="s">
        <v>342</v>
      </c>
      <c r="V3616" s="116" t="s">
        <v>326</v>
      </c>
      <c r="Z3616" s="116">
        <v>0</v>
      </c>
      <c r="AA3616" s="116">
        <v>1</v>
      </c>
      <c r="AB3616" s="116">
        <v>5.7024967866030001E-2</v>
      </c>
      <c r="AC3616" s="116">
        <v>7.6524456612800003E-3</v>
      </c>
      <c r="AD3616" s="116">
        <v>27.760843947569398</v>
      </c>
      <c r="AF3616" s="116">
        <v>-1</v>
      </c>
      <c r="AG3616" s="116">
        <v>-1</v>
      </c>
      <c r="AH3616" s="116">
        <v>-1</v>
      </c>
      <c r="AI3616" s="116">
        <v>-1</v>
      </c>
      <c r="AJ3616" s="116">
        <v>0</v>
      </c>
      <c r="AM3616" s="116" t="s">
        <v>319</v>
      </c>
      <c r="AN3616" s="116">
        <v>-1</v>
      </c>
      <c r="AQ3616" s="116">
        <v>781</v>
      </c>
      <c r="AR3616" s="116" t="s">
        <v>347</v>
      </c>
      <c r="AS3616" s="116" t="s">
        <v>348</v>
      </c>
      <c r="AT3616" s="116" t="s">
        <v>268</v>
      </c>
      <c r="AV3616" s="116">
        <v>26.81849822157</v>
      </c>
      <c r="AW3616" s="116">
        <v>2.2514877499999999E-2</v>
      </c>
    </row>
    <row r="3617" spans="1:49" x14ac:dyDescent="0.25">
      <c r="A3617" s="127">
        <v>200000</v>
      </c>
      <c r="B3617" s="127">
        <v>790000</v>
      </c>
      <c r="C3617" s="127">
        <v>790000</v>
      </c>
      <c r="D3617" s="116" t="s">
        <v>314</v>
      </c>
      <c r="E3617" s="116" t="s">
        <v>315</v>
      </c>
      <c r="F3617" s="116" t="s">
        <v>316</v>
      </c>
      <c r="G3617" s="116" t="s">
        <v>317</v>
      </c>
      <c r="H3617" s="116">
        <v>0.36</v>
      </c>
      <c r="I3617" s="116">
        <v>0.57999999999999996</v>
      </c>
      <c r="J3617" s="116" t="s">
        <v>330</v>
      </c>
      <c r="K3617" s="116">
        <v>1.8518925914989999E-2</v>
      </c>
      <c r="L3617" s="116">
        <v>2.0357704416554498</v>
      </c>
      <c r="M3617" s="116">
        <v>6.6927504066099999E-3</v>
      </c>
      <c r="N3617" s="116">
        <v>4.4879016786000001E-4</v>
      </c>
      <c r="O3617" s="116">
        <v>1.2394254894E-4</v>
      </c>
      <c r="P3617" s="127">
        <v>8.3111118700710008E-6</v>
      </c>
      <c r="Q3617" s="116">
        <v>3.7700281988959999E-2</v>
      </c>
      <c r="R3617" s="116">
        <v>5410</v>
      </c>
      <c r="S3617" s="116" t="s">
        <v>339</v>
      </c>
      <c r="T3617" s="116">
        <v>5410</v>
      </c>
      <c r="U3617" s="116" t="s">
        <v>268</v>
      </c>
      <c r="V3617" s="116" t="s">
        <v>268</v>
      </c>
      <c r="Y3617" s="116" t="s">
        <v>330</v>
      </c>
      <c r="Z3617" s="116">
        <v>0</v>
      </c>
      <c r="AA3617" s="116">
        <v>1</v>
      </c>
      <c r="AB3617" s="116">
        <v>1.2394254894E-4</v>
      </c>
      <c r="AC3617" s="127">
        <v>8.3111118700710008E-6</v>
      </c>
      <c r="AD3617" s="116">
        <v>1.2555126944939199</v>
      </c>
      <c r="AF3617" s="116">
        <v>-1</v>
      </c>
      <c r="AG3617" s="116">
        <v>-1</v>
      </c>
      <c r="AH3617" s="116">
        <v>-1</v>
      </c>
      <c r="AI3617" s="116">
        <v>-1</v>
      </c>
      <c r="AJ3617" s="116">
        <v>0</v>
      </c>
      <c r="AM3617" s="116" t="s">
        <v>319</v>
      </c>
      <c r="AN3617" s="116">
        <v>-1</v>
      </c>
      <c r="AQ3617" s="116">
        <v>781</v>
      </c>
      <c r="AR3617" s="116" t="s">
        <v>347</v>
      </c>
      <c r="AS3617" s="116" t="s">
        <v>348</v>
      </c>
      <c r="AT3617" s="116" t="s">
        <v>268</v>
      </c>
      <c r="AV3617" s="116">
        <v>46.033277706469597</v>
      </c>
      <c r="AW3617" s="116">
        <v>1.0182584999999999E-3</v>
      </c>
    </row>
    <row r="3618" spans="1:49" x14ac:dyDescent="0.25">
      <c r="A3618" s="127">
        <v>200000</v>
      </c>
      <c r="B3618" s="127">
        <v>810000</v>
      </c>
      <c r="C3618" s="127">
        <v>810000</v>
      </c>
      <c r="D3618" s="116" t="s">
        <v>314</v>
      </c>
      <c r="E3618" s="116" t="s">
        <v>315</v>
      </c>
      <c r="F3618" s="116" t="s">
        <v>316</v>
      </c>
      <c r="G3618" s="116" t="s">
        <v>317</v>
      </c>
      <c r="H3618" s="116">
        <v>0.36</v>
      </c>
      <c r="I3618" s="116">
        <v>0.57999999999999996</v>
      </c>
      <c r="J3618" s="116" t="s">
        <v>323</v>
      </c>
      <c r="K3618" s="127">
        <v>3.0196093609999998E-6</v>
      </c>
      <c r="L3618" s="116">
        <v>3640.5558171185999</v>
      </c>
      <c r="M3618" s="116">
        <v>7.6238949438553902</v>
      </c>
      <c r="N3618" s="116">
        <v>1.01384465854172</v>
      </c>
      <c r="O3618" s="116">
        <v>2.3021184539999999E-5</v>
      </c>
      <c r="P3618" s="127">
        <v>3.0614148215320001E-6</v>
      </c>
      <c r="Q3618" s="116">
        <v>1.0993056424609999E-2</v>
      </c>
      <c r="R3618" s="116">
        <v>5410</v>
      </c>
      <c r="S3618" s="116" t="s">
        <v>339</v>
      </c>
      <c r="T3618" s="116">
        <v>5410</v>
      </c>
      <c r="U3618" s="116" t="s">
        <v>349</v>
      </c>
      <c r="V3618" s="116" t="s">
        <v>323</v>
      </c>
      <c r="Y3618" s="116" t="s">
        <v>330</v>
      </c>
      <c r="Z3618" s="116">
        <v>0</v>
      </c>
      <c r="AA3618" s="116">
        <v>1</v>
      </c>
      <c r="AB3618" s="116">
        <v>2.3021184539999999E-5</v>
      </c>
      <c r="AC3618" s="127">
        <v>3.0614148215320001E-6</v>
      </c>
      <c r="AD3618" s="116">
        <v>23.394666205715101</v>
      </c>
      <c r="AF3618" s="116">
        <v>-1</v>
      </c>
      <c r="AG3618" s="116">
        <v>-1</v>
      </c>
      <c r="AH3618" s="116">
        <v>-1</v>
      </c>
      <c r="AI3618" s="116">
        <v>-1</v>
      </c>
      <c r="AJ3618" s="116">
        <v>0</v>
      </c>
      <c r="AM3618" s="116" t="s">
        <v>319</v>
      </c>
      <c r="AN3618" s="116">
        <v>-1</v>
      </c>
      <c r="AQ3618" s="116">
        <v>781</v>
      </c>
      <c r="AR3618" s="116" t="s">
        <v>347</v>
      </c>
      <c r="AS3618" s="116" t="s">
        <v>348</v>
      </c>
      <c r="AT3618" s="116" t="s">
        <v>268</v>
      </c>
      <c r="AV3618" s="116">
        <v>0.78167669192328004</v>
      </c>
      <c r="AW3618" s="116">
        <v>1.8973776299999998E-2</v>
      </c>
    </row>
    <row r="3619" spans="1:49" x14ac:dyDescent="0.25">
      <c r="A3619" s="127">
        <v>200000</v>
      </c>
      <c r="B3619" s="127">
        <v>810000</v>
      </c>
      <c r="C3619" s="127">
        <v>810000</v>
      </c>
      <c r="D3619" s="116" t="s">
        <v>314</v>
      </c>
      <c r="E3619" s="116" t="s">
        <v>315</v>
      </c>
      <c r="F3619" s="116" t="s">
        <v>316</v>
      </c>
      <c r="G3619" s="116" t="s">
        <v>317</v>
      </c>
      <c r="H3619" s="116">
        <v>0.36</v>
      </c>
      <c r="I3619" s="116">
        <v>0.57999999999999996</v>
      </c>
      <c r="J3619" s="116" t="s">
        <v>323</v>
      </c>
      <c r="K3619" s="116">
        <v>0.16328596045644</v>
      </c>
      <c r="L3619" s="116">
        <v>3640.5558171185999</v>
      </c>
      <c r="M3619" s="116">
        <v>7.6238949438553902</v>
      </c>
      <c r="N3619" s="116">
        <v>1.01384465854172</v>
      </c>
      <c r="O3619" s="116">
        <v>1.2448750083264399</v>
      </c>
      <c r="P3619" s="116">
        <v>0.16554659882361</v>
      </c>
      <c r="Q3619" s="116">
        <v>594.45165319350201</v>
      </c>
      <c r="R3619" s="116">
        <v>1840</v>
      </c>
      <c r="S3619" s="116" t="s">
        <v>341</v>
      </c>
      <c r="T3619" s="116">
        <v>1840</v>
      </c>
      <c r="U3619" s="116" t="s">
        <v>324</v>
      </c>
      <c r="V3619" s="116" t="s">
        <v>323</v>
      </c>
      <c r="Z3619" s="116">
        <v>0</v>
      </c>
      <c r="AA3619" s="116">
        <v>1</v>
      </c>
      <c r="AB3619" s="116">
        <v>1.2448750083264399</v>
      </c>
      <c r="AC3619" s="116">
        <v>0.16554659882361</v>
      </c>
      <c r="AD3619" s="116">
        <v>594.45203394686803</v>
      </c>
      <c r="AF3619" s="116">
        <v>-1</v>
      </c>
      <c r="AG3619" s="116">
        <v>-1</v>
      </c>
      <c r="AH3619" s="116">
        <v>-1</v>
      </c>
      <c r="AI3619" s="116">
        <v>-1</v>
      </c>
      <c r="AJ3619" s="116">
        <v>0</v>
      </c>
      <c r="AM3619" s="116" t="s">
        <v>319</v>
      </c>
      <c r="AN3619" s="116">
        <v>-1</v>
      </c>
      <c r="AQ3619" s="116">
        <v>781</v>
      </c>
      <c r="AR3619" s="116" t="s">
        <v>347</v>
      </c>
      <c r="AS3619" s="116" t="s">
        <v>348</v>
      </c>
      <c r="AT3619" s="116" t="s">
        <v>268</v>
      </c>
      <c r="AV3619" s="116">
        <v>107.04939255698901</v>
      </c>
      <c r="AW3619" s="116">
        <v>0.48211843789999997</v>
      </c>
    </row>
    <row r="3620" spans="1:49" x14ac:dyDescent="0.25">
      <c r="A3620" s="127">
        <v>200000</v>
      </c>
      <c r="B3620" s="127">
        <v>810000</v>
      </c>
      <c r="C3620" s="127">
        <v>810000</v>
      </c>
      <c r="D3620" s="116" t="s">
        <v>314</v>
      </c>
      <c r="E3620" s="116" t="s">
        <v>315</v>
      </c>
      <c r="F3620" s="116" t="s">
        <v>316</v>
      </c>
      <c r="G3620" s="116" t="s">
        <v>317</v>
      </c>
      <c r="H3620" s="116">
        <v>0.36</v>
      </c>
      <c r="I3620" s="116">
        <v>0.57999999999999996</v>
      </c>
      <c r="J3620" s="116" t="s">
        <v>326</v>
      </c>
      <c r="K3620" s="116">
        <v>5.900350401486E-2</v>
      </c>
      <c r="L3620" s="116">
        <v>3640.5558171185999</v>
      </c>
      <c r="M3620" s="116">
        <v>7.6238949438553902</v>
      </c>
      <c r="N3620" s="116">
        <v>1.01384465854172</v>
      </c>
      <c r="O3620" s="116">
        <v>0.44983651592870999</v>
      </c>
      <c r="P3620" s="116">
        <v>5.982038738072E-2</v>
      </c>
      <c r="Q3620" s="116">
        <v>214.80554977171201</v>
      </c>
      <c r="R3620" s="116">
        <v>1840</v>
      </c>
      <c r="S3620" s="116" t="s">
        <v>341</v>
      </c>
      <c r="T3620" s="116">
        <v>1840</v>
      </c>
      <c r="U3620" s="116" t="s">
        <v>342</v>
      </c>
      <c r="V3620" s="116" t="s">
        <v>326</v>
      </c>
      <c r="Z3620" s="116">
        <v>0</v>
      </c>
      <c r="AA3620" s="116">
        <v>1</v>
      </c>
      <c r="AB3620" s="116">
        <v>0.44983651592870999</v>
      </c>
      <c r="AC3620" s="116">
        <v>5.982038738072E-2</v>
      </c>
      <c r="AD3620" s="116">
        <v>227.40616270376799</v>
      </c>
      <c r="AF3620" s="116">
        <v>-1</v>
      </c>
      <c r="AG3620" s="116">
        <v>-1</v>
      </c>
      <c r="AH3620" s="116">
        <v>-1</v>
      </c>
      <c r="AI3620" s="116">
        <v>-1</v>
      </c>
      <c r="AJ3620" s="116">
        <v>0</v>
      </c>
      <c r="AM3620" s="116" t="s">
        <v>319</v>
      </c>
      <c r="AN3620" s="116">
        <v>-1</v>
      </c>
      <c r="AQ3620" s="116">
        <v>781</v>
      </c>
      <c r="AR3620" s="116" t="s">
        <v>347</v>
      </c>
      <c r="AS3620" s="116" t="s">
        <v>348</v>
      </c>
      <c r="AT3620" s="116" t="s">
        <v>268</v>
      </c>
      <c r="AV3620" s="116">
        <v>73.213569474332104</v>
      </c>
      <c r="AW3620" s="116">
        <v>0.18443322200000001</v>
      </c>
    </row>
    <row r="3621" spans="1:49" x14ac:dyDescent="0.25">
      <c r="A3621" s="127">
        <v>200000</v>
      </c>
      <c r="B3621" s="127">
        <v>810000</v>
      </c>
      <c r="C3621" s="127">
        <v>810000</v>
      </c>
      <c r="D3621" s="116" t="s">
        <v>314</v>
      </c>
      <c r="E3621" s="116" t="s">
        <v>315</v>
      </c>
      <c r="F3621" s="116" t="s">
        <v>316</v>
      </c>
      <c r="G3621" s="116" t="s">
        <v>317</v>
      </c>
      <c r="H3621" s="116">
        <v>0.36</v>
      </c>
      <c r="I3621" s="116">
        <v>0.57999999999999996</v>
      </c>
      <c r="J3621" s="116" t="s">
        <v>323</v>
      </c>
      <c r="K3621" s="116">
        <v>0.25496972403244</v>
      </c>
      <c r="L3621" s="116">
        <v>3640.5558171185999</v>
      </c>
      <c r="M3621" s="116">
        <v>7.6238949438553902</v>
      </c>
      <c r="N3621" s="116">
        <v>1.01384465854172</v>
      </c>
      <c r="O3621" s="116">
        <v>1.9438623898871501</v>
      </c>
      <c r="P3621" s="116">
        <v>0.25849969280015</v>
      </c>
      <c r="Q3621" s="116">
        <v>928.23151201543999</v>
      </c>
      <c r="R3621" s="116">
        <v>1840</v>
      </c>
      <c r="S3621" s="116" t="s">
        <v>341</v>
      </c>
      <c r="T3621" s="116">
        <v>1840</v>
      </c>
      <c r="U3621" s="116" t="s">
        <v>349</v>
      </c>
      <c r="V3621" s="116" t="s">
        <v>323</v>
      </c>
      <c r="Z3621" s="116">
        <v>0</v>
      </c>
      <c r="AA3621" s="116">
        <v>1</v>
      </c>
      <c r="AB3621" s="116">
        <v>1.9438623898871501</v>
      </c>
      <c r="AC3621" s="116">
        <v>0.25849969280015</v>
      </c>
      <c r="AD3621" s="116">
        <v>942.923461013787</v>
      </c>
      <c r="AF3621" s="116">
        <v>-1</v>
      </c>
      <c r="AG3621" s="116">
        <v>-1</v>
      </c>
      <c r="AH3621" s="116">
        <v>-1</v>
      </c>
      <c r="AI3621" s="116">
        <v>-1</v>
      </c>
      <c r="AJ3621" s="116">
        <v>0</v>
      </c>
      <c r="AM3621" s="116" t="s">
        <v>319</v>
      </c>
      <c r="AN3621" s="116">
        <v>-1</v>
      </c>
      <c r="AQ3621" s="116">
        <v>781</v>
      </c>
      <c r="AR3621" s="116" t="s">
        <v>347</v>
      </c>
      <c r="AS3621" s="116" t="s">
        <v>348</v>
      </c>
      <c r="AT3621" s="116" t="s">
        <v>268</v>
      </c>
      <c r="AV3621" s="116">
        <v>130.44434748801999</v>
      </c>
      <c r="AW3621" s="116">
        <v>0.76473922220000001</v>
      </c>
    </row>
    <row r="3622" spans="1:49" x14ac:dyDescent="0.25">
      <c r="A3622" s="127">
        <v>200000</v>
      </c>
      <c r="B3622" s="127">
        <v>810000</v>
      </c>
      <c r="C3622" s="127">
        <v>810000</v>
      </c>
      <c r="D3622" s="116" t="s">
        <v>314</v>
      </c>
      <c r="E3622" s="116" t="s">
        <v>315</v>
      </c>
      <c r="F3622" s="116" t="s">
        <v>316</v>
      </c>
      <c r="G3622" s="116" t="s">
        <v>317</v>
      </c>
      <c r="H3622" s="116">
        <v>0.36</v>
      </c>
      <c r="I3622" s="116">
        <v>0.57999999999999996</v>
      </c>
      <c r="J3622" s="116" t="s">
        <v>323</v>
      </c>
      <c r="K3622" s="116">
        <v>2.9121940909069999E-2</v>
      </c>
      <c r="L3622" s="116">
        <v>3640.5558171185999</v>
      </c>
      <c r="M3622" s="116">
        <v>7.6238949438553902</v>
      </c>
      <c r="N3622" s="116">
        <v>1.01384465854172</v>
      </c>
      <c r="O3622" s="116">
        <v>0.22202261805192999</v>
      </c>
      <c r="P3622" s="116">
        <v>2.952512423703E-2</v>
      </c>
      <c r="Q3622" s="116">
        <v>106.02005138231</v>
      </c>
      <c r="R3622" s="116">
        <v>6420</v>
      </c>
      <c r="S3622" s="116" t="s">
        <v>351</v>
      </c>
      <c r="T3622" s="116">
        <v>6420</v>
      </c>
      <c r="U3622" s="116" t="s">
        <v>324</v>
      </c>
      <c r="V3622" s="116" t="s">
        <v>323</v>
      </c>
      <c r="Y3622" s="116" t="s">
        <v>330</v>
      </c>
      <c r="Z3622" s="116">
        <v>0</v>
      </c>
      <c r="AA3622" s="116">
        <v>1</v>
      </c>
      <c r="AB3622" s="116">
        <v>0.22202261805192999</v>
      </c>
      <c r="AC3622" s="116">
        <v>2.952512423703E-2</v>
      </c>
      <c r="AD3622" s="116">
        <v>318.68588260736601</v>
      </c>
      <c r="AF3622" s="116">
        <v>-1</v>
      </c>
      <c r="AG3622" s="116">
        <v>-1</v>
      </c>
      <c r="AH3622" s="116">
        <v>-1</v>
      </c>
      <c r="AI3622" s="116">
        <v>-1</v>
      </c>
      <c r="AJ3622" s="116">
        <v>0</v>
      </c>
      <c r="AM3622" s="116" t="s">
        <v>319</v>
      </c>
      <c r="AN3622" s="116">
        <v>-1</v>
      </c>
      <c r="AQ3622" s="116">
        <v>781</v>
      </c>
      <c r="AR3622" s="116" t="s">
        <v>347</v>
      </c>
      <c r="AS3622" s="116" t="s">
        <v>348</v>
      </c>
      <c r="AT3622" s="116" t="s">
        <v>268</v>
      </c>
      <c r="AV3622" s="116">
        <v>70.964589628562095</v>
      </c>
      <c r="AW3622" s="116">
        <v>0.25846381400000001</v>
      </c>
    </row>
    <row r="3623" spans="1:49" x14ac:dyDescent="0.25">
      <c r="A3623" s="127">
        <v>200000</v>
      </c>
      <c r="B3623" s="127">
        <v>810000</v>
      </c>
      <c r="C3623" s="127">
        <v>810000</v>
      </c>
      <c r="D3623" s="116" t="s">
        <v>314</v>
      </c>
      <c r="E3623" s="116" t="s">
        <v>315</v>
      </c>
      <c r="F3623" s="116" t="s">
        <v>316</v>
      </c>
      <c r="G3623" s="116" t="s">
        <v>317</v>
      </c>
      <c r="H3623" s="116">
        <v>0.36</v>
      </c>
      <c r="I3623" s="116">
        <v>0.57999999999999996</v>
      </c>
      <c r="J3623" s="116" t="s">
        <v>323</v>
      </c>
      <c r="K3623" s="116">
        <v>3.4154068666500002E-3</v>
      </c>
      <c r="L3623" s="116">
        <v>3640.5558171185999</v>
      </c>
      <c r="M3623" s="116">
        <v>7.6238949438553902</v>
      </c>
      <c r="N3623" s="116">
        <v>1.01384465854172</v>
      </c>
      <c r="O3623" s="116">
        <v>2.6038703141870002E-2</v>
      </c>
      <c r="P3623" s="116">
        <v>3.4626920085E-3</v>
      </c>
      <c r="Q3623" s="116">
        <v>12.4339793362167</v>
      </c>
      <c r="R3623" s="116">
        <v>6420</v>
      </c>
      <c r="S3623" s="116" t="s">
        <v>351</v>
      </c>
      <c r="T3623" s="116">
        <v>6420</v>
      </c>
      <c r="U3623" s="116" t="s">
        <v>349</v>
      </c>
      <c r="V3623" s="116" t="s">
        <v>323</v>
      </c>
      <c r="Y3623" s="116" t="s">
        <v>330</v>
      </c>
      <c r="Z3623" s="116">
        <v>0</v>
      </c>
      <c r="AA3623" s="116">
        <v>1</v>
      </c>
      <c r="AB3623" s="116">
        <v>2.6038703141870002E-2</v>
      </c>
      <c r="AC3623" s="116">
        <v>3.4626920085E-3</v>
      </c>
      <c r="AD3623" s="116">
        <v>13.312474769123799</v>
      </c>
      <c r="AF3623" s="116">
        <v>-1</v>
      </c>
      <c r="AG3623" s="116">
        <v>-1</v>
      </c>
      <c r="AH3623" s="116">
        <v>-1</v>
      </c>
      <c r="AI3623" s="116">
        <v>-1</v>
      </c>
      <c r="AJ3623" s="116">
        <v>0</v>
      </c>
      <c r="AM3623" s="116" t="s">
        <v>319</v>
      </c>
      <c r="AN3623" s="116">
        <v>-1</v>
      </c>
      <c r="AQ3623" s="116">
        <v>781</v>
      </c>
      <c r="AR3623" s="116" t="s">
        <v>347</v>
      </c>
      <c r="AS3623" s="116" t="s">
        <v>348</v>
      </c>
      <c r="AT3623" s="116" t="s">
        <v>268</v>
      </c>
      <c r="AV3623" s="116">
        <v>24.478157822956302</v>
      </c>
      <c r="AW3623" s="116">
        <v>1.07968165E-2</v>
      </c>
    </row>
    <row r="3624" spans="1:49" x14ac:dyDescent="0.25">
      <c r="A3624" s="127">
        <v>200000</v>
      </c>
      <c r="B3624" s="127">
        <v>810000</v>
      </c>
      <c r="C3624" s="127">
        <v>810000</v>
      </c>
      <c r="D3624" s="116" t="s">
        <v>314</v>
      </c>
      <c r="E3624" s="116" t="s">
        <v>315</v>
      </c>
      <c r="F3624" s="116" t="s">
        <v>316</v>
      </c>
      <c r="G3624" s="116" t="s">
        <v>317</v>
      </c>
      <c r="H3624" s="116">
        <v>0.36</v>
      </c>
      <c r="I3624" s="116">
        <v>0.57999999999999996</v>
      </c>
      <c r="J3624" s="116" t="s">
        <v>323</v>
      </c>
      <c r="K3624" s="116">
        <v>2.6183915196299999E-3</v>
      </c>
      <c r="L3624" s="116">
        <v>3640.5558171185999</v>
      </c>
      <c r="M3624" s="116">
        <v>7.6238949438553902</v>
      </c>
      <c r="N3624" s="116">
        <v>1.01384465854172</v>
      </c>
      <c r="O3624" s="116">
        <v>1.9962341867609999E-2</v>
      </c>
      <c r="P3624" s="116">
        <v>2.6546422561500001E-3</v>
      </c>
      <c r="Q3624" s="116">
        <v>9.5324004783157896</v>
      </c>
      <c r="R3624" s="116">
        <v>6120</v>
      </c>
      <c r="S3624" s="116" t="s">
        <v>350</v>
      </c>
      <c r="T3624" s="116">
        <v>6120</v>
      </c>
      <c r="U3624" s="116" t="s">
        <v>324</v>
      </c>
      <c r="V3624" s="116" t="s">
        <v>323</v>
      </c>
      <c r="Y3624" s="116" t="s">
        <v>330</v>
      </c>
      <c r="Z3624" s="116">
        <v>0</v>
      </c>
      <c r="AA3624" s="116">
        <v>1</v>
      </c>
      <c r="AB3624" s="116">
        <v>1.9962341867609999E-2</v>
      </c>
      <c r="AC3624" s="116">
        <v>2.6546422561500001E-3</v>
      </c>
      <c r="AD3624" s="116">
        <v>39.671097970010997</v>
      </c>
      <c r="AF3624" s="116">
        <v>-1</v>
      </c>
      <c r="AG3624" s="116">
        <v>-1</v>
      </c>
      <c r="AH3624" s="116">
        <v>-1</v>
      </c>
      <c r="AI3624" s="116">
        <v>-1</v>
      </c>
      <c r="AJ3624" s="116">
        <v>0</v>
      </c>
      <c r="AM3624" s="116" t="s">
        <v>319</v>
      </c>
      <c r="AN3624" s="116">
        <v>-1</v>
      </c>
      <c r="AQ3624" s="116">
        <v>781</v>
      </c>
      <c r="AR3624" s="116" t="s">
        <v>347</v>
      </c>
      <c r="AS3624" s="116" t="s">
        <v>348</v>
      </c>
      <c r="AT3624" s="116" t="s">
        <v>268</v>
      </c>
      <c r="AV3624" s="116">
        <v>32.392873778698899</v>
      </c>
      <c r="AW3624" s="116">
        <v>3.2174450899999998E-2</v>
      </c>
    </row>
    <row r="3625" spans="1:49" x14ac:dyDescent="0.25">
      <c r="A3625" s="127">
        <v>200000</v>
      </c>
      <c r="B3625" s="127">
        <v>810000</v>
      </c>
      <c r="C3625" s="127">
        <v>810000</v>
      </c>
      <c r="D3625" s="116" t="s">
        <v>314</v>
      </c>
      <c r="E3625" s="116" t="s">
        <v>315</v>
      </c>
      <c r="F3625" s="116" t="s">
        <v>316</v>
      </c>
      <c r="G3625" s="116" t="s">
        <v>317</v>
      </c>
      <c r="H3625" s="116">
        <v>0.36</v>
      </c>
      <c r="I3625" s="116">
        <v>0.57999999999999996</v>
      </c>
      <c r="J3625" s="116" t="s">
        <v>323</v>
      </c>
      <c r="K3625" s="116">
        <v>6.5631646970199997E-3</v>
      </c>
      <c r="L3625" s="116">
        <v>4076.4781335006001</v>
      </c>
      <c r="M3625" s="116">
        <v>8.1723597312090099</v>
      </c>
      <c r="N3625" s="116">
        <v>1.1343497876798101</v>
      </c>
      <c r="O3625" s="116">
        <v>5.3636542879229997E-2</v>
      </c>
      <c r="P3625" s="116">
        <v>7.4449244805699999E-3</v>
      </c>
      <c r="Q3625" s="116">
        <v>26.754597373973301</v>
      </c>
      <c r="R3625" s="116">
        <v>1840</v>
      </c>
      <c r="S3625" s="116" t="s">
        <v>341</v>
      </c>
      <c r="T3625" s="116">
        <v>1840</v>
      </c>
      <c r="U3625" s="116" t="s">
        <v>324</v>
      </c>
      <c r="V3625" s="116" t="s">
        <v>323</v>
      </c>
      <c r="Z3625" s="116">
        <v>0</v>
      </c>
      <c r="AA3625" s="116">
        <v>1</v>
      </c>
      <c r="AB3625" s="116">
        <v>5.3636542879229997E-2</v>
      </c>
      <c r="AC3625" s="116">
        <v>7.4449244805699999E-3</v>
      </c>
      <c r="AD3625" s="116">
        <v>26.7545973739741</v>
      </c>
      <c r="AF3625" s="116">
        <v>-1</v>
      </c>
      <c r="AG3625" s="116">
        <v>-1</v>
      </c>
      <c r="AH3625" s="116">
        <v>-1</v>
      </c>
      <c r="AI3625" s="116">
        <v>-1</v>
      </c>
      <c r="AJ3625" s="116">
        <v>0</v>
      </c>
      <c r="AM3625" s="116" t="s">
        <v>319</v>
      </c>
      <c r="AN3625" s="116">
        <v>-1</v>
      </c>
      <c r="AQ3625" s="116">
        <v>781</v>
      </c>
      <c r="AR3625" s="116" t="s">
        <v>347</v>
      </c>
      <c r="AS3625" s="116" t="s">
        <v>348</v>
      </c>
      <c r="AT3625" s="116" t="s">
        <v>268</v>
      </c>
      <c r="AV3625" s="116">
        <v>27.342504512619001</v>
      </c>
      <c r="AW3625" s="116">
        <v>2.1698781300000001E-2</v>
      </c>
    </row>
    <row r="3626" spans="1:49" x14ac:dyDescent="0.25">
      <c r="A3626" s="127">
        <v>200000</v>
      </c>
      <c r="B3626" s="127">
        <v>810000</v>
      </c>
      <c r="C3626" s="127">
        <v>810000</v>
      </c>
      <c r="D3626" s="116" t="s">
        <v>314</v>
      </c>
      <c r="E3626" s="116" t="s">
        <v>315</v>
      </c>
      <c r="F3626" s="116" t="s">
        <v>316</v>
      </c>
      <c r="G3626" s="116" t="s">
        <v>317</v>
      </c>
      <c r="H3626" s="116">
        <v>0.36</v>
      </c>
      <c r="I3626" s="116">
        <v>0.57999999999999996</v>
      </c>
      <c r="J3626" s="116" t="s">
        <v>326</v>
      </c>
      <c r="K3626" s="116">
        <v>0.22707709829164999</v>
      </c>
      <c r="L3626" s="116">
        <v>4076.4781335006001</v>
      </c>
      <c r="M3626" s="116">
        <v>8.1723597312090099</v>
      </c>
      <c r="N3626" s="116">
        <v>1.1343497876798101</v>
      </c>
      <c r="O3626" s="116">
        <v>1.8557557339585</v>
      </c>
      <c r="P3626" s="116">
        <v>0.25758485823408001</v>
      </c>
      <c r="Q3626" s="116">
        <v>925.67482580469505</v>
      </c>
      <c r="R3626" s="116">
        <v>1840</v>
      </c>
      <c r="S3626" s="116" t="s">
        <v>341</v>
      </c>
      <c r="T3626" s="116">
        <v>1840</v>
      </c>
      <c r="U3626" s="116" t="s">
        <v>342</v>
      </c>
      <c r="V3626" s="116" t="s">
        <v>326</v>
      </c>
      <c r="Z3626" s="116">
        <v>0</v>
      </c>
      <c r="AA3626" s="116">
        <v>1</v>
      </c>
      <c r="AB3626" s="116">
        <v>1.8557557339585</v>
      </c>
      <c r="AC3626" s="116">
        <v>0.25758485823408001</v>
      </c>
      <c r="AD3626" s="116">
        <v>925.67482580469505</v>
      </c>
      <c r="AF3626" s="116">
        <v>-1</v>
      </c>
      <c r="AG3626" s="116">
        <v>-1</v>
      </c>
      <c r="AH3626" s="116">
        <v>-1</v>
      </c>
      <c r="AI3626" s="116">
        <v>-1</v>
      </c>
      <c r="AJ3626" s="116">
        <v>0</v>
      </c>
      <c r="AM3626" s="116" t="s">
        <v>319</v>
      </c>
      <c r="AN3626" s="116">
        <v>-1</v>
      </c>
      <c r="AQ3626" s="116">
        <v>781</v>
      </c>
      <c r="AR3626" s="116" t="s">
        <v>347</v>
      </c>
      <c r="AS3626" s="116" t="s">
        <v>348</v>
      </c>
      <c r="AT3626" s="116" t="s">
        <v>268</v>
      </c>
      <c r="AV3626" s="116">
        <v>147.34394326010599</v>
      </c>
      <c r="AW3626" s="116">
        <v>0.75075006150000001</v>
      </c>
    </row>
    <row r="3627" spans="1:49" x14ac:dyDescent="0.25">
      <c r="A3627" s="127">
        <v>200000</v>
      </c>
      <c r="B3627" s="127">
        <v>810000</v>
      </c>
      <c r="C3627" s="127">
        <v>810000</v>
      </c>
      <c r="D3627" s="116" t="s">
        <v>314</v>
      </c>
      <c r="E3627" s="116" t="s">
        <v>315</v>
      </c>
      <c r="F3627" s="116" t="s">
        <v>316</v>
      </c>
      <c r="G3627" s="116" t="s">
        <v>317</v>
      </c>
      <c r="H3627" s="116">
        <v>0.36</v>
      </c>
      <c r="I3627" s="116">
        <v>0.57999999999999996</v>
      </c>
      <c r="J3627" s="116" t="s">
        <v>323</v>
      </c>
      <c r="K3627" s="116">
        <v>0.38412319033402997</v>
      </c>
      <c r="L3627" s="116">
        <v>4076.4781335006001</v>
      </c>
      <c r="M3627" s="116">
        <v>8.1723597312090099</v>
      </c>
      <c r="N3627" s="116">
        <v>1.1343497876798101</v>
      </c>
      <c r="O3627" s="116">
        <v>3.1391928925094001</v>
      </c>
      <c r="P3627" s="116">
        <v>0.43573005939830001</v>
      </c>
      <c r="Q3627" s="116">
        <v>1565.86978596718</v>
      </c>
      <c r="R3627" s="116">
        <v>1840</v>
      </c>
      <c r="S3627" s="116" t="s">
        <v>341</v>
      </c>
      <c r="T3627" s="116">
        <v>1840</v>
      </c>
      <c r="U3627" s="116" t="s">
        <v>349</v>
      </c>
      <c r="V3627" s="116" t="s">
        <v>323</v>
      </c>
      <c r="Z3627" s="116">
        <v>0</v>
      </c>
      <c r="AA3627" s="116">
        <v>1</v>
      </c>
      <c r="AB3627" s="116">
        <v>3.1391928925094001</v>
      </c>
      <c r="AC3627" s="116">
        <v>0.43573005939830001</v>
      </c>
      <c r="AD3627" s="116">
        <v>1565.86978596718</v>
      </c>
      <c r="AF3627" s="116">
        <v>-1</v>
      </c>
      <c r="AG3627" s="116">
        <v>-1</v>
      </c>
      <c r="AH3627" s="116">
        <v>-1</v>
      </c>
      <c r="AI3627" s="116">
        <v>-1</v>
      </c>
      <c r="AJ3627" s="116">
        <v>0</v>
      </c>
      <c r="AM3627" s="116" t="s">
        <v>319</v>
      </c>
      <c r="AN3627" s="116">
        <v>-1</v>
      </c>
      <c r="AQ3627" s="116">
        <v>781</v>
      </c>
      <c r="AR3627" s="116" t="s">
        <v>347</v>
      </c>
      <c r="AS3627" s="116" t="s">
        <v>348</v>
      </c>
      <c r="AT3627" s="116" t="s">
        <v>268</v>
      </c>
      <c r="AV3627" s="116">
        <v>169.94251747761501</v>
      </c>
      <c r="AW3627" s="116">
        <v>1.2699673852</v>
      </c>
    </row>
    <row r="3628" spans="1:49" x14ac:dyDescent="0.25">
      <c r="A3628" s="127">
        <v>210000</v>
      </c>
      <c r="B3628" s="127">
        <v>820000</v>
      </c>
      <c r="C3628" s="127">
        <v>820000</v>
      </c>
      <c r="D3628" s="116" t="s">
        <v>314</v>
      </c>
      <c r="E3628" s="116" t="s">
        <v>315</v>
      </c>
      <c r="F3628" s="116" t="s">
        <v>316</v>
      </c>
      <c r="G3628" s="116" t="s">
        <v>317</v>
      </c>
      <c r="H3628" s="116">
        <v>0.36</v>
      </c>
      <c r="I3628" s="116">
        <v>0.57999999999999996</v>
      </c>
      <c r="J3628" s="116" t="s">
        <v>323</v>
      </c>
      <c r="K3628" s="116">
        <v>4.1377386770930003E-2</v>
      </c>
      <c r="L3628" s="116">
        <v>2845.5791410028</v>
      </c>
      <c r="M3628" s="116">
        <v>7.0818259294929602</v>
      </c>
      <c r="N3628" s="116">
        <v>0.71322493249236996</v>
      </c>
      <c r="O3628" s="116">
        <v>0.29302745052903001</v>
      </c>
      <c r="P3628" s="116">
        <v>2.9511383886400001E-2</v>
      </c>
      <c r="Q3628" s="116">
        <v>117.742628704563</v>
      </c>
      <c r="R3628" s="116">
        <v>1840</v>
      </c>
      <c r="S3628" s="116" t="s">
        <v>341</v>
      </c>
      <c r="T3628" s="116">
        <v>1840</v>
      </c>
      <c r="U3628" s="116" t="s">
        <v>324</v>
      </c>
      <c r="V3628" s="116" t="s">
        <v>323</v>
      </c>
      <c r="Z3628" s="116">
        <v>0</v>
      </c>
      <c r="AA3628" s="116">
        <v>1</v>
      </c>
      <c r="AB3628" s="116">
        <v>0.29302745052903001</v>
      </c>
      <c r="AC3628" s="116">
        <v>2.9511383886400001E-2</v>
      </c>
      <c r="AD3628" s="116">
        <v>122.784899907105</v>
      </c>
      <c r="AF3628" s="116">
        <v>-1</v>
      </c>
      <c r="AG3628" s="116">
        <v>-1</v>
      </c>
      <c r="AH3628" s="116">
        <v>-1</v>
      </c>
      <c r="AI3628" s="116">
        <v>-1</v>
      </c>
      <c r="AJ3628" s="116">
        <v>0</v>
      </c>
      <c r="AM3628" s="116" t="s">
        <v>319</v>
      </c>
      <c r="AN3628" s="116">
        <v>-1</v>
      </c>
      <c r="AQ3628" s="116">
        <v>781</v>
      </c>
      <c r="AR3628" s="116" t="s">
        <v>347</v>
      </c>
      <c r="AS3628" s="116" t="s">
        <v>348</v>
      </c>
      <c r="AT3628" s="116" t="s">
        <v>268</v>
      </c>
      <c r="AV3628" s="116">
        <v>65.508024100818801</v>
      </c>
      <c r="AW3628" s="116">
        <v>9.9582238399999995E-2</v>
      </c>
    </row>
    <row r="3629" spans="1:49" x14ac:dyDescent="0.25">
      <c r="A3629" s="127">
        <v>210000</v>
      </c>
      <c r="B3629" s="127">
        <v>820000</v>
      </c>
      <c r="C3629" s="127">
        <v>830000</v>
      </c>
      <c r="D3629" s="116" t="s">
        <v>314</v>
      </c>
      <c r="E3629" s="116" t="s">
        <v>315</v>
      </c>
      <c r="F3629" s="116" t="s">
        <v>316</v>
      </c>
      <c r="G3629" s="116" t="s">
        <v>317</v>
      </c>
      <c r="H3629" s="116">
        <v>0.36</v>
      </c>
      <c r="I3629" s="116">
        <v>0.57999999999999996</v>
      </c>
      <c r="J3629" s="116" t="s">
        <v>330</v>
      </c>
      <c r="K3629" s="116">
        <v>1.0289181726399999E-3</v>
      </c>
      <c r="L3629" s="116">
        <v>2508.2011953272199</v>
      </c>
      <c r="M3629" s="116">
        <v>5.8275939446526897</v>
      </c>
      <c r="N3629" s="116">
        <v>0.75097958280039001</v>
      </c>
      <c r="O3629" s="116">
        <v>5.9961173124600002E-3</v>
      </c>
      <c r="P3629" s="116">
        <v>7.7269654003000001E-4</v>
      </c>
      <c r="Q3629" s="116">
        <v>2.5807337905271099</v>
      </c>
      <c r="R3629" s="116">
        <v>6120</v>
      </c>
      <c r="S3629" s="116" t="s">
        <v>350</v>
      </c>
      <c r="T3629" s="116">
        <v>6120</v>
      </c>
      <c r="U3629" s="116" t="s">
        <v>342</v>
      </c>
      <c r="V3629" s="116" t="s">
        <v>326</v>
      </c>
      <c r="Y3629" s="116" t="s">
        <v>330</v>
      </c>
      <c r="Z3629" s="116">
        <v>0</v>
      </c>
      <c r="AA3629" s="116">
        <v>1</v>
      </c>
      <c r="AB3629" s="116">
        <v>5.9961173124600002E-3</v>
      </c>
      <c r="AC3629" s="116">
        <v>7.7269654003000001E-4</v>
      </c>
      <c r="AD3629" s="116">
        <v>17.162998439958901</v>
      </c>
      <c r="AF3629" s="116">
        <v>-1</v>
      </c>
      <c r="AG3629" s="116">
        <v>-1</v>
      </c>
      <c r="AH3629" s="116">
        <v>-1</v>
      </c>
      <c r="AI3629" s="116">
        <v>-1</v>
      </c>
      <c r="AJ3629" s="116">
        <v>0</v>
      </c>
      <c r="AM3629" s="116" t="s">
        <v>319</v>
      </c>
      <c r="AN3629" s="116">
        <v>-1</v>
      </c>
      <c r="AQ3629" s="116">
        <v>781</v>
      </c>
      <c r="AR3629" s="116" t="s">
        <v>347</v>
      </c>
      <c r="AS3629" s="116" t="s">
        <v>348</v>
      </c>
      <c r="AT3629" s="116" t="s">
        <v>268</v>
      </c>
      <c r="AV3629" s="116">
        <v>11.0361084524547</v>
      </c>
      <c r="AW3629" s="116">
        <v>1.3919706800000001E-2</v>
      </c>
    </row>
    <row r="3630" spans="1:49" x14ac:dyDescent="0.25">
      <c r="A3630" s="127">
        <v>210000</v>
      </c>
      <c r="B3630" s="127">
        <v>820000</v>
      </c>
      <c r="C3630" s="127">
        <v>830000</v>
      </c>
      <c r="D3630" s="116" t="s">
        <v>314</v>
      </c>
      <c r="E3630" s="116" t="s">
        <v>315</v>
      </c>
      <c r="F3630" s="116" t="s">
        <v>316</v>
      </c>
      <c r="G3630" s="116" t="s">
        <v>317</v>
      </c>
      <c r="H3630" s="116">
        <v>0.36</v>
      </c>
      <c r="I3630" s="116">
        <v>0.57999999999999996</v>
      </c>
      <c r="J3630" s="116" t="s">
        <v>326</v>
      </c>
      <c r="K3630" s="116">
        <v>8.4990086216600001E-3</v>
      </c>
      <c r="L3630" s="116">
        <v>2508.2011953272199</v>
      </c>
      <c r="M3630" s="116">
        <v>5.8275939446526897</v>
      </c>
      <c r="N3630" s="116">
        <v>0.75097958280039001</v>
      </c>
      <c r="O3630" s="116">
        <v>4.9528771179140001E-2</v>
      </c>
      <c r="P3630" s="116">
        <v>6.3825819489100001E-3</v>
      </c>
      <c r="Q3630" s="116">
        <v>21.3172235839465</v>
      </c>
      <c r="R3630" s="116">
        <v>1750</v>
      </c>
      <c r="S3630" s="116" t="s">
        <v>321</v>
      </c>
      <c r="T3630" s="116">
        <v>1750</v>
      </c>
      <c r="U3630" s="116" t="s">
        <v>342</v>
      </c>
      <c r="V3630" s="116" t="s">
        <v>326</v>
      </c>
      <c r="Z3630" s="116">
        <v>0</v>
      </c>
      <c r="AA3630" s="116">
        <v>1</v>
      </c>
      <c r="AB3630" s="116">
        <v>4.9528771179140001E-2</v>
      </c>
      <c r="AC3630" s="116">
        <v>6.3825819489100001E-3</v>
      </c>
      <c r="AD3630" s="116">
        <v>56.083882243759902</v>
      </c>
      <c r="AF3630" s="116">
        <v>-1</v>
      </c>
      <c r="AG3630" s="116">
        <v>-1</v>
      </c>
      <c r="AH3630" s="116">
        <v>-1</v>
      </c>
      <c r="AI3630" s="116">
        <v>-1</v>
      </c>
      <c r="AJ3630" s="116">
        <v>0</v>
      </c>
      <c r="AM3630" s="116" t="s">
        <v>319</v>
      </c>
      <c r="AN3630" s="116">
        <v>-1</v>
      </c>
      <c r="AQ3630" s="116">
        <v>781</v>
      </c>
      <c r="AR3630" s="116" t="s">
        <v>347</v>
      </c>
      <c r="AS3630" s="116" t="s">
        <v>348</v>
      </c>
      <c r="AT3630" s="116" t="s">
        <v>268</v>
      </c>
      <c r="AV3630" s="116">
        <v>26.1389171345851</v>
      </c>
      <c r="AW3630" s="116">
        <v>4.5485711499999998E-2</v>
      </c>
    </row>
    <row r="3631" spans="1:49" x14ac:dyDescent="0.25">
      <c r="A3631" s="127">
        <v>210000</v>
      </c>
      <c r="B3631" s="127">
        <v>830000</v>
      </c>
      <c r="C3631" s="127">
        <v>840000</v>
      </c>
      <c r="D3631" s="116" t="s">
        <v>314</v>
      </c>
      <c r="E3631" s="116" t="s">
        <v>315</v>
      </c>
      <c r="F3631" s="116" t="s">
        <v>316</v>
      </c>
      <c r="G3631" s="116" t="s">
        <v>317</v>
      </c>
      <c r="H3631" s="116">
        <v>0.36</v>
      </c>
      <c r="I3631" s="116">
        <v>0.57999999999999996</v>
      </c>
      <c r="J3631" s="116" t="s">
        <v>323</v>
      </c>
      <c r="K3631" s="116">
        <v>0.17921934969691</v>
      </c>
      <c r="L3631" s="116">
        <v>3773.5801357731102</v>
      </c>
      <c r="M3631" s="116">
        <v>8.30138290231789</v>
      </c>
      <c r="N3631" s="116">
        <v>1.05740319927656</v>
      </c>
      <c r="O3631" s="116">
        <v>1.4877684453384801</v>
      </c>
      <c r="P3631" s="116">
        <v>0.18950711374178</v>
      </c>
      <c r="Q3631" s="116">
        <v>676.29857796244505</v>
      </c>
      <c r="R3631" s="116">
        <v>1840</v>
      </c>
      <c r="S3631" s="116" t="s">
        <v>341</v>
      </c>
      <c r="T3631" s="116">
        <v>1840</v>
      </c>
      <c r="U3631" s="116" t="s">
        <v>324</v>
      </c>
      <c r="V3631" s="116" t="s">
        <v>323</v>
      </c>
      <c r="Z3631" s="116">
        <v>0</v>
      </c>
      <c r="AA3631" s="116">
        <v>1</v>
      </c>
      <c r="AB3631" s="116">
        <v>1.4877684453384801</v>
      </c>
      <c r="AC3631" s="116">
        <v>0.18950711374178</v>
      </c>
      <c r="AD3631" s="116">
        <v>694.51431509370104</v>
      </c>
      <c r="AF3631" s="116">
        <v>-1</v>
      </c>
      <c r="AG3631" s="116">
        <v>-1</v>
      </c>
      <c r="AH3631" s="116">
        <v>-1</v>
      </c>
      <c r="AI3631" s="116">
        <v>-1</v>
      </c>
      <c r="AJ3631" s="116">
        <v>0</v>
      </c>
      <c r="AM3631" s="116" t="s">
        <v>319</v>
      </c>
      <c r="AN3631" s="116">
        <v>-1</v>
      </c>
      <c r="AQ3631" s="116">
        <v>781</v>
      </c>
      <c r="AR3631" s="116" t="s">
        <v>347</v>
      </c>
      <c r="AS3631" s="116" t="s">
        <v>348</v>
      </c>
      <c r="AT3631" s="116" t="s">
        <v>268</v>
      </c>
      <c r="AV3631" s="116">
        <v>134.57939304931301</v>
      </c>
      <c r="AW3631" s="116">
        <v>0.56327195060000002</v>
      </c>
    </row>
    <row r="3632" spans="1:49" x14ac:dyDescent="0.25">
      <c r="A3632" s="127">
        <v>210000</v>
      </c>
      <c r="B3632" s="127">
        <v>830000</v>
      </c>
      <c r="C3632" s="127">
        <v>840000</v>
      </c>
      <c r="D3632" s="116" t="s">
        <v>314</v>
      </c>
      <c r="E3632" s="116" t="s">
        <v>315</v>
      </c>
      <c r="F3632" s="116" t="s">
        <v>316</v>
      </c>
      <c r="G3632" s="116" t="s">
        <v>317</v>
      </c>
      <c r="H3632" s="116">
        <v>0.36</v>
      </c>
      <c r="I3632" s="116">
        <v>0.57999999999999996</v>
      </c>
      <c r="J3632" s="116" t="s">
        <v>323</v>
      </c>
      <c r="K3632" s="116">
        <v>6.4065291616159994E-2</v>
      </c>
      <c r="L3632" s="116">
        <v>3773.5801357731102</v>
      </c>
      <c r="M3632" s="116">
        <v>8.30138290231789</v>
      </c>
      <c r="N3632" s="116">
        <v>1.05740319927656</v>
      </c>
      <c r="O3632" s="116">
        <v>0.53183051645442003</v>
      </c>
      <c r="P3632" s="116">
        <v>6.7742844317510001E-2</v>
      </c>
      <c r="Q3632" s="116">
        <v>241.755511835264</v>
      </c>
      <c r="R3632" s="116">
        <v>1840</v>
      </c>
      <c r="S3632" s="116" t="s">
        <v>341</v>
      </c>
      <c r="T3632" s="116">
        <v>1840</v>
      </c>
      <c r="U3632" s="116" t="s">
        <v>349</v>
      </c>
      <c r="V3632" s="116" t="s">
        <v>323</v>
      </c>
      <c r="Z3632" s="116">
        <v>0</v>
      </c>
      <c r="AA3632" s="116">
        <v>1</v>
      </c>
      <c r="AB3632" s="116">
        <v>0.53183051645442003</v>
      </c>
      <c r="AC3632" s="116">
        <v>6.7742844317510001E-2</v>
      </c>
      <c r="AD3632" s="116">
        <v>241.75551183526201</v>
      </c>
      <c r="AF3632" s="116">
        <v>-1</v>
      </c>
      <c r="AG3632" s="116">
        <v>-1</v>
      </c>
      <c r="AH3632" s="116">
        <v>-1</v>
      </c>
      <c r="AI3632" s="116">
        <v>-1</v>
      </c>
      <c r="AJ3632" s="116">
        <v>0</v>
      </c>
      <c r="AM3632" s="116" t="s">
        <v>319</v>
      </c>
      <c r="AN3632" s="116">
        <v>-1</v>
      </c>
      <c r="AQ3632" s="116">
        <v>781</v>
      </c>
      <c r="AR3632" s="116" t="s">
        <v>347</v>
      </c>
      <c r="AS3632" s="116" t="s">
        <v>348</v>
      </c>
      <c r="AT3632" s="116" t="s">
        <v>268</v>
      </c>
      <c r="AV3632" s="116">
        <v>80.374840652254406</v>
      </c>
      <c r="AW3632" s="116">
        <v>0.19607097470000001</v>
      </c>
    </row>
    <row r="3633" spans="1:49" x14ac:dyDescent="0.25">
      <c r="A3633" s="127">
        <v>220000</v>
      </c>
      <c r="B3633" s="127">
        <v>850000</v>
      </c>
      <c r="C3633" s="127">
        <v>850000</v>
      </c>
      <c r="D3633" s="116" t="s">
        <v>314</v>
      </c>
      <c r="E3633" s="116" t="s">
        <v>315</v>
      </c>
      <c r="F3633" s="116" t="s">
        <v>316</v>
      </c>
      <c r="G3633" s="116" t="s">
        <v>317</v>
      </c>
      <c r="H3633" s="116">
        <v>0.36</v>
      </c>
      <c r="I3633" s="116">
        <v>0.57999999999999996</v>
      </c>
      <c r="J3633" s="116" t="s">
        <v>330</v>
      </c>
      <c r="K3633" s="116">
        <v>3.1211747005930001E-2</v>
      </c>
      <c r="L3633" s="116">
        <v>1302.1781979504501</v>
      </c>
      <c r="M3633" s="116">
        <v>2.61792768579107</v>
      </c>
      <c r="N3633" s="116">
        <v>0.36368827089625</v>
      </c>
      <c r="O3633" s="116">
        <v>8.1710096608739999E-2</v>
      </c>
      <c r="P3633" s="116">
        <v>1.135134630024E-2</v>
      </c>
      <c r="Q3633" s="116">
        <v>40.643256471076498</v>
      </c>
      <c r="R3633" s="116">
        <v>5410</v>
      </c>
      <c r="S3633" s="116" t="s">
        <v>339</v>
      </c>
      <c r="T3633" s="116">
        <v>5410</v>
      </c>
      <c r="U3633" s="116" t="s">
        <v>268</v>
      </c>
      <c r="V3633" s="116" t="s">
        <v>268</v>
      </c>
      <c r="Y3633" s="116" t="s">
        <v>330</v>
      </c>
      <c r="Z3633" s="116">
        <v>0</v>
      </c>
      <c r="AA3633" s="116">
        <v>1</v>
      </c>
      <c r="AB3633" s="116">
        <v>8.1710096608739999E-2</v>
      </c>
      <c r="AC3633" s="116">
        <v>1.135134630024E-2</v>
      </c>
      <c r="AD3633" s="116">
        <v>517.70908086714599</v>
      </c>
      <c r="AF3633" s="116">
        <v>-1</v>
      </c>
      <c r="AG3633" s="116">
        <v>-1</v>
      </c>
      <c r="AH3633" s="116">
        <v>-1</v>
      </c>
      <c r="AI3633" s="116">
        <v>-1</v>
      </c>
      <c r="AJ3633" s="116">
        <v>0</v>
      </c>
      <c r="AM3633" s="116" t="s">
        <v>319</v>
      </c>
      <c r="AN3633" s="116">
        <v>-1</v>
      </c>
      <c r="AQ3633" s="116">
        <v>781</v>
      </c>
      <c r="AR3633" s="116" t="s">
        <v>347</v>
      </c>
      <c r="AS3633" s="116" t="s">
        <v>348</v>
      </c>
      <c r="AT3633" s="116" t="s">
        <v>268</v>
      </c>
      <c r="AV3633" s="116">
        <v>97.320390591096199</v>
      </c>
      <c r="AW3633" s="116">
        <v>0.41987760010000003</v>
      </c>
    </row>
    <row r="3634" spans="1:49" x14ac:dyDescent="0.25">
      <c r="A3634" s="127">
        <v>220000</v>
      </c>
      <c r="B3634" s="127">
        <v>850000</v>
      </c>
      <c r="C3634" s="127">
        <v>850000</v>
      </c>
      <c r="D3634" s="116" t="s">
        <v>314</v>
      </c>
      <c r="E3634" s="116" t="s">
        <v>315</v>
      </c>
      <c r="F3634" s="116" t="s">
        <v>316</v>
      </c>
      <c r="G3634" s="116" t="s">
        <v>317</v>
      </c>
      <c r="H3634" s="116">
        <v>0.36</v>
      </c>
      <c r="I3634" s="116">
        <v>0.57999999999999996</v>
      </c>
      <c r="J3634" s="116" t="s">
        <v>330</v>
      </c>
      <c r="K3634" s="116">
        <v>4.2673256327000001E-4</v>
      </c>
      <c r="L3634" s="116">
        <v>1302.1781979504501</v>
      </c>
      <c r="M3634" s="116">
        <v>2.61792768579107</v>
      </c>
      <c r="N3634" s="116">
        <v>0.36368827089625</v>
      </c>
      <c r="O3634" s="116">
        <v>1.11715499182E-3</v>
      </c>
      <c r="P3634" s="116">
        <v>1.5519762806999999E-4</v>
      </c>
      <c r="Q3634" s="116">
        <v>0.55568184025091005</v>
      </c>
      <c r="R3634" s="116">
        <v>5410</v>
      </c>
      <c r="S3634" s="116" t="s">
        <v>339</v>
      </c>
      <c r="T3634" s="116">
        <v>5410</v>
      </c>
      <c r="U3634" s="116" t="s">
        <v>342</v>
      </c>
      <c r="V3634" s="116" t="s">
        <v>326</v>
      </c>
      <c r="Y3634" s="116" t="s">
        <v>330</v>
      </c>
      <c r="Z3634" s="116">
        <v>0</v>
      </c>
      <c r="AA3634" s="116">
        <v>1</v>
      </c>
      <c r="AB3634" s="116">
        <v>1.11715499182E-3</v>
      </c>
      <c r="AC3634" s="116">
        <v>1.5519762806999999E-4</v>
      </c>
      <c r="AD3634" s="116">
        <v>0.55568184025123002</v>
      </c>
      <c r="AF3634" s="116">
        <v>-1</v>
      </c>
      <c r="AG3634" s="116">
        <v>-1</v>
      </c>
      <c r="AH3634" s="116">
        <v>-1</v>
      </c>
      <c r="AI3634" s="116">
        <v>-1</v>
      </c>
      <c r="AJ3634" s="116">
        <v>0</v>
      </c>
      <c r="AM3634" s="116" t="s">
        <v>319</v>
      </c>
      <c r="AN3634" s="116">
        <v>-1</v>
      </c>
      <c r="AQ3634" s="116">
        <v>781</v>
      </c>
      <c r="AR3634" s="116" t="s">
        <v>347</v>
      </c>
      <c r="AS3634" s="116" t="s">
        <v>348</v>
      </c>
      <c r="AT3634" s="116" t="s">
        <v>268</v>
      </c>
      <c r="AV3634" s="116">
        <v>7.9732306649834204</v>
      </c>
      <c r="AW3634" s="116">
        <v>4.5067460000000002E-4</v>
      </c>
    </row>
    <row r="3635" spans="1:49" x14ac:dyDescent="0.25">
      <c r="A3635" s="127">
        <v>220000</v>
      </c>
      <c r="B3635" s="127">
        <v>850000</v>
      </c>
      <c r="C3635" s="127">
        <v>850000</v>
      </c>
      <c r="D3635" s="116" t="s">
        <v>314</v>
      </c>
      <c r="E3635" s="116" t="s">
        <v>315</v>
      </c>
      <c r="F3635" s="116" t="s">
        <v>316</v>
      </c>
      <c r="G3635" s="116" t="s">
        <v>317</v>
      </c>
      <c r="H3635" s="116">
        <v>0.36</v>
      </c>
      <c r="I3635" s="116">
        <v>0.57999999999999996</v>
      </c>
      <c r="J3635" s="116" t="s">
        <v>268</v>
      </c>
      <c r="K3635" s="116">
        <v>3.5183465205009999E-2</v>
      </c>
      <c r="L3635" s="116">
        <v>1302.1781979504501</v>
      </c>
      <c r="M3635" s="116">
        <v>2.61792768579107</v>
      </c>
      <c r="N3635" s="116">
        <v>0.36368827089625</v>
      </c>
      <c r="O3635" s="116">
        <v>9.2107767642269994E-2</v>
      </c>
      <c r="P3635" s="116">
        <v>1.279581362455E-2</v>
      </c>
      <c r="Q3635" s="116">
        <v>45.815141318320201</v>
      </c>
      <c r="R3635" s="116">
        <v>1840</v>
      </c>
      <c r="S3635" s="116" t="s">
        <v>341</v>
      </c>
      <c r="T3635" s="116">
        <v>1840</v>
      </c>
      <c r="U3635" s="116" t="s">
        <v>268</v>
      </c>
      <c r="V3635" s="116" t="s">
        <v>268</v>
      </c>
      <c r="Z3635" s="116">
        <v>0</v>
      </c>
      <c r="AA3635" s="116">
        <v>1</v>
      </c>
      <c r="AB3635" s="116">
        <v>9.2107767642269994E-2</v>
      </c>
      <c r="AC3635" s="116">
        <v>1.279581362455E-2</v>
      </c>
      <c r="AD3635" s="116">
        <v>50.263244479110902</v>
      </c>
      <c r="AF3635" s="116">
        <v>-1</v>
      </c>
      <c r="AG3635" s="116">
        <v>-1</v>
      </c>
      <c r="AH3635" s="116">
        <v>-1</v>
      </c>
      <c r="AI3635" s="116">
        <v>-1</v>
      </c>
      <c r="AJ3635" s="116">
        <v>0</v>
      </c>
      <c r="AM3635" s="116" t="s">
        <v>319</v>
      </c>
      <c r="AN3635" s="116">
        <v>-1</v>
      </c>
      <c r="AQ3635" s="116">
        <v>781</v>
      </c>
      <c r="AR3635" s="116" t="s">
        <v>347</v>
      </c>
      <c r="AS3635" s="116" t="s">
        <v>348</v>
      </c>
      <c r="AT3635" s="116" t="s">
        <v>268</v>
      </c>
      <c r="AV3635" s="116">
        <v>109.014440756073</v>
      </c>
      <c r="AW3635" s="116">
        <v>4.0764999599999997E-2</v>
      </c>
    </row>
    <row r="3636" spans="1:49" x14ac:dyDescent="0.25">
      <c r="A3636" s="127">
        <v>220000</v>
      </c>
      <c r="B3636" s="127">
        <v>850000</v>
      </c>
      <c r="C3636" s="127">
        <v>850000</v>
      </c>
      <c r="D3636" s="116" t="s">
        <v>314</v>
      </c>
      <c r="E3636" s="116" t="s">
        <v>315</v>
      </c>
      <c r="F3636" s="116" t="s">
        <v>316</v>
      </c>
      <c r="G3636" s="116" t="s">
        <v>317</v>
      </c>
      <c r="H3636" s="116">
        <v>0.36</v>
      </c>
      <c r="I3636" s="116">
        <v>0.57999999999999996</v>
      </c>
      <c r="J3636" s="116" t="s">
        <v>326</v>
      </c>
      <c r="K3636" s="116">
        <v>0.18116575296810999</v>
      </c>
      <c r="L3636" s="116">
        <v>1302.1781979504501</v>
      </c>
      <c r="M3636" s="116">
        <v>2.61792768579107</v>
      </c>
      <c r="N3636" s="116">
        <v>0.36368827089625</v>
      </c>
      <c r="O3636" s="116">
        <v>0.47427884041242002</v>
      </c>
      <c r="P3636" s="116">
        <v>6.5887859442589999E-2</v>
      </c>
      <c r="Q3636" s="116">
        <v>235.91009373035899</v>
      </c>
      <c r="R3636" s="116">
        <v>1840</v>
      </c>
      <c r="S3636" s="116" t="s">
        <v>341</v>
      </c>
      <c r="T3636" s="116">
        <v>1840</v>
      </c>
      <c r="U3636" s="116" t="s">
        <v>342</v>
      </c>
      <c r="V3636" s="116" t="s">
        <v>326</v>
      </c>
      <c r="Z3636" s="116">
        <v>0</v>
      </c>
      <c r="AA3636" s="116">
        <v>1</v>
      </c>
      <c r="AB3636" s="116">
        <v>0.47427884041242002</v>
      </c>
      <c r="AC3636" s="116">
        <v>6.5887859442589999E-2</v>
      </c>
      <c r="AD3636" s="116">
        <v>235.91009373035899</v>
      </c>
      <c r="AF3636" s="116">
        <v>-1</v>
      </c>
      <c r="AG3636" s="116">
        <v>-1</v>
      </c>
      <c r="AH3636" s="116">
        <v>-1</v>
      </c>
      <c r="AI3636" s="116">
        <v>-1</v>
      </c>
      <c r="AJ3636" s="116">
        <v>0</v>
      </c>
      <c r="AM3636" s="116" t="s">
        <v>319</v>
      </c>
      <c r="AN3636" s="116">
        <v>-1</v>
      </c>
      <c r="AQ3636" s="116">
        <v>781</v>
      </c>
      <c r="AR3636" s="116" t="s">
        <v>347</v>
      </c>
      <c r="AS3636" s="116" t="s">
        <v>348</v>
      </c>
      <c r="AT3636" s="116" t="s">
        <v>268</v>
      </c>
      <c r="AV3636" s="116">
        <v>132.69154840847699</v>
      </c>
      <c r="AW3636" s="116">
        <v>0.19133016520000001</v>
      </c>
    </row>
    <row r="3637" spans="1:49" x14ac:dyDescent="0.25">
      <c r="A3637" s="127">
        <v>220000</v>
      </c>
      <c r="B3637" s="127">
        <v>860000</v>
      </c>
      <c r="C3637" s="127">
        <v>860000</v>
      </c>
      <c r="D3637" s="116" t="s">
        <v>314</v>
      </c>
      <c r="E3637" s="116" t="s">
        <v>315</v>
      </c>
      <c r="F3637" s="116" t="s">
        <v>316</v>
      </c>
      <c r="G3637" s="116" t="s">
        <v>317</v>
      </c>
      <c r="H3637" s="116">
        <v>0.36</v>
      </c>
      <c r="I3637" s="116">
        <v>0.57999999999999996</v>
      </c>
      <c r="J3637" s="116" t="s">
        <v>323</v>
      </c>
      <c r="K3637" s="116">
        <v>2.1116433748600001E-3</v>
      </c>
      <c r="L3637" s="116">
        <v>2732.24809588879</v>
      </c>
      <c r="M3637" s="116">
        <v>6.93392900683122</v>
      </c>
      <c r="N3637" s="116">
        <v>0.67804548850954005</v>
      </c>
      <c r="O3637" s="116">
        <v>1.4641985249079999E-2</v>
      </c>
      <c r="P3637" s="116">
        <v>1.43179026367E-3</v>
      </c>
      <c r="Q3637" s="116">
        <v>5.76953359018201</v>
      </c>
      <c r="R3637" s="116">
        <v>1840</v>
      </c>
      <c r="S3637" s="116" t="s">
        <v>341</v>
      </c>
      <c r="T3637" s="116">
        <v>1840</v>
      </c>
      <c r="U3637" s="116" t="s">
        <v>324</v>
      </c>
      <c r="V3637" s="116" t="s">
        <v>323</v>
      </c>
      <c r="Z3637" s="116">
        <v>0</v>
      </c>
      <c r="AA3637" s="116">
        <v>1</v>
      </c>
      <c r="AB3637" s="116">
        <v>1.4641985249079999E-2</v>
      </c>
      <c r="AC3637" s="116">
        <v>1.43179026367E-3</v>
      </c>
      <c r="AD3637" s="116">
        <v>5.7695335901831104</v>
      </c>
      <c r="AF3637" s="116">
        <v>-1</v>
      </c>
      <c r="AG3637" s="116">
        <v>-1</v>
      </c>
      <c r="AH3637" s="116">
        <v>-1</v>
      </c>
      <c r="AI3637" s="116">
        <v>-1</v>
      </c>
      <c r="AJ3637" s="116">
        <v>0</v>
      </c>
      <c r="AM3637" s="116" t="s">
        <v>319</v>
      </c>
      <c r="AN3637" s="116">
        <v>-1</v>
      </c>
      <c r="AQ3637" s="116">
        <v>781</v>
      </c>
      <c r="AR3637" s="116" t="s">
        <v>347</v>
      </c>
      <c r="AS3637" s="116" t="s">
        <v>348</v>
      </c>
      <c r="AT3637" s="116" t="s">
        <v>268</v>
      </c>
      <c r="AV3637" s="116">
        <v>19.495530113921401</v>
      </c>
      <c r="AW3637" s="116">
        <v>4.6792648999999997E-3</v>
      </c>
    </row>
    <row r="3638" spans="1:49" x14ac:dyDescent="0.25">
      <c r="A3638" s="127">
        <v>220000</v>
      </c>
      <c r="B3638" s="127">
        <v>860000</v>
      </c>
      <c r="C3638" s="127">
        <v>860000</v>
      </c>
      <c r="D3638" s="116" t="s">
        <v>314</v>
      </c>
      <c r="E3638" s="116" t="s">
        <v>315</v>
      </c>
      <c r="F3638" s="116" t="s">
        <v>316</v>
      </c>
      <c r="G3638" s="116" t="s">
        <v>317</v>
      </c>
      <c r="H3638" s="116">
        <v>0.36</v>
      </c>
      <c r="I3638" s="116">
        <v>0.57999999999999996</v>
      </c>
      <c r="J3638" s="116" t="s">
        <v>323</v>
      </c>
      <c r="K3638" s="116">
        <v>2.5209914988860001E-2</v>
      </c>
      <c r="L3638" s="116">
        <v>2732.24809588879</v>
      </c>
      <c r="M3638" s="116">
        <v>6.93392900683122</v>
      </c>
      <c r="N3638" s="116">
        <v>0.67804548850954005</v>
      </c>
      <c r="O3638" s="116">
        <v>0.17480376080106</v>
      </c>
      <c r="P3638" s="116">
        <v>1.709346912391E-2</v>
      </c>
      <c r="Q3638" s="116">
        <v>68.879742225852993</v>
      </c>
      <c r="R3638" s="116">
        <v>6420</v>
      </c>
      <c r="S3638" s="116" t="s">
        <v>351</v>
      </c>
      <c r="T3638" s="116">
        <v>6420</v>
      </c>
      <c r="U3638" s="116" t="s">
        <v>324</v>
      </c>
      <c r="V3638" s="116" t="s">
        <v>323</v>
      </c>
      <c r="Y3638" s="116" t="s">
        <v>330</v>
      </c>
      <c r="Z3638" s="116">
        <v>0</v>
      </c>
      <c r="AA3638" s="116">
        <v>1</v>
      </c>
      <c r="AB3638" s="116">
        <v>0.17480376080106</v>
      </c>
      <c r="AC3638" s="116">
        <v>1.709346912391E-2</v>
      </c>
      <c r="AD3638" s="116">
        <v>716.24495205530104</v>
      </c>
      <c r="AF3638" s="116">
        <v>-1</v>
      </c>
      <c r="AG3638" s="116">
        <v>-1</v>
      </c>
      <c r="AH3638" s="116">
        <v>-1</v>
      </c>
      <c r="AI3638" s="116">
        <v>-1</v>
      </c>
      <c r="AJ3638" s="116">
        <v>0</v>
      </c>
      <c r="AM3638" s="116" t="s">
        <v>319</v>
      </c>
      <c r="AN3638" s="116">
        <v>-1</v>
      </c>
      <c r="AQ3638" s="116">
        <v>781</v>
      </c>
      <c r="AR3638" s="116" t="s">
        <v>347</v>
      </c>
      <c r="AS3638" s="116" t="s">
        <v>348</v>
      </c>
      <c r="AT3638" s="116" t="s">
        <v>268</v>
      </c>
      <c r="AV3638" s="116">
        <v>53.476361559103303</v>
      </c>
      <c r="AW3638" s="116">
        <v>0.5808961493</v>
      </c>
    </row>
    <row r="3639" spans="1:49" x14ac:dyDescent="0.25">
      <c r="A3639" s="127">
        <v>220000</v>
      </c>
      <c r="B3639" s="127">
        <v>860000</v>
      </c>
      <c r="C3639" s="127">
        <v>860000</v>
      </c>
      <c r="D3639" s="116" t="s">
        <v>314</v>
      </c>
      <c r="E3639" s="116" t="s">
        <v>315</v>
      </c>
      <c r="F3639" s="116" t="s">
        <v>316</v>
      </c>
      <c r="G3639" s="116" t="s">
        <v>317</v>
      </c>
      <c r="H3639" s="116">
        <v>0.36</v>
      </c>
      <c r="I3639" s="116">
        <v>0.57999999999999996</v>
      </c>
      <c r="J3639" s="116" t="s">
        <v>326</v>
      </c>
      <c r="K3639" s="116">
        <v>0.22891607641062001</v>
      </c>
      <c r="L3639" s="116">
        <v>4098.1498370167801</v>
      </c>
      <c r="M3639" s="116">
        <v>9.0113537669200401</v>
      </c>
      <c r="N3639" s="116">
        <v>1.1924872136617299</v>
      </c>
      <c r="O3639" s="116">
        <v>2.0628437474714199</v>
      </c>
      <c r="P3639" s="116">
        <v>0.27297949412127998</v>
      </c>
      <c r="Q3639" s="116">
        <v>938.13238123271606</v>
      </c>
      <c r="R3639" s="116">
        <v>1750</v>
      </c>
      <c r="S3639" s="116" t="s">
        <v>321</v>
      </c>
      <c r="T3639" s="116">
        <v>1750</v>
      </c>
      <c r="U3639" s="116" t="s">
        <v>342</v>
      </c>
      <c r="V3639" s="116" t="s">
        <v>326</v>
      </c>
      <c r="Z3639" s="116">
        <v>0</v>
      </c>
      <c r="AA3639" s="116">
        <v>1</v>
      </c>
      <c r="AB3639" s="116">
        <v>2.0628437474714199</v>
      </c>
      <c r="AC3639" s="116">
        <v>0.27297949412127998</v>
      </c>
      <c r="AD3639" s="116">
        <v>1422.79784514536</v>
      </c>
      <c r="AF3639" s="116">
        <v>-1</v>
      </c>
      <c r="AG3639" s="116">
        <v>-1</v>
      </c>
      <c r="AH3639" s="116">
        <v>-1</v>
      </c>
      <c r="AI3639" s="116">
        <v>-1</v>
      </c>
      <c r="AJ3639" s="116">
        <v>0</v>
      </c>
      <c r="AM3639" s="116" t="s">
        <v>319</v>
      </c>
      <c r="AN3639" s="116">
        <v>-1</v>
      </c>
      <c r="AQ3639" s="116">
        <v>781</v>
      </c>
      <c r="AR3639" s="116" t="s">
        <v>347</v>
      </c>
      <c r="AS3639" s="116" t="s">
        <v>348</v>
      </c>
      <c r="AT3639" s="116" t="s">
        <v>268</v>
      </c>
      <c r="AV3639" s="116">
        <v>142.827822001882</v>
      </c>
      <c r="AW3639" s="116">
        <v>1.1539317479</v>
      </c>
    </row>
    <row r="3640" spans="1:49" x14ac:dyDescent="0.25">
      <c r="A3640" s="127">
        <v>140000</v>
      </c>
      <c r="B3640" s="127">
        <v>400000</v>
      </c>
      <c r="C3640" s="127">
        <v>400000</v>
      </c>
      <c r="D3640" s="116" t="s">
        <v>314</v>
      </c>
      <c r="E3640" s="116" t="s">
        <v>315</v>
      </c>
      <c r="F3640" s="116" t="s">
        <v>316</v>
      </c>
      <c r="G3640" s="116" t="s">
        <v>317</v>
      </c>
      <c r="H3640" s="116">
        <v>0.36</v>
      </c>
      <c r="I3640" s="116">
        <v>0.57999999999999996</v>
      </c>
      <c r="J3640" s="116" t="s">
        <v>268</v>
      </c>
      <c r="K3640" s="116">
        <v>0.36035329798579002</v>
      </c>
      <c r="L3640" s="116">
        <v>3644.2818280962802</v>
      </c>
      <c r="M3640" s="116">
        <v>9.3465503242194501</v>
      </c>
      <c r="N3640" s="116">
        <v>1.3146435809650401</v>
      </c>
      <c r="O3640" s="116">
        <v>3.3680602341227099</v>
      </c>
      <c r="P3640" s="116">
        <v>0.47373615007661002</v>
      </c>
      <c r="Q3640" s="116">
        <v>1313.22897554421</v>
      </c>
      <c r="R3640" s="116">
        <v>1210</v>
      </c>
      <c r="S3640" s="116" t="s">
        <v>318</v>
      </c>
      <c r="T3640" s="116">
        <v>1210</v>
      </c>
      <c r="U3640" s="116" t="s">
        <v>268</v>
      </c>
      <c r="V3640" s="116" t="s">
        <v>268</v>
      </c>
      <c r="Z3640" s="116">
        <v>0</v>
      </c>
      <c r="AA3640" s="116">
        <v>1</v>
      </c>
      <c r="AB3640" s="116">
        <v>3.3680602341227099</v>
      </c>
      <c r="AC3640" s="116">
        <v>0.47373615007661002</v>
      </c>
      <c r="AD3640" s="116">
        <v>1313.22897554421</v>
      </c>
      <c r="AF3640" s="116">
        <v>-1</v>
      </c>
      <c r="AG3640" s="116">
        <v>-1</v>
      </c>
      <c r="AH3640" s="116">
        <v>-1</v>
      </c>
      <c r="AI3640" s="116">
        <v>-1</v>
      </c>
      <c r="AJ3640" s="116">
        <v>0</v>
      </c>
      <c r="AM3640" s="116" t="s">
        <v>319</v>
      </c>
      <c r="AN3640" s="116">
        <v>-1</v>
      </c>
      <c r="AQ3640" s="116">
        <v>783</v>
      </c>
      <c r="AR3640" s="116" t="s">
        <v>352</v>
      </c>
      <c r="AS3640" s="116" t="s">
        <v>256</v>
      </c>
      <c r="AT3640" s="116" t="s">
        <v>268</v>
      </c>
      <c r="AV3640" s="116">
        <v>158.35066552765599</v>
      </c>
      <c r="AW3640" s="116">
        <v>1.0650681067000001</v>
      </c>
    </row>
    <row r="3641" spans="1:49" x14ac:dyDescent="0.25">
      <c r="A3641" s="127">
        <v>140000</v>
      </c>
      <c r="B3641" s="127">
        <v>400000</v>
      </c>
      <c r="C3641" s="127">
        <v>400000</v>
      </c>
      <c r="D3641" s="116" t="s">
        <v>314</v>
      </c>
      <c r="E3641" s="116" t="s">
        <v>315</v>
      </c>
      <c r="F3641" s="116" t="s">
        <v>316</v>
      </c>
      <c r="G3641" s="116" t="s">
        <v>317</v>
      </c>
      <c r="H3641" s="116">
        <v>0.36</v>
      </c>
      <c r="I3641" s="116">
        <v>0.57999999999999996</v>
      </c>
      <c r="J3641" s="116" t="s">
        <v>268</v>
      </c>
      <c r="K3641" s="116">
        <v>2.6433107029739999E-2</v>
      </c>
      <c r="L3641" s="116">
        <v>3644.2818280962802</v>
      </c>
      <c r="M3641" s="116">
        <v>9.3465503242194501</v>
      </c>
      <c r="N3641" s="116">
        <v>1.3146435809650401</v>
      </c>
      <c r="O3641" s="116">
        <v>0.24705836507896001</v>
      </c>
      <c r="P3641" s="116">
        <v>3.475011448161E-2</v>
      </c>
      <c r="Q3641" s="116">
        <v>96.329691608612904</v>
      </c>
      <c r="R3641" s="116">
        <v>1750</v>
      </c>
      <c r="S3641" s="116" t="s">
        <v>321</v>
      </c>
      <c r="T3641" s="116">
        <v>1750</v>
      </c>
      <c r="U3641" s="116" t="s">
        <v>268</v>
      </c>
      <c r="V3641" s="116" t="s">
        <v>268</v>
      </c>
      <c r="Z3641" s="116">
        <v>0</v>
      </c>
      <c r="AA3641" s="116">
        <v>1</v>
      </c>
      <c r="AB3641" s="116">
        <v>0.24705836507896001</v>
      </c>
      <c r="AC3641" s="116">
        <v>3.475011448161E-2</v>
      </c>
      <c r="AD3641" s="116">
        <v>562.93004953380103</v>
      </c>
      <c r="AF3641" s="116">
        <v>-1</v>
      </c>
      <c r="AG3641" s="116">
        <v>-1</v>
      </c>
      <c r="AH3641" s="116">
        <v>-1</v>
      </c>
      <c r="AI3641" s="116">
        <v>-1</v>
      </c>
      <c r="AJ3641" s="116">
        <v>0</v>
      </c>
      <c r="AM3641" s="116" t="s">
        <v>319</v>
      </c>
      <c r="AN3641" s="116">
        <v>-1</v>
      </c>
      <c r="AQ3641" s="116">
        <v>783</v>
      </c>
      <c r="AR3641" s="116" t="s">
        <v>352</v>
      </c>
      <c r="AS3641" s="116" t="s">
        <v>256</v>
      </c>
      <c r="AT3641" s="116" t="s">
        <v>268</v>
      </c>
      <c r="AV3641" s="116">
        <v>104.30878876474701</v>
      </c>
      <c r="AW3641" s="116">
        <v>0.45655316260000001</v>
      </c>
    </row>
    <row r="3642" spans="1:49" x14ac:dyDescent="0.25">
      <c r="A3642" s="127">
        <v>140000</v>
      </c>
      <c r="B3642" s="127">
        <v>440000</v>
      </c>
      <c r="C3642" s="127">
        <v>440000</v>
      </c>
      <c r="D3642" s="116" t="s">
        <v>314</v>
      </c>
      <c r="E3642" s="116" t="s">
        <v>315</v>
      </c>
      <c r="F3642" s="116" t="s">
        <v>316</v>
      </c>
      <c r="G3642" s="116" t="s">
        <v>317</v>
      </c>
      <c r="H3642" s="116">
        <v>0.36</v>
      </c>
      <c r="I3642" s="116">
        <v>0.57999999999999996</v>
      </c>
      <c r="J3642" s="116" t="s">
        <v>323</v>
      </c>
      <c r="K3642" s="116">
        <v>0.12940294262169</v>
      </c>
      <c r="L3642" s="116">
        <v>3938.9767799185101</v>
      </c>
      <c r="M3642" s="116">
        <v>12.3795055491622</v>
      </c>
      <c r="N3642" s="116">
        <v>2.5070296092378701</v>
      </c>
      <c r="O3642" s="116">
        <v>1.60194444626315</v>
      </c>
      <c r="P3642" s="116">
        <v>0.32441700867508999</v>
      </c>
      <c r="Q3642" s="116">
        <v>509.71518623997298</v>
      </c>
      <c r="R3642" s="116">
        <v>1330</v>
      </c>
      <c r="S3642" s="116" t="s">
        <v>346</v>
      </c>
      <c r="T3642" s="116">
        <v>1330</v>
      </c>
      <c r="U3642" s="116" t="s">
        <v>324</v>
      </c>
      <c r="V3642" s="116" t="s">
        <v>323</v>
      </c>
      <c r="Z3642" s="116">
        <v>0</v>
      </c>
      <c r="AA3642" s="116">
        <v>1</v>
      </c>
      <c r="AB3642" s="116">
        <v>1.60194444626315</v>
      </c>
      <c r="AC3642" s="116">
        <v>0.32441700867508999</v>
      </c>
      <c r="AD3642" s="116">
        <v>509.71518623997298</v>
      </c>
      <c r="AF3642" s="116">
        <v>-1</v>
      </c>
      <c r="AG3642" s="116">
        <v>-1</v>
      </c>
      <c r="AH3642" s="116">
        <v>-1</v>
      </c>
      <c r="AI3642" s="116">
        <v>-1</v>
      </c>
      <c r="AJ3642" s="116">
        <v>0</v>
      </c>
      <c r="AM3642" s="116" t="s">
        <v>319</v>
      </c>
      <c r="AN3642" s="116">
        <v>-1</v>
      </c>
      <c r="AQ3642" s="116">
        <v>783</v>
      </c>
      <c r="AR3642" s="116" t="s">
        <v>352</v>
      </c>
      <c r="AS3642" s="116" t="s">
        <v>256</v>
      </c>
      <c r="AT3642" s="116" t="s">
        <v>268</v>
      </c>
      <c r="AV3642" s="116">
        <v>120.96990040512399</v>
      </c>
      <c r="AW3642" s="116">
        <v>0.41339431160000001</v>
      </c>
    </row>
    <row r="3643" spans="1:49" x14ac:dyDescent="0.25">
      <c r="A3643" s="127">
        <v>140000</v>
      </c>
      <c r="B3643" s="127">
        <v>440000</v>
      </c>
      <c r="C3643" s="127">
        <v>440000</v>
      </c>
      <c r="D3643" s="116" t="s">
        <v>314</v>
      </c>
      <c r="E3643" s="116" t="s">
        <v>315</v>
      </c>
      <c r="F3643" s="116" t="s">
        <v>316</v>
      </c>
      <c r="G3643" s="116" t="s">
        <v>317</v>
      </c>
      <c r="H3643" s="116">
        <v>0.36</v>
      </c>
      <c r="I3643" s="116">
        <v>0.57999999999999996</v>
      </c>
      <c r="J3643" s="116" t="s">
        <v>268</v>
      </c>
      <c r="K3643" s="116">
        <v>0.28893816233267999</v>
      </c>
      <c r="L3643" s="116">
        <v>3938.9767799185101</v>
      </c>
      <c r="M3643" s="116">
        <v>12.3795055491622</v>
      </c>
      <c r="N3643" s="116">
        <v>2.5070296092378701</v>
      </c>
      <c r="O3643" s="116">
        <v>3.5769115839621501</v>
      </c>
      <c r="P3643" s="116">
        <v>0.72437652820680998</v>
      </c>
      <c r="Q3643" s="116">
        <v>1138.12071226075</v>
      </c>
      <c r="R3643" s="116">
        <v>1310</v>
      </c>
      <c r="S3643" s="116" t="s">
        <v>318</v>
      </c>
      <c r="T3643" s="116">
        <v>1310</v>
      </c>
      <c r="U3643" s="116" t="s">
        <v>268</v>
      </c>
      <c r="V3643" s="116" t="s">
        <v>268</v>
      </c>
      <c r="Z3643" s="116">
        <v>0</v>
      </c>
      <c r="AA3643" s="116">
        <v>1</v>
      </c>
      <c r="AB3643" s="116">
        <v>3.5769115839621501</v>
      </c>
      <c r="AC3643" s="116">
        <v>0.72437652820680998</v>
      </c>
      <c r="AD3643" s="116">
        <v>1138.12071226075</v>
      </c>
      <c r="AF3643" s="116">
        <v>-1</v>
      </c>
      <c r="AG3643" s="116">
        <v>-1</v>
      </c>
      <c r="AH3643" s="116">
        <v>-1</v>
      </c>
      <c r="AI3643" s="116">
        <v>-1</v>
      </c>
      <c r="AJ3643" s="116">
        <v>0</v>
      </c>
      <c r="AM3643" s="116" t="s">
        <v>319</v>
      </c>
      <c r="AN3643" s="116">
        <v>-1</v>
      </c>
      <c r="AQ3643" s="116">
        <v>783</v>
      </c>
      <c r="AR3643" s="116" t="s">
        <v>352</v>
      </c>
      <c r="AS3643" s="116" t="s">
        <v>256</v>
      </c>
      <c r="AT3643" s="116" t="s">
        <v>268</v>
      </c>
      <c r="AV3643" s="116">
        <v>136.94735844792899</v>
      </c>
      <c r="AW3643" s="116">
        <v>0.9230500505</v>
      </c>
    </row>
    <row r="3644" spans="1:49" x14ac:dyDescent="0.25">
      <c r="A3644" s="127">
        <v>140000</v>
      </c>
      <c r="B3644" s="127">
        <v>440000</v>
      </c>
      <c r="C3644" s="127">
        <v>440000</v>
      </c>
      <c r="D3644" s="116" t="s">
        <v>314</v>
      </c>
      <c r="E3644" s="116" t="s">
        <v>315</v>
      </c>
      <c r="F3644" s="116" t="s">
        <v>316</v>
      </c>
      <c r="G3644" s="116" t="s">
        <v>317</v>
      </c>
      <c r="H3644" s="116">
        <v>0.36</v>
      </c>
      <c r="I3644" s="116">
        <v>0.57999999999999996</v>
      </c>
      <c r="J3644" s="116" t="s">
        <v>323</v>
      </c>
      <c r="K3644" s="116">
        <v>3.1444652181420001E-2</v>
      </c>
      <c r="L3644" s="116">
        <v>3938.9767799185101</v>
      </c>
      <c r="M3644" s="116">
        <v>12.3795055491622</v>
      </c>
      <c r="N3644" s="116">
        <v>2.5070296092378701</v>
      </c>
      <c r="O3644" s="116">
        <v>0.38926924617140002</v>
      </c>
      <c r="P3644" s="116">
        <v>7.8832674071009995E-2</v>
      </c>
      <c r="Q3644" s="116">
        <v>123.859754795239</v>
      </c>
      <c r="R3644" s="116">
        <v>1310</v>
      </c>
      <c r="S3644" s="116" t="s">
        <v>318</v>
      </c>
      <c r="T3644" s="116">
        <v>1310</v>
      </c>
      <c r="U3644" s="116" t="s">
        <v>324</v>
      </c>
      <c r="V3644" s="116" t="s">
        <v>323</v>
      </c>
      <c r="Z3644" s="116">
        <v>0</v>
      </c>
      <c r="AA3644" s="116">
        <v>1</v>
      </c>
      <c r="AB3644" s="116">
        <v>0.38926924617140002</v>
      </c>
      <c r="AC3644" s="116">
        <v>7.8832674071009995E-2</v>
      </c>
      <c r="AD3644" s="116">
        <v>123.859754795239</v>
      </c>
      <c r="AF3644" s="116">
        <v>-1</v>
      </c>
      <c r="AG3644" s="116">
        <v>-1</v>
      </c>
      <c r="AH3644" s="116">
        <v>-1</v>
      </c>
      <c r="AI3644" s="116">
        <v>-1</v>
      </c>
      <c r="AJ3644" s="116">
        <v>0</v>
      </c>
      <c r="AM3644" s="116" t="s">
        <v>319</v>
      </c>
      <c r="AN3644" s="116">
        <v>-1</v>
      </c>
      <c r="AQ3644" s="116">
        <v>783</v>
      </c>
      <c r="AR3644" s="116" t="s">
        <v>352</v>
      </c>
      <c r="AS3644" s="116" t="s">
        <v>256</v>
      </c>
      <c r="AT3644" s="116" t="s">
        <v>268</v>
      </c>
      <c r="AV3644" s="116">
        <v>72.976118304676106</v>
      </c>
      <c r="AW3644" s="116">
        <v>0.1004539779</v>
      </c>
    </row>
    <row r="3645" spans="1:49" x14ac:dyDescent="0.25">
      <c r="A3645" s="127">
        <v>140000</v>
      </c>
      <c r="B3645" s="127">
        <v>440000</v>
      </c>
      <c r="C3645" s="127">
        <v>440000</v>
      </c>
      <c r="D3645" s="116" t="s">
        <v>314</v>
      </c>
      <c r="E3645" s="116" t="s">
        <v>315</v>
      </c>
      <c r="F3645" s="116" t="s">
        <v>316</v>
      </c>
      <c r="G3645" s="116" t="s">
        <v>317</v>
      </c>
      <c r="H3645" s="116">
        <v>0.36</v>
      </c>
      <c r="I3645" s="116">
        <v>0.57999999999999996</v>
      </c>
      <c r="J3645" s="116" t="s">
        <v>268</v>
      </c>
      <c r="K3645" s="116">
        <v>0.15193119778419001</v>
      </c>
      <c r="L3645" s="116">
        <v>3938.9767799185101</v>
      </c>
      <c r="M3645" s="116">
        <v>12.3795055491622</v>
      </c>
      <c r="N3645" s="116">
        <v>2.5070296092378701</v>
      </c>
      <c r="O3645" s="116">
        <v>1.8808331060603301</v>
      </c>
      <c r="P3645" s="116">
        <v>0.38089601141196</v>
      </c>
      <c r="Q3645" s="116">
        <v>598.45346021716296</v>
      </c>
      <c r="R3645" s="116">
        <v>1330</v>
      </c>
      <c r="S3645" s="116" t="s">
        <v>346</v>
      </c>
      <c r="T3645" s="116">
        <v>1330</v>
      </c>
      <c r="U3645" s="116" t="s">
        <v>268</v>
      </c>
      <c r="V3645" s="116" t="s">
        <v>268</v>
      </c>
      <c r="Z3645" s="116">
        <v>0</v>
      </c>
      <c r="AA3645" s="116">
        <v>1</v>
      </c>
      <c r="AB3645" s="116">
        <v>1.8808331060603301</v>
      </c>
      <c r="AC3645" s="116">
        <v>0.38089601141196</v>
      </c>
      <c r="AD3645" s="116">
        <v>598.45346021716296</v>
      </c>
      <c r="AF3645" s="116">
        <v>-1</v>
      </c>
      <c r="AG3645" s="116">
        <v>-1</v>
      </c>
      <c r="AH3645" s="116">
        <v>-1</v>
      </c>
      <c r="AI3645" s="116">
        <v>-1</v>
      </c>
      <c r="AJ3645" s="116">
        <v>0</v>
      </c>
      <c r="AM3645" s="116" t="s">
        <v>319</v>
      </c>
      <c r="AN3645" s="116">
        <v>-1</v>
      </c>
      <c r="AQ3645" s="116">
        <v>783</v>
      </c>
      <c r="AR3645" s="116" t="s">
        <v>352</v>
      </c>
      <c r="AS3645" s="116" t="s">
        <v>256</v>
      </c>
      <c r="AT3645" s="116" t="s">
        <v>268</v>
      </c>
      <c r="AV3645" s="116">
        <v>105.448769886924</v>
      </c>
      <c r="AW3645" s="116">
        <v>0.4853637147</v>
      </c>
    </row>
    <row r="3646" spans="1:49" x14ac:dyDescent="0.25">
      <c r="A3646" s="127">
        <v>140000</v>
      </c>
      <c r="B3646" s="127">
        <v>440000</v>
      </c>
      <c r="C3646" s="127">
        <v>440000</v>
      </c>
      <c r="D3646" s="116" t="s">
        <v>314</v>
      </c>
      <c r="E3646" s="116" t="s">
        <v>315</v>
      </c>
      <c r="F3646" s="116" t="s">
        <v>316</v>
      </c>
      <c r="G3646" s="116" t="s">
        <v>317</v>
      </c>
      <c r="H3646" s="116">
        <v>0.36</v>
      </c>
      <c r="I3646" s="116">
        <v>0.57999999999999996</v>
      </c>
      <c r="J3646" s="116" t="s">
        <v>323</v>
      </c>
      <c r="K3646" s="116">
        <v>1.6046498862979999E-2</v>
      </c>
      <c r="L3646" s="116">
        <v>3938.9767799185101</v>
      </c>
      <c r="M3646" s="116">
        <v>12.3795055491622</v>
      </c>
      <c r="N3646" s="116">
        <v>2.5070296092378701</v>
      </c>
      <c r="O3646" s="116">
        <v>0.19864772171893999</v>
      </c>
      <c r="P3646" s="116">
        <v>4.0229047774100003E-2</v>
      </c>
      <c r="Q3646" s="116">
        <v>63.206786420286797</v>
      </c>
      <c r="R3646" s="116">
        <v>1330</v>
      </c>
      <c r="S3646" s="116" t="s">
        <v>346</v>
      </c>
      <c r="T3646" s="116">
        <v>1330</v>
      </c>
      <c r="U3646" s="116" t="s">
        <v>324</v>
      </c>
      <c r="V3646" s="116" t="s">
        <v>323</v>
      </c>
      <c r="Z3646" s="116">
        <v>0</v>
      </c>
      <c r="AA3646" s="116">
        <v>1</v>
      </c>
      <c r="AB3646" s="116">
        <v>0.19864772171893999</v>
      </c>
      <c r="AC3646" s="116">
        <v>4.0229047774100003E-2</v>
      </c>
      <c r="AD3646" s="116">
        <v>63.206786420288402</v>
      </c>
      <c r="AF3646" s="116">
        <v>-1</v>
      </c>
      <c r="AG3646" s="116">
        <v>-1</v>
      </c>
      <c r="AH3646" s="116">
        <v>-1</v>
      </c>
      <c r="AI3646" s="116">
        <v>-1</v>
      </c>
      <c r="AJ3646" s="116">
        <v>0</v>
      </c>
      <c r="AM3646" s="116" t="s">
        <v>319</v>
      </c>
      <c r="AN3646" s="116">
        <v>-1</v>
      </c>
      <c r="AQ3646" s="116">
        <v>783</v>
      </c>
      <c r="AR3646" s="116" t="s">
        <v>352</v>
      </c>
      <c r="AS3646" s="116" t="s">
        <v>256</v>
      </c>
      <c r="AT3646" s="116" t="s">
        <v>268</v>
      </c>
      <c r="AV3646" s="116">
        <v>42.325295743187098</v>
      </c>
      <c r="AW3646" s="116">
        <v>5.1262600499999998E-2</v>
      </c>
    </row>
    <row r="3647" spans="1:49" x14ac:dyDescent="0.25">
      <c r="A3647" s="127">
        <v>140000</v>
      </c>
      <c r="B3647" s="127">
        <v>440000</v>
      </c>
      <c r="C3647" s="127">
        <v>440000</v>
      </c>
      <c r="D3647" s="116" t="s">
        <v>314</v>
      </c>
      <c r="E3647" s="116" t="s">
        <v>315</v>
      </c>
      <c r="F3647" s="116" t="s">
        <v>316</v>
      </c>
      <c r="G3647" s="116" t="s">
        <v>317</v>
      </c>
      <c r="H3647" s="116">
        <v>0.36</v>
      </c>
      <c r="I3647" s="116">
        <v>0.57999999999999996</v>
      </c>
      <c r="J3647" s="116" t="s">
        <v>268</v>
      </c>
      <c r="K3647" s="116">
        <v>2.658974852995E-2</v>
      </c>
      <c r="L3647" s="116">
        <v>3916.4467079598098</v>
      </c>
      <c r="M3647" s="116">
        <v>9.3948056165899594</v>
      </c>
      <c r="N3647" s="116">
        <v>1.32344873359036</v>
      </c>
      <c r="O3647" s="116">
        <v>0.24980551883294</v>
      </c>
      <c r="P3647" s="116">
        <v>3.5190169018449999E-2</v>
      </c>
      <c r="Q3647" s="116">
        <v>104.137333095625</v>
      </c>
      <c r="R3647" s="116">
        <v>8140</v>
      </c>
      <c r="S3647" s="116" t="s">
        <v>353</v>
      </c>
      <c r="T3647" s="116">
        <v>8140</v>
      </c>
      <c r="U3647" s="116" t="s">
        <v>268</v>
      </c>
      <c r="V3647" s="116" t="s">
        <v>268</v>
      </c>
      <c r="Z3647" s="116">
        <v>0</v>
      </c>
      <c r="AA3647" s="116">
        <v>1</v>
      </c>
      <c r="AB3647" s="116">
        <v>0.24980551883294</v>
      </c>
      <c r="AC3647" s="116">
        <v>3.5190169018449999E-2</v>
      </c>
      <c r="AD3647" s="116">
        <v>116.689253251954</v>
      </c>
      <c r="AF3647" s="116">
        <v>-1</v>
      </c>
      <c r="AG3647" s="116">
        <v>-1</v>
      </c>
      <c r="AH3647" s="116">
        <v>-1</v>
      </c>
      <c r="AI3647" s="116">
        <v>-1</v>
      </c>
      <c r="AJ3647" s="116">
        <v>0</v>
      </c>
      <c r="AM3647" s="116" t="s">
        <v>319</v>
      </c>
      <c r="AN3647" s="116">
        <v>-1</v>
      </c>
      <c r="AQ3647" s="116">
        <v>783</v>
      </c>
      <c r="AR3647" s="116" t="s">
        <v>352</v>
      </c>
      <c r="AS3647" s="116" t="s">
        <v>256</v>
      </c>
      <c r="AT3647" s="116" t="s">
        <v>268</v>
      </c>
      <c r="AV3647" s="116">
        <v>61.164136409521298</v>
      </c>
      <c r="AW3647" s="116">
        <v>9.4638485999999994E-2</v>
      </c>
    </row>
    <row r="3648" spans="1:49" x14ac:dyDescent="0.25">
      <c r="A3648" s="127">
        <v>140000</v>
      </c>
      <c r="B3648" s="127">
        <v>440000</v>
      </c>
      <c r="C3648" s="127">
        <v>440000</v>
      </c>
      <c r="D3648" s="116" t="s">
        <v>314</v>
      </c>
      <c r="E3648" s="116" t="s">
        <v>315</v>
      </c>
      <c r="F3648" s="116" t="s">
        <v>316</v>
      </c>
      <c r="G3648" s="116" t="s">
        <v>317</v>
      </c>
      <c r="H3648" s="116">
        <v>0.36</v>
      </c>
      <c r="I3648" s="116">
        <v>0.57999999999999996</v>
      </c>
      <c r="J3648" s="116" t="s">
        <v>323</v>
      </c>
      <c r="K3648" s="116">
        <v>7.2991292985000004E-4</v>
      </c>
      <c r="L3648" s="116">
        <v>3916.4467079598098</v>
      </c>
      <c r="M3648" s="116">
        <v>9.3948056165899594</v>
      </c>
      <c r="N3648" s="116">
        <v>1.32344873359036</v>
      </c>
      <c r="O3648" s="116">
        <v>6.8573900930200002E-3</v>
      </c>
      <c r="P3648" s="116">
        <v>9.6600234264000002E-4</v>
      </c>
      <c r="Q3648" s="116">
        <v>2.8586650912279099</v>
      </c>
      <c r="R3648" s="116">
        <v>8140</v>
      </c>
      <c r="S3648" s="116" t="s">
        <v>353</v>
      </c>
      <c r="T3648" s="116">
        <v>8140</v>
      </c>
      <c r="U3648" s="116" t="s">
        <v>324</v>
      </c>
      <c r="V3648" s="116" t="s">
        <v>323</v>
      </c>
      <c r="Z3648" s="116">
        <v>0</v>
      </c>
      <c r="AA3648" s="116">
        <v>1</v>
      </c>
      <c r="AB3648" s="116">
        <v>6.8573900930200002E-3</v>
      </c>
      <c r="AC3648" s="116">
        <v>9.6600234264000002E-4</v>
      </c>
      <c r="AD3648" s="116">
        <v>1640.9625230056899</v>
      </c>
      <c r="AF3648" s="116">
        <v>-1</v>
      </c>
      <c r="AG3648" s="116">
        <v>-1</v>
      </c>
      <c r="AH3648" s="116">
        <v>-1</v>
      </c>
      <c r="AI3648" s="116">
        <v>-1</v>
      </c>
      <c r="AJ3648" s="116">
        <v>0</v>
      </c>
      <c r="AM3648" s="116" t="s">
        <v>319</v>
      </c>
      <c r="AN3648" s="116">
        <v>-1</v>
      </c>
      <c r="AQ3648" s="116">
        <v>783</v>
      </c>
      <c r="AR3648" s="116" t="s">
        <v>352</v>
      </c>
      <c r="AS3648" s="116" t="s">
        <v>256</v>
      </c>
      <c r="AT3648" s="116" t="s">
        <v>268</v>
      </c>
      <c r="AV3648" s="116">
        <v>30.664691876292299</v>
      </c>
      <c r="AW3648" s="116">
        <v>1.3308698483000001</v>
      </c>
    </row>
    <row r="3649" spans="1:49" x14ac:dyDescent="0.25">
      <c r="A3649" s="127">
        <v>140000</v>
      </c>
      <c r="B3649" s="127">
        <v>440000</v>
      </c>
      <c r="C3649" s="127">
        <v>440000</v>
      </c>
      <c r="D3649" s="116" t="s">
        <v>314</v>
      </c>
      <c r="E3649" s="116" t="s">
        <v>315</v>
      </c>
      <c r="F3649" s="116" t="s">
        <v>316</v>
      </c>
      <c r="G3649" s="116" t="s">
        <v>317</v>
      </c>
      <c r="H3649" s="116">
        <v>0.36</v>
      </c>
      <c r="I3649" s="116">
        <v>0.57999999999999996</v>
      </c>
      <c r="J3649" s="116" t="s">
        <v>268</v>
      </c>
      <c r="K3649" s="116">
        <v>2.5845666480460001E-2</v>
      </c>
      <c r="L3649" s="116">
        <v>3916.4467079598098</v>
      </c>
      <c r="M3649" s="116">
        <v>9.3948056165899594</v>
      </c>
      <c r="N3649" s="116">
        <v>1.32344873359036</v>
      </c>
      <c r="O3649" s="116">
        <v>0.24281501261515001</v>
      </c>
      <c r="P3649" s="116">
        <v>3.4205414572360003E-2</v>
      </c>
      <c r="Q3649" s="116">
        <v>101.22317540243201</v>
      </c>
      <c r="R3649" s="116">
        <v>1210</v>
      </c>
      <c r="S3649" s="116" t="s">
        <v>318</v>
      </c>
      <c r="T3649" s="116">
        <v>1210</v>
      </c>
      <c r="U3649" s="116" t="s">
        <v>268</v>
      </c>
      <c r="V3649" s="116" t="s">
        <v>268</v>
      </c>
      <c r="Z3649" s="116">
        <v>0</v>
      </c>
      <c r="AA3649" s="116">
        <v>1</v>
      </c>
      <c r="AB3649" s="116">
        <v>0.24281501261515001</v>
      </c>
      <c r="AC3649" s="116">
        <v>3.4205414572360003E-2</v>
      </c>
      <c r="AD3649" s="116">
        <v>101.22317540243201</v>
      </c>
      <c r="AF3649" s="116">
        <v>-1</v>
      </c>
      <c r="AG3649" s="116">
        <v>-1</v>
      </c>
      <c r="AH3649" s="116">
        <v>-1</v>
      </c>
      <c r="AI3649" s="116">
        <v>-1</v>
      </c>
      <c r="AJ3649" s="116">
        <v>0</v>
      </c>
      <c r="AM3649" s="116" t="s">
        <v>319</v>
      </c>
      <c r="AN3649" s="116">
        <v>-1</v>
      </c>
      <c r="AQ3649" s="116">
        <v>783</v>
      </c>
      <c r="AR3649" s="116" t="s">
        <v>352</v>
      </c>
      <c r="AS3649" s="116" t="s">
        <v>256</v>
      </c>
      <c r="AT3649" s="116" t="s">
        <v>268</v>
      </c>
      <c r="AV3649" s="116">
        <v>61.108144560187903</v>
      </c>
      <c r="AW3649" s="116">
        <v>8.2095032799999995E-2</v>
      </c>
    </row>
    <row r="3650" spans="1:49" x14ac:dyDescent="0.25">
      <c r="A3650" s="127">
        <v>140000</v>
      </c>
      <c r="B3650" s="127">
        <v>440000</v>
      </c>
      <c r="C3650" s="127">
        <v>440000</v>
      </c>
      <c r="D3650" s="116" t="s">
        <v>314</v>
      </c>
      <c r="E3650" s="116" t="s">
        <v>315</v>
      </c>
      <c r="F3650" s="116" t="s">
        <v>316</v>
      </c>
      <c r="G3650" s="116" t="s">
        <v>317</v>
      </c>
      <c r="H3650" s="116">
        <v>0.36</v>
      </c>
      <c r="I3650" s="116">
        <v>0.57999999999999996</v>
      </c>
      <c r="J3650" s="116" t="s">
        <v>268</v>
      </c>
      <c r="K3650" s="116">
        <v>6.241993875791E-2</v>
      </c>
      <c r="L3650" s="116">
        <v>3916.4467079598098</v>
      </c>
      <c r="M3650" s="116">
        <v>9.3948056165899594</v>
      </c>
      <c r="N3650" s="116">
        <v>1.32344873359036</v>
      </c>
      <c r="O3650" s="116">
        <v>0.58642319123008002</v>
      </c>
      <c r="P3650" s="116">
        <v>8.2609588899950001E-2</v>
      </c>
      <c r="Q3650" s="116">
        <v>244.464363659497</v>
      </c>
      <c r="R3650" s="116">
        <v>1310</v>
      </c>
      <c r="S3650" s="116" t="s">
        <v>318</v>
      </c>
      <c r="T3650" s="116">
        <v>1310</v>
      </c>
      <c r="U3650" s="116" t="s">
        <v>268</v>
      </c>
      <c r="V3650" s="116" t="s">
        <v>268</v>
      </c>
      <c r="Z3650" s="116">
        <v>0</v>
      </c>
      <c r="AA3650" s="116">
        <v>1</v>
      </c>
      <c r="AB3650" s="116">
        <v>0.58642319123008002</v>
      </c>
      <c r="AC3650" s="116">
        <v>8.2609588899950001E-2</v>
      </c>
      <c r="AD3650" s="116">
        <v>254.600052550572</v>
      </c>
      <c r="AF3650" s="116">
        <v>-1</v>
      </c>
      <c r="AG3650" s="116">
        <v>-1</v>
      </c>
      <c r="AH3650" s="116">
        <v>-1</v>
      </c>
      <c r="AI3650" s="116">
        <v>-1</v>
      </c>
      <c r="AJ3650" s="116">
        <v>0</v>
      </c>
      <c r="AM3650" s="116" t="s">
        <v>319</v>
      </c>
      <c r="AN3650" s="116">
        <v>-1</v>
      </c>
      <c r="AQ3650" s="116">
        <v>783</v>
      </c>
      <c r="AR3650" s="116" t="s">
        <v>352</v>
      </c>
      <c r="AS3650" s="116" t="s">
        <v>256</v>
      </c>
      <c r="AT3650" s="116" t="s">
        <v>268</v>
      </c>
      <c r="AV3650" s="116">
        <v>68.507055829992396</v>
      </c>
      <c r="AW3650" s="116">
        <v>0.2064882827</v>
      </c>
    </row>
    <row r="3651" spans="1:49" x14ac:dyDescent="0.25">
      <c r="A3651" s="127">
        <v>140000</v>
      </c>
      <c r="B3651" s="127">
        <v>490000</v>
      </c>
      <c r="C3651" s="127">
        <v>490000</v>
      </c>
      <c r="D3651" s="116" t="s">
        <v>314</v>
      </c>
      <c r="E3651" s="116" t="s">
        <v>315</v>
      </c>
      <c r="F3651" s="116" t="s">
        <v>316</v>
      </c>
      <c r="G3651" s="116" t="s">
        <v>317</v>
      </c>
      <c r="H3651" s="116">
        <v>0.36</v>
      </c>
      <c r="I3651" s="116">
        <v>0.57999999999999996</v>
      </c>
      <c r="J3651" s="116" t="s">
        <v>268</v>
      </c>
      <c r="K3651" s="116">
        <v>0.19751800957890001</v>
      </c>
      <c r="L3651" s="116">
        <v>3975.3911840466299</v>
      </c>
      <c r="M3651" s="116">
        <v>11.3646472803918</v>
      </c>
      <c r="N3651" s="116">
        <v>2.1812549263385002</v>
      </c>
      <c r="O3651" s="116">
        <v>2.2447225103892898</v>
      </c>
      <c r="P3651" s="116">
        <v>0.43083713143455998</v>
      </c>
      <c r="Q3651" s="116">
        <v>785.21135397041303</v>
      </c>
      <c r="R3651" s="116">
        <v>1330</v>
      </c>
      <c r="S3651" s="116" t="s">
        <v>346</v>
      </c>
      <c r="T3651" s="116">
        <v>1330</v>
      </c>
      <c r="U3651" s="116" t="s">
        <v>268</v>
      </c>
      <c r="V3651" s="116" t="s">
        <v>268</v>
      </c>
      <c r="Z3651" s="116">
        <v>0</v>
      </c>
      <c r="AA3651" s="116">
        <v>1</v>
      </c>
      <c r="AB3651" s="116">
        <v>2.2447225103892898</v>
      </c>
      <c r="AC3651" s="116">
        <v>0.43083713143455998</v>
      </c>
      <c r="AD3651" s="116">
        <v>785.21135397041303</v>
      </c>
      <c r="AF3651" s="116">
        <v>-1</v>
      </c>
      <c r="AG3651" s="116">
        <v>-1</v>
      </c>
      <c r="AH3651" s="116">
        <v>-1</v>
      </c>
      <c r="AI3651" s="116">
        <v>-1</v>
      </c>
      <c r="AJ3651" s="116">
        <v>0</v>
      </c>
      <c r="AM3651" s="116" t="s">
        <v>319</v>
      </c>
      <c r="AN3651" s="116">
        <v>-1</v>
      </c>
      <c r="AQ3651" s="116">
        <v>783</v>
      </c>
      <c r="AR3651" s="116" t="s">
        <v>352</v>
      </c>
      <c r="AS3651" s="116" t="s">
        <v>256</v>
      </c>
      <c r="AT3651" s="116" t="s">
        <v>268</v>
      </c>
      <c r="AV3651" s="116">
        <v>131.984095755353</v>
      </c>
      <c r="AW3651" s="116">
        <v>0.63682997080000003</v>
      </c>
    </row>
    <row r="3652" spans="1:49" x14ac:dyDescent="0.25">
      <c r="A3652" s="127">
        <v>140000</v>
      </c>
      <c r="B3652" s="127">
        <v>490000</v>
      </c>
      <c r="C3652" s="127">
        <v>490000</v>
      </c>
      <c r="D3652" s="116" t="s">
        <v>314</v>
      </c>
      <c r="E3652" s="116" t="s">
        <v>315</v>
      </c>
      <c r="F3652" s="116" t="s">
        <v>316</v>
      </c>
      <c r="G3652" s="116" t="s">
        <v>317</v>
      </c>
      <c r="H3652" s="116">
        <v>0.36</v>
      </c>
      <c r="I3652" s="116">
        <v>0.57999999999999996</v>
      </c>
      <c r="J3652" s="116" t="s">
        <v>268</v>
      </c>
      <c r="K3652" s="116">
        <v>2.3313801453179999E-2</v>
      </c>
      <c r="L3652" s="116">
        <v>3975.3911840466299</v>
      </c>
      <c r="M3652" s="116">
        <v>11.3646472803918</v>
      </c>
      <c r="N3652" s="116">
        <v>2.1812549263385002</v>
      </c>
      <c r="O3652" s="116">
        <v>0.26495313028050999</v>
      </c>
      <c r="P3652" s="116">
        <v>5.0853344271429998E-2</v>
      </c>
      <c r="Q3652" s="116">
        <v>92.681480763597193</v>
      </c>
      <c r="R3652" s="116">
        <v>1330</v>
      </c>
      <c r="S3652" s="116" t="s">
        <v>346</v>
      </c>
      <c r="T3652" s="116">
        <v>1330</v>
      </c>
      <c r="U3652" s="116" t="s">
        <v>268</v>
      </c>
      <c r="V3652" s="116" t="s">
        <v>268</v>
      </c>
      <c r="Z3652" s="116">
        <v>0</v>
      </c>
      <c r="AA3652" s="116">
        <v>1</v>
      </c>
      <c r="AB3652" s="116">
        <v>0.26495313028050999</v>
      </c>
      <c r="AC3652" s="116">
        <v>5.0853344271429998E-2</v>
      </c>
      <c r="AD3652" s="116">
        <v>92.681480763596397</v>
      </c>
      <c r="AF3652" s="116">
        <v>-1</v>
      </c>
      <c r="AG3652" s="116">
        <v>-1</v>
      </c>
      <c r="AH3652" s="116">
        <v>-1</v>
      </c>
      <c r="AI3652" s="116">
        <v>-1</v>
      </c>
      <c r="AJ3652" s="116">
        <v>0</v>
      </c>
      <c r="AM3652" s="116" t="s">
        <v>319</v>
      </c>
      <c r="AN3652" s="116">
        <v>-1</v>
      </c>
      <c r="AQ3652" s="116">
        <v>783</v>
      </c>
      <c r="AR3652" s="116" t="s">
        <v>352</v>
      </c>
      <c r="AS3652" s="116" t="s">
        <v>256</v>
      </c>
      <c r="AT3652" s="116" t="s">
        <v>268</v>
      </c>
      <c r="AV3652" s="116">
        <v>39.036127861640303</v>
      </c>
      <c r="AW3652" s="116">
        <v>7.5167462099999999E-2</v>
      </c>
    </row>
    <row r="3653" spans="1:49" x14ac:dyDescent="0.25">
      <c r="A3653" s="127">
        <v>140000</v>
      </c>
      <c r="B3653" s="127">
        <v>490000</v>
      </c>
      <c r="C3653" s="127">
        <v>490000</v>
      </c>
      <c r="D3653" s="116" t="s">
        <v>314</v>
      </c>
      <c r="E3653" s="116" t="s">
        <v>315</v>
      </c>
      <c r="F3653" s="116" t="s">
        <v>316</v>
      </c>
      <c r="G3653" s="116" t="s">
        <v>317</v>
      </c>
      <c r="H3653" s="116">
        <v>0.36</v>
      </c>
      <c r="I3653" s="116">
        <v>0.57999999999999996</v>
      </c>
      <c r="J3653" s="116" t="s">
        <v>268</v>
      </c>
      <c r="K3653" s="116">
        <v>5.8749993426929999E-2</v>
      </c>
      <c r="L3653" s="116">
        <v>3975.3911840466299</v>
      </c>
      <c r="M3653" s="116">
        <v>11.3646472803918</v>
      </c>
      <c r="N3653" s="116">
        <v>2.1812549263385002</v>
      </c>
      <c r="O3653" s="116">
        <v>0.66767295302247998</v>
      </c>
      <c r="P3653" s="116">
        <v>0.12814871258485999</v>
      </c>
      <c r="Q3653" s="116">
        <v>233.55420593224599</v>
      </c>
      <c r="R3653" s="116">
        <v>1330</v>
      </c>
      <c r="S3653" s="116" t="s">
        <v>346</v>
      </c>
      <c r="T3653" s="116">
        <v>1330</v>
      </c>
      <c r="U3653" s="116" t="s">
        <v>268</v>
      </c>
      <c r="V3653" s="116" t="s">
        <v>268</v>
      </c>
      <c r="Z3653" s="116">
        <v>0</v>
      </c>
      <c r="AA3653" s="116">
        <v>1</v>
      </c>
      <c r="AB3653" s="116">
        <v>0.66767295302247998</v>
      </c>
      <c r="AC3653" s="116">
        <v>0.12814871258485999</v>
      </c>
      <c r="AD3653" s="116">
        <v>233.554205932245</v>
      </c>
      <c r="AF3653" s="116">
        <v>-1</v>
      </c>
      <c r="AG3653" s="116">
        <v>-1</v>
      </c>
      <c r="AH3653" s="116">
        <v>-1</v>
      </c>
      <c r="AI3653" s="116">
        <v>-1</v>
      </c>
      <c r="AJ3653" s="116">
        <v>0</v>
      </c>
      <c r="AM3653" s="116" t="s">
        <v>319</v>
      </c>
      <c r="AN3653" s="116">
        <v>-1</v>
      </c>
      <c r="AQ3653" s="116">
        <v>783</v>
      </c>
      <c r="AR3653" s="116" t="s">
        <v>352</v>
      </c>
      <c r="AS3653" s="116" t="s">
        <v>256</v>
      </c>
      <c r="AT3653" s="116" t="s">
        <v>268</v>
      </c>
      <c r="AV3653" s="116">
        <v>72.7827299790967</v>
      </c>
      <c r="AW3653" s="116">
        <v>0.18941946949999999</v>
      </c>
    </row>
    <row r="3654" spans="1:49" x14ac:dyDescent="0.25">
      <c r="A3654" s="127">
        <v>140000</v>
      </c>
      <c r="B3654" s="127">
        <v>490000</v>
      </c>
      <c r="C3654" s="127">
        <v>490000</v>
      </c>
      <c r="D3654" s="116" t="s">
        <v>314</v>
      </c>
      <c r="E3654" s="116" t="s">
        <v>315</v>
      </c>
      <c r="F3654" s="116" t="s">
        <v>316</v>
      </c>
      <c r="G3654" s="116" t="s">
        <v>317</v>
      </c>
      <c r="H3654" s="116">
        <v>0.36</v>
      </c>
      <c r="I3654" s="116">
        <v>0.57999999999999996</v>
      </c>
      <c r="J3654" s="116" t="s">
        <v>268</v>
      </c>
      <c r="K3654" s="116">
        <v>2.3335096185649998E-2</v>
      </c>
      <c r="L3654" s="116">
        <v>3975.3911840466299</v>
      </c>
      <c r="M3654" s="116">
        <v>11.3646472803918</v>
      </c>
      <c r="N3654" s="116">
        <v>2.1812549263385002</v>
      </c>
      <c r="O3654" s="116">
        <v>0.26519513740391998</v>
      </c>
      <c r="P3654" s="116">
        <v>5.0899793511529998E-2</v>
      </c>
      <c r="Q3654" s="116">
        <v>92.766135655313207</v>
      </c>
      <c r="R3654" s="116">
        <v>1330</v>
      </c>
      <c r="S3654" s="116" t="s">
        <v>346</v>
      </c>
      <c r="T3654" s="116">
        <v>1330</v>
      </c>
      <c r="U3654" s="116" t="s">
        <v>268</v>
      </c>
      <c r="V3654" s="116" t="s">
        <v>268</v>
      </c>
      <c r="Z3654" s="116">
        <v>0</v>
      </c>
      <c r="AA3654" s="116">
        <v>1</v>
      </c>
      <c r="AB3654" s="116">
        <v>0.26519513740391998</v>
      </c>
      <c r="AC3654" s="116">
        <v>5.0899793511529998E-2</v>
      </c>
      <c r="AD3654" s="116">
        <v>92.766135655313605</v>
      </c>
      <c r="AF3654" s="116">
        <v>-1</v>
      </c>
      <c r="AG3654" s="116">
        <v>-1</v>
      </c>
      <c r="AH3654" s="116">
        <v>-1</v>
      </c>
      <c r="AI3654" s="116">
        <v>-1</v>
      </c>
      <c r="AJ3654" s="116">
        <v>0</v>
      </c>
      <c r="AM3654" s="116" t="s">
        <v>319</v>
      </c>
      <c r="AN3654" s="116">
        <v>-1</v>
      </c>
      <c r="AQ3654" s="116">
        <v>783</v>
      </c>
      <c r="AR3654" s="116" t="s">
        <v>352</v>
      </c>
      <c r="AS3654" s="116" t="s">
        <v>256</v>
      </c>
      <c r="AT3654" s="116" t="s">
        <v>268</v>
      </c>
      <c r="AV3654" s="116">
        <v>39.400455681881503</v>
      </c>
      <c r="AW3654" s="116">
        <v>7.5236119800000001E-2</v>
      </c>
    </row>
    <row r="3655" spans="1:49" x14ac:dyDescent="0.25">
      <c r="A3655" s="127">
        <v>150000</v>
      </c>
      <c r="B3655" s="127">
        <v>500000</v>
      </c>
      <c r="C3655" s="127">
        <v>500000</v>
      </c>
      <c r="D3655" s="116" t="s">
        <v>314</v>
      </c>
      <c r="E3655" s="116" t="s">
        <v>315</v>
      </c>
      <c r="F3655" s="116" t="s">
        <v>316</v>
      </c>
      <c r="G3655" s="116" t="s">
        <v>317</v>
      </c>
      <c r="H3655" s="116">
        <v>0.36</v>
      </c>
      <c r="I3655" s="116">
        <v>0.57999999999999996</v>
      </c>
      <c r="J3655" s="116" t="s">
        <v>330</v>
      </c>
      <c r="K3655" s="116">
        <v>0.61776345348380002</v>
      </c>
      <c r="L3655" s="116">
        <v>2535.2021082492602</v>
      </c>
      <c r="M3655" s="116">
        <v>4.6932490574119603</v>
      </c>
      <c r="N3655" s="116">
        <v>0.40974636228168998</v>
      </c>
      <c r="O3655" s="116">
        <v>2.8993177457664299</v>
      </c>
      <c r="P3655" s="116">
        <v>0.25312632781555999</v>
      </c>
      <c r="Q3655" s="116">
        <v>1566.15520967148</v>
      </c>
      <c r="R3655" s="116">
        <v>6172</v>
      </c>
      <c r="S3655" s="116" t="s">
        <v>354</v>
      </c>
      <c r="T3655" s="116">
        <v>6172</v>
      </c>
      <c r="U3655" s="116" t="s">
        <v>268</v>
      </c>
      <c r="V3655" s="116" t="s">
        <v>268</v>
      </c>
      <c r="Y3655" s="116" t="s">
        <v>330</v>
      </c>
      <c r="Z3655" s="116">
        <v>0</v>
      </c>
      <c r="AA3655" s="116">
        <v>1</v>
      </c>
      <c r="AB3655" s="116">
        <v>2.8993177457664299</v>
      </c>
      <c r="AC3655" s="116">
        <v>0.25312632781555999</v>
      </c>
      <c r="AD3655" s="116">
        <v>1566.15520967148</v>
      </c>
      <c r="AF3655" s="116">
        <v>-1</v>
      </c>
      <c r="AG3655" s="116">
        <v>-1</v>
      </c>
      <c r="AH3655" s="116">
        <v>-1</v>
      </c>
      <c r="AI3655" s="116">
        <v>-1</v>
      </c>
      <c r="AJ3655" s="116">
        <v>0</v>
      </c>
      <c r="AM3655" s="116" t="s">
        <v>319</v>
      </c>
      <c r="AN3655" s="116">
        <v>-1</v>
      </c>
      <c r="AQ3655" s="116">
        <v>783</v>
      </c>
      <c r="AR3655" s="116" t="s">
        <v>352</v>
      </c>
      <c r="AS3655" s="116" t="s">
        <v>256</v>
      </c>
      <c r="AT3655" s="116" t="s">
        <v>268</v>
      </c>
      <c r="AV3655" s="116">
        <v>199.999999970197</v>
      </c>
      <c r="AW3655" s="116">
        <v>1.2701988724</v>
      </c>
    </row>
    <row r="3656" spans="1:49" x14ac:dyDescent="0.25">
      <c r="A3656" s="127">
        <v>150000</v>
      </c>
      <c r="B3656" s="127">
        <v>500000</v>
      </c>
      <c r="C3656" s="127">
        <v>500000</v>
      </c>
      <c r="D3656" s="116" t="s">
        <v>314</v>
      </c>
      <c r="E3656" s="116" t="s">
        <v>315</v>
      </c>
      <c r="F3656" s="116" t="s">
        <v>316</v>
      </c>
      <c r="G3656" s="116" t="s">
        <v>317</v>
      </c>
      <c r="H3656" s="116">
        <v>0.36</v>
      </c>
      <c r="I3656" s="116">
        <v>0.57999999999999996</v>
      </c>
      <c r="J3656" s="116" t="s">
        <v>268</v>
      </c>
      <c r="K3656" s="116">
        <v>0.19751379463641999</v>
      </c>
      <c r="L3656" s="116">
        <v>3968.3702354976799</v>
      </c>
      <c r="M3656" s="116">
        <v>11.5724731732235</v>
      </c>
      <c r="N3656" s="116">
        <v>2.2478221519945598</v>
      </c>
      <c r="O3656" s="116">
        <v>2.2857230897715701</v>
      </c>
      <c r="P3656" s="116">
        <v>0.44397588290825002</v>
      </c>
      <c r="Q3656" s="116">
        <v>783.80786373537603</v>
      </c>
      <c r="R3656" s="116">
        <v>1330</v>
      </c>
      <c r="S3656" s="116" t="s">
        <v>346</v>
      </c>
      <c r="T3656" s="116">
        <v>1330</v>
      </c>
      <c r="U3656" s="116" t="s">
        <v>268</v>
      </c>
      <c r="V3656" s="116" t="s">
        <v>268</v>
      </c>
      <c r="Z3656" s="116">
        <v>0</v>
      </c>
      <c r="AA3656" s="116">
        <v>1</v>
      </c>
      <c r="AB3656" s="116">
        <v>2.2857230897715701</v>
      </c>
      <c r="AC3656" s="116">
        <v>0.44397588290825002</v>
      </c>
      <c r="AD3656" s="116">
        <v>783.80786373537603</v>
      </c>
      <c r="AF3656" s="116">
        <v>-1</v>
      </c>
      <c r="AG3656" s="116">
        <v>-1</v>
      </c>
      <c r="AH3656" s="116">
        <v>-1</v>
      </c>
      <c r="AI3656" s="116">
        <v>-1</v>
      </c>
      <c r="AJ3656" s="116">
        <v>0</v>
      </c>
      <c r="AM3656" s="116" t="s">
        <v>319</v>
      </c>
      <c r="AN3656" s="116">
        <v>-1</v>
      </c>
      <c r="AQ3656" s="116">
        <v>783</v>
      </c>
      <c r="AR3656" s="116" t="s">
        <v>352</v>
      </c>
      <c r="AS3656" s="116" t="s">
        <v>256</v>
      </c>
      <c r="AT3656" s="116" t="s">
        <v>268</v>
      </c>
      <c r="AV3656" s="116">
        <v>131.98327153394999</v>
      </c>
      <c r="AW3656" s="116">
        <v>0.63569169810000004</v>
      </c>
    </row>
    <row r="3657" spans="1:49" x14ac:dyDescent="0.25">
      <c r="A3657" s="127">
        <v>150000</v>
      </c>
      <c r="B3657" s="127">
        <v>500000</v>
      </c>
      <c r="C3657" s="127">
        <v>500000</v>
      </c>
      <c r="D3657" s="116" t="s">
        <v>314</v>
      </c>
      <c r="E3657" s="116" t="s">
        <v>315</v>
      </c>
      <c r="F3657" s="116" t="s">
        <v>316</v>
      </c>
      <c r="G3657" s="116" t="s">
        <v>317</v>
      </c>
      <c r="H3657" s="116">
        <v>0.36</v>
      </c>
      <c r="I3657" s="116">
        <v>0.57999999999999996</v>
      </c>
      <c r="J3657" s="116" t="s">
        <v>268</v>
      </c>
      <c r="K3657" s="116">
        <v>2.244461859467E-2</v>
      </c>
      <c r="L3657" s="116">
        <v>3968.3702354976799</v>
      </c>
      <c r="M3657" s="116">
        <v>11.5724731732235</v>
      </c>
      <c r="N3657" s="116">
        <v>2.2478221519945598</v>
      </c>
      <c r="O3657" s="116">
        <v>0.25973974657005999</v>
      </c>
      <c r="P3657" s="116">
        <v>5.0451510870169997E-2</v>
      </c>
      <c r="Q3657" s="116">
        <v>89.068556378190294</v>
      </c>
      <c r="R3657" s="116">
        <v>1330</v>
      </c>
      <c r="S3657" s="116" t="s">
        <v>346</v>
      </c>
      <c r="T3657" s="116">
        <v>1330</v>
      </c>
      <c r="U3657" s="116" t="s">
        <v>268</v>
      </c>
      <c r="V3657" s="116" t="s">
        <v>268</v>
      </c>
      <c r="Z3657" s="116">
        <v>0</v>
      </c>
      <c r="AA3657" s="116">
        <v>1</v>
      </c>
      <c r="AB3657" s="116">
        <v>0.25973974657005999</v>
      </c>
      <c r="AC3657" s="116">
        <v>5.0451510870169997E-2</v>
      </c>
      <c r="AD3657" s="116">
        <v>89.068556378190706</v>
      </c>
      <c r="AF3657" s="116">
        <v>-1</v>
      </c>
      <c r="AG3657" s="116">
        <v>-1</v>
      </c>
      <c r="AH3657" s="116">
        <v>-1</v>
      </c>
      <c r="AI3657" s="116">
        <v>-1</v>
      </c>
      <c r="AJ3657" s="116">
        <v>0</v>
      </c>
      <c r="AM3657" s="116" t="s">
        <v>319</v>
      </c>
      <c r="AN3657" s="116">
        <v>-1</v>
      </c>
      <c r="AQ3657" s="116">
        <v>783</v>
      </c>
      <c r="AR3657" s="116" t="s">
        <v>352</v>
      </c>
      <c r="AS3657" s="116" t="s">
        <v>256</v>
      </c>
      <c r="AT3657" s="116" t="s">
        <v>268</v>
      </c>
      <c r="AV3657" s="116">
        <v>38.556314568006997</v>
      </c>
      <c r="AW3657" s="116">
        <v>7.2237272000000005E-2</v>
      </c>
    </row>
    <row r="3658" spans="1:49" x14ac:dyDescent="0.25">
      <c r="A3658" s="127">
        <v>150000</v>
      </c>
      <c r="B3658" s="127">
        <v>500000</v>
      </c>
      <c r="C3658" s="127">
        <v>500000</v>
      </c>
      <c r="D3658" s="116" t="s">
        <v>314</v>
      </c>
      <c r="E3658" s="116" t="s">
        <v>315</v>
      </c>
      <c r="F3658" s="116" t="s">
        <v>316</v>
      </c>
      <c r="G3658" s="116" t="s">
        <v>317</v>
      </c>
      <c r="H3658" s="116">
        <v>0.36</v>
      </c>
      <c r="I3658" s="116">
        <v>0.57999999999999996</v>
      </c>
      <c r="J3658" s="116" t="s">
        <v>268</v>
      </c>
      <c r="K3658" s="116">
        <v>7.6905147431040002E-2</v>
      </c>
      <c r="L3658" s="116">
        <v>3968.3702354976799</v>
      </c>
      <c r="M3658" s="116">
        <v>11.5724731732235</v>
      </c>
      <c r="N3658" s="116">
        <v>2.2478221519945598</v>
      </c>
      <c r="O3658" s="116">
        <v>0.88998275552852002</v>
      </c>
      <c r="P3658" s="116">
        <v>0.17286909399789999</v>
      </c>
      <c r="Q3658" s="116">
        <v>305.18809802190401</v>
      </c>
      <c r="R3658" s="116">
        <v>1330</v>
      </c>
      <c r="S3658" s="116" t="s">
        <v>346</v>
      </c>
      <c r="T3658" s="116">
        <v>1330</v>
      </c>
      <c r="U3658" s="116" t="s">
        <v>268</v>
      </c>
      <c r="V3658" s="116" t="s">
        <v>268</v>
      </c>
      <c r="Z3658" s="116">
        <v>0</v>
      </c>
      <c r="AA3658" s="116">
        <v>1</v>
      </c>
      <c r="AB3658" s="116">
        <v>0.88998275552852002</v>
      </c>
      <c r="AC3658" s="116">
        <v>0.17286909399789999</v>
      </c>
      <c r="AD3658" s="116">
        <v>305.18809802190498</v>
      </c>
      <c r="AF3658" s="116">
        <v>-1</v>
      </c>
      <c r="AG3658" s="116">
        <v>-1</v>
      </c>
      <c r="AH3658" s="116">
        <v>-1</v>
      </c>
      <c r="AI3658" s="116">
        <v>-1</v>
      </c>
      <c r="AJ3658" s="116">
        <v>0</v>
      </c>
      <c r="AM3658" s="116" t="s">
        <v>319</v>
      </c>
      <c r="AN3658" s="116">
        <v>-1</v>
      </c>
      <c r="AQ3658" s="116">
        <v>783</v>
      </c>
      <c r="AR3658" s="116" t="s">
        <v>352</v>
      </c>
      <c r="AS3658" s="116" t="s">
        <v>256</v>
      </c>
      <c r="AT3658" s="116" t="s">
        <v>268</v>
      </c>
      <c r="AV3658" s="116">
        <v>79.2325579580165</v>
      </c>
      <c r="AW3658" s="116">
        <v>0.2475167056</v>
      </c>
    </row>
    <row r="3659" spans="1:49" x14ac:dyDescent="0.25">
      <c r="A3659" s="127">
        <v>150000</v>
      </c>
      <c r="B3659" s="127">
        <v>500000</v>
      </c>
      <c r="C3659" s="127">
        <v>500000</v>
      </c>
      <c r="D3659" s="116" t="s">
        <v>314</v>
      </c>
      <c r="E3659" s="116" t="s">
        <v>315</v>
      </c>
      <c r="F3659" s="116" t="s">
        <v>316</v>
      </c>
      <c r="G3659" s="116" t="s">
        <v>317</v>
      </c>
      <c r="H3659" s="116">
        <v>0.36</v>
      </c>
      <c r="I3659" s="116">
        <v>0.57999999999999996</v>
      </c>
      <c r="J3659" s="116" t="s">
        <v>268</v>
      </c>
      <c r="K3659" s="116">
        <v>3.3673565319249997E-2</v>
      </c>
      <c r="L3659" s="116">
        <v>3968.3702354976799</v>
      </c>
      <c r="M3659" s="116">
        <v>11.5724731732235</v>
      </c>
      <c r="N3659" s="116">
        <v>2.2478221519945598</v>
      </c>
      <c r="O3659" s="116">
        <v>0.38968643130389002</v>
      </c>
      <c r="P3659" s="116">
        <v>7.5692186061260006E-2</v>
      </c>
      <c r="Q3659" s="116">
        <v>133.62917433602601</v>
      </c>
      <c r="R3659" s="116">
        <v>1330</v>
      </c>
      <c r="S3659" s="116" t="s">
        <v>346</v>
      </c>
      <c r="T3659" s="116">
        <v>1330</v>
      </c>
      <c r="U3659" s="116" t="s">
        <v>268</v>
      </c>
      <c r="V3659" s="116" t="s">
        <v>268</v>
      </c>
      <c r="Z3659" s="116">
        <v>0</v>
      </c>
      <c r="AA3659" s="116">
        <v>1</v>
      </c>
      <c r="AB3659" s="116">
        <v>0.38968643130389002</v>
      </c>
      <c r="AC3659" s="116">
        <v>7.5692186061260006E-2</v>
      </c>
      <c r="AD3659" s="116">
        <v>133.62917433602499</v>
      </c>
      <c r="AF3659" s="116">
        <v>-1</v>
      </c>
      <c r="AG3659" s="116">
        <v>-1</v>
      </c>
      <c r="AH3659" s="116">
        <v>-1</v>
      </c>
      <c r="AI3659" s="116">
        <v>-1</v>
      </c>
      <c r="AJ3659" s="116">
        <v>0</v>
      </c>
      <c r="AM3659" s="116" t="s">
        <v>319</v>
      </c>
      <c r="AN3659" s="116">
        <v>-1</v>
      </c>
      <c r="AQ3659" s="116">
        <v>783</v>
      </c>
      <c r="AR3659" s="116" t="s">
        <v>352</v>
      </c>
      <c r="AS3659" s="116" t="s">
        <v>256</v>
      </c>
      <c r="AT3659" s="116" t="s">
        <v>268</v>
      </c>
      <c r="AV3659" s="116">
        <v>46.9638721941337</v>
      </c>
      <c r="AW3659" s="116">
        <v>0.10837727029999999</v>
      </c>
    </row>
    <row r="3660" spans="1:49" x14ac:dyDescent="0.25">
      <c r="A3660" s="127">
        <v>150000</v>
      </c>
      <c r="B3660" s="127">
        <v>510000</v>
      </c>
      <c r="C3660" s="127">
        <v>510000</v>
      </c>
      <c r="D3660" s="116" t="s">
        <v>314</v>
      </c>
      <c r="E3660" s="116" t="s">
        <v>315</v>
      </c>
      <c r="F3660" s="116" t="s">
        <v>316</v>
      </c>
      <c r="G3660" s="116" t="s">
        <v>317</v>
      </c>
      <c r="H3660" s="116">
        <v>0.36</v>
      </c>
      <c r="I3660" s="116">
        <v>0.57999999999999996</v>
      </c>
      <c r="J3660" s="116" t="s">
        <v>268</v>
      </c>
      <c r="K3660" s="116">
        <v>9.6412220775000002E-4</v>
      </c>
      <c r="L3660" s="116">
        <v>3082.9063568382699</v>
      </c>
      <c r="M3660" s="116">
        <v>7.3664051839227298</v>
      </c>
      <c r="N3660" s="116">
        <v>0.79726783565291004</v>
      </c>
      <c r="O3660" s="116">
        <v>7.1021148291099999E-3</v>
      </c>
      <c r="P3660" s="116">
        <v>7.6866362586999997E-4</v>
      </c>
      <c r="Q3660" s="116">
        <v>2.9722984830475898</v>
      </c>
      <c r="R3660" s="116">
        <v>8140</v>
      </c>
      <c r="S3660" s="116" t="s">
        <v>353</v>
      </c>
      <c r="T3660" s="116">
        <v>8140</v>
      </c>
      <c r="U3660" s="116" t="s">
        <v>268</v>
      </c>
      <c r="V3660" s="116" t="s">
        <v>268</v>
      </c>
      <c r="Z3660" s="116">
        <v>0</v>
      </c>
      <c r="AA3660" s="116">
        <v>1</v>
      </c>
      <c r="AB3660" s="116">
        <v>7.1021148291099999E-3</v>
      </c>
      <c r="AC3660" s="116">
        <v>7.6866362586999997E-4</v>
      </c>
      <c r="AD3660" s="116">
        <v>2.9722984830477199</v>
      </c>
      <c r="AF3660" s="116">
        <v>-1</v>
      </c>
      <c r="AG3660" s="116">
        <v>-1</v>
      </c>
      <c r="AH3660" s="116">
        <v>-1</v>
      </c>
      <c r="AI3660" s="116">
        <v>-1</v>
      </c>
      <c r="AJ3660" s="116">
        <v>0</v>
      </c>
      <c r="AM3660" s="116" t="s">
        <v>319</v>
      </c>
      <c r="AN3660" s="116">
        <v>-1</v>
      </c>
      <c r="AQ3660" s="116">
        <v>783</v>
      </c>
      <c r="AR3660" s="116" t="s">
        <v>352</v>
      </c>
      <c r="AS3660" s="116" t="s">
        <v>256</v>
      </c>
      <c r="AT3660" s="116" t="s">
        <v>268</v>
      </c>
      <c r="AV3660" s="116">
        <v>15.6577066848111</v>
      </c>
      <c r="AW3660" s="116">
        <v>2.4106232999999999E-3</v>
      </c>
    </row>
    <row r="3661" spans="1:49" x14ac:dyDescent="0.25">
      <c r="A3661" s="127">
        <v>150000</v>
      </c>
      <c r="B3661" s="127">
        <v>510000</v>
      </c>
      <c r="C3661" s="127">
        <v>510000</v>
      </c>
      <c r="D3661" s="116" t="s">
        <v>314</v>
      </c>
      <c r="E3661" s="116" t="s">
        <v>315</v>
      </c>
      <c r="F3661" s="116" t="s">
        <v>316</v>
      </c>
      <c r="G3661" s="116" t="s">
        <v>317</v>
      </c>
      <c r="H3661" s="116">
        <v>0.36</v>
      </c>
      <c r="I3661" s="116">
        <v>0.57999999999999996</v>
      </c>
      <c r="J3661" s="116" t="s">
        <v>323</v>
      </c>
      <c r="K3661" s="116">
        <v>1.5259445556020001E-2</v>
      </c>
      <c r="L3661" s="116">
        <v>3082.9063568382699</v>
      </c>
      <c r="M3661" s="116">
        <v>7.3664051839227298</v>
      </c>
      <c r="N3661" s="116">
        <v>0.79726783565291004</v>
      </c>
      <c r="O3661" s="116">
        <v>0.11240725884765</v>
      </c>
      <c r="P3661" s="116">
        <v>1.216586513171E-2</v>
      </c>
      <c r="Q3661" s="116">
        <v>47.043441706481602</v>
      </c>
      <c r="R3661" s="116">
        <v>8140</v>
      </c>
      <c r="S3661" s="116" t="s">
        <v>353</v>
      </c>
      <c r="T3661" s="116">
        <v>8140</v>
      </c>
      <c r="U3661" s="116" t="s">
        <v>324</v>
      </c>
      <c r="V3661" s="116" t="s">
        <v>323</v>
      </c>
      <c r="Z3661" s="116">
        <v>0</v>
      </c>
      <c r="AA3661" s="116">
        <v>1</v>
      </c>
      <c r="AB3661" s="116">
        <v>0.11240725884765</v>
      </c>
      <c r="AC3661" s="116">
        <v>1.216586513171E-2</v>
      </c>
      <c r="AD3661" s="116">
        <v>1028.91267312982</v>
      </c>
      <c r="AF3661" s="116">
        <v>-1</v>
      </c>
      <c r="AG3661" s="116">
        <v>-1</v>
      </c>
      <c r="AH3661" s="116">
        <v>-1</v>
      </c>
      <c r="AI3661" s="116">
        <v>-1</v>
      </c>
      <c r="AJ3661" s="116">
        <v>0</v>
      </c>
      <c r="AM3661" s="116" t="s">
        <v>319</v>
      </c>
      <c r="AN3661" s="116">
        <v>-1</v>
      </c>
      <c r="AQ3661" s="116">
        <v>783</v>
      </c>
      <c r="AR3661" s="116" t="s">
        <v>352</v>
      </c>
      <c r="AS3661" s="116" t="s">
        <v>256</v>
      </c>
      <c r="AT3661" s="116" t="s">
        <v>268</v>
      </c>
      <c r="AV3661" s="116">
        <v>102.657213015331</v>
      </c>
      <c r="AW3661" s="116">
        <v>0.83447905359999996</v>
      </c>
    </row>
    <row r="3662" spans="1:49" x14ac:dyDescent="0.25">
      <c r="A3662" s="127">
        <v>150000</v>
      </c>
      <c r="B3662" s="127">
        <v>510000</v>
      </c>
      <c r="C3662" s="127">
        <v>510000</v>
      </c>
      <c r="D3662" s="116" t="s">
        <v>314</v>
      </c>
      <c r="E3662" s="116" t="s">
        <v>315</v>
      </c>
      <c r="F3662" s="116" t="s">
        <v>316</v>
      </c>
      <c r="G3662" s="116" t="s">
        <v>317</v>
      </c>
      <c r="H3662" s="116">
        <v>0.36</v>
      </c>
      <c r="I3662" s="116">
        <v>0.57999999999999996</v>
      </c>
      <c r="J3662" s="116" t="s">
        <v>330</v>
      </c>
      <c r="K3662" s="116">
        <v>0.24940371837733999</v>
      </c>
      <c r="L3662" s="116">
        <v>3082.9063568382699</v>
      </c>
      <c r="M3662" s="116">
        <v>7.3664051839227298</v>
      </c>
      <c r="N3662" s="116">
        <v>0.79726783565291004</v>
      </c>
      <c r="O3662" s="116">
        <v>1.8372088439445</v>
      </c>
      <c r="P3662" s="116">
        <v>0.19884156275449</v>
      </c>
      <c r="Q3662" s="116">
        <v>768.88830880462899</v>
      </c>
      <c r="R3662" s="116">
        <v>4110</v>
      </c>
      <c r="S3662" s="116" t="s">
        <v>331</v>
      </c>
      <c r="T3662" s="116">
        <v>4110</v>
      </c>
      <c r="U3662" s="116" t="s">
        <v>268</v>
      </c>
      <c r="V3662" s="116" t="s">
        <v>268</v>
      </c>
      <c r="Y3662" s="116" t="s">
        <v>330</v>
      </c>
      <c r="Z3662" s="116">
        <v>0</v>
      </c>
      <c r="AA3662" s="116">
        <v>1</v>
      </c>
      <c r="AB3662" s="116">
        <v>1.8372088439445</v>
      </c>
      <c r="AC3662" s="116">
        <v>0.19884156275449</v>
      </c>
      <c r="AD3662" s="116">
        <v>768.88830880462899</v>
      </c>
      <c r="AF3662" s="116">
        <v>-1</v>
      </c>
      <c r="AG3662" s="116">
        <v>-1</v>
      </c>
      <c r="AH3662" s="116">
        <v>-1</v>
      </c>
      <c r="AI3662" s="116">
        <v>-1</v>
      </c>
      <c r="AJ3662" s="116">
        <v>0</v>
      </c>
      <c r="AM3662" s="116" t="s">
        <v>319</v>
      </c>
      <c r="AN3662" s="116">
        <v>-1</v>
      </c>
      <c r="AQ3662" s="116">
        <v>783</v>
      </c>
      <c r="AR3662" s="116" t="s">
        <v>352</v>
      </c>
      <c r="AS3662" s="116" t="s">
        <v>256</v>
      </c>
      <c r="AT3662" s="116" t="s">
        <v>268</v>
      </c>
      <c r="AV3662" s="116">
        <v>139.559513488135</v>
      </c>
      <c r="AW3662" s="116">
        <v>0.62359149130000002</v>
      </c>
    </row>
    <row r="3663" spans="1:49" x14ac:dyDescent="0.25">
      <c r="A3663" s="127">
        <v>150000</v>
      </c>
      <c r="B3663" s="127">
        <v>510000</v>
      </c>
      <c r="C3663" s="127">
        <v>510000</v>
      </c>
      <c r="D3663" s="116" t="s">
        <v>314</v>
      </c>
      <c r="E3663" s="116" t="s">
        <v>315</v>
      </c>
      <c r="F3663" s="116" t="s">
        <v>316</v>
      </c>
      <c r="G3663" s="116" t="s">
        <v>317</v>
      </c>
      <c r="H3663" s="116">
        <v>0.36</v>
      </c>
      <c r="I3663" s="116">
        <v>0.57999999999999996</v>
      </c>
      <c r="J3663" s="116" t="s">
        <v>323</v>
      </c>
      <c r="K3663" s="116">
        <v>3.3647988704660001E-2</v>
      </c>
      <c r="L3663" s="116">
        <v>3082.9063568382699</v>
      </c>
      <c r="M3663" s="116">
        <v>7.3664051839227298</v>
      </c>
      <c r="N3663" s="116">
        <v>0.79726783565291004</v>
      </c>
      <c r="O3663" s="116">
        <v>0.24786471842258001</v>
      </c>
      <c r="P3663" s="116">
        <v>2.6826459128629999E-2</v>
      </c>
      <c r="Q3663" s="116">
        <v>103.73359827242101</v>
      </c>
      <c r="R3663" s="116">
        <v>4110</v>
      </c>
      <c r="S3663" s="116" t="s">
        <v>331</v>
      </c>
      <c r="T3663" s="116">
        <v>4110</v>
      </c>
      <c r="U3663" s="116" t="s">
        <v>324</v>
      </c>
      <c r="V3663" s="116" t="s">
        <v>323</v>
      </c>
      <c r="Y3663" s="116" t="s">
        <v>330</v>
      </c>
      <c r="Z3663" s="116">
        <v>0</v>
      </c>
      <c r="AA3663" s="116">
        <v>1</v>
      </c>
      <c r="AB3663" s="116">
        <v>0.24786471842258001</v>
      </c>
      <c r="AC3663" s="116">
        <v>2.6826459128629999E-2</v>
      </c>
      <c r="AD3663" s="116">
        <v>103.73359827242</v>
      </c>
      <c r="AF3663" s="116">
        <v>-1</v>
      </c>
      <c r="AG3663" s="116">
        <v>-1</v>
      </c>
      <c r="AH3663" s="116">
        <v>-1</v>
      </c>
      <c r="AI3663" s="116">
        <v>-1</v>
      </c>
      <c r="AJ3663" s="116">
        <v>0</v>
      </c>
      <c r="AM3663" s="116" t="s">
        <v>319</v>
      </c>
      <c r="AN3663" s="116">
        <v>-1</v>
      </c>
      <c r="AQ3663" s="116">
        <v>783</v>
      </c>
      <c r="AR3663" s="116" t="s">
        <v>352</v>
      </c>
      <c r="AS3663" s="116" t="s">
        <v>256</v>
      </c>
      <c r="AT3663" s="116" t="s">
        <v>268</v>
      </c>
      <c r="AV3663" s="116">
        <v>92.499985810735097</v>
      </c>
      <c r="AW3663" s="116">
        <v>8.4131060999999993E-2</v>
      </c>
    </row>
    <row r="3664" spans="1:49" x14ac:dyDescent="0.25">
      <c r="A3664" s="127">
        <v>150000</v>
      </c>
      <c r="B3664" s="127">
        <v>520000</v>
      </c>
      <c r="C3664" s="127">
        <v>520000</v>
      </c>
      <c r="D3664" s="116" t="s">
        <v>314</v>
      </c>
      <c r="E3664" s="116" t="s">
        <v>315</v>
      </c>
      <c r="F3664" s="116" t="s">
        <v>316</v>
      </c>
      <c r="G3664" s="116" t="s">
        <v>317</v>
      </c>
      <c r="H3664" s="116">
        <v>0.36</v>
      </c>
      <c r="I3664" s="116">
        <v>0.57999999999999996</v>
      </c>
      <c r="J3664" s="116" t="s">
        <v>330</v>
      </c>
      <c r="K3664" s="116">
        <v>0.61776345352982998</v>
      </c>
      <c r="L3664" s="116">
        <v>2500.6371257877399</v>
      </c>
      <c r="M3664" s="116">
        <v>4.6257218706869798</v>
      </c>
      <c r="N3664" s="116">
        <v>0.40044803630914999</v>
      </c>
      <c r="O3664" s="116">
        <v>2.8576019179040699</v>
      </c>
      <c r="P3664" s="116">
        <v>0.24738216186958001</v>
      </c>
      <c r="Q3664" s="116">
        <v>1544.8022268515399</v>
      </c>
      <c r="R3664" s="116">
        <v>6172</v>
      </c>
      <c r="S3664" s="116" t="s">
        <v>354</v>
      </c>
      <c r="T3664" s="116">
        <v>6172</v>
      </c>
      <c r="U3664" s="116" t="s">
        <v>268</v>
      </c>
      <c r="V3664" s="116" t="s">
        <v>268</v>
      </c>
      <c r="Y3664" s="116" t="s">
        <v>330</v>
      </c>
      <c r="Z3664" s="116">
        <v>0</v>
      </c>
      <c r="AA3664" s="116">
        <v>1</v>
      </c>
      <c r="AB3664" s="116">
        <v>2.8576019179040699</v>
      </c>
      <c r="AC3664" s="116">
        <v>0.24738216186958001</v>
      </c>
      <c r="AD3664" s="116">
        <v>1544.8022268515399</v>
      </c>
      <c r="AF3664" s="116">
        <v>-1</v>
      </c>
      <c r="AG3664" s="116">
        <v>-1</v>
      </c>
      <c r="AH3664" s="116">
        <v>-1</v>
      </c>
      <c r="AI3664" s="116">
        <v>-1</v>
      </c>
      <c r="AJ3664" s="116">
        <v>0</v>
      </c>
      <c r="AM3664" s="116" t="s">
        <v>319</v>
      </c>
      <c r="AN3664" s="116">
        <v>-1</v>
      </c>
      <c r="AQ3664" s="116">
        <v>783</v>
      </c>
      <c r="AR3664" s="116" t="s">
        <v>352</v>
      </c>
      <c r="AS3664" s="116" t="s">
        <v>256</v>
      </c>
      <c r="AT3664" s="116" t="s">
        <v>268</v>
      </c>
      <c r="AV3664" s="116">
        <v>199.999999977648</v>
      </c>
      <c r="AW3664" s="116">
        <v>1.2528809625999999</v>
      </c>
    </row>
    <row r="3665" spans="1:49" x14ac:dyDescent="0.25">
      <c r="A3665" s="127">
        <v>150000</v>
      </c>
      <c r="B3665" s="127">
        <v>520000</v>
      </c>
      <c r="C3665" s="127">
        <v>520000</v>
      </c>
      <c r="D3665" s="116" t="s">
        <v>314</v>
      </c>
      <c r="E3665" s="116" t="s">
        <v>315</v>
      </c>
      <c r="F3665" s="116" t="s">
        <v>316</v>
      </c>
      <c r="G3665" s="116" t="s">
        <v>317</v>
      </c>
      <c r="H3665" s="116">
        <v>0.36</v>
      </c>
      <c r="I3665" s="116">
        <v>0.57999999999999996</v>
      </c>
      <c r="J3665" s="116" t="s">
        <v>268</v>
      </c>
      <c r="K3665" s="116">
        <v>2.514693409596E-2</v>
      </c>
      <c r="L3665" s="116">
        <v>3942.2254283901698</v>
      </c>
      <c r="M3665" s="116">
        <v>12.2116078785575</v>
      </c>
      <c r="N3665" s="116">
        <v>2.4400873295466599</v>
      </c>
      <c r="O3665" s="116">
        <v>0.30708449852781</v>
      </c>
      <c r="P3665" s="116">
        <v>6.1360715264500001E-2</v>
      </c>
      <c r="Q3665" s="116">
        <v>99.134883039153195</v>
      </c>
      <c r="R3665" s="116">
        <v>1310</v>
      </c>
      <c r="S3665" s="116" t="s">
        <v>318</v>
      </c>
      <c r="T3665" s="116">
        <v>1310</v>
      </c>
      <c r="U3665" s="116" t="s">
        <v>268</v>
      </c>
      <c r="V3665" s="116" t="s">
        <v>268</v>
      </c>
      <c r="Z3665" s="116">
        <v>0</v>
      </c>
      <c r="AA3665" s="116">
        <v>1</v>
      </c>
      <c r="AB3665" s="116">
        <v>0.30708449852781</v>
      </c>
      <c r="AC3665" s="116">
        <v>6.1360715264500001E-2</v>
      </c>
      <c r="AD3665" s="116">
        <v>99.134883039154403</v>
      </c>
      <c r="AF3665" s="116">
        <v>-1</v>
      </c>
      <c r="AG3665" s="116">
        <v>-1</v>
      </c>
      <c r="AH3665" s="116">
        <v>-1</v>
      </c>
      <c r="AI3665" s="116">
        <v>-1</v>
      </c>
      <c r="AJ3665" s="116">
        <v>0</v>
      </c>
      <c r="AM3665" s="116" t="s">
        <v>319</v>
      </c>
      <c r="AN3665" s="116">
        <v>-1</v>
      </c>
      <c r="AQ3665" s="116">
        <v>783</v>
      </c>
      <c r="AR3665" s="116" t="s">
        <v>352</v>
      </c>
      <c r="AS3665" s="116" t="s">
        <v>256</v>
      </c>
      <c r="AT3665" s="116" t="s">
        <v>268</v>
      </c>
      <c r="AV3665" s="116">
        <v>56.321499240291899</v>
      </c>
      <c r="AW3665" s="116">
        <v>8.0401365000000002E-2</v>
      </c>
    </row>
    <row r="3666" spans="1:49" x14ac:dyDescent="0.25">
      <c r="A3666" s="127">
        <v>150000</v>
      </c>
      <c r="B3666" s="127">
        <v>520000</v>
      </c>
      <c r="C3666" s="127">
        <v>520000</v>
      </c>
      <c r="D3666" s="116" t="s">
        <v>314</v>
      </c>
      <c r="E3666" s="116" t="s">
        <v>315</v>
      </c>
      <c r="F3666" s="116" t="s">
        <v>316</v>
      </c>
      <c r="G3666" s="116" t="s">
        <v>317</v>
      </c>
      <c r="H3666" s="116">
        <v>0.36</v>
      </c>
      <c r="I3666" s="116">
        <v>0.57999999999999996</v>
      </c>
      <c r="J3666" s="116" t="s">
        <v>268</v>
      </c>
      <c r="K3666" s="116">
        <v>3.1984898512860002E-2</v>
      </c>
      <c r="L3666" s="116">
        <v>3942.2254283901698</v>
      </c>
      <c r="M3666" s="116">
        <v>12.2116078785575</v>
      </c>
      <c r="N3666" s="116">
        <v>2.4400873295466599</v>
      </c>
      <c r="O3666" s="116">
        <v>0.39058703867453998</v>
      </c>
      <c r="P3666" s="116">
        <v>7.8045945598070002E-2</v>
      </c>
      <c r="Q3666" s="116">
        <v>126.091680241887</v>
      </c>
      <c r="R3666" s="116">
        <v>1750</v>
      </c>
      <c r="S3666" s="116" t="s">
        <v>321</v>
      </c>
      <c r="T3666" s="116">
        <v>1750</v>
      </c>
      <c r="U3666" s="116" t="s">
        <v>268</v>
      </c>
      <c r="V3666" s="116" t="s">
        <v>268</v>
      </c>
      <c r="Z3666" s="116">
        <v>0</v>
      </c>
      <c r="AA3666" s="116">
        <v>1</v>
      </c>
      <c r="AB3666" s="116">
        <v>0.39058703867453998</v>
      </c>
      <c r="AC3666" s="116">
        <v>7.8045945598070002E-2</v>
      </c>
      <c r="AD3666" s="116">
        <v>126.091680241888</v>
      </c>
      <c r="AF3666" s="116">
        <v>-1</v>
      </c>
      <c r="AG3666" s="116">
        <v>-1</v>
      </c>
      <c r="AH3666" s="116">
        <v>-1</v>
      </c>
      <c r="AI3666" s="116">
        <v>-1</v>
      </c>
      <c r="AJ3666" s="116">
        <v>0</v>
      </c>
      <c r="AM3666" s="116" t="s">
        <v>319</v>
      </c>
      <c r="AN3666" s="116">
        <v>-1</v>
      </c>
      <c r="AQ3666" s="116">
        <v>783</v>
      </c>
      <c r="AR3666" s="116" t="s">
        <v>352</v>
      </c>
      <c r="AS3666" s="116" t="s">
        <v>256</v>
      </c>
      <c r="AT3666" s="116" t="s">
        <v>268</v>
      </c>
      <c r="AV3666" s="116">
        <v>62.131821622217799</v>
      </c>
      <c r="AW3666" s="116">
        <v>0.1022641364</v>
      </c>
    </row>
    <row r="3667" spans="1:49" x14ac:dyDescent="0.25">
      <c r="A3667" s="127">
        <v>150000</v>
      </c>
      <c r="B3667" s="127">
        <v>520000</v>
      </c>
      <c r="C3667" s="127">
        <v>520000</v>
      </c>
      <c r="D3667" s="116" t="s">
        <v>314</v>
      </c>
      <c r="E3667" s="116" t="s">
        <v>315</v>
      </c>
      <c r="F3667" s="116" t="s">
        <v>316</v>
      </c>
      <c r="G3667" s="116" t="s">
        <v>317</v>
      </c>
      <c r="H3667" s="116">
        <v>0.36</v>
      </c>
      <c r="I3667" s="116">
        <v>0.57999999999999996</v>
      </c>
      <c r="J3667" s="116" t="s">
        <v>268</v>
      </c>
      <c r="K3667" s="116">
        <v>0.18883542810404999</v>
      </c>
      <c r="L3667" s="116">
        <v>3942.2254283901698</v>
      </c>
      <c r="M3667" s="116">
        <v>12.2116078785575</v>
      </c>
      <c r="N3667" s="116">
        <v>2.4400873295466599</v>
      </c>
      <c r="O3667" s="116">
        <v>2.3059842015862801</v>
      </c>
      <c r="P3667" s="116">
        <v>0.46077493548622001</v>
      </c>
      <c r="Q3667" s="116">
        <v>744.43182645275294</v>
      </c>
      <c r="R3667" s="116">
        <v>1310</v>
      </c>
      <c r="S3667" s="116" t="s">
        <v>318</v>
      </c>
      <c r="T3667" s="116">
        <v>1310</v>
      </c>
      <c r="U3667" s="116" t="s">
        <v>268</v>
      </c>
      <c r="V3667" s="116" t="s">
        <v>268</v>
      </c>
      <c r="Z3667" s="116">
        <v>0</v>
      </c>
      <c r="AA3667" s="116">
        <v>1</v>
      </c>
      <c r="AB3667" s="116">
        <v>2.3059842015862801</v>
      </c>
      <c r="AC3667" s="116">
        <v>0.46077493548622001</v>
      </c>
      <c r="AD3667" s="116">
        <v>744.43182645275294</v>
      </c>
      <c r="AF3667" s="116">
        <v>-1</v>
      </c>
      <c r="AG3667" s="116">
        <v>-1</v>
      </c>
      <c r="AH3667" s="116">
        <v>-1</v>
      </c>
      <c r="AI3667" s="116">
        <v>-1</v>
      </c>
      <c r="AJ3667" s="116">
        <v>0</v>
      </c>
      <c r="AM3667" s="116" t="s">
        <v>319</v>
      </c>
      <c r="AN3667" s="116">
        <v>-1</v>
      </c>
      <c r="AQ3667" s="116">
        <v>783</v>
      </c>
      <c r="AR3667" s="116" t="s">
        <v>352</v>
      </c>
      <c r="AS3667" s="116" t="s">
        <v>256</v>
      </c>
      <c r="AT3667" s="116" t="s">
        <v>268</v>
      </c>
      <c r="AV3667" s="116">
        <v>111.972029206152</v>
      </c>
      <c r="AW3667" s="116">
        <v>0.60375655019999996</v>
      </c>
    </row>
    <row r="3668" spans="1:49" x14ac:dyDescent="0.25">
      <c r="A3668" s="127">
        <v>150000</v>
      </c>
      <c r="B3668" s="127">
        <v>520000</v>
      </c>
      <c r="C3668" s="127">
        <v>520000</v>
      </c>
      <c r="D3668" s="116" t="s">
        <v>314</v>
      </c>
      <c r="E3668" s="116" t="s">
        <v>315</v>
      </c>
      <c r="F3668" s="116" t="s">
        <v>316</v>
      </c>
      <c r="G3668" s="116" t="s">
        <v>317</v>
      </c>
      <c r="H3668" s="116">
        <v>0.36</v>
      </c>
      <c r="I3668" s="116">
        <v>0.57999999999999996</v>
      </c>
      <c r="J3668" s="116" t="s">
        <v>268</v>
      </c>
      <c r="K3668" s="116">
        <v>0.15047450143693</v>
      </c>
      <c r="L3668" s="116">
        <v>3942.2254283901698</v>
      </c>
      <c r="M3668" s="116">
        <v>12.2116078785575</v>
      </c>
      <c r="N3668" s="116">
        <v>2.4400873295466599</v>
      </c>
      <c r="O3668" s="116">
        <v>1.8375356072692799</v>
      </c>
      <c r="P3668" s="116">
        <v>0.36717092437610999</v>
      </c>
      <c r="Q3668" s="116">
        <v>593.20440588901397</v>
      </c>
      <c r="R3668" s="116">
        <v>1310</v>
      </c>
      <c r="S3668" s="116" t="s">
        <v>318</v>
      </c>
      <c r="T3668" s="116">
        <v>1310</v>
      </c>
      <c r="U3668" s="116" t="s">
        <v>268</v>
      </c>
      <c r="V3668" s="116" t="s">
        <v>268</v>
      </c>
      <c r="Z3668" s="116">
        <v>0</v>
      </c>
      <c r="AA3668" s="116">
        <v>1</v>
      </c>
      <c r="AB3668" s="116">
        <v>1.8375356072692799</v>
      </c>
      <c r="AC3668" s="116">
        <v>0.36717092437610999</v>
      </c>
      <c r="AD3668" s="116">
        <v>593.20440588901397</v>
      </c>
      <c r="AF3668" s="116">
        <v>-1</v>
      </c>
      <c r="AG3668" s="116">
        <v>-1</v>
      </c>
      <c r="AH3668" s="116">
        <v>-1</v>
      </c>
      <c r="AI3668" s="116">
        <v>-1</v>
      </c>
      <c r="AJ3668" s="116">
        <v>0</v>
      </c>
      <c r="AM3668" s="116" t="s">
        <v>319</v>
      </c>
      <c r="AN3668" s="116">
        <v>-1</v>
      </c>
      <c r="AQ3668" s="116">
        <v>783</v>
      </c>
      <c r="AR3668" s="116" t="s">
        <v>352</v>
      </c>
      <c r="AS3668" s="116" t="s">
        <v>256</v>
      </c>
      <c r="AT3668" s="116" t="s">
        <v>268</v>
      </c>
      <c r="AV3668" s="116">
        <v>98.922001503179203</v>
      </c>
      <c r="AW3668" s="116">
        <v>0.48110657410000002</v>
      </c>
    </row>
    <row r="3669" spans="1:49" x14ac:dyDescent="0.25">
      <c r="A3669" s="127">
        <v>150000</v>
      </c>
      <c r="B3669" s="127">
        <v>520000</v>
      </c>
      <c r="C3669" s="127">
        <v>520000</v>
      </c>
      <c r="D3669" s="116" t="s">
        <v>314</v>
      </c>
      <c r="E3669" s="116" t="s">
        <v>315</v>
      </c>
      <c r="F3669" s="116" t="s">
        <v>316</v>
      </c>
      <c r="G3669" s="116" t="s">
        <v>317</v>
      </c>
      <c r="H3669" s="116">
        <v>0.36</v>
      </c>
      <c r="I3669" s="116">
        <v>0.57999999999999996</v>
      </c>
      <c r="J3669" s="116" t="s">
        <v>268</v>
      </c>
      <c r="K3669" s="116">
        <v>0.14454642033890999</v>
      </c>
      <c r="L3669" s="116">
        <v>3942.2254283901698</v>
      </c>
      <c r="M3669" s="116">
        <v>12.2116078785575</v>
      </c>
      <c r="N3669" s="116">
        <v>2.4400873295466599</v>
      </c>
      <c r="O3669" s="116">
        <v>1.76514420542794</v>
      </c>
      <c r="P3669" s="116">
        <v>0.35270588880030002</v>
      </c>
      <c r="Q3669" s="116">
        <v>569.83457384282895</v>
      </c>
      <c r="R3669" s="116">
        <v>1310</v>
      </c>
      <c r="S3669" s="116" t="s">
        <v>318</v>
      </c>
      <c r="T3669" s="116">
        <v>1310</v>
      </c>
      <c r="U3669" s="116" t="s">
        <v>268</v>
      </c>
      <c r="V3669" s="116" t="s">
        <v>268</v>
      </c>
      <c r="Z3669" s="116">
        <v>0</v>
      </c>
      <c r="AA3669" s="116">
        <v>1</v>
      </c>
      <c r="AB3669" s="116">
        <v>1.76514420542794</v>
      </c>
      <c r="AC3669" s="116">
        <v>0.35270588880030002</v>
      </c>
      <c r="AD3669" s="116">
        <v>569.83457384282895</v>
      </c>
      <c r="AF3669" s="116">
        <v>-1</v>
      </c>
      <c r="AG3669" s="116">
        <v>-1</v>
      </c>
      <c r="AH3669" s="116">
        <v>-1</v>
      </c>
      <c r="AI3669" s="116">
        <v>-1</v>
      </c>
      <c r="AJ3669" s="116">
        <v>0</v>
      </c>
      <c r="AM3669" s="116" t="s">
        <v>319</v>
      </c>
      <c r="AN3669" s="116">
        <v>-1</v>
      </c>
      <c r="AQ3669" s="116">
        <v>783</v>
      </c>
      <c r="AR3669" s="116" t="s">
        <v>352</v>
      </c>
      <c r="AS3669" s="116" t="s">
        <v>256</v>
      </c>
      <c r="AT3669" s="116" t="s">
        <v>268</v>
      </c>
      <c r="AV3669" s="116">
        <v>97.216690236011303</v>
      </c>
      <c r="AW3669" s="116">
        <v>0.46215293899999998</v>
      </c>
    </row>
    <row r="3670" spans="1:49" x14ac:dyDescent="0.25">
      <c r="A3670" s="127">
        <v>150000</v>
      </c>
      <c r="B3670" s="127">
        <v>520000</v>
      </c>
      <c r="C3670" s="127">
        <v>520000</v>
      </c>
      <c r="D3670" s="116" t="s">
        <v>314</v>
      </c>
      <c r="E3670" s="116" t="s">
        <v>315</v>
      </c>
      <c r="F3670" s="116" t="s">
        <v>316</v>
      </c>
      <c r="G3670" s="116" t="s">
        <v>317</v>
      </c>
      <c r="H3670" s="116">
        <v>0.36</v>
      </c>
      <c r="I3670" s="116">
        <v>0.57999999999999996</v>
      </c>
      <c r="J3670" s="116" t="s">
        <v>268</v>
      </c>
      <c r="K3670" s="116">
        <v>7.6775114485929996E-2</v>
      </c>
      <c r="L3670" s="116">
        <v>3942.2254283901698</v>
      </c>
      <c r="M3670" s="116">
        <v>12.2116078785575</v>
      </c>
      <c r="N3670" s="116">
        <v>2.4400873295466599</v>
      </c>
      <c r="O3670" s="116">
        <v>0.93754759293364998</v>
      </c>
      <c r="P3670" s="116">
        <v>0.18733798408162999</v>
      </c>
      <c r="Q3670" s="116">
        <v>302.66480859403498</v>
      </c>
      <c r="R3670" s="116">
        <v>1310</v>
      </c>
      <c r="S3670" s="116" t="s">
        <v>318</v>
      </c>
      <c r="T3670" s="116">
        <v>1310</v>
      </c>
      <c r="U3670" s="116" t="s">
        <v>268</v>
      </c>
      <c r="V3670" s="116" t="s">
        <v>268</v>
      </c>
      <c r="Z3670" s="116">
        <v>0</v>
      </c>
      <c r="AA3670" s="116">
        <v>1</v>
      </c>
      <c r="AB3670" s="116">
        <v>0.93754759293364998</v>
      </c>
      <c r="AC3670" s="116">
        <v>0.18733798408162999</v>
      </c>
      <c r="AD3670" s="116">
        <v>302.664808594036</v>
      </c>
      <c r="AF3670" s="116">
        <v>-1</v>
      </c>
      <c r="AG3670" s="116">
        <v>-1</v>
      </c>
      <c r="AH3670" s="116">
        <v>-1</v>
      </c>
      <c r="AI3670" s="116">
        <v>-1</v>
      </c>
      <c r="AJ3670" s="116">
        <v>0</v>
      </c>
      <c r="AM3670" s="116" t="s">
        <v>319</v>
      </c>
      <c r="AN3670" s="116">
        <v>-1</v>
      </c>
      <c r="AQ3670" s="116">
        <v>783</v>
      </c>
      <c r="AR3670" s="116" t="s">
        <v>352</v>
      </c>
      <c r="AS3670" s="116" t="s">
        <v>256</v>
      </c>
      <c r="AT3670" s="116" t="s">
        <v>268</v>
      </c>
      <c r="AV3670" s="116">
        <v>73.225579192294603</v>
      </c>
      <c r="AW3670" s="116">
        <v>0.24547024219999999</v>
      </c>
    </row>
    <row r="3671" spans="1:49" x14ac:dyDescent="0.25">
      <c r="A3671" s="127">
        <v>150000</v>
      </c>
      <c r="B3671" s="127">
        <v>520000</v>
      </c>
      <c r="C3671" s="127">
        <v>520000</v>
      </c>
      <c r="D3671" s="116" t="s">
        <v>314</v>
      </c>
      <c r="E3671" s="116" t="s">
        <v>315</v>
      </c>
      <c r="F3671" s="116" t="s">
        <v>316</v>
      </c>
      <c r="G3671" s="116" t="s">
        <v>317</v>
      </c>
      <c r="H3671" s="116">
        <v>0.36</v>
      </c>
      <c r="I3671" s="116">
        <v>0.57999999999999996</v>
      </c>
      <c r="J3671" s="116" t="s">
        <v>268</v>
      </c>
      <c r="K3671" s="116">
        <v>8.5327753600100004E-3</v>
      </c>
      <c r="L3671" s="116">
        <v>865.53239335685601</v>
      </c>
      <c r="M3671" s="116">
        <v>2.10817524475556</v>
      </c>
      <c r="N3671" s="116">
        <v>0.22956582041929</v>
      </c>
      <c r="O3671" s="116">
        <v>1.7988585783050001E-2</v>
      </c>
      <c r="P3671" s="116">
        <v>1.9588335759700001E-3</v>
      </c>
      <c r="Q3671" s="116">
        <v>7.3853934793336604</v>
      </c>
      <c r="R3671" s="116">
        <v>8140</v>
      </c>
      <c r="S3671" s="116" t="s">
        <v>353</v>
      </c>
      <c r="T3671" s="116">
        <v>8140</v>
      </c>
      <c r="U3671" s="116" t="s">
        <v>268</v>
      </c>
      <c r="V3671" s="116" t="s">
        <v>268</v>
      </c>
      <c r="Z3671" s="116">
        <v>0</v>
      </c>
      <c r="AA3671" s="116">
        <v>1</v>
      </c>
      <c r="AB3671" s="116">
        <v>1.7988585783050001E-2</v>
      </c>
      <c r="AC3671" s="116">
        <v>1.9588335759700001E-3</v>
      </c>
      <c r="AD3671" s="116">
        <v>9.2431307840136991</v>
      </c>
      <c r="AF3671" s="116">
        <v>-1</v>
      </c>
      <c r="AG3671" s="116">
        <v>-1</v>
      </c>
      <c r="AH3671" s="116">
        <v>-1</v>
      </c>
      <c r="AI3671" s="116">
        <v>-1</v>
      </c>
      <c r="AJ3671" s="116">
        <v>0</v>
      </c>
      <c r="AM3671" s="116" t="s">
        <v>319</v>
      </c>
      <c r="AN3671" s="116">
        <v>-1</v>
      </c>
      <c r="AQ3671" s="116">
        <v>783</v>
      </c>
      <c r="AR3671" s="116" t="s">
        <v>352</v>
      </c>
      <c r="AS3671" s="116" t="s">
        <v>256</v>
      </c>
      <c r="AT3671" s="116" t="s">
        <v>268</v>
      </c>
      <c r="AV3671" s="116">
        <v>27.8656196666741</v>
      </c>
      <c r="AW3671" s="116">
        <v>7.4964563999999996E-3</v>
      </c>
    </row>
    <row r="3672" spans="1:49" x14ac:dyDescent="0.25">
      <c r="A3672" s="127">
        <v>150000</v>
      </c>
      <c r="B3672" s="127">
        <v>520000</v>
      </c>
      <c r="C3672" s="127">
        <v>520000</v>
      </c>
      <c r="D3672" s="116" t="s">
        <v>314</v>
      </c>
      <c r="E3672" s="116" t="s">
        <v>315</v>
      </c>
      <c r="F3672" s="116" t="s">
        <v>316</v>
      </c>
      <c r="G3672" s="116" t="s">
        <v>317</v>
      </c>
      <c r="H3672" s="116">
        <v>0.36</v>
      </c>
      <c r="I3672" s="116">
        <v>0.57999999999999996</v>
      </c>
      <c r="J3672" s="116" t="s">
        <v>332</v>
      </c>
      <c r="K3672" s="116">
        <v>9.3988985549300005E-3</v>
      </c>
      <c r="L3672" s="116">
        <v>865.53239335685601</v>
      </c>
      <c r="M3672" s="116">
        <v>2.10817524475556</v>
      </c>
      <c r="N3672" s="116">
        <v>0.22956582041929</v>
      </c>
      <c r="O3672" s="116">
        <v>1.9814525261470001E-2</v>
      </c>
      <c r="P3672" s="116">
        <v>2.1576658577999999E-3</v>
      </c>
      <c r="Q3672" s="116">
        <v>8.1350511611685903</v>
      </c>
      <c r="R3672" s="116">
        <v>8140</v>
      </c>
      <c r="S3672" s="116" t="s">
        <v>353</v>
      </c>
      <c r="T3672" s="116">
        <v>8140</v>
      </c>
      <c r="U3672" s="116" t="s">
        <v>333</v>
      </c>
      <c r="V3672" s="116" t="s">
        <v>332</v>
      </c>
      <c r="Z3672" s="116">
        <v>0</v>
      </c>
      <c r="AA3672" s="116">
        <v>1</v>
      </c>
      <c r="AB3672" s="116">
        <v>1.9814525261470001E-2</v>
      </c>
      <c r="AC3672" s="116">
        <v>2.1576658577999999E-3</v>
      </c>
      <c r="AD3672" s="116">
        <v>33.218161925429399</v>
      </c>
      <c r="AF3672" s="116">
        <v>-1</v>
      </c>
      <c r="AG3672" s="116">
        <v>-1</v>
      </c>
      <c r="AH3672" s="116">
        <v>-1</v>
      </c>
      <c r="AI3672" s="116">
        <v>-1</v>
      </c>
      <c r="AJ3672" s="116">
        <v>0</v>
      </c>
      <c r="AM3672" s="116" t="s">
        <v>319</v>
      </c>
      <c r="AN3672" s="116">
        <v>-1</v>
      </c>
      <c r="AQ3672" s="116">
        <v>783</v>
      </c>
      <c r="AR3672" s="116" t="s">
        <v>352</v>
      </c>
      <c r="AS3672" s="116" t="s">
        <v>256</v>
      </c>
      <c r="AT3672" s="116" t="s">
        <v>268</v>
      </c>
      <c r="AV3672" s="116">
        <v>28.6820063002871</v>
      </c>
      <c r="AW3672" s="116">
        <v>2.6940926099999998E-2</v>
      </c>
    </row>
    <row r="3673" spans="1:49" x14ac:dyDescent="0.25">
      <c r="A3673" s="127">
        <v>150000</v>
      </c>
      <c r="B3673" s="127">
        <v>520000</v>
      </c>
      <c r="C3673" s="127">
        <v>520000</v>
      </c>
      <c r="D3673" s="116" t="s">
        <v>314</v>
      </c>
      <c r="E3673" s="116" t="s">
        <v>315</v>
      </c>
      <c r="F3673" s="116" t="s">
        <v>316</v>
      </c>
      <c r="G3673" s="116" t="s">
        <v>317</v>
      </c>
      <c r="H3673" s="116">
        <v>0.36</v>
      </c>
      <c r="I3673" s="116">
        <v>0.57999999999999996</v>
      </c>
      <c r="J3673" s="116" t="s">
        <v>268</v>
      </c>
      <c r="K3673" s="116">
        <v>1.80116341186E-3</v>
      </c>
      <c r="L3673" s="116">
        <v>865.53239335685601</v>
      </c>
      <c r="M3673" s="116">
        <v>2.10817524475556</v>
      </c>
      <c r="N3673" s="116">
        <v>0.22956582041929</v>
      </c>
      <c r="O3673" s="116">
        <v>3.7971681166500001E-3</v>
      </c>
      <c r="P3673" s="116">
        <v>4.1348555634999998E-4</v>
      </c>
      <c r="Q3673" s="116">
        <v>1.5589652786991799</v>
      </c>
      <c r="R3673" s="116">
        <v>1210</v>
      </c>
      <c r="S3673" s="116" t="s">
        <v>318</v>
      </c>
      <c r="T3673" s="116">
        <v>1210</v>
      </c>
      <c r="U3673" s="116" t="s">
        <v>268</v>
      </c>
      <c r="V3673" s="116" t="s">
        <v>268</v>
      </c>
      <c r="Z3673" s="116">
        <v>0</v>
      </c>
      <c r="AA3673" s="116">
        <v>1</v>
      </c>
      <c r="AB3673" s="116">
        <v>3.7971681166500001E-3</v>
      </c>
      <c r="AC3673" s="116">
        <v>4.1348555634999998E-4</v>
      </c>
      <c r="AD3673" s="116">
        <v>1.5589652786994199</v>
      </c>
      <c r="AF3673" s="116">
        <v>-1</v>
      </c>
      <c r="AG3673" s="116">
        <v>-1</v>
      </c>
      <c r="AH3673" s="116">
        <v>-1</v>
      </c>
      <c r="AI3673" s="116">
        <v>-1</v>
      </c>
      <c r="AJ3673" s="116">
        <v>0</v>
      </c>
      <c r="AM3673" s="116" t="s">
        <v>319</v>
      </c>
      <c r="AN3673" s="116">
        <v>-1</v>
      </c>
      <c r="AQ3673" s="116">
        <v>783</v>
      </c>
      <c r="AR3673" s="116" t="s">
        <v>352</v>
      </c>
      <c r="AS3673" s="116" t="s">
        <v>256</v>
      </c>
      <c r="AT3673" s="116" t="s">
        <v>268</v>
      </c>
      <c r="AV3673" s="116">
        <v>11.470222095920301</v>
      </c>
      <c r="AW3673" s="116">
        <v>1.2643676E-3</v>
      </c>
    </row>
    <row r="3674" spans="1:49" x14ac:dyDescent="0.25">
      <c r="A3674" s="127">
        <v>150000</v>
      </c>
      <c r="B3674" s="127">
        <v>520000</v>
      </c>
      <c r="C3674" s="127">
        <v>520000</v>
      </c>
      <c r="D3674" s="116" t="s">
        <v>314</v>
      </c>
      <c r="E3674" s="116" t="s">
        <v>315</v>
      </c>
      <c r="F3674" s="116" t="s">
        <v>316</v>
      </c>
      <c r="G3674" s="116" t="s">
        <v>317</v>
      </c>
      <c r="H3674" s="116">
        <v>0.36</v>
      </c>
      <c r="I3674" s="116">
        <v>0.57999999999999996</v>
      </c>
      <c r="J3674" s="116" t="s">
        <v>332</v>
      </c>
      <c r="K3674" s="116">
        <v>1.01503212955E-3</v>
      </c>
      <c r="L3674" s="116">
        <v>865.53239335685601</v>
      </c>
      <c r="M3674" s="116">
        <v>2.10817524475556</v>
      </c>
      <c r="N3674" s="116">
        <v>0.22956582041929</v>
      </c>
      <c r="O3674" s="116">
        <v>2.1398656081499999E-3</v>
      </c>
      <c r="P3674" s="116">
        <v>2.3301668357000001E-4</v>
      </c>
      <c r="Q3674" s="116">
        <v>0.87854318842437995</v>
      </c>
      <c r="R3674" s="116">
        <v>1210</v>
      </c>
      <c r="S3674" s="116" t="s">
        <v>318</v>
      </c>
      <c r="T3674" s="116">
        <v>1210</v>
      </c>
      <c r="U3674" s="116" t="s">
        <v>333</v>
      </c>
      <c r="V3674" s="116" t="s">
        <v>332</v>
      </c>
      <c r="Z3674" s="116">
        <v>0</v>
      </c>
      <c r="AA3674" s="116">
        <v>1</v>
      </c>
      <c r="AB3674" s="116">
        <v>2.1398656081499999E-3</v>
      </c>
      <c r="AC3674" s="116">
        <v>2.3301668357000001E-4</v>
      </c>
      <c r="AD3674" s="116">
        <v>3.0105108316913598</v>
      </c>
      <c r="AF3674" s="116">
        <v>-1</v>
      </c>
      <c r="AG3674" s="116">
        <v>-1</v>
      </c>
      <c r="AH3674" s="116">
        <v>-1</v>
      </c>
      <c r="AI3674" s="116">
        <v>-1</v>
      </c>
      <c r="AJ3674" s="116">
        <v>0</v>
      </c>
      <c r="AM3674" s="116" t="s">
        <v>319</v>
      </c>
      <c r="AN3674" s="116">
        <v>-1</v>
      </c>
      <c r="AQ3674" s="116">
        <v>783</v>
      </c>
      <c r="AR3674" s="116" t="s">
        <v>352</v>
      </c>
      <c r="AS3674" s="116" t="s">
        <v>256</v>
      </c>
      <c r="AT3674" s="116" t="s">
        <v>268</v>
      </c>
      <c r="AV3674" s="116">
        <v>8.1967026013330102</v>
      </c>
      <c r="AW3674" s="116">
        <v>2.4416146000000001E-3</v>
      </c>
    </row>
    <row r="3675" spans="1:49" x14ac:dyDescent="0.25">
      <c r="A3675" s="127">
        <v>150000</v>
      </c>
      <c r="B3675" s="127">
        <v>520000</v>
      </c>
      <c r="C3675" s="127">
        <v>520000</v>
      </c>
      <c r="D3675" s="116" t="s">
        <v>314</v>
      </c>
      <c r="E3675" s="116" t="s">
        <v>315</v>
      </c>
      <c r="F3675" s="116" t="s">
        <v>316</v>
      </c>
      <c r="G3675" s="116" t="s">
        <v>317</v>
      </c>
      <c r="H3675" s="116">
        <v>0.36</v>
      </c>
      <c r="I3675" s="116">
        <v>0.57999999999999996</v>
      </c>
      <c r="J3675" s="116" t="s">
        <v>330</v>
      </c>
      <c r="K3675" s="116">
        <v>2.6174814651249999E-2</v>
      </c>
      <c r="L3675" s="116">
        <v>865.53239335685601</v>
      </c>
      <c r="M3675" s="116">
        <v>2.10817524475556</v>
      </c>
      <c r="N3675" s="116">
        <v>0.22956582041929</v>
      </c>
      <c r="O3675" s="116">
        <v>5.5181096283839999E-2</v>
      </c>
      <c r="P3675" s="116">
        <v>6.0088427997299996E-3</v>
      </c>
      <c r="Q3675" s="116">
        <v>22.655149970775401</v>
      </c>
      <c r="R3675" s="116">
        <v>4110</v>
      </c>
      <c r="S3675" s="116" t="s">
        <v>331</v>
      </c>
      <c r="T3675" s="116">
        <v>4110</v>
      </c>
      <c r="U3675" s="116" t="s">
        <v>268</v>
      </c>
      <c r="V3675" s="116" t="s">
        <v>268</v>
      </c>
      <c r="Y3675" s="116" t="s">
        <v>330</v>
      </c>
      <c r="Z3675" s="116">
        <v>0</v>
      </c>
      <c r="AA3675" s="116">
        <v>1</v>
      </c>
      <c r="AB3675" s="116">
        <v>5.5181096283839999E-2</v>
      </c>
      <c r="AC3675" s="116">
        <v>6.0088427997299996E-3</v>
      </c>
      <c r="AD3675" s="116">
        <v>22.6551499707756</v>
      </c>
      <c r="AF3675" s="116">
        <v>-1</v>
      </c>
      <c r="AG3675" s="116">
        <v>-1</v>
      </c>
      <c r="AH3675" s="116">
        <v>-1</v>
      </c>
      <c r="AI3675" s="116">
        <v>-1</v>
      </c>
      <c r="AJ3675" s="116">
        <v>0</v>
      </c>
      <c r="AM3675" s="116" t="s">
        <v>319</v>
      </c>
      <c r="AN3675" s="116">
        <v>-1</v>
      </c>
      <c r="AQ3675" s="116">
        <v>783</v>
      </c>
      <c r="AR3675" s="116" t="s">
        <v>352</v>
      </c>
      <c r="AS3675" s="116" t="s">
        <v>256</v>
      </c>
      <c r="AT3675" s="116" t="s">
        <v>268</v>
      </c>
      <c r="AV3675" s="116">
        <v>66.569829790818702</v>
      </c>
      <c r="AW3675" s="116">
        <v>1.8374006500000001E-2</v>
      </c>
    </row>
    <row r="3676" spans="1:49" x14ac:dyDescent="0.25">
      <c r="A3676" s="127">
        <v>150000</v>
      </c>
      <c r="B3676" s="127">
        <v>520000</v>
      </c>
      <c r="C3676" s="127">
        <v>520000</v>
      </c>
      <c r="D3676" s="116" t="s">
        <v>314</v>
      </c>
      <c r="E3676" s="116" t="s">
        <v>315</v>
      </c>
      <c r="F3676" s="116" t="s">
        <v>316</v>
      </c>
      <c r="G3676" s="116" t="s">
        <v>317</v>
      </c>
      <c r="H3676" s="116">
        <v>0.36</v>
      </c>
      <c r="I3676" s="116">
        <v>0.57999999999999996</v>
      </c>
      <c r="J3676" s="116" t="s">
        <v>332</v>
      </c>
      <c r="K3676" s="116">
        <v>2.0821782717560001E-2</v>
      </c>
      <c r="L3676" s="116">
        <v>865.53239335685601</v>
      </c>
      <c r="M3676" s="116">
        <v>2.10817524475556</v>
      </c>
      <c r="N3676" s="116">
        <v>0.22956582041929</v>
      </c>
      <c r="O3676" s="116">
        <v>4.3895966876839998E-2</v>
      </c>
      <c r="P3676" s="116">
        <v>4.7799696321500001E-3</v>
      </c>
      <c r="Q3676" s="116">
        <v>18.021927429488699</v>
      </c>
      <c r="R3676" s="116">
        <v>4110</v>
      </c>
      <c r="S3676" s="116" t="s">
        <v>331</v>
      </c>
      <c r="T3676" s="116">
        <v>4110</v>
      </c>
      <c r="U3676" s="116" t="s">
        <v>333</v>
      </c>
      <c r="V3676" s="116" t="s">
        <v>332</v>
      </c>
      <c r="Y3676" s="116" t="s">
        <v>330</v>
      </c>
      <c r="Z3676" s="116">
        <v>0</v>
      </c>
      <c r="AA3676" s="116">
        <v>1</v>
      </c>
      <c r="AB3676" s="116">
        <v>4.3895966876839998E-2</v>
      </c>
      <c r="AC3676" s="116">
        <v>4.7799696321500001E-3</v>
      </c>
      <c r="AD3676" s="116">
        <v>61.006538493377498</v>
      </c>
      <c r="AF3676" s="116">
        <v>-1</v>
      </c>
      <c r="AG3676" s="116">
        <v>-1</v>
      </c>
      <c r="AH3676" s="116">
        <v>-1</v>
      </c>
      <c r="AI3676" s="116">
        <v>-1</v>
      </c>
      <c r="AJ3676" s="116">
        <v>0</v>
      </c>
      <c r="AM3676" s="116" t="s">
        <v>319</v>
      </c>
      <c r="AN3676" s="116">
        <v>-1</v>
      </c>
      <c r="AQ3676" s="116">
        <v>783</v>
      </c>
      <c r="AR3676" s="116" t="s">
        <v>352</v>
      </c>
      <c r="AS3676" s="116" t="s">
        <v>256</v>
      </c>
      <c r="AT3676" s="116" t="s">
        <v>268</v>
      </c>
      <c r="AV3676" s="116">
        <v>64.706698776191303</v>
      </c>
      <c r="AW3676" s="116">
        <v>4.9478133399999999E-2</v>
      </c>
    </row>
    <row r="3677" spans="1:49" x14ac:dyDescent="0.25">
      <c r="A3677" s="127">
        <v>150000</v>
      </c>
      <c r="B3677" s="127">
        <v>520000</v>
      </c>
      <c r="C3677" s="127">
        <v>520000</v>
      </c>
      <c r="D3677" s="116" t="s">
        <v>314</v>
      </c>
      <c r="E3677" s="116" t="s">
        <v>315</v>
      </c>
      <c r="F3677" s="116" t="s">
        <v>316</v>
      </c>
      <c r="G3677" s="116" t="s">
        <v>317</v>
      </c>
      <c r="H3677" s="116">
        <v>0.36</v>
      </c>
      <c r="I3677" s="116">
        <v>0.57999999999999996</v>
      </c>
      <c r="J3677" s="116" t="s">
        <v>268</v>
      </c>
      <c r="K3677" s="116">
        <v>4.8333706442200003E-3</v>
      </c>
      <c r="L3677" s="116">
        <v>3887.8247682647302</v>
      </c>
      <c r="M3677" s="116">
        <v>10.4774655461969</v>
      </c>
      <c r="N3677" s="116">
        <v>1.6575277940867501</v>
      </c>
      <c r="O3677" s="116">
        <v>5.0641474396860002E-2</v>
      </c>
      <c r="P3677" s="116">
        <v>8.0114461819200001E-3</v>
      </c>
      <c r="Q3677" s="116">
        <v>18.7912981048216</v>
      </c>
      <c r="R3677" s="116">
        <v>8140</v>
      </c>
      <c r="S3677" s="116" t="s">
        <v>353</v>
      </c>
      <c r="T3677" s="116">
        <v>8140</v>
      </c>
      <c r="U3677" s="116" t="s">
        <v>268</v>
      </c>
      <c r="V3677" s="116" t="s">
        <v>268</v>
      </c>
      <c r="Z3677" s="116">
        <v>0</v>
      </c>
      <c r="AA3677" s="116">
        <v>1</v>
      </c>
      <c r="AB3677" s="116">
        <v>5.0641474396860002E-2</v>
      </c>
      <c r="AC3677" s="116">
        <v>8.0114461819200001E-3</v>
      </c>
      <c r="AD3677" s="116">
        <v>18.7912981048209</v>
      </c>
      <c r="AF3677" s="116">
        <v>-1</v>
      </c>
      <c r="AG3677" s="116">
        <v>-1</v>
      </c>
      <c r="AH3677" s="116">
        <v>-1</v>
      </c>
      <c r="AI3677" s="116">
        <v>-1</v>
      </c>
      <c r="AJ3677" s="116">
        <v>0</v>
      </c>
      <c r="AM3677" s="116" t="s">
        <v>319</v>
      </c>
      <c r="AN3677" s="116">
        <v>-1</v>
      </c>
      <c r="AQ3677" s="116">
        <v>783</v>
      </c>
      <c r="AR3677" s="116" t="s">
        <v>352</v>
      </c>
      <c r="AS3677" s="116" t="s">
        <v>256</v>
      </c>
      <c r="AT3677" s="116" t="s">
        <v>268</v>
      </c>
      <c r="AV3677" s="116">
        <v>77.865483424279006</v>
      </c>
      <c r="AW3677" s="116">
        <v>1.5240306699999999E-2</v>
      </c>
    </row>
    <row r="3678" spans="1:49" x14ac:dyDescent="0.25">
      <c r="A3678" s="127">
        <v>150000</v>
      </c>
      <c r="B3678" s="127">
        <v>520000</v>
      </c>
      <c r="C3678" s="127">
        <v>520000</v>
      </c>
      <c r="D3678" s="116" t="s">
        <v>314</v>
      </c>
      <c r="E3678" s="116" t="s">
        <v>315</v>
      </c>
      <c r="F3678" s="116" t="s">
        <v>316</v>
      </c>
      <c r="G3678" s="116" t="s">
        <v>317</v>
      </c>
      <c r="H3678" s="116">
        <v>0.36</v>
      </c>
      <c r="I3678" s="116">
        <v>0.57999999999999996</v>
      </c>
      <c r="J3678" s="116" t="s">
        <v>323</v>
      </c>
      <c r="K3678" s="116">
        <v>0.30263999938450997</v>
      </c>
      <c r="L3678" s="116">
        <v>3887.8247682647302</v>
      </c>
      <c r="M3678" s="116">
        <v>10.4774655461969</v>
      </c>
      <c r="N3678" s="116">
        <v>1.6575277940867501</v>
      </c>
      <c r="O3678" s="116">
        <v>3.1709001664522698</v>
      </c>
      <c r="P3678" s="116">
        <v>0.50163421058222002</v>
      </c>
      <c r="Q3678" s="116">
        <v>1176.61128547472</v>
      </c>
      <c r="R3678" s="116">
        <v>8140</v>
      </c>
      <c r="S3678" s="116" t="s">
        <v>353</v>
      </c>
      <c r="T3678" s="116">
        <v>8140</v>
      </c>
      <c r="U3678" s="116" t="s">
        <v>324</v>
      </c>
      <c r="V3678" s="116" t="s">
        <v>323</v>
      </c>
      <c r="Z3678" s="116">
        <v>0</v>
      </c>
      <c r="AA3678" s="116">
        <v>1</v>
      </c>
      <c r="AB3678" s="116">
        <v>3.1709001664522698</v>
      </c>
      <c r="AC3678" s="116">
        <v>0.50163421058222002</v>
      </c>
      <c r="AD3678" s="116">
        <v>1176.61128547472</v>
      </c>
      <c r="AF3678" s="116">
        <v>-1</v>
      </c>
      <c r="AG3678" s="116">
        <v>-1</v>
      </c>
      <c r="AH3678" s="116">
        <v>-1</v>
      </c>
      <c r="AI3678" s="116">
        <v>-1</v>
      </c>
      <c r="AJ3678" s="116">
        <v>0</v>
      </c>
      <c r="AM3678" s="116" t="s">
        <v>319</v>
      </c>
      <c r="AN3678" s="116">
        <v>-1</v>
      </c>
      <c r="AQ3678" s="116">
        <v>783</v>
      </c>
      <c r="AR3678" s="116" t="s">
        <v>352</v>
      </c>
      <c r="AS3678" s="116" t="s">
        <v>256</v>
      </c>
      <c r="AT3678" s="116" t="s">
        <v>268</v>
      </c>
      <c r="AV3678" s="116">
        <v>149.116791098313</v>
      </c>
      <c r="AW3678" s="116">
        <v>0.95426706039999998</v>
      </c>
    </row>
    <row r="3679" spans="1:49" x14ac:dyDescent="0.25">
      <c r="A3679" s="127">
        <v>150000</v>
      </c>
      <c r="B3679" s="127">
        <v>520000</v>
      </c>
      <c r="C3679" s="127">
        <v>520000</v>
      </c>
      <c r="D3679" s="116" t="s">
        <v>314</v>
      </c>
      <c r="E3679" s="116" t="s">
        <v>315</v>
      </c>
      <c r="F3679" s="116" t="s">
        <v>316</v>
      </c>
      <c r="G3679" s="116" t="s">
        <v>317</v>
      </c>
      <c r="H3679" s="116">
        <v>0.36</v>
      </c>
      <c r="I3679" s="116">
        <v>0.57999999999999996</v>
      </c>
      <c r="J3679" s="116" t="s">
        <v>268</v>
      </c>
      <c r="K3679" s="116">
        <v>0.13263663533131001</v>
      </c>
      <c r="L3679" s="116">
        <v>3887.8247682647302</v>
      </c>
      <c r="M3679" s="116">
        <v>10.4774655461969</v>
      </c>
      <c r="N3679" s="116">
        <v>1.6575277940867501</v>
      </c>
      <c r="O3679" s="116">
        <v>1.3896957768473399</v>
      </c>
      <c r="P3679" s="116">
        <v>0.2198489095758</v>
      </c>
      <c r="Q3679" s="116">
        <v>515.66799602038304</v>
      </c>
      <c r="R3679" s="116">
        <v>1210</v>
      </c>
      <c r="S3679" s="116" t="s">
        <v>318</v>
      </c>
      <c r="T3679" s="116">
        <v>1210</v>
      </c>
      <c r="U3679" s="116" t="s">
        <v>268</v>
      </c>
      <c r="V3679" s="116" t="s">
        <v>268</v>
      </c>
      <c r="Z3679" s="116">
        <v>0</v>
      </c>
      <c r="AA3679" s="116">
        <v>1</v>
      </c>
      <c r="AB3679" s="116">
        <v>1.3896957768473399</v>
      </c>
      <c r="AC3679" s="116">
        <v>0.2198489095758</v>
      </c>
      <c r="AD3679" s="116">
        <v>515.66799602038304</v>
      </c>
      <c r="AF3679" s="116">
        <v>-1</v>
      </c>
      <c r="AG3679" s="116">
        <v>-1</v>
      </c>
      <c r="AH3679" s="116">
        <v>-1</v>
      </c>
      <c r="AI3679" s="116">
        <v>-1</v>
      </c>
      <c r="AJ3679" s="116">
        <v>0</v>
      </c>
      <c r="AM3679" s="116" t="s">
        <v>319</v>
      </c>
      <c r="AN3679" s="116">
        <v>-1</v>
      </c>
      <c r="AQ3679" s="116">
        <v>783</v>
      </c>
      <c r="AR3679" s="116" t="s">
        <v>352</v>
      </c>
      <c r="AS3679" s="116" t="s">
        <v>256</v>
      </c>
      <c r="AT3679" s="116" t="s">
        <v>268</v>
      </c>
      <c r="AV3679" s="116">
        <v>92.833561820020705</v>
      </c>
      <c r="AW3679" s="116">
        <v>0.41822221900000001</v>
      </c>
    </row>
    <row r="3680" spans="1:49" x14ac:dyDescent="0.25">
      <c r="A3680" s="127">
        <v>150000</v>
      </c>
      <c r="B3680" s="127">
        <v>520000</v>
      </c>
      <c r="C3680" s="127">
        <v>520000</v>
      </c>
      <c r="D3680" s="116" t="s">
        <v>314</v>
      </c>
      <c r="E3680" s="116" t="s">
        <v>315</v>
      </c>
      <c r="F3680" s="116" t="s">
        <v>316</v>
      </c>
      <c r="G3680" s="116" t="s">
        <v>317</v>
      </c>
      <c r="H3680" s="116">
        <v>0.36</v>
      </c>
      <c r="I3680" s="116">
        <v>0.57999999999999996</v>
      </c>
      <c r="J3680" s="116" t="s">
        <v>323</v>
      </c>
      <c r="K3680" s="127">
        <v>4.673439849E-6</v>
      </c>
      <c r="L3680" s="116">
        <v>3887.8247682647302</v>
      </c>
      <c r="M3680" s="116">
        <v>10.4774655461969</v>
      </c>
      <c r="N3680" s="116">
        <v>1.6575277940867501</v>
      </c>
      <c r="O3680" s="116">
        <v>4.8965804999999998E-5</v>
      </c>
      <c r="P3680" s="127">
        <v>7.7463564437100005E-6</v>
      </c>
      <c r="Q3680" s="116">
        <v>1.8169515197929999E-2</v>
      </c>
      <c r="R3680" s="116">
        <v>1210</v>
      </c>
      <c r="S3680" s="116" t="s">
        <v>318</v>
      </c>
      <c r="T3680" s="116">
        <v>1210</v>
      </c>
      <c r="U3680" s="116" t="s">
        <v>324</v>
      </c>
      <c r="V3680" s="116" t="s">
        <v>323</v>
      </c>
      <c r="Z3680" s="116">
        <v>0</v>
      </c>
      <c r="AA3680" s="116">
        <v>1</v>
      </c>
      <c r="AB3680" s="116">
        <v>4.8965804999999998E-5</v>
      </c>
      <c r="AC3680" s="127">
        <v>7.7463564437100005E-6</v>
      </c>
      <c r="AD3680" s="116">
        <v>1.8169515197049999E-2</v>
      </c>
      <c r="AF3680" s="116">
        <v>-1</v>
      </c>
      <c r="AG3680" s="116">
        <v>-1</v>
      </c>
      <c r="AH3680" s="116">
        <v>-1</v>
      </c>
      <c r="AI3680" s="116">
        <v>-1</v>
      </c>
      <c r="AJ3680" s="116">
        <v>0</v>
      </c>
      <c r="AM3680" s="116" t="s">
        <v>319</v>
      </c>
      <c r="AN3680" s="116">
        <v>-1</v>
      </c>
      <c r="AQ3680" s="116">
        <v>783</v>
      </c>
      <c r="AR3680" s="116" t="s">
        <v>352</v>
      </c>
      <c r="AS3680" s="116" t="s">
        <v>256</v>
      </c>
      <c r="AT3680" s="116" t="s">
        <v>268</v>
      </c>
      <c r="AV3680" s="116">
        <v>2.7248495455102599</v>
      </c>
      <c r="AW3680" s="116">
        <v>1.4735999999999999E-5</v>
      </c>
    </row>
    <row r="3681" spans="1:49" x14ac:dyDescent="0.25">
      <c r="A3681" s="127">
        <v>150000</v>
      </c>
      <c r="B3681" s="127">
        <v>520000</v>
      </c>
      <c r="C3681" s="127">
        <v>520000</v>
      </c>
      <c r="D3681" s="116" t="s">
        <v>314</v>
      </c>
      <c r="E3681" s="116" t="s">
        <v>315</v>
      </c>
      <c r="F3681" s="116" t="s">
        <v>316</v>
      </c>
      <c r="G3681" s="116" t="s">
        <v>317</v>
      </c>
      <c r="H3681" s="116">
        <v>0.36</v>
      </c>
      <c r="I3681" s="116">
        <v>0.57999999999999996</v>
      </c>
      <c r="J3681" s="116" t="s">
        <v>268</v>
      </c>
      <c r="K3681" s="116">
        <v>0.14201701494335001</v>
      </c>
      <c r="L3681" s="116">
        <v>3887.8247682647302</v>
      </c>
      <c r="M3681" s="116">
        <v>10.4774655461969</v>
      </c>
      <c r="N3681" s="116">
        <v>1.6575277940867501</v>
      </c>
      <c r="O3681" s="116">
        <v>1.4879783810426801</v>
      </c>
      <c r="P3681" s="116">
        <v>0.23539714950182999</v>
      </c>
      <c r="Q3681" s="116">
        <v>552.13726821177795</v>
      </c>
      <c r="R3681" s="116">
        <v>1310</v>
      </c>
      <c r="S3681" s="116" t="s">
        <v>318</v>
      </c>
      <c r="T3681" s="116">
        <v>1310</v>
      </c>
      <c r="U3681" s="116" t="s">
        <v>268</v>
      </c>
      <c r="V3681" s="116" t="s">
        <v>268</v>
      </c>
      <c r="Z3681" s="116">
        <v>0</v>
      </c>
      <c r="AA3681" s="116">
        <v>1</v>
      </c>
      <c r="AB3681" s="116">
        <v>1.4879783810426801</v>
      </c>
      <c r="AC3681" s="116">
        <v>0.23539714950182999</v>
      </c>
      <c r="AD3681" s="116">
        <v>552.13726821177795</v>
      </c>
      <c r="AF3681" s="116">
        <v>-1</v>
      </c>
      <c r="AG3681" s="116">
        <v>-1</v>
      </c>
      <c r="AH3681" s="116">
        <v>-1</v>
      </c>
      <c r="AI3681" s="116">
        <v>-1</v>
      </c>
      <c r="AJ3681" s="116">
        <v>0</v>
      </c>
      <c r="AM3681" s="116" t="s">
        <v>319</v>
      </c>
      <c r="AN3681" s="116">
        <v>-1</v>
      </c>
      <c r="AQ3681" s="116">
        <v>783</v>
      </c>
      <c r="AR3681" s="116" t="s">
        <v>352</v>
      </c>
      <c r="AS3681" s="116" t="s">
        <v>256</v>
      </c>
      <c r="AT3681" s="116" t="s">
        <v>268</v>
      </c>
      <c r="AV3681" s="116">
        <v>96.8116775696855</v>
      </c>
      <c r="AW3681" s="116">
        <v>0.44779989310000001</v>
      </c>
    </row>
    <row r="3682" spans="1:49" x14ac:dyDescent="0.25">
      <c r="A3682" s="127">
        <v>150000</v>
      </c>
      <c r="B3682" s="127">
        <v>520000</v>
      </c>
      <c r="C3682" s="127">
        <v>520000</v>
      </c>
      <c r="D3682" s="116" t="s">
        <v>314</v>
      </c>
      <c r="E3682" s="116" t="s">
        <v>315</v>
      </c>
      <c r="F3682" s="116" t="s">
        <v>316</v>
      </c>
      <c r="G3682" s="116" t="s">
        <v>317</v>
      </c>
      <c r="H3682" s="116">
        <v>0.36</v>
      </c>
      <c r="I3682" s="116">
        <v>0.57999999999999996</v>
      </c>
      <c r="J3682" s="116" t="s">
        <v>323</v>
      </c>
      <c r="K3682" s="116">
        <v>2.2961107942700001E-3</v>
      </c>
      <c r="L3682" s="116">
        <v>3887.8247682647302</v>
      </c>
      <c r="M3682" s="116">
        <v>10.4774655461969</v>
      </c>
      <c r="N3682" s="116">
        <v>1.6575277940867501</v>
      </c>
      <c r="O3682" s="116">
        <v>2.4057421737300001E-2</v>
      </c>
      <c r="P3682" s="116">
        <v>3.8058674598199999E-3</v>
      </c>
      <c r="Q3682" s="116">
        <v>8.9268764166778993</v>
      </c>
      <c r="R3682" s="116">
        <v>1310</v>
      </c>
      <c r="S3682" s="116" t="s">
        <v>318</v>
      </c>
      <c r="T3682" s="116">
        <v>1310</v>
      </c>
      <c r="U3682" s="116" t="s">
        <v>324</v>
      </c>
      <c r="V3682" s="116" t="s">
        <v>323</v>
      </c>
      <c r="Z3682" s="116">
        <v>0</v>
      </c>
      <c r="AA3682" s="116">
        <v>1</v>
      </c>
      <c r="AB3682" s="116">
        <v>2.4057421737300001E-2</v>
      </c>
      <c r="AC3682" s="116">
        <v>3.8058674598199999E-3</v>
      </c>
      <c r="AD3682" s="116">
        <v>8.9268764166765404</v>
      </c>
      <c r="AF3682" s="116">
        <v>-1</v>
      </c>
      <c r="AG3682" s="116">
        <v>-1</v>
      </c>
      <c r="AH3682" s="116">
        <v>-1</v>
      </c>
      <c r="AI3682" s="116">
        <v>-1</v>
      </c>
      <c r="AJ3682" s="116">
        <v>0</v>
      </c>
      <c r="AM3682" s="116" t="s">
        <v>319</v>
      </c>
      <c r="AN3682" s="116">
        <v>-1</v>
      </c>
      <c r="AQ3682" s="116">
        <v>783</v>
      </c>
      <c r="AR3682" s="116" t="s">
        <v>352</v>
      </c>
      <c r="AS3682" s="116" t="s">
        <v>256</v>
      </c>
      <c r="AT3682" s="116" t="s">
        <v>268</v>
      </c>
      <c r="AV3682" s="116">
        <v>15.800694049033501</v>
      </c>
      <c r="AW3682" s="116">
        <v>7.2399646999999996E-3</v>
      </c>
    </row>
    <row r="3683" spans="1:49" x14ac:dyDescent="0.25">
      <c r="A3683" s="127">
        <v>150000</v>
      </c>
      <c r="B3683" s="127">
        <v>520000</v>
      </c>
      <c r="C3683" s="127">
        <v>520000</v>
      </c>
      <c r="D3683" s="116" t="s">
        <v>314</v>
      </c>
      <c r="E3683" s="116" t="s">
        <v>315</v>
      </c>
      <c r="F3683" s="116" t="s">
        <v>316</v>
      </c>
      <c r="G3683" s="116" t="s">
        <v>317</v>
      </c>
      <c r="H3683" s="116">
        <v>0.36</v>
      </c>
      <c r="I3683" s="116">
        <v>0.57999999999999996</v>
      </c>
      <c r="J3683" s="116" t="s">
        <v>268</v>
      </c>
      <c r="K3683" s="116">
        <v>3.1395773453830003E-2</v>
      </c>
      <c r="L3683" s="116">
        <v>3887.8247682647302</v>
      </c>
      <c r="M3683" s="116">
        <v>10.4774655461969</v>
      </c>
      <c r="N3683" s="116">
        <v>1.6575277940867501</v>
      </c>
      <c r="O3683" s="116">
        <v>0.32894813465877998</v>
      </c>
      <c r="P3683" s="116">
        <v>5.2039367116579999E-2</v>
      </c>
      <c r="Q3683" s="116">
        <v>122.061265652655</v>
      </c>
      <c r="R3683" s="116">
        <v>1310</v>
      </c>
      <c r="S3683" s="116" t="s">
        <v>318</v>
      </c>
      <c r="T3683" s="116">
        <v>1310</v>
      </c>
      <c r="U3683" s="116" t="s">
        <v>268</v>
      </c>
      <c r="V3683" s="116" t="s">
        <v>268</v>
      </c>
      <c r="Z3683" s="116">
        <v>0</v>
      </c>
      <c r="AA3683" s="116">
        <v>1</v>
      </c>
      <c r="AB3683" s="116">
        <v>0.32894813465877998</v>
      </c>
      <c r="AC3683" s="116">
        <v>5.2039367116579999E-2</v>
      </c>
      <c r="AD3683" s="116">
        <v>122.061265652655</v>
      </c>
      <c r="AF3683" s="116">
        <v>-1</v>
      </c>
      <c r="AG3683" s="116">
        <v>-1</v>
      </c>
      <c r="AH3683" s="116">
        <v>-1</v>
      </c>
      <c r="AI3683" s="116">
        <v>-1</v>
      </c>
      <c r="AJ3683" s="116">
        <v>0</v>
      </c>
      <c r="AM3683" s="116" t="s">
        <v>319</v>
      </c>
      <c r="AN3683" s="116">
        <v>-1</v>
      </c>
      <c r="AQ3683" s="116">
        <v>783</v>
      </c>
      <c r="AR3683" s="116" t="s">
        <v>352</v>
      </c>
      <c r="AS3683" s="116" t="s">
        <v>256</v>
      </c>
      <c r="AT3683" s="116" t="s">
        <v>268</v>
      </c>
      <c r="AV3683" s="116">
        <v>59.325205419892498</v>
      </c>
      <c r="AW3683" s="116">
        <v>9.8995349299999993E-2</v>
      </c>
    </row>
    <row r="3684" spans="1:49" x14ac:dyDescent="0.25">
      <c r="A3684" s="127">
        <v>150000</v>
      </c>
      <c r="B3684" s="127">
        <v>520000</v>
      </c>
      <c r="C3684" s="127">
        <v>520000</v>
      </c>
      <c r="D3684" s="116" t="s">
        <v>314</v>
      </c>
      <c r="E3684" s="116" t="s">
        <v>315</v>
      </c>
      <c r="F3684" s="116" t="s">
        <v>316</v>
      </c>
      <c r="G3684" s="116" t="s">
        <v>317</v>
      </c>
      <c r="H3684" s="116">
        <v>0.36</v>
      </c>
      <c r="I3684" s="116">
        <v>0.57999999999999996</v>
      </c>
      <c r="J3684" s="116" t="s">
        <v>323</v>
      </c>
      <c r="K3684" s="116">
        <v>1.93987549244E-3</v>
      </c>
      <c r="L3684" s="116">
        <v>3887.8247682647302</v>
      </c>
      <c r="M3684" s="116">
        <v>10.4774655461969</v>
      </c>
      <c r="N3684" s="116">
        <v>1.6575277940867501</v>
      </c>
      <c r="O3684" s="116">
        <v>2.0324978635969999E-2</v>
      </c>
      <c r="P3684" s="116">
        <v>3.21539754579E-3</v>
      </c>
      <c r="Q3684" s="116">
        <v>7.5418959868657502</v>
      </c>
      <c r="R3684" s="116">
        <v>1310</v>
      </c>
      <c r="S3684" s="116" t="s">
        <v>318</v>
      </c>
      <c r="T3684" s="116">
        <v>1310</v>
      </c>
      <c r="U3684" s="116" t="s">
        <v>324</v>
      </c>
      <c r="V3684" s="116" t="s">
        <v>323</v>
      </c>
      <c r="Z3684" s="116">
        <v>0</v>
      </c>
      <c r="AA3684" s="116">
        <v>1</v>
      </c>
      <c r="AB3684" s="116">
        <v>2.0324978635969999E-2</v>
      </c>
      <c r="AC3684" s="116">
        <v>3.21539754579E-3</v>
      </c>
      <c r="AD3684" s="116">
        <v>7.5418959868669502</v>
      </c>
      <c r="AF3684" s="116">
        <v>-1</v>
      </c>
      <c r="AG3684" s="116">
        <v>-1</v>
      </c>
      <c r="AH3684" s="116">
        <v>-1</v>
      </c>
      <c r="AI3684" s="116">
        <v>-1</v>
      </c>
      <c r="AJ3684" s="116">
        <v>0</v>
      </c>
      <c r="AM3684" s="116" t="s">
        <v>319</v>
      </c>
      <c r="AN3684" s="116">
        <v>-1</v>
      </c>
      <c r="AQ3684" s="116">
        <v>783</v>
      </c>
      <c r="AR3684" s="116" t="s">
        <v>352</v>
      </c>
      <c r="AS3684" s="116" t="s">
        <v>256</v>
      </c>
      <c r="AT3684" s="116" t="s">
        <v>268</v>
      </c>
      <c r="AV3684" s="116">
        <v>13.7259660878834</v>
      </c>
      <c r="AW3684" s="116">
        <v>6.1167039999999997E-3</v>
      </c>
    </row>
    <row r="3685" spans="1:49" x14ac:dyDescent="0.25">
      <c r="A3685" s="127">
        <v>150000</v>
      </c>
      <c r="B3685" s="127">
        <v>530000</v>
      </c>
      <c r="C3685" s="127">
        <v>530000</v>
      </c>
      <c r="D3685" s="116" t="s">
        <v>314</v>
      </c>
      <c r="E3685" s="116" t="s">
        <v>315</v>
      </c>
      <c r="F3685" s="116" t="s">
        <v>316</v>
      </c>
      <c r="G3685" s="116" t="s">
        <v>317</v>
      </c>
      <c r="H3685" s="116">
        <v>0.36</v>
      </c>
      <c r="I3685" s="116">
        <v>0.57999999999999996</v>
      </c>
      <c r="J3685" s="116" t="s">
        <v>268</v>
      </c>
      <c r="K3685" s="116">
        <v>6.9740508647099997E-3</v>
      </c>
      <c r="L3685" s="116">
        <v>3902.6014568785099</v>
      </c>
      <c r="M3685" s="116">
        <v>10.669948135535501</v>
      </c>
      <c r="N3685" s="116">
        <v>1.7601341242739601</v>
      </c>
      <c r="O3685" s="116">
        <v>7.4412761021120002E-2</v>
      </c>
      <c r="P3685" s="116">
        <v>1.2275264911410001E-2</v>
      </c>
      <c r="Q3685" s="116">
        <v>27.2169410649933</v>
      </c>
      <c r="R3685" s="116">
        <v>8140</v>
      </c>
      <c r="S3685" s="116" t="s">
        <v>353</v>
      </c>
      <c r="T3685" s="116">
        <v>8140</v>
      </c>
      <c r="U3685" s="116" t="s">
        <v>268</v>
      </c>
      <c r="V3685" s="116" t="s">
        <v>268</v>
      </c>
      <c r="Z3685" s="116">
        <v>0</v>
      </c>
      <c r="AA3685" s="116">
        <v>1</v>
      </c>
      <c r="AB3685" s="116">
        <v>7.4412761021120002E-2</v>
      </c>
      <c r="AC3685" s="116">
        <v>1.2275264911410001E-2</v>
      </c>
      <c r="AD3685" s="116">
        <v>27.216941064993001</v>
      </c>
      <c r="AF3685" s="116">
        <v>-1</v>
      </c>
      <c r="AG3685" s="116">
        <v>-1</v>
      </c>
      <c r="AH3685" s="116">
        <v>-1</v>
      </c>
      <c r="AI3685" s="116">
        <v>-1</v>
      </c>
      <c r="AJ3685" s="116">
        <v>0</v>
      </c>
      <c r="AM3685" s="116" t="s">
        <v>319</v>
      </c>
      <c r="AN3685" s="116">
        <v>-1</v>
      </c>
      <c r="AQ3685" s="116">
        <v>783</v>
      </c>
      <c r="AR3685" s="116" t="s">
        <v>352</v>
      </c>
      <c r="AS3685" s="116" t="s">
        <v>256</v>
      </c>
      <c r="AT3685" s="116" t="s">
        <v>268</v>
      </c>
      <c r="AV3685" s="116">
        <v>72.263086650102395</v>
      </c>
      <c r="AW3685" s="116">
        <v>2.2073755899999999E-2</v>
      </c>
    </row>
    <row r="3686" spans="1:49" x14ac:dyDescent="0.25">
      <c r="A3686" s="127">
        <v>150000</v>
      </c>
      <c r="B3686" s="127">
        <v>530000</v>
      </c>
      <c r="C3686" s="127">
        <v>530000</v>
      </c>
      <c r="D3686" s="116" t="s">
        <v>314</v>
      </c>
      <c r="E3686" s="116" t="s">
        <v>315</v>
      </c>
      <c r="F3686" s="116" t="s">
        <v>316</v>
      </c>
      <c r="G3686" s="116" t="s">
        <v>317</v>
      </c>
      <c r="H3686" s="116">
        <v>0.36</v>
      </c>
      <c r="I3686" s="116">
        <v>0.57999999999999996</v>
      </c>
      <c r="J3686" s="116" t="s">
        <v>323</v>
      </c>
      <c r="K3686" s="116">
        <v>0.33996922877010999</v>
      </c>
      <c r="L3686" s="116">
        <v>3902.6014568785099</v>
      </c>
      <c r="M3686" s="116">
        <v>10.669948135535501</v>
      </c>
      <c r="N3686" s="116">
        <v>1.7601341242739601</v>
      </c>
      <c r="O3686" s="116">
        <v>3.6274540386551402</v>
      </c>
      <c r="P3686" s="116">
        <v>0.59839144076136996</v>
      </c>
      <c r="Q3686" s="116">
        <v>1326.76440749211</v>
      </c>
      <c r="R3686" s="116">
        <v>8140</v>
      </c>
      <c r="S3686" s="116" t="s">
        <v>353</v>
      </c>
      <c r="T3686" s="116">
        <v>8140</v>
      </c>
      <c r="U3686" s="116" t="s">
        <v>324</v>
      </c>
      <c r="V3686" s="116" t="s">
        <v>323</v>
      </c>
      <c r="Z3686" s="116">
        <v>0</v>
      </c>
      <c r="AA3686" s="116">
        <v>1</v>
      </c>
      <c r="AB3686" s="116">
        <v>3.6274540386551402</v>
      </c>
      <c r="AC3686" s="116">
        <v>0.59839144076136996</v>
      </c>
      <c r="AD3686" s="116">
        <v>1326.76440749211</v>
      </c>
      <c r="AF3686" s="116">
        <v>-1</v>
      </c>
      <c r="AG3686" s="116">
        <v>-1</v>
      </c>
      <c r="AH3686" s="116">
        <v>-1</v>
      </c>
      <c r="AI3686" s="116">
        <v>-1</v>
      </c>
      <c r="AJ3686" s="116">
        <v>0</v>
      </c>
      <c r="AM3686" s="116" t="s">
        <v>319</v>
      </c>
      <c r="AN3686" s="116">
        <v>-1</v>
      </c>
      <c r="AQ3686" s="116">
        <v>783</v>
      </c>
      <c r="AR3686" s="116" t="s">
        <v>352</v>
      </c>
      <c r="AS3686" s="116" t="s">
        <v>256</v>
      </c>
      <c r="AT3686" s="116" t="s">
        <v>268</v>
      </c>
      <c r="AV3686" s="116">
        <v>156.04652556650001</v>
      </c>
      <c r="AW3686" s="116">
        <v>1.0760457482000001</v>
      </c>
    </row>
    <row r="3687" spans="1:49" x14ac:dyDescent="0.25">
      <c r="A3687" s="127">
        <v>150000</v>
      </c>
      <c r="B3687" s="127">
        <v>530000</v>
      </c>
      <c r="C3687" s="127">
        <v>530000</v>
      </c>
      <c r="D3687" s="116" t="s">
        <v>314</v>
      </c>
      <c r="E3687" s="116" t="s">
        <v>315</v>
      </c>
      <c r="F3687" s="116" t="s">
        <v>316</v>
      </c>
      <c r="G3687" s="116" t="s">
        <v>317</v>
      </c>
      <c r="H3687" s="116">
        <v>0.36</v>
      </c>
      <c r="I3687" s="116">
        <v>0.57999999999999996</v>
      </c>
      <c r="J3687" s="116" t="s">
        <v>268</v>
      </c>
      <c r="K3687" s="116">
        <v>1.0829531651899999E-2</v>
      </c>
      <c r="L3687" s="116">
        <v>3902.6014568785099</v>
      </c>
      <c r="M3687" s="116">
        <v>10.669948135535501</v>
      </c>
      <c r="N3687" s="116">
        <v>1.7601341242739601</v>
      </c>
      <c r="O3687" s="116">
        <v>0.11555054105795</v>
      </c>
      <c r="P3687" s="116">
        <v>1.9061428210419999E-2</v>
      </c>
      <c r="Q3687" s="116">
        <v>42.263346002032499</v>
      </c>
      <c r="R3687" s="116">
        <v>1210</v>
      </c>
      <c r="S3687" s="116" t="s">
        <v>318</v>
      </c>
      <c r="T3687" s="116">
        <v>1210</v>
      </c>
      <c r="U3687" s="116" t="s">
        <v>268</v>
      </c>
      <c r="V3687" s="116" t="s">
        <v>268</v>
      </c>
      <c r="Z3687" s="116">
        <v>0</v>
      </c>
      <c r="AA3687" s="116">
        <v>1</v>
      </c>
      <c r="AB3687" s="116">
        <v>0.11555054105795</v>
      </c>
      <c r="AC3687" s="116">
        <v>1.9061428210419999E-2</v>
      </c>
      <c r="AD3687" s="116">
        <v>42.263346002031703</v>
      </c>
      <c r="AF3687" s="116">
        <v>-1</v>
      </c>
      <c r="AG3687" s="116">
        <v>-1</v>
      </c>
      <c r="AH3687" s="116">
        <v>-1</v>
      </c>
      <c r="AI3687" s="116">
        <v>-1</v>
      </c>
      <c r="AJ3687" s="116">
        <v>0</v>
      </c>
      <c r="AM3687" s="116" t="s">
        <v>319</v>
      </c>
      <c r="AN3687" s="116">
        <v>-1</v>
      </c>
      <c r="AQ3687" s="116">
        <v>783</v>
      </c>
      <c r="AR3687" s="116" t="s">
        <v>352</v>
      </c>
      <c r="AS3687" s="116" t="s">
        <v>256</v>
      </c>
      <c r="AT3687" s="116" t="s">
        <v>268</v>
      </c>
      <c r="AV3687" s="116">
        <v>46.796293855258398</v>
      </c>
      <c r="AW3687" s="116">
        <v>3.42768419E-2</v>
      </c>
    </row>
    <row r="3688" spans="1:49" x14ac:dyDescent="0.25">
      <c r="A3688" s="127">
        <v>150000</v>
      </c>
      <c r="B3688" s="127">
        <v>530000</v>
      </c>
      <c r="C3688" s="127">
        <v>530000</v>
      </c>
      <c r="D3688" s="116" t="s">
        <v>314</v>
      </c>
      <c r="E3688" s="116" t="s">
        <v>315</v>
      </c>
      <c r="F3688" s="116" t="s">
        <v>316</v>
      </c>
      <c r="G3688" s="116" t="s">
        <v>317</v>
      </c>
      <c r="H3688" s="116">
        <v>0.36</v>
      </c>
      <c r="I3688" s="116">
        <v>0.57999999999999996</v>
      </c>
      <c r="J3688" s="116" t="s">
        <v>268</v>
      </c>
      <c r="K3688" s="116">
        <v>0.25598873876058997</v>
      </c>
      <c r="L3688" s="116">
        <v>3902.6014568785099</v>
      </c>
      <c r="M3688" s="116">
        <v>10.669948135535501</v>
      </c>
      <c r="N3688" s="116">
        <v>1.7601341242739601</v>
      </c>
      <c r="O3688" s="116">
        <v>2.7313865658566501</v>
      </c>
      <c r="P3688" s="116">
        <v>0.45057451452236003</v>
      </c>
      <c r="Q3688" s="116">
        <v>999.02202483157203</v>
      </c>
      <c r="R3688" s="116">
        <v>1310</v>
      </c>
      <c r="S3688" s="116" t="s">
        <v>318</v>
      </c>
      <c r="T3688" s="116">
        <v>1310</v>
      </c>
      <c r="U3688" s="116" t="s">
        <v>268</v>
      </c>
      <c r="V3688" s="116" t="s">
        <v>268</v>
      </c>
      <c r="Z3688" s="116">
        <v>0</v>
      </c>
      <c r="AA3688" s="116">
        <v>1</v>
      </c>
      <c r="AB3688" s="116">
        <v>2.7313865658566501</v>
      </c>
      <c r="AC3688" s="116">
        <v>0.45057451452236003</v>
      </c>
      <c r="AD3688" s="116">
        <v>999.02202483157203</v>
      </c>
      <c r="AF3688" s="116">
        <v>-1</v>
      </c>
      <c r="AG3688" s="116">
        <v>-1</v>
      </c>
      <c r="AH3688" s="116">
        <v>-1</v>
      </c>
      <c r="AI3688" s="116">
        <v>-1</v>
      </c>
      <c r="AJ3688" s="116">
        <v>0</v>
      </c>
      <c r="AM3688" s="116" t="s">
        <v>319</v>
      </c>
      <c r="AN3688" s="116">
        <v>-1</v>
      </c>
      <c r="AQ3688" s="116">
        <v>783</v>
      </c>
      <c r="AR3688" s="116" t="s">
        <v>352</v>
      </c>
      <c r="AS3688" s="116" t="s">
        <v>256</v>
      </c>
      <c r="AT3688" s="116" t="s">
        <v>268</v>
      </c>
      <c r="AV3688" s="116">
        <v>139.727193022346</v>
      </c>
      <c r="AW3688" s="116">
        <v>0.81023684090000003</v>
      </c>
    </row>
    <row r="3689" spans="1:49" x14ac:dyDescent="0.25">
      <c r="A3689" s="127">
        <v>150000</v>
      </c>
      <c r="B3689" s="127">
        <v>530000</v>
      </c>
      <c r="C3689" s="127">
        <v>530000</v>
      </c>
      <c r="D3689" s="116" t="s">
        <v>314</v>
      </c>
      <c r="E3689" s="116" t="s">
        <v>315</v>
      </c>
      <c r="F3689" s="116" t="s">
        <v>316</v>
      </c>
      <c r="G3689" s="116" t="s">
        <v>317</v>
      </c>
      <c r="H3689" s="116">
        <v>0.36</v>
      </c>
      <c r="I3689" s="116">
        <v>0.57999999999999996</v>
      </c>
      <c r="J3689" s="116" t="s">
        <v>323</v>
      </c>
      <c r="K3689" s="116">
        <v>4.0019034825000003E-3</v>
      </c>
      <c r="L3689" s="116">
        <v>3902.6014568785099</v>
      </c>
      <c r="M3689" s="116">
        <v>10.669948135535501</v>
      </c>
      <c r="N3689" s="116">
        <v>1.7601341242739601</v>
      </c>
      <c r="O3689" s="116">
        <v>4.270010260176E-2</v>
      </c>
      <c r="P3689" s="116">
        <v>7.0438868816100004E-3</v>
      </c>
      <c r="Q3689" s="116">
        <v>15.617834361119</v>
      </c>
      <c r="R3689" s="116">
        <v>1310</v>
      </c>
      <c r="S3689" s="116" t="s">
        <v>318</v>
      </c>
      <c r="T3689" s="116">
        <v>1310</v>
      </c>
      <c r="U3689" s="116" t="s">
        <v>324</v>
      </c>
      <c r="V3689" s="116" t="s">
        <v>323</v>
      </c>
      <c r="Z3689" s="116">
        <v>0</v>
      </c>
      <c r="AA3689" s="116">
        <v>1</v>
      </c>
      <c r="AB3689" s="116">
        <v>4.270010260176E-2</v>
      </c>
      <c r="AC3689" s="116">
        <v>7.0438868816100004E-3</v>
      </c>
      <c r="AD3689" s="116">
        <v>15.61783436112</v>
      </c>
      <c r="AF3689" s="116">
        <v>-1</v>
      </c>
      <c r="AG3689" s="116">
        <v>-1</v>
      </c>
      <c r="AH3689" s="116">
        <v>-1</v>
      </c>
      <c r="AI3689" s="116">
        <v>-1</v>
      </c>
      <c r="AJ3689" s="116">
        <v>0</v>
      </c>
      <c r="AM3689" s="116" t="s">
        <v>319</v>
      </c>
      <c r="AN3689" s="116">
        <v>-1</v>
      </c>
      <c r="AQ3689" s="116">
        <v>783</v>
      </c>
      <c r="AR3689" s="116" t="s">
        <v>352</v>
      </c>
      <c r="AS3689" s="116" t="s">
        <v>256</v>
      </c>
      <c r="AT3689" s="116" t="s">
        <v>268</v>
      </c>
      <c r="AV3689" s="116">
        <v>31.531245787074099</v>
      </c>
      <c r="AW3689" s="116">
        <v>1.26665323E-2</v>
      </c>
    </row>
    <row r="3690" spans="1:49" x14ac:dyDescent="0.25">
      <c r="A3690" s="127">
        <v>150000</v>
      </c>
      <c r="B3690" s="127">
        <v>540000</v>
      </c>
      <c r="C3690" s="127">
        <v>540000</v>
      </c>
      <c r="D3690" s="116" t="s">
        <v>314</v>
      </c>
      <c r="E3690" s="116" t="s">
        <v>315</v>
      </c>
      <c r="F3690" s="116" t="s">
        <v>316</v>
      </c>
      <c r="G3690" s="116" t="s">
        <v>317</v>
      </c>
      <c r="H3690" s="116">
        <v>0.36</v>
      </c>
      <c r="I3690" s="116">
        <v>0.57999999999999996</v>
      </c>
      <c r="J3690" s="116" t="s">
        <v>330</v>
      </c>
      <c r="K3690" s="116">
        <v>0.17074615585778</v>
      </c>
      <c r="L3690" s="116">
        <v>3522.5346660908499</v>
      </c>
      <c r="M3690" s="116">
        <v>7.2997550185940501</v>
      </c>
      <c r="N3690" s="116">
        <v>0.91599162413105994</v>
      </c>
      <c r="O3690" s="116">
        <v>1.2464051081284799</v>
      </c>
      <c r="P3690" s="116">
        <v>0.15640204861830001</v>
      </c>
      <c r="Q3690" s="116">
        <v>601.45925311078895</v>
      </c>
      <c r="R3690" s="116">
        <v>6172</v>
      </c>
      <c r="S3690" s="116" t="s">
        <v>354</v>
      </c>
      <c r="T3690" s="116">
        <v>6172</v>
      </c>
      <c r="U3690" s="116" t="s">
        <v>268</v>
      </c>
      <c r="V3690" s="116" t="s">
        <v>268</v>
      </c>
      <c r="Y3690" s="116" t="s">
        <v>330</v>
      </c>
      <c r="Z3690" s="116">
        <v>0</v>
      </c>
      <c r="AA3690" s="116">
        <v>1</v>
      </c>
      <c r="AB3690" s="116">
        <v>1.2464051081284799</v>
      </c>
      <c r="AC3690" s="116">
        <v>0.15640204861830001</v>
      </c>
      <c r="AD3690" s="116">
        <v>603.52110113246397</v>
      </c>
      <c r="AF3690" s="116">
        <v>-1</v>
      </c>
      <c r="AG3690" s="116">
        <v>-1</v>
      </c>
      <c r="AH3690" s="116">
        <v>-1</v>
      </c>
      <c r="AI3690" s="116">
        <v>-1</v>
      </c>
      <c r="AJ3690" s="116">
        <v>0</v>
      </c>
      <c r="AM3690" s="116" t="s">
        <v>319</v>
      </c>
      <c r="AN3690" s="116">
        <v>-1</v>
      </c>
      <c r="AQ3690" s="116">
        <v>783</v>
      </c>
      <c r="AR3690" s="116" t="s">
        <v>352</v>
      </c>
      <c r="AS3690" s="116" t="s">
        <v>256</v>
      </c>
      <c r="AT3690" s="116" t="s">
        <v>268</v>
      </c>
      <c r="AV3690" s="116">
        <v>110.20020593189</v>
      </c>
      <c r="AW3690" s="116">
        <v>0.48947372350000001</v>
      </c>
    </row>
    <row r="3691" spans="1:49" x14ac:dyDescent="0.25">
      <c r="A3691" s="127">
        <v>150000</v>
      </c>
      <c r="B3691" s="127">
        <v>540000</v>
      </c>
      <c r="C3691" s="127">
        <v>540000</v>
      </c>
      <c r="D3691" s="116" t="s">
        <v>314</v>
      </c>
      <c r="E3691" s="116" t="s">
        <v>315</v>
      </c>
      <c r="F3691" s="116" t="s">
        <v>316</v>
      </c>
      <c r="G3691" s="116" t="s">
        <v>317</v>
      </c>
      <c r="H3691" s="116">
        <v>0.36</v>
      </c>
      <c r="I3691" s="116">
        <v>0.57999999999999996</v>
      </c>
      <c r="J3691" s="116" t="s">
        <v>268</v>
      </c>
      <c r="K3691" s="116">
        <v>5.0551181323359999E-2</v>
      </c>
      <c r="L3691" s="116">
        <v>3522.5346660908499</v>
      </c>
      <c r="M3691" s="116">
        <v>7.2997550185940501</v>
      </c>
      <c r="N3691" s="116">
        <v>0.91599162413105994</v>
      </c>
      <c r="O3691" s="116">
        <v>0.36901123956109</v>
      </c>
      <c r="P3691" s="116">
        <v>4.6304458682129998E-2</v>
      </c>
      <c r="Q3691" s="116">
        <v>178.068288623397</v>
      </c>
      <c r="R3691" s="116">
        <v>1750</v>
      </c>
      <c r="S3691" s="116" t="s">
        <v>321</v>
      </c>
      <c r="T3691" s="116">
        <v>1750</v>
      </c>
      <c r="U3691" s="116" t="s">
        <v>268</v>
      </c>
      <c r="V3691" s="116" t="s">
        <v>268</v>
      </c>
      <c r="Z3691" s="116">
        <v>0</v>
      </c>
      <c r="AA3691" s="116">
        <v>1</v>
      </c>
      <c r="AB3691" s="116">
        <v>0.36901123956109</v>
      </c>
      <c r="AC3691" s="116">
        <v>4.6304458682129998E-2</v>
      </c>
      <c r="AD3691" s="116">
        <v>1366.1795450684799</v>
      </c>
      <c r="AF3691" s="116">
        <v>-1</v>
      </c>
      <c r="AG3691" s="116">
        <v>-1</v>
      </c>
      <c r="AH3691" s="116">
        <v>-1</v>
      </c>
      <c r="AI3691" s="116">
        <v>-1</v>
      </c>
      <c r="AJ3691" s="116">
        <v>0</v>
      </c>
      <c r="AM3691" s="116" t="s">
        <v>319</v>
      </c>
      <c r="AN3691" s="116">
        <v>-1</v>
      </c>
      <c r="AQ3691" s="116">
        <v>783</v>
      </c>
      <c r="AR3691" s="116" t="s">
        <v>352</v>
      </c>
      <c r="AS3691" s="116" t="s">
        <v>256</v>
      </c>
      <c r="AT3691" s="116" t="s">
        <v>268</v>
      </c>
      <c r="AV3691" s="116">
        <v>78.474727836799801</v>
      </c>
      <c r="AW3691" s="116">
        <v>1.1080126075000001</v>
      </c>
    </row>
    <row r="3692" spans="1:49" x14ac:dyDescent="0.25">
      <c r="A3692" s="127">
        <v>150000</v>
      </c>
      <c r="B3692" s="127">
        <v>540000</v>
      </c>
      <c r="C3692" s="127">
        <v>540000</v>
      </c>
      <c r="D3692" s="116" t="s">
        <v>314</v>
      </c>
      <c r="E3692" s="116" t="s">
        <v>315</v>
      </c>
      <c r="F3692" s="116" t="s">
        <v>316</v>
      </c>
      <c r="G3692" s="116" t="s">
        <v>317</v>
      </c>
      <c r="H3692" s="116">
        <v>0.36</v>
      </c>
      <c r="I3692" s="116">
        <v>0.57999999999999996</v>
      </c>
      <c r="J3692" s="116" t="s">
        <v>268</v>
      </c>
      <c r="K3692" s="116">
        <v>1.54676957749E-3</v>
      </c>
      <c r="L3692" s="116">
        <v>3522.5346660908499</v>
      </c>
      <c r="M3692" s="116">
        <v>7.2997550185940501</v>
      </c>
      <c r="N3692" s="116">
        <v>0.91599162413105994</v>
      </c>
      <c r="O3692" s="116">
        <v>1.129103898589E-2</v>
      </c>
      <c r="P3692" s="116">
        <v>1.4168279774400001E-3</v>
      </c>
      <c r="Q3692" s="116">
        <v>5.4485494571667497</v>
      </c>
      <c r="R3692" s="116">
        <v>1750</v>
      </c>
      <c r="S3692" s="116" t="s">
        <v>321</v>
      </c>
      <c r="T3692" s="116">
        <v>1750</v>
      </c>
      <c r="U3692" s="116" t="s">
        <v>268</v>
      </c>
      <c r="V3692" s="116" t="s">
        <v>268</v>
      </c>
      <c r="Z3692" s="116">
        <v>0</v>
      </c>
      <c r="AA3692" s="116">
        <v>1</v>
      </c>
      <c r="AB3692" s="116">
        <v>1.129103898589E-2</v>
      </c>
      <c r="AC3692" s="116">
        <v>1.4168279774400001E-3</v>
      </c>
      <c r="AD3692" s="116">
        <v>206.392776080608</v>
      </c>
      <c r="AF3692" s="116">
        <v>-1</v>
      </c>
      <c r="AG3692" s="116">
        <v>-1</v>
      </c>
      <c r="AH3692" s="116">
        <v>-1</v>
      </c>
      <c r="AI3692" s="116">
        <v>-1</v>
      </c>
      <c r="AJ3692" s="116">
        <v>0</v>
      </c>
      <c r="AM3692" s="116" t="s">
        <v>319</v>
      </c>
      <c r="AN3692" s="116">
        <v>-1</v>
      </c>
      <c r="AQ3692" s="116">
        <v>783</v>
      </c>
      <c r="AR3692" s="116" t="s">
        <v>352</v>
      </c>
      <c r="AS3692" s="116" t="s">
        <v>256</v>
      </c>
      <c r="AT3692" s="116" t="s">
        <v>268</v>
      </c>
      <c r="AV3692" s="116">
        <v>33.753311692467697</v>
      </c>
      <c r="AW3692" s="116">
        <v>0.1673907349</v>
      </c>
    </row>
    <row r="3693" spans="1:49" x14ac:dyDescent="0.25">
      <c r="A3693" s="127">
        <v>150000</v>
      </c>
      <c r="B3693" s="127">
        <v>540000</v>
      </c>
      <c r="C3693" s="127">
        <v>540000</v>
      </c>
      <c r="D3693" s="116" t="s">
        <v>314</v>
      </c>
      <c r="E3693" s="116" t="s">
        <v>315</v>
      </c>
      <c r="F3693" s="116" t="s">
        <v>316</v>
      </c>
      <c r="G3693" s="116" t="s">
        <v>317</v>
      </c>
      <c r="H3693" s="116">
        <v>0.36</v>
      </c>
      <c r="I3693" s="116">
        <v>0.57999999999999996</v>
      </c>
      <c r="J3693" s="116" t="s">
        <v>268</v>
      </c>
      <c r="K3693" s="116">
        <v>0.39127717396071998</v>
      </c>
      <c r="L3693" s="116">
        <v>3886.3349370123301</v>
      </c>
      <c r="M3693" s="116">
        <v>10.5374317716481</v>
      </c>
      <c r="N3693" s="116">
        <v>1.57865280071638</v>
      </c>
      <c r="O3693" s="116">
        <v>4.1230565244143804</v>
      </c>
      <c r="P3693" s="116">
        <v>0.61769080652948005</v>
      </c>
      <c r="Q3693" s="116">
        <v>1520.6341512189899</v>
      </c>
      <c r="R3693" s="116">
        <v>1210</v>
      </c>
      <c r="S3693" s="116" t="s">
        <v>318</v>
      </c>
      <c r="T3693" s="116">
        <v>1210</v>
      </c>
      <c r="U3693" s="116" t="s">
        <v>268</v>
      </c>
      <c r="V3693" s="116" t="s">
        <v>268</v>
      </c>
      <c r="Z3693" s="116">
        <v>0</v>
      </c>
      <c r="AA3693" s="116">
        <v>1</v>
      </c>
      <c r="AB3693" s="116">
        <v>4.1230565244143804</v>
      </c>
      <c r="AC3693" s="116">
        <v>0.61769080652948005</v>
      </c>
      <c r="AD3693" s="116">
        <v>1520.6341512189899</v>
      </c>
      <c r="AF3693" s="116">
        <v>-1</v>
      </c>
      <c r="AG3693" s="116">
        <v>-1</v>
      </c>
      <c r="AH3693" s="116">
        <v>-1</v>
      </c>
      <c r="AI3693" s="116">
        <v>-1</v>
      </c>
      <c r="AJ3693" s="116">
        <v>0</v>
      </c>
      <c r="AM3693" s="116" t="s">
        <v>319</v>
      </c>
      <c r="AN3693" s="116">
        <v>-1</v>
      </c>
      <c r="AQ3693" s="116">
        <v>783</v>
      </c>
      <c r="AR3693" s="116" t="s">
        <v>352</v>
      </c>
      <c r="AS3693" s="116" t="s">
        <v>256</v>
      </c>
      <c r="AT3693" s="116" t="s">
        <v>268</v>
      </c>
      <c r="AV3693" s="116">
        <v>263.36409335230098</v>
      </c>
      <c r="AW3693" s="116">
        <v>1.233279928</v>
      </c>
    </row>
    <row r="3694" spans="1:49" x14ac:dyDescent="0.25">
      <c r="A3694" s="127">
        <v>150000</v>
      </c>
      <c r="B3694" s="127">
        <v>540000</v>
      </c>
      <c r="C3694" s="127">
        <v>540000</v>
      </c>
      <c r="D3694" s="116" t="s">
        <v>314</v>
      </c>
      <c r="E3694" s="116" t="s">
        <v>315</v>
      </c>
      <c r="F3694" s="116" t="s">
        <v>316</v>
      </c>
      <c r="G3694" s="116" t="s">
        <v>317</v>
      </c>
      <c r="H3694" s="116">
        <v>0.36</v>
      </c>
      <c r="I3694" s="116">
        <v>0.57999999999999996</v>
      </c>
      <c r="J3694" s="116" t="s">
        <v>323</v>
      </c>
      <c r="K3694" s="116">
        <v>0.22648627986827999</v>
      </c>
      <c r="L3694" s="116">
        <v>3886.3349370123301</v>
      </c>
      <c r="M3694" s="116">
        <v>10.5374317716481</v>
      </c>
      <c r="N3694" s="116">
        <v>1.57865280071638</v>
      </c>
      <c r="O3694" s="116">
        <v>2.3865837213264798</v>
      </c>
      <c r="P3694" s="116">
        <v>0.35754320003790002</v>
      </c>
      <c r="Q3694" s="116">
        <v>880.20154220608003</v>
      </c>
      <c r="R3694" s="116">
        <v>1210</v>
      </c>
      <c r="S3694" s="116" t="s">
        <v>318</v>
      </c>
      <c r="T3694" s="116">
        <v>1210</v>
      </c>
      <c r="U3694" s="116" t="s">
        <v>324</v>
      </c>
      <c r="V3694" s="116" t="s">
        <v>323</v>
      </c>
      <c r="Z3694" s="116">
        <v>0</v>
      </c>
      <c r="AA3694" s="116">
        <v>1</v>
      </c>
      <c r="AB3694" s="116">
        <v>2.3865837213264798</v>
      </c>
      <c r="AC3694" s="116">
        <v>0.35754320003790002</v>
      </c>
      <c r="AD3694" s="116">
        <v>880.20154220608003</v>
      </c>
      <c r="AF3694" s="116">
        <v>-1</v>
      </c>
      <c r="AG3694" s="116">
        <v>-1</v>
      </c>
      <c r="AH3694" s="116">
        <v>-1</v>
      </c>
      <c r="AI3694" s="116">
        <v>-1</v>
      </c>
      <c r="AJ3694" s="116">
        <v>0</v>
      </c>
      <c r="AM3694" s="116" t="s">
        <v>319</v>
      </c>
      <c r="AN3694" s="116">
        <v>-1</v>
      </c>
      <c r="AQ3694" s="116">
        <v>783</v>
      </c>
      <c r="AR3694" s="116" t="s">
        <v>352</v>
      </c>
      <c r="AS3694" s="116" t="s">
        <v>256</v>
      </c>
      <c r="AT3694" s="116" t="s">
        <v>268</v>
      </c>
      <c r="AV3694" s="116">
        <v>136.68868981693501</v>
      </c>
      <c r="AW3694" s="116">
        <v>0.71386986389999996</v>
      </c>
    </row>
    <row r="3695" spans="1:49" x14ac:dyDescent="0.25">
      <c r="A3695" s="127">
        <v>150000</v>
      </c>
      <c r="B3695" s="127">
        <v>540000</v>
      </c>
      <c r="C3695" s="127">
        <v>540000</v>
      </c>
      <c r="D3695" s="116" t="s">
        <v>314</v>
      </c>
      <c r="E3695" s="116" t="s">
        <v>315</v>
      </c>
      <c r="F3695" s="116" t="s">
        <v>316</v>
      </c>
      <c r="G3695" s="116" t="s">
        <v>317</v>
      </c>
      <c r="H3695" s="116">
        <v>0.36</v>
      </c>
      <c r="I3695" s="116">
        <v>0.57999999999999996</v>
      </c>
      <c r="J3695" s="116" t="s">
        <v>268</v>
      </c>
      <c r="K3695" s="116">
        <v>3.108162135067E-2</v>
      </c>
      <c r="L3695" s="116">
        <v>3388.6487911351201</v>
      </c>
      <c r="M3695" s="116">
        <v>8.1559232938330393</v>
      </c>
      <c r="N3695" s="116">
        <v>0.95485961850043</v>
      </c>
      <c r="O3695" s="116">
        <v>0.25349931958409</v>
      </c>
      <c r="P3695" s="116">
        <v>2.967858510528E-2</v>
      </c>
      <c r="Q3695" s="116">
        <v>105.324698616494</v>
      </c>
      <c r="R3695" s="116">
        <v>8140</v>
      </c>
      <c r="S3695" s="116" t="s">
        <v>353</v>
      </c>
      <c r="T3695" s="116">
        <v>8140</v>
      </c>
      <c r="U3695" s="116" t="s">
        <v>268</v>
      </c>
      <c r="V3695" s="116" t="s">
        <v>268</v>
      </c>
      <c r="Z3695" s="116">
        <v>0</v>
      </c>
      <c r="AA3695" s="116">
        <v>1</v>
      </c>
      <c r="AB3695" s="116">
        <v>0.25349931958409</v>
      </c>
      <c r="AC3695" s="116">
        <v>2.967858510528E-2</v>
      </c>
      <c r="AD3695" s="116">
        <v>112.847809598987</v>
      </c>
      <c r="AF3695" s="116">
        <v>-1</v>
      </c>
      <c r="AG3695" s="116">
        <v>-1</v>
      </c>
      <c r="AH3695" s="116">
        <v>-1</v>
      </c>
      <c r="AI3695" s="116">
        <v>-1</v>
      </c>
      <c r="AJ3695" s="116">
        <v>0</v>
      </c>
      <c r="AM3695" s="116" t="s">
        <v>319</v>
      </c>
      <c r="AN3695" s="116">
        <v>-1</v>
      </c>
      <c r="AQ3695" s="116">
        <v>783</v>
      </c>
      <c r="AR3695" s="116" t="s">
        <v>352</v>
      </c>
      <c r="AS3695" s="116" t="s">
        <v>256</v>
      </c>
      <c r="AT3695" s="116" t="s">
        <v>268</v>
      </c>
      <c r="AV3695" s="116">
        <v>105.42557808712699</v>
      </c>
      <c r="AW3695" s="116">
        <v>9.1522959900000006E-2</v>
      </c>
    </row>
    <row r="3696" spans="1:49" x14ac:dyDescent="0.25">
      <c r="A3696" s="127">
        <v>150000</v>
      </c>
      <c r="B3696" s="127">
        <v>540000</v>
      </c>
      <c r="C3696" s="127">
        <v>540000</v>
      </c>
      <c r="D3696" s="116" t="s">
        <v>314</v>
      </c>
      <c r="E3696" s="116" t="s">
        <v>315</v>
      </c>
      <c r="F3696" s="116" t="s">
        <v>316</v>
      </c>
      <c r="G3696" s="116" t="s">
        <v>317</v>
      </c>
      <c r="H3696" s="116">
        <v>0.36</v>
      </c>
      <c r="I3696" s="116">
        <v>0.57999999999999996</v>
      </c>
      <c r="J3696" s="116" t="s">
        <v>323</v>
      </c>
      <c r="K3696" s="116">
        <v>7.5044606185000005E-4</v>
      </c>
      <c r="L3696" s="116">
        <v>3388.6487911351201</v>
      </c>
      <c r="M3696" s="116">
        <v>8.1559232938330393</v>
      </c>
      <c r="N3696" s="116">
        <v>0.95485961850043</v>
      </c>
      <c r="O3696" s="116">
        <v>6.1205805166400003E-3</v>
      </c>
      <c r="P3696" s="116">
        <v>7.1657064031999996E-4</v>
      </c>
      <c r="Q3696" s="116">
        <v>2.5429981403136699</v>
      </c>
      <c r="R3696" s="116">
        <v>8140</v>
      </c>
      <c r="S3696" s="116" t="s">
        <v>353</v>
      </c>
      <c r="T3696" s="116">
        <v>8140</v>
      </c>
      <c r="U3696" s="116" t="s">
        <v>324</v>
      </c>
      <c r="V3696" s="116" t="s">
        <v>323</v>
      </c>
      <c r="Z3696" s="116">
        <v>0</v>
      </c>
      <c r="AA3696" s="116">
        <v>1</v>
      </c>
      <c r="AB3696" s="116">
        <v>6.1205805166400003E-3</v>
      </c>
      <c r="AC3696" s="116">
        <v>7.1657064031999996E-4</v>
      </c>
      <c r="AD3696" s="116">
        <v>1373.31909918818</v>
      </c>
      <c r="AF3696" s="116">
        <v>-1</v>
      </c>
      <c r="AG3696" s="116">
        <v>-1</v>
      </c>
      <c r="AH3696" s="116">
        <v>-1</v>
      </c>
      <c r="AI3696" s="116">
        <v>-1</v>
      </c>
      <c r="AJ3696" s="116">
        <v>0</v>
      </c>
      <c r="AM3696" s="116" t="s">
        <v>319</v>
      </c>
      <c r="AN3696" s="116">
        <v>-1</v>
      </c>
      <c r="AQ3696" s="116">
        <v>783</v>
      </c>
      <c r="AR3696" s="116" t="s">
        <v>352</v>
      </c>
      <c r="AS3696" s="116" t="s">
        <v>256</v>
      </c>
      <c r="AT3696" s="116" t="s">
        <v>268</v>
      </c>
      <c r="AV3696" s="116">
        <v>14.955403332153599</v>
      </c>
      <c r="AW3696" s="116">
        <v>1.1138030001999999</v>
      </c>
    </row>
    <row r="3697" spans="1:49" x14ac:dyDescent="0.25">
      <c r="A3697" s="127">
        <v>150000</v>
      </c>
      <c r="B3697" s="127">
        <v>540000</v>
      </c>
      <c r="C3697" s="127">
        <v>540000</v>
      </c>
      <c r="D3697" s="116" t="s">
        <v>314</v>
      </c>
      <c r="E3697" s="116" t="s">
        <v>315</v>
      </c>
      <c r="F3697" s="116" t="s">
        <v>316</v>
      </c>
      <c r="G3697" s="116" t="s">
        <v>317</v>
      </c>
      <c r="H3697" s="116">
        <v>0.36</v>
      </c>
      <c r="I3697" s="116">
        <v>0.57999999999999996</v>
      </c>
      <c r="J3697" s="116" t="s">
        <v>330</v>
      </c>
      <c r="K3697" s="116">
        <v>0.17919132654598999</v>
      </c>
      <c r="L3697" s="116">
        <v>3388.6487911351201</v>
      </c>
      <c r="M3697" s="116">
        <v>8.1559232938330393</v>
      </c>
      <c r="N3697" s="116">
        <v>0.95485961850043</v>
      </c>
      <c r="O3697" s="116">
        <v>1.46147071422931</v>
      </c>
      <c r="P3697" s="116">
        <v>0.17110256170429</v>
      </c>
      <c r="Q3697" s="116">
        <v>607.21647208198203</v>
      </c>
      <c r="R3697" s="116">
        <v>4110</v>
      </c>
      <c r="S3697" s="116" t="s">
        <v>331</v>
      </c>
      <c r="T3697" s="116">
        <v>4110</v>
      </c>
      <c r="U3697" s="116" t="s">
        <v>268</v>
      </c>
      <c r="V3697" s="116" t="s">
        <v>268</v>
      </c>
      <c r="Y3697" s="116" t="s">
        <v>330</v>
      </c>
      <c r="Z3697" s="116">
        <v>0</v>
      </c>
      <c r="AA3697" s="116">
        <v>1</v>
      </c>
      <c r="AB3697" s="116">
        <v>1.46147071422931</v>
      </c>
      <c r="AC3697" s="116">
        <v>0.17110256170429</v>
      </c>
      <c r="AD3697" s="116">
        <v>607.21647208198203</v>
      </c>
      <c r="AF3697" s="116">
        <v>-1</v>
      </c>
      <c r="AG3697" s="116">
        <v>-1</v>
      </c>
      <c r="AH3697" s="116">
        <v>-1</v>
      </c>
      <c r="AI3697" s="116">
        <v>-1</v>
      </c>
      <c r="AJ3697" s="116">
        <v>0</v>
      </c>
      <c r="AM3697" s="116" t="s">
        <v>319</v>
      </c>
      <c r="AN3697" s="116">
        <v>-1</v>
      </c>
      <c r="AQ3697" s="116">
        <v>783</v>
      </c>
      <c r="AR3697" s="116" t="s">
        <v>352</v>
      </c>
      <c r="AS3697" s="116" t="s">
        <v>256</v>
      </c>
      <c r="AT3697" s="116" t="s">
        <v>268</v>
      </c>
      <c r="AV3697" s="116">
        <v>129.70817426529001</v>
      </c>
      <c r="AW3697" s="116">
        <v>0.49247078030000002</v>
      </c>
    </row>
    <row r="3698" spans="1:49" x14ac:dyDescent="0.25">
      <c r="A3698" s="127">
        <v>150000</v>
      </c>
      <c r="B3698" s="127">
        <v>550000</v>
      </c>
      <c r="C3698" s="127">
        <v>550000</v>
      </c>
      <c r="D3698" s="116" t="s">
        <v>314</v>
      </c>
      <c r="E3698" s="116" t="s">
        <v>315</v>
      </c>
      <c r="F3698" s="116" t="s">
        <v>316</v>
      </c>
      <c r="G3698" s="116" t="s">
        <v>317</v>
      </c>
      <c r="H3698" s="116">
        <v>0.36</v>
      </c>
      <c r="I3698" s="116">
        <v>0.57999999999999996</v>
      </c>
      <c r="J3698" s="116" t="s">
        <v>330</v>
      </c>
      <c r="K3698" s="116">
        <v>0.61776345364490004</v>
      </c>
      <c r="L3698" s="116">
        <v>2459.10291774702</v>
      </c>
      <c r="M3698" s="116">
        <v>4.5445793958807501</v>
      </c>
      <c r="N3698" s="116">
        <v>0.38927491905483003</v>
      </c>
      <c r="O3698" s="116">
        <v>2.8074750629627401</v>
      </c>
      <c r="P3698" s="116">
        <v>0.24047981841265001</v>
      </c>
      <c r="Q3698" s="116">
        <v>1519.14391133565</v>
      </c>
      <c r="R3698" s="116">
        <v>6172</v>
      </c>
      <c r="S3698" s="116" t="s">
        <v>354</v>
      </c>
      <c r="T3698" s="116">
        <v>6172</v>
      </c>
      <c r="U3698" s="116" t="s">
        <v>268</v>
      </c>
      <c r="V3698" s="116" t="s">
        <v>268</v>
      </c>
      <c r="Y3698" s="116" t="s">
        <v>330</v>
      </c>
      <c r="Z3698" s="116">
        <v>0</v>
      </c>
      <c r="AA3698" s="116">
        <v>1</v>
      </c>
      <c r="AB3698" s="116">
        <v>2.8074750629627401</v>
      </c>
      <c r="AC3698" s="116">
        <v>0.24047981841265001</v>
      </c>
      <c r="AD3698" s="116">
        <v>1519.14391133565</v>
      </c>
      <c r="AF3698" s="116">
        <v>-1</v>
      </c>
      <c r="AG3698" s="116">
        <v>-1</v>
      </c>
      <c r="AH3698" s="116">
        <v>-1</v>
      </c>
      <c r="AI3698" s="116">
        <v>-1</v>
      </c>
      <c r="AJ3698" s="116">
        <v>0</v>
      </c>
      <c r="AM3698" s="116" t="s">
        <v>319</v>
      </c>
      <c r="AN3698" s="116">
        <v>-1</v>
      </c>
      <c r="AQ3698" s="116">
        <v>783</v>
      </c>
      <c r="AR3698" s="116" t="s">
        <v>352</v>
      </c>
      <c r="AS3698" s="116" t="s">
        <v>256</v>
      </c>
      <c r="AT3698" s="116" t="s">
        <v>268</v>
      </c>
      <c r="AV3698" s="116">
        <v>199.999999996274</v>
      </c>
      <c r="AW3698" s="116">
        <v>1.2320712987</v>
      </c>
    </row>
    <row r="3699" spans="1:49" x14ac:dyDescent="0.25">
      <c r="A3699" s="127">
        <v>150000</v>
      </c>
      <c r="B3699" s="127">
        <v>560000</v>
      </c>
      <c r="C3699" s="127">
        <v>560000</v>
      </c>
      <c r="D3699" s="116" t="s">
        <v>314</v>
      </c>
      <c r="E3699" s="116" t="s">
        <v>315</v>
      </c>
      <c r="F3699" s="116" t="s">
        <v>316</v>
      </c>
      <c r="G3699" s="116" t="s">
        <v>317</v>
      </c>
      <c r="H3699" s="116">
        <v>0.36</v>
      </c>
      <c r="I3699" s="116">
        <v>0.57999999999999996</v>
      </c>
      <c r="J3699" s="116" t="s">
        <v>268</v>
      </c>
      <c r="K3699" s="116">
        <v>0.15117132721925999</v>
      </c>
      <c r="L3699" s="116">
        <v>3948.14257109244</v>
      </c>
      <c r="M3699" s="116">
        <v>12.405468974143799</v>
      </c>
      <c r="N3699" s="116">
        <v>2.51198484611588</v>
      </c>
      <c r="O3699" s="116">
        <v>1.8753512095986899</v>
      </c>
      <c r="P3699" s="116">
        <v>0.37974008314201002</v>
      </c>
      <c r="Q3699" s="116">
        <v>596.84595252291399</v>
      </c>
      <c r="R3699" s="116">
        <v>1330</v>
      </c>
      <c r="S3699" s="116" t="s">
        <v>346</v>
      </c>
      <c r="T3699" s="116">
        <v>1330</v>
      </c>
      <c r="U3699" s="116" t="s">
        <v>268</v>
      </c>
      <c r="V3699" s="116" t="s">
        <v>268</v>
      </c>
      <c r="Z3699" s="116">
        <v>0</v>
      </c>
      <c r="AA3699" s="116">
        <v>1</v>
      </c>
      <c r="AB3699" s="116">
        <v>1.8753512095986899</v>
      </c>
      <c r="AC3699" s="116">
        <v>0.37974008314201002</v>
      </c>
      <c r="AD3699" s="116">
        <v>596.84595252291399</v>
      </c>
      <c r="AF3699" s="116">
        <v>-1</v>
      </c>
      <c r="AG3699" s="116">
        <v>-1</v>
      </c>
      <c r="AH3699" s="116">
        <v>-1</v>
      </c>
      <c r="AI3699" s="116">
        <v>-1</v>
      </c>
      <c r="AJ3699" s="116">
        <v>0</v>
      </c>
      <c r="AM3699" s="116" t="s">
        <v>319</v>
      </c>
      <c r="AN3699" s="116">
        <v>-1</v>
      </c>
      <c r="AQ3699" s="116">
        <v>783</v>
      </c>
      <c r="AR3699" s="116" t="s">
        <v>352</v>
      </c>
      <c r="AS3699" s="116" t="s">
        <v>256</v>
      </c>
      <c r="AT3699" s="116" t="s">
        <v>268</v>
      </c>
      <c r="AV3699" s="116">
        <v>99.781622873055497</v>
      </c>
      <c r="AW3699" s="116">
        <v>0.48405997769999998</v>
      </c>
    </row>
    <row r="3700" spans="1:49" x14ac:dyDescent="0.25">
      <c r="A3700" s="127">
        <v>150000</v>
      </c>
      <c r="B3700" s="127">
        <v>560000</v>
      </c>
      <c r="C3700" s="127">
        <v>560000</v>
      </c>
      <c r="D3700" s="116" t="s">
        <v>314</v>
      </c>
      <c r="E3700" s="116" t="s">
        <v>315</v>
      </c>
      <c r="F3700" s="116" t="s">
        <v>316</v>
      </c>
      <c r="G3700" s="116" t="s">
        <v>317</v>
      </c>
      <c r="H3700" s="116">
        <v>0.36</v>
      </c>
      <c r="I3700" s="116">
        <v>0.57999999999999996</v>
      </c>
      <c r="J3700" s="116" t="s">
        <v>268</v>
      </c>
      <c r="K3700" s="116">
        <v>0.18679140270377001</v>
      </c>
      <c r="L3700" s="116">
        <v>3948.14257109244</v>
      </c>
      <c r="M3700" s="116">
        <v>12.405468974143799</v>
      </c>
      <c r="N3700" s="116">
        <v>2.51198484611588</v>
      </c>
      <c r="O3700" s="116">
        <v>2.3172349508785199</v>
      </c>
      <c r="P3700" s="116">
        <v>0.46921717297660998</v>
      </c>
      <c r="Q3700" s="116">
        <v>737.479088928858</v>
      </c>
      <c r="R3700" s="116">
        <v>1330</v>
      </c>
      <c r="S3700" s="116" t="s">
        <v>346</v>
      </c>
      <c r="T3700" s="116">
        <v>1330</v>
      </c>
      <c r="U3700" s="116" t="s">
        <v>268</v>
      </c>
      <c r="V3700" s="116" t="s">
        <v>268</v>
      </c>
      <c r="Z3700" s="116">
        <v>0</v>
      </c>
      <c r="AA3700" s="116">
        <v>1</v>
      </c>
      <c r="AB3700" s="116">
        <v>2.3172349508785199</v>
      </c>
      <c r="AC3700" s="116">
        <v>0.46921717297660998</v>
      </c>
      <c r="AD3700" s="116">
        <v>737.479088928858</v>
      </c>
      <c r="AF3700" s="116">
        <v>-1</v>
      </c>
      <c r="AG3700" s="116">
        <v>-1</v>
      </c>
      <c r="AH3700" s="116">
        <v>-1</v>
      </c>
      <c r="AI3700" s="116">
        <v>-1</v>
      </c>
      <c r="AJ3700" s="116">
        <v>0</v>
      </c>
      <c r="AM3700" s="116" t="s">
        <v>319</v>
      </c>
      <c r="AN3700" s="116">
        <v>-1</v>
      </c>
      <c r="AQ3700" s="116">
        <v>783</v>
      </c>
      <c r="AR3700" s="116" t="s">
        <v>352</v>
      </c>
      <c r="AS3700" s="116" t="s">
        <v>256</v>
      </c>
      <c r="AT3700" s="116" t="s">
        <v>268</v>
      </c>
      <c r="AV3700" s="116">
        <v>110.07049498777199</v>
      </c>
      <c r="AW3700" s="116">
        <v>0.59811767149999995</v>
      </c>
    </row>
    <row r="3701" spans="1:49" x14ac:dyDescent="0.25">
      <c r="A3701" s="127">
        <v>150000</v>
      </c>
      <c r="B3701" s="127">
        <v>560000</v>
      </c>
      <c r="C3701" s="127">
        <v>560000</v>
      </c>
      <c r="D3701" s="116" t="s">
        <v>314</v>
      </c>
      <c r="E3701" s="116" t="s">
        <v>315</v>
      </c>
      <c r="F3701" s="116" t="s">
        <v>316</v>
      </c>
      <c r="G3701" s="116" t="s">
        <v>317</v>
      </c>
      <c r="H3701" s="116">
        <v>0.36</v>
      </c>
      <c r="I3701" s="116">
        <v>0.57999999999999996</v>
      </c>
      <c r="J3701" s="116" t="s">
        <v>268</v>
      </c>
      <c r="K3701" s="116">
        <v>7.9440894029960005E-2</v>
      </c>
      <c r="L3701" s="116">
        <v>3948.14257109244</v>
      </c>
      <c r="M3701" s="116">
        <v>12.405468974143799</v>
      </c>
      <c r="N3701" s="116">
        <v>2.51198484611588</v>
      </c>
      <c r="O3701" s="116">
        <v>0.98550154616699004</v>
      </c>
      <c r="P3701" s="116">
        <v>0.19955432196517001</v>
      </c>
      <c r="Q3701" s="116">
        <v>313.64397560535201</v>
      </c>
      <c r="R3701" s="116">
        <v>1330</v>
      </c>
      <c r="S3701" s="116" t="s">
        <v>346</v>
      </c>
      <c r="T3701" s="116">
        <v>1330</v>
      </c>
      <c r="U3701" s="116" t="s">
        <v>268</v>
      </c>
      <c r="V3701" s="116" t="s">
        <v>268</v>
      </c>
      <c r="Z3701" s="116">
        <v>0</v>
      </c>
      <c r="AA3701" s="116">
        <v>1</v>
      </c>
      <c r="AB3701" s="116">
        <v>0.98550154616699004</v>
      </c>
      <c r="AC3701" s="116">
        <v>0.19955432196517001</v>
      </c>
      <c r="AD3701" s="116">
        <v>313.64397560535201</v>
      </c>
      <c r="AF3701" s="116">
        <v>-1</v>
      </c>
      <c r="AG3701" s="116">
        <v>-1</v>
      </c>
      <c r="AH3701" s="116">
        <v>-1</v>
      </c>
      <c r="AI3701" s="116">
        <v>-1</v>
      </c>
      <c r="AJ3701" s="116">
        <v>0</v>
      </c>
      <c r="AM3701" s="116" t="s">
        <v>319</v>
      </c>
      <c r="AN3701" s="116">
        <v>-1</v>
      </c>
      <c r="AQ3701" s="116">
        <v>783</v>
      </c>
      <c r="AR3701" s="116" t="s">
        <v>352</v>
      </c>
      <c r="AS3701" s="116" t="s">
        <v>256</v>
      </c>
      <c r="AT3701" s="116" t="s">
        <v>268</v>
      </c>
      <c r="AV3701" s="116">
        <v>73.152854638498397</v>
      </c>
      <c r="AW3701" s="116">
        <v>0.25437467609999997</v>
      </c>
    </row>
    <row r="3702" spans="1:49" x14ac:dyDescent="0.25">
      <c r="A3702" s="127">
        <v>150000</v>
      </c>
      <c r="B3702" s="127">
        <v>560000</v>
      </c>
      <c r="C3702" s="127">
        <v>560000</v>
      </c>
      <c r="D3702" s="116" t="s">
        <v>314</v>
      </c>
      <c r="E3702" s="116" t="s">
        <v>315</v>
      </c>
      <c r="F3702" s="116" t="s">
        <v>316</v>
      </c>
      <c r="G3702" s="116" t="s">
        <v>317</v>
      </c>
      <c r="H3702" s="116">
        <v>0.36</v>
      </c>
      <c r="I3702" s="116">
        <v>0.57999999999999996</v>
      </c>
      <c r="J3702" s="116" t="s">
        <v>268</v>
      </c>
      <c r="K3702" s="116">
        <v>0.14013919881355</v>
      </c>
      <c r="L3702" s="116">
        <v>3948.14257109244</v>
      </c>
      <c r="M3702" s="116">
        <v>12.405468974143799</v>
      </c>
      <c r="N3702" s="116">
        <v>2.51198484611588</v>
      </c>
      <c r="O3702" s="116">
        <v>1.73849248294294</v>
      </c>
      <c r="P3702" s="116">
        <v>0.35202754376647</v>
      </c>
      <c r="Q3702" s="116">
        <v>553.28953671458805</v>
      </c>
      <c r="R3702" s="116">
        <v>1330</v>
      </c>
      <c r="S3702" s="116" t="s">
        <v>346</v>
      </c>
      <c r="T3702" s="116">
        <v>1330</v>
      </c>
      <c r="U3702" s="116" t="s">
        <v>268</v>
      </c>
      <c r="V3702" s="116" t="s">
        <v>268</v>
      </c>
      <c r="Z3702" s="116">
        <v>0</v>
      </c>
      <c r="AA3702" s="116">
        <v>1</v>
      </c>
      <c r="AB3702" s="116">
        <v>1.73849248294294</v>
      </c>
      <c r="AC3702" s="116">
        <v>0.35202754376647</v>
      </c>
      <c r="AD3702" s="116">
        <v>553.28953671458805</v>
      </c>
      <c r="AF3702" s="116">
        <v>-1</v>
      </c>
      <c r="AG3702" s="116">
        <v>-1</v>
      </c>
      <c r="AH3702" s="116">
        <v>-1</v>
      </c>
      <c r="AI3702" s="116">
        <v>-1</v>
      </c>
      <c r="AJ3702" s="116">
        <v>0</v>
      </c>
      <c r="AM3702" s="116" t="s">
        <v>319</v>
      </c>
      <c r="AN3702" s="116">
        <v>-1</v>
      </c>
      <c r="AQ3702" s="116">
        <v>783</v>
      </c>
      <c r="AR3702" s="116" t="s">
        <v>352</v>
      </c>
      <c r="AS3702" s="116" t="s">
        <v>256</v>
      </c>
      <c r="AT3702" s="116" t="s">
        <v>268</v>
      </c>
      <c r="AV3702" s="116">
        <v>95.754893920020194</v>
      </c>
      <c r="AW3702" s="116">
        <v>0.44873441739999997</v>
      </c>
    </row>
    <row r="3703" spans="1:49" x14ac:dyDescent="0.25">
      <c r="A3703" s="127">
        <v>150000</v>
      </c>
      <c r="B3703" s="127">
        <v>560000</v>
      </c>
      <c r="C3703" s="127">
        <v>560000</v>
      </c>
      <c r="D3703" s="116" t="s">
        <v>314</v>
      </c>
      <c r="E3703" s="116" t="s">
        <v>315</v>
      </c>
      <c r="F3703" s="116" t="s">
        <v>316</v>
      </c>
      <c r="G3703" s="116" t="s">
        <v>317</v>
      </c>
      <c r="H3703" s="116">
        <v>0.36</v>
      </c>
      <c r="I3703" s="116">
        <v>0.57999999999999996</v>
      </c>
      <c r="J3703" s="116" t="s">
        <v>268</v>
      </c>
      <c r="K3703" s="116">
        <v>4.6988230107869997E-2</v>
      </c>
      <c r="L3703" s="116">
        <v>3948.14257109244</v>
      </c>
      <c r="M3703" s="116">
        <v>12.405468974143799</v>
      </c>
      <c r="N3703" s="116">
        <v>2.51198484611588</v>
      </c>
      <c r="O3703" s="116">
        <v>0.58291103075315998</v>
      </c>
      <c r="P3703" s="116">
        <v>0.11803372197678</v>
      </c>
      <c r="Q3703" s="116">
        <v>185.516231629185</v>
      </c>
      <c r="R3703" s="116">
        <v>1330</v>
      </c>
      <c r="S3703" s="116" t="s">
        <v>346</v>
      </c>
      <c r="T3703" s="116">
        <v>1330</v>
      </c>
      <c r="U3703" s="116" t="s">
        <v>268</v>
      </c>
      <c r="V3703" s="116" t="s">
        <v>268</v>
      </c>
      <c r="Z3703" s="116">
        <v>0</v>
      </c>
      <c r="AA3703" s="116">
        <v>1</v>
      </c>
      <c r="AB3703" s="116">
        <v>0.58291103075315998</v>
      </c>
      <c r="AC3703" s="116">
        <v>0.11803372197678</v>
      </c>
      <c r="AD3703" s="116">
        <v>185.51623162918699</v>
      </c>
      <c r="AF3703" s="116">
        <v>-1</v>
      </c>
      <c r="AG3703" s="116">
        <v>-1</v>
      </c>
      <c r="AH3703" s="116">
        <v>-1</v>
      </c>
      <c r="AI3703" s="116">
        <v>-1</v>
      </c>
      <c r="AJ3703" s="116">
        <v>0</v>
      </c>
      <c r="AM3703" s="116" t="s">
        <v>319</v>
      </c>
      <c r="AN3703" s="116">
        <v>-1</v>
      </c>
      <c r="AQ3703" s="116">
        <v>783</v>
      </c>
      <c r="AR3703" s="116" t="s">
        <v>352</v>
      </c>
      <c r="AS3703" s="116" t="s">
        <v>256</v>
      </c>
      <c r="AT3703" s="116" t="s">
        <v>268</v>
      </c>
      <c r="AV3703" s="116">
        <v>60.367997585923497</v>
      </c>
      <c r="AW3703" s="116">
        <v>0.15045923080000001</v>
      </c>
    </row>
    <row r="3704" spans="1:49" x14ac:dyDescent="0.25">
      <c r="A3704" s="127">
        <v>150000</v>
      </c>
      <c r="B3704" s="127">
        <v>560000</v>
      </c>
      <c r="C3704" s="127">
        <v>560000</v>
      </c>
      <c r="D3704" s="116" t="s">
        <v>314</v>
      </c>
      <c r="E3704" s="116" t="s">
        <v>315</v>
      </c>
      <c r="F3704" s="116" t="s">
        <v>316</v>
      </c>
      <c r="G3704" s="116" t="s">
        <v>317</v>
      </c>
      <c r="H3704" s="116">
        <v>0.36</v>
      </c>
      <c r="I3704" s="116">
        <v>0.57999999999999996</v>
      </c>
      <c r="J3704" s="116" t="s">
        <v>268</v>
      </c>
      <c r="K3704" s="116">
        <v>1.323240090854E-2</v>
      </c>
      <c r="L3704" s="116">
        <v>3948.14257109244</v>
      </c>
      <c r="M3704" s="116">
        <v>12.405468974143799</v>
      </c>
      <c r="N3704" s="116">
        <v>2.51198484611588</v>
      </c>
      <c r="O3704" s="116">
        <v>0.16415413892437</v>
      </c>
      <c r="P3704" s="116">
        <v>3.3239590559989998E-2</v>
      </c>
      <c r="Q3704" s="116">
        <v>52.243405344784897</v>
      </c>
      <c r="R3704" s="116">
        <v>1330</v>
      </c>
      <c r="S3704" s="116" t="s">
        <v>346</v>
      </c>
      <c r="T3704" s="116">
        <v>1330</v>
      </c>
      <c r="U3704" s="116" t="s">
        <v>268</v>
      </c>
      <c r="V3704" s="116" t="s">
        <v>268</v>
      </c>
      <c r="Z3704" s="116">
        <v>0</v>
      </c>
      <c r="AA3704" s="116">
        <v>1</v>
      </c>
      <c r="AB3704" s="116">
        <v>0.16415413892437</v>
      </c>
      <c r="AC3704" s="116">
        <v>3.3239590559989998E-2</v>
      </c>
      <c r="AD3704" s="116">
        <v>52.243405344786503</v>
      </c>
      <c r="AF3704" s="116">
        <v>-1</v>
      </c>
      <c r="AG3704" s="116">
        <v>-1</v>
      </c>
      <c r="AH3704" s="116">
        <v>-1</v>
      </c>
      <c r="AI3704" s="116">
        <v>-1</v>
      </c>
      <c r="AJ3704" s="116">
        <v>0</v>
      </c>
      <c r="AM3704" s="116" t="s">
        <v>319</v>
      </c>
      <c r="AN3704" s="116">
        <v>-1</v>
      </c>
      <c r="AQ3704" s="116">
        <v>783</v>
      </c>
      <c r="AR3704" s="116" t="s">
        <v>352</v>
      </c>
      <c r="AS3704" s="116" t="s">
        <v>256</v>
      </c>
      <c r="AT3704" s="116" t="s">
        <v>268</v>
      </c>
      <c r="AV3704" s="116">
        <v>61.398873897495299</v>
      </c>
      <c r="AW3704" s="116">
        <v>4.2370969500000001E-2</v>
      </c>
    </row>
    <row r="3705" spans="1:49" x14ac:dyDescent="0.25">
      <c r="A3705" s="127">
        <v>150000</v>
      </c>
      <c r="B3705" s="127">
        <v>560000</v>
      </c>
      <c r="C3705" s="127">
        <v>560000</v>
      </c>
      <c r="D3705" s="116" t="s">
        <v>314</v>
      </c>
      <c r="E3705" s="116" t="s">
        <v>315</v>
      </c>
      <c r="F3705" s="116" t="s">
        <v>316</v>
      </c>
      <c r="G3705" s="116" t="s">
        <v>317</v>
      </c>
      <c r="H3705" s="116">
        <v>0.36</v>
      </c>
      <c r="I3705" s="116">
        <v>0.57999999999999996</v>
      </c>
      <c r="J3705" s="116" t="s">
        <v>323</v>
      </c>
      <c r="K3705" s="116">
        <v>6.4674754927999999E-4</v>
      </c>
      <c r="L3705" s="116">
        <v>3212.8365959436601</v>
      </c>
      <c r="M3705" s="116">
        <v>8.0737910327668896</v>
      </c>
      <c r="N3705" s="116">
        <v>1.0937111855649899</v>
      </c>
      <c r="O3705" s="116">
        <v>5.2217045638900004E-3</v>
      </c>
      <c r="P3705" s="116">
        <v>7.0735502888999999E-4</v>
      </c>
      <c r="Q3705" s="116">
        <v>2.07789419468615</v>
      </c>
      <c r="R3705" s="116">
        <v>8140</v>
      </c>
      <c r="S3705" s="116" t="s">
        <v>353</v>
      </c>
      <c r="T3705" s="116">
        <v>8140</v>
      </c>
      <c r="U3705" s="116" t="s">
        <v>324</v>
      </c>
      <c r="V3705" s="116" t="s">
        <v>323</v>
      </c>
      <c r="Z3705" s="116">
        <v>0</v>
      </c>
      <c r="AA3705" s="116">
        <v>1</v>
      </c>
      <c r="AB3705" s="116">
        <v>5.2217045638900004E-3</v>
      </c>
      <c r="AC3705" s="116">
        <v>7.0735502888999999E-4</v>
      </c>
      <c r="AD3705" s="116">
        <v>435.11027339439403</v>
      </c>
      <c r="AF3705" s="116">
        <v>-1</v>
      </c>
      <c r="AG3705" s="116">
        <v>-1</v>
      </c>
      <c r="AH3705" s="116">
        <v>-1</v>
      </c>
      <c r="AI3705" s="116">
        <v>-1</v>
      </c>
      <c r="AJ3705" s="116">
        <v>0</v>
      </c>
      <c r="AM3705" s="116" t="s">
        <v>319</v>
      </c>
      <c r="AN3705" s="116">
        <v>-1</v>
      </c>
      <c r="AQ3705" s="116">
        <v>783</v>
      </c>
      <c r="AR3705" s="116" t="s">
        <v>352</v>
      </c>
      <c r="AS3705" s="116" t="s">
        <v>256</v>
      </c>
      <c r="AT3705" s="116" t="s">
        <v>268</v>
      </c>
      <c r="AV3705" s="116">
        <v>22.2770421601663</v>
      </c>
      <c r="AW3705" s="116">
        <v>0.35288748860000002</v>
      </c>
    </row>
    <row r="3706" spans="1:49" x14ac:dyDescent="0.25">
      <c r="A3706" s="127">
        <v>150000</v>
      </c>
      <c r="B3706" s="127">
        <v>560000</v>
      </c>
      <c r="C3706" s="127">
        <v>560000</v>
      </c>
      <c r="D3706" s="116" t="s">
        <v>314</v>
      </c>
      <c r="E3706" s="116" t="s">
        <v>315</v>
      </c>
      <c r="F3706" s="116" t="s">
        <v>316</v>
      </c>
      <c r="G3706" s="116" t="s">
        <v>317</v>
      </c>
      <c r="H3706" s="116">
        <v>0.36</v>
      </c>
      <c r="I3706" s="116">
        <v>0.57999999999999996</v>
      </c>
      <c r="J3706" s="116" t="s">
        <v>268</v>
      </c>
      <c r="K3706" s="116">
        <v>1.121210291955E-2</v>
      </c>
      <c r="L3706" s="116">
        <v>3212.8365959436601</v>
      </c>
      <c r="M3706" s="116">
        <v>8.0737910327668896</v>
      </c>
      <c r="N3706" s="116">
        <v>1.0937111855649899</v>
      </c>
      <c r="O3706" s="116">
        <v>9.0524176010369994E-2</v>
      </c>
      <c r="P3706" s="116">
        <v>1.226280237682E-2</v>
      </c>
      <c r="Q3706" s="116">
        <v>36.022654577436299</v>
      </c>
      <c r="R3706" s="116">
        <v>1210</v>
      </c>
      <c r="S3706" s="116" t="s">
        <v>318</v>
      </c>
      <c r="T3706" s="116">
        <v>1210</v>
      </c>
      <c r="U3706" s="116" t="s">
        <v>268</v>
      </c>
      <c r="V3706" s="116" t="s">
        <v>268</v>
      </c>
      <c r="Z3706" s="116">
        <v>0</v>
      </c>
      <c r="AA3706" s="116">
        <v>1</v>
      </c>
      <c r="AB3706" s="116">
        <v>9.0524176010369994E-2</v>
      </c>
      <c r="AC3706" s="116">
        <v>1.226280237682E-2</v>
      </c>
      <c r="AD3706" s="116">
        <v>36.022654577436903</v>
      </c>
      <c r="AF3706" s="116">
        <v>-1</v>
      </c>
      <c r="AG3706" s="116">
        <v>-1</v>
      </c>
      <c r="AH3706" s="116">
        <v>-1</v>
      </c>
      <c r="AI3706" s="116">
        <v>-1</v>
      </c>
      <c r="AJ3706" s="116">
        <v>0</v>
      </c>
      <c r="AM3706" s="116" t="s">
        <v>319</v>
      </c>
      <c r="AN3706" s="116">
        <v>-1</v>
      </c>
      <c r="AQ3706" s="116">
        <v>783</v>
      </c>
      <c r="AR3706" s="116" t="s">
        <v>352</v>
      </c>
      <c r="AS3706" s="116" t="s">
        <v>256</v>
      </c>
      <c r="AT3706" s="116" t="s">
        <v>268</v>
      </c>
      <c r="AV3706" s="116">
        <v>43.231911838755799</v>
      </c>
      <c r="AW3706" s="116">
        <v>2.9215453799999999E-2</v>
      </c>
    </row>
    <row r="3707" spans="1:49" x14ac:dyDescent="0.25">
      <c r="A3707" s="127">
        <v>150000</v>
      </c>
      <c r="B3707" s="127">
        <v>560000</v>
      </c>
      <c r="C3707" s="127">
        <v>560000</v>
      </c>
      <c r="D3707" s="116" t="s">
        <v>314</v>
      </c>
      <c r="E3707" s="116" t="s">
        <v>315</v>
      </c>
      <c r="F3707" s="116" t="s">
        <v>316</v>
      </c>
      <c r="G3707" s="116" t="s">
        <v>317</v>
      </c>
      <c r="H3707" s="116">
        <v>0.36</v>
      </c>
      <c r="I3707" s="116">
        <v>0.57999999999999996</v>
      </c>
      <c r="J3707" s="116" t="s">
        <v>323</v>
      </c>
      <c r="K3707" s="116">
        <v>9.8806225551639995E-2</v>
      </c>
      <c r="L3707" s="116">
        <v>3212.8365959436601</v>
      </c>
      <c r="M3707" s="116">
        <v>8.0737910327668896</v>
      </c>
      <c r="N3707" s="116">
        <v>1.0937111855649899</v>
      </c>
      <c r="O3707" s="116">
        <v>0.79774081784038997</v>
      </c>
      <c r="P3707" s="116">
        <v>0.10806547408927999</v>
      </c>
      <c r="Q3707" s="116">
        <v>317.448257359379</v>
      </c>
      <c r="R3707" s="116">
        <v>1210</v>
      </c>
      <c r="S3707" s="116" t="s">
        <v>318</v>
      </c>
      <c r="T3707" s="116">
        <v>1210</v>
      </c>
      <c r="U3707" s="116" t="s">
        <v>324</v>
      </c>
      <c r="V3707" s="116" t="s">
        <v>323</v>
      </c>
      <c r="Z3707" s="116">
        <v>0</v>
      </c>
      <c r="AA3707" s="116">
        <v>1</v>
      </c>
      <c r="AB3707" s="116">
        <v>0.79774081784038997</v>
      </c>
      <c r="AC3707" s="116">
        <v>0.10806547408927999</v>
      </c>
      <c r="AD3707" s="116">
        <v>325.80355612312701</v>
      </c>
      <c r="AF3707" s="116">
        <v>-1</v>
      </c>
      <c r="AG3707" s="116">
        <v>-1</v>
      </c>
      <c r="AH3707" s="116">
        <v>-1</v>
      </c>
      <c r="AI3707" s="116">
        <v>-1</v>
      </c>
      <c r="AJ3707" s="116">
        <v>0</v>
      </c>
      <c r="AM3707" s="116" t="s">
        <v>319</v>
      </c>
      <c r="AN3707" s="116">
        <v>-1</v>
      </c>
      <c r="AQ3707" s="116">
        <v>783</v>
      </c>
      <c r="AR3707" s="116" t="s">
        <v>352</v>
      </c>
      <c r="AS3707" s="116" t="s">
        <v>256</v>
      </c>
      <c r="AT3707" s="116" t="s">
        <v>268</v>
      </c>
      <c r="AV3707" s="116">
        <v>93.376250561004994</v>
      </c>
      <c r="AW3707" s="116">
        <v>0.26423646080000002</v>
      </c>
    </row>
    <row r="3708" spans="1:49" x14ac:dyDescent="0.25">
      <c r="A3708" s="127">
        <v>150000</v>
      </c>
      <c r="B3708" s="127">
        <v>560000</v>
      </c>
      <c r="C3708" s="127">
        <v>560000</v>
      </c>
      <c r="D3708" s="116" t="s">
        <v>314</v>
      </c>
      <c r="E3708" s="116" t="s">
        <v>315</v>
      </c>
      <c r="F3708" s="116" t="s">
        <v>316</v>
      </c>
      <c r="G3708" s="116" t="s">
        <v>317</v>
      </c>
      <c r="H3708" s="116">
        <v>0.36</v>
      </c>
      <c r="I3708" s="116">
        <v>0.57999999999999996</v>
      </c>
      <c r="J3708" s="116" t="s">
        <v>330</v>
      </c>
      <c r="K3708" s="116">
        <v>0.13344721630503001</v>
      </c>
      <c r="L3708" s="116">
        <v>3212.8365959436601</v>
      </c>
      <c r="M3708" s="116">
        <v>8.0737910327668896</v>
      </c>
      <c r="N3708" s="116">
        <v>1.0937111855649899</v>
      </c>
      <c r="O3708" s="116">
        <v>1.0774249383512799</v>
      </c>
      <c r="P3708" s="116">
        <v>0.14595271315531999</v>
      </c>
      <c r="Q3708" s="116">
        <v>428.74410017162302</v>
      </c>
      <c r="R3708" s="116">
        <v>4110</v>
      </c>
      <c r="S3708" s="116" t="s">
        <v>331</v>
      </c>
      <c r="T3708" s="116">
        <v>4110</v>
      </c>
      <c r="U3708" s="116" t="s">
        <v>268</v>
      </c>
      <c r="V3708" s="116" t="s">
        <v>268</v>
      </c>
      <c r="Y3708" s="116" t="s">
        <v>330</v>
      </c>
      <c r="Z3708" s="116">
        <v>0</v>
      </c>
      <c r="AA3708" s="116">
        <v>1</v>
      </c>
      <c r="AB3708" s="116">
        <v>1.0774249383512799</v>
      </c>
      <c r="AC3708" s="116">
        <v>0.14595271315531999</v>
      </c>
      <c r="AD3708" s="116">
        <v>428.74410017162302</v>
      </c>
      <c r="AF3708" s="116">
        <v>-1</v>
      </c>
      <c r="AG3708" s="116">
        <v>-1</v>
      </c>
      <c r="AH3708" s="116">
        <v>-1</v>
      </c>
      <c r="AI3708" s="116">
        <v>-1</v>
      </c>
      <c r="AJ3708" s="116">
        <v>0</v>
      </c>
      <c r="AM3708" s="116" t="s">
        <v>319</v>
      </c>
      <c r="AN3708" s="116">
        <v>-1</v>
      </c>
      <c r="AQ3708" s="116">
        <v>783</v>
      </c>
      <c r="AR3708" s="116" t="s">
        <v>352</v>
      </c>
      <c r="AS3708" s="116" t="s">
        <v>256</v>
      </c>
      <c r="AT3708" s="116" t="s">
        <v>268</v>
      </c>
      <c r="AV3708" s="116">
        <v>105.758574722115</v>
      </c>
      <c r="AW3708" s="116">
        <v>0.347724331</v>
      </c>
    </row>
    <row r="3709" spans="1:49" x14ac:dyDescent="0.25">
      <c r="A3709" s="127">
        <v>150000</v>
      </c>
      <c r="B3709" s="127">
        <v>560000</v>
      </c>
      <c r="C3709" s="127">
        <v>560000</v>
      </c>
      <c r="D3709" s="116" t="s">
        <v>314</v>
      </c>
      <c r="E3709" s="116" t="s">
        <v>315</v>
      </c>
      <c r="F3709" s="116" t="s">
        <v>316</v>
      </c>
      <c r="G3709" s="116" t="s">
        <v>317</v>
      </c>
      <c r="H3709" s="116">
        <v>0.36</v>
      </c>
      <c r="I3709" s="116">
        <v>0.57999999999999996</v>
      </c>
      <c r="J3709" s="116" t="s">
        <v>323</v>
      </c>
      <c r="K3709" s="116">
        <v>0.10337795236253999</v>
      </c>
      <c r="L3709" s="116">
        <v>3212.8365959436601</v>
      </c>
      <c r="M3709" s="116">
        <v>8.0737910327668896</v>
      </c>
      <c r="N3709" s="116">
        <v>1.0937111855649899</v>
      </c>
      <c r="O3709" s="116">
        <v>0.83465198477052005</v>
      </c>
      <c r="P3709" s="116">
        <v>0.11306562283972001</v>
      </c>
      <c r="Q3709" s="116">
        <v>332.13646856410799</v>
      </c>
      <c r="R3709" s="116">
        <v>4110</v>
      </c>
      <c r="S3709" s="116" t="s">
        <v>331</v>
      </c>
      <c r="T3709" s="116">
        <v>4110</v>
      </c>
      <c r="U3709" s="116" t="s">
        <v>324</v>
      </c>
      <c r="V3709" s="116" t="s">
        <v>323</v>
      </c>
      <c r="Y3709" s="116" t="s">
        <v>330</v>
      </c>
      <c r="Z3709" s="116">
        <v>0</v>
      </c>
      <c r="AA3709" s="116">
        <v>1</v>
      </c>
      <c r="AB3709" s="116">
        <v>0.83465198477052005</v>
      </c>
      <c r="AC3709" s="116">
        <v>0.11306562283972001</v>
      </c>
      <c r="AD3709" s="116">
        <v>343.30015716683903</v>
      </c>
      <c r="AF3709" s="116">
        <v>-1</v>
      </c>
      <c r="AG3709" s="116">
        <v>-1</v>
      </c>
      <c r="AH3709" s="116">
        <v>-1</v>
      </c>
      <c r="AI3709" s="116">
        <v>-1</v>
      </c>
      <c r="AJ3709" s="116">
        <v>0</v>
      </c>
      <c r="AM3709" s="116" t="s">
        <v>319</v>
      </c>
      <c r="AN3709" s="116">
        <v>-1</v>
      </c>
      <c r="AQ3709" s="116">
        <v>783</v>
      </c>
      <c r="AR3709" s="116" t="s">
        <v>352</v>
      </c>
      <c r="AS3709" s="116" t="s">
        <v>256</v>
      </c>
      <c r="AT3709" s="116" t="s">
        <v>268</v>
      </c>
      <c r="AV3709" s="116">
        <v>85.457454263964493</v>
      </c>
      <c r="AW3709" s="116">
        <v>0.27842672930000001</v>
      </c>
    </row>
    <row r="3710" spans="1:49" x14ac:dyDescent="0.25">
      <c r="A3710" s="127">
        <v>150000</v>
      </c>
      <c r="B3710" s="127">
        <v>560000</v>
      </c>
      <c r="C3710" s="127">
        <v>560000</v>
      </c>
      <c r="D3710" s="116" t="s">
        <v>314</v>
      </c>
      <c r="E3710" s="116" t="s">
        <v>315</v>
      </c>
      <c r="F3710" s="116" t="s">
        <v>316</v>
      </c>
      <c r="G3710" s="116" t="s">
        <v>317</v>
      </c>
      <c r="H3710" s="116">
        <v>0.36</v>
      </c>
      <c r="I3710" s="116">
        <v>0.57999999999999996</v>
      </c>
      <c r="J3710" s="116" t="s">
        <v>268</v>
      </c>
      <c r="K3710" s="116">
        <v>1.6252397988199999E-2</v>
      </c>
      <c r="L3710" s="116">
        <v>3212.8365959436601</v>
      </c>
      <c r="M3710" s="116">
        <v>8.0737910327668896</v>
      </c>
      <c r="N3710" s="116">
        <v>1.0937111855649899</v>
      </c>
      <c r="O3710" s="116">
        <v>0.13121846513808</v>
      </c>
      <c r="P3710" s="116">
        <v>1.777542947194E-2</v>
      </c>
      <c r="Q3710" s="116">
        <v>52.216299028330099</v>
      </c>
      <c r="R3710" s="116">
        <v>1310</v>
      </c>
      <c r="S3710" s="116" t="s">
        <v>318</v>
      </c>
      <c r="T3710" s="116">
        <v>1310</v>
      </c>
      <c r="U3710" s="116" t="s">
        <v>268</v>
      </c>
      <c r="V3710" s="116" t="s">
        <v>268</v>
      </c>
      <c r="Z3710" s="116">
        <v>0</v>
      </c>
      <c r="AA3710" s="116">
        <v>1</v>
      </c>
      <c r="AB3710" s="116">
        <v>0.13121846513808</v>
      </c>
      <c r="AC3710" s="116">
        <v>1.777542947194E-2</v>
      </c>
      <c r="AD3710" s="116">
        <v>52.216299028329203</v>
      </c>
      <c r="AF3710" s="116">
        <v>-1</v>
      </c>
      <c r="AG3710" s="116">
        <v>-1</v>
      </c>
      <c r="AH3710" s="116">
        <v>-1</v>
      </c>
      <c r="AI3710" s="116">
        <v>-1</v>
      </c>
      <c r="AJ3710" s="116">
        <v>0</v>
      </c>
      <c r="AM3710" s="116" t="s">
        <v>319</v>
      </c>
      <c r="AN3710" s="116">
        <v>-1</v>
      </c>
      <c r="AQ3710" s="116">
        <v>783</v>
      </c>
      <c r="AR3710" s="116" t="s">
        <v>352</v>
      </c>
      <c r="AS3710" s="116" t="s">
        <v>256</v>
      </c>
      <c r="AT3710" s="116" t="s">
        <v>268</v>
      </c>
      <c r="AV3710" s="116">
        <v>47.124852584704897</v>
      </c>
      <c r="AW3710" s="116">
        <v>4.2348985399999997E-2</v>
      </c>
    </row>
    <row r="3711" spans="1:49" x14ac:dyDescent="0.25">
      <c r="A3711" s="127">
        <v>150000</v>
      </c>
      <c r="B3711" s="127">
        <v>560000</v>
      </c>
      <c r="C3711" s="127">
        <v>560000</v>
      </c>
      <c r="D3711" s="116" t="s">
        <v>314</v>
      </c>
      <c r="E3711" s="116" t="s">
        <v>315</v>
      </c>
      <c r="F3711" s="116" t="s">
        <v>316</v>
      </c>
      <c r="G3711" s="116" t="s">
        <v>317</v>
      </c>
      <c r="H3711" s="116">
        <v>0.36</v>
      </c>
      <c r="I3711" s="116">
        <v>0.57999999999999996</v>
      </c>
      <c r="J3711" s="116" t="s">
        <v>268</v>
      </c>
      <c r="K3711" s="116">
        <v>0.11316354886460001</v>
      </c>
      <c r="L3711" s="116">
        <v>3212.8365959436601</v>
      </c>
      <c r="M3711" s="116">
        <v>8.0737910327668896</v>
      </c>
      <c r="N3711" s="116">
        <v>1.0937111855649899</v>
      </c>
      <c r="O3711" s="116">
        <v>0.91365884605912995</v>
      </c>
      <c r="P3711" s="116">
        <v>0.12376823919145</v>
      </c>
      <c r="Q3711" s="116">
        <v>363.57599111906501</v>
      </c>
      <c r="R3711" s="116">
        <v>1310</v>
      </c>
      <c r="S3711" s="116" t="s">
        <v>318</v>
      </c>
      <c r="T3711" s="116">
        <v>1310</v>
      </c>
      <c r="U3711" s="116" t="s">
        <v>268</v>
      </c>
      <c r="V3711" s="116" t="s">
        <v>268</v>
      </c>
      <c r="Z3711" s="116">
        <v>0</v>
      </c>
      <c r="AA3711" s="116">
        <v>1</v>
      </c>
      <c r="AB3711" s="116">
        <v>0.91365884605912995</v>
      </c>
      <c r="AC3711" s="116">
        <v>0.12376823919145</v>
      </c>
      <c r="AD3711" s="116">
        <v>363.57599111906501</v>
      </c>
      <c r="AF3711" s="116">
        <v>-1</v>
      </c>
      <c r="AG3711" s="116">
        <v>-1</v>
      </c>
      <c r="AH3711" s="116">
        <v>-1</v>
      </c>
      <c r="AI3711" s="116">
        <v>-1</v>
      </c>
      <c r="AJ3711" s="116">
        <v>0</v>
      </c>
      <c r="AM3711" s="116" t="s">
        <v>319</v>
      </c>
      <c r="AN3711" s="116">
        <v>-1</v>
      </c>
      <c r="AQ3711" s="116">
        <v>783</v>
      </c>
      <c r="AR3711" s="116" t="s">
        <v>352</v>
      </c>
      <c r="AS3711" s="116" t="s">
        <v>256</v>
      </c>
      <c r="AT3711" s="116" t="s">
        <v>268</v>
      </c>
      <c r="AV3711" s="116">
        <v>85.804134677970396</v>
      </c>
      <c r="AW3711" s="116">
        <v>0.294871039</v>
      </c>
    </row>
    <row r="3712" spans="1:49" x14ac:dyDescent="0.25">
      <c r="A3712" s="127">
        <v>150000</v>
      </c>
      <c r="B3712" s="127">
        <v>570000</v>
      </c>
      <c r="C3712" s="127">
        <v>570000</v>
      </c>
      <c r="D3712" s="116" t="s">
        <v>314</v>
      </c>
      <c r="E3712" s="116" t="s">
        <v>315</v>
      </c>
      <c r="F3712" s="116" t="s">
        <v>316</v>
      </c>
      <c r="G3712" s="116" t="s">
        <v>317</v>
      </c>
      <c r="H3712" s="116">
        <v>0.36</v>
      </c>
      <c r="I3712" s="116">
        <v>0.57999999999999996</v>
      </c>
      <c r="J3712" s="116" t="s">
        <v>268</v>
      </c>
      <c r="K3712" s="116">
        <v>2.062163893808E-2</v>
      </c>
      <c r="L3712" s="116">
        <v>3904.0863935723401</v>
      </c>
      <c r="M3712" s="116">
        <v>11.6431288290837</v>
      </c>
      <c r="N3712" s="116">
        <v>2.1495665107378499</v>
      </c>
      <c r="O3712" s="116">
        <v>0.24010039882291001</v>
      </c>
      <c r="P3712" s="116">
        <v>4.432758445782E-2</v>
      </c>
      <c r="Q3712" s="116">
        <v>80.508659991319703</v>
      </c>
      <c r="R3712" s="116">
        <v>1210</v>
      </c>
      <c r="S3712" s="116" t="s">
        <v>318</v>
      </c>
      <c r="T3712" s="116">
        <v>1210</v>
      </c>
      <c r="U3712" s="116" t="s">
        <v>268</v>
      </c>
      <c r="V3712" s="116" t="s">
        <v>268</v>
      </c>
      <c r="Z3712" s="116">
        <v>0</v>
      </c>
      <c r="AA3712" s="116">
        <v>1</v>
      </c>
      <c r="AB3712" s="116">
        <v>0.24010039882291001</v>
      </c>
      <c r="AC3712" s="116">
        <v>4.432758445782E-2</v>
      </c>
      <c r="AD3712" s="116">
        <v>80.508659991317799</v>
      </c>
      <c r="AF3712" s="116">
        <v>-1</v>
      </c>
      <c r="AG3712" s="116">
        <v>-1</v>
      </c>
      <c r="AH3712" s="116">
        <v>-1</v>
      </c>
      <c r="AI3712" s="116">
        <v>-1</v>
      </c>
      <c r="AJ3712" s="116">
        <v>0</v>
      </c>
      <c r="AM3712" s="116" t="s">
        <v>319</v>
      </c>
      <c r="AN3712" s="116">
        <v>-1</v>
      </c>
      <c r="AQ3712" s="116">
        <v>783</v>
      </c>
      <c r="AR3712" s="116" t="s">
        <v>352</v>
      </c>
      <c r="AS3712" s="116" t="s">
        <v>256</v>
      </c>
      <c r="AT3712" s="116" t="s">
        <v>268</v>
      </c>
      <c r="AV3712" s="116">
        <v>103.374049742046</v>
      </c>
      <c r="AW3712" s="116">
        <v>6.5294939199999999E-2</v>
      </c>
    </row>
    <row r="3713" spans="1:49" x14ac:dyDescent="0.25">
      <c r="A3713" s="127">
        <v>150000</v>
      </c>
      <c r="B3713" s="127">
        <v>570000</v>
      </c>
      <c r="C3713" s="127">
        <v>570000</v>
      </c>
      <c r="D3713" s="116" t="s">
        <v>314</v>
      </c>
      <c r="E3713" s="116" t="s">
        <v>315</v>
      </c>
      <c r="F3713" s="116" t="s">
        <v>316</v>
      </c>
      <c r="G3713" s="116" t="s">
        <v>317</v>
      </c>
      <c r="H3713" s="116">
        <v>0.36</v>
      </c>
      <c r="I3713" s="116">
        <v>0.57999999999999996</v>
      </c>
      <c r="J3713" s="116" t="s">
        <v>323</v>
      </c>
      <c r="K3713" s="116">
        <v>0.21190971206361001</v>
      </c>
      <c r="L3713" s="116">
        <v>3904.0863935723401</v>
      </c>
      <c r="M3713" s="116">
        <v>11.6431288290837</v>
      </c>
      <c r="N3713" s="116">
        <v>2.1495665107378499</v>
      </c>
      <c r="O3713" s="116">
        <v>2.4672920776907499</v>
      </c>
      <c r="P3713" s="116">
        <v>0.45551402035205002</v>
      </c>
      <c r="Q3713" s="116">
        <v>827.31382353340405</v>
      </c>
      <c r="R3713" s="116">
        <v>1210</v>
      </c>
      <c r="S3713" s="116" t="s">
        <v>318</v>
      </c>
      <c r="T3713" s="116">
        <v>1210</v>
      </c>
      <c r="U3713" s="116" t="s">
        <v>324</v>
      </c>
      <c r="V3713" s="116" t="s">
        <v>323</v>
      </c>
      <c r="Z3713" s="116">
        <v>0</v>
      </c>
      <c r="AA3713" s="116">
        <v>1</v>
      </c>
      <c r="AB3713" s="116">
        <v>2.4672920776907499</v>
      </c>
      <c r="AC3713" s="116">
        <v>0.45551402035205002</v>
      </c>
      <c r="AD3713" s="116">
        <v>827.31382353340405</v>
      </c>
      <c r="AF3713" s="116">
        <v>-1</v>
      </c>
      <c r="AG3713" s="116">
        <v>-1</v>
      </c>
      <c r="AH3713" s="116">
        <v>-1</v>
      </c>
      <c r="AI3713" s="116">
        <v>-1</v>
      </c>
      <c r="AJ3713" s="116">
        <v>0</v>
      </c>
      <c r="AM3713" s="116" t="s">
        <v>319</v>
      </c>
      <c r="AN3713" s="116">
        <v>-1</v>
      </c>
      <c r="AQ3713" s="116">
        <v>783</v>
      </c>
      <c r="AR3713" s="116" t="s">
        <v>352</v>
      </c>
      <c r="AS3713" s="116" t="s">
        <v>256</v>
      </c>
      <c r="AT3713" s="116" t="s">
        <v>268</v>
      </c>
      <c r="AV3713" s="116">
        <v>134.332489399113</v>
      </c>
      <c r="AW3713" s="116">
        <v>0.67097633700000003</v>
      </c>
    </row>
    <row r="3714" spans="1:49" x14ac:dyDescent="0.25">
      <c r="A3714" s="127">
        <v>150000</v>
      </c>
      <c r="B3714" s="127">
        <v>570000</v>
      </c>
      <c r="C3714" s="127">
        <v>570000</v>
      </c>
      <c r="D3714" s="116" t="s">
        <v>314</v>
      </c>
      <c r="E3714" s="116" t="s">
        <v>315</v>
      </c>
      <c r="F3714" s="116" t="s">
        <v>316</v>
      </c>
      <c r="G3714" s="116" t="s">
        <v>317</v>
      </c>
      <c r="H3714" s="116">
        <v>0.36</v>
      </c>
      <c r="I3714" s="116">
        <v>0.57999999999999996</v>
      </c>
      <c r="J3714" s="116" t="s">
        <v>268</v>
      </c>
      <c r="K3714" s="116">
        <v>5.4128128594000003E-3</v>
      </c>
      <c r="L3714" s="116">
        <v>3904.0863935723401</v>
      </c>
      <c r="M3714" s="116">
        <v>11.6431288290837</v>
      </c>
      <c r="N3714" s="116">
        <v>2.1495665107378499</v>
      </c>
      <c r="O3714" s="116">
        <v>6.3022077449780001E-2</v>
      </c>
      <c r="P3714" s="116">
        <v>1.1635201251470001E-2</v>
      </c>
      <c r="Q3714" s="116">
        <v>21.132089035360298</v>
      </c>
      <c r="R3714" s="116">
        <v>1310</v>
      </c>
      <c r="S3714" s="116" t="s">
        <v>318</v>
      </c>
      <c r="T3714" s="116">
        <v>1310</v>
      </c>
      <c r="U3714" s="116" t="s">
        <v>268</v>
      </c>
      <c r="V3714" s="116" t="s">
        <v>268</v>
      </c>
      <c r="Z3714" s="116">
        <v>0</v>
      </c>
      <c r="AA3714" s="116">
        <v>1</v>
      </c>
      <c r="AB3714" s="116">
        <v>6.3022077449780001E-2</v>
      </c>
      <c r="AC3714" s="116">
        <v>1.1635201251470001E-2</v>
      </c>
      <c r="AD3714" s="116">
        <v>21.1320890353586</v>
      </c>
      <c r="AF3714" s="116">
        <v>-1</v>
      </c>
      <c r="AG3714" s="116">
        <v>-1</v>
      </c>
      <c r="AH3714" s="116">
        <v>-1</v>
      </c>
      <c r="AI3714" s="116">
        <v>-1</v>
      </c>
      <c r="AJ3714" s="116">
        <v>0</v>
      </c>
      <c r="AM3714" s="116" t="s">
        <v>319</v>
      </c>
      <c r="AN3714" s="116">
        <v>-1</v>
      </c>
      <c r="AQ3714" s="116">
        <v>783</v>
      </c>
      <c r="AR3714" s="116" t="s">
        <v>352</v>
      </c>
      <c r="AS3714" s="116" t="s">
        <v>256</v>
      </c>
      <c r="AT3714" s="116" t="s">
        <v>268</v>
      </c>
      <c r="AV3714" s="116">
        <v>35.551149087702697</v>
      </c>
      <c r="AW3714" s="116">
        <v>1.7138758300000001E-2</v>
      </c>
    </row>
    <row r="3715" spans="1:49" x14ac:dyDescent="0.25">
      <c r="A3715" s="127">
        <v>150000</v>
      </c>
      <c r="B3715" s="127">
        <v>570000</v>
      </c>
      <c r="C3715" s="127">
        <v>570000</v>
      </c>
      <c r="D3715" s="116" t="s">
        <v>314</v>
      </c>
      <c r="E3715" s="116" t="s">
        <v>315</v>
      </c>
      <c r="F3715" s="116" t="s">
        <v>316</v>
      </c>
      <c r="G3715" s="116" t="s">
        <v>317</v>
      </c>
      <c r="H3715" s="116">
        <v>0.36</v>
      </c>
      <c r="I3715" s="116">
        <v>0.57999999999999996</v>
      </c>
      <c r="J3715" s="116" t="s">
        <v>268</v>
      </c>
      <c r="K3715" s="116">
        <v>5.5778467146099997E-3</v>
      </c>
      <c r="L3715" s="116">
        <v>3904.0863935723401</v>
      </c>
      <c r="M3715" s="116">
        <v>11.6431288290837</v>
      </c>
      <c r="N3715" s="116">
        <v>2.1495665107378499</v>
      </c>
      <c r="O3715" s="116">
        <v>6.494358788712E-2</v>
      </c>
      <c r="P3715" s="116">
        <v>1.1989952499760001E-2</v>
      </c>
      <c r="Q3715" s="116">
        <v>21.776395463952799</v>
      </c>
      <c r="R3715" s="116">
        <v>1310</v>
      </c>
      <c r="S3715" s="116" t="s">
        <v>318</v>
      </c>
      <c r="T3715" s="116">
        <v>1310</v>
      </c>
      <c r="U3715" s="116" t="s">
        <v>268</v>
      </c>
      <c r="V3715" s="116" t="s">
        <v>268</v>
      </c>
      <c r="Z3715" s="116">
        <v>0</v>
      </c>
      <c r="AA3715" s="116">
        <v>1</v>
      </c>
      <c r="AB3715" s="116">
        <v>6.494358788712E-2</v>
      </c>
      <c r="AC3715" s="116">
        <v>1.1989952499760001E-2</v>
      </c>
      <c r="AD3715" s="116">
        <v>21.776395463951498</v>
      </c>
      <c r="AF3715" s="116">
        <v>-1</v>
      </c>
      <c r="AG3715" s="116">
        <v>-1</v>
      </c>
      <c r="AH3715" s="116">
        <v>-1</v>
      </c>
      <c r="AI3715" s="116">
        <v>-1</v>
      </c>
      <c r="AJ3715" s="116">
        <v>0</v>
      </c>
      <c r="AM3715" s="116" t="s">
        <v>319</v>
      </c>
      <c r="AN3715" s="116">
        <v>-1</v>
      </c>
      <c r="AQ3715" s="116">
        <v>783</v>
      </c>
      <c r="AR3715" s="116" t="s">
        <v>352</v>
      </c>
      <c r="AS3715" s="116" t="s">
        <v>256</v>
      </c>
      <c r="AT3715" s="116" t="s">
        <v>268</v>
      </c>
      <c r="AV3715" s="116">
        <v>29.007819903115202</v>
      </c>
      <c r="AW3715" s="116">
        <v>1.7661310199999999E-2</v>
      </c>
    </row>
    <row r="3716" spans="1:49" x14ac:dyDescent="0.25">
      <c r="A3716" s="127">
        <v>150000</v>
      </c>
      <c r="B3716" s="127">
        <v>570000</v>
      </c>
      <c r="C3716" s="127">
        <v>570000</v>
      </c>
      <c r="D3716" s="116" t="s">
        <v>314</v>
      </c>
      <c r="E3716" s="116" t="s">
        <v>315</v>
      </c>
      <c r="F3716" s="116" t="s">
        <v>316</v>
      </c>
      <c r="G3716" s="116" t="s">
        <v>317</v>
      </c>
      <c r="H3716" s="116">
        <v>0.36</v>
      </c>
      <c r="I3716" s="116">
        <v>0.57999999999999996</v>
      </c>
      <c r="J3716" s="116" t="s">
        <v>268</v>
      </c>
      <c r="K3716" s="116">
        <v>3.9582412514199998E-3</v>
      </c>
      <c r="L3716" s="116">
        <v>3904.0863935723401</v>
      </c>
      <c r="M3716" s="116">
        <v>11.6431288290837</v>
      </c>
      <c r="N3716" s="116">
        <v>2.1495665107378499</v>
      </c>
      <c r="O3716" s="116">
        <v>4.608631282694E-2</v>
      </c>
      <c r="P3716" s="116">
        <v>8.5085028354800005E-3</v>
      </c>
      <c r="Q3716" s="116">
        <v>15.453315812169</v>
      </c>
      <c r="R3716" s="116">
        <v>1310</v>
      </c>
      <c r="S3716" s="116" t="s">
        <v>318</v>
      </c>
      <c r="T3716" s="116">
        <v>1310</v>
      </c>
      <c r="U3716" s="116" t="s">
        <v>268</v>
      </c>
      <c r="V3716" s="116" t="s">
        <v>268</v>
      </c>
      <c r="Z3716" s="116">
        <v>0</v>
      </c>
      <c r="AA3716" s="116">
        <v>1</v>
      </c>
      <c r="AB3716" s="116">
        <v>4.608631282694E-2</v>
      </c>
      <c r="AC3716" s="116">
        <v>8.5085028354800005E-3</v>
      </c>
      <c r="AD3716" s="116">
        <v>15.4533158121694</v>
      </c>
      <c r="AF3716" s="116">
        <v>-1</v>
      </c>
      <c r="AG3716" s="116">
        <v>-1</v>
      </c>
      <c r="AH3716" s="116">
        <v>-1</v>
      </c>
      <c r="AI3716" s="116">
        <v>-1</v>
      </c>
      <c r="AJ3716" s="116">
        <v>0</v>
      </c>
      <c r="AM3716" s="116" t="s">
        <v>319</v>
      </c>
      <c r="AN3716" s="116">
        <v>-1</v>
      </c>
      <c r="AQ3716" s="116">
        <v>783</v>
      </c>
      <c r="AR3716" s="116" t="s">
        <v>352</v>
      </c>
      <c r="AS3716" s="116" t="s">
        <v>256</v>
      </c>
      <c r="AT3716" s="116" t="s">
        <v>268</v>
      </c>
      <c r="AV3716" s="116">
        <v>43.213115083645803</v>
      </c>
      <c r="AW3716" s="116">
        <v>1.2533102799999999E-2</v>
      </c>
    </row>
    <row r="3717" spans="1:49" x14ac:dyDescent="0.25">
      <c r="A3717" s="127">
        <v>150000</v>
      </c>
      <c r="B3717" s="127">
        <v>570000</v>
      </c>
      <c r="C3717" s="127">
        <v>570000</v>
      </c>
      <c r="D3717" s="116" t="s">
        <v>314</v>
      </c>
      <c r="E3717" s="116" t="s">
        <v>315</v>
      </c>
      <c r="F3717" s="116" t="s">
        <v>316</v>
      </c>
      <c r="G3717" s="116" t="s">
        <v>317</v>
      </c>
      <c r="H3717" s="116">
        <v>0.36</v>
      </c>
      <c r="I3717" s="116">
        <v>0.57999999999999996</v>
      </c>
      <c r="J3717" s="116" t="s">
        <v>268</v>
      </c>
      <c r="K3717" s="116">
        <v>0.20192844085042999</v>
      </c>
      <c r="L3717" s="116">
        <v>3904.0863935723401</v>
      </c>
      <c r="M3717" s="116">
        <v>11.6431288290837</v>
      </c>
      <c r="N3717" s="116">
        <v>2.1495665107378499</v>
      </c>
      <c r="O3717" s="116">
        <v>2.3510788510776699</v>
      </c>
      <c r="P3717" s="116">
        <v>0.43405861401760998</v>
      </c>
      <c r="Q3717" s="116">
        <v>788.34607839947205</v>
      </c>
      <c r="R3717" s="116">
        <v>1310</v>
      </c>
      <c r="S3717" s="116" t="s">
        <v>318</v>
      </c>
      <c r="T3717" s="116">
        <v>1310</v>
      </c>
      <c r="U3717" s="116" t="s">
        <v>268</v>
      </c>
      <c r="V3717" s="116" t="s">
        <v>268</v>
      </c>
      <c r="Z3717" s="116">
        <v>0</v>
      </c>
      <c r="AA3717" s="116">
        <v>1</v>
      </c>
      <c r="AB3717" s="116">
        <v>2.3510788510776699</v>
      </c>
      <c r="AC3717" s="116">
        <v>0.43405861401760998</v>
      </c>
      <c r="AD3717" s="116">
        <v>788.34607839947205</v>
      </c>
      <c r="AF3717" s="116">
        <v>-1</v>
      </c>
      <c r="AG3717" s="116">
        <v>-1</v>
      </c>
      <c r="AH3717" s="116">
        <v>-1</v>
      </c>
      <c r="AI3717" s="116">
        <v>-1</v>
      </c>
      <c r="AJ3717" s="116">
        <v>0</v>
      </c>
      <c r="AM3717" s="116" t="s">
        <v>319</v>
      </c>
      <c r="AN3717" s="116">
        <v>-1</v>
      </c>
      <c r="AQ3717" s="116">
        <v>783</v>
      </c>
      <c r="AR3717" s="116" t="s">
        <v>352</v>
      </c>
      <c r="AS3717" s="116" t="s">
        <v>256</v>
      </c>
      <c r="AT3717" s="116" t="s">
        <v>268</v>
      </c>
      <c r="AV3717" s="116">
        <v>114.366081051718</v>
      </c>
      <c r="AW3717" s="116">
        <v>0.63937232639999997</v>
      </c>
    </row>
    <row r="3718" spans="1:49" x14ac:dyDescent="0.25">
      <c r="A3718" s="127">
        <v>150000</v>
      </c>
      <c r="B3718" s="127">
        <v>570000</v>
      </c>
      <c r="C3718" s="127">
        <v>570000</v>
      </c>
      <c r="D3718" s="116" t="s">
        <v>314</v>
      </c>
      <c r="E3718" s="116" t="s">
        <v>315</v>
      </c>
      <c r="F3718" s="116" t="s">
        <v>316</v>
      </c>
      <c r="G3718" s="116" t="s">
        <v>317</v>
      </c>
      <c r="H3718" s="116">
        <v>0.36</v>
      </c>
      <c r="I3718" s="116">
        <v>0.57999999999999996</v>
      </c>
      <c r="J3718" s="116" t="s">
        <v>323</v>
      </c>
      <c r="K3718" s="116">
        <v>8.4931896045099993E-3</v>
      </c>
      <c r="L3718" s="116">
        <v>3904.0863935723401</v>
      </c>
      <c r="M3718" s="116">
        <v>11.6431288290837</v>
      </c>
      <c r="N3718" s="116">
        <v>2.1495665107378499</v>
      </c>
      <c r="O3718" s="116">
        <v>9.8887300735249997E-2</v>
      </c>
      <c r="P3718" s="116">
        <v>1.8256675943219999E-2</v>
      </c>
      <c r="Q3718" s="116">
        <v>33.158145973032703</v>
      </c>
      <c r="R3718" s="116">
        <v>1310</v>
      </c>
      <c r="S3718" s="116" t="s">
        <v>318</v>
      </c>
      <c r="T3718" s="116">
        <v>1310</v>
      </c>
      <c r="U3718" s="116" t="s">
        <v>324</v>
      </c>
      <c r="V3718" s="116" t="s">
        <v>323</v>
      </c>
      <c r="Z3718" s="116">
        <v>0</v>
      </c>
      <c r="AA3718" s="116">
        <v>1</v>
      </c>
      <c r="AB3718" s="116">
        <v>9.8887300735249997E-2</v>
      </c>
      <c r="AC3718" s="116">
        <v>1.8256675943219999E-2</v>
      </c>
      <c r="AD3718" s="116">
        <v>33.1581459730319</v>
      </c>
      <c r="AF3718" s="116">
        <v>-1</v>
      </c>
      <c r="AG3718" s="116">
        <v>-1</v>
      </c>
      <c r="AH3718" s="116">
        <v>-1</v>
      </c>
      <c r="AI3718" s="116">
        <v>-1</v>
      </c>
      <c r="AJ3718" s="116">
        <v>0</v>
      </c>
      <c r="AM3718" s="116" t="s">
        <v>319</v>
      </c>
      <c r="AN3718" s="116">
        <v>-1</v>
      </c>
      <c r="AQ3718" s="116">
        <v>783</v>
      </c>
      <c r="AR3718" s="116" t="s">
        <v>352</v>
      </c>
      <c r="AS3718" s="116" t="s">
        <v>256</v>
      </c>
      <c r="AT3718" s="116" t="s">
        <v>268</v>
      </c>
      <c r="AV3718" s="116">
        <v>59.324564910564497</v>
      </c>
      <c r="AW3718" s="116">
        <v>2.6892251400000001E-2</v>
      </c>
    </row>
    <row r="3719" spans="1:49" x14ac:dyDescent="0.25">
      <c r="A3719" s="127">
        <v>150000</v>
      </c>
      <c r="B3719" s="127">
        <v>570000</v>
      </c>
      <c r="C3719" s="127">
        <v>570000</v>
      </c>
      <c r="D3719" s="116" t="s">
        <v>314</v>
      </c>
      <c r="E3719" s="116" t="s">
        <v>315</v>
      </c>
      <c r="F3719" s="116" t="s">
        <v>316</v>
      </c>
      <c r="G3719" s="116" t="s">
        <v>317</v>
      </c>
      <c r="H3719" s="116">
        <v>0.36</v>
      </c>
      <c r="I3719" s="116">
        <v>0.57999999999999996</v>
      </c>
      <c r="J3719" s="116" t="s">
        <v>268</v>
      </c>
      <c r="K3719" s="116">
        <v>0.15377810565507</v>
      </c>
      <c r="L3719" s="116">
        <v>3904.0863935723401</v>
      </c>
      <c r="M3719" s="116">
        <v>11.6431288290837</v>
      </c>
      <c r="N3719" s="116">
        <v>2.1495665107378499</v>
      </c>
      <c r="O3719" s="116">
        <v>1.79045829523453</v>
      </c>
      <c r="P3719" s="116">
        <v>0.33055626600086002</v>
      </c>
      <c r="Q3719" s="116">
        <v>600.36300991732003</v>
      </c>
      <c r="R3719" s="116">
        <v>1310</v>
      </c>
      <c r="S3719" s="116" t="s">
        <v>318</v>
      </c>
      <c r="T3719" s="116">
        <v>1310</v>
      </c>
      <c r="U3719" s="116" t="s">
        <v>268</v>
      </c>
      <c r="V3719" s="116" t="s">
        <v>268</v>
      </c>
      <c r="Z3719" s="116">
        <v>0</v>
      </c>
      <c r="AA3719" s="116">
        <v>1</v>
      </c>
      <c r="AB3719" s="116">
        <v>1.79045829523453</v>
      </c>
      <c r="AC3719" s="116">
        <v>0.33055626600086002</v>
      </c>
      <c r="AD3719" s="116">
        <v>600.36300991732003</v>
      </c>
      <c r="AF3719" s="116">
        <v>-1</v>
      </c>
      <c r="AG3719" s="116">
        <v>-1</v>
      </c>
      <c r="AH3719" s="116">
        <v>-1</v>
      </c>
      <c r="AI3719" s="116">
        <v>-1</v>
      </c>
      <c r="AJ3719" s="116">
        <v>0</v>
      </c>
      <c r="AM3719" s="116" t="s">
        <v>319</v>
      </c>
      <c r="AN3719" s="116">
        <v>-1</v>
      </c>
      <c r="AQ3719" s="116">
        <v>783</v>
      </c>
      <c r="AR3719" s="116" t="s">
        <v>352</v>
      </c>
      <c r="AS3719" s="116" t="s">
        <v>256</v>
      </c>
      <c r="AT3719" s="116" t="s">
        <v>268</v>
      </c>
      <c r="AV3719" s="116">
        <v>100.660923191799</v>
      </c>
      <c r="AW3719" s="116">
        <v>0.48691241680000003</v>
      </c>
    </row>
    <row r="3720" spans="1:49" x14ac:dyDescent="0.25">
      <c r="A3720" s="127">
        <v>150000</v>
      </c>
      <c r="B3720" s="127">
        <v>570000</v>
      </c>
      <c r="C3720" s="127">
        <v>570000</v>
      </c>
      <c r="D3720" s="116" t="s">
        <v>314</v>
      </c>
      <c r="E3720" s="116" t="s">
        <v>315</v>
      </c>
      <c r="F3720" s="116" t="s">
        <v>316</v>
      </c>
      <c r="G3720" s="116" t="s">
        <v>317</v>
      </c>
      <c r="H3720" s="116">
        <v>0.36</v>
      </c>
      <c r="I3720" s="116">
        <v>0.57999999999999996</v>
      </c>
      <c r="J3720" s="116" t="s">
        <v>323</v>
      </c>
      <c r="K3720" s="116">
        <v>6.0834657077200004E-3</v>
      </c>
      <c r="L3720" s="116">
        <v>3904.0863935723401</v>
      </c>
      <c r="M3720" s="116">
        <v>11.6431288290837</v>
      </c>
      <c r="N3720" s="116">
        <v>2.1495665107378499</v>
      </c>
      <c r="O3720" s="116">
        <v>7.0830574962340007E-2</v>
      </c>
      <c r="P3720" s="116">
        <v>1.307681415454E-2</v>
      </c>
      <c r="Q3720" s="116">
        <v>23.7503756952892</v>
      </c>
      <c r="R3720" s="116">
        <v>1310</v>
      </c>
      <c r="S3720" s="116" t="s">
        <v>318</v>
      </c>
      <c r="T3720" s="116">
        <v>1310</v>
      </c>
      <c r="U3720" s="116" t="s">
        <v>324</v>
      </c>
      <c r="V3720" s="116" t="s">
        <v>323</v>
      </c>
      <c r="Z3720" s="116">
        <v>0</v>
      </c>
      <c r="AA3720" s="116">
        <v>1</v>
      </c>
      <c r="AB3720" s="116">
        <v>7.0830574962340007E-2</v>
      </c>
      <c r="AC3720" s="116">
        <v>1.307681415454E-2</v>
      </c>
      <c r="AD3720" s="116">
        <v>23.750375695288501</v>
      </c>
      <c r="AF3720" s="116">
        <v>-1</v>
      </c>
      <c r="AG3720" s="116">
        <v>-1</v>
      </c>
      <c r="AH3720" s="116">
        <v>-1</v>
      </c>
      <c r="AI3720" s="116">
        <v>-1</v>
      </c>
      <c r="AJ3720" s="116">
        <v>0</v>
      </c>
      <c r="AM3720" s="116" t="s">
        <v>319</v>
      </c>
      <c r="AN3720" s="116">
        <v>-1</v>
      </c>
      <c r="AQ3720" s="116">
        <v>783</v>
      </c>
      <c r="AR3720" s="116" t="s">
        <v>352</v>
      </c>
      <c r="AS3720" s="116" t="s">
        <v>256</v>
      </c>
      <c r="AT3720" s="116" t="s">
        <v>268</v>
      </c>
      <c r="AV3720" s="116">
        <v>45.405311203155797</v>
      </c>
      <c r="AW3720" s="116">
        <v>1.9262267400000001E-2</v>
      </c>
    </row>
    <row r="3721" spans="1:49" x14ac:dyDescent="0.25">
      <c r="A3721" s="127">
        <v>160000</v>
      </c>
      <c r="B3721" s="127">
        <v>570000</v>
      </c>
      <c r="C3721" s="127">
        <v>570000</v>
      </c>
      <c r="D3721" s="116" t="s">
        <v>314</v>
      </c>
      <c r="E3721" s="116" t="s">
        <v>315</v>
      </c>
      <c r="F3721" s="116" t="s">
        <v>316</v>
      </c>
      <c r="G3721" s="116" t="s">
        <v>317</v>
      </c>
      <c r="H3721" s="116">
        <v>0.36</v>
      </c>
      <c r="I3721" s="116">
        <v>0.57999999999999996</v>
      </c>
      <c r="J3721" s="116" t="s">
        <v>268</v>
      </c>
      <c r="K3721" s="116">
        <v>0.499730602405</v>
      </c>
      <c r="L3721" s="116">
        <v>3894.0696673324601</v>
      </c>
      <c r="M3721" s="116">
        <v>10.810128732671901</v>
      </c>
      <c r="N3721" s="116">
        <v>1.7324675866223</v>
      </c>
      <c r="O3721" s="116">
        <v>5.40215214365384</v>
      </c>
      <c r="P3721" s="116">
        <v>0.86576707070990999</v>
      </c>
      <c r="Q3721" s="116">
        <v>1945.9857806631101</v>
      </c>
      <c r="R3721" s="116">
        <v>1210</v>
      </c>
      <c r="S3721" s="116" t="s">
        <v>318</v>
      </c>
      <c r="T3721" s="116">
        <v>1210</v>
      </c>
      <c r="U3721" s="116" t="s">
        <v>268</v>
      </c>
      <c r="V3721" s="116" t="s">
        <v>268</v>
      </c>
      <c r="Z3721" s="116">
        <v>0</v>
      </c>
      <c r="AA3721" s="116">
        <v>1</v>
      </c>
      <c r="AB3721" s="116">
        <v>5.40215214365384</v>
      </c>
      <c r="AC3721" s="116">
        <v>0.86576707070990999</v>
      </c>
      <c r="AD3721" s="116">
        <v>1945.9857806631101</v>
      </c>
      <c r="AF3721" s="116">
        <v>-1</v>
      </c>
      <c r="AG3721" s="116">
        <v>-1</v>
      </c>
      <c r="AH3721" s="116">
        <v>-1</v>
      </c>
      <c r="AI3721" s="116">
        <v>-1</v>
      </c>
      <c r="AJ3721" s="116">
        <v>0</v>
      </c>
      <c r="AM3721" s="116" t="s">
        <v>319</v>
      </c>
      <c r="AN3721" s="116">
        <v>-1</v>
      </c>
      <c r="AQ3721" s="116">
        <v>783</v>
      </c>
      <c r="AR3721" s="116" t="s">
        <v>352</v>
      </c>
      <c r="AS3721" s="116" t="s">
        <v>256</v>
      </c>
      <c r="AT3721" s="116" t="s">
        <v>268</v>
      </c>
      <c r="AV3721" s="116">
        <v>200.32800121961799</v>
      </c>
      <c r="AW3721" s="116">
        <v>1.5782528634999999</v>
      </c>
    </row>
    <row r="3722" spans="1:49" x14ac:dyDescent="0.25">
      <c r="A3722" s="127">
        <v>160000</v>
      </c>
      <c r="B3722" s="127">
        <v>570000</v>
      </c>
      <c r="C3722" s="127">
        <v>570000</v>
      </c>
      <c r="D3722" s="116" t="s">
        <v>314</v>
      </c>
      <c r="E3722" s="116" t="s">
        <v>315</v>
      </c>
      <c r="F3722" s="116" t="s">
        <v>316</v>
      </c>
      <c r="G3722" s="116" t="s">
        <v>317</v>
      </c>
      <c r="H3722" s="116">
        <v>0.36</v>
      </c>
      <c r="I3722" s="116">
        <v>0.57999999999999996</v>
      </c>
      <c r="J3722" s="116" t="s">
        <v>268</v>
      </c>
      <c r="K3722" s="116">
        <v>0.11803285112482</v>
      </c>
      <c r="L3722" s="116">
        <v>3894.0696673324601</v>
      </c>
      <c r="M3722" s="116">
        <v>10.810128732671901</v>
      </c>
      <c r="N3722" s="116">
        <v>1.7324675866223</v>
      </c>
      <c r="O3722" s="116">
        <v>1.27595031534366</v>
      </c>
      <c r="P3722" s="116">
        <v>0.20448808873037</v>
      </c>
      <c r="Q3722" s="116">
        <v>459.62814531394901</v>
      </c>
      <c r="R3722" s="116">
        <v>1310</v>
      </c>
      <c r="S3722" s="116" t="s">
        <v>318</v>
      </c>
      <c r="T3722" s="116">
        <v>1310</v>
      </c>
      <c r="U3722" s="116" t="s">
        <v>268</v>
      </c>
      <c r="V3722" s="116" t="s">
        <v>268</v>
      </c>
      <c r="Z3722" s="116">
        <v>0</v>
      </c>
      <c r="AA3722" s="116">
        <v>1</v>
      </c>
      <c r="AB3722" s="116">
        <v>1.27595031534366</v>
      </c>
      <c r="AC3722" s="116">
        <v>0.20448808873037</v>
      </c>
      <c r="AD3722" s="116">
        <v>459.62814531394901</v>
      </c>
      <c r="AF3722" s="116">
        <v>-1</v>
      </c>
      <c r="AG3722" s="116">
        <v>-1</v>
      </c>
      <c r="AH3722" s="116">
        <v>-1</v>
      </c>
      <c r="AI3722" s="116">
        <v>-1</v>
      </c>
      <c r="AJ3722" s="116">
        <v>0</v>
      </c>
      <c r="AM3722" s="116" t="s">
        <v>319</v>
      </c>
      <c r="AN3722" s="116">
        <v>-1</v>
      </c>
      <c r="AQ3722" s="116">
        <v>783</v>
      </c>
      <c r="AR3722" s="116" t="s">
        <v>352</v>
      </c>
      <c r="AS3722" s="116" t="s">
        <v>256</v>
      </c>
      <c r="AT3722" s="116" t="s">
        <v>268</v>
      </c>
      <c r="AV3722" s="116">
        <v>88.676053974616806</v>
      </c>
      <c r="AW3722" s="116">
        <v>0.37277221840000002</v>
      </c>
    </row>
    <row r="3723" spans="1:49" x14ac:dyDescent="0.25">
      <c r="A3723" s="127">
        <v>160000</v>
      </c>
      <c r="B3723" s="127">
        <v>570000</v>
      </c>
      <c r="C3723" s="127">
        <v>570000</v>
      </c>
      <c r="D3723" s="116" t="s">
        <v>314</v>
      </c>
      <c r="E3723" s="116" t="s">
        <v>315</v>
      </c>
      <c r="F3723" s="116" t="s">
        <v>316</v>
      </c>
      <c r="G3723" s="116" t="s">
        <v>317</v>
      </c>
      <c r="H3723" s="116">
        <v>0.36</v>
      </c>
      <c r="I3723" s="116">
        <v>0.57999999999999996</v>
      </c>
      <c r="J3723" s="116" t="s">
        <v>268</v>
      </c>
      <c r="K3723" s="116">
        <v>0.39738336291451998</v>
      </c>
      <c r="L3723" s="116">
        <v>3882.7475968844501</v>
      </c>
      <c r="M3723" s="116">
        <v>11.134349362053101</v>
      </c>
      <c r="N3723" s="116">
        <v>1.89956194282182</v>
      </c>
      <c r="O3723" s="116">
        <v>4.4246051933578503</v>
      </c>
      <c r="P3723" s="116">
        <v>0.75485431290297</v>
      </c>
      <c r="Q3723" s="116">
        <v>1542.9392973982201</v>
      </c>
      <c r="R3723" s="116">
        <v>1210</v>
      </c>
      <c r="S3723" s="116" t="s">
        <v>318</v>
      </c>
      <c r="T3723" s="116">
        <v>1210</v>
      </c>
      <c r="U3723" s="116" t="s">
        <v>268</v>
      </c>
      <c r="V3723" s="116" t="s">
        <v>268</v>
      </c>
      <c r="Z3723" s="116">
        <v>0</v>
      </c>
      <c r="AA3723" s="116">
        <v>1</v>
      </c>
      <c r="AB3723" s="116">
        <v>4.4246051933578503</v>
      </c>
      <c r="AC3723" s="116">
        <v>0.75485431290297</v>
      </c>
      <c r="AD3723" s="116">
        <v>1542.9392973982201</v>
      </c>
      <c r="AF3723" s="116">
        <v>-1</v>
      </c>
      <c r="AG3723" s="116">
        <v>-1</v>
      </c>
      <c r="AH3723" s="116">
        <v>-1</v>
      </c>
      <c r="AI3723" s="116">
        <v>-1</v>
      </c>
      <c r="AJ3723" s="116">
        <v>0</v>
      </c>
      <c r="AM3723" s="116" t="s">
        <v>319</v>
      </c>
      <c r="AN3723" s="116">
        <v>-1</v>
      </c>
      <c r="AQ3723" s="116">
        <v>783</v>
      </c>
      <c r="AR3723" s="116" t="s">
        <v>352</v>
      </c>
      <c r="AS3723" s="116" t="s">
        <v>256</v>
      </c>
      <c r="AT3723" s="116" t="s">
        <v>268</v>
      </c>
      <c r="AV3723" s="116">
        <v>182.15315807638001</v>
      </c>
      <c r="AW3723" s="116">
        <v>1.2513700709</v>
      </c>
    </row>
    <row r="3724" spans="1:49" x14ac:dyDescent="0.25">
      <c r="A3724" s="127">
        <v>160000</v>
      </c>
      <c r="B3724" s="127">
        <v>570000</v>
      </c>
      <c r="C3724" s="127">
        <v>570000</v>
      </c>
      <c r="D3724" s="116" t="s">
        <v>314</v>
      </c>
      <c r="E3724" s="116" t="s">
        <v>315</v>
      </c>
      <c r="F3724" s="116" t="s">
        <v>316</v>
      </c>
      <c r="G3724" s="116" t="s">
        <v>317</v>
      </c>
      <c r="H3724" s="116">
        <v>0.36</v>
      </c>
      <c r="I3724" s="116">
        <v>0.57999999999999996</v>
      </c>
      <c r="J3724" s="116" t="s">
        <v>268</v>
      </c>
      <c r="K3724" s="116">
        <v>0.11087222406468999</v>
      </c>
      <c r="L3724" s="116">
        <v>3882.7475968844501</v>
      </c>
      <c r="M3724" s="116">
        <v>11.134349362053101</v>
      </c>
      <c r="N3724" s="116">
        <v>1.89956194282182</v>
      </c>
      <c r="O3724" s="116">
        <v>1.23449007728418</v>
      </c>
      <c r="P3724" s="116">
        <v>0.21060865734931</v>
      </c>
      <c r="Q3724" s="116">
        <v>430.48886154844098</v>
      </c>
      <c r="R3724" s="116">
        <v>1310</v>
      </c>
      <c r="S3724" s="116" t="s">
        <v>318</v>
      </c>
      <c r="T3724" s="116">
        <v>1310</v>
      </c>
      <c r="U3724" s="116" t="s">
        <v>268</v>
      </c>
      <c r="V3724" s="116" t="s">
        <v>268</v>
      </c>
      <c r="Z3724" s="116">
        <v>0</v>
      </c>
      <c r="AA3724" s="116">
        <v>1</v>
      </c>
      <c r="AB3724" s="116">
        <v>1.23449007728418</v>
      </c>
      <c r="AC3724" s="116">
        <v>0.21060865734931</v>
      </c>
      <c r="AD3724" s="116">
        <v>430.48886154844098</v>
      </c>
      <c r="AF3724" s="116">
        <v>-1</v>
      </c>
      <c r="AG3724" s="116">
        <v>-1</v>
      </c>
      <c r="AH3724" s="116">
        <v>-1</v>
      </c>
      <c r="AI3724" s="116">
        <v>-1</v>
      </c>
      <c r="AJ3724" s="116">
        <v>0</v>
      </c>
      <c r="AM3724" s="116" t="s">
        <v>319</v>
      </c>
      <c r="AN3724" s="116">
        <v>-1</v>
      </c>
      <c r="AQ3724" s="116">
        <v>783</v>
      </c>
      <c r="AR3724" s="116" t="s">
        <v>352</v>
      </c>
      <c r="AS3724" s="116" t="s">
        <v>256</v>
      </c>
      <c r="AT3724" s="116" t="s">
        <v>268</v>
      </c>
      <c r="AV3724" s="116">
        <v>85.552968861606502</v>
      </c>
      <c r="AW3724" s="116">
        <v>0.34913938490000002</v>
      </c>
    </row>
    <row r="3725" spans="1:49" x14ac:dyDescent="0.25">
      <c r="A3725" s="127">
        <v>160000</v>
      </c>
      <c r="B3725" s="127">
        <v>570000</v>
      </c>
      <c r="C3725" s="127">
        <v>570000</v>
      </c>
      <c r="D3725" s="116" t="s">
        <v>314</v>
      </c>
      <c r="E3725" s="116" t="s">
        <v>315</v>
      </c>
      <c r="F3725" s="116" t="s">
        <v>316</v>
      </c>
      <c r="G3725" s="116" t="s">
        <v>317</v>
      </c>
      <c r="H3725" s="116">
        <v>0.36</v>
      </c>
      <c r="I3725" s="116">
        <v>0.57999999999999996</v>
      </c>
      <c r="J3725" s="116" t="s">
        <v>268</v>
      </c>
      <c r="K3725" s="116">
        <v>2.3318940753029999E-2</v>
      </c>
      <c r="L3725" s="116">
        <v>3882.7475968844501</v>
      </c>
      <c r="M3725" s="116">
        <v>11.134349362053101</v>
      </c>
      <c r="N3725" s="116">
        <v>1.89956194282182</v>
      </c>
      <c r="O3725" s="116">
        <v>0.25964123309733</v>
      </c>
      <c r="P3725" s="116">
        <v>4.4295772401380003E-2</v>
      </c>
      <c r="Q3725" s="116">
        <v>90.541561170745297</v>
      </c>
      <c r="R3725" s="116">
        <v>1310</v>
      </c>
      <c r="S3725" s="116" t="s">
        <v>318</v>
      </c>
      <c r="T3725" s="116">
        <v>1310</v>
      </c>
      <c r="U3725" s="116" t="s">
        <v>268</v>
      </c>
      <c r="V3725" s="116" t="s">
        <v>268</v>
      </c>
      <c r="Z3725" s="116">
        <v>0</v>
      </c>
      <c r="AA3725" s="116">
        <v>1</v>
      </c>
      <c r="AB3725" s="116">
        <v>0.25964123309733</v>
      </c>
      <c r="AC3725" s="116">
        <v>4.4295772401380003E-2</v>
      </c>
      <c r="AD3725" s="116">
        <v>90.541561170745297</v>
      </c>
      <c r="AF3725" s="116">
        <v>-1</v>
      </c>
      <c r="AG3725" s="116">
        <v>-1</v>
      </c>
      <c r="AH3725" s="116">
        <v>-1</v>
      </c>
      <c r="AI3725" s="116">
        <v>-1</v>
      </c>
      <c r="AJ3725" s="116">
        <v>0</v>
      </c>
      <c r="AM3725" s="116" t="s">
        <v>319</v>
      </c>
      <c r="AN3725" s="116">
        <v>-1</v>
      </c>
      <c r="AQ3725" s="116">
        <v>783</v>
      </c>
      <c r="AR3725" s="116" t="s">
        <v>352</v>
      </c>
      <c r="AS3725" s="116" t="s">
        <v>256</v>
      </c>
      <c r="AT3725" s="116" t="s">
        <v>268</v>
      </c>
      <c r="AV3725" s="116">
        <v>38.891753711626102</v>
      </c>
      <c r="AW3725" s="116">
        <v>7.3431923100000004E-2</v>
      </c>
    </row>
    <row r="3726" spans="1:49" x14ac:dyDescent="0.25">
      <c r="A3726" s="127">
        <v>160000</v>
      </c>
      <c r="B3726" s="127">
        <v>570000</v>
      </c>
      <c r="C3726" s="127">
        <v>570000</v>
      </c>
      <c r="D3726" s="116" t="s">
        <v>314</v>
      </c>
      <c r="E3726" s="116" t="s">
        <v>315</v>
      </c>
      <c r="F3726" s="116" t="s">
        <v>316</v>
      </c>
      <c r="G3726" s="116" t="s">
        <v>317</v>
      </c>
      <c r="H3726" s="116">
        <v>0.36</v>
      </c>
      <c r="I3726" s="116">
        <v>0.57999999999999996</v>
      </c>
      <c r="J3726" s="116" t="s">
        <v>268</v>
      </c>
      <c r="K3726" s="116">
        <v>4.9938828266870003E-2</v>
      </c>
      <c r="L3726" s="116">
        <v>3882.7475968844501</v>
      </c>
      <c r="M3726" s="116">
        <v>11.134349362053101</v>
      </c>
      <c r="N3726" s="116">
        <v>1.89956194282182</v>
      </c>
      <c r="O3726" s="116">
        <v>0.55603636065490003</v>
      </c>
      <c r="P3726" s="116">
        <v>9.4861897644859999E-2</v>
      </c>
      <c r="Q3726" s="116">
        <v>193.89986544441501</v>
      </c>
      <c r="R3726" s="116">
        <v>1310</v>
      </c>
      <c r="S3726" s="116" t="s">
        <v>318</v>
      </c>
      <c r="T3726" s="116">
        <v>1310</v>
      </c>
      <c r="U3726" s="116" t="s">
        <v>268</v>
      </c>
      <c r="V3726" s="116" t="s">
        <v>268</v>
      </c>
      <c r="Z3726" s="116">
        <v>0</v>
      </c>
      <c r="AA3726" s="116">
        <v>1</v>
      </c>
      <c r="AB3726" s="116">
        <v>0.55603636065490003</v>
      </c>
      <c r="AC3726" s="116">
        <v>9.4861897644859999E-2</v>
      </c>
      <c r="AD3726" s="116">
        <v>193.89986544441601</v>
      </c>
      <c r="AF3726" s="116">
        <v>-1</v>
      </c>
      <c r="AG3726" s="116">
        <v>-1</v>
      </c>
      <c r="AH3726" s="116">
        <v>-1</v>
      </c>
      <c r="AI3726" s="116">
        <v>-1</v>
      </c>
      <c r="AJ3726" s="116">
        <v>0</v>
      </c>
      <c r="AM3726" s="116" t="s">
        <v>319</v>
      </c>
      <c r="AN3726" s="116">
        <v>-1</v>
      </c>
      <c r="AQ3726" s="116">
        <v>783</v>
      </c>
      <c r="AR3726" s="116" t="s">
        <v>352</v>
      </c>
      <c r="AS3726" s="116" t="s">
        <v>256</v>
      </c>
      <c r="AT3726" s="116" t="s">
        <v>268</v>
      </c>
      <c r="AV3726" s="116">
        <v>63.075606294155598</v>
      </c>
      <c r="AW3726" s="116">
        <v>0.1572586094</v>
      </c>
    </row>
    <row r="3727" spans="1:49" x14ac:dyDescent="0.25">
      <c r="A3727" s="127">
        <v>160000</v>
      </c>
      <c r="B3727" s="127">
        <v>570000</v>
      </c>
      <c r="C3727" s="127">
        <v>570000</v>
      </c>
      <c r="D3727" s="116" t="s">
        <v>314</v>
      </c>
      <c r="E3727" s="116" t="s">
        <v>315</v>
      </c>
      <c r="F3727" s="116" t="s">
        <v>316</v>
      </c>
      <c r="G3727" s="116" t="s">
        <v>317</v>
      </c>
      <c r="H3727" s="116">
        <v>0.36</v>
      </c>
      <c r="I3727" s="116">
        <v>0.57999999999999996</v>
      </c>
      <c r="J3727" s="116" t="s">
        <v>268</v>
      </c>
      <c r="K3727" s="116">
        <v>3.625009782988E-2</v>
      </c>
      <c r="L3727" s="116">
        <v>3882.7475968844501</v>
      </c>
      <c r="M3727" s="116">
        <v>11.134349362053101</v>
      </c>
      <c r="N3727" s="116">
        <v>1.89956194282182</v>
      </c>
      <c r="O3727" s="116">
        <v>0.40362125364649998</v>
      </c>
      <c r="P3727" s="116">
        <v>6.8859306261209993E-2</v>
      </c>
      <c r="Q3727" s="116">
        <v>140.74998023579599</v>
      </c>
      <c r="R3727" s="116">
        <v>1310</v>
      </c>
      <c r="S3727" s="116" t="s">
        <v>318</v>
      </c>
      <c r="T3727" s="116">
        <v>1310</v>
      </c>
      <c r="U3727" s="116" t="s">
        <v>268</v>
      </c>
      <c r="V3727" s="116" t="s">
        <v>268</v>
      </c>
      <c r="Z3727" s="116">
        <v>0</v>
      </c>
      <c r="AA3727" s="116">
        <v>1</v>
      </c>
      <c r="AB3727" s="116">
        <v>0.40362125364649998</v>
      </c>
      <c r="AC3727" s="116">
        <v>6.8859306261209993E-2</v>
      </c>
      <c r="AD3727" s="116">
        <v>140.74998023579599</v>
      </c>
      <c r="AF3727" s="116">
        <v>-1</v>
      </c>
      <c r="AG3727" s="116">
        <v>-1</v>
      </c>
      <c r="AH3727" s="116">
        <v>-1</v>
      </c>
      <c r="AI3727" s="116">
        <v>-1</v>
      </c>
      <c r="AJ3727" s="116">
        <v>0</v>
      </c>
      <c r="AM3727" s="116" t="s">
        <v>319</v>
      </c>
      <c r="AN3727" s="116">
        <v>-1</v>
      </c>
      <c r="AQ3727" s="116">
        <v>783</v>
      </c>
      <c r="AR3727" s="116" t="s">
        <v>352</v>
      </c>
      <c r="AS3727" s="116" t="s">
        <v>256</v>
      </c>
      <c r="AT3727" s="116" t="s">
        <v>268</v>
      </c>
      <c r="AV3727" s="116">
        <v>51.558951732188497</v>
      </c>
      <c r="AW3727" s="116">
        <v>0.11415245760000001</v>
      </c>
    </row>
    <row r="3728" spans="1:49" x14ac:dyDescent="0.25">
      <c r="A3728" s="127">
        <v>160000</v>
      </c>
      <c r="B3728" s="127">
        <v>580000</v>
      </c>
      <c r="C3728" s="127">
        <v>580000</v>
      </c>
      <c r="D3728" s="116" t="s">
        <v>314</v>
      </c>
      <c r="E3728" s="116" t="s">
        <v>315</v>
      </c>
      <c r="F3728" s="116" t="s">
        <v>316</v>
      </c>
      <c r="G3728" s="116" t="s">
        <v>317</v>
      </c>
      <c r="H3728" s="116">
        <v>0.36</v>
      </c>
      <c r="I3728" s="116">
        <v>0.57999999999999996</v>
      </c>
      <c r="J3728" s="116" t="s">
        <v>268</v>
      </c>
      <c r="K3728" s="116">
        <v>0.31443545993553002</v>
      </c>
      <c r="L3728" s="116">
        <v>3922.8330041467302</v>
      </c>
      <c r="M3728" s="116">
        <v>11.3523520415613</v>
      </c>
      <c r="N3728" s="116">
        <v>1.993402813411</v>
      </c>
      <c r="O3728" s="116">
        <v>3.56958203553845</v>
      </c>
      <c r="P3728" s="116">
        <v>0.62679653047168005</v>
      </c>
      <c r="Q3728" s="116">
        <v>1233.47779990917</v>
      </c>
      <c r="R3728" s="116">
        <v>1210</v>
      </c>
      <c r="S3728" s="116" t="s">
        <v>318</v>
      </c>
      <c r="T3728" s="116">
        <v>1210</v>
      </c>
      <c r="U3728" s="116" t="s">
        <v>268</v>
      </c>
      <c r="V3728" s="116" t="s">
        <v>268</v>
      </c>
      <c r="Z3728" s="116">
        <v>0</v>
      </c>
      <c r="AA3728" s="116">
        <v>1</v>
      </c>
      <c r="AB3728" s="116">
        <v>3.56958203553845</v>
      </c>
      <c r="AC3728" s="116">
        <v>0.62679653047168005</v>
      </c>
      <c r="AD3728" s="116">
        <v>1233.47779990917</v>
      </c>
      <c r="AF3728" s="116">
        <v>-1</v>
      </c>
      <c r="AG3728" s="116">
        <v>-1</v>
      </c>
      <c r="AH3728" s="116">
        <v>-1</v>
      </c>
      <c r="AI3728" s="116">
        <v>-1</v>
      </c>
      <c r="AJ3728" s="116">
        <v>0</v>
      </c>
      <c r="AM3728" s="116" t="s">
        <v>319</v>
      </c>
      <c r="AN3728" s="116">
        <v>-1</v>
      </c>
      <c r="AQ3728" s="116">
        <v>783</v>
      </c>
      <c r="AR3728" s="116" t="s">
        <v>352</v>
      </c>
      <c r="AS3728" s="116" t="s">
        <v>256</v>
      </c>
      <c r="AT3728" s="116" t="s">
        <v>268</v>
      </c>
      <c r="AV3728" s="116">
        <v>150.90352507130501</v>
      </c>
      <c r="AW3728" s="116">
        <v>1.0003875100999999</v>
      </c>
    </row>
    <row r="3729" spans="1:49" x14ac:dyDescent="0.25">
      <c r="A3729" s="127">
        <v>160000</v>
      </c>
      <c r="B3729" s="127">
        <v>580000</v>
      </c>
      <c r="C3729" s="127">
        <v>580000</v>
      </c>
      <c r="D3729" s="116" t="s">
        <v>314</v>
      </c>
      <c r="E3729" s="116" t="s">
        <v>315</v>
      </c>
      <c r="F3729" s="116" t="s">
        <v>316</v>
      </c>
      <c r="G3729" s="116" t="s">
        <v>317</v>
      </c>
      <c r="H3729" s="116">
        <v>0.36</v>
      </c>
      <c r="I3729" s="116">
        <v>0.57999999999999996</v>
      </c>
      <c r="J3729" s="116" t="s">
        <v>268</v>
      </c>
      <c r="K3729" s="116">
        <v>0.11865276479182001</v>
      </c>
      <c r="L3729" s="116">
        <v>3922.8330041467302</v>
      </c>
      <c r="M3729" s="116">
        <v>11.3523520415613</v>
      </c>
      <c r="N3729" s="116">
        <v>1.993402813411</v>
      </c>
      <c r="O3729" s="116">
        <v>1.3469879566213201</v>
      </c>
      <c r="P3729" s="116">
        <v>0.23652275515501001</v>
      </c>
      <c r="Q3729" s="116">
        <v>465.454981758614</v>
      </c>
      <c r="R3729" s="116">
        <v>1330</v>
      </c>
      <c r="S3729" s="116" t="s">
        <v>346</v>
      </c>
      <c r="T3729" s="116">
        <v>1330</v>
      </c>
      <c r="U3729" s="116" t="s">
        <v>268</v>
      </c>
      <c r="V3729" s="116" t="s">
        <v>268</v>
      </c>
      <c r="Z3729" s="116">
        <v>0</v>
      </c>
      <c r="AA3729" s="116">
        <v>1</v>
      </c>
      <c r="AB3729" s="116">
        <v>1.3469879566213201</v>
      </c>
      <c r="AC3729" s="116">
        <v>0.23652275515501001</v>
      </c>
      <c r="AD3729" s="116">
        <v>465.454981758614</v>
      </c>
      <c r="AF3729" s="116">
        <v>-1</v>
      </c>
      <c r="AG3729" s="116">
        <v>-1</v>
      </c>
      <c r="AH3729" s="116">
        <v>-1</v>
      </c>
      <c r="AI3729" s="116">
        <v>-1</v>
      </c>
      <c r="AJ3729" s="116">
        <v>0</v>
      </c>
      <c r="AM3729" s="116" t="s">
        <v>319</v>
      </c>
      <c r="AN3729" s="116">
        <v>-1</v>
      </c>
      <c r="AQ3729" s="116">
        <v>783</v>
      </c>
      <c r="AR3729" s="116" t="s">
        <v>352</v>
      </c>
      <c r="AS3729" s="116" t="s">
        <v>256</v>
      </c>
      <c r="AT3729" s="116" t="s">
        <v>268</v>
      </c>
      <c r="AV3729" s="116">
        <v>119.220645145861</v>
      </c>
      <c r="AW3729" s="116">
        <v>0.37749795759999999</v>
      </c>
    </row>
    <row r="3730" spans="1:49" x14ac:dyDescent="0.25">
      <c r="A3730" s="127">
        <v>160000</v>
      </c>
      <c r="B3730" s="127">
        <v>580000</v>
      </c>
      <c r="C3730" s="127">
        <v>580000</v>
      </c>
      <c r="D3730" s="116" t="s">
        <v>314</v>
      </c>
      <c r="E3730" s="116" t="s">
        <v>315</v>
      </c>
      <c r="F3730" s="116" t="s">
        <v>316</v>
      </c>
      <c r="G3730" s="116" t="s">
        <v>317</v>
      </c>
      <c r="H3730" s="116">
        <v>0.36</v>
      </c>
      <c r="I3730" s="116">
        <v>0.57999999999999996</v>
      </c>
      <c r="J3730" s="116" t="s">
        <v>268</v>
      </c>
      <c r="K3730" s="116">
        <v>2.1051548220750001E-2</v>
      </c>
      <c r="L3730" s="116">
        <v>3922.8330041467302</v>
      </c>
      <c r="M3730" s="116">
        <v>11.3523520415613</v>
      </c>
      <c r="N3730" s="116">
        <v>1.993402813411</v>
      </c>
      <c r="O3730" s="116">
        <v>0.23898458642192999</v>
      </c>
      <c r="P3730" s="116">
        <v>4.1964215449909997E-2</v>
      </c>
      <c r="Q3730" s="116">
        <v>82.581708148771895</v>
      </c>
      <c r="R3730" s="116">
        <v>1750</v>
      </c>
      <c r="S3730" s="116" t="s">
        <v>321</v>
      </c>
      <c r="T3730" s="116">
        <v>1750</v>
      </c>
      <c r="U3730" s="116" t="s">
        <v>268</v>
      </c>
      <c r="V3730" s="116" t="s">
        <v>268</v>
      </c>
      <c r="Z3730" s="116">
        <v>0</v>
      </c>
      <c r="AA3730" s="116">
        <v>1</v>
      </c>
      <c r="AB3730" s="116">
        <v>0.23898458642192999</v>
      </c>
      <c r="AC3730" s="116">
        <v>4.1964215449909997E-2</v>
      </c>
      <c r="AD3730" s="116">
        <v>82.581708148771199</v>
      </c>
      <c r="AF3730" s="116">
        <v>-1</v>
      </c>
      <c r="AG3730" s="116">
        <v>-1</v>
      </c>
      <c r="AH3730" s="116">
        <v>-1</v>
      </c>
      <c r="AI3730" s="116">
        <v>-1</v>
      </c>
      <c r="AJ3730" s="116">
        <v>0</v>
      </c>
      <c r="AM3730" s="116" t="s">
        <v>319</v>
      </c>
      <c r="AN3730" s="116">
        <v>-1</v>
      </c>
      <c r="AQ3730" s="116">
        <v>783</v>
      </c>
      <c r="AR3730" s="116" t="s">
        <v>352</v>
      </c>
      <c r="AS3730" s="116" t="s">
        <v>256</v>
      </c>
      <c r="AT3730" s="116" t="s">
        <v>268</v>
      </c>
      <c r="AV3730" s="116">
        <v>41.840480227203898</v>
      </c>
      <c r="AW3730" s="116">
        <v>6.6976243399999996E-2</v>
      </c>
    </row>
    <row r="3731" spans="1:49" x14ac:dyDescent="0.25">
      <c r="A3731" s="127">
        <v>160000</v>
      </c>
      <c r="B3731" s="127">
        <v>580000</v>
      </c>
      <c r="C3731" s="127">
        <v>580000</v>
      </c>
      <c r="D3731" s="116" t="s">
        <v>314</v>
      </c>
      <c r="E3731" s="116" t="s">
        <v>315</v>
      </c>
      <c r="F3731" s="116" t="s">
        <v>316</v>
      </c>
      <c r="G3731" s="116" t="s">
        <v>317</v>
      </c>
      <c r="H3731" s="116">
        <v>0.36</v>
      </c>
      <c r="I3731" s="116">
        <v>0.57999999999999996</v>
      </c>
      <c r="J3731" s="116" t="s">
        <v>268</v>
      </c>
      <c r="K3731" s="116">
        <v>8.5098770057940004E-2</v>
      </c>
      <c r="L3731" s="116">
        <v>3922.8330041467302</v>
      </c>
      <c r="M3731" s="116">
        <v>11.3523520415613</v>
      </c>
      <c r="N3731" s="116">
        <v>1.993402813411</v>
      </c>
      <c r="O3731" s="116">
        <v>0.96607119600169999</v>
      </c>
      <c r="P3731" s="116">
        <v>0.16963612765132999</v>
      </c>
      <c r="Q3731" s="116">
        <v>333.82826379561197</v>
      </c>
      <c r="R3731" s="116">
        <v>1310</v>
      </c>
      <c r="S3731" s="116" t="s">
        <v>318</v>
      </c>
      <c r="T3731" s="116">
        <v>1310</v>
      </c>
      <c r="U3731" s="116" t="s">
        <v>268</v>
      </c>
      <c r="V3731" s="116" t="s">
        <v>268</v>
      </c>
      <c r="Z3731" s="116">
        <v>0</v>
      </c>
      <c r="AA3731" s="116">
        <v>1</v>
      </c>
      <c r="AB3731" s="116">
        <v>0.96607119600169999</v>
      </c>
      <c r="AC3731" s="116">
        <v>0.16963612765132999</v>
      </c>
      <c r="AD3731" s="116">
        <v>333.82826379560998</v>
      </c>
      <c r="AF3731" s="116">
        <v>-1</v>
      </c>
      <c r="AG3731" s="116">
        <v>-1</v>
      </c>
      <c r="AH3731" s="116">
        <v>-1</v>
      </c>
      <c r="AI3731" s="116">
        <v>-1</v>
      </c>
      <c r="AJ3731" s="116">
        <v>0</v>
      </c>
      <c r="AM3731" s="116" t="s">
        <v>319</v>
      </c>
      <c r="AN3731" s="116">
        <v>-1</v>
      </c>
      <c r="AQ3731" s="116">
        <v>783</v>
      </c>
      <c r="AR3731" s="116" t="s">
        <v>352</v>
      </c>
      <c r="AS3731" s="116" t="s">
        <v>256</v>
      </c>
      <c r="AT3731" s="116" t="s">
        <v>268</v>
      </c>
      <c r="AV3731" s="116">
        <v>75.815224477061804</v>
      </c>
      <c r="AW3731" s="116">
        <v>0.2707447395</v>
      </c>
    </row>
    <row r="3732" spans="1:49" x14ac:dyDescent="0.25">
      <c r="A3732" s="127">
        <v>160000</v>
      </c>
      <c r="B3732" s="127">
        <v>580000</v>
      </c>
      <c r="C3732" s="127">
        <v>580000</v>
      </c>
      <c r="D3732" s="116" t="s">
        <v>314</v>
      </c>
      <c r="E3732" s="116" t="s">
        <v>315</v>
      </c>
      <c r="F3732" s="116" t="s">
        <v>316</v>
      </c>
      <c r="G3732" s="116" t="s">
        <v>317</v>
      </c>
      <c r="H3732" s="116">
        <v>0.36</v>
      </c>
      <c r="I3732" s="116">
        <v>0.57999999999999996</v>
      </c>
      <c r="J3732" s="116" t="s">
        <v>268</v>
      </c>
      <c r="K3732" s="116">
        <v>7.8524864298319993E-2</v>
      </c>
      <c r="L3732" s="116">
        <v>3922.8330041467302</v>
      </c>
      <c r="M3732" s="116">
        <v>11.3523520415613</v>
      </c>
      <c r="N3732" s="116">
        <v>1.993402813411</v>
      </c>
      <c r="O3732" s="116">
        <v>0.89144190353038</v>
      </c>
      <c r="P3732" s="116">
        <v>0.15653168541498999</v>
      </c>
      <c r="Q3732" s="116">
        <v>308.039929315601</v>
      </c>
      <c r="R3732" s="116">
        <v>1310</v>
      </c>
      <c r="S3732" s="116" t="s">
        <v>318</v>
      </c>
      <c r="T3732" s="116">
        <v>1310</v>
      </c>
      <c r="U3732" s="116" t="s">
        <v>268</v>
      </c>
      <c r="V3732" s="116" t="s">
        <v>268</v>
      </c>
      <c r="Z3732" s="116">
        <v>0</v>
      </c>
      <c r="AA3732" s="116">
        <v>1</v>
      </c>
      <c r="AB3732" s="116">
        <v>0.89144190353038</v>
      </c>
      <c r="AC3732" s="116">
        <v>0.15653168541498999</v>
      </c>
      <c r="AD3732" s="116">
        <v>308.03992931559901</v>
      </c>
      <c r="AF3732" s="116">
        <v>-1</v>
      </c>
      <c r="AG3732" s="116">
        <v>-1</v>
      </c>
      <c r="AH3732" s="116">
        <v>-1</v>
      </c>
      <c r="AI3732" s="116">
        <v>-1</v>
      </c>
      <c r="AJ3732" s="116">
        <v>0</v>
      </c>
      <c r="AM3732" s="116" t="s">
        <v>319</v>
      </c>
      <c r="AN3732" s="116">
        <v>-1</v>
      </c>
      <c r="AQ3732" s="116">
        <v>783</v>
      </c>
      <c r="AR3732" s="116" t="s">
        <v>352</v>
      </c>
      <c r="AS3732" s="116" t="s">
        <v>256</v>
      </c>
      <c r="AT3732" s="116" t="s">
        <v>268</v>
      </c>
      <c r="AV3732" s="116">
        <v>72.665604466138902</v>
      </c>
      <c r="AW3732" s="116">
        <v>0.2498296264</v>
      </c>
    </row>
    <row r="3733" spans="1:49" x14ac:dyDescent="0.25">
      <c r="A3733" s="127">
        <v>160000</v>
      </c>
      <c r="B3733" s="127">
        <v>580000</v>
      </c>
      <c r="C3733" s="127">
        <v>580000</v>
      </c>
      <c r="D3733" s="116" t="s">
        <v>314</v>
      </c>
      <c r="E3733" s="116" t="s">
        <v>315</v>
      </c>
      <c r="F3733" s="116" t="s">
        <v>316</v>
      </c>
      <c r="G3733" s="116" t="s">
        <v>317</v>
      </c>
      <c r="H3733" s="116">
        <v>0.36</v>
      </c>
      <c r="I3733" s="116">
        <v>0.57999999999999996</v>
      </c>
      <c r="J3733" s="116" t="s">
        <v>268</v>
      </c>
      <c r="K3733" s="116">
        <v>0.19287891670165</v>
      </c>
      <c r="L3733" s="116">
        <v>3938.9767800652498</v>
      </c>
      <c r="M3733" s="116">
        <v>12.3795055496233</v>
      </c>
      <c r="N3733" s="116">
        <v>2.5070296093312701</v>
      </c>
      <c r="O3733" s="116">
        <v>2.3877456197135198</v>
      </c>
      <c r="P3733" s="116">
        <v>0.48355315518678998</v>
      </c>
      <c r="Q3733" s="116">
        <v>759.74557425197099</v>
      </c>
      <c r="R3733" s="116">
        <v>1330</v>
      </c>
      <c r="S3733" s="116" t="s">
        <v>346</v>
      </c>
      <c r="T3733" s="116">
        <v>1330</v>
      </c>
      <c r="U3733" s="116" t="s">
        <v>268</v>
      </c>
      <c r="V3733" s="116" t="s">
        <v>268</v>
      </c>
      <c r="Z3733" s="116">
        <v>0</v>
      </c>
      <c r="AA3733" s="116">
        <v>1</v>
      </c>
      <c r="AB3733" s="116">
        <v>2.3877456197135198</v>
      </c>
      <c r="AC3733" s="116">
        <v>0.48355315518678998</v>
      </c>
      <c r="AD3733" s="116">
        <v>759.74557425197099</v>
      </c>
      <c r="AF3733" s="116">
        <v>-1</v>
      </c>
      <c r="AG3733" s="116">
        <v>-1</v>
      </c>
      <c r="AH3733" s="116">
        <v>-1</v>
      </c>
      <c r="AI3733" s="116">
        <v>-1</v>
      </c>
      <c r="AJ3733" s="116">
        <v>0</v>
      </c>
      <c r="AM3733" s="116" t="s">
        <v>319</v>
      </c>
      <c r="AN3733" s="116">
        <v>-1</v>
      </c>
      <c r="AQ3733" s="116">
        <v>783</v>
      </c>
      <c r="AR3733" s="116" t="s">
        <v>352</v>
      </c>
      <c r="AS3733" s="116" t="s">
        <v>256</v>
      </c>
      <c r="AT3733" s="116" t="s">
        <v>268</v>
      </c>
      <c r="AV3733" s="116">
        <v>190.47669207436499</v>
      </c>
      <c r="AW3733" s="116">
        <v>0.61617645919999997</v>
      </c>
    </row>
    <row r="3734" spans="1:49" x14ac:dyDescent="0.25">
      <c r="A3734" s="127">
        <v>160000</v>
      </c>
      <c r="B3734" s="127">
        <v>580000</v>
      </c>
      <c r="C3734" s="127">
        <v>580000</v>
      </c>
      <c r="D3734" s="116" t="s">
        <v>314</v>
      </c>
      <c r="E3734" s="116" t="s">
        <v>315</v>
      </c>
      <c r="F3734" s="116" t="s">
        <v>316</v>
      </c>
      <c r="G3734" s="116" t="s">
        <v>317</v>
      </c>
      <c r="H3734" s="116">
        <v>0.36</v>
      </c>
      <c r="I3734" s="116">
        <v>0.57999999999999996</v>
      </c>
      <c r="J3734" s="116" t="s">
        <v>323</v>
      </c>
      <c r="K3734" s="116">
        <v>4.959206740048E-2</v>
      </c>
      <c r="L3734" s="116">
        <v>3938.9767800652498</v>
      </c>
      <c r="M3734" s="116">
        <v>12.3795055496233</v>
      </c>
      <c r="N3734" s="116">
        <v>2.5070296093312701</v>
      </c>
      <c r="O3734" s="116">
        <v>0.61392527360160998</v>
      </c>
      <c r="P3734" s="116">
        <v>0.12432878136097</v>
      </c>
      <c r="Q3734" s="116">
        <v>195.342001965945</v>
      </c>
      <c r="R3734" s="116">
        <v>1330</v>
      </c>
      <c r="S3734" s="116" t="s">
        <v>346</v>
      </c>
      <c r="T3734" s="116">
        <v>1330</v>
      </c>
      <c r="U3734" s="116" t="s">
        <v>324</v>
      </c>
      <c r="V3734" s="116" t="s">
        <v>323</v>
      </c>
      <c r="Z3734" s="116">
        <v>0</v>
      </c>
      <c r="AA3734" s="116">
        <v>1</v>
      </c>
      <c r="AB3734" s="116">
        <v>0.61392527360160998</v>
      </c>
      <c r="AC3734" s="116">
        <v>0.12432878136097</v>
      </c>
      <c r="AD3734" s="116">
        <v>195.34200196594301</v>
      </c>
      <c r="AF3734" s="116">
        <v>-1</v>
      </c>
      <c r="AG3734" s="116">
        <v>-1</v>
      </c>
      <c r="AH3734" s="116">
        <v>-1</v>
      </c>
      <c r="AI3734" s="116">
        <v>-1</v>
      </c>
      <c r="AJ3734" s="116">
        <v>0</v>
      </c>
      <c r="AM3734" s="116" t="s">
        <v>319</v>
      </c>
      <c r="AN3734" s="116">
        <v>-1</v>
      </c>
      <c r="AQ3734" s="116">
        <v>783</v>
      </c>
      <c r="AR3734" s="116" t="s">
        <v>352</v>
      </c>
      <c r="AS3734" s="116" t="s">
        <v>256</v>
      </c>
      <c r="AT3734" s="116" t="s">
        <v>268</v>
      </c>
      <c r="AV3734" s="116">
        <v>108.040874802958</v>
      </c>
      <c r="AW3734" s="116">
        <v>0.15842822540000001</v>
      </c>
    </row>
    <row r="3735" spans="1:49" x14ac:dyDescent="0.25">
      <c r="A3735" s="127">
        <v>160000</v>
      </c>
      <c r="B3735" s="127">
        <v>580000</v>
      </c>
      <c r="C3735" s="127">
        <v>580000</v>
      </c>
      <c r="D3735" s="116" t="s">
        <v>314</v>
      </c>
      <c r="E3735" s="116" t="s">
        <v>315</v>
      </c>
      <c r="F3735" s="116" t="s">
        <v>316</v>
      </c>
      <c r="G3735" s="116" t="s">
        <v>317</v>
      </c>
      <c r="H3735" s="116">
        <v>0.36</v>
      </c>
      <c r="I3735" s="116">
        <v>0.57999999999999996</v>
      </c>
      <c r="J3735" s="116" t="s">
        <v>268</v>
      </c>
      <c r="K3735" s="116">
        <v>0.26302253941763998</v>
      </c>
      <c r="L3735" s="116">
        <v>3938.9767800652498</v>
      </c>
      <c r="M3735" s="116">
        <v>12.3795055496233</v>
      </c>
      <c r="N3735" s="116">
        <v>2.5070296093312701</v>
      </c>
      <c r="O3735" s="116">
        <v>3.2560889863967799</v>
      </c>
      <c r="P3735" s="116">
        <v>0.65940529424154004</v>
      </c>
      <c r="Q3735" s="116">
        <v>1036.0396753999</v>
      </c>
      <c r="R3735" s="116">
        <v>1330</v>
      </c>
      <c r="S3735" s="116" t="s">
        <v>346</v>
      </c>
      <c r="T3735" s="116">
        <v>1330</v>
      </c>
      <c r="U3735" s="116" t="s">
        <v>268</v>
      </c>
      <c r="V3735" s="116" t="s">
        <v>268</v>
      </c>
      <c r="Z3735" s="116">
        <v>0</v>
      </c>
      <c r="AA3735" s="116">
        <v>1</v>
      </c>
      <c r="AB3735" s="116">
        <v>3.2560889863967799</v>
      </c>
      <c r="AC3735" s="116">
        <v>0.65940529424154004</v>
      </c>
      <c r="AD3735" s="116">
        <v>1036.0396753999</v>
      </c>
      <c r="AF3735" s="116">
        <v>-1</v>
      </c>
      <c r="AG3735" s="116">
        <v>-1</v>
      </c>
      <c r="AH3735" s="116">
        <v>-1</v>
      </c>
      <c r="AI3735" s="116">
        <v>-1</v>
      </c>
      <c r="AJ3735" s="116">
        <v>0</v>
      </c>
      <c r="AM3735" s="116" t="s">
        <v>319</v>
      </c>
      <c r="AN3735" s="116">
        <v>-1</v>
      </c>
      <c r="AQ3735" s="116">
        <v>783</v>
      </c>
      <c r="AR3735" s="116" t="s">
        <v>352</v>
      </c>
      <c r="AS3735" s="116" t="s">
        <v>256</v>
      </c>
      <c r="AT3735" s="116" t="s">
        <v>268</v>
      </c>
      <c r="AV3735" s="116">
        <v>134.51239745111701</v>
      </c>
      <c r="AW3735" s="116">
        <v>0.84025926630000003</v>
      </c>
    </row>
    <row r="3736" spans="1:49" x14ac:dyDescent="0.25">
      <c r="A3736" s="127">
        <v>160000</v>
      </c>
      <c r="B3736" s="127">
        <v>580000</v>
      </c>
      <c r="C3736" s="127">
        <v>580000</v>
      </c>
      <c r="D3736" s="116" t="s">
        <v>314</v>
      </c>
      <c r="E3736" s="116" t="s">
        <v>315</v>
      </c>
      <c r="F3736" s="116" t="s">
        <v>316</v>
      </c>
      <c r="G3736" s="116" t="s">
        <v>317</v>
      </c>
      <c r="H3736" s="116">
        <v>0.36</v>
      </c>
      <c r="I3736" s="116">
        <v>0.57999999999999996</v>
      </c>
      <c r="J3736" s="116" t="s">
        <v>268</v>
      </c>
      <c r="K3736" s="116">
        <v>0.11226993014812001</v>
      </c>
      <c r="L3736" s="116">
        <v>3938.9767800652498</v>
      </c>
      <c r="M3736" s="116">
        <v>12.3795055496233</v>
      </c>
      <c r="N3736" s="116">
        <v>2.5070296093312701</v>
      </c>
      <c r="O3736" s="116">
        <v>1.3898462233245401</v>
      </c>
      <c r="P3736" s="116">
        <v>0.2814640391189</v>
      </c>
      <c r="Q3736" s="116">
        <v>442.228647953012</v>
      </c>
      <c r="R3736" s="116">
        <v>1310</v>
      </c>
      <c r="S3736" s="116" t="s">
        <v>318</v>
      </c>
      <c r="T3736" s="116">
        <v>1310</v>
      </c>
      <c r="U3736" s="116" t="s">
        <v>268</v>
      </c>
      <c r="V3736" s="116" t="s">
        <v>268</v>
      </c>
      <c r="Z3736" s="116">
        <v>0</v>
      </c>
      <c r="AA3736" s="116">
        <v>1</v>
      </c>
      <c r="AB3736" s="116">
        <v>1.3898462233245401</v>
      </c>
      <c r="AC3736" s="116">
        <v>0.2814640391189</v>
      </c>
      <c r="AD3736" s="116">
        <v>442.228647953012</v>
      </c>
      <c r="AF3736" s="116">
        <v>-1</v>
      </c>
      <c r="AG3736" s="116">
        <v>-1</v>
      </c>
      <c r="AH3736" s="116">
        <v>-1</v>
      </c>
      <c r="AI3736" s="116">
        <v>-1</v>
      </c>
      <c r="AJ3736" s="116">
        <v>0</v>
      </c>
      <c r="AM3736" s="116" t="s">
        <v>319</v>
      </c>
      <c r="AN3736" s="116">
        <v>-1</v>
      </c>
      <c r="AQ3736" s="116">
        <v>783</v>
      </c>
      <c r="AR3736" s="116" t="s">
        <v>352</v>
      </c>
      <c r="AS3736" s="116" t="s">
        <v>256</v>
      </c>
      <c r="AT3736" s="116" t="s">
        <v>268</v>
      </c>
      <c r="AV3736" s="116">
        <v>134.68971530248101</v>
      </c>
      <c r="AW3736" s="116">
        <v>0.35866070389999999</v>
      </c>
    </row>
    <row r="3737" spans="1:49" x14ac:dyDescent="0.25">
      <c r="A3737" s="127">
        <v>160000</v>
      </c>
      <c r="B3737" s="127">
        <v>590000</v>
      </c>
      <c r="C3737" s="127">
        <v>590000</v>
      </c>
      <c r="D3737" s="116" t="s">
        <v>314</v>
      </c>
      <c r="E3737" s="116" t="s">
        <v>315</v>
      </c>
      <c r="F3737" s="116" t="s">
        <v>316</v>
      </c>
      <c r="G3737" s="116" t="s">
        <v>317</v>
      </c>
      <c r="H3737" s="116">
        <v>0.36</v>
      </c>
      <c r="I3737" s="116">
        <v>0.57999999999999996</v>
      </c>
      <c r="J3737" s="116" t="s">
        <v>268</v>
      </c>
      <c r="K3737" s="116">
        <v>1.0545073531730001E-2</v>
      </c>
      <c r="L3737" s="116">
        <v>3896.66323395068</v>
      </c>
      <c r="M3737" s="116">
        <v>10.751186532756799</v>
      </c>
      <c r="N3737" s="116">
        <v>1.8035762264509201</v>
      </c>
      <c r="O3737" s="116">
        <v>0.11337205254129</v>
      </c>
      <c r="P3737" s="116">
        <v>1.9018843928009999E-2</v>
      </c>
      <c r="Q3737" s="116">
        <v>41.090600330410403</v>
      </c>
      <c r="R3737" s="116">
        <v>8140</v>
      </c>
      <c r="S3737" s="116" t="s">
        <v>353</v>
      </c>
      <c r="T3737" s="116">
        <v>8140</v>
      </c>
      <c r="U3737" s="116" t="s">
        <v>268</v>
      </c>
      <c r="V3737" s="116" t="s">
        <v>268</v>
      </c>
      <c r="Z3737" s="116">
        <v>0</v>
      </c>
      <c r="AA3737" s="116">
        <v>1</v>
      </c>
      <c r="AB3737" s="116">
        <v>0.11337205254129</v>
      </c>
      <c r="AC3737" s="116">
        <v>1.9018843928009999E-2</v>
      </c>
      <c r="AD3737" s="116">
        <v>41.090600330409998</v>
      </c>
      <c r="AF3737" s="116">
        <v>-1</v>
      </c>
      <c r="AG3737" s="116">
        <v>-1</v>
      </c>
      <c r="AH3737" s="116">
        <v>-1</v>
      </c>
      <c r="AI3737" s="116">
        <v>-1</v>
      </c>
      <c r="AJ3737" s="116">
        <v>0</v>
      </c>
      <c r="AM3737" s="116" t="s">
        <v>319</v>
      </c>
      <c r="AN3737" s="116">
        <v>-1</v>
      </c>
      <c r="AQ3737" s="116">
        <v>783</v>
      </c>
      <c r="AR3737" s="116" t="s">
        <v>352</v>
      </c>
      <c r="AS3737" s="116" t="s">
        <v>256</v>
      </c>
      <c r="AT3737" s="116" t="s">
        <v>268</v>
      </c>
      <c r="AV3737" s="116">
        <v>49.567993096052497</v>
      </c>
      <c r="AW3737" s="116">
        <v>3.33257099E-2</v>
      </c>
    </row>
    <row r="3738" spans="1:49" x14ac:dyDescent="0.25">
      <c r="A3738" s="127">
        <v>160000</v>
      </c>
      <c r="B3738" s="127">
        <v>590000</v>
      </c>
      <c r="C3738" s="127">
        <v>590000</v>
      </c>
      <c r="D3738" s="116" t="s">
        <v>314</v>
      </c>
      <c r="E3738" s="116" t="s">
        <v>315</v>
      </c>
      <c r="F3738" s="116" t="s">
        <v>316</v>
      </c>
      <c r="G3738" s="116" t="s">
        <v>317</v>
      </c>
      <c r="H3738" s="116">
        <v>0.36</v>
      </c>
      <c r="I3738" s="116">
        <v>0.57999999999999996</v>
      </c>
      <c r="J3738" s="116" t="s">
        <v>323</v>
      </c>
      <c r="K3738" s="116">
        <v>0.32169557043458002</v>
      </c>
      <c r="L3738" s="116">
        <v>3896.66323395068</v>
      </c>
      <c r="M3738" s="116">
        <v>10.751186532756799</v>
      </c>
      <c r="N3738" s="116">
        <v>1.8035762264509201</v>
      </c>
      <c r="O3738" s="116">
        <v>3.4586090845038302</v>
      </c>
      <c r="P3738" s="116">
        <v>0.58020248299038002</v>
      </c>
      <c r="Q3738" s="116">
        <v>1253.5393018372299</v>
      </c>
      <c r="R3738" s="116">
        <v>8140</v>
      </c>
      <c r="S3738" s="116" t="s">
        <v>353</v>
      </c>
      <c r="T3738" s="116">
        <v>8140</v>
      </c>
      <c r="U3738" s="116" t="s">
        <v>324</v>
      </c>
      <c r="V3738" s="116" t="s">
        <v>323</v>
      </c>
      <c r="Z3738" s="116">
        <v>0</v>
      </c>
      <c r="AA3738" s="116">
        <v>1</v>
      </c>
      <c r="AB3738" s="116">
        <v>3.4586090845038302</v>
      </c>
      <c r="AC3738" s="116">
        <v>0.58020248299038002</v>
      </c>
      <c r="AD3738" s="116">
        <v>1253.5393018372299</v>
      </c>
      <c r="AF3738" s="116">
        <v>-1</v>
      </c>
      <c r="AG3738" s="116">
        <v>-1</v>
      </c>
      <c r="AH3738" s="116">
        <v>-1</v>
      </c>
      <c r="AI3738" s="116">
        <v>-1</v>
      </c>
      <c r="AJ3738" s="116">
        <v>0</v>
      </c>
      <c r="AM3738" s="116" t="s">
        <v>319</v>
      </c>
      <c r="AN3738" s="116">
        <v>-1</v>
      </c>
      <c r="AQ3738" s="116">
        <v>783</v>
      </c>
      <c r="AR3738" s="116" t="s">
        <v>352</v>
      </c>
      <c r="AS3738" s="116" t="s">
        <v>256</v>
      </c>
      <c r="AT3738" s="116" t="s">
        <v>268</v>
      </c>
      <c r="AV3738" s="116">
        <v>157.51310130159601</v>
      </c>
      <c r="AW3738" s="116">
        <v>1.0166579900999999</v>
      </c>
    </row>
    <row r="3739" spans="1:49" x14ac:dyDescent="0.25">
      <c r="A3739" s="127">
        <v>160000</v>
      </c>
      <c r="B3739" s="127">
        <v>590000</v>
      </c>
      <c r="C3739" s="127">
        <v>590000</v>
      </c>
      <c r="D3739" s="116" t="s">
        <v>314</v>
      </c>
      <c r="E3739" s="116" t="s">
        <v>315</v>
      </c>
      <c r="F3739" s="116" t="s">
        <v>316</v>
      </c>
      <c r="G3739" s="116" t="s">
        <v>317</v>
      </c>
      <c r="H3739" s="116">
        <v>0.36</v>
      </c>
      <c r="I3739" s="116">
        <v>0.57999999999999996</v>
      </c>
      <c r="J3739" s="116" t="s">
        <v>268</v>
      </c>
      <c r="K3739" s="116">
        <v>4.833659750081E-2</v>
      </c>
      <c r="L3739" s="116">
        <v>3896.66323395068</v>
      </c>
      <c r="M3739" s="116">
        <v>10.751186532756799</v>
      </c>
      <c r="N3739" s="116">
        <v>1.8035762264509201</v>
      </c>
      <c r="O3739" s="116">
        <v>0.51967577609000004</v>
      </c>
      <c r="P3739" s="116">
        <v>8.7178738119989996E-2</v>
      </c>
      <c r="Q3739" s="116">
        <v>188.35144233568201</v>
      </c>
      <c r="R3739" s="116">
        <v>1310</v>
      </c>
      <c r="S3739" s="116" t="s">
        <v>318</v>
      </c>
      <c r="T3739" s="116">
        <v>1310</v>
      </c>
      <c r="U3739" s="116" t="s">
        <v>268</v>
      </c>
      <c r="V3739" s="116" t="s">
        <v>268</v>
      </c>
      <c r="Z3739" s="116">
        <v>0</v>
      </c>
      <c r="AA3739" s="116">
        <v>1</v>
      </c>
      <c r="AB3739" s="116">
        <v>0.51967577609000004</v>
      </c>
      <c r="AC3739" s="116">
        <v>8.7178738119989996E-2</v>
      </c>
      <c r="AD3739" s="116">
        <v>188.35144233568201</v>
      </c>
      <c r="AF3739" s="116">
        <v>-1</v>
      </c>
      <c r="AG3739" s="116">
        <v>-1</v>
      </c>
      <c r="AH3739" s="116">
        <v>-1</v>
      </c>
      <c r="AI3739" s="116">
        <v>-1</v>
      </c>
      <c r="AJ3739" s="116">
        <v>0</v>
      </c>
      <c r="AM3739" s="116" t="s">
        <v>319</v>
      </c>
      <c r="AN3739" s="116">
        <v>-1</v>
      </c>
      <c r="AQ3739" s="116">
        <v>783</v>
      </c>
      <c r="AR3739" s="116" t="s">
        <v>352</v>
      </c>
      <c r="AS3739" s="116" t="s">
        <v>256</v>
      </c>
      <c r="AT3739" s="116" t="s">
        <v>268</v>
      </c>
      <c r="AV3739" s="116">
        <v>63.429369724573299</v>
      </c>
      <c r="AW3739" s="116">
        <v>0.1527586718</v>
      </c>
    </row>
    <row r="3740" spans="1:49" x14ac:dyDescent="0.25">
      <c r="A3740" s="127">
        <v>160000</v>
      </c>
      <c r="B3740" s="127">
        <v>590000</v>
      </c>
      <c r="C3740" s="127">
        <v>590000</v>
      </c>
      <c r="D3740" s="116" t="s">
        <v>314</v>
      </c>
      <c r="E3740" s="116" t="s">
        <v>315</v>
      </c>
      <c r="F3740" s="116" t="s">
        <v>316</v>
      </c>
      <c r="G3740" s="116" t="s">
        <v>317</v>
      </c>
      <c r="H3740" s="116">
        <v>0.36</v>
      </c>
      <c r="I3740" s="116">
        <v>0.57999999999999996</v>
      </c>
      <c r="J3740" s="116" t="s">
        <v>323</v>
      </c>
      <c r="K3740" s="116">
        <v>2.3289652234299999E-3</v>
      </c>
      <c r="L3740" s="116">
        <v>3896.66323395068</v>
      </c>
      <c r="M3740" s="116">
        <v>10.751186532756799</v>
      </c>
      <c r="N3740" s="116">
        <v>1.8035762264509201</v>
      </c>
      <c r="O3740" s="116">
        <v>2.5039139545470001E-2</v>
      </c>
      <c r="P3740" s="116">
        <v>4.2004663092200002E-3</v>
      </c>
      <c r="Q3740" s="116">
        <v>9.0751931593166901</v>
      </c>
      <c r="R3740" s="116">
        <v>1310</v>
      </c>
      <c r="S3740" s="116" t="s">
        <v>318</v>
      </c>
      <c r="T3740" s="116">
        <v>1310</v>
      </c>
      <c r="U3740" s="116" t="s">
        <v>324</v>
      </c>
      <c r="V3740" s="116" t="s">
        <v>323</v>
      </c>
      <c r="Z3740" s="116">
        <v>0</v>
      </c>
      <c r="AA3740" s="116">
        <v>1</v>
      </c>
      <c r="AB3740" s="116">
        <v>2.5039139545470001E-2</v>
      </c>
      <c r="AC3740" s="116">
        <v>4.2004663092200002E-3</v>
      </c>
      <c r="AD3740" s="116">
        <v>9.0751931593180206</v>
      </c>
      <c r="AF3740" s="116">
        <v>-1</v>
      </c>
      <c r="AG3740" s="116">
        <v>-1</v>
      </c>
      <c r="AH3740" s="116">
        <v>-1</v>
      </c>
      <c r="AI3740" s="116">
        <v>-1</v>
      </c>
      <c r="AJ3740" s="116">
        <v>0</v>
      </c>
      <c r="AM3740" s="116" t="s">
        <v>319</v>
      </c>
      <c r="AN3740" s="116">
        <v>-1</v>
      </c>
      <c r="AQ3740" s="116">
        <v>783</v>
      </c>
      <c r="AR3740" s="116" t="s">
        <v>352</v>
      </c>
      <c r="AS3740" s="116" t="s">
        <v>256</v>
      </c>
      <c r="AT3740" s="116" t="s">
        <v>268</v>
      </c>
      <c r="AV3740" s="116">
        <v>18.8079498456345</v>
      </c>
      <c r="AW3740" s="116">
        <v>7.3602540000000001E-3</v>
      </c>
    </row>
    <row r="3741" spans="1:49" x14ac:dyDescent="0.25">
      <c r="A3741" s="127">
        <v>160000</v>
      </c>
      <c r="B3741" s="127">
        <v>590000</v>
      </c>
      <c r="C3741" s="127">
        <v>590000</v>
      </c>
      <c r="D3741" s="116" t="s">
        <v>314</v>
      </c>
      <c r="E3741" s="116" t="s">
        <v>315</v>
      </c>
      <c r="F3741" s="116" t="s">
        <v>316</v>
      </c>
      <c r="G3741" s="116" t="s">
        <v>317</v>
      </c>
      <c r="H3741" s="116">
        <v>0.36</v>
      </c>
      <c r="I3741" s="116">
        <v>0.57999999999999996</v>
      </c>
      <c r="J3741" s="116" t="s">
        <v>268</v>
      </c>
      <c r="K3741" s="116">
        <v>0.12797806395166</v>
      </c>
      <c r="L3741" s="116">
        <v>3896.66323395068</v>
      </c>
      <c r="M3741" s="116">
        <v>10.751186532756799</v>
      </c>
      <c r="N3741" s="116">
        <v>1.8035762264509201</v>
      </c>
      <c r="O3741" s="116">
        <v>1.37591603764541</v>
      </c>
      <c r="P3741" s="116">
        <v>0.23081819365042999</v>
      </c>
      <c r="Q3741" s="116">
        <v>498.68741655263398</v>
      </c>
      <c r="R3741" s="116">
        <v>1310</v>
      </c>
      <c r="S3741" s="116" t="s">
        <v>318</v>
      </c>
      <c r="T3741" s="116">
        <v>1310</v>
      </c>
      <c r="U3741" s="116" t="s">
        <v>268</v>
      </c>
      <c r="V3741" s="116" t="s">
        <v>268</v>
      </c>
      <c r="Z3741" s="116">
        <v>0</v>
      </c>
      <c r="AA3741" s="116">
        <v>1</v>
      </c>
      <c r="AB3741" s="116">
        <v>1.37591603764541</v>
      </c>
      <c r="AC3741" s="116">
        <v>0.23081819365042999</v>
      </c>
      <c r="AD3741" s="116">
        <v>498.68741655263398</v>
      </c>
      <c r="AF3741" s="116">
        <v>-1</v>
      </c>
      <c r="AG3741" s="116">
        <v>-1</v>
      </c>
      <c r="AH3741" s="116">
        <v>-1</v>
      </c>
      <c r="AI3741" s="116">
        <v>-1</v>
      </c>
      <c r="AJ3741" s="116">
        <v>0</v>
      </c>
      <c r="AM3741" s="116" t="s">
        <v>319</v>
      </c>
      <c r="AN3741" s="116">
        <v>-1</v>
      </c>
      <c r="AQ3741" s="116">
        <v>783</v>
      </c>
      <c r="AR3741" s="116" t="s">
        <v>352</v>
      </c>
      <c r="AS3741" s="116" t="s">
        <v>256</v>
      </c>
      <c r="AT3741" s="116" t="s">
        <v>268</v>
      </c>
      <c r="AV3741" s="116">
        <v>91.060875815396003</v>
      </c>
      <c r="AW3741" s="116">
        <v>0.40445045950000003</v>
      </c>
    </row>
    <row r="3742" spans="1:49" x14ac:dyDescent="0.25">
      <c r="A3742" s="127">
        <v>160000</v>
      </c>
      <c r="B3742" s="127">
        <v>590000</v>
      </c>
      <c r="C3742" s="127">
        <v>590000</v>
      </c>
      <c r="D3742" s="116" t="s">
        <v>314</v>
      </c>
      <c r="E3742" s="116" t="s">
        <v>315</v>
      </c>
      <c r="F3742" s="116" t="s">
        <v>316</v>
      </c>
      <c r="G3742" s="116" t="s">
        <v>317</v>
      </c>
      <c r="H3742" s="116">
        <v>0.36</v>
      </c>
      <c r="I3742" s="116">
        <v>0.57999999999999996</v>
      </c>
      <c r="J3742" s="116" t="s">
        <v>323</v>
      </c>
      <c r="K3742" s="116">
        <v>6.7790059080000007E-5</v>
      </c>
      <c r="L3742" s="116">
        <v>3896.66323395068</v>
      </c>
      <c r="M3742" s="116">
        <v>10.751186532756799</v>
      </c>
      <c r="N3742" s="116">
        <v>1.8035762264509201</v>
      </c>
      <c r="O3742" s="116">
        <v>7.2882357024999997E-4</v>
      </c>
      <c r="P3742" s="116">
        <v>1.2226453894999999E-4</v>
      </c>
      <c r="Q3742" s="116">
        <v>0.26415503085217001</v>
      </c>
      <c r="R3742" s="116">
        <v>1310</v>
      </c>
      <c r="S3742" s="116" t="s">
        <v>318</v>
      </c>
      <c r="T3742" s="116">
        <v>1310</v>
      </c>
      <c r="U3742" s="116" t="s">
        <v>324</v>
      </c>
      <c r="V3742" s="116" t="s">
        <v>323</v>
      </c>
      <c r="Z3742" s="116">
        <v>0</v>
      </c>
      <c r="AA3742" s="116">
        <v>1</v>
      </c>
      <c r="AB3742" s="116">
        <v>7.2882357024999997E-4</v>
      </c>
      <c r="AC3742" s="116">
        <v>1.2226453894999999E-4</v>
      </c>
      <c r="AD3742" s="116">
        <v>0.26415503085339997</v>
      </c>
      <c r="AF3742" s="116">
        <v>-1</v>
      </c>
      <c r="AG3742" s="116">
        <v>-1</v>
      </c>
      <c r="AH3742" s="116">
        <v>-1</v>
      </c>
      <c r="AI3742" s="116">
        <v>-1</v>
      </c>
      <c r="AJ3742" s="116">
        <v>0</v>
      </c>
      <c r="AM3742" s="116" t="s">
        <v>319</v>
      </c>
      <c r="AN3742" s="116">
        <v>-1</v>
      </c>
      <c r="AQ3742" s="116">
        <v>783</v>
      </c>
      <c r="AR3742" s="116" t="s">
        <v>352</v>
      </c>
      <c r="AS3742" s="116" t="s">
        <v>256</v>
      </c>
      <c r="AT3742" s="116" t="s">
        <v>268</v>
      </c>
      <c r="AV3742" s="116">
        <v>2.8732302021589802</v>
      </c>
      <c r="AW3742" s="116">
        <v>2.1423770000000001E-4</v>
      </c>
    </row>
    <row r="3743" spans="1:49" x14ac:dyDescent="0.25">
      <c r="A3743" s="127">
        <v>160000</v>
      </c>
      <c r="B3743" s="127">
        <v>590000</v>
      </c>
      <c r="C3743" s="127">
        <v>590000</v>
      </c>
      <c r="D3743" s="116" t="s">
        <v>314</v>
      </c>
      <c r="E3743" s="116" t="s">
        <v>315</v>
      </c>
      <c r="F3743" s="116" t="s">
        <v>316</v>
      </c>
      <c r="G3743" s="116" t="s">
        <v>317</v>
      </c>
      <c r="H3743" s="116">
        <v>0.36</v>
      </c>
      <c r="I3743" s="116">
        <v>0.57999999999999996</v>
      </c>
      <c r="J3743" s="116" t="s">
        <v>268</v>
      </c>
      <c r="K3743" s="116">
        <v>0.10112519161163</v>
      </c>
      <c r="L3743" s="116">
        <v>3896.66323395068</v>
      </c>
      <c r="M3743" s="116">
        <v>10.751186532756799</v>
      </c>
      <c r="N3743" s="116">
        <v>1.8035762264509201</v>
      </c>
      <c r="O3743" s="116">
        <v>1.08721579817741</v>
      </c>
      <c r="P3743" s="116">
        <v>0.18238699148602999</v>
      </c>
      <c r="Q3743" s="116">
        <v>394.050816179256</v>
      </c>
      <c r="R3743" s="116">
        <v>1310</v>
      </c>
      <c r="S3743" s="116" t="s">
        <v>318</v>
      </c>
      <c r="T3743" s="116">
        <v>1310</v>
      </c>
      <c r="U3743" s="116" t="s">
        <v>268</v>
      </c>
      <c r="V3743" s="116" t="s">
        <v>268</v>
      </c>
      <c r="Z3743" s="116">
        <v>0</v>
      </c>
      <c r="AA3743" s="116">
        <v>1</v>
      </c>
      <c r="AB3743" s="116">
        <v>1.08721579817741</v>
      </c>
      <c r="AC3743" s="116">
        <v>0.18238699148602999</v>
      </c>
      <c r="AD3743" s="116">
        <v>394.050816179256</v>
      </c>
      <c r="AF3743" s="116">
        <v>-1</v>
      </c>
      <c r="AG3743" s="116">
        <v>-1</v>
      </c>
      <c r="AH3743" s="116">
        <v>-1</v>
      </c>
      <c r="AI3743" s="116">
        <v>-1</v>
      </c>
      <c r="AJ3743" s="116">
        <v>0</v>
      </c>
      <c r="AM3743" s="116" t="s">
        <v>319</v>
      </c>
      <c r="AN3743" s="116">
        <v>-1</v>
      </c>
      <c r="AQ3743" s="116">
        <v>783</v>
      </c>
      <c r="AR3743" s="116" t="s">
        <v>352</v>
      </c>
      <c r="AS3743" s="116" t="s">
        <v>256</v>
      </c>
      <c r="AT3743" s="116" t="s">
        <v>268</v>
      </c>
      <c r="AV3743" s="116">
        <v>81.286782151419303</v>
      </c>
      <c r="AW3743" s="116">
        <v>0.31958703659999999</v>
      </c>
    </row>
    <row r="3744" spans="1:49" x14ac:dyDescent="0.25">
      <c r="A3744" s="127">
        <v>160000</v>
      </c>
      <c r="B3744" s="127">
        <v>590000</v>
      </c>
      <c r="C3744" s="127">
        <v>590000</v>
      </c>
      <c r="D3744" s="116" t="s">
        <v>314</v>
      </c>
      <c r="E3744" s="116" t="s">
        <v>315</v>
      </c>
      <c r="F3744" s="116" t="s">
        <v>316</v>
      </c>
      <c r="G3744" s="116" t="s">
        <v>317</v>
      </c>
      <c r="H3744" s="116">
        <v>0.36</v>
      </c>
      <c r="I3744" s="116">
        <v>0.57999999999999996</v>
      </c>
      <c r="J3744" s="116" t="s">
        <v>323</v>
      </c>
      <c r="K3744" s="116">
        <v>5.6862012859300003E-3</v>
      </c>
      <c r="L3744" s="116">
        <v>3896.66323395068</v>
      </c>
      <c r="M3744" s="116">
        <v>10.751186532756799</v>
      </c>
      <c r="N3744" s="116">
        <v>1.8035762264509201</v>
      </c>
      <c r="O3744" s="116">
        <v>6.1133410687839999E-2</v>
      </c>
      <c r="P3744" s="116">
        <v>1.0255497458120001E-2</v>
      </c>
      <c r="Q3744" s="116">
        <v>22.157211491730401</v>
      </c>
      <c r="R3744" s="116">
        <v>1310</v>
      </c>
      <c r="S3744" s="116" t="s">
        <v>318</v>
      </c>
      <c r="T3744" s="116">
        <v>1310</v>
      </c>
      <c r="U3744" s="116" t="s">
        <v>324</v>
      </c>
      <c r="V3744" s="116" t="s">
        <v>323</v>
      </c>
      <c r="Z3744" s="116">
        <v>0</v>
      </c>
      <c r="AA3744" s="116">
        <v>1</v>
      </c>
      <c r="AB3744" s="116">
        <v>6.1133410687839999E-2</v>
      </c>
      <c r="AC3744" s="116">
        <v>1.0255497458120001E-2</v>
      </c>
      <c r="AD3744" s="116">
        <v>22.1572114917292</v>
      </c>
      <c r="AF3744" s="116">
        <v>-1</v>
      </c>
      <c r="AG3744" s="116">
        <v>-1</v>
      </c>
      <c r="AH3744" s="116">
        <v>-1</v>
      </c>
      <c r="AI3744" s="116">
        <v>-1</v>
      </c>
      <c r="AJ3744" s="116">
        <v>0</v>
      </c>
      <c r="AM3744" s="116" t="s">
        <v>319</v>
      </c>
      <c r="AN3744" s="116">
        <v>-1</v>
      </c>
      <c r="AQ3744" s="116">
        <v>783</v>
      </c>
      <c r="AR3744" s="116" t="s">
        <v>352</v>
      </c>
      <c r="AS3744" s="116" t="s">
        <v>256</v>
      </c>
      <c r="AT3744" s="116" t="s">
        <v>268</v>
      </c>
      <c r="AV3744" s="116">
        <v>39.671864618205397</v>
      </c>
      <c r="AW3744" s="116">
        <v>1.7970163399999999E-2</v>
      </c>
    </row>
    <row r="3745" spans="1:49" x14ac:dyDescent="0.25">
      <c r="A3745" s="127">
        <v>160000</v>
      </c>
      <c r="B3745" s="127">
        <v>590000</v>
      </c>
      <c r="C3745" s="127">
        <v>590000</v>
      </c>
      <c r="D3745" s="116" t="s">
        <v>314</v>
      </c>
      <c r="E3745" s="116" t="s">
        <v>315</v>
      </c>
      <c r="F3745" s="116" t="s">
        <v>316</v>
      </c>
      <c r="G3745" s="116" t="s">
        <v>317</v>
      </c>
      <c r="H3745" s="116">
        <v>0.36</v>
      </c>
      <c r="I3745" s="116">
        <v>0.57999999999999996</v>
      </c>
      <c r="J3745" s="116" t="s">
        <v>268</v>
      </c>
      <c r="K3745" s="116">
        <v>0.2029525738213</v>
      </c>
      <c r="L3745" s="116">
        <v>3938.9767803587301</v>
      </c>
      <c r="M3745" s="116">
        <v>12.3795055505457</v>
      </c>
      <c r="N3745" s="116">
        <v>2.5070296095180602</v>
      </c>
      <c r="O3745" s="116">
        <v>2.5124525141183902</v>
      </c>
      <c r="P3745" s="116">
        <v>0.50880811189790998</v>
      </c>
      <c r="Q3745" s="116">
        <v>799.42547579616598</v>
      </c>
      <c r="R3745" s="116">
        <v>1330</v>
      </c>
      <c r="S3745" s="116" t="s">
        <v>346</v>
      </c>
      <c r="T3745" s="116">
        <v>1330</v>
      </c>
      <c r="U3745" s="116" t="s">
        <v>268</v>
      </c>
      <c r="V3745" s="116" t="s">
        <v>268</v>
      </c>
      <c r="Z3745" s="116">
        <v>0</v>
      </c>
      <c r="AA3745" s="116">
        <v>1</v>
      </c>
      <c r="AB3745" s="116">
        <v>2.5124525141183902</v>
      </c>
      <c r="AC3745" s="116">
        <v>0.50880811189790998</v>
      </c>
      <c r="AD3745" s="116">
        <v>799.42547579616598</v>
      </c>
      <c r="AF3745" s="116">
        <v>-1</v>
      </c>
      <c r="AG3745" s="116">
        <v>-1</v>
      </c>
      <c r="AH3745" s="116">
        <v>-1</v>
      </c>
      <c r="AI3745" s="116">
        <v>-1</v>
      </c>
      <c r="AJ3745" s="116">
        <v>0</v>
      </c>
      <c r="AM3745" s="116" t="s">
        <v>319</v>
      </c>
      <c r="AN3745" s="116">
        <v>-1</v>
      </c>
      <c r="AQ3745" s="116">
        <v>783</v>
      </c>
      <c r="AR3745" s="116" t="s">
        <v>352</v>
      </c>
      <c r="AS3745" s="116" t="s">
        <v>256</v>
      </c>
      <c r="AT3745" s="116" t="s">
        <v>268</v>
      </c>
      <c r="AV3745" s="116">
        <v>132.86388346571999</v>
      </c>
      <c r="AW3745" s="116">
        <v>0.64835805010000003</v>
      </c>
    </row>
    <row r="3746" spans="1:49" x14ac:dyDescent="0.25">
      <c r="A3746" s="127">
        <v>160000</v>
      </c>
      <c r="B3746" s="127">
        <v>590000</v>
      </c>
      <c r="C3746" s="127">
        <v>590000</v>
      </c>
      <c r="D3746" s="116" t="s">
        <v>314</v>
      </c>
      <c r="E3746" s="116" t="s">
        <v>315</v>
      </c>
      <c r="F3746" s="116" t="s">
        <v>316</v>
      </c>
      <c r="G3746" s="116" t="s">
        <v>317</v>
      </c>
      <c r="H3746" s="116">
        <v>0.36</v>
      </c>
      <c r="I3746" s="116">
        <v>0.57999999999999996</v>
      </c>
      <c r="J3746" s="116" t="s">
        <v>268</v>
      </c>
      <c r="K3746" s="116">
        <v>6.3401716688629997E-2</v>
      </c>
      <c r="L3746" s="116">
        <v>3938.9767803587301</v>
      </c>
      <c r="M3746" s="116">
        <v>12.3795055505457</v>
      </c>
      <c r="N3746" s="116">
        <v>2.5070296095180602</v>
      </c>
      <c r="O3746" s="116">
        <v>0.78488190366101995</v>
      </c>
      <c r="P3746" s="116">
        <v>0.15894998103267</v>
      </c>
      <c r="Q3746" s="116">
        <v>249.73788987139599</v>
      </c>
      <c r="R3746" s="116">
        <v>1330</v>
      </c>
      <c r="S3746" s="116" t="s">
        <v>346</v>
      </c>
      <c r="T3746" s="116">
        <v>1330</v>
      </c>
      <c r="U3746" s="116" t="s">
        <v>268</v>
      </c>
      <c r="V3746" s="116" t="s">
        <v>268</v>
      </c>
      <c r="Z3746" s="116">
        <v>0</v>
      </c>
      <c r="AA3746" s="116">
        <v>1</v>
      </c>
      <c r="AB3746" s="116">
        <v>0.78488190366101995</v>
      </c>
      <c r="AC3746" s="116">
        <v>0.15894998103267</v>
      </c>
      <c r="AD3746" s="116">
        <v>249.737889871395</v>
      </c>
      <c r="AF3746" s="116">
        <v>-1</v>
      </c>
      <c r="AG3746" s="116">
        <v>-1</v>
      </c>
      <c r="AH3746" s="116">
        <v>-1</v>
      </c>
      <c r="AI3746" s="116">
        <v>-1</v>
      </c>
      <c r="AJ3746" s="116">
        <v>0</v>
      </c>
      <c r="AM3746" s="116" t="s">
        <v>319</v>
      </c>
      <c r="AN3746" s="116">
        <v>-1</v>
      </c>
      <c r="AQ3746" s="116">
        <v>783</v>
      </c>
      <c r="AR3746" s="116" t="s">
        <v>352</v>
      </c>
      <c r="AS3746" s="116" t="s">
        <v>256</v>
      </c>
      <c r="AT3746" s="116" t="s">
        <v>268</v>
      </c>
      <c r="AV3746" s="116">
        <v>64.111127852674997</v>
      </c>
      <c r="AW3746" s="116">
        <v>0.2025449228</v>
      </c>
    </row>
    <row r="3747" spans="1:49" x14ac:dyDescent="0.25">
      <c r="A3747" s="127">
        <v>160000</v>
      </c>
      <c r="B3747" s="127">
        <v>590000</v>
      </c>
      <c r="C3747" s="127">
        <v>590000</v>
      </c>
      <c r="D3747" s="116" t="s">
        <v>314</v>
      </c>
      <c r="E3747" s="116" t="s">
        <v>315</v>
      </c>
      <c r="F3747" s="116" t="s">
        <v>316</v>
      </c>
      <c r="G3747" s="116" t="s">
        <v>317</v>
      </c>
      <c r="H3747" s="116">
        <v>0.36</v>
      </c>
      <c r="I3747" s="116">
        <v>0.57999999999999996</v>
      </c>
      <c r="J3747" s="116" t="s">
        <v>268</v>
      </c>
      <c r="K3747" s="116">
        <v>9.2329975940509998E-2</v>
      </c>
      <c r="L3747" s="116">
        <v>3938.9767803587301</v>
      </c>
      <c r="M3747" s="116">
        <v>12.3795055505457</v>
      </c>
      <c r="N3747" s="116">
        <v>2.5070296095180602</v>
      </c>
      <c r="O3747" s="116">
        <v>1.1429994496373901</v>
      </c>
      <c r="P3747" s="116">
        <v>0.23147398352896001</v>
      </c>
      <c r="Q3747" s="116">
        <v>363.68563136078001</v>
      </c>
      <c r="R3747" s="116">
        <v>1310</v>
      </c>
      <c r="S3747" s="116" t="s">
        <v>318</v>
      </c>
      <c r="T3747" s="116">
        <v>1310</v>
      </c>
      <c r="U3747" s="116" t="s">
        <v>268</v>
      </c>
      <c r="V3747" s="116" t="s">
        <v>268</v>
      </c>
      <c r="Z3747" s="116">
        <v>0</v>
      </c>
      <c r="AA3747" s="116">
        <v>1</v>
      </c>
      <c r="AB3747" s="116">
        <v>1.1429994496373901</v>
      </c>
      <c r="AC3747" s="116">
        <v>0.23147398352896001</v>
      </c>
      <c r="AD3747" s="116">
        <v>363.68563136077898</v>
      </c>
      <c r="AF3747" s="116">
        <v>-1</v>
      </c>
      <c r="AG3747" s="116">
        <v>-1</v>
      </c>
      <c r="AH3747" s="116">
        <v>-1</v>
      </c>
      <c r="AI3747" s="116">
        <v>-1</v>
      </c>
      <c r="AJ3747" s="116">
        <v>0</v>
      </c>
      <c r="AM3747" s="116" t="s">
        <v>319</v>
      </c>
      <c r="AN3747" s="116">
        <v>-1</v>
      </c>
      <c r="AQ3747" s="116">
        <v>783</v>
      </c>
      <c r="AR3747" s="116" t="s">
        <v>352</v>
      </c>
      <c r="AS3747" s="116" t="s">
        <v>256</v>
      </c>
      <c r="AT3747" s="116" t="s">
        <v>268</v>
      </c>
      <c r="AV3747" s="116">
        <v>77.488137871324696</v>
      </c>
      <c r="AW3747" s="116">
        <v>0.29495996060000002</v>
      </c>
    </row>
    <row r="3748" spans="1:49" x14ac:dyDescent="0.25">
      <c r="A3748" s="127">
        <v>160000</v>
      </c>
      <c r="B3748" s="127">
        <v>590000</v>
      </c>
      <c r="C3748" s="127">
        <v>590000</v>
      </c>
      <c r="D3748" s="116" t="s">
        <v>314</v>
      </c>
      <c r="E3748" s="116" t="s">
        <v>315</v>
      </c>
      <c r="F3748" s="116" t="s">
        <v>316</v>
      </c>
      <c r="G3748" s="116" t="s">
        <v>317</v>
      </c>
      <c r="H3748" s="116">
        <v>0.36</v>
      </c>
      <c r="I3748" s="116">
        <v>0.57999999999999996</v>
      </c>
      <c r="J3748" s="116" t="s">
        <v>268</v>
      </c>
      <c r="K3748" s="116">
        <v>0.10374423999716</v>
      </c>
      <c r="L3748" s="116">
        <v>3938.9767803587301</v>
      </c>
      <c r="M3748" s="116">
        <v>12.3795055505457</v>
      </c>
      <c r="N3748" s="116">
        <v>2.5070296095180602</v>
      </c>
      <c r="O3748" s="116">
        <v>1.28430239488208</v>
      </c>
      <c r="P3748" s="116">
        <v>0.26008988148984002</v>
      </c>
      <c r="Q3748" s="116">
        <v>408.64615244480802</v>
      </c>
      <c r="R3748" s="116">
        <v>1330</v>
      </c>
      <c r="S3748" s="116" t="s">
        <v>346</v>
      </c>
      <c r="T3748" s="116">
        <v>1330</v>
      </c>
      <c r="U3748" s="116" t="s">
        <v>268</v>
      </c>
      <c r="V3748" s="116" t="s">
        <v>268</v>
      </c>
      <c r="Z3748" s="116">
        <v>0</v>
      </c>
      <c r="AA3748" s="116">
        <v>1</v>
      </c>
      <c r="AB3748" s="116">
        <v>1.28430239488208</v>
      </c>
      <c r="AC3748" s="116">
        <v>0.26008988148984002</v>
      </c>
      <c r="AD3748" s="116">
        <v>408.64615244480802</v>
      </c>
      <c r="AF3748" s="116">
        <v>-1</v>
      </c>
      <c r="AG3748" s="116">
        <v>-1</v>
      </c>
      <c r="AH3748" s="116">
        <v>-1</v>
      </c>
      <c r="AI3748" s="116">
        <v>-1</v>
      </c>
      <c r="AJ3748" s="116">
        <v>0</v>
      </c>
      <c r="AM3748" s="116" t="s">
        <v>319</v>
      </c>
      <c r="AN3748" s="116">
        <v>-1</v>
      </c>
      <c r="AQ3748" s="116">
        <v>783</v>
      </c>
      <c r="AR3748" s="116" t="s">
        <v>352</v>
      </c>
      <c r="AS3748" s="116" t="s">
        <v>256</v>
      </c>
      <c r="AT3748" s="116" t="s">
        <v>268</v>
      </c>
      <c r="AV3748" s="116">
        <v>85.715442004884594</v>
      </c>
      <c r="AW3748" s="116">
        <v>0.33142429229999998</v>
      </c>
    </row>
    <row r="3749" spans="1:49" x14ac:dyDescent="0.25">
      <c r="A3749" s="127">
        <v>160000</v>
      </c>
      <c r="B3749" s="127">
        <v>590000</v>
      </c>
      <c r="C3749" s="127">
        <v>590000</v>
      </c>
      <c r="D3749" s="116" t="s">
        <v>314</v>
      </c>
      <c r="E3749" s="116" t="s">
        <v>315</v>
      </c>
      <c r="F3749" s="116" t="s">
        <v>316</v>
      </c>
      <c r="G3749" s="116" t="s">
        <v>317</v>
      </c>
      <c r="H3749" s="116">
        <v>0.36</v>
      </c>
      <c r="I3749" s="116">
        <v>0.57999999999999996</v>
      </c>
      <c r="J3749" s="116" t="s">
        <v>268</v>
      </c>
      <c r="K3749" s="116">
        <v>0.13420801271572999</v>
      </c>
      <c r="L3749" s="116">
        <v>3938.9767803587301</v>
      </c>
      <c r="M3749" s="116">
        <v>12.3795055505457</v>
      </c>
      <c r="N3749" s="116">
        <v>2.5070296095180602</v>
      </c>
      <c r="O3749" s="116">
        <v>1.6614288383421201</v>
      </c>
      <c r="P3749" s="116">
        <v>0.33646346171290997</v>
      </c>
      <c r="Q3749" s="116">
        <v>528.64224582536099</v>
      </c>
      <c r="R3749" s="116">
        <v>1310</v>
      </c>
      <c r="S3749" s="116" t="s">
        <v>318</v>
      </c>
      <c r="T3749" s="116">
        <v>1310</v>
      </c>
      <c r="U3749" s="116" t="s">
        <v>268</v>
      </c>
      <c r="V3749" s="116" t="s">
        <v>268</v>
      </c>
      <c r="Z3749" s="116">
        <v>0</v>
      </c>
      <c r="AA3749" s="116">
        <v>1</v>
      </c>
      <c r="AB3749" s="116">
        <v>1.6614288383421201</v>
      </c>
      <c r="AC3749" s="116">
        <v>0.33646346171290997</v>
      </c>
      <c r="AD3749" s="116">
        <v>528.64224582536099</v>
      </c>
      <c r="AF3749" s="116">
        <v>-1</v>
      </c>
      <c r="AG3749" s="116">
        <v>-1</v>
      </c>
      <c r="AH3749" s="116">
        <v>-1</v>
      </c>
      <c r="AI3749" s="116">
        <v>-1</v>
      </c>
      <c r="AJ3749" s="116">
        <v>0</v>
      </c>
      <c r="AM3749" s="116" t="s">
        <v>319</v>
      </c>
      <c r="AN3749" s="116">
        <v>-1</v>
      </c>
      <c r="AQ3749" s="116">
        <v>783</v>
      </c>
      <c r="AR3749" s="116" t="s">
        <v>352</v>
      </c>
      <c r="AS3749" s="116" t="s">
        <v>256</v>
      </c>
      <c r="AT3749" s="116" t="s">
        <v>268</v>
      </c>
      <c r="AV3749" s="116">
        <v>95.735382293460106</v>
      </c>
      <c r="AW3749" s="116">
        <v>0.42874472489999998</v>
      </c>
    </row>
    <row r="3750" spans="1:49" x14ac:dyDescent="0.25">
      <c r="A3750" s="127">
        <v>160000</v>
      </c>
      <c r="B3750" s="127">
        <v>590000</v>
      </c>
      <c r="C3750" s="127">
        <v>590000</v>
      </c>
      <c r="D3750" s="116" t="s">
        <v>314</v>
      </c>
      <c r="E3750" s="116" t="s">
        <v>315</v>
      </c>
      <c r="F3750" s="116" t="s">
        <v>316</v>
      </c>
      <c r="G3750" s="116" t="s">
        <v>317</v>
      </c>
      <c r="H3750" s="116">
        <v>0.36</v>
      </c>
      <c r="I3750" s="116">
        <v>0.57999999999999996</v>
      </c>
      <c r="J3750" s="116" t="s">
        <v>268</v>
      </c>
      <c r="K3750" s="116">
        <v>2.112693436647E-2</v>
      </c>
      <c r="L3750" s="116">
        <v>3938.9767803587301</v>
      </c>
      <c r="M3750" s="116">
        <v>12.3795055505457</v>
      </c>
      <c r="N3750" s="116">
        <v>2.5070296095180602</v>
      </c>
      <c r="O3750" s="116">
        <v>0.26154100125580998</v>
      </c>
      <c r="P3750" s="116">
        <v>5.2965850015099999E-2</v>
      </c>
      <c r="Q3750" s="116">
        <v>83.218503909715807</v>
      </c>
      <c r="R3750" s="116">
        <v>1330</v>
      </c>
      <c r="S3750" s="116" t="s">
        <v>346</v>
      </c>
      <c r="T3750" s="116">
        <v>1330</v>
      </c>
      <c r="U3750" s="116" t="s">
        <v>268</v>
      </c>
      <c r="V3750" s="116" t="s">
        <v>268</v>
      </c>
      <c r="Z3750" s="116">
        <v>0</v>
      </c>
      <c r="AA3750" s="116">
        <v>1</v>
      </c>
      <c r="AB3750" s="116">
        <v>0.26154100125580998</v>
      </c>
      <c r="AC3750" s="116">
        <v>5.2965850015099999E-2</v>
      </c>
      <c r="AD3750" s="116">
        <v>83.218503909714997</v>
      </c>
      <c r="AF3750" s="116">
        <v>-1</v>
      </c>
      <c r="AG3750" s="116">
        <v>-1</v>
      </c>
      <c r="AH3750" s="116">
        <v>-1</v>
      </c>
      <c r="AI3750" s="116">
        <v>-1</v>
      </c>
      <c r="AJ3750" s="116">
        <v>0</v>
      </c>
      <c r="AM3750" s="116" t="s">
        <v>319</v>
      </c>
      <c r="AN3750" s="116">
        <v>-1</v>
      </c>
      <c r="AQ3750" s="116">
        <v>783</v>
      </c>
      <c r="AR3750" s="116" t="s">
        <v>352</v>
      </c>
      <c r="AS3750" s="116" t="s">
        <v>256</v>
      </c>
      <c r="AT3750" s="116" t="s">
        <v>268</v>
      </c>
      <c r="AV3750" s="116">
        <v>41.286801685489401</v>
      </c>
      <c r="AW3750" s="116">
        <v>6.7492703900000006E-2</v>
      </c>
    </row>
    <row r="3751" spans="1:49" x14ac:dyDescent="0.25">
      <c r="A3751" s="127">
        <v>160000</v>
      </c>
      <c r="B3751" s="127">
        <v>600000</v>
      </c>
      <c r="C3751" s="127">
        <v>600000</v>
      </c>
      <c r="D3751" s="116" t="s">
        <v>314</v>
      </c>
      <c r="E3751" s="116" t="s">
        <v>315</v>
      </c>
      <c r="F3751" s="116" t="s">
        <v>316</v>
      </c>
      <c r="G3751" s="116" t="s">
        <v>317</v>
      </c>
      <c r="H3751" s="116">
        <v>0.36</v>
      </c>
      <c r="I3751" s="116">
        <v>0.57999999999999996</v>
      </c>
      <c r="J3751" s="116" t="s">
        <v>330</v>
      </c>
      <c r="K3751" s="116">
        <v>0.2296317209582</v>
      </c>
      <c r="L3751" s="116">
        <v>2520.3471678958499</v>
      </c>
      <c r="M3751" s="116">
        <v>4.8164474786623304</v>
      </c>
      <c r="N3751" s="116">
        <v>0.46302384726947998</v>
      </c>
      <c r="O3751" s="116">
        <v>1.10600912343005</v>
      </c>
      <c r="P3751" s="116">
        <v>0.10632496289318</v>
      </c>
      <c r="Q3751" s="116">
        <v>578.75165757607294</v>
      </c>
      <c r="R3751" s="116">
        <v>4200</v>
      </c>
      <c r="S3751" s="116" t="s">
        <v>355</v>
      </c>
      <c r="T3751" s="116">
        <v>4200</v>
      </c>
      <c r="U3751" s="116" t="s">
        <v>268</v>
      </c>
      <c r="V3751" s="116" t="s">
        <v>268</v>
      </c>
      <c r="Y3751" s="116" t="s">
        <v>330</v>
      </c>
      <c r="Z3751" s="116">
        <v>0</v>
      </c>
      <c r="AA3751" s="116">
        <v>1</v>
      </c>
      <c r="AB3751" s="116">
        <v>1.10600912343005</v>
      </c>
      <c r="AC3751" s="116">
        <v>0.10632496289318</v>
      </c>
      <c r="AD3751" s="116">
        <v>578.75165757607294</v>
      </c>
      <c r="AF3751" s="116">
        <v>-1</v>
      </c>
      <c r="AG3751" s="116">
        <v>-1</v>
      </c>
      <c r="AH3751" s="116">
        <v>-1</v>
      </c>
      <c r="AI3751" s="116">
        <v>-1</v>
      </c>
      <c r="AJ3751" s="116">
        <v>0</v>
      </c>
      <c r="AM3751" s="116" t="s">
        <v>319</v>
      </c>
      <c r="AN3751" s="116">
        <v>-1</v>
      </c>
      <c r="AQ3751" s="116">
        <v>783</v>
      </c>
      <c r="AR3751" s="116" t="s">
        <v>352</v>
      </c>
      <c r="AS3751" s="116" t="s">
        <v>256</v>
      </c>
      <c r="AT3751" s="116" t="s">
        <v>268</v>
      </c>
      <c r="AV3751" s="116">
        <v>154.26120260778001</v>
      </c>
      <c r="AW3751" s="116">
        <v>0.46938496149999998</v>
      </c>
    </row>
    <row r="3752" spans="1:49" x14ac:dyDescent="0.25">
      <c r="A3752" s="127">
        <v>160000</v>
      </c>
      <c r="B3752" s="127">
        <v>600000</v>
      </c>
      <c r="C3752" s="127">
        <v>600000</v>
      </c>
      <c r="D3752" s="116" t="s">
        <v>314</v>
      </c>
      <c r="E3752" s="116" t="s">
        <v>315</v>
      </c>
      <c r="F3752" s="116" t="s">
        <v>316</v>
      </c>
      <c r="G3752" s="116" t="s">
        <v>317</v>
      </c>
      <c r="H3752" s="116">
        <v>0.36</v>
      </c>
      <c r="I3752" s="116">
        <v>0.57999999999999996</v>
      </c>
      <c r="J3752" s="116" t="s">
        <v>330</v>
      </c>
      <c r="K3752" s="116">
        <v>0.38813173291682002</v>
      </c>
      <c r="L3752" s="116">
        <v>2520.3471678958499</v>
      </c>
      <c r="M3752" s="116">
        <v>4.8164474786623304</v>
      </c>
      <c r="N3752" s="116">
        <v>0.46302384726947998</v>
      </c>
      <c r="O3752" s="116">
        <v>1.8694161063960799</v>
      </c>
      <c r="P3752" s="116">
        <v>0.17971424822251</v>
      </c>
      <c r="Q3752" s="116">
        <v>978.22671382743397</v>
      </c>
      <c r="R3752" s="116">
        <v>6172</v>
      </c>
      <c r="S3752" s="116" t="s">
        <v>354</v>
      </c>
      <c r="T3752" s="116">
        <v>6172</v>
      </c>
      <c r="U3752" s="116" t="s">
        <v>268</v>
      </c>
      <c r="V3752" s="116" t="s">
        <v>268</v>
      </c>
      <c r="Y3752" s="116" t="s">
        <v>330</v>
      </c>
      <c r="Z3752" s="116">
        <v>0</v>
      </c>
      <c r="AA3752" s="116">
        <v>1</v>
      </c>
      <c r="AB3752" s="116">
        <v>1.8694161063960799</v>
      </c>
      <c r="AC3752" s="116">
        <v>0.17971424822251</v>
      </c>
      <c r="AD3752" s="116">
        <v>978.22671382743397</v>
      </c>
      <c r="AF3752" s="116">
        <v>-1</v>
      </c>
      <c r="AG3752" s="116">
        <v>-1</v>
      </c>
      <c r="AH3752" s="116">
        <v>-1</v>
      </c>
      <c r="AI3752" s="116">
        <v>-1</v>
      </c>
      <c r="AJ3752" s="116">
        <v>0</v>
      </c>
      <c r="AM3752" s="116" t="s">
        <v>319</v>
      </c>
      <c r="AN3752" s="116">
        <v>-1</v>
      </c>
      <c r="AQ3752" s="116">
        <v>783</v>
      </c>
      <c r="AR3752" s="116" t="s">
        <v>352</v>
      </c>
      <c r="AS3752" s="116" t="s">
        <v>256</v>
      </c>
      <c r="AT3752" s="116" t="s">
        <v>268</v>
      </c>
      <c r="AV3752" s="116">
        <v>174.61672574329299</v>
      </c>
      <c r="AW3752" s="116">
        <v>0.79337121960000001</v>
      </c>
    </row>
    <row r="3753" spans="1:49" x14ac:dyDescent="0.25">
      <c r="A3753" s="127">
        <v>160000</v>
      </c>
      <c r="B3753" s="127">
        <v>600000</v>
      </c>
      <c r="C3753" s="127">
        <v>600000</v>
      </c>
      <c r="D3753" s="116" t="s">
        <v>314</v>
      </c>
      <c r="E3753" s="116" t="s">
        <v>315</v>
      </c>
      <c r="F3753" s="116" t="s">
        <v>316</v>
      </c>
      <c r="G3753" s="116" t="s">
        <v>317</v>
      </c>
      <c r="H3753" s="116">
        <v>0.36</v>
      </c>
      <c r="I3753" s="116">
        <v>0.57999999999999996</v>
      </c>
      <c r="J3753" s="116" t="s">
        <v>268</v>
      </c>
      <c r="K3753" s="116">
        <v>0.25281241516990999</v>
      </c>
      <c r="L3753" s="116">
        <v>3892.5042355526298</v>
      </c>
      <c r="M3753" s="116">
        <v>11.5563189097119</v>
      </c>
      <c r="N3753" s="116">
        <v>2.1145565189951601</v>
      </c>
      <c r="O3753" s="116">
        <v>2.9215808940380601</v>
      </c>
      <c r="P3753" s="116">
        <v>0.53458614058044995</v>
      </c>
      <c r="Q3753" s="116">
        <v>984.07339684919395</v>
      </c>
      <c r="R3753" s="116">
        <v>1210</v>
      </c>
      <c r="S3753" s="116" t="s">
        <v>318</v>
      </c>
      <c r="T3753" s="116">
        <v>1210</v>
      </c>
      <c r="U3753" s="116" t="s">
        <v>268</v>
      </c>
      <c r="V3753" s="116" t="s">
        <v>268</v>
      </c>
      <c r="Z3753" s="116">
        <v>0</v>
      </c>
      <c r="AA3753" s="116">
        <v>1</v>
      </c>
      <c r="AB3753" s="116">
        <v>2.9215808940380601</v>
      </c>
      <c r="AC3753" s="116">
        <v>0.53458614058044995</v>
      </c>
      <c r="AD3753" s="116">
        <v>984.07339684919395</v>
      </c>
      <c r="AF3753" s="116">
        <v>-1</v>
      </c>
      <c r="AG3753" s="116">
        <v>-1</v>
      </c>
      <c r="AH3753" s="116">
        <v>-1</v>
      </c>
      <c r="AI3753" s="116">
        <v>-1</v>
      </c>
      <c r="AJ3753" s="116">
        <v>0</v>
      </c>
      <c r="AM3753" s="116" t="s">
        <v>319</v>
      </c>
      <c r="AN3753" s="116">
        <v>-1</v>
      </c>
      <c r="AQ3753" s="116">
        <v>783</v>
      </c>
      <c r="AR3753" s="116" t="s">
        <v>352</v>
      </c>
      <c r="AS3753" s="116" t="s">
        <v>256</v>
      </c>
      <c r="AT3753" s="116" t="s">
        <v>268</v>
      </c>
      <c r="AV3753" s="116">
        <v>172.500368209968</v>
      </c>
      <c r="AW3753" s="116">
        <v>0.79811305499999996</v>
      </c>
    </row>
    <row r="3754" spans="1:49" x14ac:dyDescent="0.25">
      <c r="A3754" s="127">
        <v>160000</v>
      </c>
      <c r="B3754" s="127">
        <v>600000</v>
      </c>
      <c r="C3754" s="127">
        <v>600000</v>
      </c>
      <c r="D3754" s="116" t="s">
        <v>314</v>
      </c>
      <c r="E3754" s="116" t="s">
        <v>315</v>
      </c>
      <c r="F3754" s="116" t="s">
        <v>316</v>
      </c>
      <c r="G3754" s="116" t="s">
        <v>317</v>
      </c>
      <c r="H3754" s="116">
        <v>0.36</v>
      </c>
      <c r="I3754" s="116">
        <v>0.57999999999999996</v>
      </c>
      <c r="J3754" s="116" t="s">
        <v>268</v>
      </c>
      <c r="K3754" s="116">
        <v>0.10935499207391</v>
      </c>
      <c r="L3754" s="116">
        <v>3892.5042355526298</v>
      </c>
      <c r="M3754" s="116">
        <v>11.5563189097119</v>
      </c>
      <c r="N3754" s="116">
        <v>2.1145565189951601</v>
      </c>
      <c r="O3754" s="116">
        <v>1.26374116277517</v>
      </c>
      <c r="P3754" s="116">
        <v>0.23123731137455</v>
      </c>
      <c r="Q3754" s="116">
        <v>425.66476982653501</v>
      </c>
      <c r="R3754" s="116">
        <v>1310</v>
      </c>
      <c r="S3754" s="116" t="s">
        <v>318</v>
      </c>
      <c r="T3754" s="116">
        <v>1310</v>
      </c>
      <c r="U3754" s="116" t="s">
        <v>268</v>
      </c>
      <c r="V3754" s="116" t="s">
        <v>268</v>
      </c>
      <c r="Z3754" s="116">
        <v>0</v>
      </c>
      <c r="AA3754" s="116">
        <v>1</v>
      </c>
      <c r="AB3754" s="116">
        <v>1.26374116277517</v>
      </c>
      <c r="AC3754" s="116">
        <v>0.23123731137455</v>
      </c>
      <c r="AD3754" s="116">
        <v>425.66476982653501</v>
      </c>
      <c r="AF3754" s="116">
        <v>-1</v>
      </c>
      <c r="AG3754" s="116">
        <v>-1</v>
      </c>
      <c r="AH3754" s="116">
        <v>-1</v>
      </c>
      <c r="AI3754" s="116">
        <v>-1</v>
      </c>
      <c r="AJ3754" s="116">
        <v>0</v>
      </c>
      <c r="AM3754" s="116" t="s">
        <v>319</v>
      </c>
      <c r="AN3754" s="116">
        <v>-1</v>
      </c>
      <c r="AQ3754" s="116">
        <v>783</v>
      </c>
      <c r="AR3754" s="116" t="s">
        <v>352</v>
      </c>
      <c r="AS3754" s="116" t="s">
        <v>256</v>
      </c>
      <c r="AT3754" s="116" t="s">
        <v>268</v>
      </c>
      <c r="AV3754" s="116">
        <v>84.866804284113599</v>
      </c>
      <c r="AW3754" s="116">
        <v>0.34522690169999998</v>
      </c>
    </row>
    <row r="3755" spans="1:49" x14ac:dyDescent="0.25">
      <c r="A3755" s="127">
        <v>160000</v>
      </c>
      <c r="B3755" s="127">
        <v>600000</v>
      </c>
      <c r="C3755" s="127">
        <v>600000</v>
      </c>
      <c r="D3755" s="116" t="s">
        <v>314</v>
      </c>
      <c r="E3755" s="116" t="s">
        <v>315</v>
      </c>
      <c r="F3755" s="116" t="s">
        <v>316</v>
      </c>
      <c r="G3755" s="116" t="s">
        <v>317</v>
      </c>
      <c r="H3755" s="116">
        <v>0.36</v>
      </c>
      <c r="I3755" s="116">
        <v>0.57999999999999996</v>
      </c>
      <c r="J3755" s="116" t="s">
        <v>268</v>
      </c>
      <c r="K3755" s="116">
        <v>7.3296235453489997E-2</v>
      </c>
      <c r="L3755" s="116">
        <v>3892.5042355526298</v>
      </c>
      <c r="M3755" s="116">
        <v>11.5563189097119</v>
      </c>
      <c r="N3755" s="116">
        <v>2.1145565189951601</v>
      </c>
      <c r="O3755" s="116">
        <v>0.84703467178194003</v>
      </c>
      <c r="P3755" s="116">
        <v>0.15498903249599</v>
      </c>
      <c r="Q3755" s="116">
        <v>285.3059069528</v>
      </c>
      <c r="R3755" s="116">
        <v>1310</v>
      </c>
      <c r="S3755" s="116" t="s">
        <v>318</v>
      </c>
      <c r="T3755" s="116">
        <v>1310</v>
      </c>
      <c r="U3755" s="116" t="s">
        <v>268</v>
      </c>
      <c r="V3755" s="116" t="s">
        <v>268</v>
      </c>
      <c r="Z3755" s="116">
        <v>0</v>
      </c>
      <c r="AA3755" s="116">
        <v>1</v>
      </c>
      <c r="AB3755" s="116">
        <v>0.84703467178194003</v>
      </c>
      <c r="AC3755" s="116">
        <v>0.15498903249599</v>
      </c>
      <c r="AD3755" s="116">
        <v>285.3059069528</v>
      </c>
      <c r="AF3755" s="116">
        <v>-1</v>
      </c>
      <c r="AG3755" s="116">
        <v>-1</v>
      </c>
      <c r="AH3755" s="116">
        <v>-1</v>
      </c>
      <c r="AI3755" s="116">
        <v>-1</v>
      </c>
      <c r="AJ3755" s="116">
        <v>0</v>
      </c>
      <c r="AM3755" s="116" t="s">
        <v>319</v>
      </c>
      <c r="AN3755" s="116">
        <v>-1</v>
      </c>
      <c r="AQ3755" s="116">
        <v>783</v>
      </c>
      <c r="AR3755" s="116" t="s">
        <v>352</v>
      </c>
      <c r="AS3755" s="116" t="s">
        <v>256</v>
      </c>
      <c r="AT3755" s="116" t="s">
        <v>268</v>
      </c>
      <c r="AV3755" s="116">
        <v>80.009051855271693</v>
      </c>
      <c r="AW3755" s="116">
        <v>0.231391652</v>
      </c>
    </row>
    <row r="3756" spans="1:49" x14ac:dyDescent="0.25">
      <c r="A3756" s="127">
        <v>160000</v>
      </c>
      <c r="B3756" s="127">
        <v>600000</v>
      </c>
      <c r="C3756" s="127">
        <v>600000</v>
      </c>
      <c r="D3756" s="116" t="s">
        <v>314</v>
      </c>
      <c r="E3756" s="116" t="s">
        <v>315</v>
      </c>
      <c r="F3756" s="116" t="s">
        <v>316</v>
      </c>
      <c r="G3756" s="116" t="s">
        <v>317</v>
      </c>
      <c r="H3756" s="116">
        <v>0.36</v>
      </c>
      <c r="I3756" s="116">
        <v>0.57999999999999996</v>
      </c>
      <c r="J3756" s="116" t="s">
        <v>268</v>
      </c>
      <c r="K3756" s="116">
        <v>0.13156717107268001</v>
      </c>
      <c r="L3756" s="116">
        <v>3892.5042355526298</v>
      </c>
      <c r="M3756" s="116">
        <v>11.5563189097119</v>
      </c>
      <c r="N3756" s="116">
        <v>2.1145565189951601</v>
      </c>
      <c r="O3756" s="116">
        <v>1.5204321869646</v>
      </c>
      <c r="P3756" s="116">
        <v>0.2782062192775</v>
      </c>
      <c r="Q3756" s="116">
        <v>512.12577066011204</v>
      </c>
      <c r="R3756" s="116">
        <v>1310</v>
      </c>
      <c r="S3756" s="116" t="s">
        <v>318</v>
      </c>
      <c r="T3756" s="116">
        <v>1310</v>
      </c>
      <c r="U3756" s="116" t="s">
        <v>268</v>
      </c>
      <c r="V3756" s="116" t="s">
        <v>268</v>
      </c>
      <c r="Z3756" s="116">
        <v>0</v>
      </c>
      <c r="AA3756" s="116">
        <v>1</v>
      </c>
      <c r="AB3756" s="116">
        <v>1.5204321869646</v>
      </c>
      <c r="AC3756" s="116">
        <v>0.2782062192775</v>
      </c>
      <c r="AD3756" s="116">
        <v>512.12577066011204</v>
      </c>
      <c r="AF3756" s="116">
        <v>-1</v>
      </c>
      <c r="AG3756" s="116">
        <v>-1</v>
      </c>
      <c r="AH3756" s="116">
        <v>-1</v>
      </c>
      <c r="AI3756" s="116">
        <v>-1</v>
      </c>
      <c r="AJ3756" s="116">
        <v>0</v>
      </c>
      <c r="AM3756" s="116" t="s">
        <v>319</v>
      </c>
      <c r="AN3756" s="116">
        <v>-1</v>
      </c>
      <c r="AQ3756" s="116">
        <v>783</v>
      </c>
      <c r="AR3756" s="116" t="s">
        <v>352</v>
      </c>
      <c r="AS3756" s="116" t="s">
        <v>256</v>
      </c>
      <c r="AT3756" s="116" t="s">
        <v>268</v>
      </c>
      <c r="AV3756" s="116">
        <v>92.317631020429502</v>
      </c>
      <c r="AW3756" s="116">
        <v>0.41534936789999999</v>
      </c>
    </row>
    <row r="3757" spans="1:49" x14ac:dyDescent="0.25">
      <c r="A3757" s="127">
        <v>160000</v>
      </c>
      <c r="B3757" s="127">
        <v>600000</v>
      </c>
      <c r="C3757" s="127">
        <v>600000</v>
      </c>
      <c r="D3757" s="116" t="s">
        <v>314</v>
      </c>
      <c r="E3757" s="116" t="s">
        <v>315</v>
      </c>
      <c r="F3757" s="116" t="s">
        <v>316</v>
      </c>
      <c r="G3757" s="116" t="s">
        <v>317</v>
      </c>
      <c r="H3757" s="116">
        <v>0.36</v>
      </c>
      <c r="I3757" s="116">
        <v>0.57999999999999996</v>
      </c>
      <c r="J3757" s="116" t="s">
        <v>268</v>
      </c>
      <c r="K3757" s="116">
        <v>5.0732639759810003E-2</v>
      </c>
      <c r="L3757" s="116">
        <v>3892.5042355526298</v>
      </c>
      <c r="M3757" s="116">
        <v>11.5563189097119</v>
      </c>
      <c r="N3757" s="116">
        <v>2.1145565189951601</v>
      </c>
      <c r="O3757" s="116">
        <v>0.58628256419597002</v>
      </c>
      <c r="P3757" s="116">
        <v>0.10727703412995</v>
      </c>
      <c r="Q3757" s="116">
        <v>197.47701514585299</v>
      </c>
      <c r="R3757" s="116">
        <v>1310</v>
      </c>
      <c r="S3757" s="116" t="s">
        <v>318</v>
      </c>
      <c r="T3757" s="116">
        <v>1310</v>
      </c>
      <c r="U3757" s="116" t="s">
        <v>268</v>
      </c>
      <c r="V3757" s="116" t="s">
        <v>268</v>
      </c>
      <c r="Z3757" s="116">
        <v>0</v>
      </c>
      <c r="AA3757" s="116">
        <v>1</v>
      </c>
      <c r="AB3757" s="116">
        <v>0.58628256419597002</v>
      </c>
      <c r="AC3757" s="116">
        <v>0.10727703412995</v>
      </c>
      <c r="AD3757" s="116">
        <v>197.47701514585501</v>
      </c>
      <c r="AF3757" s="116">
        <v>-1</v>
      </c>
      <c r="AG3757" s="116">
        <v>-1</v>
      </c>
      <c r="AH3757" s="116">
        <v>-1</v>
      </c>
      <c r="AI3757" s="116">
        <v>-1</v>
      </c>
      <c r="AJ3757" s="116">
        <v>0</v>
      </c>
      <c r="AM3757" s="116" t="s">
        <v>319</v>
      </c>
      <c r="AN3757" s="116">
        <v>-1</v>
      </c>
      <c r="AQ3757" s="116">
        <v>783</v>
      </c>
      <c r="AR3757" s="116" t="s">
        <v>352</v>
      </c>
      <c r="AS3757" s="116" t="s">
        <v>256</v>
      </c>
      <c r="AT3757" s="116" t="s">
        <v>268</v>
      </c>
      <c r="AV3757" s="116">
        <v>64.021545441602598</v>
      </c>
      <c r="AW3757" s="116">
        <v>0.16015978519999999</v>
      </c>
    </row>
    <row r="3758" spans="1:49" x14ac:dyDescent="0.25">
      <c r="A3758" s="127">
        <v>160000</v>
      </c>
      <c r="B3758" s="127">
        <v>600000</v>
      </c>
      <c r="C3758" s="127">
        <v>600000</v>
      </c>
      <c r="D3758" s="116" t="s">
        <v>314</v>
      </c>
      <c r="E3758" s="116" t="s">
        <v>315</v>
      </c>
      <c r="F3758" s="116" t="s">
        <v>316</v>
      </c>
      <c r="G3758" s="116" t="s">
        <v>317</v>
      </c>
      <c r="H3758" s="116">
        <v>0.36</v>
      </c>
      <c r="I3758" s="116">
        <v>0.57999999999999996</v>
      </c>
      <c r="J3758" s="116" t="s">
        <v>268</v>
      </c>
      <c r="K3758" s="116">
        <v>0.14252383767254001</v>
      </c>
      <c r="L3758" s="116">
        <v>3983.9169425966602</v>
      </c>
      <c r="M3758" s="116">
        <v>11.387271683774699</v>
      </c>
      <c r="N3758" s="116">
        <v>2.1853926057517699</v>
      </c>
      <c r="O3758" s="116">
        <v>1.62295766099146</v>
      </c>
      <c r="P3758" s="116">
        <v>0.31147054099294003</v>
      </c>
      <c r="Q3758" s="116">
        <v>567.80313162754499</v>
      </c>
      <c r="R3758" s="116">
        <v>1330</v>
      </c>
      <c r="S3758" s="116" t="s">
        <v>346</v>
      </c>
      <c r="T3758" s="116">
        <v>1330</v>
      </c>
      <c r="U3758" s="116" t="s">
        <v>268</v>
      </c>
      <c r="V3758" s="116" t="s">
        <v>268</v>
      </c>
      <c r="Z3758" s="116">
        <v>0</v>
      </c>
      <c r="AA3758" s="116">
        <v>1</v>
      </c>
      <c r="AB3758" s="116">
        <v>1.62295766099146</v>
      </c>
      <c r="AC3758" s="116">
        <v>0.31147054099294003</v>
      </c>
      <c r="AD3758" s="116">
        <v>573.89087349933902</v>
      </c>
      <c r="AF3758" s="116">
        <v>-1</v>
      </c>
      <c r="AG3758" s="116">
        <v>-1</v>
      </c>
      <c r="AH3758" s="116">
        <v>-1</v>
      </c>
      <c r="AI3758" s="116">
        <v>-1</v>
      </c>
      <c r="AJ3758" s="116">
        <v>0</v>
      </c>
      <c r="AM3758" s="116" t="s">
        <v>319</v>
      </c>
      <c r="AN3758" s="116">
        <v>-1</v>
      </c>
      <c r="AQ3758" s="116">
        <v>783</v>
      </c>
      <c r="AR3758" s="116" t="s">
        <v>352</v>
      </c>
      <c r="AS3758" s="116" t="s">
        <v>256</v>
      </c>
      <c r="AT3758" s="116" t="s">
        <v>268</v>
      </c>
      <c r="AV3758" s="116">
        <v>106.297853645019</v>
      </c>
      <c r="AW3758" s="116">
        <v>0.46544271980000002</v>
      </c>
    </row>
    <row r="3759" spans="1:49" x14ac:dyDescent="0.25">
      <c r="A3759" s="127">
        <v>160000</v>
      </c>
      <c r="B3759" s="127">
        <v>600000</v>
      </c>
      <c r="C3759" s="127">
        <v>600000</v>
      </c>
      <c r="D3759" s="116" t="s">
        <v>314</v>
      </c>
      <c r="E3759" s="116" t="s">
        <v>315</v>
      </c>
      <c r="F3759" s="116" t="s">
        <v>316</v>
      </c>
      <c r="G3759" s="116" t="s">
        <v>317</v>
      </c>
      <c r="H3759" s="116">
        <v>0.36</v>
      </c>
      <c r="I3759" s="116">
        <v>0.57999999999999996</v>
      </c>
      <c r="J3759" s="116" t="s">
        <v>268</v>
      </c>
      <c r="K3759" s="116">
        <v>0.24430014556306001</v>
      </c>
      <c r="L3759" s="116">
        <v>3983.9169425966602</v>
      </c>
      <c r="M3759" s="116">
        <v>11.387271683774699</v>
      </c>
      <c r="N3759" s="116">
        <v>2.1853926057517699</v>
      </c>
      <c r="O3759" s="116">
        <v>2.7819121299123299</v>
      </c>
      <c r="P3759" s="116">
        <v>0.53389173169759996</v>
      </c>
      <c r="Q3759" s="116">
        <v>973.27148898752603</v>
      </c>
      <c r="R3759" s="116">
        <v>1330</v>
      </c>
      <c r="S3759" s="116" t="s">
        <v>346</v>
      </c>
      <c r="T3759" s="116">
        <v>1330</v>
      </c>
      <c r="U3759" s="116" t="s">
        <v>268</v>
      </c>
      <c r="V3759" s="116" t="s">
        <v>268</v>
      </c>
      <c r="Z3759" s="116">
        <v>0</v>
      </c>
      <c r="AA3759" s="116">
        <v>1</v>
      </c>
      <c r="AB3759" s="116">
        <v>2.7819121299123299</v>
      </c>
      <c r="AC3759" s="116">
        <v>0.53389173169759996</v>
      </c>
      <c r="AD3759" s="116">
        <v>986.91293209839603</v>
      </c>
      <c r="AF3759" s="116">
        <v>-1</v>
      </c>
      <c r="AG3759" s="116">
        <v>-1</v>
      </c>
      <c r="AH3759" s="116">
        <v>-1</v>
      </c>
      <c r="AI3759" s="116">
        <v>-1</v>
      </c>
      <c r="AJ3759" s="116">
        <v>0</v>
      </c>
      <c r="AM3759" s="116" t="s">
        <v>319</v>
      </c>
      <c r="AN3759" s="116">
        <v>-1</v>
      </c>
      <c r="AQ3759" s="116">
        <v>783</v>
      </c>
      <c r="AR3759" s="116" t="s">
        <v>352</v>
      </c>
      <c r="AS3759" s="116" t="s">
        <v>256</v>
      </c>
      <c r="AT3759" s="116" t="s">
        <v>268</v>
      </c>
      <c r="AV3759" s="116">
        <v>127.733304559286</v>
      </c>
      <c r="AW3759" s="116">
        <v>0.80041600329999996</v>
      </c>
    </row>
    <row r="3760" spans="1:49" x14ac:dyDescent="0.25">
      <c r="A3760" s="127">
        <v>160000</v>
      </c>
      <c r="B3760" s="127">
        <v>600000</v>
      </c>
      <c r="C3760" s="127">
        <v>600000</v>
      </c>
      <c r="D3760" s="116" t="s">
        <v>314</v>
      </c>
      <c r="E3760" s="116" t="s">
        <v>315</v>
      </c>
      <c r="F3760" s="116" t="s">
        <v>316</v>
      </c>
      <c r="G3760" s="116" t="s">
        <v>317</v>
      </c>
      <c r="H3760" s="116">
        <v>0.36</v>
      </c>
      <c r="I3760" s="116">
        <v>0.57999999999999996</v>
      </c>
      <c r="J3760" s="116" t="s">
        <v>268</v>
      </c>
      <c r="K3760" s="116">
        <v>7.9668121875799996E-2</v>
      </c>
      <c r="L3760" s="116">
        <v>3983.9169425966602</v>
      </c>
      <c r="M3760" s="116">
        <v>11.387271683774699</v>
      </c>
      <c r="N3760" s="116">
        <v>2.1853926057517699</v>
      </c>
      <c r="O3760" s="116">
        <v>0.90720254833589997</v>
      </c>
      <c r="P3760" s="116">
        <v>0.17410612446151999</v>
      </c>
      <c r="Q3760" s="116">
        <v>317.39118052588702</v>
      </c>
      <c r="R3760" s="116">
        <v>1330</v>
      </c>
      <c r="S3760" s="116" t="s">
        <v>346</v>
      </c>
      <c r="T3760" s="116">
        <v>1330</v>
      </c>
      <c r="U3760" s="116" t="s">
        <v>268</v>
      </c>
      <c r="V3760" s="116" t="s">
        <v>268</v>
      </c>
      <c r="Z3760" s="116">
        <v>0</v>
      </c>
      <c r="AA3760" s="116">
        <v>1</v>
      </c>
      <c r="AB3760" s="116">
        <v>0.90720254833589997</v>
      </c>
      <c r="AC3760" s="116">
        <v>0.17410612446151999</v>
      </c>
      <c r="AD3760" s="116">
        <v>320.35968344357502</v>
      </c>
      <c r="AF3760" s="116">
        <v>-1</v>
      </c>
      <c r="AG3760" s="116">
        <v>-1</v>
      </c>
      <c r="AH3760" s="116">
        <v>-1</v>
      </c>
      <c r="AI3760" s="116">
        <v>-1</v>
      </c>
      <c r="AJ3760" s="116">
        <v>0</v>
      </c>
      <c r="AM3760" s="116" t="s">
        <v>319</v>
      </c>
      <c r="AN3760" s="116">
        <v>-1</v>
      </c>
      <c r="AQ3760" s="116">
        <v>783</v>
      </c>
      <c r="AR3760" s="116" t="s">
        <v>352</v>
      </c>
      <c r="AS3760" s="116" t="s">
        <v>256</v>
      </c>
      <c r="AT3760" s="116" t="s">
        <v>268</v>
      </c>
      <c r="AV3760" s="116">
        <v>93.290471410729495</v>
      </c>
      <c r="AW3760" s="116">
        <v>0.25982131670000003</v>
      </c>
    </row>
    <row r="3761" spans="1:49" x14ac:dyDescent="0.25">
      <c r="A3761" s="127">
        <v>160000</v>
      </c>
      <c r="B3761" s="127">
        <v>600000</v>
      </c>
      <c r="C3761" s="127">
        <v>600000</v>
      </c>
      <c r="D3761" s="116" t="s">
        <v>314</v>
      </c>
      <c r="E3761" s="116" t="s">
        <v>315</v>
      </c>
      <c r="F3761" s="116" t="s">
        <v>316</v>
      </c>
      <c r="G3761" s="116" t="s">
        <v>317</v>
      </c>
      <c r="H3761" s="116">
        <v>0.36</v>
      </c>
      <c r="I3761" s="116">
        <v>0.57999999999999996</v>
      </c>
      <c r="J3761" s="116" t="s">
        <v>268</v>
      </c>
      <c r="K3761" s="116">
        <v>0.27849098036353997</v>
      </c>
      <c r="L3761" s="116">
        <v>3938.5236566077001</v>
      </c>
      <c r="M3761" s="116">
        <v>10.5961661883129</v>
      </c>
      <c r="N3761" s="116">
        <v>1.83677926048714</v>
      </c>
      <c r="O3761" s="116">
        <v>2.9509367098783401</v>
      </c>
      <c r="P3761" s="116">
        <v>0.51152645696448995</v>
      </c>
      <c r="Q3761" s="116">
        <v>1096.8433143136899</v>
      </c>
      <c r="R3761" s="116">
        <v>1210</v>
      </c>
      <c r="S3761" s="116" t="s">
        <v>318</v>
      </c>
      <c r="T3761" s="116">
        <v>1210</v>
      </c>
      <c r="U3761" s="116" t="s">
        <v>268</v>
      </c>
      <c r="V3761" s="116" t="s">
        <v>268</v>
      </c>
      <c r="Z3761" s="116">
        <v>0</v>
      </c>
      <c r="AA3761" s="116">
        <v>1</v>
      </c>
      <c r="AB3761" s="116">
        <v>2.9509367098783401</v>
      </c>
      <c r="AC3761" s="116">
        <v>0.51152645696448995</v>
      </c>
      <c r="AD3761" s="116">
        <v>1096.8433143136899</v>
      </c>
      <c r="AF3761" s="116">
        <v>-1</v>
      </c>
      <c r="AG3761" s="116">
        <v>-1</v>
      </c>
      <c r="AH3761" s="116">
        <v>-1</v>
      </c>
      <c r="AI3761" s="116">
        <v>-1</v>
      </c>
      <c r="AJ3761" s="116">
        <v>0</v>
      </c>
      <c r="AM3761" s="116" t="s">
        <v>319</v>
      </c>
      <c r="AN3761" s="116">
        <v>-1</v>
      </c>
      <c r="AQ3761" s="116">
        <v>783</v>
      </c>
      <c r="AR3761" s="116" t="s">
        <v>352</v>
      </c>
      <c r="AS3761" s="116" t="s">
        <v>256</v>
      </c>
      <c r="AT3761" s="116" t="s">
        <v>268</v>
      </c>
      <c r="AV3761" s="116">
        <v>148.565903241391</v>
      </c>
      <c r="AW3761" s="116">
        <v>0.88957284209999998</v>
      </c>
    </row>
    <row r="3762" spans="1:49" x14ac:dyDescent="0.25">
      <c r="A3762" s="127">
        <v>160000</v>
      </c>
      <c r="B3762" s="127">
        <v>600000</v>
      </c>
      <c r="C3762" s="127">
        <v>600000</v>
      </c>
      <c r="D3762" s="116" t="s">
        <v>314</v>
      </c>
      <c r="E3762" s="116" t="s">
        <v>315</v>
      </c>
      <c r="F3762" s="116" t="s">
        <v>316</v>
      </c>
      <c r="G3762" s="116" t="s">
        <v>317</v>
      </c>
      <c r="H3762" s="116">
        <v>0.36</v>
      </c>
      <c r="I3762" s="116">
        <v>0.57999999999999996</v>
      </c>
      <c r="J3762" s="116" t="s">
        <v>268</v>
      </c>
      <c r="K3762" s="116">
        <v>2.42037804446E-2</v>
      </c>
      <c r="L3762" s="116">
        <v>3938.5236566077001</v>
      </c>
      <c r="M3762" s="116">
        <v>10.5961661883129</v>
      </c>
      <c r="N3762" s="116">
        <v>1.83677926048714</v>
      </c>
      <c r="O3762" s="116">
        <v>0.25646727997650998</v>
      </c>
      <c r="P3762" s="116">
        <v>4.4457001946039999E-2</v>
      </c>
      <c r="Q3762" s="116">
        <v>95.327161860431403</v>
      </c>
      <c r="R3762" s="116">
        <v>1310</v>
      </c>
      <c r="S3762" s="116" t="s">
        <v>318</v>
      </c>
      <c r="T3762" s="116">
        <v>1310</v>
      </c>
      <c r="U3762" s="116" t="s">
        <v>268</v>
      </c>
      <c r="V3762" s="116" t="s">
        <v>268</v>
      </c>
      <c r="Z3762" s="116">
        <v>0</v>
      </c>
      <c r="AA3762" s="116">
        <v>1</v>
      </c>
      <c r="AB3762" s="116">
        <v>0.25646727997650998</v>
      </c>
      <c r="AC3762" s="116">
        <v>4.4457001946039999E-2</v>
      </c>
      <c r="AD3762" s="116">
        <v>95.327161860432497</v>
      </c>
      <c r="AF3762" s="116">
        <v>-1</v>
      </c>
      <c r="AG3762" s="116">
        <v>-1</v>
      </c>
      <c r="AH3762" s="116">
        <v>-1</v>
      </c>
      <c r="AI3762" s="116">
        <v>-1</v>
      </c>
      <c r="AJ3762" s="116">
        <v>0</v>
      </c>
      <c r="AM3762" s="116" t="s">
        <v>319</v>
      </c>
      <c r="AN3762" s="116">
        <v>-1</v>
      </c>
      <c r="AQ3762" s="116">
        <v>783</v>
      </c>
      <c r="AR3762" s="116" t="s">
        <v>352</v>
      </c>
      <c r="AS3762" s="116" t="s">
        <v>256</v>
      </c>
      <c r="AT3762" s="116" t="s">
        <v>268</v>
      </c>
      <c r="AV3762" s="116">
        <v>58.419826148495197</v>
      </c>
      <c r="AW3762" s="116">
        <v>7.7313188899999996E-2</v>
      </c>
    </row>
    <row r="3763" spans="1:49" x14ac:dyDescent="0.25">
      <c r="A3763" s="127">
        <v>160000</v>
      </c>
      <c r="B3763" s="127">
        <v>600000</v>
      </c>
      <c r="C3763" s="127">
        <v>600000</v>
      </c>
      <c r="D3763" s="116" t="s">
        <v>314</v>
      </c>
      <c r="E3763" s="116" t="s">
        <v>315</v>
      </c>
      <c r="F3763" s="116" t="s">
        <v>316</v>
      </c>
      <c r="G3763" s="116" t="s">
        <v>317</v>
      </c>
      <c r="H3763" s="116">
        <v>0.36</v>
      </c>
      <c r="I3763" s="116">
        <v>0.57999999999999996</v>
      </c>
      <c r="J3763" s="116" t="s">
        <v>268</v>
      </c>
      <c r="K3763" s="116">
        <v>6.1327460270400001E-3</v>
      </c>
      <c r="L3763" s="116">
        <v>3938.5236566077001</v>
      </c>
      <c r="M3763" s="116">
        <v>10.5961661883129</v>
      </c>
      <c r="N3763" s="116">
        <v>1.83677926048714</v>
      </c>
      <c r="O3763" s="116">
        <v>6.4983596093290005E-2</v>
      </c>
      <c r="P3763" s="116">
        <v>1.1264500712309999E-2</v>
      </c>
      <c r="Q3763" s="116">
        <v>24.1539653074875</v>
      </c>
      <c r="R3763" s="116">
        <v>1310</v>
      </c>
      <c r="S3763" s="116" t="s">
        <v>318</v>
      </c>
      <c r="T3763" s="116">
        <v>1310</v>
      </c>
      <c r="U3763" s="116" t="s">
        <v>268</v>
      </c>
      <c r="V3763" s="116" t="s">
        <v>268</v>
      </c>
      <c r="Z3763" s="116">
        <v>0</v>
      </c>
      <c r="AA3763" s="116">
        <v>1</v>
      </c>
      <c r="AB3763" s="116">
        <v>6.4983596093290005E-2</v>
      </c>
      <c r="AC3763" s="116">
        <v>1.1264500712309999E-2</v>
      </c>
      <c r="AD3763" s="116">
        <v>24.153965307487901</v>
      </c>
      <c r="AF3763" s="116">
        <v>-1</v>
      </c>
      <c r="AG3763" s="116">
        <v>-1</v>
      </c>
      <c r="AH3763" s="116">
        <v>-1</v>
      </c>
      <c r="AI3763" s="116">
        <v>-1</v>
      </c>
      <c r="AJ3763" s="116">
        <v>0</v>
      </c>
      <c r="AM3763" s="116" t="s">
        <v>319</v>
      </c>
      <c r="AN3763" s="116">
        <v>-1</v>
      </c>
      <c r="AQ3763" s="116">
        <v>783</v>
      </c>
      <c r="AR3763" s="116" t="s">
        <v>352</v>
      </c>
      <c r="AS3763" s="116" t="s">
        <v>256</v>
      </c>
      <c r="AT3763" s="116" t="s">
        <v>268</v>
      </c>
      <c r="AV3763" s="116">
        <v>22.501667579756301</v>
      </c>
      <c r="AW3763" s="116">
        <v>1.9589590699999999E-2</v>
      </c>
    </row>
    <row r="3764" spans="1:49" x14ac:dyDescent="0.25">
      <c r="A3764" s="127">
        <v>160000</v>
      </c>
      <c r="B3764" s="127">
        <v>600000</v>
      </c>
      <c r="C3764" s="127">
        <v>600000</v>
      </c>
      <c r="D3764" s="116" t="s">
        <v>314</v>
      </c>
      <c r="E3764" s="116" t="s">
        <v>315</v>
      </c>
      <c r="F3764" s="116" t="s">
        <v>316</v>
      </c>
      <c r="G3764" s="116" t="s">
        <v>317</v>
      </c>
      <c r="H3764" s="116">
        <v>0.36</v>
      </c>
      <c r="I3764" s="116">
        <v>0.57999999999999996</v>
      </c>
      <c r="J3764" s="116" t="s">
        <v>268</v>
      </c>
      <c r="K3764" s="116">
        <v>0.25021273377782</v>
      </c>
      <c r="L3764" s="116">
        <v>3938.5236566077001</v>
      </c>
      <c r="M3764" s="116">
        <v>10.5961661883129</v>
      </c>
      <c r="N3764" s="116">
        <v>1.83677926048714</v>
      </c>
      <c r="O3764" s="116">
        <v>2.6512957095419298</v>
      </c>
      <c r="P3764" s="116">
        <v>0.45958556011288998</v>
      </c>
      <c r="Q3764" s="116">
        <v>985.46877116844405</v>
      </c>
      <c r="R3764" s="116">
        <v>1310</v>
      </c>
      <c r="S3764" s="116" t="s">
        <v>318</v>
      </c>
      <c r="T3764" s="116">
        <v>1310</v>
      </c>
      <c r="U3764" s="116" t="s">
        <v>268</v>
      </c>
      <c r="V3764" s="116" t="s">
        <v>268</v>
      </c>
      <c r="Z3764" s="116">
        <v>0</v>
      </c>
      <c r="AA3764" s="116">
        <v>1</v>
      </c>
      <c r="AB3764" s="116">
        <v>2.6512957095419298</v>
      </c>
      <c r="AC3764" s="116">
        <v>0.45958556011288998</v>
      </c>
      <c r="AD3764" s="116">
        <v>985.46877116844405</v>
      </c>
      <c r="AF3764" s="116">
        <v>-1</v>
      </c>
      <c r="AG3764" s="116">
        <v>-1</v>
      </c>
      <c r="AH3764" s="116">
        <v>-1</v>
      </c>
      <c r="AI3764" s="116">
        <v>-1</v>
      </c>
      <c r="AJ3764" s="116">
        <v>0</v>
      </c>
      <c r="AM3764" s="116" t="s">
        <v>319</v>
      </c>
      <c r="AN3764" s="116">
        <v>-1</v>
      </c>
      <c r="AQ3764" s="116">
        <v>783</v>
      </c>
      <c r="AR3764" s="116" t="s">
        <v>352</v>
      </c>
      <c r="AS3764" s="116" t="s">
        <v>256</v>
      </c>
      <c r="AT3764" s="116" t="s">
        <v>268</v>
      </c>
      <c r="AV3764" s="116">
        <v>130.096211951508</v>
      </c>
      <c r="AW3764" s="116">
        <v>0.79924474550000002</v>
      </c>
    </row>
    <row r="3765" spans="1:49" x14ac:dyDescent="0.25">
      <c r="A3765" s="127">
        <v>160000</v>
      </c>
      <c r="B3765" s="127">
        <v>600000</v>
      </c>
      <c r="C3765" s="127">
        <v>600000</v>
      </c>
      <c r="D3765" s="116" t="s">
        <v>314</v>
      </c>
      <c r="E3765" s="116" t="s">
        <v>315</v>
      </c>
      <c r="F3765" s="116" t="s">
        <v>316</v>
      </c>
      <c r="G3765" s="116" t="s">
        <v>317</v>
      </c>
      <c r="H3765" s="116">
        <v>0.36</v>
      </c>
      <c r="I3765" s="116">
        <v>0.57999999999999996</v>
      </c>
      <c r="J3765" s="116" t="s">
        <v>268</v>
      </c>
      <c r="K3765" s="116">
        <v>1.3809064732800001E-2</v>
      </c>
      <c r="L3765" s="116">
        <v>3938.5236566077001</v>
      </c>
      <c r="M3765" s="116">
        <v>10.5961661883129</v>
      </c>
      <c r="N3765" s="116">
        <v>1.83677926048714</v>
      </c>
      <c r="O3765" s="116">
        <v>0.14632314481398001</v>
      </c>
      <c r="P3765" s="116">
        <v>2.536420370794E-2</v>
      </c>
      <c r="Q3765" s="116">
        <v>54.387328125783498</v>
      </c>
      <c r="R3765" s="116">
        <v>1310</v>
      </c>
      <c r="S3765" s="116" t="s">
        <v>318</v>
      </c>
      <c r="T3765" s="116">
        <v>1310</v>
      </c>
      <c r="U3765" s="116" t="s">
        <v>268</v>
      </c>
      <c r="V3765" s="116" t="s">
        <v>268</v>
      </c>
      <c r="Z3765" s="116">
        <v>0</v>
      </c>
      <c r="AA3765" s="116">
        <v>1</v>
      </c>
      <c r="AB3765" s="116">
        <v>0.14632314481398001</v>
      </c>
      <c r="AC3765" s="116">
        <v>2.536420370794E-2</v>
      </c>
      <c r="AD3765" s="116">
        <v>54.387328125785501</v>
      </c>
      <c r="AF3765" s="116">
        <v>-1</v>
      </c>
      <c r="AG3765" s="116">
        <v>-1</v>
      </c>
      <c r="AH3765" s="116">
        <v>-1</v>
      </c>
      <c r="AI3765" s="116">
        <v>-1</v>
      </c>
      <c r="AJ3765" s="116">
        <v>0</v>
      </c>
      <c r="AM3765" s="116" t="s">
        <v>319</v>
      </c>
      <c r="AN3765" s="116">
        <v>-1</v>
      </c>
      <c r="AQ3765" s="116">
        <v>783</v>
      </c>
      <c r="AR3765" s="116" t="s">
        <v>352</v>
      </c>
      <c r="AS3765" s="116" t="s">
        <v>256</v>
      </c>
      <c r="AT3765" s="116" t="s">
        <v>268</v>
      </c>
      <c r="AV3765" s="116">
        <v>29.916109742275001</v>
      </c>
      <c r="AW3765" s="116">
        <v>4.4109755200000003E-2</v>
      </c>
    </row>
    <row r="3766" spans="1:49" x14ac:dyDescent="0.25">
      <c r="A3766" s="127">
        <v>160000</v>
      </c>
      <c r="B3766" s="127">
        <v>600000</v>
      </c>
      <c r="C3766" s="127">
        <v>600000</v>
      </c>
      <c r="D3766" s="116" t="s">
        <v>314</v>
      </c>
      <c r="E3766" s="116" t="s">
        <v>315</v>
      </c>
      <c r="F3766" s="116" t="s">
        <v>316</v>
      </c>
      <c r="G3766" s="116" t="s">
        <v>317</v>
      </c>
      <c r="H3766" s="116">
        <v>0.36</v>
      </c>
      <c r="I3766" s="116">
        <v>0.57999999999999996</v>
      </c>
      <c r="J3766" s="116" t="s">
        <v>268</v>
      </c>
      <c r="K3766" s="116">
        <v>4.491414829906E-2</v>
      </c>
      <c r="L3766" s="116">
        <v>3938.5236566077001</v>
      </c>
      <c r="M3766" s="116">
        <v>10.5961661883129</v>
      </c>
      <c r="N3766" s="116">
        <v>1.83677926048714</v>
      </c>
      <c r="O3766" s="116">
        <v>0.47591777958345</v>
      </c>
      <c r="P3766" s="116">
        <v>8.2497376098169997E-2</v>
      </c>
      <c r="Q3766" s="116">
        <v>176.89543559226499</v>
      </c>
      <c r="R3766" s="116">
        <v>1310</v>
      </c>
      <c r="S3766" s="116" t="s">
        <v>318</v>
      </c>
      <c r="T3766" s="116">
        <v>1310</v>
      </c>
      <c r="U3766" s="116" t="s">
        <v>268</v>
      </c>
      <c r="V3766" s="116" t="s">
        <v>268</v>
      </c>
      <c r="Z3766" s="116">
        <v>0</v>
      </c>
      <c r="AA3766" s="116">
        <v>1</v>
      </c>
      <c r="AB3766" s="116">
        <v>0.47591777958345</v>
      </c>
      <c r="AC3766" s="116">
        <v>8.2497376098169997E-2</v>
      </c>
      <c r="AD3766" s="116">
        <v>176.89543559226499</v>
      </c>
      <c r="AF3766" s="116">
        <v>-1</v>
      </c>
      <c r="AG3766" s="116">
        <v>-1</v>
      </c>
      <c r="AH3766" s="116">
        <v>-1</v>
      </c>
      <c r="AI3766" s="116">
        <v>-1</v>
      </c>
      <c r="AJ3766" s="116">
        <v>0</v>
      </c>
      <c r="AM3766" s="116" t="s">
        <v>319</v>
      </c>
      <c r="AN3766" s="116">
        <v>-1</v>
      </c>
      <c r="AQ3766" s="116">
        <v>783</v>
      </c>
      <c r="AR3766" s="116" t="s">
        <v>352</v>
      </c>
      <c r="AS3766" s="116" t="s">
        <v>256</v>
      </c>
      <c r="AT3766" s="116" t="s">
        <v>268</v>
      </c>
      <c r="AV3766" s="116">
        <v>66.448943275235393</v>
      </c>
      <c r="AW3766" s="116">
        <v>0.14346750659999999</v>
      </c>
    </row>
    <row r="3767" spans="1:49" x14ac:dyDescent="0.25">
      <c r="A3767" s="127">
        <v>160000</v>
      </c>
      <c r="B3767" s="127">
        <v>600000</v>
      </c>
      <c r="C3767" s="127">
        <v>600000</v>
      </c>
      <c r="D3767" s="116" t="s">
        <v>314</v>
      </c>
      <c r="E3767" s="116" t="s">
        <v>315</v>
      </c>
      <c r="F3767" s="116" t="s">
        <v>316</v>
      </c>
      <c r="G3767" s="116" t="s">
        <v>317</v>
      </c>
      <c r="H3767" s="116">
        <v>0.36</v>
      </c>
      <c r="I3767" s="116">
        <v>0.57999999999999996</v>
      </c>
      <c r="J3767" s="116" t="s">
        <v>268</v>
      </c>
      <c r="K3767" s="116">
        <v>0.1975118731502</v>
      </c>
      <c r="L3767" s="116">
        <v>3975.3911846390101</v>
      </c>
      <c r="M3767" s="116">
        <v>11.364647282085199</v>
      </c>
      <c r="N3767" s="116">
        <v>2.1812549266635402</v>
      </c>
      <c r="O3767" s="116">
        <v>2.2446527723759999</v>
      </c>
      <c r="P3767" s="116">
        <v>0.43082374638342003</v>
      </c>
      <c r="Q3767" s="116">
        <v>785.18695938284702</v>
      </c>
      <c r="R3767" s="116">
        <v>1330</v>
      </c>
      <c r="S3767" s="116" t="s">
        <v>346</v>
      </c>
      <c r="T3767" s="116">
        <v>1330</v>
      </c>
      <c r="U3767" s="116" t="s">
        <v>268</v>
      </c>
      <c r="V3767" s="116" t="s">
        <v>268</v>
      </c>
      <c r="Z3767" s="116">
        <v>0</v>
      </c>
      <c r="AA3767" s="116">
        <v>1</v>
      </c>
      <c r="AB3767" s="116">
        <v>2.2446527723759999</v>
      </c>
      <c r="AC3767" s="116">
        <v>0.43082374638342003</v>
      </c>
      <c r="AD3767" s="116">
        <v>785.18695938284702</v>
      </c>
      <c r="AF3767" s="116">
        <v>-1</v>
      </c>
      <c r="AG3767" s="116">
        <v>-1</v>
      </c>
      <c r="AH3767" s="116">
        <v>-1</v>
      </c>
      <c r="AI3767" s="116">
        <v>-1</v>
      </c>
      <c r="AJ3767" s="116">
        <v>0</v>
      </c>
      <c r="AM3767" s="116" t="s">
        <v>319</v>
      </c>
      <c r="AN3767" s="116">
        <v>-1</v>
      </c>
      <c r="AQ3767" s="116">
        <v>783</v>
      </c>
      <c r="AR3767" s="116" t="s">
        <v>352</v>
      </c>
      <c r="AS3767" s="116" t="s">
        <v>256</v>
      </c>
      <c r="AT3767" s="116" t="s">
        <v>268</v>
      </c>
      <c r="AV3767" s="116">
        <v>131.98334665523399</v>
      </c>
      <c r="AW3767" s="116">
        <v>0.63681018599999994</v>
      </c>
    </row>
    <row r="3768" spans="1:49" x14ac:dyDescent="0.25">
      <c r="A3768" s="127">
        <v>160000</v>
      </c>
      <c r="B3768" s="127">
        <v>600000</v>
      </c>
      <c r="C3768" s="127">
        <v>600000</v>
      </c>
      <c r="D3768" s="116" t="s">
        <v>314</v>
      </c>
      <c r="E3768" s="116" t="s">
        <v>315</v>
      </c>
      <c r="F3768" s="116" t="s">
        <v>316</v>
      </c>
      <c r="G3768" s="116" t="s">
        <v>317</v>
      </c>
      <c r="H3768" s="116">
        <v>0.36</v>
      </c>
      <c r="I3768" s="116">
        <v>0.57999999999999996</v>
      </c>
      <c r="J3768" s="116" t="s">
        <v>268</v>
      </c>
      <c r="K3768" s="116">
        <v>3.3970187386749999E-2</v>
      </c>
      <c r="L3768" s="116">
        <v>3975.3911846390101</v>
      </c>
      <c r="M3768" s="116">
        <v>11.364647282085199</v>
      </c>
      <c r="N3768" s="116">
        <v>2.1812549266635402</v>
      </c>
      <c r="O3768" s="116">
        <v>0.38605919775677</v>
      </c>
      <c r="P3768" s="116">
        <v>7.4097638597030002E-2</v>
      </c>
      <c r="Q3768" s="116">
        <v>135.04478347782899</v>
      </c>
      <c r="R3768" s="116">
        <v>1330</v>
      </c>
      <c r="S3768" s="116" t="s">
        <v>346</v>
      </c>
      <c r="T3768" s="116">
        <v>1330</v>
      </c>
      <c r="U3768" s="116" t="s">
        <v>268</v>
      </c>
      <c r="V3768" s="116" t="s">
        <v>268</v>
      </c>
      <c r="Z3768" s="116">
        <v>0</v>
      </c>
      <c r="AA3768" s="116">
        <v>1</v>
      </c>
      <c r="AB3768" s="116">
        <v>0.38605919775677</v>
      </c>
      <c r="AC3768" s="116">
        <v>7.4097638597030002E-2</v>
      </c>
      <c r="AD3768" s="116">
        <v>135.04478347782799</v>
      </c>
      <c r="AF3768" s="116">
        <v>-1</v>
      </c>
      <c r="AG3768" s="116">
        <v>-1</v>
      </c>
      <c r="AH3768" s="116">
        <v>-1</v>
      </c>
      <c r="AI3768" s="116">
        <v>-1</v>
      </c>
      <c r="AJ3768" s="116">
        <v>0</v>
      </c>
      <c r="AM3768" s="116" t="s">
        <v>319</v>
      </c>
      <c r="AN3768" s="116">
        <v>-1</v>
      </c>
      <c r="AQ3768" s="116">
        <v>783</v>
      </c>
      <c r="AR3768" s="116" t="s">
        <v>352</v>
      </c>
      <c r="AS3768" s="116" t="s">
        <v>256</v>
      </c>
      <c r="AT3768" s="116" t="s">
        <v>268</v>
      </c>
      <c r="AV3768" s="116">
        <v>47.299230856119202</v>
      </c>
      <c r="AW3768" s="116">
        <v>0.10952537179999999</v>
      </c>
    </row>
    <row r="3769" spans="1:49" x14ac:dyDescent="0.25">
      <c r="A3769" s="127">
        <v>160000</v>
      </c>
      <c r="B3769" s="127">
        <v>600000</v>
      </c>
      <c r="C3769" s="127">
        <v>600000</v>
      </c>
      <c r="D3769" s="116" t="s">
        <v>314</v>
      </c>
      <c r="E3769" s="116" t="s">
        <v>315</v>
      </c>
      <c r="F3769" s="116" t="s">
        <v>316</v>
      </c>
      <c r="G3769" s="116" t="s">
        <v>317</v>
      </c>
      <c r="H3769" s="116">
        <v>0.36</v>
      </c>
      <c r="I3769" s="116">
        <v>0.57999999999999996</v>
      </c>
      <c r="J3769" s="116" t="s">
        <v>268</v>
      </c>
      <c r="K3769" s="116">
        <v>5.4331557386399998E-2</v>
      </c>
      <c r="L3769" s="116">
        <v>3975.3911846390101</v>
      </c>
      <c r="M3769" s="116">
        <v>11.364647282085199</v>
      </c>
      <c r="N3769" s="116">
        <v>2.1812549266635402</v>
      </c>
      <c r="O3769" s="116">
        <v>0.61745898598291005</v>
      </c>
      <c r="P3769" s="116">
        <v>0.1185109772224</v>
      </c>
      <c r="Q3769" s="116">
        <v>215.98919428163799</v>
      </c>
      <c r="R3769" s="116">
        <v>1330</v>
      </c>
      <c r="S3769" s="116" t="s">
        <v>346</v>
      </c>
      <c r="T3769" s="116">
        <v>1330</v>
      </c>
      <c r="U3769" s="116" t="s">
        <v>268</v>
      </c>
      <c r="V3769" s="116" t="s">
        <v>268</v>
      </c>
      <c r="Z3769" s="116">
        <v>0</v>
      </c>
      <c r="AA3769" s="116">
        <v>1</v>
      </c>
      <c r="AB3769" s="116">
        <v>0.61745898598291005</v>
      </c>
      <c r="AC3769" s="116">
        <v>0.1185109772224</v>
      </c>
      <c r="AD3769" s="116">
        <v>215.989194281636</v>
      </c>
      <c r="AF3769" s="116">
        <v>-1</v>
      </c>
      <c r="AG3769" s="116">
        <v>-1</v>
      </c>
      <c r="AH3769" s="116">
        <v>-1</v>
      </c>
      <c r="AI3769" s="116">
        <v>-1</v>
      </c>
      <c r="AJ3769" s="116">
        <v>0</v>
      </c>
      <c r="AM3769" s="116" t="s">
        <v>319</v>
      </c>
      <c r="AN3769" s="116">
        <v>-1</v>
      </c>
      <c r="AQ3769" s="116">
        <v>783</v>
      </c>
      <c r="AR3769" s="116" t="s">
        <v>352</v>
      </c>
      <c r="AS3769" s="116" t="s">
        <v>256</v>
      </c>
      <c r="AT3769" s="116" t="s">
        <v>268</v>
      </c>
      <c r="AV3769" s="116">
        <v>63.9025671558067</v>
      </c>
      <c r="AW3769" s="116">
        <v>0.17517371800000001</v>
      </c>
    </row>
    <row r="3770" spans="1:49" x14ac:dyDescent="0.25">
      <c r="A3770" s="127">
        <v>160000</v>
      </c>
      <c r="B3770" s="127">
        <v>600000</v>
      </c>
      <c r="C3770" s="127">
        <v>600000</v>
      </c>
      <c r="D3770" s="116" t="s">
        <v>314</v>
      </c>
      <c r="E3770" s="116" t="s">
        <v>315</v>
      </c>
      <c r="F3770" s="116" t="s">
        <v>316</v>
      </c>
      <c r="G3770" s="116" t="s">
        <v>317</v>
      </c>
      <c r="H3770" s="116">
        <v>0.36</v>
      </c>
      <c r="I3770" s="116">
        <v>0.57999999999999996</v>
      </c>
      <c r="J3770" s="116" t="s">
        <v>268</v>
      </c>
      <c r="K3770" s="116">
        <v>3.551499067642E-2</v>
      </c>
      <c r="L3770" s="116">
        <v>3975.3911846390101</v>
      </c>
      <c r="M3770" s="116">
        <v>11.364647282085199</v>
      </c>
      <c r="N3770" s="116">
        <v>2.1812549266635402</v>
      </c>
      <c r="O3770" s="116">
        <v>0.40361534226410001</v>
      </c>
      <c r="P3770" s="116">
        <v>7.7467248383359999E-2</v>
      </c>
      <c r="Q3770" s="116">
        <v>141.185980857592</v>
      </c>
      <c r="R3770" s="116">
        <v>1330</v>
      </c>
      <c r="S3770" s="116" t="s">
        <v>346</v>
      </c>
      <c r="T3770" s="116">
        <v>1330</v>
      </c>
      <c r="U3770" s="116" t="s">
        <v>268</v>
      </c>
      <c r="V3770" s="116" t="s">
        <v>268</v>
      </c>
      <c r="Z3770" s="116">
        <v>0</v>
      </c>
      <c r="AA3770" s="116">
        <v>1</v>
      </c>
      <c r="AB3770" s="116">
        <v>0.40361534226410001</v>
      </c>
      <c r="AC3770" s="116">
        <v>7.7467248383359999E-2</v>
      </c>
      <c r="AD3770" s="116">
        <v>141.18598085759299</v>
      </c>
      <c r="AF3770" s="116">
        <v>-1</v>
      </c>
      <c r="AG3770" s="116">
        <v>-1</v>
      </c>
      <c r="AH3770" s="116">
        <v>-1</v>
      </c>
      <c r="AI3770" s="116">
        <v>-1</v>
      </c>
      <c r="AJ3770" s="116">
        <v>0</v>
      </c>
      <c r="AM3770" s="116" t="s">
        <v>319</v>
      </c>
      <c r="AN3770" s="116">
        <v>-1</v>
      </c>
      <c r="AQ3770" s="116">
        <v>783</v>
      </c>
      <c r="AR3770" s="116" t="s">
        <v>352</v>
      </c>
      <c r="AS3770" s="116" t="s">
        <v>256</v>
      </c>
      <c r="AT3770" s="116" t="s">
        <v>268</v>
      </c>
      <c r="AV3770" s="116">
        <v>48.9751405934025</v>
      </c>
      <c r="AW3770" s="116">
        <v>0.11450606720000001</v>
      </c>
    </row>
    <row r="3771" spans="1:49" x14ac:dyDescent="0.25">
      <c r="A3771" s="127">
        <v>160000</v>
      </c>
      <c r="B3771" s="127">
        <v>610000</v>
      </c>
      <c r="C3771" s="127">
        <v>610000</v>
      </c>
      <c r="D3771" s="116" t="s">
        <v>314</v>
      </c>
      <c r="E3771" s="116" t="s">
        <v>315</v>
      </c>
      <c r="F3771" s="116" t="s">
        <v>316</v>
      </c>
      <c r="G3771" s="116" t="s">
        <v>317</v>
      </c>
      <c r="H3771" s="116">
        <v>0.36</v>
      </c>
      <c r="I3771" s="116">
        <v>0.57999999999999996</v>
      </c>
      <c r="J3771" s="116" t="s">
        <v>268</v>
      </c>
      <c r="K3771" s="116">
        <v>0.20295325999043001</v>
      </c>
      <c r="L3771" s="116">
        <v>3944.4764800483899</v>
      </c>
      <c r="M3771" s="116">
        <v>12.395084045073199</v>
      </c>
      <c r="N3771" s="116">
        <v>2.5100028121683202</v>
      </c>
      <c r="O3771" s="116">
        <v>2.5156227148030701</v>
      </c>
      <c r="P3771" s="116">
        <v>0.50941325331471998</v>
      </c>
      <c r="Q3771" s="116">
        <v>800.54436058142596</v>
      </c>
      <c r="R3771" s="116">
        <v>1330</v>
      </c>
      <c r="S3771" s="116" t="s">
        <v>346</v>
      </c>
      <c r="T3771" s="116">
        <v>1330</v>
      </c>
      <c r="U3771" s="116" t="s">
        <v>268</v>
      </c>
      <c r="V3771" s="116" t="s">
        <v>268</v>
      </c>
      <c r="Z3771" s="116">
        <v>0</v>
      </c>
      <c r="AA3771" s="116">
        <v>1</v>
      </c>
      <c r="AB3771" s="116">
        <v>2.5156227148030701</v>
      </c>
      <c r="AC3771" s="116">
        <v>0.50941325331471998</v>
      </c>
      <c r="AD3771" s="116">
        <v>800.54436058142596</v>
      </c>
      <c r="AF3771" s="116">
        <v>-1</v>
      </c>
      <c r="AG3771" s="116">
        <v>-1</v>
      </c>
      <c r="AH3771" s="116">
        <v>-1</v>
      </c>
      <c r="AI3771" s="116">
        <v>-1</v>
      </c>
      <c r="AJ3771" s="116">
        <v>0</v>
      </c>
      <c r="AM3771" s="116" t="s">
        <v>319</v>
      </c>
      <c r="AN3771" s="116">
        <v>-1</v>
      </c>
      <c r="AQ3771" s="116">
        <v>783</v>
      </c>
      <c r="AR3771" s="116" t="s">
        <v>352</v>
      </c>
      <c r="AS3771" s="116" t="s">
        <v>256</v>
      </c>
      <c r="AT3771" s="116" t="s">
        <v>268</v>
      </c>
      <c r="AV3771" s="116">
        <v>132.86413143424701</v>
      </c>
      <c r="AW3771" s="116">
        <v>0.64926549929999999</v>
      </c>
    </row>
    <row r="3772" spans="1:49" x14ac:dyDescent="0.25">
      <c r="A3772" s="127">
        <v>160000</v>
      </c>
      <c r="B3772" s="127">
        <v>610000</v>
      </c>
      <c r="C3772" s="127">
        <v>610000</v>
      </c>
      <c r="D3772" s="116" t="s">
        <v>314</v>
      </c>
      <c r="E3772" s="116" t="s">
        <v>315</v>
      </c>
      <c r="F3772" s="116" t="s">
        <v>316</v>
      </c>
      <c r="G3772" s="116" t="s">
        <v>317</v>
      </c>
      <c r="H3772" s="116">
        <v>0.36</v>
      </c>
      <c r="I3772" s="116">
        <v>0.57999999999999996</v>
      </c>
      <c r="J3772" s="116" t="s">
        <v>268</v>
      </c>
      <c r="K3772" s="116">
        <v>1.493810053395E-2</v>
      </c>
      <c r="L3772" s="116">
        <v>3944.4764800483899</v>
      </c>
      <c r="M3772" s="116">
        <v>12.395084045073199</v>
      </c>
      <c r="N3772" s="116">
        <v>2.5100028121683202</v>
      </c>
      <c r="O3772" s="116">
        <v>0.18515901159215001</v>
      </c>
      <c r="P3772" s="116">
        <v>3.749467434868E-2</v>
      </c>
      <c r="Q3772" s="116">
        <v>58.922986212791699</v>
      </c>
      <c r="R3772" s="116">
        <v>1330</v>
      </c>
      <c r="S3772" s="116" t="s">
        <v>346</v>
      </c>
      <c r="T3772" s="116">
        <v>1330</v>
      </c>
      <c r="U3772" s="116" t="s">
        <v>268</v>
      </c>
      <c r="V3772" s="116" t="s">
        <v>268</v>
      </c>
      <c r="Z3772" s="116">
        <v>0</v>
      </c>
      <c r="AA3772" s="116">
        <v>1</v>
      </c>
      <c r="AB3772" s="116">
        <v>0.18515901159215001</v>
      </c>
      <c r="AC3772" s="116">
        <v>3.749467434868E-2</v>
      </c>
      <c r="AD3772" s="116">
        <v>58.9229862127929</v>
      </c>
      <c r="AF3772" s="116">
        <v>-1</v>
      </c>
      <c r="AG3772" s="116">
        <v>-1</v>
      </c>
      <c r="AH3772" s="116">
        <v>-1</v>
      </c>
      <c r="AI3772" s="116">
        <v>-1</v>
      </c>
      <c r="AJ3772" s="116">
        <v>0</v>
      </c>
      <c r="AM3772" s="116" t="s">
        <v>319</v>
      </c>
      <c r="AN3772" s="116">
        <v>-1</v>
      </c>
      <c r="AQ3772" s="116">
        <v>783</v>
      </c>
      <c r="AR3772" s="116" t="s">
        <v>352</v>
      </c>
      <c r="AS3772" s="116" t="s">
        <v>256</v>
      </c>
      <c r="AT3772" s="116" t="s">
        <v>268</v>
      </c>
      <c r="AV3772" s="116">
        <v>36.847626446714202</v>
      </c>
      <c r="AW3772" s="116">
        <v>4.7788310000000001E-2</v>
      </c>
    </row>
    <row r="3773" spans="1:49" x14ac:dyDescent="0.25">
      <c r="A3773" s="127">
        <v>160000</v>
      </c>
      <c r="B3773" s="127">
        <v>610000</v>
      </c>
      <c r="C3773" s="127">
        <v>610000</v>
      </c>
      <c r="D3773" s="116" t="s">
        <v>314</v>
      </c>
      <c r="E3773" s="116" t="s">
        <v>315</v>
      </c>
      <c r="F3773" s="116" t="s">
        <v>316</v>
      </c>
      <c r="G3773" s="116" t="s">
        <v>317</v>
      </c>
      <c r="H3773" s="116">
        <v>0.36</v>
      </c>
      <c r="I3773" s="116">
        <v>0.57999999999999996</v>
      </c>
      <c r="J3773" s="116" t="s">
        <v>268</v>
      </c>
      <c r="K3773" s="116">
        <v>1.6947664934499999E-2</v>
      </c>
      <c r="L3773" s="116">
        <v>3944.4764800483899</v>
      </c>
      <c r="M3773" s="116">
        <v>12.395084045073199</v>
      </c>
      <c r="N3773" s="116">
        <v>2.5100028121683202</v>
      </c>
      <c r="O3773" s="116">
        <v>0.21006773123094999</v>
      </c>
      <c r="P3773" s="116">
        <v>4.2538686645290001E-2</v>
      </c>
      <c r="Q3773" s="116">
        <v>66.849665725903805</v>
      </c>
      <c r="R3773" s="116">
        <v>1310</v>
      </c>
      <c r="S3773" s="116" t="s">
        <v>318</v>
      </c>
      <c r="T3773" s="116">
        <v>1310</v>
      </c>
      <c r="U3773" s="116" t="s">
        <v>268</v>
      </c>
      <c r="V3773" s="116" t="s">
        <v>268</v>
      </c>
      <c r="Z3773" s="116">
        <v>0</v>
      </c>
      <c r="AA3773" s="116">
        <v>1</v>
      </c>
      <c r="AB3773" s="116">
        <v>0.21006773123094999</v>
      </c>
      <c r="AC3773" s="116">
        <v>4.2538686645290001E-2</v>
      </c>
      <c r="AD3773" s="116">
        <v>66.8496657259046</v>
      </c>
      <c r="AF3773" s="116">
        <v>-1</v>
      </c>
      <c r="AG3773" s="116">
        <v>-1</v>
      </c>
      <c r="AH3773" s="116">
        <v>-1</v>
      </c>
      <c r="AI3773" s="116">
        <v>-1</v>
      </c>
      <c r="AJ3773" s="116">
        <v>0</v>
      </c>
      <c r="AM3773" s="116" t="s">
        <v>319</v>
      </c>
      <c r="AN3773" s="116">
        <v>-1</v>
      </c>
      <c r="AQ3773" s="116">
        <v>783</v>
      </c>
      <c r="AR3773" s="116" t="s">
        <v>352</v>
      </c>
      <c r="AS3773" s="116" t="s">
        <v>256</v>
      </c>
      <c r="AT3773" s="116" t="s">
        <v>268</v>
      </c>
      <c r="AV3773" s="116">
        <v>44.795870414080298</v>
      </c>
      <c r="AW3773" s="116">
        <v>5.4217084899999997E-2</v>
      </c>
    </row>
    <row r="3774" spans="1:49" x14ac:dyDescent="0.25">
      <c r="A3774" s="127">
        <v>160000</v>
      </c>
      <c r="B3774" s="127">
        <v>610000</v>
      </c>
      <c r="C3774" s="127">
        <v>610000</v>
      </c>
      <c r="D3774" s="116" t="s">
        <v>314</v>
      </c>
      <c r="E3774" s="116" t="s">
        <v>315</v>
      </c>
      <c r="F3774" s="116" t="s">
        <v>316</v>
      </c>
      <c r="G3774" s="116" t="s">
        <v>317</v>
      </c>
      <c r="H3774" s="116">
        <v>0.36</v>
      </c>
      <c r="I3774" s="116">
        <v>0.57999999999999996</v>
      </c>
      <c r="J3774" s="116" t="s">
        <v>268</v>
      </c>
      <c r="K3774" s="116">
        <v>6.7861192172229995E-2</v>
      </c>
      <c r="L3774" s="116">
        <v>3944.4764800483899</v>
      </c>
      <c r="M3774" s="116">
        <v>12.395084045073199</v>
      </c>
      <c r="N3774" s="116">
        <v>2.5100028121683202</v>
      </c>
      <c r="O3774" s="116">
        <v>0.84114518037369002</v>
      </c>
      <c r="P3774" s="116">
        <v>0.17033178318940001</v>
      </c>
      <c r="Q3774" s="116">
        <v>267.67687643141699</v>
      </c>
      <c r="R3774" s="116">
        <v>1330</v>
      </c>
      <c r="S3774" s="116" t="s">
        <v>346</v>
      </c>
      <c r="T3774" s="116">
        <v>1330</v>
      </c>
      <c r="U3774" s="116" t="s">
        <v>268</v>
      </c>
      <c r="V3774" s="116" t="s">
        <v>268</v>
      </c>
      <c r="Z3774" s="116">
        <v>0</v>
      </c>
      <c r="AA3774" s="116">
        <v>1</v>
      </c>
      <c r="AB3774" s="116">
        <v>0.84114518037369002</v>
      </c>
      <c r="AC3774" s="116">
        <v>0.17033178318940001</v>
      </c>
      <c r="AD3774" s="116">
        <v>267.67687643141801</v>
      </c>
      <c r="AF3774" s="116">
        <v>-1</v>
      </c>
      <c r="AG3774" s="116">
        <v>-1</v>
      </c>
      <c r="AH3774" s="116">
        <v>-1</v>
      </c>
      <c r="AI3774" s="116">
        <v>-1</v>
      </c>
      <c r="AJ3774" s="116">
        <v>0</v>
      </c>
      <c r="AM3774" s="116" t="s">
        <v>319</v>
      </c>
      <c r="AN3774" s="116">
        <v>-1</v>
      </c>
      <c r="AQ3774" s="116">
        <v>783</v>
      </c>
      <c r="AR3774" s="116" t="s">
        <v>352</v>
      </c>
      <c r="AS3774" s="116" t="s">
        <v>256</v>
      </c>
      <c r="AT3774" s="116" t="s">
        <v>268</v>
      </c>
      <c r="AV3774" s="116">
        <v>66.752331174829607</v>
      </c>
      <c r="AW3774" s="116">
        <v>0.21709397929999999</v>
      </c>
    </row>
    <row r="3775" spans="1:49" x14ac:dyDescent="0.25">
      <c r="A3775" s="127">
        <v>160000</v>
      </c>
      <c r="B3775" s="127">
        <v>610000</v>
      </c>
      <c r="C3775" s="127">
        <v>610000</v>
      </c>
      <c r="D3775" s="116" t="s">
        <v>314</v>
      </c>
      <c r="E3775" s="116" t="s">
        <v>315</v>
      </c>
      <c r="F3775" s="116" t="s">
        <v>316</v>
      </c>
      <c r="G3775" s="116" t="s">
        <v>317</v>
      </c>
      <c r="H3775" s="116">
        <v>0.36</v>
      </c>
      <c r="I3775" s="116">
        <v>0.57999999999999996</v>
      </c>
      <c r="J3775" s="116" t="s">
        <v>268</v>
      </c>
      <c r="K3775" s="116">
        <v>0.15149910187191001</v>
      </c>
      <c r="L3775" s="116">
        <v>3944.4764800483899</v>
      </c>
      <c r="M3775" s="116">
        <v>12.395084045073199</v>
      </c>
      <c r="N3775" s="116">
        <v>2.5100028121683202</v>
      </c>
      <c r="O3775" s="116">
        <v>1.87784410045544</v>
      </c>
      <c r="P3775" s="116">
        <v>0.38026317173947</v>
      </c>
      <c r="Q3775" s="116">
        <v>597.58464408220505</v>
      </c>
      <c r="R3775" s="116">
        <v>1310</v>
      </c>
      <c r="S3775" s="116" t="s">
        <v>318</v>
      </c>
      <c r="T3775" s="116">
        <v>1310</v>
      </c>
      <c r="U3775" s="116" t="s">
        <v>268</v>
      </c>
      <c r="V3775" s="116" t="s">
        <v>268</v>
      </c>
      <c r="Z3775" s="116">
        <v>0</v>
      </c>
      <c r="AA3775" s="116">
        <v>1</v>
      </c>
      <c r="AB3775" s="116">
        <v>1.87784410045544</v>
      </c>
      <c r="AC3775" s="116">
        <v>0.38026317173947</v>
      </c>
      <c r="AD3775" s="116">
        <v>597.58464408220505</v>
      </c>
      <c r="AF3775" s="116">
        <v>-1</v>
      </c>
      <c r="AG3775" s="116">
        <v>-1</v>
      </c>
      <c r="AH3775" s="116">
        <v>-1</v>
      </c>
      <c r="AI3775" s="116">
        <v>-1</v>
      </c>
      <c r="AJ3775" s="116">
        <v>0</v>
      </c>
      <c r="AM3775" s="116" t="s">
        <v>319</v>
      </c>
      <c r="AN3775" s="116">
        <v>-1</v>
      </c>
      <c r="AQ3775" s="116">
        <v>783</v>
      </c>
      <c r="AR3775" s="116" t="s">
        <v>352</v>
      </c>
      <c r="AS3775" s="116" t="s">
        <v>256</v>
      </c>
      <c r="AT3775" s="116" t="s">
        <v>268</v>
      </c>
      <c r="AV3775" s="116">
        <v>102.544989250204</v>
      </c>
      <c r="AW3775" s="116">
        <v>0.48465907870000002</v>
      </c>
    </row>
    <row r="3776" spans="1:49" x14ac:dyDescent="0.25">
      <c r="A3776" s="127">
        <v>160000</v>
      </c>
      <c r="B3776" s="127">
        <v>610000</v>
      </c>
      <c r="C3776" s="127">
        <v>610000</v>
      </c>
      <c r="D3776" s="116" t="s">
        <v>314</v>
      </c>
      <c r="E3776" s="116" t="s">
        <v>315</v>
      </c>
      <c r="F3776" s="116" t="s">
        <v>316</v>
      </c>
      <c r="G3776" s="116" t="s">
        <v>317</v>
      </c>
      <c r="H3776" s="116">
        <v>0.36</v>
      </c>
      <c r="I3776" s="116">
        <v>0.57999999999999996</v>
      </c>
      <c r="J3776" s="116" t="s">
        <v>268</v>
      </c>
      <c r="K3776" s="116">
        <v>9.6264184121999996E-2</v>
      </c>
      <c r="L3776" s="116">
        <v>3944.4764800483899</v>
      </c>
      <c r="M3776" s="116">
        <v>12.395084045073199</v>
      </c>
      <c r="N3776" s="116">
        <v>2.5100028121683202</v>
      </c>
      <c r="O3776" s="116">
        <v>1.19320265272268</v>
      </c>
      <c r="P3776" s="116">
        <v>0.24162337285732</v>
      </c>
      <c r="Q3776" s="116">
        <v>379.71181014030401</v>
      </c>
      <c r="R3776" s="116">
        <v>1330</v>
      </c>
      <c r="S3776" s="116" t="s">
        <v>346</v>
      </c>
      <c r="T3776" s="116">
        <v>1330</v>
      </c>
      <c r="U3776" s="116" t="s">
        <v>268</v>
      </c>
      <c r="V3776" s="116" t="s">
        <v>268</v>
      </c>
      <c r="Z3776" s="116">
        <v>0</v>
      </c>
      <c r="AA3776" s="116">
        <v>1</v>
      </c>
      <c r="AB3776" s="116">
        <v>1.19320265272268</v>
      </c>
      <c r="AC3776" s="116">
        <v>0.24162337285732</v>
      </c>
      <c r="AD3776" s="116">
        <v>379.71181014030202</v>
      </c>
      <c r="AF3776" s="116">
        <v>-1</v>
      </c>
      <c r="AG3776" s="116">
        <v>-1</v>
      </c>
      <c r="AH3776" s="116">
        <v>-1</v>
      </c>
      <c r="AI3776" s="116">
        <v>-1</v>
      </c>
      <c r="AJ3776" s="116">
        <v>0</v>
      </c>
      <c r="AM3776" s="116" t="s">
        <v>319</v>
      </c>
      <c r="AN3776" s="116">
        <v>-1</v>
      </c>
      <c r="AQ3776" s="116">
        <v>783</v>
      </c>
      <c r="AR3776" s="116" t="s">
        <v>352</v>
      </c>
      <c r="AS3776" s="116" t="s">
        <v>256</v>
      </c>
      <c r="AT3776" s="116" t="s">
        <v>268</v>
      </c>
      <c r="AV3776" s="116">
        <v>82.935408377040801</v>
      </c>
      <c r="AW3776" s="116">
        <v>0.3079576725</v>
      </c>
    </row>
    <row r="3777" spans="1:49" x14ac:dyDescent="0.25">
      <c r="A3777" s="127">
        <v>160000</v>
      </c>
      <c r="B3777" s="127">
        <v>610000</v>
      </c>
      <c r="C3777" s="127">
        <v>610000</v>
      </c>
      <c r="D3777" s="116" t="s">
        <v>314</v>
      </c>
      <c r="E3777" s="116" t="s">
        <v>315</v>
      </c>
      <c r="F3777" s="116" t="s">
        <v>316</v>
      </c>
      <c r="G3777" s="116" t="s">
        <v>317</v>
      </c>
      <c r="H3777" s="116">
        <v>0.36</v>
      </c>
      <c r="I3777" s="116">
        <v>0.57999999999999996</v>
      </c>
      <c r="J3777" s="116" t="s">
        <v>268</v>
      </c>
      <c r="K3777" s="116">
        <v>6.7299949858749999E-2</v>
      </c>
      <c r="L3777" s="116">
        <v>3944.4764800483899</v>
      </c>
      <c r="M3777" s="116">
        <v>12.395084045073199</v>
      </c>
      <c r="N3777" s="116">
        <v>2.5100028121683202</v>
      </c>
      <c r="O3777" s="116">
        <v>0.83418853472846999</v>
      </c>
      <c r="P3777" s="116">
        <v>0.16892306340426</v>
      </c>
      <c r="Q3777" s="116">
        <v>265.46306932629102</v>
      </c>
      <c r="R3777" s="116">
        <v>1310</v>
      </c>
      <c r="S3777" s="116" t="s">
        <v>318</v>
      </c>
      <c r="T3777" s="116">
        <v>1310</v>
      </c>
      <c r="U3777" s="116" t="s">
        <v>268</v>
      </c>
      <c r="V3777" s="116" t="s">
        <v>268</v>
      </c>
      <c r="Z3777" s="116">
        <v>0</v>
      </c>
      <c r="AA3777" s="116">
        <v>1</v>
      </c>
      <c r="AB3777" s="116">
        <v>0.83418853472846999</v>
      </c>
      <c r="AC3777" s="116">
        <v>0.16892306340426</v>
      </c>
      <c r="AD3777" s="116">
        <v>265.46306932629199</v>
      </c>
      <c r="AF3777" s="116">
        <v>-1</v>
      </c>
      <c r="AG3777" s="116">
        <v>-1</v>
      </c>
      <c r="AH3777" s="116">
        <v>-1</v>
      </c>
      <c r="AI3777" s="116">
        <v>-1</v>
      </c>
      <c r="AJ3777" s="116">
        <v>0</v>
      </c>
      <c r="AM3777" s="116" t="s">
        <v>319</v>
      </c>
      <c r="AN3777" s="116">
        <v>-1</v>
      </c>
      <c r="AQ3777" s="116">
        <v>783</v>
      </c>
      <c r="AR3777" s="116" t="s">
        <v>352</v>
      </c>
      <c r="AS3777" s="116" t="s">
        <v>256</v>
      </c>
      <c r="AT3777" s="116" t="s">
        <v>268</v>
      </c>
      <c r="AV3777" s="116">
        <v>66.856707895487801</v>
      </c>
      <c r="AW3777" s="116">
        <v>0.21529851529999999</v>
      </c>
    </row>
    <row r="3778" spans="1:49" x14ac:dyDescent="0.25">
      <c r="A3778" s="127">
        <v>160000</v>
      </c>
      <c r="B3778" s="127">
        <v>610000</v>
      </c>
      <c r="C3778" s="127">
        <v>610000</v>
      </c>
      <c r="D3778" s="116" t="s">
        <v>314</v>
      </c>
      <c r="E3778" s="116" t="s">
        <v>315</v>
      </c>
      <c r="F3778" s="116" t="s">
        <v>316</v>
      </c>
      <c r="G3778" s="116" t="s">
        <v>317</v>
      </c>
      <c r="H3778" s="116">
        <v>0.36</v>
      </c>
      <c r="I3778" s="116">
        <v>0.57999999999999996</v>
      </c>
      <c r="J3778" s="116" t="s">
        <v>268</v>
      </c>
      <c r="K3778" s="116">
        <v>0.20295364113652001</v>
      </c>
      <c r="L3778" s="116">
        <v>3955.4024401606398</v>
      </c>
      <c r="M3778" s="116">
        <v>12.426684292741999</v>
      </c>
      <c r="N3778" s="116">
        <v>2.5161107600525798</v>
      </c>
      <c r="O3778" s="116">
        <v>2.5220408244660901</v>
      </c>
      <c r="P3778" s="116">
        <v>0.51065384025546001</v>
      </c>
      <c r="Q3778" s="116">
        <v>802.76332739090901</v>
      </c>
      <c r="R3778" s="116">
        <v>1330</v>
      </c>
      <c r="S3778" s="116" t="s">
        <v>346</v>
      </c>
      <c r="T3778" s="116">
        <v>1330</v>
      </c>
      <c r="U3778" s="116" t="s">
        <v>268</v>
      </c>
      <c r="V3778" s="116" t="s">
        <v>268</v>
      </c>
      <c r="Z3778" s="116">
        <v>0</v>
      </c>
      <c r="AA3778" s="116">
        <v>1</v>
      </c>
      <c r="AB3778" s="116">
        <v>2.5220408244660901</v>
      </c>
      <c r="AC3778" s="116">
        <v>0.51065384025546001</v>
      </c>
      <c r="AD3778" s="116">
        <v>802.76332739090901</v>
      </c>
      <c r="AF3778" s="116">
        <v>-1</v>
      </c>
      <c r="AG3778" s="116">
        <v>-1</v>
      </c>
      <c r="AH3778" s="116">
        <v>-1</v>
      </c>
      <c r="AI3778" s="116">
        <v>-1</v>
      </c>
      <c r="AJ3778" s="116">
        <v>0</v>
      </c>
      <c r="AM3778" s="116" t="s">
        <v>319</v>
      </c>
      <c r="AN3778" s="116">
        <v>-1</v>
      </c>
      <c r="AQ3778" s="116">
        <v>783</v>
      </c>
      <c r="AR3778" s="116" t="s">
        <v>352</v>
      </c>
      <c r="AS3778" s="116" t="s">
        <v>256</v>
      </c>
      <c r="AT3778" s="116" t="s">
        <v>268</v>
      </c>
      <c r="AV3778" s="116">
        <v>132.86497134677501</v>
      </c>
      <c r="AW3778" s="116">
        <v>0.65106514790000003</v>
      </c>
    </row>
    <row r="3779" spans="1:49" x14ac:dyDescent="0.25">
      <c r="A3779" s="127">
        <v>160000</v>
      </c>
      <c r="B3779" s="127">
        <v>610000</v>
      </c>
      <c r="C3779" s="127">
        <v>610000</v>
      </c>
      <c r="D3779" s="116" t="s">
        <v>314</v>
      </c>
      <c r="E3779" s="116" t="s">
        <v>315</v>
      </c>
      <c r="F3779" s="116" t="s">
        <v>316</v>
      </c>
      <c r="G3779" s="116" t="s">
        <v>317</v>
      </c>
      <c r="H3779" s="116">
        <v>0.36</v>
      </c>
      <c r="I3779" s="116">
        <v>0.57999999999999996</v>
      </c>
      <c r="J3779" s="116" t="s">
        <v>268</v>
      </c>
      <c r="K3779" s="116">
        <v>0.12448762136835</v>
      </c>
      <c r="L3779" s="116">
        <v>3955.4024401606398</v>
      </c>
      <c r="M3779" s="116">
        <v>12.426684292741999</v>
      </c>
      <c r="N3779" s="116">
        <v>2.5161107600525798</v>
      </c>
      <c r="O3779" s="116">
        <v>1.54696836909896</v>
      </c>
      <c r="P3779" s="116">
        <v>0.31322464361827002</v>
      </c>
      <c r="Q3779" s="116">
        <v>492.39864133018898</v>
      </c>
      <c r="R3779" s="116">
        <v>1330</v>
      </c>
      <c r="S3779" s="116" t="s">
        <v>346</v>
      </c>
      <c r="T3779" s="116">
        <v>1330</v>
      </c>
      <c r="U3779" s="116" t="s">
        <v>268</v>
      </c>
      <c r="V3779" s="116" t="s">
        <v>268</v>
      </c>
      <c r="Z3779" s="116">
        <v>0</v>
      </c>
      <c r="AA3779" s="116">
        <v>1</v>
      </c>
      <c r="AB3779" s="116">
        <v>1.54696836909896</v>
      </c>
      <c r="AC3779" s="116">
        <v>0.31322464361827002</v>
      </c>
      <c r="AD3779" s="116">
        <v>492.39864133018898</v>
      </c>
      <c r="AF3779" s="116">
        <v>-1</v>
      </c>
      <c r="AG3779" s="116">
        <v>-1</v>
      </c>
      <c r="AH3779" s="116">
        <v>-1</v>
      </c>
      <c r="AI3779" s="116">
        <v>-1</v>
      </c>
      <c r="AJ3779" s="116">
        <v>0</v>
      </c>
      <c r="AM3779" s="116" t="s">
        <v>319</v>
      </c>
      <c r="AN3779" s="116">
        <v>-1</v>
      </c>
      <c r="AQ3779" s="116">
        <v>783</v>
      </c>
      <c r="AR3779" s="116" t="s">
        <v>352</v>
      </c>
      <c r="AS3779" s="116" t="s">
        <v>256</v>
      </c>
      <c r="AT3779" s="116" t="s">
        <v>268</v>
      </c>
      <c r="AV3779" s="116">
        <v>90.071359064229995</v>
      </c>
      <c r="AW3779" s="116">
        <v>0.39935007410000001</v>
      </c>
    </row>
    <row r="3780" spans="1:49" x14ac:dyDescent="0.25">
      <c r="A3780" s="127">
        <v>160000</v>
      </c>
      <c r="B3780" s="127">
        <v>610000</v>
      </c>
      <c r="C3780" s="127">
        <v>610000</v>
      </c>
      <c r="D3780" s="116" t="s">
        <v>314</v>
      </c>
      <c r="E3780" s="116" t="s">
        <v>315</v>
      </c>
      <c r="F3780" s="116" t="s">
        <v>316</v>
      </c>
      <c r="G3780" s="116" t="s">
        <v>317</v>
      </c>
      <c r="H3780" s="116">
        <v>0.36</v>
      </c>
      <c r="I3780" s="116">
        <v>0.57999999999999996</v>
      </c>
      <c r="J3780" s="116" t="s">
        <v>268</v>
      </c>
      <c r="K3780" s="116">
        <v>4.4728416636150001E-2</v>
      </c>
      <c r="L3780" s="116">
        <v>3955.4024401606398</v>
      </c>
      <c r="M3780" s="116">
        <v>12.426684292741999</v>
      </c>
      <c r="N3780" s="116">
        <v>2.5161107600525798</v>
      </c>
      <c r="O3780" s="116">
        <v>0.55582591245173996</v>
      </c>
      <c r="P3780" s="116">
        <v>0.11254165037834001</v>
      </c>
      <c r="Q3780" s="116">
        <v>176.91888830717301</v>
      </c>
      <c r="R3780" s="116">
        <v>1330</v>
      </c>
      <c r="S3780" s="116" t="s">
        <v>346</v>
      </c>
      <c r="T3780" s="116">
        <v>1330</v>
      </c>
      <c r="U3780" s="116" t="s">
        <v>268</v>
      </c>
      <c r="V3780" s="116" t="s">
        <v>268</v>
      </c>
      <c r="Z3780" s="116">
        <v>0</v>
      </c>
      <c r="AA3780" s="116">
        <v>1</v>
      </c>
      <c r="AB3780" s="116">
        <v>0.55582591245173996</v>
      </c>
      <c r="AC3780" s="116">
        <v>0.11254165037834001</v>
      </c>
      <c r="AD3780" s="116">
        <v>176.91888830717201</v>
      </c>
      <c r="AF3780" s="116">
        <v>-1</v>
      </c>
      <c r="AG3780" s="116">
        <v>-1</v>
      </c>
      <c r="AH3780" s="116">
        <v>-1</v>
      </c>
      <c r="AI3780" s="116">
        <v>-1</v>
      </c>
      <c r="AJ3780" s="116">
        <v>0</v>
      </c>
      <c r="AM3780" s="116" t="s">
        <v>319</v>
      </c>
      <c r="AN3780" s="116">
        <v>-1</v>
      </c>
      <c r="AQ3780" s="116">
        <v>783</v>
      </c>
      <c r="AR3780" s="116" t="s">
        <v>352</v>
      </c>
      <c r="AS3780" s="116" t="s">
        <v>256</v>
      </c>
      <c r="AT3780" s="116" t="s">
        <v>268</v>
      </c>
      <c r="AV3780" s="116">
        <v>57.603157713598698</v>
      </c>
      <c r="AW3780" s="116">
        <v>0.14348652740000001</v>
      </c>
    </row>
    <row r="3781" spans="1:49" x14ac:dyDescent="0.25">
      <c r="A3781" s="127">
        <v>160000</v>
      </c>
      <c r="B3781" s="127">
        <v>610000</v>
      </c>
      <c r="C3781" s="127">
        <v>610000</v>
      </c>
      <c r="D3781" s="116" t="s">
        <v>314</v>
      </c>
      <c r="E3781" s="116" t="s">
        <v>315</v>
      </c>
      <c r="F3781" s="116" t="s">
        <v>316</v>
      </c>
      <c r="G3781" s="116" t="s">
        <v>317</v>
      </c>
      <c r="H3781" s="116">
        <v>0.36</v>
      </c>
      <c r="I3781" s="116">
        <v>0.57999999999999996</v>
      </c>
      <c r="J3781" s="116" t="s">
        <v>268</v>
      </c>
      <c r="K3781" s="116">
        <v>6.6819642319780007E-2</v>
      </c>
      <c r="L3781" s="116">
        <v>3955.4024401606398</v>
      </c>
      <c r="M3781" s="116">
        <v>12.426684292741999</v>
      </c>
      <c r="N3781" s="116">
        <v>2.5161107600525798</v>
      </c>
      <c r="O3781" s="116">
        <v>0.83034659966187996</v>
      </c>
      <c r="P3781" s="116">
        <v>0.16812562102367001</v>
      </c>
      <c r="Q3781" s="116">
        <v>264.29857628232998</v>
      </c>
      <c r="R3781" s="116">
        <v>1330</v>
      </c>
      <c r="S3781" s="116" t="s">
        <v>346</v>
      </c>
      <c r="T3781" s="116">
        <v>1330</v>
      </c>
      <c r="U3781" s="116" t="s">
        <v>268</v>
      </c>
      <c r="V3781" s="116" t="s">
        <v>268</v>
      </c>
      <c r="Z3781" s="116">
        <v>0</v>
      </c>
      <c r="AA3781" s="116">
        <v>1</v>
      </c>
      <c r="AB3781" s="116">
        <v>0.83034659966187996</v>
      </c>
      <c r="AC3781" s="116">
        <v>0.16812562102367001</v>
      </c>
      <c r="AD3781" s="116">
        <v>264.29857628233202</v>
      </c>
      <c r="AF3781" s="116">
        <v>-1</v>
      </c>
      <c r="AG3781" s="116">
        <v>-1</v>
      </c>
      <c r="AH3781" s="116">
        <v>-1</v>
      </c>
      <c r="AI3781" s="116">
        <v>-1</v>
      </c>
      <c r="AJ3781" s="116">
        <v>0</v>
      </c>
      <c r="AM3781" s="116" t="s">
        <v>319</v>
      </c>
      <c r="AN3781" s="116">
        <v>-1</v>
      </c>
      <c r="AQ3781" s="116">
        <v>783</v>
      </c>
      <c r="AR3781" s="116" t="s">
        <v>352</v>
      </c>
      <c r="AS3781" s="116" t="s">
        <v>256</v>
      </c>
      <c r="AT3781" s="116" t="s">
        <v>268</v>
      </c>
      <c r="AV3781" s="116">
        <v>78.690830849052801</v>
      </c>
      <c r="AW3781" s="116">
        <v>0.21435407649999999</v>
      </c>
    </row>
    <row r="3782" spans="1:49" x14ac:dyDescent="0.25">
      <c r="A3782" s="127">
        <v>160000</v>
      </c>
      <c r="B3782" s="127">
        <v>610000</v>
      </c>
      <c r="C3782" s="127">
        <v>610000</v>
      </c>
      <c r="D3782" s="116" t="s">
        <v>314</v>
      </c>
      <c r="E3782" s="116" t="s">
        <v>315</v>
      </c>
      <c r="F3782" s="116" t="s">
        <v>316</v>
      </c>
      <c r="G3782" s="116" t="s">
        <v>317</v>
      </c>
      <c r="H3782" s="116">
        <v>0.36</v>
      </c>
      <c r="I3782" s="116">
        <v>0.57999999999999996</v>
      </c>
      <c r="J3782" s="116" t="s">
        <v>268</v>
      </c>
      <c r="K3782" s="116">
        <v>0.17877413236817999</v>
      </c>
      <c r="L3782" s="116">
        <v>3955.4024401606398</v>
      </c>
      <c r="M3782" s="116">
        <v>12.426684292741999</v>
      </c>
      <c r="N3782" s="116">
        <v>2.5161107600525798</v>
      </c>
      <c r="O3782" s="116">
        <v>2.2215697026482899</v>
      </c>
      <c r="P3782" s="116">
        <v>0.44981551807065001</v>
      </c>
      <c r="Q3782" s="116">
        <v>707.12363940671605</v>
      </c>
      <c r="R3782" s="116">
        <v>1330</v>
      </c>
      <c r="S3782" s="116" t="s">
        <v>346</v>
      </c>
      <c r="T3782" s="116">
        <v>1330</v>
      </c>
      <c r="U3782" s="116" t="s">
        <v>268</v>
      </c>
      <c r="V3782" s="116" t="s">
        <v>268</v>
      </c>
      <c r="Z3782" s="116">
        <v>0</v>
      </c>
      <c r="AA3782" s="116">
        <v>1</v>
      </c>
      <c r="AB3782" s="116">
        <v>2.2215697026482899</v>
      </c>
      <c r="AC3782" s="116">
        <v>0.44981551807065001</v>
      </c>
      <c r="AD3782" s="116">
        <v>707.12363940671605</v>
      </c>
      <c r="AF3782" s="116">
        <v>-1</v>
      </c>
      <c r="AG3782" s="116">
        <v>-1</v>
      </c>
      <c r="AH3782" s="116">
        <v>-1</v>
      </c>
      <c r="AI3782" s="116">
        <v>-1</v>
      </c>
      <c r="AJ3782" s="116">
        <v>0</v>
      </c>
      <c r="AM3782" s="116" t="s">
        <v>319</v>
      </c>
      <c r="AN3782" s="116">
        <v>-1</v>
      </c>
      <c r="AQ3782" s="116">
        <v>783</v>
      </c>
      <c r="AR3782" s="116" t="s">
        <v>352</v>
      </c>
      <c r="AS3782" s="116" t="s">
        <v>256</v>
      </c>
      <c r="AT3782" s="116" t="s">
        <v>268</v>
      </c>
      <c r="AV3782" s="116">
        <v>107.982164045296</v>
      </c>
      <c r="AW3782" s="116">
        <v>0.57349849100000005</v>
      </c>
    </row>
    <row r="3783" spans="1:49" x14ac:dyDescent="0.25">
      <c r="A3783" s="127">
        <v>160000</v>
      </c>
      <c r="B3783" s="127">
        <v>620000</v>
      </c>
      <c r="C3783" s="127">
        <v>620000</v>
      </c>
      <c r="D3783" s="116" t="s">
        <v>314</v>
      </c>
      <c r="E3783" s="116" t="s">
        <v>315</v>
      </c>
      <c r="F3783" s="116" t="s">
        <v>316</v>
      </c>
      <c r="G3783" s="116" t="s">
        <v>317</v>
      </c>
      <c r="H3783" s="116">
        <v>0.36</v>
      </c>
      <c r="I3783" s="116">
        <v>0.57999999999999996</v>
      </c>
      <c r="J3783" s="116" t="s">
        <v>268</v>
      </c>
      <c r="K3783" s="116">
        <v>0.25563768224261002</v>
      </c>
      <c r="L3783" s="116">
        <v>3902.5566525833101</v>
      </c>
      <c r="M3783" s="116">
        <v>11.575615935083301</v>
      </c>
      <c r="N3783" s="116">
        <v>2.1151466779035402</v>
      </c>
      <c r="O3783" s="116">
        <v>2.9591636281754301</v>
      </c>
      <c r="P3783" s="116">
        <v>0.54071119434242998</v>
      </c>
      <c r="Q3783" s="116">
        <v>997.64053748691094</v>
      </c>
      <c r="R3783" s="116">
        <v>1210</v>
      </c>
      <c r="S3783" s="116" t="s">
        <v>318</v>
      </c>
      <c r="T3783" s="116">
        <v>1210</v>
      </c>
      <c r="U3783" s="116" t="s">
        <v>268</v>
      </c>
      <c r="V3783" s="116" t="s">
        <v>268</v>
      </c>
      <c r="Z3783" s="116">
        <v>0</v>
      </c>
      <c r="AA3783" s="116">
        <v>1</v>
      </c>
      <c r="AB3783" s="116">
        <v>2.9591636281754301</v>
      </c>
      <c r="AC3783" s="116">
        <v>0.54071119434242998</v>
      </c>
      <c r="AD3783" s="116">
        <v>997.64053748691094</v>
      </c>
      <c r="AF3783" s="116">
        <v>-1</v>
      </c>
      <c r="AG3783" s="116">
        <v>-1</v>
      </c>
      <c r="AH3783" s="116">
        <v>-1</v>
      </c>
      <c r="AI3783" s="116">
        <v>-1</v>
      </c>
      <c r="AJ3783" s="116">
        <v>0</v>
      </c>
      <c r="AM3783" s="116" t="s">
        <v>319</v>
      </c>
      <c r="AN3783" s="116">
        <v>-1</v>
      </c>
      <c r="AQ3783" s="116">
        <v>783</v>
      </c>
      <c r="AR3783" s="116" t="s">
        <v>352</v>
      </c>
      <c r="AS3783" s="116" t="s">
        <v>256</v>
      </c>
      <c r="AT3783" s="116" t="s">
        <v>268</v>
      </c>
      <c r="AV3783" s="116">
        <v>168.30744063332801</v>
      </c>
      <c r="AW3783" s="116">
        <v>0.80911641320000005</v>
      </c>
    </row>
    <row r="3784" spans="1:49" x14ac:dyDescent="0.25">
      <c r="A3784" s="127">
        <v>160000</v>
      </c>
      <c r="B3784" s="127">
        <v>620000</v>
      </c>
      <c r="C3784" s="127">
        <v>620000</v>
      </c>
      <c r="D3784" s="116" t="s">
        <v>314</v>
      </c>
      <c r="E3784" s="116" t="s">
        <v>315</v>
      </c>
      <c r="F3784" s="116" t="s">
        <v>316</v>
      </c>
      <c r="G3784" s="116" t="s">
        <v>317</v>
      </c>
      <c r="H3784" s="116">
        <v>0.36</v>
      </c>
      <c r="I3784" s="116">
        <v>0.57999999999999996</v>
      </c>
      <c r="J3784" s="116" t="s">
        <v>268</v>
      </c>
      <c r="K3784" s="116">
        <v>0.12729683905337</v>
      </c>
      <c r="L3784" s="116">
        <v>3902.5566525833101</v>
      </c>
      <c r="M3784" s="116">
        <v>11.575615935083301</v>
      </c>
      <c r="N3784" s="116">
        <v>2.1151466779035402</v>
      </c>
      <c r="O3784" s="116">
        <v>1.4735393186320001</v>
      </c>
      <c r="P3784" s="116">
        <v>0.26925148623137002</v>
      </c>
      <c r="Q3784" s="116">
        <v>496.78312610058299</v>
      </c>
      <c r="R3784" s="116">
        <v>1310</v>
      </c>
      <c r="S3784" s="116" t="s">
        <v>318</v>
      </c>
      <c r="T3784" s="116">
        <v>1310</v>
      </c>
      <c r="U3784" s="116" t="s">
        <v>268</v>
      </c>
      <c r="V3784" s="116" t="s">
        <v>268</v>
      </c>
      <c r="Z3784" s="116">
        <v>0</v>
      </c>
      <c r="AA3784" s="116">
        <v>1</v>
      </c>
      <c r="AB3784" s="116">
        <v>1.4735393186320001</v>
      </c>
      <c r="AC3784" s="116">
        <v>0.26925148623137002</v>
      </c>
      <c r="AD3784" s="116">
        <v>496.78312610058299</v>
      </c>
      <c r="AF3784" s="116">
        <v>-1</v>
      </c>
      <c r="AG3784" s="116">
        <v>-1</v>
      </c>
      <c r="AH3784" s="116">
        <v>-1</v>
      </c>
      <c r="AI3784" s="116">
        <v>-1</v>
      </c>
      <c r="AJ3784" s="116">
        <v>0</v>
      </c>
      <c r="AM3784" s="116" t="s">
        <v>319</v>
      </c>
      <c r="AN3784" s="116">
        <v>-1</v>
      </c>
      <c r="AQ3784" s="116">
        <v>783</v>
      </c>
      <c r="AR3784" s="116" t="s">
        <v>352</v>
      </c>
      <c r="AS3784" s="116" t="s">
        <v>256</v>
      </c>
      <c r="AT3784" s="116" t="s">
        <v>268</v>
      </c>
      <c r="AV3784" s="116">
        <v>96.136320316683694</v>
      </c>
      <c r="AW3784" s="116">
        <v>0.40290602279999999</v>
      </c>
    </row>
    <row r="3785" spans="1:49" x14ac:dyDescent="0.25">
      <c r="A3785" s="127">
        <v>160000</v>
      </c>
      <c r="B3785" s="127">
        <v>620000</v>
      </c>
      <c r="C3785" s="127">
        <v>620000</v>
      </c>
      <c r="D3785" s="116" t="s">
        <v>314</v>
      </c>
      <c r="E3785" s="116" t="s">
        <v>315</v>
      </c>
      <c r="F3785" s="116" t="s">
        <v>316</v>
      </c>
      <c r="G3785" s="116" t="s">
        <v>317</v>
      </c>
      <c r="H3785" s="116">
        <v>0.36</v>
      </c>
      <c r="I3785" s="116">
        <v>0.57999999999999996</v>
      </c>
      <c r="J3785" s="116" t="s">
        <v>268</v>
      </c>
      <c r="K3785" s="116">
        <v>5.3798797861210002E-2</v>
      </c>
      <c r="L3785" s="116">
        <v>3902.5566525833101</v>
      </c>
      <c r="M3785" s="116">
        <v>11.575615935083301</v>
      </c>
      <c r="N3785" s="116">
        <v>2.1151466779035402</v>
      </c>
      <c r="O3785" s="116">
        <v>0.62275422181064</v>
      </c>
      <c r="P3785" s="116">
        <v>0.11379234857136</v>
      </c>
      <c r="Q3785" s="116">
        <v>209.95285649428101</v>
      </c>
      <c r="R3785" s="116">
        <v>1310</v>
      </c>
      <c r="S3785" s="116" t="s">
        <v>318</v>
      </c>
      <c r="T3785" s="116">
        <v>1310</v>
      </c>
      <c r="U3785" s="116" t="s">
        <v>268</v>
      </c>
      <c r="V3785" s="116" t="s">
        <v>268</v>
      </c>
      <c r="Z3785" s="116">
        <v>0</v>
      </c>
      <c r="AA3785" s="116">
        <v>1</v>
      </c>
      <c r="AB3785" s="116">
        <v>0.62275422181064</v>
      </c>
      <c r="AC3785" s="116">
        <v>0.11379234857136</v>
      </c>
      <c r="AD3785" s="116">
        <v>209.95285649427899</v>
      </c>
      <c r="AF3785" s="116">
        <v>-1</v>
      </c>
      <c r="AG3785" s="116">
        <v>-1</v>
      </c>
      <c r="AH3785" s="116">
        <v>-1</v>
      </c>
      <c r="AI3785" s="116">
        <v>-1</v>
      </c>
      <c r="AJ3785" s="116">
        <v>0</v>
      </c>
      <c r="AM3785" s="116" t="s">
        <v>319</v>
      </c>
      <c r="AN3785" s="116">
        <v>-1</v>
      </c>
      <c r="AQ3785" s="116">
        <v>783</v>
      </c>
      <c r="AR3785" s="116" t="s">
        <v>352</v>
      </c>
      <c r="AS3785" s="116" t="s">
        <v>256</v>
      </c>
      <c r="AT3785" s="116" t="s">
        <v>268</v>
      </c>
      <c r="AV3785" s="116">
        <v>59.124529615493998</v>
      </c>
      <c r="AW3785" s="116">
        <v>0.1702780669</v>
      </c>
    </row>
    <row r="3786" spans="1:49" x14ac:dyDescent="0.25">
      <c r="A3786" s="127">
        <v>160000</v>
      </c>
      <c r="B3786" s="127">
        <v>620000</v>
      </c>
      <c r="C3786" s="127">
        <v>620000</v>
      </c>
      <c r="D3786" s="116" t="s">
        <v>314</v>
      </c>
      <c r="E3786" s="116" t="s">
        <v>315</v>
      </c>
      <c r="F3786" s="116" t="s">
        <v>316</v>
      </c>
      <c r="G3786" s="116" t="s">
        <v>317</v>
      </c>
      <c r="H3786" s="116">
        <v>0.36</v>
      </c>
      <c r="I3786" s="116">
        <v>0.57999999999999996</v>
      </c>
      <c r="J3786" s="116" t="s">
        <v>268</v>
      </c>
      <c r="K3786" s="116">
        <v>0.16405753725381</v>
      </c>
      <c r="L3786" s="116">
        <v>3902.5566525833101</v>
      </c>
      <c r="M3786" s="116">
        <v>11.575615935083301</v>
      </c>
      <c r="N3786" s="116">
        <v>2.1151466779035402</v>
      </c>
      <c r="O3786" s="116">
        <v>1.8990670425057501</v>
      </c>
      <c r="P3786" s="116">
        <v>0.34700575490743002</v>
      </c>
      <c r="Q3786" s="116">
        <v>640.243833416298</v>
      </c>
      <c r="R3786" s="116">
        <v>1310</v>
      </c>
      <c r="S3786" s="116" t="s">
        <v>318</v>
      </c>
      <c r="T3786" s="116">
        <v>1310</v>
      </c>
      <c r="U3786" s="116" t="s">
        <v>268</v>
      </c>
      <c r="V3786" s="116" t="s">
        <v>268</v>
      </c>
      <c r="Z3786" s="116">
        <v>0</v>
      </c>
      <c r="AA3786" s="116">
        <v>1</v>
      </c>
      <c r="AB3786" s="116">
        <v>1.8990670425057501</v>
      </c>
      <c r="AC3786" s="116">
        <v>0.34700575490743002</v>
      </c>
      <c r="AD3786" s="116">
        <v>640.243833416298</v>
      </c>
      <c r="AF3786" s="116">
        <v>-1</v>
      </c>
      <c r="AG3786" s="116">
        <v>-1</v>
      </c>
      <c r="AH3786" s="116">
        <v>-1</v>
      </c>
      <c r="AI3786" s="116">
        <v>-1</v>
      </c>
      <c r="AJ3786" s="116">
        <v>0</v>
      </c>
      <c r="AM3786" s="116" t="s">
        <v>319</v>
      </c>
      <c r="AN3786" s="116">
        <v>-1</v>
      </c>
      <c r="AQ3786" s="116">
        <v>783</v>
      </c>
      <c r="AR3786" s="116" t="s">
        <v>352</v>
      </c>
      <c r="AS3786" s="116" t="s">
        <v>256</v>
      </c>
      <c r="AT3786" s="116" t="s">
        <v>268</v>
      </c>
      <c r="AV3786" s="116">
        <v>111.09583124610199</v>
      </c>
      <c r="AW3786" s="116">
        <v>0.51925696139999999</v>
      </c>
    </row>
    <row r="3787" spans="1:49" x14ac:dyDescent="0.25">
      <c r="A3787" s="127">
        <v>160000</v>
      </c>
      <c r="B3787" s="127">
        <v>620000</v>
      </c>
      <c r="C3787" s="127">
        <v>620000</v>
      </c>
      <c r="D3787" s="116" t="s">
        <v>314</v>
      </c>
      <c r="E3787" s="116" t="s">
        <v>315</v>
      </c>
      <c r="F3787" s="116" t="s">
        <v>316</v>
      </c>
      <c r="G3787" s="116" t="s">
        <v>317</v>
      </c>
      <c r="H3787" s="116">
        <v>0.36</v>
      </c>
      <c r="I3787" s="116">
        <v>0.57999999999999996</v>
      </c>
      <c r="J3787" s="116" t="s">
        <v>268</v>
      </c>
      <c r="K3787" s="116">
        <v>1.69725971188E-2</v>
      </c>
      <c r="L3787" s="116">
        <v>3902.5566525833101</v>
      </c>
      <c r="M3787" s="116">
        <v>11.575615935083301</v>
      </c>
      <c r="N3787" s="116">
        <v>2.1151466779035402</v>
      </c>
      <c r="O3787" s="116">
        <v>0.19646826566820999</v>
      </c>
      <c r="P3787" s="116">
        <v>3.5899532411239998E-2</v>
      </c>
      <c r="Q3787" s="116">
        <v>66.236521797616604</v>
      </c>
      <c r="R3787" s="116">
        <v>1310</v>
      </c>
      <c r="S3787" s="116" t="s">
        <v>318</v>
      </c>
      <c r="T3787" s="116">
        <v>1310</v>
      </c>
      <c r="U3787" s="116" t="s">
        <v>268</v>
      </c>
      <c r="V3787" s="116" t="s">
        <v>268</v>
      </c>
      <c r="Z3787" s="116">
        <v>0</v>
      </c>
      <c r="AA3787" s="116">
        <v>1</v>
      </c>
      <c r="AB3787" s="116">
        <v>0.19646826566820999</v>
      </c>
      <c r="AC3787" s="116">
        <v>3.5899532411239998E-2</v>
      </c>
      <c r="AD3787" s="116">
        <v>66.236521797616206</v>
      </c>
      <c r="AF3787" s="116">
        <v>-1</v>
      </c>
      <c r="AG3787" s="116">
        <v>-1</v>
      </c>
      <c r="AH3787" s="116">
        <v>-1</v>
      </c>
      <c r="AI3787" s="116">
        <v>-1</v>
      </c>
      <c r="AJ3787" s="116">
        <v>0</v>
      </c>
      <c r="AM3787" s="116" t="s">
        <v>319</v>
      </c>
      <c r="AN3787" s="116">
        <v>-1</v>
      </c>
      <c r="AQ3787" s="116">
        <v>783</v>
      </c>
      <c r="AR3787" s="116" t="s">
        <v>352</v>
      </c>
      <c r="AS3787" s="116" t="s">
        <v>256</v>
      </c>
      <c r="AT3787" s="116" t="s">
        <v>268</v>
      </c>
      <c r="AV3787" s="116">
        <v>41.3807015524741</v>
      </c>
      <c r="AW3787" s="116">
        <v>5.3719806799999999E-2</v>
      </c>
    </row>
    <row r="3788" spans="1:49" x14ac:dyDescent="0.25">
      <c r="A3788" s="127">
        <v>160000</v>
      </c>
      <c r="B3788" s="127">
        <v>620000</v>
      </c>
      <c r="C3788" s="127">
        <v>620000</v>
      </c>
      <c r="D3788" s="116" t="s">
        <v>314</v>
      </c>
      <c r="E3788" s="116" t="s">
        <v>315</v>
      </c>
      <c r="F3788" s="116" t="s">
        <v>316</v>
      </c>
      <c r="G3788" s="116" t="s">
        <v>317</v>
      </c>
      <c r="H3788" s="116">
        <v>0.36</v>
      </c>
      <c r="I3788" s="116">
        <v>0.57999999999999996</v>
      </c>
      <c r="J3788" s="116" t="s">
        <v>268</v>
      </c>
      <c r="K3788" s="116">
        <v>0.19915214834889</v>
      </c>
      <c r="L3788" s="116">
        <v>3972.02464913322</v>
      </c>
      <c r="M3788" s="116">
        <v>12.166182593928699</v>
      </c>
      <c r="N3788" s="116">
        <v>2.4300537356355401</v>
      </c>
      <c r="O3788" s="116">
        <v>2.42292140078583</v>
      </c>
      <c r="P3788" s="116">
        <v>0.48395042205507</v>
      </c>
      <c r="Q3788" s="116">
        <v>791.03724216964304</v>
      </c>
      <c r="R3788" s="116">
        <v>1330</v>
      </c>
      <c r="S3788" s="116" t="s">
        <v>346</v>
      </c>
      <c r="T3788" s="116">
        <v>1330</v>
      </c>
      <c r="U3788" s="116" t="s">
        <v>268</v>
      </c>
      <c r="V3788" s="116" t="s">
        <v>268</v>
      </c>
      <c r="Z3788" s="116">
        <v>0</v>
      </c>
      <c r="AA3788" s="116">
        <v>1</v>
      </c>
      <c r="AB3788" s="116">
        <v>2.42292140078583</v>
      </c>
      <c r="AC3788" s="116">
        <v>0.48395042205507</v>
      </c>
      <c r="AD3788" s="116">
        <v>791.03724216964304</v>
      </c>
      <c r="AF3788" s="116">
        <v>-1</v>
      </c>
      <c r="AG3788" s="116">
        <v>-1</v>
      </c>
      <c r="AH3788" s="116">
        <v>-1</v>
      </c>
      <c r="AI3788" s="116">
        <v>-1</v>
      </c>
      <c r="AJ3788" s="116">
        <v>0</v>
      </c>
      <c r="AM3788" s="116" t="s">
        <v>319</v>
      </c>
      <c r="AN3788" s="116">
        <v>-1</v>
      </c>
      <c r="AQ3788" s="116">
        <v>783</v>
      </c>
      <c r="AR3788" s="116" t="s">
        <v>352</v>
      </c>
      <c r="AS3788" s="116" t="s">
        <v>256</v>
      </c>
      <c r="AT3788" s="116" t="s">
        <v>268</v>
      </c>
      <c r="AV3788" s="116">
        <v>131.97135932911701</v>
      </c>
      <c r="AW3788" s="116">
        <v>0.64155494089999998</v>
      </c>
    </row>
    <row r="3789" spans="1:49" x14ac:dyDescent="0.25">
      <c r="A3789" s="127">
        <v>160000</v>
      </c>
      <c r="B3789" s="127">
        <v>620000</v>
      </c>
      <c r="C3789" s="127">
        <v>620000</v>
      </c>
      <c r="D3789" s="116" t="s">
        <v>314</v>
      </c>
      <c r="E3789" s="116" t="s">
        <v>315</v>
      </c>
      <c r="F3789" s="116" t="s">
        <v>316</v>
      </c>
      <c r="G3789" s="116" t="s">
        <v>317</v>
      </c>
      <c r="H3789" s="116">
        <v>0.36</v>
      </c>
      <c r="I3789" s="116">
        <v>0.57999999999999996</v>
      </c>
      <c r="J3789" s="116" t="s">
        <v>268</v>
      </c>
      <c r="K3789" s="116">
        <v>0.21426470617832</v>
      </c>
      <c r="L3789" s="116">
        <v>3972.02464913322</v>
      </c>
      <c r="M3789" s="116">
        <v>12.166182593928699</v>
      </c>
      <c r="N3789" s="116">
        <v>2.4300537356355401</v>
      </c>
      <c r="O3789" s="116">
        <v>2.6067835387999398</v>
      </c>
      <c r="P3789" s="116">
        <v>0.52067474966347005</v>
      </c>
      <c r="Q3789" s="116">
        <v>851.06469437957401</v>
      </c>
      <c r="R3789" s="116">
        <v>1330</v>
      </c>
      <c r="S3789" s="116" t="s">
        <v>346</v>
      </c>
      <c r="T3789" s="116">
        <v>1330</v>
      </c>
      <c r="U3789" s="116" t="s">
        <v>268</v>
      </c>
      <c r="V3789" s="116" t="s">
        <v>268</v>
      </c>
      <c r="Z3789" s="116">
        <v>0</v>
      </c>
      <c r="AA3789" s="116">
        <v>1</v>
      </c>
      <c r="AB3789" s="116">
        <v>2.6067835387999398</v>
      </c>
      <c r="AC3789" s="116">
        <v>0.52067474966347005</v>
      </c>
      <c r="AD3789" s="116">
        <v>851.06469437957401</v>
      </c>
      <c r="AF3789" s="116">
        <v>-1</v>
      </c>
      <c r="AG3789" s="116">
        <v>-1</v>
      </c>
      <c r="AH3789" s="116">
        <v>-1</v>
      </c>
      <c r="AI3789" s="116">
        <v>-1</v>
      </c>
      <c r="AJ3789" s="116">
        <v>0</v>
      </c>
      <c r="AM3789" s="116" t="s">
        <v>319</v>
      </c>
      <c r="AN3789" s="116">
        <v>-1</v>
      </c>
      <c r="AQ3789" s="116">
        <v>783</v>
      </c>
      <c r="AR3789" s="116" t="s">
        <v>352</v>
      </c>
      <c r="AS3789" s="116" t="s">
        <v>256</v>
      </c>
      <c r="AT3789" s="116" t="s">
        <v>268</v>
      </c>
      <c r="AV3789" s="116">
        <v>118.77036037588</v>
      </c>
      <c r="AW3789" s="116">
        <v>0.69023900599999999</v>
      </c>
    </row>
    <row r="3790" spans="1:49" x14ac:dyDescent="0.25">
      <c r="A3790" s="127">
        <v>160000</v>
      </c>
      <c r="B3790" s="127">
        <v>620000</v>
      </c>
      <c r="C3790" s="127">
        <v>620000</v>
      </c>
      <c r="D3790" s="116" t="s">
        <v>314</v>
      </c>
      <c r="E3790" s="116" t="s">
        <v>315</v>
      </c>
      <c r="F3790" s="116" t="s">
        <v>316</v>
      </c>
      <c r="G3790" s="116" t="s">
        <v>317</v>
      </c>
      <c r="H3790" s="116">
        <v>0.36</v>
      </c>
      <c r="I3790" s="116">
        <v>0.57999999999999996</v>
      </c>
      <c r="J3790" s="116" t="s">
        <v>268</v>
      </c>
      <c r="K3790" s="116">
        <v>6.9441257412100003E-3</v>
      </c>
      <c r="L3790" s="116">
        <v>3972.02464913322</v>
      </c>
      <c r="M3790" s="116">
        <v>12.166182593928699</v>
      </c>
      <c r="N3790" s="116">
        <v>2.4300537356355401</v>
      </c>
      <c r="O3790" s="116">
        <v>8.4483501722809995E-2</v>
      </c>
      <c r="P3790" s="116">
        <v>1.687459869816E-2</v>
      </c>
      <c r="Q3790" s="116">
        <v>27.5822386107825</v>
      </c>
      <c r="R3790" s="116">
        <v>1330</v>
      </c>
      <c r="S3790" s="116" t="s">
        <v>346</v>
      </c>
      <c r="T3790" s="116">
        <v>1330</v>
      </c>
      <c r="U3790" s="116" t="s">
        <v>268</v>
      </c>
      <c r="V3790" s="116" t="s">
        <v>268</v>
      </c>
      <c r="Z3790" s="116">
        <v>0</v>
      </c>
      <c r="AA3790" s="116">
        <v>1</v>
      </c>
      <c r="AB3790" s="116">
        <v>8.4483501722809995E-2</v>
      </c>
      <c r="AC3790" s="116">
        <v>1.687459869816E-2</v>
      </c>
      <c r="AD3790" s="116">
        <v>27.582238610783101</v>
      </c>
      <c r="AF3790" s="116">
        <v>-1</v>
      </c>
      <c r="AG3790" s="116">
        <v>-1</v>
      </c>
      <c r="AH3790" s="116">
        <v>-1</v>
      </c>
      <c r="AI3790" s="116">
        <v>-1</v>
      </c>
      <c r="AJ3790" s="116">
        <v>0</v>
      </c>
      <c r="AM3790" s="116" t="s">
        <v>319</v>
      </c>
      <c r="AN3790" s="116">
        <v>-1</v>
      </c>
      <c r="AQ3790" s="116">
        <v>783</v>
      </c>
      <c r="AR3790" s="116" t="s">
        <v>352</v>
      </c>
      <c r="AS3790" s="116" t="s">
        <v>256</v>
      </c>
      <c r="AT3790" s="116" t="s">
        <v>268</v>
      </c>
      <c r="AV3790" s="116">
        <v>67.905109502955696</v>
      </c>
      <c r="AW3790" s="116">
        <v>2.2370023199999998E-2</v>
      </c>
    </row>
    <row r="3791" spans="1:49" x14ac:dyDescent="0.25">
      <c r="A3791" s="127">
        <v>160000</v>
      </c>
      <c r="B3791" s="127">
        <v>620000</v>
      </c>
      <c r="C3791" s="127">
        <v>620000</v>
      </c>
      <c r="D3791" s="116" t="s">
        <v>314</v>
      </c>
      <c r="E3791" s="116" t="s">
        <v>315</v>
      </c>
      <c r="F3791" s="116" t="s">
        <v>316</v>
      </c>
      <c r="G3791" s="116" t="s">
        <v>317</v>
      </c>
      <c r="H3791" s="116">
        <v>0.36</v>
      </c>
      <c r="I3791" s="116">
        <v>0.57999999999999996</v>
      </c>
      <c r="J3791" s="116" t="s">
        <v>268</v>
      </c>
      <c r="K3791" s="116">
        <v>1.091102612701E-2</v>
      </c>
      <c r="L3791" s="116">
        <v>3972.02464913322</v>
      </c>
      <c r="M3791" s="116">
        <v>12.166182593928699</v>
      </c>
      <c r="N3791" s="116">
        <v>2.4300537356355401</v>
      </c>
      <c r="O3791" s="116">
        <v>0.13274553614833001</v>
      </c>
      <c r="P3791" s="116">
        <v>2.651437979955E-2</v>
      </c>
      <c r="Q3791" s="116">
        <v>43.338864723820301</v>
      </c>
      <c r="R3791" s="116">
        <v>1330</v>
      </c>
      <c r="S3791" s="116" t="s">
        <v>346</v>
      </c>
      <c r="T3791" s="116">
        <v>1330</v>
      </c>
      <c r="U3791" s="116" t="s">
        <v>268</v>
      </c>
      <c r="V3791" s="116" t="s">
        <v>268</v>
      </c>
      <c r="Z3791" s="116">
        <v>0</v>
      </c>
      <c r="AA3791" s="116">
        <v>1</v>
      </c>
      <c r="AB3791" s="116">
        <v>0.13274553614833001</v>
      </c>
      <c r="AC3791" s="116">
        <v>2.651437979955E-2</v>
      </c>
      <c r="AD3791" s="116">
        <v>43.338864723819498</v>
      </c>
      <c r="AF3791" s="116">
        <v>-1</v>
      </c>
      <c r="AG3791" s="116">
        <v>-1</v>
      </c>
      <c r="AH3791" s="116">
        <v>-1</v>
      </c>
      <c r="AI3791" s="116">
        <v>-1</v>
      </c>
      <c r="AJ3791" s="116">
        <v>0</v>
      </c>
      <c r="AM3791" s="116" t="s">
        <v>319</v>
      </c>
      <c r="AN3791" s="116">
        <v>-1</v>
      </c>
      <c r="AQ3791" s="116">
        <v>783</v>
      </c>
      <c r="AR3791" s="116" t="s">
        <v>352</v>
      </c>
      <c r="AS3791" s="116" t="s">
        <v>256</v>
      </c>
      <c r="AT3791" s="116" t="s">
        <v>268</v>
      </c>
      <c r="AV3791" s="116">
        <v>71.630479113585693</v>
      </c>
      <c r="AW3791" s="116">
        <v>3.5149119800000003E-2</v>
      </c>
    </row>
    <row r="3792" spans="1:49" x14ac:dyDescent="0.25">
      <c r="A3792" s="127">
        <v>160000</v>
      </c>
      <c r="B3792" s="127">
        <v>620000</v>
      </c>
      <c r="C3792" s="127">
        <v>620000</v>
      </c>
      <c r="D3792" s="116" t="s">
        <v>314</v>
      </c>
      <c r="E3792" s="116" t="s">
        <v>315</v>
      </c>
      <c r="F3792" s="116" t="s">
        <v>316</v>
      </c>
      <c r="G3792" s="116" t="s">
        <v>317</v>
      </c>
      <c r="H3792" s="116">
        <v>0.36</v>
      </c>
      <c r="I3792" s="116">
        <v>0.57999999999999996</v>
      </c>
      <c r="J3792" s="116" t="s">
        <v>268</v>
      </c>
      <c r="K3792" s="116">
        <v>0.18579514682612</v>
      </c>
      <c r="L3792" s="116">
        <v>3972.02464913322</v>
      </c>
      <c r="M3792" s="116">
        <v>12.166182593928699</v>
      </c>
      <c r="N3792" s="116">
        <v>2.4300537356355401</v>
      </c>
      <c r="O3792" s="116">
        <v>2.2604176813524401</v>
      </c>
      <c r="P3792" s="116">
        <v>0.45149219060778001</v>
      </c>
      <c r="Q3792" s="116">
        <v>737.98290288269402</v>
      </c>
      <c r="R3792" s="116">
        <v>1330</v>
      </c>
      <c r="S3792" s="116" t="s">
        <v>346</v>
      </c>
      <c r="T3792" s="116">
        <v>1330</v>
      </c>
      <c r="U3792" s="116" t="s">
        <v>268</v>
      </c>
      <c r="V3792" s="116" t="s">
        <v>268</v>
      </c>
      <c r="Z3792" s="116">
        <v>0</v>
      </c>
      <c r="AA3792" s="116">
        <v>1</v>
      </c>
      <c r="AB3792" s="116">
        <v>2.2604176813524401</v>
      </c>
      <c r="AC3792" s="116">
        <v>0.45149219060778001</v>
      </c>
      <c r="AD3792" s="116">
        <v>737.98290288269402</v>
      </c>
      <c r="AF3792" s="116">
        <v>-1</v>
      </c>
      <c r="AG3792" s="116">
        <v>-1</v>
      </c>
      <c r="AH3792" s="116">
        <v>-1</v>
      </c>
      <c r="AI3792" s="116">
        <v>-1</v>
      </c>
      <c r="AJ3792" s="116">
        <v>0</v>
      </c>
      <c r="AM3792" s="116" t="s">
        <v>319</v>
      </c>
      <c r="AN3792" s="116">
        <v>-1</v>
      </c>
      <c r="AQ3792" s="116">
        <v>783</v>
      </c>
      <c r="AR3792" s="116" t="s">
        <v>352</v>
      </c>
      <c r="AS3792" s="116" t="s">
        <v>256</v>
      </c>
      <c r="AT3792" s="116" t="s">
        <v>268</v>
      </c>
      <c r="AV3792" s="116">
        <v>112.370958396996</v>
      </c>
      <c r="AW3792" s="116">
        <v>0.59852627970000005</v>
      </c>
    </row>
    <row r="3793" spans="1:49" x14ac:dyDescent="0.25">
      <c r="A3793" s="127">
        <v>160000</v>
      </c>
      <c r="B3793" s="127">
        <v>620000</v>
      </c>
      <c r="C3793" s="127">
        <v>620000</v>
      </c>
      <c r="D3793" s="116" t="s">
        <v>314</v>
      </c>
      <c r="E3793" s="116" t="s">
        <v>315</v>
      </c>
      <c r="F3793" s="116" t="s">
        <v>316</v>
      </c>
      <c r="G3793" s="116" t="s">
        <v>317</v>
      </c>
      <c r="H3793" s="116">
        <v>0.36</v>
      </c>
      <c r="I3793" s="116">
        <v>0.57999999999999996</v>
      </c>
      <c r="J3793" s="116" t="s">
        <v>268</v>
      </c>
      <c r="K3793" s="116">
        <v>6.9630035428999996E-4</v>
      </c>
      <c r="L3793" s="116">
        <v>3972.02464913322</v>
      </c>
      <c r="M3793" s="116">
        <v>12.166182593928699</v>
      </c>
      <c r="N3793" s="116">
        <v>2.4300537356355401</v>
      </c>
      <c r="O3793" s="116">
        <v>8.4713172505899992E-3</v>
      </c>
      <c r="P3793" s="116">
        <v>1.6920472770799999E-3</v>
      </c>
      <c r="Q3793" s="116">
        <v>2.7657221704678698</v>
      </c>
      <c r="R3793" s="116">
        <v>1330</v>
      </c>
      <c r="S3793" s="116" t="s">
        <v>346</v>
      </c>
      <c r="T3793" s="116">
        <v>1330</v>
      </c>
      <c r="U3793" s="116" t="s">
        <v>268</v>
      </c>
      <c r="V3793" s="116" t="s">
        <v>268</v>
      </c>
      <c r="Z3793" s="116">
        <v>0</v>
      </c>
      <c r="AA3793" s="116">
        <v>1</v>
      </c>
      <c r="AB3793" s="116">
        <v>8.4713172505899992E-3</v>
      </c>
      <c r="AC3793" s="116">
        <v>1.6920472770799999E-3</v>
      </c>
      <c r="AD3793" s="116">
        <v>2.7657221704663999</v>
      </c>
      <c r="AF3793" s="116">
        <v>-1</v>
      </c>
      <c r="AG3793" s="116">
        <v>-1</v>
      </c>
      <c r="AH3793" s="116">
        <v>-1</v>
      </c>
      <c r="AI3793" s="116">
        <v>-1</v>
      </c>
      <c r="AJ3793" s="116">
        <v>0</v>
      </c>
      <c r="AM3793" s="116" t="s">
        <v>319</v>
      </c>
      <c r="AN3793" s="116">
        <v>-1</v>
      </c>
      <c r="AQ3793" s="116">
        <v>783</v>
      </c>
      <c r="AR3793" s="116" t="s">
        <v>352</v>
      </c>
      <c r="AS3793" s="116" t="s">
        <v>256</v>
      </c>
      <c r="AT3793" s="116" t="s">
        <v>268</v>
      </c>
      <c r="AV3793" s="116">
        <v>28.157579195963699</v>
      </c>
      <c r="AW3793" s="116">
        <v>2.2430837000000001E-3</v>
      </c>
    </row>
    <row r="3794" spans="1:49" x14ac:dyDescent="0.25">
      <c r="A3794" s="127">
        <v>160000</v>
      </c>
      <c r="B3794" s="127">
        <v>620000</v>
      </c>
      <c r="C3794" s="127">
        <v>620000</v>
      </c>
      <c r="D3794" s="116" t="s">
        <v>314</v>
      </c>
      <c r="E3794" s="116" t="s">
        <v>315</v>
      </c>
      <c r="F3794" s="116" t="s">
        <v>316</v>
      </c>
      <c r="G3794" s="116" t="s">
        <v>317</v>
      </c>
      <c r="H3794" s="116">
        <v>0.36</v>
      </c>
      <c r="I3794" s="116">
        <v>0.57999999999999996</v>
      </c>
      <c r="J3794" s="116" t="s">
        <v>268</v>
      </c>
      <c r="K3794" s="116">
        <v>7.2833829888300002E-3</v>
      </c>
      <c r="L3794" s="116">
        <v>3883.4053547005501</v>
      </c>
      <c r="M3794" s="116">
        <v>9.3947586439067496</v>
      </c>
      <c r="N3794" s="116">
        <v>1.5056729636014601</v>
      </c>
      <c r="O3794" s="116">
        <v>6.8425625291199998E-2</v>
      </c>
      <c r="P3794" s="116">
        <v>1.096639284983E-2</v>
      </c>
      <c r="Q3794" s="116">
        <v>28.284328499161202</v>
      </c>
      <c r="R3794" s="116">
        <v>1330</v>
      </c>
      <c r="S3794" s="116" t="s">
        <v>346</v>
      </c>
      <c r="T3794" s="116">
        <v>1330</v>
      </c>
      <c r="U3794" s="116" t="s">
        <v>268</v>
      </c>
      <c r="V3794" s="116" t="s">
        <v>268</v>
      </c>
      <c r="Z3794" s="116">
        <v>0</v>
      </c>
      <c r="AA3794" s="116">
        <v>1</v>
      </c>
      <c r="AB3794" s="116">
        <v>6.8425625291199998E-2</v>
      </c>
      <c r="AC3794" s="116">
        <v>1.096639284983E-2</v>
      </c>
      <c r="AD3794" s="116">
        <v>919.12158574261105</v>
      </c>
      <c r="AF3794" s="116">
        <v>-1</v>
      </c>
      <c r="AG3794" s="116">
        <v>-1</v>
      </c>
      <c r="AH3794" s="116">
        <v>-1</v>
      </c>
      <c r="AI3794" s="116">
        <v>-1</v>
      </c>
      <c r="AJ3794" s="116">
        <v>0</v>
      </c>
      <c r="AM3794" s="116" t="s">
        <v>319</v>
      </c>
      <c r="AN3794" s="116">
        <v>-1</v>
      </c>
      <c r="AQ3794" s="116">
        <v>783</v>
      </c>
      <c r="AR3794" s="116" t="s">
        <v>352</v>
      </c>
      <c r="AS3794" s="116" t="s">
        <v>256</v>
      </c>
      <c r="AT3794" s="116" t="s">
        <v>268</v>
      </c>
      <c r="AV3794" s="116">
        <v>101.20068060645499</v>
      </c>
      <c r="AW3794" s="116">
        <v>0.74543518710000001</v>
      </c>
    </row>
    <row r="3795" spans="1:49" x14ac:dyDescent="0.25">
      <c r="A3795" s="127">
        <v>160000</v>
      </c>
      <c r="B3795" s="127">
        <v>620000</v>
      </c>
      <c r="C3795" s="127">
        <v>620000</v>
      </c>
      <c r="D3795" s="116" t="s">
        <v>314</v>
      </c>
      <c r="E3795" s="116" t="s">
        <v>315</v>
      </c>
      <c r="F3795" s="116" t="s">
        <v>316</v>
      </c>
      <c r="G3795" s="116" t="s">
        <v>317</v>
      </c>
      <c r="H3795" s="116">
        <v>0.36</v>
      </c>
      <c r="I3795" s="116">
        <v>0.57999999999999996</v>
      </c>
      <c r="J3795" s="116" t="s">
        <v>268</v>
      </c>
      <c r="K3795" s="116">
        <v>0.11371006695873</v>
      </c>
      <c r="L3795" s="116">
        <v>3883.4053547005501</v>
      </c>
      <c r="M3795" s="116">
        <v>9.3947586439067496</v>
      </c>
      <c r="N3795" s="116">
        <v>1.5056729636014601</v>
      </c>
      <c r="O3795" s="116">
        <v>1.0682786344598101</v>
      </c>
      <c r="P3795" s="116">
        <v>0.17121017350907999</v>
      </c>
      <c r="Q3795" s="116">
        <v>441.582282910917</v>
      </c>
      <c r="R3795" s="116">
        <v>1750</v>
      </c>
      <c r="S3795" s="116" t="s">
        <v>321</v>
      </c>
      <c r="T3795" s="116">
        <v>1750</v>
      </c>
      <c r="U3795" s="116" t="s">
        <v>268</v>
      </c>
      <c r="V3795" s="116" t="s">
        <v>268</v>
      </c>
      <c r="Z3795" s="116">
        <v>0</v>
      </c>
      <c r="AA3795" s="116">
        <v>1</v>
      </c>
      <c r="AB3795" s="116">
        <v>1.0682786344598101</v>
      </c>
      <c r="AC3795" s="116">
        <v>0.17121017350907999</v>
      </c>
      <c r="AD3795" s="116">
        <v>441.582282910917</v>
      </c>
      <c r="AF3795" s="116">
        <v>-1</v>
      </c>
      <c r="AG3795" s="116">
        <v>-1</v>
      </c>
      <c r="AH3795" s="116">
        <v>-1</v>
      </c>
      <c r="AI3795" s="116">
        <v>-1</v>
      </c>
      <c r="AJ3795" s="116">
        <v>0</v>
      </c>
      <c r="AM3795" s="116" t="s">
        <v>319</v>
      </c>
      <c r="AN3795" s="116">
        <v>-1</v>
      </c>
      <c r="AQ3795" s="116">
        <v>783</v>
      </c>
      <c r="AR3795" s="116" t="s">
        <v>352</v>
      </c>
      <c r="AS3795" s="116" t="s">
        <v>256</v>
      </c>
      <c r="AT3795" s="116" t="s">
        <v>268</v>
      </c>
      <c r="AV3795" s="116">
        <v>118.42196924887401</v>
      </c>
      <c r="AW3795" s="116">
        <v>0.35813648250000002</v>
      </c>
    </row>
    <row r="3796" spans="1:49" x14ac:dyDescent="0.25">
      <c r="A3796" s="127">
        <v>160000</v>
      </c>
      <c r="B3796" s="127">
        <v>630000</v>
      </c>
      <c r="C3796" s="127">
        <v>630000</v>
      </c>
      <c r="D3796" s="116" t="s">
        <v>314</v>
      </c>
      <c r="E3796" s="116" t="s">
        <v>315</v>
      </c>
      <c r="F3796" s="116" t="s">
        <v>316</v>
      </c>
      <c r="G3796" s="116" t="s">
        <v>317</v>
      </c>
      <c r="H3796" s="116">
        <v>0.36</v>
      </c>
      <c r="I3796" s="116">
        <v>0.57999999999999996</v>
      </c>
      <c r="J3796" s="116" t="s">
        <v>268</v>
      </c>
      <c r="K3796" s="116">
        <v>0.25635230277123</v>
      </c>
      <c r="L3796" s="116">
        <v>3902.50925428863</v>
      </c>
      <c r="M3796" s="116">
        <v>11.573526570254501</v>
      </c>
      <c r="N3796" s="116">
        <v>2.1140815082582098</v>
      </c>
      <c r="O3796" s="116">
        <v>2.9669001874688101</v>
      </c>
      <c r="P3796" s="116">
        <v>0.54194966288807001</v>
      </c>
      <c r="Q3796" s="116">
        <v>1000.41723392294</v>
      </c>
      <c r="R3796" s="116">
        <v>1210</v>
      </c>
      <c r="S3796" s="116" t="s">
        <v>318</v>
      </c>
      <c r="T3796" s="116">
        <v>1210</v>
      </c>
      <c r="U3796" s="116" t="s">
        <v>268</v>
      </c>
      <c r="V3796" s="116" t="s">
        <v>268</v>
      </c>
      <c r="Z3796" s="116">
        <v>0</v>
      </c>
      <c r="AA3796" s="116">
        <v>1</v>
      </c>
      <c r="AB3796" s="116">
        <v>2.9669001874688101</v>
      </c>
      <c r="AC3796" s="116">
        <v>0.54194966288807001</v>
      </c>
      <c r="AD3796" s="116">
        <v>1000.41723392294</v>
      </c>
      <c r="AF3796" s="116">
        <v>-1</v>
      </c>
      <c r="AG3796" s="116">
        <v>-1</v>
      </c>
      <c r="AH3796" s="116">
        <v>-1</v>
      </c>
      <c r="AI3796" s="116">
        <v>-1</v>
      </c>
      <c r="AJ3796" s="116">
        <v>0</v>
      </c>
      <c r="AM3796" s="116" t="s">
        <v>319</v>
      </c>
      <c r="AN3796" s="116">
        <v>-1</v>
      </c>
      <c r="AQ3796" s="116">
        <v>783</v>
      </c>
      <c r="AR3796" s="116" t="s">
        <v>352</v>
      </c>
      <c r="AS3796" s="116" t="s">
        <v>256</v>
      </c>
      <c r="AT3796" s="116" t="s">
        <v>268</v>
      </c>
      <c r="AV3796" s="116">
        <v>200.29332929217199</v>
      </c>
      <c r="AW3796" s="116">
        <v>0.81136839729999999</v>
      </c>
    </row>
    <row r="3797" spans="1:49" x14ac:dyDescent="0.25">
      <c r="A3797" s="127">
        <v>160000</v>
      </c>
      <c r="B3797" s="127">
        <v>630000</v>
      </c>
      <c r="C3797" s="127">
        <v>630000</v>
      </c>
      <c r="D3797" s="116" t="s">
        <v>314</v>
      </c>
      <c r="E3797" s="116" t="s">
        <v>315</v>
      </c>
      <c r="F3797" s="116" t="s">
        <v>316</v>
      </c>
      <c r="G3797" s="116" t="s">
        <v>317</v>
      </c>
      <c r="H3797" s="116">
        <v>0.36</v>
      </c>
      <c r="I3797" s="116">
        <v>0.57999999999999996</v>
      </c>
      <c r="J3797" s="116" t="s">
        <v>268</v>
      </c>
      <c r="K3797" s="116">
        <v>4.3061961266940001E-2</v>
      </c>
      <c r="L3797" s="116">
        <v>3902.50925428863</v>
      </c>
      <c r="M3797" s="116">
        <v>11.573526570254501</v>
      </c>
      <c r="N3797" s="116">
        <v>2.1140815082582098</v>
      </c>
      <c r="O3797" s="116">
        <v>0.49837875289029998</v>
      </c>
      <c r="P3797" s="116">
        <v>9.103649602378E-2</v>
      </c>
      <c r="Q3797" s="116">
        <v>168.049702352086</v>
      </c>
      <c r="R3797" s="116">
        <v>1310</v>
      </c>
      <c r="S3797" s="116" t="s">
        <v>318</v>
      </c>
      <c r="T3797" s="116">
        <v>1310</v>
      </c>
      <c r="U3797" s="116" t="s">
        <v>268</v>
      </c>
      <c r="V3797" s="116" t="s">
        <v>268</v>
      </c>
      <c r="Z3797" s="116">
        <v>0</v>
      </c>
      <c r="AA3797" s="116">
        <v>1</v>
      </c>
      <c r="AB3797" s="116">
        <v>0.49837875289029998</v>
      </c>
      <c r="AC3797" s="116">
        <v>9.103649602378E-2</v>
      </c>
      <c r="AD3797" s="116">
        <v>168.049702352087</v>
      </c>
      <c r="AF3797" s="116">
        <v>-1</v>
      </c>
      <c r="AG3797" s="116">
        <v>-1</v>
      </c>
      <c r="AH3797" s="116">
        <v>-1</v>
      </c>
      <c r="AI3797" s="116">
        <v>-1</v>
      </c>
      <c r="AJ3797" s="116">
        <v>0</v>
      </c>
      <c r="AM3797" s="116" t="s">
        <v>319</v>
      </c>
      <c r="AN3797" s="116">
        <v>-1</v>
      </c>
      <c r="AQ3797" s="116">
        <v>783</v>
      </c>
      <c r="AR3797" s="116" t="s">
        <v>352</v>
      </c>
      <c r="AS3797" s="116" t="s">
        <v>256</v>
      </c>
      <c r="AT3797" s="116" t="s">
        <v>268</v>
      </c>
      <c r="AV3797" s="116">
        <v>54.411354617232398</v>
      </c>
      <c r="AW3797" s="116">
        <v>0.13629335149999999</v>
      </c>
    </row>
    <row r="3798" spans="1:49" x14ac:dyDescent="0.25">
      <c r="A3798" s="127">
        <v>160000</v>
      </c>
      <c r="B3798" s="127">
        <v>630000</v>
      </c>
      <c r="C3798" s="127">
        <v>630000</v>
      </c>
      <c r="D3798" s="116" t="s">
        <v>314</v>
      </c>
      <c r="E3798" s="116" t="s">
        <v>315</v>
      </c>
      <c r="F3798" s="116" t="s">
        <v>316</v>
      </c>
      <c r="G3798" s="116" t="s">
        <v>317</v>
      </c>
      <c r="H3798" s="116">
        <v>0.36</v>
      </c>
      <c r="I3798" s="116">
        <v>0.57999999999999996</v>
      </c>
      <c r="J3798" s="116" t="s">
        <v>268</v>
      </c>
      <c r="K3798" s="116">
        <v>0.18654994926768001</v>
      </c>
      <c r="L3798" s="116">
        <v>3902.50925428863</v>
      </c>
      <c r="M3798" s="116">
        <v>11.573526570254501</v>
      </c>
      <c r="N3798" s="116">
        <v>2.1140815082582098</v>
      </c>
      <c r="O3798" s="116">
        <v>2.1590407945291599</v>
      </c>
      <c r="P3798" s="116">
        <v>0.39438179811330998</v>
      </c>
      <c r="Q3798" s="116">
        <v>728.01290340420701</v>
      </c>
      <c r="R3798" s="116">
        <v>1310</v>
      </c>
      <c r="S3798" s="116" t="s">
        <v>318</v>
      </c>
      <c r="T3798" s="116">
        <v>1310</v>
      </c>
      <c r="U3798" s="116" t="s">
        <v>268</v>
      </c>
      <c r="V3798" s="116" t="s">
        <v>268</v>
      </c>
      <c r="Z3798" s="116">
        <v>0</v>
      </c>
      <c r="AA3798" s="116">
        <v>1</v>
      </c>
      <c r="AB3798" s="116">
        <v>2.1590407945291599</v>
      </c>
      <c r="AC3798" s="116">
        <v>0.39438179811330998</v>
      </c>
      <c r="AD3798" s="116">
        <v>728.01290340420701</v>
      </c>
      <c r="AF3798" s="116">
        <v>-1</v>
      </c>
      <c r="AG3798" s="116">
        <v>-1</v>
      </c>
      <c r="AH3798" s="116">
        <v>-1</v>
      </c>
      <c r="AI3798" s="116">
        <v>-1</v>
      </c>
      <c r="AJ3798" s="116">
        <v>0</v>
      </c>
      <c r="AM3798" s="116" t="s">
        <v>319</v>
      </c>
      <c r="AN3798" s="116">
        <v>-1</v>
      </c>
      <c r="AQ3798" s="116">
        <v>783</v>
      </c>
      <c r="AR3798" s="116" t="s">
        <v>352</v>
      </c>
      <c r="AS3798" s="116" t="s">
        <v>256</v>
      </c>
      <c r="AT3798" s="116" t="s">
        <v>268</v>
      </c>
      <c r="AV3798" s="116">
        <v>122.63863681843399</v>
      </c>
      <c r="AW3798" s="116">
        <v>0.59044031100000005</v>
      </c>
    </row>
    <row r="3799" spans="1:49" x14ac:dyDescent="0.25">
      <c r="A3799" s="127">
        <v>160000</v>
      </c>
      <c r="B3799" s="127">
        <v>630000</v>
      </c>
      <c r="C3799" s="127">
        <v>630000</v>
      </c>
      <c r="D3799" s="116" t="s">
        <v>314</v>
      </c>
      <c r="E3799" s="116" t="s">
        <v>315</v>
      </c>
      <c r="F3799" s="116" t="s">
        <v>316</v>
      </c>
      <c r="G3799" s="116" t="s">
        <v>317</v>
      </c>
      <c r="H3799" s="116">
        <v>0.36</v>
      </c>
      <c r="I3799" s="116">
        <v>0.57999999999999996</v>
      </c>
      <c r="J3799" s="116" t="s">
        <v>268</v>
      </c>
      <c r="K3799" s="116">
        <v>0.13179924026998999</v>
      </c>
      <c r="L3799" s="116">
        <v>3902.50925428863</v>
      </c>
      <c r="M3799" s="116">
        <v>11.573526570254501</v>
      </c>
      <c r="N3799" s="116">
        <v>2.1140815082582098</v>
      </c>
      <c r="O3799" s="116">
        <v>1.5253820092041099</v>
      </c>
      <c r="P3799" s="116">
        <v>0.27863433665727</v>
      </c>
      <c r="Q3799" s="116">
        <v>514.34775486185401</v>
      </c>
      <c r="R3799" s="116">
        <v>1310</v>
      </c>
      <c r="S3799" s="116" t="s">
        <v>318</v>
      </c>
      <c r="T3799" s="116">
        <v>1310</v>
      </c>
      <c r="U3799" s="116" t="s">
        <v>268</v>
      </c>
      <c r="V3799" s="116" t="s">
        <v>268</v>
      </c>
      <c r="Z3799" s="116">
        <v>0</v>
      </c>
      <c r="AA3799" s="116">
        <v>1</v>
      </c>
      <c r="AB3799" s="116">
        <v>1.5253820092041099</v>
      </c>
      <c r="AC3799" s="116">
        <v>0.27863433665727</v>
      </c>
      <c r="AD3799" s="116">
        <v>514.34775486185401</v>
      </c>
      <c r="AF3799" s="116">
        <v>-1</v>
      </c>
      <c r="AG3799" s="116">
        <v>-1</v>
      </c>
      <c r="AH3799" s="116">
        <v>-1</v>
      </c>
      <c r="AI3799" s="116">
        <v>-1</v>
      </c>
      <c r="AJ3799" s="116">
        <v>0</v>
      </c>
      <c r="AM3799" s="116" t="s">
        <v>319</v>
      </c>
      <c r="AN3799" s="116">
        <v>-1</v>
      </c>
      <c r="AQ3799" s="116">
        <v>783</v>
      </c>
      <c r="AR3799" s="116" t="s">
        <v>352</v>
      </c>
      <c r="AS3799" s="116" t="s">
        <v>256</v>
      </c>
      <c r="AT3799" s="116" t="s">
        <v>268</v>
      </c>
      <c r="AV3799" s="116">
        <v>97.826355027702604</v>
      </c>
      <c r="AW3799" s="116">
        <v>0.41715146380000001</v>
      </c>
    </row>
    <row r="3800" spans="1:49" x14ac:dyDescent="0.25">
      <c r="A3800" s="127">
        <v>160000</v>
      </c>
      <c r="B3800" s="127">
        <v>630000</v>
      </c>
      <c r="C3800" s="127">
        <v>630000</v>
      </c>
      <c r="D3800" s="116" t="s">
        <v>314</v>
      </c>
      <c r="E3800" s="116" t="s">
        <v>315</v>
      </c>
      <c r="F3800" s="116" t="s">
        <v>316</v>
      </c>
      <c r="G3800" s="116" t="s">
        <v>317</v>
      </c>
      <c r="H3800" s="116">
        <v>0.36</v>
      </c>
      <c r="I3800" s="116">
        <v>0.57999999999999996</v>
      </c>
      <c r="J3800" s="116" t="s">
        <v>268</v>
      </c>
      <c r="K3800" s="116">
        <v>1.6204898522560001E-2</v>
      </c>
      <c r="L3800" s="116">
        <v>3988.6518712688498</v>
      </c>
      <c r="M3800" s="116">
        <v>11.5041499803443</v>
      </c>
      <c r="N3800" s="116">
        <v>2.2199231002194399</v>
      </c>
      <c r="O3800" s="116">
        <v>0.18642358301983</v>
      </c>
      <c r="P3800" s="116">
        <v>3.5973628566950001E-2</v>
      </c>
      <c r="Q3800" s="116">
        <v>64.635698815746693</v>
      </c>
      <c r="R3800" s="116">
        <v>1330</v>
      </c>
      <c r="S3800" s="116" t="s">
        <v>346</v>
      </c>
      <c r="T3800" s="116">
        <v>1330</v>
      </c>
      <c r="U3800" s="116" t="s">
        <v>268</v>
      </c>
      <c r="V3800" s="116" t="s">
        <v>268</v>
      </c>
      <c r="Z3800" s="116">
        <v>0</v>
      </c>
      <c r="AA3800" s="116">
        <v>1</v>
      </c>
      <c r="AB3800" s="116">
        <v>0.18642358301983</v>
      </c>
      <c r="AC3800" s="116">
        <v>3.5973628566950001E-2</v>
      </c>
      <c r="AD3800" s="116">
        <v>64.635698815745499</v>
      </c>
      <c r="AF3800" s="116">
        <v>-1</v>
      </c>
      <c r="AG3800" s="116">
        <v>-1</v>
      </c>
      <c r="AH3800" s="116">
        <v>-1</v>
      </c>
      <c r="AI3800" s="116">
        <v>-1</v>
      </c>
      <c r="AJ3800" s="116">
        <v>0</v>
      </c>
      <c r="AM3800" s="116" t="s">
        <v>319</v>
      </c>
      <c r="AN3800" s="116">
        <v>-1</v>
      </c>
      <c r="AQ3800" s="116">
        <v>783</v>
      </c>
      <c r="AR3800" s="116" t="s">
        <v>352</v>
      </c>
      <c r="AS3800" s="116" t="s">
        <v>256</v>
      </c>
      <c r="AT3800" s="116" t="s">
        <v>268</v>
      </c>
      <c r="AV3800" s="116">
        <v>52.969497956771903</v>
      </c>
      <c r="AW3800" s="116">
        <v>5.2421491299999998E-2</v>
      </c>
    </row>
    <row r="3801" spans="1:49" x14ac:dyDescent="0.25">
      <c r="A3801" s="127">
        <v>160000</v>
      </c>
      <c r="B3801" s="127">
        <v>630000</v>
      </c>
      <c r="C3801" s="127">
        <v>630000</v>
      </c>
      <c r="D3801" s="116" t="s">
        <v>314</v>
      </c>
      <c r="E3801" s="116" t="s">
        <v>315</v>
      </c>
      <c r="F3801" s="116" t="s">
        <v>316</v>
      </c>
      <c r="G3801" s="116" t="s">
        <v>317</v>
      </c>
      <c r="H3801" s="116">
        <v>0.36</v>
      </c>
      <c r="I3801" s="116">
        <v>0.57999999999999996</v>
      </c>
      <c r="J3801" s="116" t="s">
        <v>268</v>
      </c>
      <c r="K3801" s="116">
        <v>4.3718244229400002E-2</v>
      </c>
      <c r="L3801" s="116">
        <v>3988.6518712688498</v>
      </c>
      <c r="M3801" s="116">
        <v>11.5041499803443</v>
      </c>
      <c r="N3801" s="116">
        <v>2.2199231002194399</v>
      </c>
      <c r="O3801" s="116">
        <v>0.50294123849239003</v>
      </c>
      <c r="P3801" s="116">
        <v>9.7051140265889999E-2</v>
      </c>
      <c r="Q3801" s="116">
        <v>174.376856654204</v>
      </c>
      <c r="R3801" s="116">
        <v>1320</v>
      </c>
      <c r="S3801" s="116" t="s">
        <v>334</v>
      </c>
      <c r="T3801" s="116">
        <v>1320</v>
      </c>
      <c r="U3801" s="116" t="s">
        <v>268</v>
      </c>
      <c r="V3801" s="116" t="s">
        <v>268</v>
      </c>
      <c r="Z3801" s="116">
        <v>0</v>
      </c>
      <c r="AA3801" s="116">
        <v>1</v>
      </c>
      <c r="AB3801" s="116">
        <v>0.50294123849239003</v>
      </c>
      <c r="AC3801" s="116">
        <v>9.7051140265889999E-2</v>
      </c>
      <c r="AD3801" s="116">
        <v>362.84296052263602</v>
      </c>
      <c r="AF3801" s="116">
        <v>-1</v>
      </c>
      <c r="AG3801" s="116">
        <v>-1</v>
      </c>
      <c r="AH3801" s="116">
        <v>-1</v>
      </c>
      <c r="AI3801" s="116">
        <v>-1</v>
      </c>
      <c r="AJ3801" s="116">
        <v>0</v>
      </c>
      <c r="AM3801" s="116" t="s">
        <v>319</v>
      </c>
      <c r="AN3801" s="116">
        <v>-1</v>
      </c>
      <c r="AQ3801" s="116">
        <v>783</v>
      </c>
      <c r="AR3801" s="116" t="s">
        <v>352</v>
      </c>
      <c r="AS3801" s="116" t="s">
        <v>256</v>
      </c>
      <c r="AT3801" s="116" t="s">
        <v>268</v>
      </c>
      <c r="AV3801" s="116">
        <v>63.252321688601597</v>
      </c>
      <c r="AW3801" s="116">
        <v>0.29427652920000003</v>
      </c>
    </row>
    <row r="3802" spans="1:49" x14ac:dyDescent="0.25">
      <c r="A3802" s="127">
        <v>160000</v>
      </c>
      <c r="B3802" s="127">
        <v>630000</v>
      </c>
      <c r="C3802" s="127">
        <v>630000</v>
      </c>
      <c r="D3802" s="116" t="s">
        <v>314</v>
      </c>
      <c r="E3802" s="116" t="s">
        <v>315</v>
      </c>
      <c r="F3802" s="116" t="s">
        <v>316</v>
      </c>
      <c r="G3802" s="116" t="s">
        <v>317</v>
      </c>
      <c r="H3802" s="116">
        <v>0.36</v>
      </c>
      <c r="I3802" s="116">
        <v>0.57999999999999996</v>
      </c>
      <c r="J3802" s="116" t="s">
        <v>268</v>
      </c>
      <c r="K3802" s="116">
        <v>6.8119554884539996E-2</v>
      </c>
      <c r="L3802" s="116">
        <v>3988.6518712688498</v>
      </c>
      <c r="M3802" s="116">
        <v>11.5041499803443</v>
      </c>
      <c r="N3802" s="116">
        <v>2.2199231002194399</v>
      </c>
      <c r="O3802" s="116">
        <v>0.78365757598611996</v>
      </c>
      <c r="P3802" s="116">
        <v>0.15122017346486999</v>
      </c>
      <c r="Q3802" s="116">
        <v>271.70519006024898</v>
      </c>
      <c r="R3802" s="116">
        <v>1330</v>
      </c>
      <c r="S3802" s="116" t="s">
        <v>346</v>
      </c>
      <c r="T3802" s="116">
        <v>1330</v>
      </c>
      <c r="U3802" s="116" t="s">
        <v>268</v>
      </c>
      <c r="V3802" s="116" t="s">
        <v>268</v>
      </c>
      <c r="Z3802" s="116">
        <v>0</v>
      </c>
      <c r="AA3802" s="116">
        <v>1</v>
      </c>
      <c r="AB3802" s="116">
        <v>0.78365757598611996</v>
      </c>
      <c r="AC3802" s="116">
        <v>0.15122017346486999</v>
      </c>
      <c r="AD3802" s="116">
        <v>271.70519006025103</v>
      </c>
      <c r="AF3802" s="116">
        <v>-1</v>
      </c>
      <c r="AG3802" s="116">
        <v>-1</v>
      </c>
      <c r="AH3802" s="116">
        <v>-1</v>
      </c>
      <c r="AI3802" s="116">
        <v>-1</v>
      </c>
      <c r="AJ3802" s="116">
        <v>0</v>
      </c>
      <c r="AM3802" s="116" t="s">
        <v>319</v>
      </c>
      <c r="AN3802" s="116">
        <v>-1</v>
      </c>
      <c r="AQ3802" s="116">
        <v>783</v>
      </c>
      <c r="AR3802" s="116" t="s">
        <v>352</v>
      </c>
      <c r="AS3802" s="116" t="s">
        <v>256</v>
      </c>
      <c r="AT3802" s="116" t="s">
        <v>268</v>
      </c>
      <c r="AV3802" s="116">
        <v>73.631267844585906</v>
      </c>
      <c r="AW3802" s="116">
        <v>0.22036106250000001</v>
      </c>
    </row>
    <row r="3803" spans="1:49" x14ac:dyDescent="0.25">
      <c r="A3803" s="127">
        <v>160000</v>
      </c>
      <c r="B3803" s="127">
        <v>630000</v>
      </c>
      <c r="C3803" s="127">
        <v>630000</v>
      </c>
      <c r="D3803" s="116" t="s">
        <v>314</v>
      </c>
      <c r="E3803" s="116" t="s">
        <v>315</v>
      </c>
      <c r="F3803" s="116" t="s">
        <v>316</v>
      </c>
      <c r="G3803" s="116" t="s">
        <v>317</v>
      </c>
      <c r="H3803" s="116">
        <v>0.36</v>
      </c>
      <c r="I3803" s="116">
        <v>0.57999999999999996</v>
      </c>
      <c r="J3803" s="116" t="s">
        <v>268</v>
      </c>
      <c r="K3803" s="116">
        <v>5.6453566352699996E-3</v>
      </c>
      <c r="L3803" s="116">
        <v>3988.6518712688498</v>
      </c>
      <c r="M3803" s="116">
        <v>11.5041499803443</v>
      </c>
      <c r="N3803" s="116">
        <v>2.2199231002194399</v>
      </c>
      <c r="O3803" s="116">
        <v>6.4945029424669995E-2</v>
      </c>
      <c r="P3803" s="116">
        <v>1.253225760361E-2</v>
      </c>
      <c r="Q3803" s="116">
        <v>22.517362307249702</v>
      </c>
      <c r="R3803" s="116">
        <v>1320</v>
      </c>
      <c r="S3803" s="116" t="s">
        <v>334</v>
      </c>
      <c r="T3803" s="116">
        <v>1320</v>
      </c>
      <c r="U3803" s="116" t="s">
        <v>268</v>
      </c>
      <c r="V3803" s="116" t="s">
        <v>268</v>
      </c>
      <c r="Z3803" s="116">
        <v>0</v>
      </c>
      <c r="AA3803" s="116">
        <v>1</v>
      </c>
      <c r="AB3803" s="116">
        <v>6.4945029424669995E-2</v>
      </c>
      <c r="AC3803" s="116">
        <v>1.253225760361E-2</v>
      </c>
      <c r="AD3803" s="116">
        <v>1764.8595064425599</v>
      </c>
      <c r="AF3803" s="116">
        <v>-1</v>
      </c>
      <c r="AG3803" s="116">
        <v>-1</v>
      </c>
      <c r="AH3803" s="116">
        <v>-1</v>
      </c>
      <c r="AI3803" s="116">
        <v>-1</v>
      </c>
      <c r="AJ3803" s="116">
        <v>0</v>
      </c>
      <c r="AM3803" s="116" t="s">
        <v>319</v>
      </c>
      <c r="AN3803" s="116">
        <v>-1</v>
      </c>
      <c r="AQ3803" s="116">
        <v>783</v>
      </c>
      <c r="AR3803" s="116" t="s">
        <v>352</v>
      </c>
      <c r="AS3803" s="116" t="s">
        <v>256</v>
      </c>
      <c r="AT3803" s="116" t="s">
        <v>268</v>
      </c>
      <c r="AV3803" s="116">
        <v>86.820761859183506</v>
      </c>
      <c r="AW3803" s="116">
        <v>1.4313540198000001</v>
      </c>
    </row>
    <row r="3804" spans="1:49" x14ac:dyDescent="0.25">
      <c r="A3804" s="127">
        <v>160000</v>
      </c>
      <c r="B3804" s="127">
        <v>630000</v>
      </c>
      <c r="C3804" s="127">
        <v>630000</v>
      </c>
      <c r="D3804" s="116" t="s">
        <v>314</v>
      </c>
      <c r="E3804" s="116" t="s">
        <v>315</v>
      </c>
      <c r="F3804" s="116" t="s">
        <v>316</v>
      </c>
      <c r="G3804" s="116" t="s">
        <v>317</v>
      </c>
      <c r="H3804" s="116">
        <v>0.36</v>
      </c>
      <c r="I3804" s="116">
        <v>0.57999999999999996</v>
      </c>
      <c r="J3804" s="116" t="s">
        <v>268</v>
      </c>
      <c r="K3804" s="116">
        <v>0.14016488717275999</v>
      </c>
      <c r="L3804" s="116">
        <v>3938.97678021199</v>
      </c>
      <c r="M3804" s="116">
        <v>12.379505550084501</v>
      </c>
      <c r="N3804" s="116">
        <v>2.5070296094246598</v>
      </c>
      <c r="O3804" s="116">
        <v>1.7351719986821601</v>
      </c>
      <c r="P3804" s="116">
        <v>0.35139752234378002</v>
      </c>
      <c r="Q3804" s="116">
        <v>552.106235974539</v>
      </c>
      <c r="R3804" s="116">
        <v>1330</v>
      </c>
      <c r="S3804" s="116" t="s">
        <v>346</v>
      </c>
      <c r="T3804" s="116">
        <v>1330</v>
      </c>
      <c r="U3804" s="116" t="s">
        <v>268</v>
      </c>
      <c r="V3804" s="116" t="s">
        <v>268</v>
      </c>
      <c r="Z3804" s="116">
        <v>0</v>
      </c>
      <c r="AA3804" s="116">
        <v>1</v>
      </c>
      <c r="AB3804" s="116">
        <v>1.7351719986821601</v>
      </c>
      <c r="AC3804" s="116">
        <v>0.35139752234378002</v>
      </c>
      <c r="AD3804" s="116">
        <v>552.106235974539</v>
      </c>
      <c r="AF3804" s="116">
        <v>-1</v>
      </c>
      <c r="AG3804" s="116">
        <v>-1</v>
      </c>
      <c r="AH3804" s="116">
        <v>-1</v>
      </c>
      <c r="AI3804" s="116">
        <v>-1</v>
      </c>
      <c r="AJ3804" s="116">
        <v>0</v>
      </c>
      <c r="AM3804" s="116" t="s">
        <v>319</v>
      </c>
      <c r="AN3804" s="116">
        <v>-1</v>
      </c>
      <c r="AQ3804" s="116">
        <v>783</v>
      </c>
      <c r="AR3804" s="116" t="s">
        <v>352</v>
      </c>
      <c r="AS3804" s="116" t="s">
        <v>256</v>
      </c>
      <c r="AT3804" s="116" t="s">
        <v>268</v>
      </c>
      <c r="AV3804" s="116">
        <v>101.92260785262199</v>
      </c>
      <c r="AW3804" s="116">
        <v>0.44777472499999998</v>
      </c>
    </row>
    <row r="3805" spans="1:49" x14ac:dyDescent="0.25">
      <c r="A3805" s="127">
        <v>160000</v>
      </c>
      <c r="B3805" s="127">
        <v>630000</v>
      </c>
      <c r="C3805" s="127">
        <v>630000</v>
      </c>
      <c r="D3805" s="116" t="s">
        <v>314</v>
      </c>
      <c r="E3805" s="116" t="s">
        <v>315</v>
      </c>
      <c r="F3805" s="116" t="s">
        <v>316</v>
      </c>
      <c r="G3805" s="116" t="s">
        <v>317</v>
      </c>
      <c r="H3805" s="116">
        <v>0.36</v>
      </c>
      <c r="I3805" s="116">
        <v>0.57999999999999996</v>
      </c>
      <c r="J3805" s="116" t="s">
        <v>323</v>
      </c>
      <c r="K3805" s="116">
        <v>0.16864174808308999</v>
      </c>
      <c r="L3805" s="116">
        <v>3938.97678021199</v>
      </c>
      <c r="M3805" s="116">
        <v>12.379505550084501</v>
      </c>
      <c r="N3805" s="116">
        <v>2.5070296094246598</v>
      </c>
      <c r="O3805" s="116">
        <v>2.0877014563706502</v>
      </c>
      <c r="P3805" s="116">
        <v>0.42278985582945999</v>
      </c>
      <c r="Q3805" s="116">
        <v>664.27592987367905</v>
      </c>
      <c r="R3805" s="116">
        <v>1330</v>
      </c>
      <c r="S3805" s="116" t="s">
        <v>346</v>
      </c>
      <c r="T3805" s="116">
        <v>1330</v>
      </c>
      <c r="U3805" s="116" t="s">
        <v>324</v>
      </c>
      <c r="V3805" s="116" t="s">
        <v>323</v>
      </c>
      <c r="Z3805" s="116">
        <v>0</v>
      </c>
      <c r="AA3805" s="116">
        <v>1</v>
      </c>
      <c r="AB3805" s="116">
        <v>2.0877014563706502</v>
      </c>
      <c r="AC3805" s="116">
        <v>0.42278985582945999</v>
      </c>
      <c r="AD3805" s="116">
        <v>664.27592987367905</v>
      </c>
      <c r="AF3805" s="116">
        <v>-1</v>
      </c>
      <c r="AG3805" s="116">
        <v>-1</v>
      </c>
      <c r="AH3805" s="116">
        <v>-1</v>
      </c>
      <c r="AI3805" s="116">
        <v>-1</v>
      </c>
      <c r="AJ3805" s="116">
        <v>0</v>
      </c>
      <c r="AM3805" s="116" t="s">
        <v>319</v>
      </c>
      <c r="AN3805" s="116">
        <v>-1</v>
      </c>
      <c r="AQ3805" s="116">
        <v>783</v>
      </c>
      <c r="AR3805" s="116" t="s">
        <v>352</v>
      </c>
      <c r="AS3805" s="116" t="s">
        <v>256</v>
      </c>
      <c r="AT3805" s="116" t="s">
        <v>268</v>
      </c>
      <c r="AV3805" s="116">
        <v>130.895253532601</v>
      </c>
      <c r="AW3805" s="116">
        <v>0.5387477128</v>
      </c>
    </row>
    <row r="3806" spans="1:49" x14ac:dyDescent="0.25">
      <c r="A3806" s="127">
        <v>160000</v>
      </c>
      <c r="B3806" s="127">
        <v>630000</v>
      </c>
      <c r="C3806" s="127">
        <v>630000</v>
      </c>
      <c r="D3806" s="116" t="s">
        <v>314</v>
      </c>
      <c r="E3806" s="116" t="s">
        <v>315</v>
      </c>
      <c r="F3806" s="116" t="s">
        <v>316</v>
      </c>
      <c r="G3806" s="116" t="s">
        <v>317</v>
      </c>
      <c r="H3806" s="116">
        <v>0.36</v>
      </c>
      <c r="I3806" s="116">
        <v>0.57999999999999996</v>
      </c>
      <c r="J3806" s="116" t="s">
        <v>268</v>
      </c>
      <c r="K3806" s="116">
        <v>0.14335916632230999</v>
      </c>
      <c r="L3806" s="116">
        <v>3938.97678021199</v>
      </c>
      <c r="M3806" s="116">
        <v>12.379505550084501</v>
      </c>
      <c r="N3806" s="116">
        <v>2.5070296094246598</v>
      </c>
      <c r="O3806" s="116">
        <v>1.7747155951425999</v>
      </c>
      <c r="P3806" s="116">
        <v>0.35940567475247998</v>
      </c>
      <c r="Q3806" s="116">
        <v>564.68842737415196</v>
      </c>
      <c r="R3806" s="116">
        <v>1330</v>
      </c>
      <c r="S3806" s="116" t="s">
        <v>346</v>
      </c>
      <c r="T3806" s="116">
        <v>1330</v>
      </c>
      <c r="U3806" s="116" t="s">
        <v>268</v>
      </c>
      <c r="V3806" s="116" t="s">
        <v>268</v>
      </c>
      <c r="Z3806" s="116">
        <v>0</v>
      </c>
      <c r="AA3806" s="116">
        <v>1</v>
      </c>
      <c r="AB3806" s="116">
        <v>1.7747155951425999</v>
      </c>
      <c r="AC3806" s="116">
        <v>0.35940567475247998</v>
      </c>
      <c r="AD3806" s="116">
        <v>564.68842737415196</v>
      </c>
      <c r="AF3806" s="116">
        <v>-1</v>
      </c>
      <c r="AG3806" s="116">
        <v>-1</v>
      </c>
      <c r="AH3806" s="116">
        <v>-1</v>
      </c>
      <c r="AI3806" s="116">
        <v>-1</v>
      </c>
      <c r="AJ3806" s="116">
        <v>0</v>
      </c>
      <c r="AM3806" s="116" t="s">
        <v>319</v>
      </c>
      <c r="AN3806" s="116">
        <v>-1</v>
      </c>
      <c r="AQ3806" s="116">
        <v>783</v>
      </c>
      <c r="AR3806" s="116" t="s">
        <v>352</v>
      </c>
      <c r="AS3806" s="116" t="s">
        <v>256</v>
      </c>
      <c r="AT3806" s="116" t="s">
        <v>268</v>
      </c>
      <c r="AV3806" s="116">
        <v>103.067223771483</v>
      </c>
      <c r="AW3806" s="116">
        <v>0.45797925979999998</v>
      </c>
    </row>
    <row r="3807" spans="1:49" x14ac:dyDescent="0.25">
      <c r="A3807" s="127">
        <v>160000</v>
      </c>
      <c r="B3807" s="127">
        <v>630000</v>
      </c>
      <c r="C3807" s="127">
        <v>630000</v>
      </c>
      <c r="D3807" s="116" t="s">
        <v>314</v>
      </c>
      <c r="E3807" s="116" t="s">
        <v>315</v>
      </c>
      <c r="F3807" s="116" t="s">
        <v>316</v>
      </c>
      <c r="G3807" s="116" t="s">
        <v>317</v>
      </c>
      <c r="H3807" s="116">
        <v>0.36</v>
      </c>
      <c r="I3807" s="116">
        <v>0.57999999999999996</v>
      </c>
      <c r="J3807" s="116" t="s">
        <v>323</v>
      </c>
      <c r="K3807" s="116">
        <v>1.503688427665E-2</v>
      </c>
      <c r="L3807" s="116">
        <v>3938.97678021199</v>
      </c>
      <c r="M3807" s="116">
        <v>12.379505550084501</v>
      </c>
      <c r="N3807" s="116">
        <v>2.5070296094246598</v>
      </c>
      <c r="O3807" s="116">
        <v>0.18614919235884</v>
      </c>
      <c r="P3807" s="116">
        <v>3.7697914115060002E-2</v>
      </c>
      <c r="Q3807" s="116">
        <v>59.229938012482798</v>
      </c>
      <c r="R3807" s="116">
        <v>1330</v>
      </c>
      <c r="S3807" s="116" t="s">
        <v>346</v>
      </c>
      <c r="T3807" s="116">
        <v>1330</v>
      </c>
      <c r="U3807" s="116" t="s">
        <v>324</v>
      </c>
      <c r="V3807" s="116" t="s">
        <v>323</v>
      </c>
      <c r="Z3807" s="116">
        <v>0</v>
      </c>
      <c r="AA3807" s="116">
        <v>1</v>
      </c>
      <c r="AB3807" s="116">
        <v>0.18614919235884</v>
      </c>
      <c r="AC3807" s="116">
        <v>3.7697914115060002E-2</v>
      </c>
      <c r="AD3807" s="116">
        <v>59.229938012482002</v>
      </c>
      <c r="AF3807" s="116">
        <v>-1</v>
      </c>
      <c r="AG3807" s="116">
        <v>-1</v>
      </c>
      <c r="AH3807" s="116">
        <v>-1</v>
      </c>
      <c r="AI3807" s="116">
        <v>-1</v>
      </c>
      <c r="AJ3807" s="116">
        <v>0</v>
      </c>
      <c r="AM3807" s="116" t="s">
        <v>319</v>
      </c>
      <c r="AN3807" s="116">
        <v>-1</v>
      </c>
      <c r="AQ3807" s="116">
        <v>783</v>
      </c>
      <c r="AR3807" s="116" t="s">
        <v>352</v>
      </c>
      <c r="AS3807" s="116" t="s">
        <v>256</v>
      </c>
      <c r="AT3807" s="116" t="s">
        <v>268</v>
      </c>
      <c r="AV3807" s="116">
        <v>41.012924244780997</v>
      </c>
      <c r="AW3807" s="116">
        <v>4.8037257100000001E-2</v>
      </c>
    </row>
    <row r="3808" spans="1:49" x14ac:dyDescent="0.25">
      <c r="A3808" s="127">
        <v>160000</v>
      </c>
      <c r="B3808" s="127">
        <v>630000</v>
      </c>
      <c r="C3808" s="127">
        <v>630000</v>
      </c>
      <c r="D3808" s="116" t="s">
        <v>314</v>
      </c>
      <c r="E3808" s="116" t="s">
        <v>315</v>
      </c>
      <c r="F3808" s="116" t="s">
        <v>316</v>
      </c>
      <c r="G3808" s="116" t="s">
        <v>317</v>
      </c>
      <c r="H3808" s="116">
        <v>0.36</v>
      </c>
      <c r="I3808" s="116">
        <v>0.57999999999999996</v>
      </c>
      <c r="J3808" s="116" t="s">
        <v>268</v>
      </c>
      <c r="K3808" s="116">
        <v>0.14315151429369999</v>
      </c>
      <c r="L3808" s="116">
        <v>3938.97678021199</v>
      </c>
      <c r="M3808" s="116">
        <v>12.379505550084501</v>
      </c>
      <c r="N3808" s="116">
        <v>2.5070296094246598</v>
      </c>
      <c r="O3808" s="116">
        <v>1.77214496570186</v>
      </c>
      <c r="P3808" s="116">
        <v>0.35888508496827998</v>
      </c>
      <c r="Q3808" s="116">
        <v>563.87049085506897</v>
      </c>
      <c r="R3808" s="116">
        <v>1330</v>
      </c>
      <c r="S3808" s="116" t="s">
        <v>346</v>
      </c>
      <c r="T3808" s="116">
        <v>1330</v>
      </c>
      <c r="U3808" s="116" t="s">
        <v>268</v>
      </c>
      <c r="V3808" s="116" t="s">
        <v>268</v>
      </c>
      <c r="Z3808" s="116">
        <v>0</v>
      </c>
      <c r="AA3808" s="116">
        <v>1</v>
      </c>
      <c r="AB3808" s="116">
        <v>1.77214496570186</v>
      </c>
      <c r="AC3808" s="116">
        <v>0.35888508496827998</v>
      </c>
      <c r="AD3808" s="116">
        <v>563.87049085506897</v>
      </c>
      <c r="AF3808" s="116">
        <v>-1</v>
      </c>
      <c r="AG3808" s="116">
        <v>-1</v>
      </c>
      <c r="AH3808" s="116">
        <v>-1</v>
      </c>
      <c r="AI3808" s="116">
        <v>-1</v>
      </c>
      <c r="AJ3808" s="116">
        <v>0</v>
      </c>
      <c r="AM3808" s="116" t="s">
        <v>319</v>
      </c>
      <c r="AN3808" s="116">
        <v>-1</v>
      </c>
      <c r="AQ3808" s="116">
        <v>783</v>
      </c>
      <c r="AR3808" s="116" t="s">
        <v>352</v>
      </c>
      <c r="AS3808" s="116" t="s">
        <v>256</v>
      </c>
      <c r="AT3808" s="116" t="s">
        <v>268</v>
      </c>
      <c r="AV3808" s="116">
        <v>102.23435650888899</v>
      </c>
      <c r="AW3808" s="116">
        <v>0.45731588880000001</v>
      </c>
    </row>
    <row r="3809" spans="1:49" x14ac:dyDescent="0.25">
      <c r="A3809" s="127">
        <v>160000</v>
      </c>
      <c r="B3809" s="127">
        <v>630000</v>
      </c>
      <c r="C3809" s="127">
        <v>630000</v>
      </c>
      <c r="D3809" s="116" t="s">
        <v>314</v>
      </c>
      <c r="E3809" s="116" t="s">
        <v>315</v>
      </c>
      <c r="F3809" s="116" t="s">
        <v>316</v>
      </c>
      <c r="G3809" s="116" t="s">
        <v>317</v>
      </c>
      <c r="H3809" s="116">
        <v>0.36</v>
      </c>
      <c r="I3809" s="116">
        <v>0.57999999999999996</v>
      </c>
      <c r="J3809" s="116" t="s">
        <v>323</v>
      </c>
      <c r="K3809" s="116">
        <v>7.4092534503399999E-3</v>
      </c>
      <c r="L3809" s="116">
        <v>3938.97678021199</v>
      </c>
      <c r="M3809" s="116">
        <v>12.379505550084501</v>
      </c>
      <c r="N3809" s="116">
        <v>2.5070296094246598</v>
      </c>
      <c r="O3809" s="116">
        <v>9.1722894210500006E-2</v>
      </c>
      <c r="P3809" s="116">
        <v>1.8575217783740001E-2</v>
      </c>
      <c r="Q3809" s="116">
        <v>29.184877299606601</v>
      </c>
      <c r="R3809" s="116">
        <v>1330</v>
      </c>
      <c r="S3809" s="116" t="s">
        <v>346</v>
      </c>
      <c r="T3809" s="116">
        <v>1330</v>
      </c>
      <c r="U3809" s="116" t="s">
        <v>324</v>
      </c>
      <c r="V3809" s="116" t="s">
        <v>323</v>
      </c>
      <c r="Z3809" s="116">
        <v>0</v>
      </c>
      <c r="AA3809" s="116">
        <v>1</v>
      </c>
      <c r="AB3809" s="116">
        <v>9.1722894210500006E-2</v>
      </c>
      <c r="AC3809" s="116">
        <v>1.8575217783740001E-2</v>
      </c>
      <c r="AD3809" s="116">
        <v>29.184877299605901</v>
      </c>
      <c r="AF3809" s="116">
        <v>-1</v>
      </c>
      <c r="AG3809" s="116">
        <v>-1</v>
      </c>
      <c r="AH3809" s="116">
        <v>-1</v>
      </c>
      <c r="AI3809" s="116">
        <v>-1</v>
      </c>
      <c r="AJ3809" s="116">
        <v>0</v>
      </c>
      <c r="AM3809" s="116" t="s">
        <v>319</v>
      </c>
      <c r="AN3809" s="116">
        <v>-1</v>
      </c>
      <c r="AQ3809" s="116">
        <v>783</v>
      </c>
      <c r="AR3809" s="116" t="s">
        <v>352</v>
      </c>
      <c r="AS3809" s="116" t="s">
        <v>256</v>
      </c>
      <c r="AT3809" s="116" t="s">
        <v>268</v>
      </c>
      <c r="AV3809" s="116">
        <v>36.986385379629901</v>
      </c>
      <c r="AW3809" s="116">
        <v>2.3669811299999999E-2</v>
      </c>
    </row>
    <row r="3810" spans="1:49" x14ac:dyDescent="0.25">
      <c r="A3810" s="127">
        <v>160000</v>
      </c>
      <c r="B3810" s="127">
        <v>640000</v>
      </c>
      <c r="C3810" s="127">
        <v>640000</v>
      </c>
      <c r="D3810" s="116" t="s">
        <v>314</v>
      </c>
      <c r="E3810" s="116" t="s">
        <v>315</v>
      </c>
      <c r="F3810" s="116" t="s">
        <v>316</v>
      </c>
      <c r="G3810" s="116" t="s">
        <v>317</v>
      </c>
      <c r="H3810" s="116">
        <v>0.36</v>
      </c>
      <c r="I3810" s="116">
        <v>0.57999999999999996</v>
      </c>
      <c r="J3810" s="116" t="s">
        <v>330</v>
      </c>
      <c r="K3810" s="116">
        <v>6.9784107829900001E-3</v>
      </c>
      <c r="L3810" s="116">
        <v>3378.1350203884699</v>
      </c>
      <c r="M3810" s="116">
        <v>9.1873494235223703</v>
      </c>
      <c r="N3810" s="116">
        <v>1.5386647407598699</v>
      </c>
      <c r="O3810" s="116">
        <v>6.411309828424E-2</v>
      </c>
      <c r="P3810" s="116">
        <v>1.0737434618330001E-2</v>
      </c>
      <c r="Q3810" s="116">
        <v>23.574013852688498</v>
      </c>
      <c r="R3810" s="116">
        <v>4110</v>
      </c>
      <c r="S3810" s="116" t="s">
        <v>331</v>
      </c>
      <c r="T3810" s="116">
        <v>4110</v>
      </c>
      <c r="U3810" s="116" t="s">
        <v>268</v>
      </c>
      <c r="V3810" s="116" t="s">
        <v>268</v>
      </c>
      <c r="Y3810" s="116" t="s">
        <v>330</v>
      </c>
      <c r="Z3810" s="116">
        <v>0</v>
      </c>
      <c r="AA3810" s="116">
        <v>1</v>
      </c>
      <c r="AB3810" s="116">
        <v>6.411309828424E-2</v>
      </c>
      <c r="AC3810" s="116">
        <v>1.0737434618330001E-2</v>
      </c>
      <c r="AD3810" s="116">
        <v>711.27101922376096</v>
      </c>
      <c r="AF3810" s="116">
        <v>-1</v>
      </c>
      <c r="AG3810" s="116">
        <v>-1</v>
      </c>
      <c r="AH3810" s="116">
        <v>-1</v>
      </c>
      <c r="AI3810" s="116">
        <v>-1</v>
      </c>
      <c r="AJ3810" s="116">
        <v>0</v>
      </c>
      <c r="AM3810" s="116" t="s">
        <v>319</v>
      </c>
      <c r="AN3810" s="116">
        <v>-1</v>
      </c>
      <c r="AQ3810" s="116">
        <v>783</v>
      </c>
      <c r="AR3810" s="116" t="s">
        <v>352</v>
      </c>
      <c r="AS3810" s="116" t="s">
        <v>256</v>
      </c>
      <c r="AT3810" s="116" t="s">
        <v>268</v>
      </c>
      <c r="AV3810" s="116">
        <v>101.156849855663</v>
      </c>
      <c r="AW3810" s="116">
        <v>0.57686214049999995</v>
      </c>
    </row>
    <row r="3811" spans="1:49" x14ac:dyDescent="0.25">
      <c r="A3811" s="127">
        <v>160000</v>
      </c>
      <c r="B3811" s="127">
        <v>640000</v>
      </c>
      <c r="C3811" s="127">
        <v>640000</v>
      </c>
      <c r="D3811" s="116" t="s">
        <v>314</v>
      </c>
      <c r="E3811" s="116" t="s">
        <v>315</v>
      </c>
      <c r="F3811" s="116" t="s">
        <v>316</v>
      </c>
      <c r="G3811" s="116" t="s">
        <v>317</v>
      </c>
      <c r="H3811" s="116">
        <v>0.36</v>
      </c>
      <c r="I3811" s="116">
        <v>0.57999999999999996</v>
      </c>
      <c r="J3811" s="116" t="s">
        <v>268</v>
      </c>
      <c r="K3811" s="116">
        <v>0.20164071461402999</v>
      </c>
      <c r="L3811" s="116">
        <v>3378.1350203884699</v>
      </c>
      <c r="M3811" s="116">
        <v>9.1873494235223703</v>
      </c>
      <c r="N3811" s="116">
        <v>1.5386647407598699</v>
      </c>
      <c r="O3811" s="116">
        <v>1.8525437031679</v>
      </c>
      <c r="P3811" s="116">
        <v>0.31025745787823999</v>
      </c>
      <c r="Q3811" s="116">
        <v>681.16955957383198</v>
      </c>
      <c r="R3811" s="116">
        <v>1310</v>
      </c>
      <c r="S3811" s="116" t="s">
        <v>318</v>
      </c>
      <c r="T3811" s="116">
        <v>1310</v>
      </c>
      <c r="U3811" s="116" t="s">
        <v>268</v>
      </c>
      <c r="V3811" s="116" t="s">
        <v>268</v>
      </c>
      <c r="Z3811" s="116">
        <v>0</v>
      </c>
      <c r="AA3811" s="116">
        <v>1</v>
      </c>
      <c r="AB3811" s="116">
        <v>1.8525437031679</v>
      </c>
      <c r="AC3811" s="116">
        <v>0.31025745787823999</v>
      </c>
      <c r="AD3811" s="116">
        <v>681.16955957383198</v>
      </c>
      <c r="AF3811" s="116">
        <v>-1</v>
      </c>
      <c r="AG3811" s="116">
        <v>-1</v>
      </c>
      <c r="AH3811" s="116">
        <v>-1</v>
      </c>
      <c r="AI3811" s="116">
        <v>-1</v>
      </c>
      <c r="AJ3811" s="116">
        <v>0</v>
      </c>
      <c r="AM3811" s="116" t="s">
        <v>319</v>
      </c>
      <c r="AN3811" s="116">
        <v>-1</v>
      </c>
      <c r="AQ3811" s="116">
        <v>783</v>
      </c>
      <c r="AR3811" s="116" t="s">
        <v>352</v>
      </c>
      <c r="AS3811" s="116" t="s">
        <v>256</v>
      </c>
      <c r="AT3811" s="116" t="s">
        <v>268</v>
      </c>
      <c r="AV3811" s="116">
        <v>115.510343961488</v>
      </c>
      <c r="AW3811" s="116">
        <v>0.5524489534</v>
      </c>
    </row>
    <row r="3812" spans="1:49" x14ac:dyDescent="0.25">
      <c r="A3812" s="127">
        <v>160000</v>
      </c>
      <c r="B3812" s="127">
        <v>640000</v>
      </c>
      <c r="C3812" s="127">
        <v>640000</v>
      </c>
      <c r="D3812" s="116" t="s">
        <v>314</v>
      </c>
      <c r="E3812" s="116" t="s">
        <v>315</v>
      </c>
      <c r="F3812" s="116" t="s">
        <v>316</v>
      </c>
      <c r="G3812" s="116" t="s">
        <v>317</v>
      </c>
      <c r="H3812" s="116">
        <v>0.36</v>
      </c>
      <c r="I3812" s="116">
        <v>0.57999999999999996</v>
      </c>
      <c r="J3812" s="116" t="s">
        <v>268</v>
      </c>
      <c r="K3812" s="116">
        <v>0.14817533513011999</v>
      </c>
      <c r="L3812" s="116">
        <v>3378.1350203884699</v>
      </c>
      <c r="M3812" s="116">
        <v>9.1873494235223703</v>
      </c>
      <c r="N3812" s="116">
        <v>1.5386647407598699</v>
      </c>
      <c r="O3812" s="116">
        <v>1.361338579788</v>
      </c>
      <c r="P3812" s="116">
        <v>0.22799216361499999</v>
      </c>
      <c r="Q3812" s="116">
        <v>500.55628876088002</v>
      </c>
      <c r="R3812" s="116">
        <v>1310</v>
      </c>
      <c r="S3812" s="116" t="s">
        <v>318</v>
      </c>
      <c r="T3812" s="116">
        <v>1310</v>
      </c>
      <c r="U3812" s="116" t="s">
        <v>268</v>
      </c>
      <c r="V3812" s="116" t="s">
        <v>268</v>
      </c>
      <c r="Z3812" s="116">
        <v>0</v>
      </c>
      <c r="AA3812" s="116">
        <v>1</v>
      </c>
      <c r="AB3812" s="116">
        <v>1.361338579788</v>
      </c>
      <c r="AC3812" s="116">
        <v>0.22799216361499999</v>
      </c>
      <c r="AD3812" s="116">
        <v>500.55628876088002</v>
      </c>
      <c r="AF3812" s="116">
        <v>-1</v>
      </c>
      <c r="AG3812" s="116">
        <v>-1</v>
      </c>
      <c r="AH3812" s="116">
        <v>-1</v>
      </c>
      <c r="AI3812" s="116">
        <v>-1</v>
      </c>
      <c r="AJ3812" s="116">
        <v>0</v>
      </c>
      <c r="AM3812" s="116" t="s">
        <v>319</v>
      </c>
      <c r="AN3812" s="116">
        <v>-1</v>
      </c>
      <c r="AQ3812" s="116">
        <v>783</v>
      </c>
      <c r="AR3812" s="116" t="s">
        <v>352</v>
      </c>
      <c r="AS3812" s="116" t="s">
        <v>256</v>
      </c>
      <c r="AT3812" s="116" t="s">
        <v>268</v>
      </c>
      <c r="AV3812" s="116">
        <v>101.967288788715</v>
      </c>
      <c r="AW3812" s="116">
        <v>0.40596617089999998</v>
      </c>
    </row>
    <row r="3813" spans="1:49" x14ac:dyDescent="0.25">
      <c r="A3813" s="127">
        <v>160000</v>
      </c>
      <c r="B3813" s="127">
        <v>640000</v>
      </c>
      <c r="C3813" s="127">
        <v>640000</v>
      </c>
      <c r="D3813" s="116" t="s">
        <v>314</v>
      </c>
      <c r="E3813" s="116" t="s">
        <v>315</v>
      </c>
      <c r="F3813" s="116" t="s">
        <v>316</v>
      </c>
      <c r="G3813" s="116" t="s">
        <v>317</v>
      </c>
      <c r="H3813" s="116">
        <v>0.36</v>
      </c>
      <c r="I3813" s="116">
        <v>0.57999999999999996</v>
      </c>
      <c r="J3813" s="116" t="s">
        <v>268</v>
      </c>
      <c r="K3813" s="116">
        <v>5.739601538216E-2</v>
      </c>
      <c r="L3813" s="116">
        <v>3378.1350203884699</v>
      </c>
      <c r="M3813" s="116">
        <v>9.1873494235223703</v>
      </c>
      <c r="N3813" s="116">
        <v>1.5386647407598699</v>
      </c>
      <c r="O3813" s="116">
        <v>0.52731724883376996</v>
      </c>
      <c r="P3813" s="116">
        <v>8.8313225128639997E-2</v>
      </c>
      <c r="Q3813" s="116">
        <v>193.89148959323299</v>
      </c>
      <c r="R3813" s="116">
        <v>1310</v>
      </c>
      <c r="S3813" s="116" t="s">
        <v>318</v>
      </c>
      <c r="T3813" s="116">
        <v>1310</v>
      </c>
      <c r="U3813" s="116" t="s">
        <v>268</v>
      </c>
      <c r="V3813" s="116" t="s">
        <v>268</v>
      </c>
      <c r="Z3813" s="116">
        <v>0</v>
      </c>
      <c r="AA3813" s="116">
        <v>1</v>
      </c>
      <c r="AB3813" s="116">
        <v>0.52731724883376996</v>
      </c>
      <c r="AC3813" s="116">
        <v>8.8313225128639997E-2</v>
      </c>
      <c r="AD3813" s="116">
        <v>193.891489593232</v>
      </c>
      <c r="AF3813" s="116">
        <v>-1</v>
      </c>
      <c r="AG3813" s="116">
        <v>-1</v>
      </c>
      <c r="AH3813" s="116">
        <v>-1</v>
      </c>
      <c r="AI3813" s="116">
        <v>-1</v>
      </c>
      <c r="AJ3813" s="116">
        <v>0</v>
      </c>
      <c r="AM3813" s="116" t="s">
        <v>319</v>
      </c>
      <c r="AN3813" s="116">
        <v>-1</v>
      </c>
      <c r="AQ3813" s="116">
        <v>783</v>
      </c>
      <c r="AR3813" s="116" t="s">
        <v>352</v>
      </c>
      <c r="AS3813" s="116" t="s">
        <v>256</v>
      </c>
      <c r="AT3813" s="116" t="s">
        <v>268</v>
      </c>
      <c r="AV3813" s="116">
        <v>80.847005619474004</v>
      </c>
      <c r="AW3813" s="116">
        <v>0.15725181639999999</v>
      </c>
    </row>
    <row r="3814" spans="1:49" x14ac:dyDescent="0.25">
      <c r="A3814" s="127">
        <v>170000</v>
      </c>
      <c r="B3814" s="127">
        <v>650000</v>
      </c>
      <c r="C3814" s="127">
        <v>650000</v>
      </c>
      <c r="D3814" s="116" t="s">
        <v>314</v>
      </c>
      <c r="E3814" s="116" t="s">
        <v>315</v>
      </c>
      <c r="F3814" s="116" t="s">
        <v>316</v>
      </c>
      <c r="G3814" s="116" t="s">
        <v>317</v>
      </c>
      <c r="H3814" s="116">
        <v>0.36</v>
      </c>
      <c r="I3814" s="116">
        <v>0.57999999999999996</v>
      </c>
      <c r="J3814" s="116" t="s">
        <v>268</v>
      </c>
      <c r="K3814" s="116">
        <v>5.5130082133860003E-2</v>
      </c>
      <c r="L3814" s="116">
        <v>3903.03436440217</v>
      </c>
      <c r="M3814" s="116">
        <v>11.0401185304992</v>
      </c>
      <c r="N3814" s="116">
        <v>2.0817993434840001</v>
      </c>
      <c r="O3814" s="116">
        <v>0.60864264135400004</v>
      </c>
      <c r="P3814" s="116">
        <v>0.11476976879249</v>
      </c>
      <c r="Q3814" s="116">
        <v>215.17460508078099</v>
      </c>
      <c r="R3814" s="116">
        <v>1210</v>
      </c>
      <c r="S3814" s="116" t="s">
        <v>318</v>
      </c>
      <c r="T3814" s="116">
        <v>1210</v>
      </c>
      <c r="U3814" s="116" t="s">
        <v>268</v>
      </c>
      <c r="V3814" s="116" t="s">
        <v>268</v>
      </c>
      <c r="Z3814" s="116">
        <v>0</v>
      </c>
      <c r="AA3814" s="116">
        <v>1</v>
      </c>
      <c r="AB3814" s="116">
        <v>0.60864264135400004</v>
      </c>
      <c r="AC3814" s="116">
        <v>0.11476976879249</v>
      </c>
      <c r="AD3814" s="116">
        <v>215.17460508078301</v>
      </c>
      <c r="AF3814" s="116">
        <v>-1</v>
      </c>
      <c r="AG3814" s="116">
        <v>-1</v>
      </c>
      <c r="AH3814" s="116">
        <v>-1</v>
      </c>
      <c r="AI3814" s="116">
        <v>-1</v>
      </c>
      <c r="AJ3814" s="116">
        <v>0</v>
      </c>
      <c r="AM3814" s="116" t="s">
        <v>319</v>
      </c>
      <c r="AN3814" s="116">
        <v>-1</v>
      </c>
      <c r="AQ3814" s="116">
        <v>783</v>
      </c>
      <c r="AR3814" s="116" t="s">
        <v>352</v>
      </c>
      <c r="AS3814" s="116" t="s">
        <v>256</v>
      </c>
      <c r="AT3814" s="116" t="s">
        <v>268</v>
      </c>
      <c r="AV3814" s="116">
        <v>108.951925980536</v>
      </c>
      <c r="AW3814" s="116">
        <v>0.1745130617</v>
      </c>
    </row>
    <row r="3815" spans="1:49" x14ac:dyDescent="0.25">
      <c r="A3815" s="127">
        <v>170000</v>
      </c>
      <c r="B3815" s="127">
        <v>650000</v>
      </c>
      <c r="C3815" s="127">
        <v>650000</v>
      </c>
      <c r="D3815" s="116" t="s">
        <v>314</v>
      </c>
      <c r="E3815" s="116" t="s">
        <v>315</v>
      </c>
      <c r="F3815" s="116" t="s">
        <v>316</v>
      </c>
      <c r="G3815" s="116" t="s">
        <v>317</v>
      </c>
      <c r="H3815" s="116">
        <v>0.36</v>
      </c>
      <c r="I3815" s="116">
        <v>0.57999999999999996</v>
      </c>
      <c r="J3815" s="116" t="s">
        <v>268</v>
      </c>
      <c r="K3815" s="116">
        <v>0.17039834269733001</v>
      </c>
      <c r="L3815" s="116">
        <v>3903.03436440217</v>
      </c>
      <c r="M3815" s="116">
        <v>11.0401185304992</v>
      </c>
      <c r="N3815" s="116">
        <v>2.0817993434840001</v>
      </c>
      <c r="O3815" s="116">
        <v>1.88121790077922</v>
      </c>
      <c r="P3815" s="116">
        <v>0.35473515795806998</v>
      </c>
      <c r="Q3815" s="116">
        <v>665.07058718488099</v>
      </c>
      <c r="R3815" s="116">
        <v>1330</v>
      </c>
      <c r="S3815" s="116" t="s">
        <v>346</v>
      </c>
      <c r="T3815" s="116">
        <v>1330</v>
      </c>
      <c r="U3815" s="116" t="s">
        <v>268</v>
      </c>
      <c r="V3815" s="116" t="s">
        <v>268</v>
      </c>
      <c r="Z3815" s="116">
        <v>0</v>
      </c>
      <c r="AA3815" s="116">
        <v>1</v>
      </c>
      <c r="AB3815" s="116">
        <v>1.88121790077922</v>
      </c>
      <c r="AC3815" s="116">
        <v>0.35473515795806998</v>
      </c>
      <c r="AD3815" s="116">
        <v>665.07058718488099</v>
      </c>
      <c r="AF3815" s="116">
        <v>-1</v>
      </c>
      <c r="AG3815" s="116">
        <v>-1</v>
      </c>
      <c r="AH3815" s="116">
        <v>-1</v>
      </c>
      <c r="AI3815" s="116">
        <v>-1</v>
      </c>
      <c r="AJ3815" s="116">
        <v>0</v>
      </c>
      <c r="AM3815" s="116" t="s">
        <v>319</v>
      </c>
      <c r="AN3815" s="116">
        <v>-1</v>
      </c>
      <c r="AQ3815" s="116">
        <v>783</v>
      </c>
      <c r="AR3815" s="116" t="s">
        <v>352</v>
      </c>
      <c r="AS3815" s="116" t="s">
        <v>256</v>
      </c>
      <c r="AT3815" s="116" t="s">
        <v>268</v>
      </c>
      <c r="AV3815" s="116">
        <v>127.61073012266399</v>
      </c>
      <c r="AW3815" s="116">
        <v>0.53939220369999996</v>
      </c>
    </row>
    <row r="3816" spans="1:49" x14ac:dyDescent="0.25">
      <c r="A3816" s="127">
        <v>170000</v>
      </c>
      <c r="B3816" s="127">
        <v>650000</v>
      </c>
      <c r="C3816" s="127">
        <v>650000</v>
      </c>
      <c r="D3816" s="116" t="s">
        <v>314</v>
      </c>
      <c r="E3816" s="116" t="s">
        <v>315</v>
      </c>
      <c r="F3816" s="116" t="s">
        <v>316</v>
      </c>
      <c r="G3816" s="116" t="s">
        <v>317</v>
      </c>
      <c r="H3816" s="116">
        <v>0.36</v>
      </c>
      <c r="I3816" s="116">
        <v>0.57999999999999996</v>
      </c>
      <c r="J3816" s="116" t="s">
        <v>268</v>
      </c>
      <c r="K3816" s="116">
        <v>1.475012111161E-2</v>
      </c>
      <c r="L3816" s="116">
        <v>3903.03436440217</v>
      </c>
      <c r="M3816" s="116">
        <v>11.0401185304992</v>
      </c>
      <c r="N3816" s="116">
        <v>2.0817993434840001</v>
      </c>
      <c r="O3816" s="116">
        <v>0.16284308541146</v>
      </c>
      <c r="P3816" s="116">
        <v>3.070679244647E-2</v>
      </c>
      <c r="Q3816" s="116">
        <v>57.570229577731197</v>
      </c>
      <c r="R3816" s="116">
        <v>1310</v>
      </c>
      <c r="S3816" s="116" t="s">
        <v>318</v>
      </c>
      <c r="T3816" s="116">
        <v>1310</v>
      </c>
      <c r="U3816" s="116" t="s">
        <v>268</v>
      </c>
      <c r="V3816" s="116" t="s">
        <v>268</v>
      </c>
      <c r="Z3816" s="116">
        <v>0</v>
      </c>
      <c r="AA3816" s="116">
        <v>1</v>
      </c>
      <c r="AB3816" s="116">
        <v>0.16284308541146</v>
      </c>
      <c r="AC3816" s="116">
        <v>3.070679244647E-2</v>
      </c>
      <c r="AD3816" s="116">
        <v>57.570229577729698</v>
      </c>
      <c r="AF3816" s="116">
        <v>-1</v>
      </c>
      <c r="AG3816" s="116">
        <v>-1</v>
      </c>
      <c r="AH3816" s="116">
        <v>-1</v>
      </c>
      <c r="AI3816" s="116">
        <v>-1</v>
      </c>
      <c r="AJ3816" s="116">
        <v>0</v>
      </c>
      <c r="AM3816" s="116" t="s">
        <v>319</v>
      </c>
      <c r="AN3816" s="116">
        <v>-1</v>
      </c>
      <c r="AQ3816" s="116">
        <v>783</v>
      </c>
      <c r="AR3816" s="116" t="s">
        <v>352</v>
      </c>
      <c r="AS3816" s="116" t="s">
        <v>256</v>
      </c>
      <c r="AT3816" s="116" t="s">
        <v>268</v>
      </c>
      <c r="AV3816" s="116">
        <v>31.584266634613702</v>
      </c>
      <c r="AW3816" s="116">
        <v>4.6691183800000001E-2</v>
      </c>
    </row>
    <row r="3817" spans="1:49" x14ac:dyDescent="0.25">
      <c r="A3817" s="127">
        <v>170000</v>
      </c>
      <c r="B3817" s="127">
        <v>650000</v>
      </c>
      <c r="C3817" s="127">
        <v>650000</v>
      </c>
      <c r="D3817" s="116" t="s">
        <v>314</v>
      </c>
      <c r="E3817" s="116" t="s">
        <v>315</v>
      </c>
      <c r="F3817" s="116" t="s">
        <v>316</v>
      </c>
      <c r="G3817" s="116" t="s">
        <v>317</v>
      </c>
      <c r="H3817" s="116">
        <v>0.36</v>
      </c>
      <c r="I3817" s="116">
        <v>0.57999999999999996</v>
      </c>
      <c r="J3817" s="116" t="s">
        <v>268</v>
      </c>
      <c r="K3817" s="116">
        <v>0.15708220931474001</v>
      </c>
      <c r="L3817" s="116">
        <v>3903.03436440217</v>
      </c>
      <c r="M3817" s="116">
        <v>11.0401185304992</v>
      </c>
      <c r="N3817" s="116">
        <v>2.0817993434840001</v>
      </c>
      <c r="O3817" s="116">
        <v>1.73420620986751</v>
      </c>
      <c r="P3817" s="116">
        <v>0.32701364022446</v>
      </c>
      <c r="Q3817" s="116">
        <v>613.09726099167699</v>
      </c>
      <c r="R3817" s="116">
        <v>1330</v>
      </c>
      <c r="S3817" s="116" t="s">
        <v>346</v>
      </c>
      <c r="T3817" s="116">
        <v>1330</v>
      </c>
      <c r="U3817" s="116" t="s">
        <v>268</v>
      </c>
      <c r="V3817" s="116" t="s">
        <v>268</v>
      </c>
      <c r="Z3817" s="116">
        <v>0</v>
      </c>
      <c r="AA3817" s="116">
        <v>1</v>
      </c>
      <c r="AB3817" s="116">
        <v>1.73420620986751</v>
      </c>
      <c r="AC3817" s="116">
        <v>0.32701364022446</v>
      </c>
      <c r="AD3817" s="116">
        <v>613.09726099167699</v>
      </c>
      <c r="AF3817" s="116">
        <v>-1</v>
      </c>
      <c r="AG3817" s="116">
        <v>-1</v>
      </c>
      <c r="AH3817" s="116">
        <v>-1</v>
      </c>
      <c r="AI3817" s="116">
        <v>-1</v>
      </c>
      <c r="AJ3817" s="116">
        <v>0</v>
      </c>
      <c r="AM3817" s="116" t="s">
        <v>319</v>
      </c>
      <c r="AN3817" s="116">
        <v>-1</v>
      </c>
      <c r="AQ3817" s="116">
        <v>783</v>
      </c>
      <c r="AR3817" s="116" t="s">
        <v>352</v>
      </c>
      <c r="AS3817" s="116" t="s">
        <v>256</v>
      </c>
      <c r="AT3817" s="116" t="s">
        <v>268</v>
      </c>
      <c r="AV3817" s="116">
        <v>100.861148419809</v>
      </c>
      <c r="AW3817" s="116">
        <v>0.49724027659999998</v>
      </c>
    </row>
    <row r="3818" spans="1:49" x14ac:dyDescent="0.25">
      <c r="A3818" s="127">
        <v>170000</v>
      </c>
      <c r="B3818" s="127">
        <v>650000</v>
      </c>
      <c r="C3818" s="127">
        <v>650000</v>
      </c>
      <c r="D3818" s="116" t="s">
        <v>314</v>
      </c>
      <c r="E3818" s="116" t="s">
        <v>315</v>
      </c>
      <c r="F3818" s="116" t="s">
        <v>316</v>
      </c>
      <c r="G3818" s="116" t="s">
        <v>317</v>
      </c>
      <c r="H3818" s="116">
        <v>0.36</v>
      </c>
      <c r="I3818" s="116">
        <v>0.57999999999999996</v>
      </c>
      <c r="J3818" s="116" t="s">
        <v>268</v>
      </c>
      <c r="K3818" s="116">
        <v>0.10159563162342</v>
      </c>
      <c r="L3818" s="116">
        <v>3903.03436440217</v>
      </c>
      <c r="M3818" s="116">
        <v>11.0401185304992</v>
      </c>
      <c r="N3818" s="116">
        <v>2.0817993434840001</v>
      </c>
      <c r="O3818" s="116">
        <v>1.1216278153035899</v>
      </c>
      <c r="P3818" s="116">
        <v>0.21150171921449001</v>
      </c>
      <c r="Q3818" s="116">
        <v>396.53124149938702</v>
      </c>
      <c r="R3818" s="116">
        <v>1330</v>
      </c>
      <c r="S3818" s="116" t="s">
        <v>346</v>
      </c>
      <c r="T3818" s="116">
        <v>1330</v>
      </c>
      <c r="U3818" s="116" t="s">
        <v>268</v>
      </c>
      <c r="V3818" s="116" t="s">
        <v>268</v>
      </c>
      <c r="Z3818" s="116">
        <v>0</v>
      </c>
      <c r="AA3818" s="116">
        <v>1</v>
      </c>
      <c r="AB3818" s="116">
        <v>1.1216278153035899</v>
      </c>
      <c r="AC3818" s="116">
        <v>0.21150171921449001</v>
      </c>
      <c r="AD3818" s="116">
        <v>396.53124149938702</v>
      </c>
      <c r="AF3818" s="116">
        <v>-1</v>
      </c>
      <c r="AG3818" s="116">
        <v>-1</v>
      </c>
      <c r="AH3818" s="116">
        <v>-1</v>
      </c>
      <c r="AI3818" s="116">
        <v>-1</v>
      </c>
      <c r="AJ3818" s="116">
        <v>0</v>
      </c>
      <c r="AM3818" s="116" t="s">
        <v>319</v>
      </c>
      <c r="AN3818" s="116">
        <v>-1</v>
      </c>
      <c r="AQ3818" s="116">
        <v>783</v>
      </c>
      <c r="AR3818" s="116" t="s">
        <v>352</v>
      </c>
      <c r="AS3818" s="116" t="s">
        <v>256</v>
      </c>
      <c r="AT3818" s="116" t="s">
        <v>268</v>
      </c>
      <c r="AV3818" s="116">
        <v>82.6591861832365</v>
      </c>
      <c r="AW3818" s="116">
        <v>0.321598736</v>
      </c>
    </row>
    <row r="3819" spans="1:49" x14ac:dyDescent="0.25">
      <c r="A3819" s="127">
        <v>170000</v>
      </c>
      <c r="B3819" s="127">
        <v>650000</v>
      </c>
      <c r="C3819" s="127">
        <v>650000</v>
      </c>
      <c r="D3819" s="116" t="s">
        <v>314</v>
      </c>
      <c r="E3819" s="116" t="s">
        <v>315</v>
      </c>
      <c r="F3819" s="116" t="s">
        <v>316</v>
      </c>
      <c r="G3819" s="116" t="s">
        <v>317</v>
      </c>
      <c r="H3819" s="116">
        <v>0.36</v>
      </c>
      <c r="I3819" s="116">
        <v>0.57999999999999996</v>
      </c>
      <c r="J3819" s="116" t="s">
        <v>268</v>
      </c>
      <c r="K3819" s="116">
        <v>2.9646110837079999E-2</v>
      </c>
      <c r="L3819" s="116">
        <v>3903.03436440217</v>
      </c>
      <c r="M3819" s="116">
        <v>11.0401185304992</v>
      </c>
      <c r="N3819" s="116">
        <v>2.0817993434840001</v>
      </c>
      <c r="O3819" s="116">
        <v>0.32729657760971997</v>
      </c>
      <c r="P3819" s="116">
        <v>6.171725407749E-2</v>
      </c>
      <c r="Q3819" s="116">
        <v>115.709789368014</v>
      </c>
      <c r="R3819" s="116">
        <v>1310</v>
      </c>
      <c r="S3819" s="116" t="s">
        <v>318</v>
      </c>
      <c r="T3819" s="116">
        <v>1310</v>
      </c>
      <c r="U3819" s="116" t="s">
        <v>268</v>
      </c>
      <c r="V3819" s="116" t="s">
        <v>268</v>
      </c>
      <c r="Z3819" s="116">
        <v>0</v>
      </c>
      <c r="AA3819" s="116">
        <v>1</v>
      </c>
      <c r="AB3819" s="116">
        <v>0.32729657760971997</v>
      </c>
      <c r="AC3819" s="116">
        <v>6.171725407749E-2</v>
      </c>
      <c r="AD3819" s="116">
        <v>115.709789368012</v>
      </c>
      <c r="AF3819" s="116">
        <v>-1</v>
      </c>
      <c r="AG3819" s="116">
        <v>-1</v>
      </c>
      <c r="AH3819" s="116">
        <v>-1</v>
      </c>
      <c r="AI3819" s="116">
        <v>-1</v>
      </c>
      <c r="AJ3819" s="116">
        <v>0</v>
      </c>
      <c r="AM3819" s="116" t="s">
        <v>319</v>
      </c>
      <c r="AN3819" s="116">
        <v>-1</v>
      </c>
      <c r="AQ3819" s="116">
        <v>783</v>
      </c>
      <c r="AR3819" s="116" t="s">
        <v>352</v>
      </c>
      <c r="AS3819" s="116" t="s">
        <v>256</v>
      </c>
      <c r="AT3819" s="116" t="s">
        <v>268</v>
      </c>
      <c r="AV3819" s="116">
        <v>48.005304284727202</v>
      </c>
      <c r="AW3819" s="116">
        <v>9.3844111399999999E-2</v>
      </c>
    </row>
    <row r="3820" spans="1:49" x14ac:dyDescent="0.25">
      <c r="A3820" s="127">
        <v>170000</v>
      </c>
      <c r="B3820" s="127">
        <v>650000</v>
      </c>
      <c r="C3820" s="127">
        <v>650000</v>
      </c>
      <c r="D3820" s="116" t="s">
        <v>314</v>
      </c>
      <c r="E3820" s="116" t="s">
        <v>315</v>
      </c>
      <c r="F3820" s="116" t="s">
        <v>316</v>
      </c>
      <c r="G3820" s="116" t="s">
        <v>317</v>
      </c>
      <c r="H3820" s="116">
        <v>0.36</v>
      </c>
      <c r="I3820" s="116">
        <v>0.57999999999999996</v>
      </c>
      <c r="J3820" s="116" t="s">
        <v>268</v>
      </c>
      <c r="K3820" s="116">
        <v>3.8690261621150003E-2</v>
      </c>
      <c r="L3820" s="116">
        <v>3903.03436440217</v>
      </c>
      <c r="M3820" s="116">
        <v>11.0401185304992</v>
      </c>
      <c r="N3820" s="116">
        <v>2.0817993434840001</v>
      </c>
      <c r="O3820" s="116">
        <v>0.42714507427352</v>
      </c>
      <c r="P3820" s="116">
        <v>8.0545361242130006E-2</v>
      </c>
      <c r="Q3820" s="116">
        <v>151.009420675059</v>
      </c>
      <c r="R3820" s="116">
        <v>1310</v>
      </c>
      <c r="S3820" s="116" t="s">
        <v>318</v>
      </c>
      <c r="T3820" s="116">
        <v>1310</v>
      </c>
      <c r="U3820" s="116" t="s">
        <v>268</v>
      </c>
      <c r="V3820" s="116" t="s">
        <v>268</v>
      </c>
      <c r="Z3820" s="116">
        <v>0</v>
      </c>
      <c r="AA3820" s="116">
        <v>1</v>
      </c>
      <c r="AB3820" s="116">
        <v>0.42714507427352</v>
      </c>
      <c r="AC3820" s="116">
        <v>8.0545361242130006E-2</v>
      </c>
      <c r="AD3820" s="116">
        <v>151.00942067505801</v>
      </c>
      <c r="AF3820" s="116">
        <v>-1</v>
      </c>
      <c r="AG3820" s="116">
        <v>-1</v>
      </c>
      <c r="AH3820" s="116">
        <v>-1</v>
      </c>
      <c r="AI3820" s="116">
        <v>-1</v>
      </c>
      <c r="AJ3820" s="116">
        <v>0</v>
      </c>
      <c r="AM3820" s="116" t="s">
        <v>319</v>
      </c>
      <c r="AN3820" s="116">
        <v>-1</v>
      </c>
      <c r="AQ3820" s="116">
        <v>783</v>
      </c>
      <c r="AR3820" s="116" t="s">
        <v>352</v>
      </c>
      <c r="AS3820" s="116" t="s">
        <v>256</v>
      </c>
      <c r="AT3820" s="116" t="s">
        <v>268</v>
      </c>
      <c r="AV3820" s="116">
        <v>60.437959383420001</v>
      </c>
      <c r="AW3820" s="116">
        <v>0.12247317169999999</v>
      </c>
    </row>
    <row r="3821" spans="1:49" x14ac:dyDescent="0.25">
      <c r="A3821" s="127">
        <v>170000</v>
      </c>
      <c r="B3821" s="127">
        <v>650000</v>
      </c>
      <c r="C3821" s="127">
        <v>650000</v>
      </c>
      <c r="D3821" s="116" t="s">
        <v>314</v>
      </c>
      <c r="E3821" s="116" t="s">
        <v>315</v>
      </c>
      <c r="F3821" s="116" t="s">
        <v>316</v>
      </c>
      <c r="G3821" s="116" t="s">
        <v>317</v>
      </c>
      <c r="H3821" s="116">
        <v>0.36</v>
      </c>
      <c r="I3821" s="116">
        <v>0.57999999999999996</v>
      </c>
      <c r="J3821" s="116" t="s">
        <v>268</v>
      </c>
      <c r="K3821" s="116">
        <v>5.0470694443749999E-2</v>
      </c>
      <c r="L3821" s="116">
        <v>3903.03436440217</v>
      </c>
      <c r="M3821" s="116">
        <v>11.0401185304992</v>
      </c>
      <c r="N3821" s="116">
        <v>2.0817993434840001</v>
      </c>
      <c r="O3821" s="116">
        <v>0.55720244897564997</v>
      </c>
      <c r="P3821" s="116">
        <v>0.10506985855818</v>
      </c>
      <c r="Q3821" s="116">
        <v>196.988854809213</v>
      </c>
      <c r="R3821" s="116">
        <v>1330</v>
      </c>
      <c r="S3821" s="116" t="s">
        <v>346</v>
      </c>
      <c r="T3821" s="116">
        <v>1330</v>
      </c>
      <c r="U3821" s="116" t="s">
        <v>268</v>
      </c>
      <c r="V3821" s="116" t="s">
        <v>268</v>
      </c>
      <c r="Z3821" s="116">
        <v>0</v>
      </c>
      <c r="AA3821" s="116">
        <v>1</v>
      </c>
      <c r="AB3821" s="116">
        <v>0.55720244897564997</v>
      </c>
      <c r="AC3821" s="116">
        <v>0.10506985855818</v>
      </c>
      <c r="AD3821" s="116">
        <v>196.98885480921501</v>
      </c>
      <c r="AF3821" s="116">
        <v>-1</v>
      </c>
      <c r="AG3821" s="116">
        <v>-1</v>
      </c>
      <c r="AH3821" s="116">
        <v>-1</v>
      </c>
      <c r="AI3821" s="116">
        <v>-1</v>
      </c>
      <c r="AJ3821" s="116">
        <v>0</v>
      </c>
      <c r="AM3821" s="116" t="s">
        <v>319</v>
      </c>
      <c r="AN3821" s="116">
        <v>-1</v>
      </c>
      <c r="AQ3821" s="116">
        <v>783</v>
      </c>
      <c r="AR3821" s="116" t="s">
        <v>352</v>
      </c>
      <c r="AS3821" s="116" t="s">
        <v>256</v>
      </c>
      <c r="AT3821" s="116" t="s">
        <v>268</v>
      </c>
      <c r="AV3821" s="116">
        <v>67.017506159259099</v>
      </c>
      <c r="AW3821" s="116">
        <v>0.15976387249999999</v>
      </c>
    </row>
    <row r="3822" spans="1:49" x14ac:dyDescent="0.25">
      <c r="A3822" s="127">
        <v>170000</v>
      </c>
      <c r="B3822" s="127">
        <v>650000</v>
      </c>
      <c r="C3822" s="127">
        <v>660000</v>
      </c>
      <c r="D3822" s="116" t="s">
        <v>314</v>
      </c>
      <c r="E3822" s="116" t="s">
        <v>315</v>
      </c>
      <c r="F3822" s="116" t="s">
        <v>316</v>
      </c>
      <c r="G3822" s="116" t="s">
        <v>317</v>
      </c>
      <c r="H3822" s="116">
        <v>0.36</v>
      </c>
      <c r="I3822" s="116">
        <v>0.57999999999999996</v>
      </c>
      <c r="J3822" s="116" t="s">
        <v>268</v>
      </c>
      <c r="K3822" s="116">
        <v>5.2023816737800002E-2</v>
      </c>
      <c r="L3822" s="116">
        <v>3946.8803182540601</v>
      </c>
      <c r="M3822" s="116">
        <v>12.4025559695233</v>
      </c>
      <c r="N3822" s="116">
        <v>2.51150715657718</v>
      </c>
      <c r="O3822" s="116">
        <v>0.64522829883877997</v>
      </c>
      <c r="P3822" s="116">
        <v>0.13065818804943999</v>
      </c>
      <c r="Q3822" s="116">
        <v>205.33177836287899</v>
      </c>
      <c r="R3822" s="116">
        <v>1330</v>
      </c>
      <c r="S3822" s="116" t="s">
        <v>346</v>
      </c>
      <c r="T3822" s="116">
        <v>1330</v>
      </c>
      <c r="U3822" s="116" t="s">
        <v>268</v>
      </c>
      <c r="V3822" s="116" t="s">
        <v>268</v>
      </c>
      <c r="Z3822" s="116">
        <v>0</v>
      </c>
      <c r="AA3822" s="116">
        <v>1</v>
      </c>
      <c r="AB3822" s="116">
        <v>0.64522829883877997</v>
      </c>
      <c r="AC3822" s="116">
        <v>0.13065818804943999</v>
      </c>
      <c r="AD3822" s="116">
        <v>205.331778362878</v>
      </c>
      <c r="AF3822" s="116">
        <v>-1</v>
      </c>
      <c r="AG3822" s="116">
        <v>-1</v>
      </c>
      <c r="AH3822" s="116">
        <v>-1</v>
      </c>
      <c r="AI3822" s="116">
        <v>-1</v>
      </c>
      <c r="AJ3822" s="116">
        <v>0</v>
      </c>
      <c r="AM3822" s="116" t="s">
        <v>319</v>
      </c>
      <c r="AN3822" s="116">
        <v>-1</v>
      </c>
      <c r="AQ3822" s="116">
        <v>783</v>
      </c>
      <c r="AR3822" s="116" t="s">
        <v>352</v>
      </c>
      <c r="AS3822" s="116" t="s">
        <v>256</v>
      </c>
      <c r="AT3822" s="116" t="s">
        <v>268</v>
      </c>
      <c r="AV3822" s="116">
        <v>108.457358572212</v>
      </c>
      <c r="AW3822" s="116">
        <v>0.16653023389999999</v>
      </c>
    </row>
    <row r="3823" spans="1:49" x14ac:dyDescent="0.25">
      <c r="A3823" s="127">
        <v>170000</v>
      </c>
      <c r="B3823" s="127">
        <v>650000</v>
      </c>
      <c r="C3823" s="127">
        <v>660000</v>
      </c>
      <c r="D3823" s="116" t="s">
        <v>314</v>
      </c>
      <c r="E3823" s="116" t="s">
        <v>315</v>
      </c>
      <c r="F3823" s="116" t="s">
        <v>316</v>
      </c>
      <c r="G3823" s="116" t="s">
        <v>317</v>
      </c>
      <c r="H3823" s="116">
        <v>0.36</v>
      </c>
      <c r="I3823" s="116">
        <v>0.57999999999999996</v>
      </c>
      <c r="J3823" s="116" t="s">
        <v>323</v>
      </c>
      <c r="K3823" s="116">
        <v>6.3785835263390003E-2</v>
      </c>
      <c r="L3823" s="116">
        <v>3946.8803182540601</v>
      </c>
      <c r="M3823" s="116">
        <v>12.4025559695233</v>
      </c>
      <c r="N3823" s="116">
        <v>2.51150715657718</v>
      </c>
      <c r="O3823" s="116">
        <v>0.79110739191706003</v>
      </c>
      <c r="P3823" s="116">
        <v>0.16019858175227</v>
      </c>
      <c r="Q3823" s="116">
        <v>251.755057784493</v>
      </c>
      <c r="R3823" s="116">
        <v>1330</v>
      </c>
      <c r="S3823" s="116" t="s">
        <v>346</v>
      </c>
      <c r="T3823" s="116">
        <v>1330</v>
      </c>
      <c r="U3823" s="116" t="s">
        <v>324</v>
      </c>
      <c r="V3823" s="116" t="s">
        <v>323</v>
      </c>
      <c r="Z3823" s="116">
        <v>0</v>
      </c>
      <c r="AA3823" s="116">
        <v>1</v>
      </c>
      <c r="AB3823" s="116">
        <v>0.79110739191706003</v>
      </c>
      <c r="AC3823" s="116">
        <v>0.16019858175227</v>
      </c>
      <c r="AD3823" s="116">
        <v>251.75505778449201</v>
      </c>
      <c r="AF3823" s="116">
        <v>-1</v>
      </c>
      <c r="AG3823" s="116">
        <v>-1</v>
      </c>
      <c r="AH3823" s="116">
        <v>-1</v>
      </c>
      <c r="AI3823" s="116">
        <v>-1</v>
      </c>
      <c r="AJ3823" s="116">
        <v>0</v>
      </c>
      <c r="AM3823" s="116" t="s">
        <v>319</v>
      </c>
      <c r="AN3823" s="116">
        <v>-1</v>
      </c>
      <c r="AQ3823" s="116">
        <v>783</v>
      </c>
      <c r="AR3823" s="116" t="s">
        <v>352</v>
      </c>
      <c r="AS3823" s="116" t="s">
        <v>256</v>
      </c>
      <c r="AT3823" s="116" t="s">
        <v>268</v>
      </c>
      <c r="AV3823" s="116">
        <v>110.33848043487301</v>
      </c>
      <c r="AW3823" s="116">
        <v>0.20418090659999999</v>
      </c>
    </row>
    <row r="3824" spans="1:49" x14ac:dyDescent="0.25">
      <c r="A3824" s="127">
        <v>170000</v>
      </c>
      <c r="B3824" s="127">
        <v>650000</v>
      </c>
      <c r="C3824" s="127">
        <v>660000</v>
      </c>
      <c r="D3824" s="116" t="s">
        <v>314</v>
      </c>
      <c r="E3824" s="116" t="s">
        <v>315</v>
      </c>
      <c r="F3824" s="116" t="s">
        <v>316</v>
      </c>
      <c r="G3824" s="116" t="s">
        <v>317</v>
      </c>
      <c r="H3824" s="116">
        <v>0.36</v>
      </c>
      <c r="I3824" s="116">
        <v>0.57999999999999996</v>
      </c>
      <c r="J3824" s="116" t="s">
        <v>268</v>
      </c>
      <c r="K3824" s="116">
        <v>0.13213807864457</v>
      </c>
      <c r="L3824" s="116">
        <v>3946.8803182540601</v>
      </c>
      <c r="M3824" s="116">
        <v>12.4025559695233</v>
      </c>
      <c r="N3824" s="116">
        <v>2.51150715657718</v>
      </c>
      <c r="O3824" s="116">
        <v>1.63884991609459</v>
      </c>
      <c r="P3824" s="116">
        <v>0.3318657301722</v>
      </c>
      <c r="Q3824" s="116">
        <v>521.53318189417303</v>
      </c>
      <c r="R3824" s="116">
        <v>1330</v>
      </c>
      <c r="S3824" s="116" t="s">
        <v>346</v>
      </c>
      <c r="T3824" s="116">
        <v>1330</v>
      </c>
      <c r="U3824" s="116" t="s">
        <v>268</v>
      </c>
      <c r="V3824" s="116" t="s">
        <v>268</v>
      </c>
      <c r="Z3824" s="116">
        <v>0</v>
      </c>
      <c r="AA3824" s="116">
        <v>1</v>
      </c>
      <c r="AB3824" s="116">
        <v>1.63884991609459</v>
      </c>
      <c r="AC3824" s="116">
        <v>0.3318657301722</v>
      </c>
      <c r="AD3824" s="116">
        <v>521.53318189417303</v>
      </c>
      <c r="AF3824" s="116">
        <v>-1</v>
      </c>
      <c r="AG3824" s="116">
        <v>-1</v>
      </c>
      <c r="AH3824" s="116">
        <v>-1</v>
      </c>
      <c r="AI3824" s="116">
        <v>-1</v>
      </c>
      <c r="AJ3824" s="116">
        <v>0</v>
      </c>
      <c r="AM3824" s="116" t="s">
        <v>319</v>
      </c>
      <c r="AN3824" s="116">
        <v>-1</v>
      </c>
      <c r="AQ3824" s="116">
        <v>783</v>
      </c>
      <c r="AR3824" s="116" t="s">
        <v>352</v>
      </c>
      <c r="AS3824" s="116" t="s">
        <v>256</v>
      </c>
      <c r="AT3824" s="116" t="s">
        <v>268</v>
      </c>
      <c r="AV3824" s="116">
        <v>108.34128914710401</v>
      </c>
      <c r="AW3824" s="116">
        <v>0.42297906070000002</v>
      </c>
    </row>
    <row r="3825" spans="1:49" x14ac:dyDescent="0.25">
      <c r="A3825" s="127">
        <v>170000</v>
      </c>
      <c r="B3825" s="127">
        <v>650000</v>
      </c>
      <c r="C3825" s="127">
        <v>660000</v>
      </c>
      <c r="D3825" s="116" t="s">
        <v>314</v>
      </c>
      <c r="E3825" s="116" t="s">
        <v>315</v>
      </c>
      <c r="F3825" s="116" t="s">
        <v>316</v>
      </c>
      <c r="G3825" s="116" t="s">
        <v>317</v>
      </c>
      <c r="H3825" s="116">
        <v>0.36</v>
      </c>
      <c r="I3825" s="116">
        <v>0.57999999999999996</v>
      </c>
      <c r="J3825" s="116" t="s">
        <v>268</v>
      </c>
      <c r="K3825" s="116">
        <v>0.15807645138804999</v>
      </c>
      <c r="L3825" s="116">
        <v>3946.8803182540601</v>
      </c>
      <c r="M3825" s="116">
        <v>12.4025559695233</v>
      </c>
      <c r="N3825" s="116">
        <v>2.51150715657718</v>
      </c>
      <c r="O3825" s="116">
        <v>1.9605520358039701</v>
      </c>
      <c r="P3825" s="116">
        <v>0.39701013894741999</v>
      </c>
      <c r="Q3825" s="116">
        <v>623.90883476295596</v>
      </c>
      <c r="R3825" s="116">
        <v>1310</v>
      </c>
      <c r="S3825" s="116" t="s">
        <v>318</v>
      </c>
      <c r="T3825" s="116">
        <v>1310</v>
      </c>
      <c r="U3825" s="116" t="s">
        <v>268</v>
      </c>
      <c r="V3825" s="116" t="s">
        <v>268</v>
      </c>
      <c r="Z3825" s="116">
        <v>0</v>
      </c>
      <c r="AA3825" s="116">
        <v>1</v>
      </c>
      <c r="AB3825" s="116">
        <v>1.9605520358039701</v>
      </c>
      <c r="AC3825" s="116">
        <v>0.39701013894741999</v>
      </c>
      <c r="AD3825" s="116">
        <v>623.90883476295596</v>
      </c>
      <c r="AF3825" s="116">
        <v>-1</v>
      </c>
      <c r="AG3825" s="116">
        <v>-1</v>
      </c>
      <c r="AH3825" s="116">
        <v>-1</v>
      </c>
      <c r="AI3825" s="116">
        <v>-1</v>
      </c>
      <c r="AJ3825" s="116">
        <v>0</v>
      </c>
      <c r="AM3825" s="116" t="s">
        <v>319</v>
      </c>
      <c r="AN3825" s="116">
        <v>-1</v>
      </c>
      <c r="AQ3825" s="116">
        <v>783</v>
      </c>
      <c r="AR3825" s="116" t="s">
        <v>352</v>
      </c>
      <c r="AS3825" s="116" t="s">
        <v>256</v>
      </c>
      <c r="AT3825" s="116" t="s">
        <v>268</v>
      </c>
      <c r="AV3825" s="116">
        <v>112.899425138506</v>
      </c>
      <c r="AW3825" s="116">
        <v>0.50600878729999998</v>
      </c>
    </row>
    <row r="3826" spans="1:49" x14ac:dyDescent="0.25">
      <c r="A3826" s="127">
        <v>170000</v>
      </c>
      <c r="B3826" s="127">
        <v>650000</v>
      </c>
      <c r="C3826" s="127">
        <v>660000</v>
      </c>
      <c r="D3826" s="116" t="s">
        <v>314</v>
      </c>
      <c r="E3826" s="116" t="s">
        <v>315</v>
      </c>
      <c r="F3826" s="116" t="s">
        <v>316</v>
      </c>
      <c r="G3826" s="116" t="s">
        <v>317</v>
      </c>
      <c r="H3826" s="116">
        <v>0.36</v>
      </c>
      <c r="I3826" s="116">
        <v>0.57999999999999996</v>
      </c>
      <c r="J3826" s="116" t="s">
        <v>268</v>
      </c>
      <c r="K3826" s="116">
        <v>0.13654941037087001</v>
      </c>
      <c r="L3826" s="116">
        <v>3946.8803182540601</v>
      </c>
      <c r="M3826" s="116">
        <v>12.4025559695233</v>
      </c>
      <c r="N3826" s="116">
        <v>2.51150715657718</v>
      </c>
      <c r="O3826" s="116">
        <v>1.6935617047301601</v>
      </c>
      <c r="P3826" s="116">
        <v>0.34294482137283999</v>
      </c>
      <c r="Q3826" s="116">
        <v>538.94418026199605</v>
      </c>
      <c r="R3826" s="116">
        <v>1310</v>
      </c>
      <c r="S3826" s="116" t="s">
        <v>318</v>
      </c>
      <c r="T3826" s="116">
        <v>1310</v>
      </c>
      <c r="U3826" s="116" t="s">
        <v>268</v>
      </c>
      <c r="V3826" s="116" t="s">
        <v>268</v>
      </c>
      <c r="Z3826" s="116">
        <v>0</v>
      </c>
      <c r="AA3826" s="116">
        <v>1</v>
      </c>
      <c r="AB3826" s="116">
        <v>1.6935617047301601</v>
      </c>
      <c r="AC3826" s="116">
        <v>0.34294482137283999</v>
      </c>
      <c r="AD3826" s="116">
        <v>538.94418026199605</v>
      </c>
      <c r="AF3826" s="116">
        <v>-1</v>
      </c>
      <c r="AG3826" s="116">
        <v>-1</v>
      </c>
      <c r="AH3826" s="116">
        <v>-1</v>
      </c>
      <c r="AI3826" s="116">
        <v>-1</v>
      </c>
      <c r="AJ3826" s="116">
        <v>0</v>
      </c>
      <c r="AM3826" s="116" t="s">
        <v>319</v>
      </c>
      <c r="AN3826" s="116">
        <v>-1</v>
      </c>
      <c r="AQ3826" s="116">
        <v>783</v>
      </c>
      <c r="AR3826" s="116" t="s">
        <v>352</v>
      </c>
      <c r="AS3826" s="116" t="s">
        <v>256</v>
      </c>
      <c r="AT3826" s="116" t="s">
        <v>268</v>
      </c>
      <c r="AV3826" s="116">
        <v>108.036861560947</v>
      </c>
      <c r="AW3826" s="116">
        <v>0.4370999029</v>
      </c>
    </row>
    <row r="3827" spans="1:49" x14ac:dyDescent="0.25">
      <c r="A3827" s="127">
        <v>170000</v>
      </c>
      <c r="B3827" s="127">
        <v>650000</v>
      </c>
      <c r="C3827" s="127">
        <v>660000</v>
      </c>
      <c r="D3827" s="116" t="s">
        <v>314</v>
      </c>
      <c r="E3827" s="116" t="s">
        <v>315</v>
      </c>
      <c r="F3827" s="116" t="s">
        <v>316</v>
      </c>
      <c r="G3827" s="116" t="s">
        <v>317</v>
      </c>
      <c r="H3827" s="116">
        <v>0.36</v>
      </c>
      <c r="I3827" s="116">
        <v>0.57999999999999996</v>
      </c>
      <c r="J3827" s="116" t="s">
        <v>268</v>
      </c>
      <c r="K3827" s="116">
        <v>7.5189861309240005E-2</v>
      </c>
      <c r="L3827" s="116">
        <v>3946.8803182540601</v>
      </c>
      <c r="M3827" s="116">
        <v>12.4025559695233</v>
      </c>
      <c r="N3827" s="116">
        <v>2.51150715657718</v>
      </c>
      <c r="O3827" s="116">
        <v>0.93254646322860002</v>
      </c>
      <c r="P3827" s="116">
        <v>0.18883987478021</v>
      </c>
      <c r="Q3827" s="116">
        <v>296.76538373371199</v>
      </c>
      <c r="R3827" s="116">
        <v>1310</v>
      </c>
      <c r="S3827" s="116" t="s">
        <v>318</v>
      </c>
      <c r="T3827" s="116">
        <v>1310</v>
      </c>
      <c r="U3827" s="116" t="s">
        <v>268</v>
      </c>
      <c r="V3827" s="116" t="s">
        <v>268</v>
      </c>
      <c r="Z3827" s="116">
        <v>0</v>
      </c>
      <c r="AA3827" s="116">
        <v>1</v>
      </c>
      <c r="AB3827" s="116">
        <v>0.93254646322860002</v>
      </c>
      <c r="AC3827" s="116">
        <v>0.18883987478021</v>
      </c>
      <c r="AD3827" s="116">
        <v>296.76538373371199</v>
      </c>
      <c r="AF3827" s="116">
        <v>-1</v>
      </c>
      <c r="AG3827" s="116">
        <v>-1</v>
      </c>
      <c r="AH3827" s="116">
        <v>-1</v>
      </c>
      <c r="AI3827" s="116">
        <v>-1</v>
      </c>
      <c r="AJ3827" s="116">
        <v>0</v>
      </c>
      <c r="AM3827" s="116" t="s">
        <v>319</v>
      </c>
      <c r="AN3827" s="116">
        <v>-1</v>
      </c>
      <c r="AQ3827" s="116">
        <v>783</v>
      </c>
      <c r="AR3827" s="116" t="s">
        <v>352</v>
      </c>
      <c r="AS3827" s="116" t="s">
        <v>256</v>
      </c>
      <c r="AT3827" s="116" t="s">
        <v>268</v>
      </c>
      <c r="AV3827" s="116">
        <v>95.193757004240197</v>
      </c>
      <c r="AW3827" s="116">
        <v>0.24068563160000001</v>
      </c>
    </row>
    <row r="3828" spans="1:49" x14ac:dyDescent="0.25">
      <c r="A3828" s="127">
        <v>170000</v>
      </c>
      <c r="B3828" s="127">
        <v>660000</v>
      </c>
      <c r="C3828" s="127">
        <v>660000</v>
      </c>
      <c r="D3828" s="116" t="s">
        <v>314</v>
      </c>
      <c r="E3828" s="116" t="s">
        <v>315</v>
      </c>
      <c r="F3828" s="116" t="s">
        <v>316</v>
      </c>
      <c r="G3828" s="116" t="s">
        <v>317</v>
      </c>
      <c r="H3828" s="116">
        <v>0.36</v>
      </c>
      <c r="I3828" s="116">
        <v>0.57999999999999996</v>
      </c>
      <c r="J3828" s="116" t="s">
        <v>268</v>
      </c>
      <c r="K3828" s="116">
        <v>0.15559668360421</v>
      </c>
      <c r="L3828" s="116">
        <v>3431.2663079271802</v>
      </c>
      <c r="M3828" s="116">
        <v>8.4392048010347498</v>
      </c>
      <c r="N3828" s="116">
        <v>1.2333064168610399</v>
      </c>
      <c r="O3828" s="116">
        <v>1.3131122792977601</v>
      </c>
      <c r="P3828" s="116">
        <v>0.19189838833136999</v>
      </c>
      <c r="Q3828" s="116">
        <v>533.89365807634499</v>
      </c>
      <c r="R3828" s="116">
        <v>1210</v>
      </c>
      <c r="S3828" s="116" t="s">
        <v>318</v>
      </c>
      <c r="T3828" s="116">
        <v>1210</v>
      </c>
      <c r="U3828" s="116" t="s">
        <v>268</v>
      </c>
      <c r="V3828" s="116" t="s">
        <v>268</v>
      </c>
      <c r="Z3828" s="116">
        <v>0</v>
      </c>
      <c r="AA3828" s="116">
        <v>1</v>
      </c>
      <c r="AB3828" s="116">
        <v>1.3131122792977601</v>
      </c>
      <c r="AC3828" s="116">
        <v>0.19189838833136999</v>
      </c>
      <c r="AD3828" s="116">
        <v>533.89365807634499</v>
      </c>
      <c r="AF3828" s="116">
        <v>-1</v>
      </c>
      <c r="AG3828" s="116">
        <v>-1</v>
      </c>
      <c r="AH3828" s="116">
        <v>-1</v>
      </c>
      <c r="AI3828" s="116">
        <v>-1</v>
      </c>
      <c r="AJ3828" s="116">
        <v>0</v>
      </c>
      <c r="AM3828" s="116" t="s">
        <v>319</v>
      </c>
      <c r="AN3828" s="116">
        <v>-1</v>
      </c>
      <c r="AQ3828" s="116">
        <v>783</v>
      </c>
      <c r="AR3828" s="116" t="s">
        <v>352</v>
      </c>
      <c r="AS3828" s="116" t="s">
        <v>256</v>
      </c>
      <c r="AT3828" s="116" t="s">
        <v>268</v>
      </c>
      <c r="AV3828" s="116">
        <v>129.22860003424699</v>
      </c>
      <c r="AW3828" s="116">
        <v>0.43300377779999999</v>
      </c>
    </row>
    <row r="3829" spans="1:49" x14ac:dyDescent="0.25">
      <c r="A3829" s="127">
        <v>170000</v>
      </c>
      <c r="B3829" s="127">
        <v>660000</v>
      </c>
      <c r="C3829" s="127">
        <v>660000</v>
      </c>
      <c r="D3829" s="116" t="s">
        <v>314</v>
      </c>
      <c r="E3829" s="116" t="s">
        <v>315</v>
      </c>
      <c r="F3829" s="116" t="s">
        <v>316</v>
      </c>
      <c r="G3829" s="116" t="s">
        <v>317</v>
      </c>
      <c r="H3829" s="116">
        <v>0.36</v>
      </c>
      <c r="I3829" s="116">
        <v>0.57999999999999996</v>
      </c>
      <c r="J3829" s="116" t="s">
        <v>330</v>
      </c>
      <c r="K3829" s="116">
        <v>0.13635426138105</v>
      </c>
      <c r="L3829" s="116">
        <v>3431.2663079271802</v>
      </c>
      <c r="M3829" s="116">
        <v>8.4392048010347498</v>
      </c>
      <c r="N3829" s="116">
        <v>1.2333064168610399</v>
      </c>
      <c r="O3829" s="116">
        <v>1.15072153728852</v>
      </c>
      <c r="P3829" s="116">
        <v>0.1681665855276</v>
      </c>
      <c r="Q3829" s="116">
        <v>467.86778301909999</v>
      </c>
      <c r="R3829" s="116">
        <v>6172</v>
      </c>
      <c r="S3829" s="116" t="s">
        <v>354</v>
      </c>
      <c r="T3829" s="116">
        <v>6172</v>
      </c>
      <c r="U3829" s="116" t="s">
        <v>268</v>
      </c>
      <c r="V3829" s="116" t="s">
        <v>268</v>
      </c>
      <c r="Y3829" s="116" t="s">
        <v>330</v>
      </c>
      <c r="Z3829" s="116">
        <v>0</v>
      </c>
      <c r="AA3829" s="116">
        <v>1</v>
      </c>
      <c r="AB3829" s="116">
        <v>1.15072153728852</v>
      </c>
      <c r="AC3829" s="116">
        <v>0.1681665855276</v>
      </c>
      <c r="AD3829" s="116">
        <v>467.86778301909999</v>
      </c>
      <c r="AF3829" s="116">
        <v>-1</v>
      </c>
      <c r="AG3829" s="116">
        <v>-1</v>
      </c>
      <c r="AH3829" s="116">
        <v>-1</v>
      </c>
      <c r="AI3829" s="116">
        <v>-1</v>
      </c>
      <c r="AJ3829" s="116">
        <v>0</v>
      </c>
      <c r="AM3829" s="116" t="s">
        <v>319</v>
      </c>
      <c r="AN3829" s="116">
        <v>-1</v>
      </c>
      <c r="AQ3829" s="116">
        <v>783</v>
      </c>
      <c r="AR3829" s="116" t="s">
        <v>352</v>
      </c>
      <c r="AS3829" s="116" t="s">
        <v>256</v>
      </c>
      <c r="AT3829" s="116" t="s">
        <v>268</v>
      </c>
      <c r="AV3829" s="116">
        <v>98.844078752601405</v>
      </c>
      <c r="AW3829" s="116">
        <v>0.37945481190000002</v>
      </c>
    </row>
    <row r="3830" spans="1:49" x14ac:dyDescent="0.25">
      <c r="A3830" s="127">
        <v>170000</v>
      </c>
      <c r="B3830" s="127">
        <v>660000</v>
      </c>
      <c r="C3830" s="127">
        <v>660000</v>
      </c>
      <c r="D3830" s="116" t="s">
        <v>314</v>
      </c>
      <c r="E3830" s="116" t="s">
        <v>315</v>
      </c>
      <c r="F3830" s="116" t="s">
        <v>316</v>
      </c>
      <c r="G3830" s="116" t="s">
        <v>317</v>
      </c>
      <c r="H3830" s="116">
        <v>0.36</v>
      </c>
      <c r="I3830" s="116">
        <v>0.57999999999999996</v>
      </c>
      <c r="J3830" s="116" t="s">
        <v>268</v>
      </c>
      <c r="K3830" s="116">
        <v>0.10084430090024001</v>
      </c>
      <c r="L3830" s="116">
        <v>3431.2663079271802</v>
      </c>
      <c r="M3830" s="116">
        <v>8.4392048010347498</v>
      </c>
      <c r="N3830" s="116">
        <v>1.2333064168610399</v>
      </c>
      <c r="O3830" s="116">
        <v>0.85104570831429005</v>
      </c>
      <c r="P3830" s="116">
        <v>0.12437192340413</v>
      </c>
      <c r="Q3830" s="116">
        <v>346.023652025464</v>
      </c>
      <c r="R3830" s="116">
        <v>1310</v>
      </c>
      <c r="S3830" s="116" t="s">
        <v>318</v>
      </c>
      <c r="T3830" s="116">
        <v>1310</v>
      </c>
      <c r="U3830" s="116" t="s">
        <v>268</v>
      </c>
      <c r="V3830" s="116" t="s">
        <v>268</v>
      </c>
      <c r="Z3830" s="116">
        <v>0</v>
      </c>
      <c r="AA3830" s="116">
        <v>1</v>
      </c>
      <c r="AB3830" s="116">
        <v>0.85104570831429005</v>
      </c>
      <c r="AC3830" s="116">
        <v>0.12437192340413</v>
      </c>
      <c r="AD3830" s="116">
        <v>346.023652025464</v>
      </c>
      <c r="AF3830" s="116">
        <v>-1</v>
      </c>
      <c r="AG3830" s="116">
        <v>-1</v>
      </c>
      <c r="AH3830" s="116">
        <v>-1</v>
      </c>
      <c r="AI3830" s="116">
        <v>-1</v>
      </c>
      <c r="AJ3830" s="116">
        <v>0</v>
      </c>
      <c r="AM3830" s="116" t="s">
        <v>319</v>
      </c>
      <c r="AN3830" s="116">
        <v>-1</v>
      </c>
      <c r="AQ3830" s="116">
        <v>783</v>
      </c>
      <c r="AR3830" s="116" t="s">
        <v>352</v>
      </c>
      <c r="AS3830" s="116" t="s">
        <v>256</v>
      </c>
      <c r="AT3830" s="116" t="s">
        <v>268</v>
      </c>
      <c r="AV3830" s="116">
        <v>81.446974029177099</v>
      </c>
      <c r="AW3830" s="116">
        <v>0.2806355653</v>
      </c>
    </row>
    <row r="3831" spans="1:49" x14ac:dyDescent="0.25">
      <c r="A3831" s="127">
        <v>170000</v>
      </c>
      <c r="B3831" s="127">
        <v>660000</v>
      </c>
      <c r="C3831" s="127">
        <v>660000</v>
      </c>
      <c r="D3831" s="116" t="s">
        <v>314</v>
      </c>
      <c r="E3831" s="116" t="s">
        <v>315</v>
      </c>
      <c r="F3831" s="116" t="s">
        <v>316</v>
      </c>
      <c r="G3831" s="116" t="s">
        <v>317</v>
      </c>
      <c r="H3831" s="116">
        <v>0.36</v>
      </c>
      <c r="I3831" s="116">
        <v>0.57999999999999996</v>
      </c>
      <c r="J3831" s="116" t="s">
        <v>268</v>
      </c>
      <c r="K3831" s="116">
        <v>1.3912231238499999E-3</v>
      </c>
      <c r="L3831" s="116">
        <v>3431.2663079271802</v>
      </c>
      <c r="M3831" s="116">
        <v>8.4392048010347498</v>
      </c>
      <c r="N3831" s="116">
        <v>1.2333064168610399</v>
      </c>
      <c r="O3831" s="116">
        <v>1.174081686615E-2</v>
      </c>
      <c r="P3831" s="116">
        <v>1.7158044059299999E-3</v>
      </c>
      <c r="Q3831" s="116">
        <v>4.7736570316962901</v>
      </c>
      <c r="R3831" s="116">
        <v>1310</v>
      </c>
      <c r="S3831" s="116" t="s">
        <v>318</v>
      </c>
      <c r="T3831" s="116">
        <v>1310</v>
      </c>
      <c r="U3831" s="116" t="s">
        <v>268</v>
      </c>
      <c r="V3831" s="116" t="s">
        <v>268</v>
      </c>
      <c r="Z3831" s="116">
        <v>0</v>
      </c>
      <c r="AA3831" s="116">
        <v>1</v>
      </c>
      <c r="AB3831" s="116">
        <v>1.174081686615E-2</v>
      </c>
      <c r="AC3831" s="116">
        <v>1.7158044059299999E-3</v>
      </c>
      <c r="AD3831" s="116">
        <v>4.7736570316954703</v>
      </c>
      <c r="AF3831" s="116">
        <v>-1</v>
      </c>
      <c r="AG3831" s="116">
        <v>-1</v>
      </c>
      <c r="AH3831" s="116">
        <v>-1</v>
      </c>
      <c r="AI3831" s="116">
        <v>-1</v>
      </c>
      <c r="AJ3831" s="116">
        <v>0</v>
      </c>
      <c r="AM3831" s="116" t="s">
        <v>319</v>
      </c>
      <c r="AN3831" s="116">
        <v>-1</v>
      </c>
      <c r="AQ3831" s="116">
        <v>783</v>
      </c>
      <c r="AR3831" s="116" t="s">
        <v>352</v>
      </c>
      <c r="AS3831" s="116" t="s">
        <v>256</v>
      </c>
      <c r="AT3831" s="116" t="s">
        <v>268</v>
      </c>
      <c r="AV3831" s="116">
        <v>36.7899219031341</v>
      </c>
      <c r="AW3831" s="116">
        <v>3.8715791E-3</v>
      </c>
    </row>
    <row r="3832" spans="1:49" x14ac:dyDescent="0.25">
      <c r="A3832" s="127">
        <v>170000</v>
      </c>
      <c r="B3832" s="127">
        <v>660000</v>
      </c>
      <c r="C3832" s="127">
        <v>660000</v>
      </c>
      <c r="D3832" s="116" t="s">
        <v>314</v>
      </c>
      <c r="E3832" s="116" t="s">
        <v>315</v>
      </c>
      <c r="F3832" s="116" t="s">
        <v>316</v>
      </c>
      <c r="G3832" s="116" t="s">
        <v>317</v>
      </c>
      <c r="H3832" s="116">
        <v>0.36</v>
      </c>
      <c r="I3832" s="116">
        <v>0.57999999999999996</v>
      </c>
      <c r="J3832" s="116" t="s">
        <v>268</v>
      </c>
      <c r="K3832" s="116">
        <v>1.875938754035E-2</v>
      </c>
      <c r="L3832" s="116">
        <v>3431.2663079271802</v>
      </c>
      <c r="M3832" s="116">
        <v>8.4392048010347498</v>
      </c>
      <c r="N3832" s="116">
        <v>1.2333064168610399</v>
      </c>
      <c r="O3832" s="116">
        <v>0.15831431339501001</v>
      </c>
      <c r="P3832" s="116">
        <v>2.313607302989E-2</v>
      </c>
      <c r="Q3832" s="116">
        <v>64.368454424558706</v>
      </c>
      <c r="R3832" s="116">
        <v>1750</v>
      </c>
      <c r="S3832" s="116" t="s">
        <v>321</v>
      </c>
      <c r="T3832" s="116">
        <v>1750</v>
      </c>
      <c r="U3832" s="116" t="s">
        <v>268</v>
      </c>
      <c r="V3832" s="116" t="s">
        <v>268</v>
      </c>
      <c r="Z3832" s="116">
        <v>0</v>
      </c>
      <c r="AA3832" s="116">
        <v>1</v>
      </c>
      <c r="AB3832" s="116">
        <v>0.15831431339501001</v>
      </c>
      <c r="AC3832" s="116">
        <v>2.313607302989E-2</v>
      </c>
      <c r="AD3832" s="116">
        <v>530.04538284632497</v>
      </c>
      <c r="AF3832" s="116">
        <v>-1</v>
      </c>
      <c r="AG3832" s="116">
        <v>-1</v>
      </c>
      <c r="AH3832" s="116">
        <v>-1</v>
      </c>
      <c r="AI3832" s="116">
        <v>-1</v>
      </c>
      <c r="AJ3832" s="116">
        <v>0</v>
      </c>
      <c r="AM3832" s="116" t="s">
        <v>319</v>
      </c>
      <c r="AN3832" s="116">
        <v>-1</v>
      </c>
      <c r="AQ3832" s="116">
        <v>783</v>
      </c>
      <c r="AR3832" s="116" t="s">
        <v>352</v>
      </c>
      <c r="AS3832" s="116" t="s">
        <v>256</v>
      </c>
      <c r="AT3832" s="116" t="s">
        <v>268</v>
      </c>
      <c r="AV3832" s="116">
        <v>103.066613013498</v>
      </c>
      <c r="AW3832" s="116">
        <v>0.42988271109999998</v>
      </c>
    </row>
    <row r="3833" spans="1:49" x14ac:dyDescent="0.25">
      <c r="A3833" s="127">
        <v>170000</v>
      </c>
      <c r="B3833" s="127">
        <v>660000</v>
      </c>
      <c r="C3833" s="127">
        <v>660000</v>
      </c>
      <c r="D3833" s="116" t="s">
        <v>314</v>
      </c>
      <c r="E3833" s="116" t="s">
        <v>315</v>
      </c>
      <c r="F3833" s="116" t="s">
        <v>316</v>
      </c>
      <c r="G3833" s="116" t="s">
        <v>317</v>
      </c>
      <c r="H3833" s="116">
        <v>0.36</v>
      </c>
      <c r="I3833" s="116">
        <v>0.57999999999999996</v>
      </c>
      <c r="J3833" s="116" t="s">
        <v>268</v>
      </c>
      <c r="K3833" s="116">
        <v>6.4770903258000003E-3</v>
      </c>
      <c r="L3833" s="116">
        <v>2889.7787421921298</v>
      </c>
      <c r="M3833" s="116">
        <v>6.7575284150212802</v>
      </c>
      <c r="N3833" s="116">
        <v>0.70423617679902994</v>
      </c>
      <c r="O3833" s="116">
        <v>4.3769121923259997E-2</v>
      </c>
      <c r="P3833" s="116">
        <v>4.56140132782E-3</v>
      </c>
      <c r="Q3833" s="116">
        <v>18.717357934760901</v>
      </c>
      <c r="R3833" s="116">
        <v>8140</v>
      </c>
      <c r="S3833" s="116" t="s">
        <v>353</v>
      </c>
      <c r="T3833" s="116">
        <v>8140</v>
      </c>
      <c r="U3833" s="116" t="s">
        <v>268</v>
      </c>
      <c r="V3833" s="116" t="s">
        <v>268</v>
      </c>
      <c r="Z3833" s="116">
        <v>0</v>
      </c>
      <c r="AA3833" s="116">
        <v>1</v>
      </c>
      <c r="AB3833" s="116">
        <v>4.3769121923259997E-2</v>
      </c>
      <c r="AC3833" s="116">
        <v>4.56140132782E-3</v>
      </c>
      <c r="AD3833" s="116">
        <v>18.717357934761001</v>
      </c>
      <c r="AF3833" s="116">
        <v>-1</v>
      </c>
      <c r="AG3833" s="116">
        <v>-1</v>
      </c>
      <c r="AH3833" s="116">
        <v>-1</v>
      </c>
      <c r="AI3833" s="116">
        <v>-1</v>
      </c>
      <c r="AJ3833" s="116">
        <v>0</v>
      </c>
      <c r="AM3833" s="116" t="s">
        <v>319</v>
      </c>
      <c r="AN3833" s="116">
        <v>-1</v>
      </c>
      <c r="AQ3833" s="116">
        <v>783</v>
      </c>
      <c r="AR3833" s="116" t="s">
        <v>352</v>
      </c>
      <c r="AS3833" s="116" t="s">
        <v>256</v>
      </c>
      <c r="AT3833" s="116" t="s">
        <v>268</v>
      </c>
      <c r="AV3833" s="116">
        <v>52.392446206688298</v>
      </c>
      <c r="AW3833" s="116">
        <v>1.5180338999999999E-2</v>
      </c>
    </row>
    <row r="3834" spans="1:49" x14ac:dyDescent="0.25">
      <c r="A3834" s="127">
        <v>170000</v>
      </c>
      <c r="B3834" s="127">
        <v>660000</v>
      </c>
      <c r="C3834" s="127">
        <v>660000</v>
      </c>
      <c r="D3834" s="116" t="s">
        <v>314</v>
      </c>
      <c r="E3834" s="116" t="s">
        <v>315</v>
      </c>
      <c r="F3834" s="116" t="s">
        <v>316</v>
      </c>
      <c r="G3834" s="116" t="s">
        <v>317</v>
      </c>
      <c r="H3834" s="116">
        <v>0.36</v>
      </c>
      <c r="I3834" s="116">
        <v>0.57999999999999996</v>
      </c>
      <c r="J3834" s="116" t="s">
        <v>323</v>
      </c>
      <c r="K3834" s="116">
        <v>0.15650156700102999</v>
      </c>
      <c r="L3834" s="116">
        <v>2889.7787421921298</v>
      </c>
      <c r="M3834" s="116">
        <v>6.7575284150212802</v>
      </c>
      <c r="N3834" s="116">
        <v>0.70423617679902994</v>
      </c>
      <c r="O3834" s="116">
        <v>1.0575637860048599</v>
      </c>
      <c r="P3834" s="116">
        <v>0.11021406520786001</v>
      </c>
      <c r="Q3834" s="116">
        <v>452.25490143935502</v>
      </c>
      <c r="R3834" s="116">
        <v>8140</v>
      </c>
      <c r="S3834" s="116" t="s">
        <v>353</v>
      </c>
      <c r="T3834" s="116">
        <v>8140</v>
      </c>
      <c r="U3834" s="116" t="s">
        <v>324</v>
      </c>
      <c r="V3834" s="116" t="s">
        <v>323</v>
      </c>
      <c r="Z3834" s="116">
        <v>0</v>
      </c>
      <c r="AA3834" s="116">
        <v>1</v>
      </c>
      <c r="AB3834" s="116">
        <v>1.0575637860048599</v>
      </c>
      <c r="AC3834" s="116">
        <v>0.11021406520786001</v>
      </c>
      <c r="AD3834" s="116">
        <v>452.25490143935502</v>
      </c>
      <c r="AF3834" s="116">
        <v>-1</v>
      </c>
      <c r="AG3834" s="116">
        <v>-1</v>
      </c>
      <c r="AH3834" s="116">
        <v>-1</v>
      </c>
      <c r="AI3834" s="116">
        <v>-1</v>
      </c>
      <c r="AJ3834" s="116">
        <v>0</v>
      </c>
      <c r="AM3834" s="116" t="s">
        <v>319</v>
      </c>
      <c r="AN3834" s="116">
        <v>-1</v>
      </c>
      <c r="AQ3834" s="116">
        <v>783</v>
      </c>
      <c r="AR3834" s="116" t="s">
        <v>352</v>
      </c>
      <c r="AS3834" s="116" t="s">
        <v>256</v>
      </c>
      <c r="AT3834" s="116" t="s">
        <v>268</v>
      </c>
      <c r="AV3834" s="116">
        <v>127.32427212905399</v>
      </c>
      <c r="AW3834" s="116">
        <v>0.3667922964</v>
      </c>
    </row>
    <row r="3835" spans="1:49" x14ac:dyDescent="0.25">
      <c r="A3835" s="127">
        <v>170000</v>
      </c>
      <c r="B3835" s="127">
        <v>660000</v>
      </c>
      <c r="C3835" s="127">
        <v>660000</v>
      </c>
      <c r="D3835" s="116" t="s">
        <v>314</v>
      </c>
      <c r="E3835" s="116" t="s">
        <v>315</v>
      </c>
      <c r="F3835" s="116" t="s">
        <v>316</v>
      </c>
      <c r="G3835" s="116" t="s">
        <v>317</v>
      </c>
      <c r="H3835" s="116">
        <v>0.36</v>
      </c>
      <c r="I3835" s="116">
        <v>0.57999999999999996</v>
      </c>
      <c r="J3835" s="116" t="s">
        <v>330</v>
      </c>
      <c r="K3835" s="116">
        <v>0.40771306420151998</v>
      </c>
      <c r="L3835" s="116">
        <v>2889.7787421921298</v>
      </c>
      <c r="M3835" s="116">
        <v>6.7575284150212802</v>
      </c>
      <c r="N3835" s="116">
        <v>0.70423617679902994</v>
      </c>
      <c r="O3835" s="116">
        <v>2.7551326165172001</v>
      </c>
      <c r="P3835" s="116">
        <v>0.28712628956429997</v>
      </c>
      <c r="Q3835" s="116">
        <v>1178.2005458435799</v>
      </c>
      <c r="R3835" s="116">
        <v>4110</v>
      </c>
      <c r="S3835" s="116" t="s">
        <v>331</v>
      </c>
      <c r="T3835" s="116">
        <v>4110</v>
      </c>
      <c r="U3835" s="116" t="s">
        <v>268</v>
      </c>
      <c r="V3835" s="116" t="s">
        <v>268</v>
      </c>
      <c r="Y3835" s="116" t="s">
        <v>330</v>
      </c>
      <c r="Z3835" s="116">
        <v>0</v>
      </c>
      <c r="AA3835" s="116">
        <v>1</v>
      </c>
      <c r="AB3835" s="116">
        <v>2.7551326165172001</v>
      </c>
      <c r="AC3835" s="116">
        <v>0.28712628956429997</v>
      </c>
      <c r="AD3835" s="116">
        <v>1178.2005458435799</v>
      </c>
      <c r="AF3835" s="116">
        <v>-1</v>
      </c>
      <c r="AG3835" s="116">
        <v>-1</v>
      </c>
      <c r="AH3835" s="116">
        <v>-1</v>
      </c>
      <c r="AI3835" s="116">
        <v>-1</v>
      </c>
      <c r="AJ3835" s="116">
        <v>0</v>
      </c>
      <c r="AM3835" s="116" t="s">
        <v>319</v>
      </c>
      <c r="AN3835" s="116">
        <v>-1</v>
      </c>
      <c r="AQ3835" s="116">
        <v>783</v>
      </c>
      <c r="AR3835" s="116" t="s">
        <v>352</v>
      </c>
      <c r="AS3835" s="116" t="s">
        <v>256</v>
      </c>
      <c r="AT3835" s="116" t="s">
        <v>268</v>
      </c>
      <c r="AV3835" s="116">
        <v>170.64623698298399</v>
      </c>
      <c r="AW3835" s="116">
        <v>0.95555599830000004</v>
      </c>
    </row>
    <row r="3836" spans="1:49" x14ac:dyDescent="0.25">
      <c r="A3836" s="127">
        <v>170000</v>
      </c>
      <c r="B3836" s="127">
        <v>660000</v>
      </c>
      <c r="C3836" s="127">
        <v>660000</v>
      </c>
      <c r="D3836" s="116" t="s">
        <v>314</v>
      </c>
      <c r="E3836" s="116" t="s">
        <v>315</v>
      </c>
      <c r="F3836" s="116" t="s">
        <v>316</v>
      </c>
      <c r="G3836" s="116" t="s">
        <v>317</v>
      </c>
      <c r="H3836" s="116">
        <v>0.36</v>
      </c>
      <c r="I3836" s="116">
        <v>0.57999999999999996</v>
      </c>
      <c r="J3836" s="116" t="s">
        <v>323</v>
      </c>
      <c r="K3836" s="116">
        <v>5.8827542741900002E-3</v>
      </c>
      <c r="L3836" s="116">
        <v>2889.7787421921298</v>
      </c>
      <c r="M3836" s="116">
        <v>6.7575284150212802</v>
      </c>
      <c r="N3836" s="116">
        <v>0.70423617679902994</v>
      </c>
      <c r="O3836" s="116">
        <v>3.9752879166480001E-2</v>
      </c>
      <c r="P3836" s="116">
        <v>4.1428483790999998E-3</v>
      </c>
      <c r="Q3836" s="116">
        <v>16.999858247117299</v>
      </c>
      <c r="R3836" s="116">
        <v>4110</v>
      </c>
      <c r="S3836" s="116" t="s">
        <v>331</v>
      </c>
      <c r="T3836" s="116">
        <v>4110</v>
      </c>
      <c r="U3836" s="116" t="s">
        <v>324</v>
      </c>
      <c r="V3836" s="116" t="s">
        <v>323</v>
      </c>
      <c r="Y3836" s="116" t="s">
        <v>330</v>
      </c>
      <c r="Z3836" s="116">
        <v>0</v>
      </c>
      <c r="AA3836" s="116">
        <v>1</v>
      </c>
      <c r="AB3836" s="116">
        <v>3.9752879166480001E-2</v>
      </c>
      <c r="AC3836" s="116">
        <v>4.1428483790999998E-3</v>
      </c>
      <c r="AD3836" s="116">
        <v>16.9998582471171</v>
      </c>
      <c r="AF3836" s="116">
        <v>-1</v>
      </c>
      <c r="AG3836" s="116">
        <v>-1</v>
      </c>
      <c r="AH3836" s="116">
        <v>-1</v>
      </c>
      <c r="AI3836" s="116">
        <v>-1</v>
      </c>
      <c r="AJ3836" s="116">
        <v>0</v>
      </c>
      <c r="AM3836" s="116" t="s">
        <v>319</v>
      </c>
      <c r="AN3836" s="116">
        <v>-1</v>
      </c>
      <c r="AQ3836" s="116">
        <v>783</v>
      </c>
      <c r="AR3836" s="116" t="s">
        <v>352</v>
      </c>
      <c r="AS3836" s="116" t="s">
        <v>256</v>
      </c>
      <c r="AT3836" s="116" t="s">
        <v>268</v>
      </c>
      <c r="AV3836" s="116">
        <v>52.128186593334298</v>
      </c>
      <c r="AW3836" s="116">
        <v>1.37873952E-2</v>
      </c>
    </row>
    <row r="3837" spans="1:49" x14ac:dyDescent="0.25">
      <c r="A3837" s="127">
        <v>170000</v>
      </c>
      <c r="B3837" s="127">
        <v>660000</v>
      </c>
      <c r="C3837" s="127">
        <v>660000</v>
      </c>
      <c r="D3837" s="116" t="s">
        <v>314</v>
      </c>
      <c r="E3837" s="116" t="s">
        <v>315</v>
      </c>
      <c r="F3837" s="116" t="s">
        <v>316</v>
      </c>
      <c r="G3837" s="116" t="s">
        <v>317</v>
      </c>
      <c r="H3837" s="116">
        <v>0.36</v>
      </c>
      <c r="I3837" s="116">
        <v>0.57999999999999996</v>
      </c>
      <c r="J3837" s="116" t="s">
        <v>268</v>
      </c>
      <c r="K3837" s="116">
        <v>1.1073258187E-4</v>
      </c>
      <c r="L3837" s="116">
        <v>2889.7787421921298</v>
      </c>
      <c r="M3837" s="116">
        <v>6.7575284150212802</v>
      </c>
      <c r="N3837" s="116">
        <v>0.70423617679902994</v>
      </c>
      <c r="O3837" s="116">
        <v>7.4827856850000001E-4</v>
      </c>
      <c r="P3837" s="116">
        <v>7.7981890099999997E-5</v>
      </c>
      <c r="Q3837" s="116">
        <v>0.31999266117908998</v>
      </c>
      <c r="R3837" s="116">
        <v>1210</v>
      </c>
      <c r="S3837" s="116" t="s">
        <v>318</v>
      </c>
      <c r="T3837" s="116">
        <v>1210</v>
      </c>
      <c r="U3837" s="116" t="s">
        <v>268</v>
      </c>
      <c r="V3837" s="116" t="s">
        <v>268</v>
      </c>
      <c r="Z3837" s="116">
        <v>0</v>
      </c>
      <c r="AA3837" s="116">
        <v>1</v>
      </c>
      <c r="AB3837" s="116">
        <v>7.4827856850000001E-4</v>
      </c>
      <c r="AC3837" s="116">
        <v>7.7981890099999997E-5</v>
      </c>
      <c r="AD3837" s="116">
        <v>0.31999266118028002</v>
      </c>
      <c r="AF3837" s="116">
        <v>-1</v>
      </c>
      <c r="AG3837" s="116">
        <v>-1</v>
      </c>
      <c r="AH3837" s="116">
        <v>-1</v>
      </c>
      <c r="AI3837" s="116">
        <v>-1</v>
      </c>
      <c r="AJ3837" s="116">
        <v>0</v>
      </c>
      <c r="AM3837" s="116" t="s">
        <v>319</v>
      </c>
      <c r="AN3837" s="116">
        <v>-1</v>
      </c>
      <c r="AQ3837" s="116">
        <v>783</v>
      </c>
      <c r="AR3837" s="116" t="s">
        <v>352</v>
      </c>
      <c r="AS3837" s="116" t="s">
        <v>256</v>
      </c>
      <c r="AT3837" s="116" t="s">
        <v>268</v>
      </c>
      <c r="AV3837" s="116">
        <v>5.7635946080995204</v>
      </c>
      <c r="AW3837" s="116">
        <v>2.5952370000000002E-4</v>
      </c>
    </row>
    <row r="3838" spans="1:49" x14ac:dyDescent="0.25">
      <c r="A3838" s="127">
        <v>170000</v>
      </c>
      <c r="B3838" s="127">
        <v>660000</v>
      </c>
      <c r="C3838" s="127">
        <v>660000</v>
      </c>
      <c r="D3838" s="116" t="s">
        <v>314</v>
      </c>
      <c r="E3838" s="116" t="s">
        <v>315</v>
      </c>
      <c r="F3838" s="116" t="s">
        <v>316</v>
      </c>
      <c r="G3838" s="116" t="s">
        <v>317</v>
      </c>
      <c r="H3838" s="116">
        <v>0.36</v>
      </c>
      <c r="I3838" s="116">
        <v>0.57999999999999996</v>
      </c>
      <c r="J3838" s="116" t="s">
        <v>268</v>
      </c>
      <c r="K3838" s="116">
        <v>4.1078245375520003E-2</v>
      </c>
      <c r="L3838" s="116">
        <v>2889.7787421921298</v>
      </c>
      <c r="M3838" s="116">
        <v>6.7575284150212802</v>
      </c>
      <c r="N3838" s="116">
        <v>0.70423617679902994</v>
      </c>
      <c r="O3838" s="116">
        <v>0.27758741036433998</v>
      </c>
      <c r="P3838" s="116">
        <v>2.8928786472870002E-2</v>
      </c>
      <c r="Q3838" s="116">
        <v>118.70704025275001</v>
      </c>
      <c r="R3838" s="116">
        <v>1310</v>
      </c>
      <c r="S3838" s="116" t="s">
        <v>318</v>
      </c>
      <c r="T3838" s="116">
        <v>1310</v>
      </c>
      <c r="U3838" s="116" t="s">
        <v>268</v>
      </c>
      <c r="V3838" s="116" t="s">
        <v>268</v>
      </c>
      <c r="Z3838" s="116">
        <v>0</v>
      </c>
      <c r="AA3838" s="116">
        <v>1</v>
      </c>
      <c r="AB3838" s="116">
        <v>0.27758741036433998</v>
      </c>
      <c r="AC3838" s="116">
        <v>2.8928786472870002E-2</v>
      </c>
      <c r="AD3838" s="116">
        <v>118.707040252749</v>
      </c>
      <c r="AF3838" s="116">
        <v>-1</v>
      </c>
      <c r="AG3838" s="116">
        <v>-1</v>
      </c>
      <c r="AH3838" s="116">
        <v>-1</v>
      </c>
      <c r="AI3838" s="116">
        <v>-1</v>
      </c>
      <c r="AJ3838" s="116">
        <v>0</v>
      </c>
      <c r="AM3838" s="116" t="s">
        <v>319</v>
      </c>
      <c r="AN3838" s="116">
        <v>-1</v>
      </c>
      <c r="AQ3838" s="116">
        <v>783</v>
      </c>
      <c r="AR3838" s="116" t="s">
        <v>352</v>
      </c>
      <c r="AS3838" s="116" t="s">
        <v>256</v>
      </c>
      <c r="AT3838" s="116" t="s">
        <v>268</v>
      </c>
      <c r="AV3838" s="116">
        <v>52.245939555357403</v>
      </c>
      <c r="AW3838" s="116">
        <v>9.6274971799999998E-2</v>
      </c>
    </row>
    <row r="3839" spans="1:49" x14ac:dyDescent="0.25">
      <c r="A3839" s="127">
        <v>170000</v>
      </c>
      <c r="B3839" s="127">
        <v>660000</v>
      </c>
      <c r="C3839" s="127">
        <v>660000</v>
      </c>
      <c r="D3839" s="116" t="s">
        <v>314</v>
      </c>
      <c r="E3839" s="116" t="s">
        <v>315</v>
      </c>
      <c r="F3839" s="116" t="s">
        <v>316</v>
      </c>
      <c r="G3839" s="116" t="s">
        <v>317</v>
      </c>
      <c r="H3839" s="116">
        <v>0.36</v>
      </c>
      <c r="I3839" s="116">
        <v>0.57999999999999996</v>
      </c>
      <c r="J3839" s="116" t="s">
        <v>330</v>
      </c>
      <c r="K3839" s="116">
        <v>2.1147463708379999E-2</v>
      </c>
      <c r="L3839" s="116">
        <v>3760.5483839161798</v>
      </c>
      <c r="M3839" s="116">
        <v>11.061666151424101</v>
      </c>
      <c r="N3839" s="116">
        <v>2.0419987292088302</v>
      </c>
      <c r="O3839" s="116">
        <v>0.23392618349147001</v>
      </c>
      <c r="P3839" s="116">
        <v>4.3183094018499998E-2</v>
      </c>
      <c r="Q3839" s="116">
        <v>79.526060472478207</v>
      </c>
      <c r="R3839" s="116">
        <v>6410</v>
      </c>
      <c r="S3839" s="116" t="s">
        <v>356</v>
      </c>
      <c r="T3839" s="116">
        <v>6410</v>
      </c>
      <c r="U3839" s="116" t="s">
        <v>268</v>
      </c>
      <c r="V3839" s="116" t="s">
        <v>268</v>
      </c>
      <c r="Y3839" s="116" t="s">
        <v>330</v>
      </c>
      <c r="Z3839" s="116">
        <v>0</v>
      </c>
      <c r="AA3839" s="116">
        <v>1</v>
      </c>
      <c r="AB3839" s="116">
        <v>0.23392618349147001</v>
      </c>
      <c r="AC3839" s="116">
        <v>4.3183094018499998E-2</v>
      </c>
      <c r="AD3839" s="116">
        <v>316.878775941995</v>
      </c>
      <c r="AF3839" s="116">
        <v>-1</v>
      </c>
      <c r="AG3839" s="116">
        <v>-1</v>
      </c>
      <c r="AH3839" s="116">
        <v>-1</v>
      </c>
      <c r="AI3839" s="116">
        <v>-1</v>
      </c>
      <c r="AJ3839" s="116">
        <v>0</v>
      </c>
      <c r="AM3839" s="116" t="s">
        <v>319</v>
      </c>
      <c r="AN3839" s="116">
        <v>-1</v>
      </c>
      <c r="AQ3839" s="116">
        <v>783</v>
      </c>
      <c r="AR3839" s="116" t="s">
        <v>352</v>
      </c>
      <c r="AS3839" s="116" t="s">
        <v>256</v>
      </c>
      <c r="AT3839" s="116" t="s">
        <v>268</v>
      </c>
      <c r="AV3839" s="116">
        <v>106.68834772275601</v>
      </c>
      <c r="AW3839" s="116">
        <v>0.25699819619999997</v>
      </c>
    </row>
    <row r="3840" spans="1:49" x14ac:dyDescent="0.25">
      <c r="A3840" s="127">
        <v>170000</v>
      </c>
      <c r="B3840" s="127">
        <v>660000</v>
      </c>
      <c r="C3840" s="127">
        <v>660000</v>
      </c>
      <c r="D3840" s="116" t="s">
        <v>314</v>
      </c>
      <c r="E3840" s="116" t="s">
        <v>315</v>
      </c>
      <c r="F3840" s="116" t="s">
        <v>316</v>
      </c>
      <c r="G3840" s="116" t="s">
        <v>317</v>
      </c>
      <c r="H3840" s="116">
        <v>0.36</v>
      </c>
      <c r="I3840" s="116">
        <v>0.57999999999999996</v>
      </c>
      <c r="J3840" s="116" t="s">
        <v>268</v>
      </c>
      <c r="K3840" s="116">
        <v>0.27261959953053</v>
      </c>
      <c r="L3840" s="116">
        <v>3760.5483839161798</v>
      </c>
      <c r="M3840" s="116">
        <v>11.061666151424101</v>
      </c>
      <c r="N3840" s="116">
        <v>2.0419987292088302</v>
      </c>
      <c r="O3840" s="116">
        <v>3.0156269963417799</v>
      </c>
      <c r="P3840" s="116">
        <v>0.55668887579878001</v>
      </c>
      <c r="Q3840" s="116">
        <v>1025.1991944384399</v>
      </c>
      <c r="R3840" s="116">
        <v>1330</v>
      </c>
      <c r="S3840" s="116" t="s">
        <v>346</v>
      </c>
      <c r="T3840" s="116">
        <v>1330</v>
      </c>
      <c r="U3840" s="116" t="s">
        <v>268</v>
      </c>
      <c r="V3840" s="116" t="s">
        <v>268</v>
      </c>
      <c r="Z3840" s="116">
        <v>0</v>
      </c>
      <c r="AA3840" s="116">
        <v>1</v>
      </c>
      <c r="AB3840" s="116">
        <v>3.0156269963417799</v>
      </c>
      <c r="AC3840" s="116">
        <v>0.55668887579878001</v>
      </c>
      <c r="AD3840" s="116">
        <v>1025.1991944384399</v>
      </c>
      <c r="AF3840" s="116">
        <v>-1</v>
      </c>
      <c r="AG3840" s="116">
        <v>-1</v>
      </c>
      <c r="AH3840" s="116">
        <v>-1</v>
      </c>
      <c r="AI3840" s="116">
        <v>-1</v>
      </c>
      <c r="AJ3840" s="116">
        <v>0</v>
      </c>
      <c r="AM3840" s="116" t="s">
        <v>319</v>
      </c>
      <c r="AN3840" s="116">
        <v>-1</v>
      </c>
      <c r="AQ3840" s="116">
        <v>783</v>
      </c>
      <c r="AR3840" s="116" t="s">
        <v>352</v>
      </c>
      <c r="AS3840" s="116" t="s">
        <v>256</v>
      </c>
      <c r="AT3840" s="116" t="s">
        <v>268</v>
      </c>
      <c r="AV3840" s="116">
        <v>144.94425814671601</v>
      </c>
      <c r="AW3840" s="116">
        <v>0.83146731100000004</v>
      </c>
    </row>
    <row r="3841" spans="1:49" x14ac:dyDescent="0.25">
      <c r="A3841" s="127">
        <v>170000</v>
      </c>
      <c r="B3841" s="127">
        <v>660000</v>
      </c>
      <c r="C3841" s="127">
        <v>660000</v>
      </c>
      <c r="D3841" s="116" t="s">
        <v>314</v>
      </c>
      <c r="E3841" s="116" t="s">
        <v>315</v>
      </c>
      <c r="F3841" s="116" t="s">
        <v>316</v>
      </c>
      <c r="G3841" s="116" t="s">
        <v>317</v>
      </c>
      <c r="H3841" s="116">
        <v>0.36</v>
      </c>
      <c r="I3841" s="116">
        <v>0.57999999999999996</v>
      </c>
      <c r="J3841" s="116" t="s">
        <v>268</v>
      </c>
      <c r="K3841" s="116">
        <v>1.847754917095E-2</v>
      </c>
      <c r="L3841" s="116">
        <v>3760.5483839161798</v>
      </c>
      <c r="M3841" s="116">
        <v>11.061666151424101</v>
      </c>
      <c r="N3841" s="116">
        <v>2.0419987292088302</v>
      </c>
      <c r="O3841" s="116">
        <v>0.20439248022560999</v>
      </c>
      <c r="P3841" s="116">
        <v>3.7731131925980002E-2</v>
      </c>
      <c r="Q3841" s="116">
        <v>69.485717673562803</v>
      </c>
      <c r="R3841" s="116">
        <v>1330</v>
      </c>
      <c r="S3841" s="116" t="s">
        <v>346</v>
      </c>
      <c r="T3841" s="116">
        <v>1330</v>
      </c>
      <c r="U3841" s="116" t="s">
        <v>268</v>
      </c>
      <c r="V3841" s="116" t="s">
        <v>268</v>
      </c>
      <c r="Z3841" s="116">
        <v>0</v>
      </c>
      <c r="AA3841" s="116">
        <v>1</v>
      </c>
      <c r="AB3841" s="116">
        <v>0.20439248022560999</v>
      </c>
      <c r="AC3841" s="116">
        <v>3.7731131925980002E-2</v>
      </c>
      <c r="AD3841" s="116">
        <v>69.485717673562803</v>
      </c>
      <c r="AF3841" s="116">
        <v>-1</v>
      </c>
      <c r="AG3841" s="116">
        <v>-1</v>
      </c>
      <c r="AH3841" s="116">
        <v>-1</v>
      </c>
      <c r="AI3841" s="116">
        <v>-1</v>
      </c>
      <c r="AJ3841" s="116">
        <v>0</v>
      </c>
      <c r="AM3841" s="116" t="s">
        <v>319</v>
      </c>
      <c r="AN3841" s="116">
        <v>-1</v>
      </c>
      <c r="AQ3841" s="116">
        <v>783</v>
      </c>
      <c r="AR3841" s="116" t="s">
        <v>352</v>
      </c>
      <c r="AS3841" s="116" t="s">
        <v>256</v>
      </c>
      <c r="AT3841" s="116" t="s">
        <v>268</v>
      </c>
      <c r="AV3841" s="116">
        <v>48.703598036501702</v>
      </c>
      <c r="AW3841" s="116">
        <v>5.6355002199999997E-2</v>
      </c>
    </row>
    <row r="3842" spans="1:49" x14ac:dyDescent="0.25">
      <c r="A3842" s="127">
        <v>170000</v>
      </c>
      <c r="B3842" s="127">
        <v>660000</v>
      </c>
      <c r="C3842" s="127">
        <v>660000</v>
      </c>
      <c r="D3842" s="116" t="s">
        <v>314</v>
      </c>
      <c r="E3842" s="116" t="s">
        <v>315</v>
      </c>
      <c r="F3842" s="116" t="s">
        <v>316</v>
      </c>
      <c r="G3842" s="116" t="s">
        <v>317</v>
      </c>
      <c r="H3842" s="116">
        <v>0.36</v>
      </c>
      <c r="I3842" s="116">
        <v>0.57999999999999996</v>
      </c>
      <c r="J3842" s="116" t="s">
        <v>268</v>
      </c>
      <c r="K3842" s="116">
        <v>0.14260927767524001</v>
      </c>
      <c r="L3842" s="116">
        <v>3760.5483839161798</v>
      </c>
      <c r="M3842" s="116">
        <v>11.061666151424101</v>
      </c>
      <c r="N3842" s="116">
        <v>2.0419987292088302</v>
      </c>
      <c r="O3842" s="116">
        <v>1.5774962197393201</v>
      </c>
      <c r="P3842" s="116">
        <v>0.29120796378623998</v>
      </c>
      <c r="Q3842" s="116">
        <v>536.28908869309998</v>
      </c>
      <c r="R3842" s="116">
        <v>1330</v>
      </c>
      <c r="S3842" s="116" t="s">
        <v>346</v>
      </c>
      <c r="T3842" s="116">
        <v>1330</v>
      </c>
      <c r="U3842" s="116" t="s">
        <v>268</v>
      </c>
      <c r="V3842" s="116" t="s">
        <v>268</v>
      </c>
      <c r="Z3842" s="116">
        <v>0</v>
      </c>
      <c r="AA3842" s="116">
        <v>1</v>
      </c>
      <c r="AB3842" s="116">
        <v>1.5774962197393201</v>
      </c>
      <c r="AC3842" s="116">
        <v>0.29120796378623998</v>
      </c>
      <c r="AD3842" s="116">
        <v>536.28908869309998</v>
      </c>
      <c r="AF3842" s="116">
        <v>-1</v>
      </c>
      <c r="AG3842" s="116">
        <v>-1</v>
      </c>
      <c r="AH3842" s="116">
        <v>-1</v>
      </c>
      <c r="AI3842" s="116">
        <v>-1</v>
      </c>
      <c r="AJ3842" s="116">
        <v>0</v>
      </c>
      <c r="AM3842" s="116" t="s">
        <v>319</v>
      </c>
      <c r="AN3842" s="116">
        <v>-1</v>
      </c>
      <c r="AQ3842" s="116">
        <v>783</v>
      </c>
      <c r="AR3842" s="116" t="s">
        <v>352</v>
      </c>
      <c r="AS3842" s="116" t="s">
        <v>256</v>
      </c>
      <c r="AT3842" s="116" t="s">
        <v>268</v>
      </c>
      <c r="AV3842" s="116">
        <v>96.973170095971994</v>
      </c>
      <c r="AW3842" s="116">
        <v>0.43494654399999999</v>
      </c>
    </row>
    <row r="3843" spans="1:49" x14ac:dyDescent="0.25">
      <c r="A3843" s="127">
        <v>170000</v>
      </c>
      <c r="B3843" s="127">
        <v>660000</v>
      </c>
      <c r="C3843" s="127">
        <v>660000</v>
      </c>
      <c r="D3843" s="116" t="s">
        <v>314</v>
      </c>
      <c r="E3843" s="116" t="s">
        <v>315</v>
      </c>
      <c r="F3843" s="116" t="s">
        <v>316</v>
      </c>
      <c r="G3843" s="116" t="s">
        <v>317</v>
      </c>
      <c r="H3843" s="116">
        <v>0.36</v>
      </c>
      <c r="I3843" s="116">
        <v>0.57999999999999996</v>
      </c>
      <c r="J3843" s="116" t="s">
        <v>268</v>
      </c>
      <c r="K3843" s="116">
        <v>9.9793104716020001E-2</v>
      </c>
      <c r="L3843" s="116">
        <v>3760.5483839161798</v>
      </c>
      <c r="M3843" s="116">
        <v>11.061666151424101</v>
      </c>
      <c r="N3843" s="116">
        <v>2.0419987292088302</v>
      </c>
      <c r="O3843" s="116">
        <v>1.10387800858276</v>
      </c>
      <c r="P3843" s="116">
        <v>0.20377739301392001</v>
      </c>
      <c r="Q3843" s="116">
        <v>375.27679866581798</v>
      </c>
      <c r="R3843" s="116">
        <v>1740</v>
      </c>
      <c r="S3843" s="116" t="s">
        <v>357</v>
      </c>
      <c r="T3843" s="116">
        <v>1740</v>
      </c>
      <c r="U3843" s="116" t="s">
        <v>268</v>
      </c>
      <c r="V3843" s="116" t="s">
        <v>268</v>
      </c>
      <c r="Z3843" s="116">
        <v>0</v>
      </c>
      <c r="AA3843" s="116">
        <v>1</v>
      </c>
      <c r="AB3843" s="116">
        <v>1.10387800858276</v>
      </c>
      <c r="AC3843" s="116">
        <v>0.20377739301392001</v>
      </c>
      <c r="AD3843" s="116">
        <v>375.27679866581798</v>
      </c>
      <c r="AF3843" s="116">
        <v>-1</v>
      </c>
      <c r="AG3843" s="116">
        <v>-1</v>
      </c>
      <c r="AH3843" s="116">
        <v>-1</v>
      </c>
      <c r="AI3843" s="116">
        <v>-1</v>
      </c>
      <c r="AJ3843" s="116">
        <v>0</v>
      </c>
      <c r="AM3843" s="116" t="s">
        <v>319</v>
      </c>
      <c r="AN3843" s="116">
        <v>-1</v>
      </c>
      <c r="AQ3843" s="116">
        <v>783</v>
      </c>
      <c r="AR3843" s="116" t="s">
        <v>352</v>
      </c>
      <c r="AS3843" s="116" t="s">
        <v>256</v>
      </c>
      <c r="AT3843" s="116" t="s">
        <v>268</v>
      </c>
      <c r="AV3843" s="116">
        <v>80.537079312002703</v>
      </c>
      <c r="AW3843" s="116">
        <v>0.3043607451</v>
      </c>
    </row>
    <row r="3844" spans="1:49" x14ac:dyDescent="0.25">
      <c r="A3844" s="127">
        <v>170000</v>
      </c>
      <c r="B3844" s="127">
        <v>670000</v>
      </c>
      <c r="C3844" s="127">
        <v>670000</v>
      </c>
      <c r="D3844" s="116" t="s">
        <v>314</v>
      </c>
      <c r="E3844" s="116" t="s">
        <v>315</v>
      </c>
      <c r="F3844" s="116" t="s">
        <v>316</v>
      </c>
      <c r="G3844" s="116" t="s">
        <v>317</v>
      </c>
      <c r="H3844" s="116">
        <v>0.36</v>
      </c>
      <c r="I3844" s="116">
        <v>0.57999999999999996</v>
      </c>
      <c r="J3844" s="116" t="s">
        <v>268</v>
      </c>
      <c r="K3844" s="116">
        <v>0.27977040074498</v>
      </c>
      <c r="L3844" s="116">
        <v>3886.0442687484301</v>
      </c>
      <c r="M3844" s="116">
        <v>10.856436687732501</v>
      </c>
      <c r="N3844" s="116">
        <v>1.7486553158970699</v>
      </c>
      <c r="O3844" s="116">
        <v>3.0373096427894501</v>
      </c>
      <c r="P3844" s="116">
        <v>0.48922199849337</v>
      </c>
      <c r="Q3844" s="116">
        <v>1087.2001623804899</v>
      </c>
      <c r="R3844" s="116">
        <v>1210</v>
      </c>
      <c r="S3844" s="116" t="s">
        <v>318</v>
      </c>
      <c r="T3844" s="116">
        <v>1210</v>
      </c>
      <c r="U3844" s="116" t="s">
        <v>268</v>
      </c>
      <c r="V3844" s="116" t="s">
        <v>268</v>
      </c>
      <c r="Z3844" s="116">
        <v>0</v>
      </c>
      <c r="AA3844" s="116">
        <v>1</v>
      </c>
      <c r="AB3844" s="116">
        <v>3.0373096427894501</v>
      </c>
      <c r="AC3844" s="116">
        <v>0.48922199849337</v>
      </c>
      <c r="AD3844" s="116">
        <v>1087.2001623804899</v>
      </c>
      <c r="AF3844" s="116">
        <v>-1</v>
      </c>
      <c r="AG3844" s="116">
        <v>-1</v>
      </c>
      <c r="AH3844" s="116">
        <v>-1</v>
      </c>
      <c r="AI3844" s="116">
        <v>-1</v>
      </c>
      <c r="AJ3844" s="116">
        <v>0</v>
      </c>
      <c r="AM3844" s="116" t="s">
        <v>319</v>
      </c>
      <c r="AN3844" s="116">
        <v>-1</v>
      </c>
      <c r="AQ3844" s="116">
        <v>783</v>
      </c>
      <c r="AR3844" s="116" t="s">
        <v>352</v>
      </c>
      <c r="AS3844" s="116" t="s">
        <v>256</v>
      </c>
      <c r="AT3844" s="116" t="s">
        <v>268</v>
      </c>
      <c r="AV3844" s="116">
        <v>232.96909690685001</v>
      </c>
      <c r="AW3844" s="116">
        <v>0.88175195650000004</v>
      </c>
    </row>
    <row r="3845" spans="1:49" x14ac:dyDescent="0.25">
      <c r="A3845" s="127">
        <v>170000</v>
      </c>
      <c r="B3845" s="127">
        <v>670000</v>
      </c>
      <c r="C3845" s="127">
        <v>670000</v>
      </c>
      <c r="D3845" s="116" t="s">
        <v>314</v>
      </c>
      <c r="E3845" s="116" t="s">
        <v>315</v>
      </c>
      <c r="F3845" s="116" t="s">
        <v>316</v>
      </c>
      <c r="G3845" s="116" t="s">
        <v>317</v>
      </c>
      <c r="H3845" s="116">
        <v>0.36</v>
      </c>
      <c r="I3845" s="116">
        <v>0.57999999999999996</v>
      </c>
      <c r="J3845" s="116" t="s">
        <v>323</v>
      </c>
      <c r="K3845" s="116">
        <v>0.22185108580606999</v>
      </c>
      <c r="L3845" s="116">
        <v>3886.0442687484301</v>
      </c>
      <c r="M3845" s="116">
        <v>10.856436687732501</v>
      </c>
      <c r="N3845" s="116">
        <v>1.7486553158970699</v>
      </c>
      <c r="O3845" s="116">
        <v>2.4085122671583599</v>
      </c>
      <c r="P3845" s="116">
        <v>0.38794108053233001</v>
      </c>
      <c r="Q3845" s="116">
        <v>862.12314051231499</v>
      </c>
      <c r="R3845" s="116">
        <v>1210</v>
      </c>
      <c r="S3845" s="116" t="s">
        <v>318</v>
      </c>
      <c r="T3845" s="116">
        <v>1210</v>
      </c>
      <c r="U3845" s="116" t="s">
        <v>324</v>
      </c>
      <c r="V3845" s="116" t="s">
        <v>323</v>
      </c>
      <c r="Z3845" s="116">
        <v>0</v>
      </c>
      <c r="AA3845" s="116">
        <v>1</v>
      </c>
      <c r="AB3845" s="116">
        <v>2.4085122671583599</v>
      </c>
      <c r="AC3845" s="116">
        <v>0.38794108053233001</v>
      </c>
      <c r="AD3845" s="116">
        <v>862.12314051231499</v>
      </c>
      <c r="AF3845" s="116">
        <v>-1</v>
      </c>
      <c r="AG3845" s="116">
        <v>-1</v>
      </c>
      <c r="AH3845" s="116">
        <v>-1</v>
      </c>
      <c r="AI3845" s="116">
        <v>-1</v>
      </c>
      <c r="AJ3845" s="116">
        <v>0</v>
      </c>
      <c r="AM3845" s="116" t="s">
        <v>319</v>
      </c>
      <c r="AN3845" s="116">
        <v>-1</v>
      </c>
      <c r="AQ3845" s="116">
        <v>783</v>
      </c>
      <c r="AR3845" s="116" t="s">
        <v>352</v>
      </c>
      <c r="AS3845" s="116" t="s">
        <v>256</v>
      </c>
      <c r="AT3845" s="116" t="s">
        <v>268</v>
      </c>
      <c r="AV3845" s="116">
        <v>136.70037870877499</v>
      </c>
      <c r="AW3845" s="116">
        <v>0.69920773759999999</v>
      </c>
    </row>
    <row r="3846" spans="1:49" x14ac:dyDescent="0.25">
      <c r="A3846" s="127">
        <v>170000</v>
      </c>
      <c r="B3846" s="127">
        <v>670000</v>
      </c>
      <c r="C3846" s="127">
        <v>670000</v>
      </c>
      <c r="D3846" s="116" t="s">
        <v>314</v>
      </c>
      <c r="E3846" s="116" t="s">
        <v>315</v>
      </c>
      <c r="F3846" s="116" t="s">
        <v>316</v>
      </c>
      <c r="G3846" s="116" t="s">
        <v>317</v>
      </c>
      <c r="H3846" s="116">
        <v>0.36</v>
      </c>
      <c r="I3846" s="116">
        <v>0.57999999999999996</v>
      </c>
      <c r="J3846" s="116" t="s">
        <v>268</v>
      </c>
      <c r="K3846" s="116">
        <v>8.3811500651999999E-4</v>
      </c>
      <c r="L3846" s="116">
        <v>3886.0442687484301</v>
      </c>
      <c r="M3846" s="116">
        <v>10.856436687732501</v>
      </c>
      <c r="N3846" s="116">
        <v>1.7486553158970699</v>
      </c>
      <c r="O3846" s="116">
        <v>9.0989425053800005E-3</v>
      </c>
      <c r="P3846" s="116">
        <v>1.4655742614900001E-3</v>
      </c>
      <c r="Q3846" s="116">
        <v>3.25695201766242</v>
      </c>
      <c r="R3846" s="116">
        <v>1310</v>
      </c>
      <c r="S3846" s="116" t="s">
        <v>318</v>
      </c>
      <c r="T3846" s="116">
        <v>1310</v>
      </c>
      <c r="U3846" s="116" t="s">
        <v>268</v>
      </c>
      <c r="V3846" s="116" t="s">
        <v>268</v>
      </c>
      <c r="Z3846" s="116">
        <v>0</v>
      </c>
      <c r="AA3846" s="116">
        <v>1</v>
      </c>
      <c r="AB3846" s="116">
        <v>9.0989425053800005E-3</v>
      </c>
      <c r="AC3846" s="116">
        <v>1.4655742614900001E-3</v>
      </c>
      <c r="AD3846" s="116">
        <v>3.2569520176607099</v>
      </c>
      <c r="AF3846" s="116">
        <v>-1</v>
      </c>
      <c r="AG3846" s="116">
        <v>-1</v>
      </c>
      <c r="AH3846" s="116">
        <v>-1</v>
      </c>
      <c r="AI3846" s="116">
        <v>-1</v>
      </c>
      <c r="AJ3846" s="116">
        <v>0</v>
      </c>
      <c r="AM3846" s="116" t="s">
        <v>319</v>
      </c>
      <c r="AN3846" s="116">
        <v>-1</v>
      </c>
      <c r="AQ3846" s="116">
        <v>783</v>
      </c>
      <c r="AR3846" s="116" t="s">
        <v>352</v>
      </c>
      <c r="AS3846" s="116" t="s">
        <v>256</v>
      </c>
      <c r="AT3846" s="116" t="s">
        <v>268</v>
      </c>
      <c r="AV3846" s="116">
        <v>28.422655159948199</v>
      </c>
      <c r="AW3846" s="116">
        <v>2.6414858000000001E-3</v>
      </c>
    </row>
    <row r="3847" spans="1:49" x14ac:dyDescent="0.25">
      <c r="A3847" s="127">
        <v>170000</v>
      </c>
      <c r="B3847" s="127">
        <v>670000</v>
      </c>
      <c r="C3847" s="127">
        <v>670000</v>
      </c>
      <c r="D3847" s="116" t="s">
        <v>314</v>
      </c>
      <c r="E3847" s="116" t="s">
        <v>315</v>
      </c>
      <c r="F3847" s="116" t="s">
        <v>316</v>
      </c>
      <c r="G3847" s="116" t="s">
        <v>317</v>
      </c>
      <c r="H3847" s="116">
        <v>0.36</v>
      </c>
      <c r="I3847" s="116">
        <v>0.57999999999999996</v>
      </c>
      <c r="J3847" s="116" t="s">
        <v>268</v>
      </c>
      <c r="K3847" s="116">
        <v>0.11066861433456</v>
      </c>
      <c r="L3847" s="116">
        <v>3886.0442687484301</v>
      </c>
      <c r="M3847" s="116">
        <v>10.856436687732501</v>
      </c>
      <c r="N3847" s="116">
        <v>1.7486553158970699</v>
      </c>
      <c r="O3847" s="116">
        <v>1.2014668048422601</v>
      </c>
      <c r="P3847" s="116">
        <v>0.19352126075909001</v>
      </c>
      <c r="Q3847" s="116">
        <v>430.06313446515901</v>
      </c>
      <c r="R3847" s="116">
        <v>1310</v>
      </c>
      <c r="S3847" s="116" t="s">
        <v>318</v>
      </c>
      <c r="T3847" s="116">
        <v>1310</v>
      </c>
      <c r="U3847" s="116" t="s">
        <v>268</v>
      </c>
      <c r="V3847" s="116" t="s">
        <v>268</v>
      </c>
      <c r="Z3847" s="116">
        <v>0</v>
      </c>
      <c r="AA3847" s="116">
        <v>1</v>
      </c>
      <c r="AB3847" s="116">
        <v>1.2014668048422601</v>
      </c>
      <c r="AC3847" s="116">
        <v>0.19352126075909001</v>
      </c>
      <c r="AD3847" s="116">
        <v>430.06313446515901</v>
      </c>
      <c r="AF3847" s="116">
        <v>-1</v>
      </c>
      <c r="AG3847" s="116">
        <v>-1</v>
      </c>
      <c r="AH3847" s="116">
        <v>-1</v>
      </c>
      <c r="AI3847" s="116">
        <v>-1</v>
      </c>
      <c r="AJ3847" s="116">
        <v>0</v>
      </c>
      <c r="AM3847" s="116" t="s">
        <v>319</v>
      </c>
      <c r="AN3847" s="116">
        <v>-1</v>
      </c>
      <c r="AQ3847" s="116">
        <v>783</v>
      </c>
      <c r="AR3847" s="116" t="s">
        <v>352</v>
      </c>
      <c r="AS3847" s="116" t="s">
        <v>256</v>
      </c>
      <c r="AT3847" s="116" t="s">
        <v>268</v>
      </c>
      <c r="AV3847" s="116">
        <v>89.404383851650195</v>
      </c>
      <c r="AW3847" s="116">
        <v>0.3487941074</v>
      </c>
    </row>
    <row r="3848" spans="1:49" x14ac:dyDescent="0.25">
      <c r="A3848" s="127">
        <v>170000</v>
      </c>
      <c r="B3848" s="127">
        <v>670000</v>
      </c>
      <c r="C3848" s="127">
        <v>670000</v>
      </c>
      <c r="D3848" s="116" t="s">
        <v>314</v>
      </c>
      <c r="E3848" s="116" t="s">
        <v>315</v>
      </c>
      <c r="F3848" s="116" t="s">
        <v>316</v>
      </c>
      <c r="G3848" s="116" t="s">
        <v>317</v>
      </c>
      <c r="H3848" s="116">
        <v>0.36</v>
      </c>
      <c r="I3848" s="116">
        <v>0.57999999999999996</v>
      </c>
      <c r="J3848" s="116" t="s">
        <v>323</v>
      </c>
      <c r="K3848" s="116">
        <v>4.6352377527499999E-3</v>
      </c>
      <c r="L3848" s="116">
        <v>3886.0442687484301</v>
      </c>
      <c r="M3848" s="116">
        <v>10.856436687732501</v>
      </c>
      <c r="N3848" s="116">
        <v>1.7486553158970699</v>
      </c>
      <c r="O3848" s="116">
        <v>5.0322165195360001E-2</v>
      </c>
      <c r="P3848" s="116">
        <v>8.1054331368000006E-3</v>
      </c>
      <c r="Q3848" s="116">
        <v>18.012739103375999</v>
      </c>
      <c r="R3848" s="116">
        <v>1310</v>
      </c>
      <c r="S3848" s="116" t="s">
        <v>318</v>
      </c>
      <c r="T3848" s="116">
        <v>1310</v>
      </c>
      <c r="U3848" s="116" t="s">
        <v>324</v>
      </c>
      <c r="V3848" s="116" t="s">
        <v>323</v>
      </c>
      <c r="Z3848" s="116">
        <v>0</v>
      </c>
      <c r="AA3848" s="116">
        <v>1</v>
      </c>
      <c r="AB3848" s="116">
        <v>5.0322165195360001E-2</v>
      </c>
      <c r="AC3848" s="116">
        <v>8.1054331368000006E-3</v>
      </c>
      <c r="AD3848" s="116">
        <v>18.012739103377399</v>
      </c>
      <c r="AF3848" s="116">
        <v>-1</v>
      </c>
      <c r="AG3848" s="116">
        <v>-1</v>
      </c>
      <c r="AH3848" s="116">
        <v>-1</v>
      </c>
      <c r="AI3848" s="116">
        <v>-1</v>
      </c>
      <c r="AJ3848" s="116">
        <v>0</v>
      </c>
      <c r="AM3848" s="116" t="s">
        <v>319</v>
      </c>
      <c r="AN3848" s="116">
        <v>-1</v>
      </c>
      <c r="AQ3848" s="116">
        <v>783</v>
      </c>
      <c r="AR3848" s="116" t="s">
        <v>352</v>
      </c>
      <c r="AS3848" s="116" t="s">
        <v>256</v>
      </c>
      <c r="AT3848" s="116" t="s">
        <v>268</v>
      </c>
      <c r="AV3848" s="116">
        <v>32.187421646611</v>
      </c>
      <c r="AW3848" s="116">
        <v>1.4608871900000001E-2</v>
      </c>
    </row>
    <row r="3849" spans="1:49" x14ac:dyDescent="0.25">
      <c r="A3849" s="127">
        <v>170000</v>
      </c>
      <c r="B3849" s="127">
        <v>670000</v>
      </c>
      <c r="C3849" s="127">
        <v>670000</v>
      </c>
      <c r="D3849" s="116" t="s">
        <v>314</v>
      </c>
      <c r="E3849" s="116" t="s">
        <v>315</v>
      </c>
      <c r="F3849" s="116" t="s">
        <v>316</v>
      </c>
      <c r="G3849" s="116" t="s">
        <v>317</v>
      </c>
      <c r="H3849" s="116">
        <v>0.36</v>
      </c>
      <c r="I3849" s="116">
        <v>0.57999999999999996</v>
      </c>
      <c r="J3849" s="116" t="s">
        <v>268</v>
      </c>
      <c r="K3849" s="116">
        <v>0.30538010137096</v>
      </c>
      <c r="L3849" s="116">
        <v>3888.9730980438899</v>
      </c>
      <c r="M3849" s="116">
        <v>11.4029189331919</v>
      </c>
      <c r="N3849" s="116">
        <v>2.03638687128438</v>
      </c>
      <c r="O3849" s="116">
        <v>3.48222453974304</v>
      </c>
      <c r="P3849" s="116">
        <v>0.62187202918331996</v>
      </c>
      <c r="Q3849" s="116">
        <v>1187.61499890959</v>
      </c>
      <c r="R3849" s="116">
        <v>1210</v>
      </c>
      <c r="S3849" s="116" t="s">
        <v>318</v>
      </c>
      <c r="T3849" s="116">
        <v>1210</v>
      </c>
      <c r="U3849" s="116" t="s">
        <v>268</v>
      </c>
      <c r="V3849" s="116" t="s">
        <v>268</v>
      </c>
      <c r="Z3849" s="116">
        <v>0</v>
      </c>
      <c r="AA3849" s="116">
        <v>1</v>
      </c>
      <c r="AB3849" s="116">
        <v>3.48222453974304</v>
      </c>
      <c r="AC3849" s="116">
        <v>0.62187202918331996</v>
      </c>
      <c r="AD3849" s="116">
        <v>1187.61499890959</v>
      </c>
      <c r="AF3849" s="116">
        <v>-1</v>
      </c>
      <c r="AG3849" s="116">
        <v>-1</v>
      </c>
      <c r="AH3849" s="116">
        <v>-1</v>
      </c>
      <c r="AI3849" s="116">
        <v>-1</v>
      </c>
      <c r="AJ3849" s="116">
        <v>0</v>
      </c>
      <c r="AM3849" s="116" t="s">
        <v>319</v>
      </c>
      <c r="AN3849" s="116">
        <v>-1</v>
      </c>
      <c r="AQ3849" s="116">
        <v>783</v>
      </c>
      <c r="AR3849" s="116" t="s">
        <v>352</v>
      </c>
      <c r="AS3849" s="116" t="s">
        <v>256</v>
      </c>
      <c r="AT3849" s="116" t="s">
        <v>268</v>
      </c>
      <c r="AV3849" s="116">
        <v>155.00387169432199</v>
      </c>
      <c r="AW3849" s="116">
        <v>0.96319140219999999</v>
      </c>
    </row>
    <row r="3850" spans="1:49" x14ac:dyDescent="0.25">
      <c r="A3850" s="127">
        <v>170000</v>
      </c>
      <c r="B3850" s="127">
        <v>670000</v>
      </c>
      <c r="C3850" s="127">
        <v>670000</v>
      </c>
      <c r="D3850" s="116" t="s">
        <v>314</v>
      </c>
      <c r="E3850" s="116" t="s">
        <v>315</v>
      </c>
      <c r="F3850" s="116" t="s">
        <v>316</v>
      </c>
      <c r="G3850" s="116" t="s">
        <v>317</v>
      </c>
      <c r="H3850" s="116">
        <v>0.36</v>
      </c>
      <c r="I3850" s="116">
        <v>0.57999999999999996</v>
      </c>
      <c r="J3850" s="116" t="s">
        <v>268</v>
      </c>
      <c r="K3850" s="116">
        <v>7.8289811848879995E-2</v>
      </c>
      <c r="L3850" s="116">
        <v>3888.9730980438899</v>
      </c>
      <c r="M3850" s="116">
        <v>11.4029189331919</v>
      </c>
      <c r="N3850" s="116">
        <v>2.03638687128438</v>
      </c>
      <c r="O3850" s="116">
        <v>0.89273237780771997</v>
      </c>
      <c r="P3850" s="116">
        <v>0.15942834500440001</v>
      </c>
      <c r="Q3850" s="116">
        <v>304.46697213124298</v>
      </c>
      <c r="R3850" s="116">
        <v>1310</v>
      </c>
      <c r="S3850" s="116" t="s">
        <v>318</v>
      </c>
      <c r="T3850" s="116">
        <v>1310</v>
      </c>
      <c r="U3850" s="116" t="s">
        <v>268</v>
      </c>
      <c r="V3850" s="116" t="s">
        <v>268</v>
      </c>
      <c r="Z3850" s="116">
        <v>0</v>
      </c>
      <c r="AA3850" s="116">
        <v>1</v>
      </c>
      <c r="AB3850" s="116">
        <v>0.89273237780771997</v>
      </c>
      <c r="AC3850" s="116">
        <v>0.15942834500440001</v>
      </c>
      <c r="AD3850" s="116">
        <v>304.46697213124401</v>
      </c>
      <c r="AF3850" s="116">
        <v>-1</v>
      </c>
      <c r="AG3850" s="116">
        <v>-1</v>
      </c>
      <c r="AH3850" s="116">
        <v>-1</v>
      </c>
      <c r="AI3850" s="116">
        <v>-1</v>
      </c>
      <c r="AJ3850" s="116">
        <v>0</v>
      </c>
      <c r="AM3850" s="116" t="s">
        <v>319</v>
      </c>
      <c r="AN3850" s="116">
        <v>-1</v>
      </c>
      <c r="AQ3850" s="116">
        <v>783</v>
      </c>
      <c r="AR3850" s="116" t="s">
        <v>352</v>
      </c>
      <c r="AS3850" s="116" t="s">
        <v>256</v>
      </c>
      <c r="AT3850" s="116" t="s">
        <v>268</v>
      </c>
      <c r="AV3850" s="116">
        <v>73.4575671497484</v>
      </c>
      <c r="AW3850" s="116">
        <v>0.2469318509</v>
      </c>
    </row>
    <row r="3851" spans="1:49" x14ac:dyDescent="0.25">
      <c r="A3851" s="127">
        <v>170000</v>
      </c>
      <c r="B3851" s="127">
        <v>670000</v>
      </c>
      <c r="C3851" s="127">
        <v>670000</v>
      </c>
      <c r="D3851" s="116" t="s">
        <v>314</v>
      </c>
      <c r="E3851" s="116" t="s">
        <v>315</v>
      </c>
      <c r="F3851" s="116" t="s">
        <v>316</v>
      </c>
      <c r="G3851" s="116" t="s">
        <v>317</v>
      </c>
      <c r="H3851" s="116">
        <v>0.36</v>
      </c>
      <c r="I3851" s="116">
        <v>0.57999999999999996</v>
      </c>
      <c r="J3851" s="116" t="s">
        <v>268</v>
      </c>
      <c r="K3851" s="116">
        <v>3.4844062359430002E-2</v>
      </c>
      <c r="L3851" s="116">
        <v>3888.9730980438899</v>
      </c>
      <c r="M3851" s="116">
        <v>11.4029189331919</v>
      </c>
      <c r="N3851" s="116">
        <v>2.03638687128438</v>
      </c>
      <c r="O3851" s="116">
        <v>0.39732401838769998</v>
      </c>
      <c r="P3851" s="116">
        <v>7.0955991130960003E-2</v>
      </c>
      <c r="Q3851" s="116">
        <v>135.50762114239799</v>
      </c>
      <c r="R3851" s="116">
        <v>1310</v>
      </c>
      <c r="S3851" s="116" t="s">
        <v>318</v>
      </c>
      <c r="T3851" s="116">
        <v>1310</v>
      </c>
      <c r="U3851" s="116" t="s">
        <v>268</v>
      </c>
      <c r="V3851" s="116" t="s">
        <v>268</v>
      </c>
      <c r="Z3851" s="116">
        <v>0</v>
      </c>
      <c r="AA3851" s="116">
        <v>1</v>
      </c>
      <c r="AB3851" s="116">
        <v>0.39732401838769998</v>
      </c>
      <c r="AC3851" s="116">
        <v>7.0955991130960003E-2</v>
      </c>
      <c r="AD3851" s="116">
        <v>135.50762114239899</v>
      </c>
      <c r="AF3851" s="116">
        <v>-1</v>
      </c>
      <c r="AG3851" s="116">
        <v>-1</v>
      </c>
      <c r="AH3851" s="116">
        <v>-1</v>
      </c>
      <c r="AI3851" s="116">
        <v>-1</v>
      </c>
      <c r="AJ3851" s="116">
        <v>0</v>
      </c>
      <c r="AM3851" s="116" t="s">
        <v>319</v>
      </c>
      <c r="AN3851" s="116">
        <v>-1</v>
      </c>
      <c r="AQ3851" s="116">
        <v>783</v>
      </c>
      <c r="AR3851" s="116" t="s">
        <v>352</v>
      </c>
      <c r="AS3851" s="116" t="s">
        <v>256</v>
      </c>
      <c r="AT3851" s="116" t="s">
        <v>268</v>
      </c>
      <c r="AV3851" s="116">
        <v>47.520686382283898</v>
      </c>
      <c r="AW3851" s="116">
        <v>0.1099007471</v>
      </c>
    </row>
    <row r="3852" spans="1:49" x14ac:dyDescent="0.25">
      <c r="A3852" s="127">
        <v>170000</v>
      </c>
      <c r="B3852" s="127">
        <v>670000</v>
      </c>
      <c r="C3852" s="127">
        <v>670000</v>
      </c>
      <c r="D3852" s="116" t="s">
        <v>314</v>
      </c>
      <c r="E3852" s="116" t="s">
        <v>315</v>
      </c>
      <c r="F3852" s="116" t="s">
        <v>316</v>
      </c>
      <c r="G3852" s="116" t="s">
        <v>317</v>
      </c>
      <c r="H3852" s="116">
        <v>0.36</v>
      </c>
      <c r="I3852" s="116">
        <v>0.57999999999999996</v>
      </c>
      <c r="J3852" s="116" t="s">
        <v>268</v>
      </c>
      <c r="K3852" s="116">
        <v>0.1253423617487</v>
      </c>
      <c r="L3852" s="116">
        <v>3888.9730980438899</v>
      </c>
      <c r="M3852" s="116">
        <v>11.4029189331919</v>
      </c>
      <c r="N3852" s="116">
        <v>2.03638687128438</v>
      </c>
      <c r="O3852" s="116">
        <v>1.42926878991529</v>
      </c>
      <c r="P3852" s="116">
        <v>0.25524553988082999</v>
      </c>
      <c r="Q3852" s="116">
        <v>487.45307288599503</v>
      </c>
      <c r="R3852" s="116">
        <v>1310</v>
      </c>
      <c r="S3852" s="116" t="s">
        <v>318</v>
      </c>
      <c r="T3852" s="116">
        <v>1310</v>
      </c>
      <c r="U3852" s="116" t="s">
        <v>268</v>
      </c>
      <c r="V3852" s="116" t="s">
        <v>268</v>
      </c>
      <c r="Z3852" s="116">
        <v>0</v>
      </c>
      <c r="AA3852" s="116">
        <v>1</v>
      </c>
      <c r="AB3852" s="116">
        <v>1.42926878991529</v>
      </c>
      <c r="AC3852" s="116">
        <v>0.25524553988082999</v>
      </c>
      <c r="AD3852" s="116">
        <v>487.45307288599503</v>
      </c>
      <c r="AF3852" s="116">
        <v>-1</v>
      </c>
      <c r="AG3852" s="116">
        <v>-1</v>
      </c>
      <c r="AH3852" s="116">
        <v>-1</v>
      </c>
      <c r="AI3852" s="116">
        <v>-1</v>
      </c>
      <c r="AJ3852" s="116">
        <v>0</v>
      </c>
      <c r="AM3852" s="116" t="s">
        <v>319</v>
      </c>
      <c r="AN3852" s="116">
        <v>-1</v>
      </c>
      <c r="AQ3852" s="116">
        <v>783</v>
      </c>
      <c r="AR3852" s="116" t="s">
        <v>352</v>
      </c>
      <c r="AS3852" s="116" t="s">
        <v>256</v>
      </c>
      <c r="AT3852" s="116" t="s">
        <v>268</v>
      </c>
      <c r="AV3852" s="116">
        <v>90.096850833068004</v>
      </c>
      <c r="AW3852" s="116">
        <v>0.39533906969999999</v>
      </c>
    </row>
    <row r="3853" spans="1:49" x14ac:dyDescent="0.25">
      <c r="A3853" s="127">
        <v>170000</v>
      </c>
      <c r="B3853" s="127">
        <v>670000</v>
      </c>
      <c r="C3853" s="127">
        <v>670000</v>
      </c>
      <c r="D3853" s="116" t="s">
        <v>314</v>
      </c>
      <c r="E3853" s="116" t="s">
        <v>315</v>
      </c>
      <c r="F3853" s="116" t="s">
        <v>316</v>
      </c>
      <c r="G3853" s="116" t="s">
        <v>317</v>
      </c>
      <c r="H3853" s="116">
        <v>0.36</v>
      </c>
      <c r="I3853" s="116">
        <v>0.57999999999999996</v>
      </c>
      <c r="J3853" s="116" t="s">
        <v>268</v>
      </c>
      <c r="K3853" s="116">
        <v>7.3907116316909993E-2</v>
      </c>
      <c r="L3853" s="116">
        <v>3888.9730980438899</v>
      </c>
      <c r="M3853" s="116">
        <v>11.4029189331919</v>
      </c>
      <c r="N3853" s="116">
        <v>2.03638687128438</v>
      </c>
      <c r="O3853" s="116">
        <v>0.84275685594772998</v>
      </c>
      <c r="P3853" s="116">
        <v>0.15050348136224001</v>
      </c>
      <c r="Q3853" s="116">
        <v>287.42278711047101</v>
      </c>
      <c r="R3853" s="116">
        <v>1310</v>
      </c>
      <c r="S3853" s="116" t="s">
        <v>318</v>
      </c>
      <c r="T3853" s="116">
        <v>1310</v>
      </c>
      <c r="U3853" s="116" t="s">
        <v>268</v>
      </c>
      <c r="V3853" s="116" t="s">
        <v>268</v>
      </c>
      <c r="Z3853" s="116">
        <v>0</v>
      </c>
      <c r="AA3853" s="116">
        <v>1</v>
      </c>
      <c r="AB3853" s="116">
        <v>0.84275685594772998</v>
      </c>
      <c r="AC3853" s="116">
        <v>0.15050348136224001</v>
      </c>
      <c r="AD3853" s="116">
        <v>287.42278711046902</v>
      </c>
      <c r="AF3853" s="116">
        <v>-1</v>
      </c>
      <c r="AG3853" s="116">
        <v>-1</v>
      </c>
      <c r="AH3853" s="116">
        <v>-1</v>
      </c>
      <c r="AI3853" s="116">
        <v>-1</v>
      </c>
      <c r="AJ3853" s="116">
        <v>0</v>
      </c>
      <c r="AM3853" s="116" t="s">
        <v>319</v>
      </c>
      <c r="AN3853" s="116">
        <v>-1</v>
      </c>
      <c r="AQ3853" s="116">
        <v>783</v>
      </c>
      <c r="AR3853" s="116" t="s">
        <v>352</v>
      </c>
      <c r="AS3853" s="116" t="s">
        <v>256</v>
      </c>
      <c r="AT3853" s="116" t="s">
        <v>268</v>
      </c>
      <c r="AV3853" s="116">
        <v>71.2298094968736</v>
      </c>
      <c r="AW3853" s="116">
        <v>0.2331085054</v>
      </c>
    </row>
    <row r="3854" spans="1:49" x14ac:dyDescent="0.25">
      <c r="A3854" s="127">
        <v>170000</v>
      </c>
      <c r="B3854" s="127">
        <v>670000</v>
      </c>
      <c r="C3854" s="127">
        <v>670000</v>
      </c>
      <c r="D3854" s="116" t="s">
        <v>314</v>
      </c>
      <c r="E3854" s="116" t="s">
        <v>315</v>
      </c>
      <c r="F3854" s="116" t="s">
        <v>316</v>
      </c>
      <c r="G3854" s="116" t="s">
        <v>317</v>
      </c>
      <c r="H3854" s="116">
        <v>0.36</v>
      </c>
      <c r="I3854" s="116">
        <v>0.57999999999999996</v>
      </c>
      <c r="J3854" s="116" t="s">
        <v>323</v>
      </c>
      <c r="K3854" s="116">
        <v>0.11816600363335</v>
      </c>
      <c r="L3854" s="116">
        <v>3651.0824346756599</v>
      </c>
      <c r="M3854" s="116">
        <v>9.5480828796550092</v>
      </c>
      <c r="N3854" s="116">
        <v>1.4571233425557899</v>
      </c>
      <c r="O3854" s="116">
        <v>1.1282587962489099</v>
      </c>
      <c r="P3854" s="116">
        <v>0.17218244219069001</v>
      </c>
      <c r="Q3854" s="116">
        <v>431.43382024157398</v>
      </c>
      <c r="R3854" s="116">
        <v>8140</v>
      </c>
      <c r="S3854" s="116" t="s">
        <v>353</v>
      </c>
      <c r="T3854" s="116">
        <v>8140</v>
      </c>
      <c r="U3854" s="116" t="s">
        <v>324</v>
      </c>
      <c r="V3854" s="116" t="s">
        <v>323</v>
      </c>
      <c r="Z3854" s="116">
        <v>0</v>
      </c>
      <c r="AA3854" s="116">
        <v>1</v>
      </c>
      <c r="AB3854" s="116">
        <v>1.1282587962489099</v>
      </c>
      <c r="AC3854" s="116">
        <v>0.17218244219069001</v>
      </c>
      <c r="AD3854" s="116">
        <v>431.43382024157398</v>
      </c>
      <c r="AF3854" s="116">
        <v>-1</v>
      </c>
      <c r="AG3854" s="116">
        <v>-1</v>
      </c>
      <c r="AH3854" s="116">
        <v>-1</v>
      </c>
      <c r="AI3854" s="116">
        <v>-1</v>
      </c>
      <c r="AJ3854" s="116">
        <v>0</v>
      </c>
      <c r="AM3854" s="116" t="s">
        <v>319</v>
      </c>
      <c r="AN3854" s="116">
        <v>-1</v>
      </c>
      <c r="AQ3854" s="116">
        <v>783</v>
      </c>
      <c r="AR3854" s="116" t="s">
        <v>352</v>
      </c>
      <c r="AS3854" s="116" t="s">
        <v>256</v>
      </c>
      <c r="AT3854" s="116" t="s">
        <v>268</v>
      </c>
      <c r="AV3854" s="116">
        <v>121.26494943925699</v>
      </c>
      <c r="AW3854" s="116">
        <v>0.34990577470000001</v>
      </c>
    </row>
    <row r="3855" spans="1:49" x14ac:dyDescent="0.25">
      <c r="A3855" s="127">
        <v>170000</v>
      </c>
      <c r="B3855" s="127">
        <v>670000</v>
      </c>
      <c r="C3855" s="127">
        <v>670000</v>
      </c>
      <c r="D3855" s="116" t="s">
        <v>314</v>
      </c>
      <c r="E3855" s="116" t="s">
        <v>315</v>
      </c>
      <c r="F3855" s="116" t="s">
        <v>316</v>
      </c>
      <c r="G3855" s="116" t="s">
        <v>317</v>
      </c>
      <c r="H3855" s="116">
        <v>0.36</v>
      </c>
      <c r="I3855" s="116">
        <v>0.57999999999999996</v>
      </c>
      <c r="J3855" s="116" t="s">
        <v>330</v>
      </c>
      <c r="K3855" s="116">
        <v>9.0361248519509996E-2</v>
      </c>
      <c r="L3855" s="116">
        <v>3651.0824346756599</v>
      </c>
      <c r="M3855" s="116">
        <v>9.5480828796550092</v>
      </c>
      <c r="N3855" s="116">
        <v>1.4571233425557899</v>
      </c>
      <c r="O3855" s="116">
        <v>0.86277668997344004</v>
      </c>
      <c r="P3855" s="116">
        <v>0.13166748448026999</v>
      </c>
      <c r="Q3855" s="116">
        <v>329.91636724496698</v>
      </c>
      <c r="R3855" s="116">
        <v>4110</v>
      </c>
      <c r="S3855" s="116" t="s">
        <v>331</v>
      </c>
      <c r="T3855" s="116">
        <v>4110</v>
      </c>
      <c r="U3855" s="116" t="s">
        <v>268</v>
      </c>
      <c r="V3855" s="116" t="s">
        <v>268</v>
      </c>
      <c r="Y3855" s="116" t="s">
        <v>330</v>
      </c>
      <c r="Z3855" s="116">
        <v>0</v>
      </c>
      <c r="AA3855" s="116">
        <v>1</v>
      </c>
      <c r="AB3855" s="116">
        <v>0.86277668997344004</v>
      </c>
      <c r="AC3855" s="116">
        <v>0.13166748448026999</v>
      </c>
      <c r="AD3855" s="116">
        <v>329.91636724496698</v>
      </c>
      <c r="AF3855" s="116">
        <v>-1</v>
      </c>
      <c r="AG3855" s="116">
        <v>-1</v>
      </c>
      <c r="AH3855" s="116">
        <v>-1</v>
      </c>
      <c r="AI3855" s="116">
        <v>-1</v>
      </c>
      <c r="AJ3855" s="116">
        <v>0</v>
      </c>
      <c r="AM3855" s="116" t="s">
        <v>319</v>
      </c>
      <c r="AN3855" s="116">
        <v>-1</v>
      </c>
      <c r="AQ3855" s="116">
        <v>783</v>
      </c>
      <c r="AR3855" s="116" t="s">
        <v>352</v>
      </c>
      <c r="AS3855" s="116" t="s">
        <v>256</v>
      </c>
      <c r="AT3855" s="116" t="s">
        <v>268</v>
      </c>
      <c r="AV3855" s="116">
        <v>74.946871458711499</v>
      </c>
      <c r="AW3855" s="116">
        <v>0.26757207399999999</v>
      </c>
    </row>
    <row r="3856" spans="1:49" x14ac:dyDescent="0.25">
      <c r="A3856" s="127">
        <v>170000</v>
      </c>
      <c r="B3856" s="127">
        <v>670000</v>
      </c>
      <c r="C3856" s="127">
        <v>670000</v>
      </c>
      <c r="D3856" s="116" t="s">
        <v>314</v>
      </c>
      <c r="E3856" s="116" t="s">
        <v>315</v>
      </c>
      <c r="F3856" s="116" t="s">
        <v>316</v>
      </c>
      <c r="G3856" s="116" t="s">
        <v>317</v>
      </c>
      <c r="H3856" s="116">
        <v>0.36</v>
      </c>
      <c r="I3856" s="116">
        <v>0.57999999999999996</v>
      </c>
      <c r="J3856" s="116" t="s">
        <v>323</v>
      </c>
      <c r="K3856" s="116">
        <v>6.9426937136099999E-3</v>
      </c>
      <c r="L3856" s="116">
        <v>3651.0824346756599</v>
      </c>
      <c r="M3856" s="116">
        <v>9.5480828796550092</v>
      </c>
      <c r="N3856" s="116">
        <v>1.4571233425557899</v>
      </c>
      <c r="O3856" s="116">
        <v>6.6289414985629999E-2</v>
      </c>
      <c r="P3856" s="116">
        <v>1.0116361070320001E-2</v>
      </c>
      <c r="Q3856" s="116">
        <v>25.3483470671055</v>
      </c>
      <c r="R3856" s="116">
        <v>4110</v>
      </c>
      <c r="S3856" s="116" t="s">
        <v>331</v>
      </c>
      <c r="T3856" s="116">
        <v>4110</v>
      </c>
      <c r="U3856" s="116" t="s">
        <v>324</v>
      </c>
      <c r="V3856" s="116" t="s">
        <v>323</v>
      </c>
      <c r="Y3856" s="116" t="s">
        <v>330</v>
      </c>
      <c r="Z3856" s="116">
        <v>0</v>
      </c>
      <c r="AA3856" s="116">
        <v>1</v>
      </c>
      <c r="AB3856" s="116">
        <v>6.6289414985629999E-2</v>
      </c>
      <c r="AC3856" s="116">
        <v>1.0116361070320001E-2</v>
      </c>
      <c r="AD3856" s="116">
        <v>25.348347067104999</v>
      </c>
      <c r="AF3856" s="116">
        <v>-1</v>
      </c>
      <c r="AG3856" s="116">
        <v>-1</v>
      </c>
      <c r="AH3856" s="116">
        <v>-1</v>
      </c>
      <c r="AI3856" s="116">
        <v>-1</v>
      </c>
      <c r="AJ3856" s="116">
        <v>0</v>
      </c>
      <c r="AM3856" s="116" t="s">
        <v>319</v>
      </c>
      <c r="AN3856" s="116">
        <v>-1</v>
      </c>
      <c r="AQ3856" s="116">
        <v>783</v>
      </c>
      <c r="AR3856" s="116" t="s">
        <v>352</v>
      </c>
      <c r="AS3856" s="116" t="s">
        <v>256</v>
      </c>
      <c r="AT3856" s="116" t="s">
        <v>268</v>
      </c>
      <c r="AV3856" s="116">
        <v>28.226206409830599</v>
      </c>
      <c r="AW3856" s="116">
        <v>2.0558270100000001E-2</v>
      </c>
    </row>
    <row r="3857" spans="1:49" x14ac:dyDescent="0.25">
      <c r="A3857" s="127">
        <v>170000</v>
      </c>
      <c r="B3857" s="127">
        <v>670000</v>
      </c>
      <c r="C3857" s="127">
        <v>670000</v>
      </c>
      <c r="D3857" s="116" t="s">
        <v>314</v>
      </c>
      <c r="E3857" s="116" t="s">
        <v>315</v>
      </c>
      <c r="F3857" s="116" t="s">
        <v>316</v>
      </c>
      <c r="G3857" s="116" t="s">
        <v>317</v>
      </c>
      <c r="H3857" s="116">
        <v>0.36</v>
      </c>
      <c r="I3857" s="116">
        <v>0.57999999999999996</v>
      </c>
      <c r="J3857" s="116" t="s">
        <v>268</v>
      </c>
      <c r="K3857" s="116">
        <v>0.20368170494214999</v>
      </c>
      <c r="L3857" s="116">
        <v>3651.0824346756599</v>
      </c>
      <c r="M3857" s="116">
        <v>9.5480828796550092</v>
      </c>
      <c r="N3857" s="116">
        <v>1.4571233425557899</v>
      </c>
      <c r="O3857" s="116">
        <v>1.94476979985715</v>
      </c>
      <c r="P3857" s="116">
        <v>0.29678936672277001</v>
      </c>
      <c r="Q3857" s="116">
        <v>743.65869517910005</v>
      </c>
      <c r="R3857" s="116">
        <v>1210</v>
      </c>
      <c r="S3857" s="116" t="s">
        <v>318</v>
      </c>
      <c r="T3857" s="116">
        <v>1210</v>
      </c>
      <c r="U3857" s="116" t="s">
        <v>268</v>
      </c>
      <c r="V3857" s="116" t="s">
        <v>268</v>
      </c>
      <c r="Z3857" s="116">
        <v>0</v>
      </c>
      <c r="AA3857" s="116">
        <v>1</v>
      </c>
      <c r="AB3857" s="116">
        <v>1.94476979985715</v>
      </c>
      <c r="AC3857" s="116">
        <v>0.29678936672277001</v>
      </c>
      <c r="AD3857" s="116">
        <v>743.65869517910005</v>
      </c>
      <c r="AF3857" s="116">
        <v>-1</v>
      </c>
      <c r="AG3857" s="116">
        <v>-1</v>
      </c>
      <c r="AH3857" s="116">
        <v>-1</v>
      </c>
      <c r="AI3857" s="116">
        <v>-1</v>
      </c>
      <c r="AJ3857" s="116">
        <v>0</v>
      </c>
      <c r="AM3857" s="116" t="s">
        <v>319</v>
      </c>
      <c r="AN3857" s="116">
        <v>-1</v>
      </c>
      <c r="AQ3857" s="116">
        <v>783</v>
      </c>
      <c r="AR3857" s="116" t="s">
        <v>352</v>
      </c>
      <c r="AS3857" s="116" t="s">
        <v>256</v>
      </c>
      <c r="AT3857" s="116" t="s">
        <v>268</v>
      </c>
      <c r="AV3857" s="116">
        <v>124.038852174761</v>
      </c>
      <c r="AW3857" s="116">
        <v>0.6031295176</v>
      </c>
    </row>
    <row r="3858" spans="1:49" x14ac:dyDescent="0.25">
      <c r="A3858" s="127">
        <v>170000</v>
      </c>
      <c r="B3858" s="127">
        <v>670000</v>
      </c>
      <c r="C3858" s="127">
        <v>670000</v>
      </c>
      <c r="D3858" s="116" t="s">
        <v>314</v>
      </c>
      <c r="E3858" s="116" t="s">
        <v>315</v>
      </c>
      <c r="F3858" s="116" t="s">
        <v>316</v>
      </c>
      <c r="G3858" s="116" t="s">
        <v>317</v>
      </c>
      <c r="H3858" s="116">
        <v>0.36</v>
      </c>
      <c r="I3858" s="116">
        <v>0.57999999999999996</v>
      </c>
      <c r="J3858" s="116" t="s">
        <v>323</v>
      </c>
      <c r="K3858" s="116">
        <v>1.885179046273E-2</v>
      </c>
      <c r="L3858" s="116">
        <v>3651.0824346756599</v>
      </c>
      <c r="M3858" s="116">
        <v>9.5480828796550092</v>
      </c>
      <c r="N3858" s="116">
        <v>1.4571233425557899</v>
      </c>
      <c r="O3858" s="116">
        <v>0.17999845776807999</v>
      </c>
      <c r="P3858" s="116">
        <v>2.7469383932219999E-2</v>
      </c>
      <c r="Q3858" s="116">
        <v>68.829441020677905</v>
      </c>
      <c r="R3858" s="116">
        <v>1210</v>
      </c>
      <c r="S3858" s="116" t="s">
        <v>318</v>
      </c>
      <c r="T3858" s="116">
        <v>1210</v>
      </c>
      <c r="U3858" s="116" t="s">
        <v>324</v>
      </c>
      <c r="V3858" s="116" t="s">
        <v>323</v>
      </c>
      <c r="Z3858" s="116">
        <v>0</v>
      </c>
      <c r="AA3858" s="116">
        <v>1</v>
      </c>
      <c r="AB3858" s="116">
        <v>0.17999845776807999</v>
      </c>
      <c r="AC3858" s="116">
        <v>2.7469383932219999E-2</v>
      </c>
      <c r="AD3858" s="116">
        <v>68.829441020676498</v>
      </c>
      <c r="AF3858" s="116">
        <v>-1</v>
      </c>
      <c r="AG3858" s="116">
        <v>-1</v>
      </c>
      <c r="AH3858" s="116">
        <v>-1</v>
      </c>
      <c r="AI3858" s="116">
        <v>-1</v>
      </c>
      <c r="AJ3858" s="116">
        <v>0</v>
      </c>
      <c r="AM3858" s="116" t="s">
        <v>319</v>
      </c>
      <c r="AN3858" s="116">
        <v>-1</v>
      </c>
      <c r="AQ3858" s="116">
        <v>783</v>
      </c>
      <c r="AR3858" s="116" t="s">
        <v>352</v>
      </c>
      <c r="AS3858" s="116" t="s">
        <v>256</v>
      </c>
      <c r="AT3858" s="116" t="s">
        <v>268</v>
      </c>
      <c r="AV3858" s="116">
        <v>82.495075120994201</v>
      </c>
      <c r="AW3858" s="116">
        <v>5.5822742100000003E-2</v>
      </c>
    </row>
    <row r="3859" spans="1:49" x14ac:dyDescent="0.25">
      <c r="A3859" s="127">
        <v>170000</v>
      </c>
      <c r="B3859" s="127">
        <v>670000</v>
      </c>
      <c r="C3859" s="127">
        <v>670000</v>
      </c>
      <c r="D3859" s="116" t="s">
        <v>314</v>
      </c>
      <c r="E3859" s="116" t="s">
        <v>315</v>
      </c>
      <c r="F3859" s="116" t="s">
        <v>316</v>
      </c>
      <c r="G3859" s="116" t="s">
        <v>317</v>
      </c>
      <c r="H3859" s="116">
        <v>0.36</v>
      </c>
      <c r="I3859" s="116">
        <v>0.57999999999999996</v>
      </c>
      <c r="J3859" s="116" t="s">
        <v>268</v>
      </c>
      <c r="K3859" s="116">
        <v>1.6426706002999999E-4</v>
      </c>
      <c r="L3859" s="116">
        <v>3651.0824346756599</v>
      </c>
      <c r="M3859" s="116">
        <v>9.5480828796550092</v>
      </c>
      <c r="N3859" s="116">
        <v>1.4571233425557899</v>
      </c>
      <c r="O3859" s="116">
        <v>1.5684355036399999E-3</v>
      </c>
      <c r="P3859" s="116">
        <v>2.3935736758999999E-4</v>
      </c>
      <c r="Q3859" s="116">
        <v>0.59975257750055</v>
      </c>
      <c r="R3859" s="116">
        <v>1310</v>
      </c>
      <c r="S3859" s="116" t="s">
        <v>318</v>
      </c>
      <c r="T3859" s="116">
        <v>1310</v>
      </c>
      <c r="U3859" s="116" t="s">
        <v>268</v>
      </c>
      <c r="V3859" s="116" t="s">
        <v>268</v>
      </c>
      <c r="Z3859" s="116">
        <v>0</v>
      </c>
      <c r="AA3859" s="116">
        <v>1</v>
      </c>
      <c r="AB3859" s="116">
        <v>1.5684355036399999E-3</v>
      </c>
      <c r="AC3859" s="116">
        <v>2.3935736758999999E-4</v>
      </c>
      <c r="AD3859" s="116">
        <v>0.59975257750177002</v>
      </c>
      <c r="AF3859" s="116">
        <v>-1</v>
      </c>
      <c r="AG3859" s="116">
        <v>-1</v>
      </c>
      <c r="AH3859" s="116">
        <v>-1</v>
      </c>
      <c r="AI3859" s="116">
        <v>-1</v>
      </c>
      <c r="AJ3859" s="116">
        <v>0</v>
      </c>
      <c r="AM3859" s="116" t="s">
        <v>319</v>
      </c>
      <c r="AN3859" s="116">
        <v>-1</v>
      </c>
      <c r="AQ3859" s="116">
        <v>783</v>
      </c>
      <c r="AR3859" s="116" t="s">
        <v>352</v>
      </c>
      <c r="AS3859" s="116" t="s">
        <v>256</v>
      </c>
      <c r="AT3859" s="116" t="s">
        <v>268</v>
      </c>
      <c r="AV3859" s="116">
        <v>14.2784913639263</v>
      </c>
      <c r="AW3859" s="116">
        <v>4.864173E-4</v>
      </c>
    </row>
    <row r="3860" spans="1:49" x14ac:dyDescent="0.25">
      <c r="A3860" s="127">
        <v>170000</v>
      </c>
      <c r="B3860" s="127">
        <v>670000</v>
      </c>
      <c r="C3860" s="127">
        <v>670000</v>
      </c>
      <c r="D3860" s="116" t="s">
        <v>314</v>
      </c>
      <c r="E3860" s="116" t="s">
        <v>315</v>
      </c>
      <c r="F3860" s="116" t="s">
        <v>316</v>
      </c>
      <c r="G3860" s="116" t="s">
        <v>317</v>
      </c>
      <c r="H3860" s="116">
        <v>0.36</v>
      </c>
      <c r="I3860" s="116">
        <v>0.57999999999999996</v>
      </c>
      <c r="J3860" s="116" t="s">
        <v>268</v>
      </c>
      <c r="K3860" s="116">
        <v>0.10916871039671</v>
      </c>
      <c r="L3860" s="116">
        <v>3651.0824346756599</v>
      </c>
      <c r="M3860" s="116">
        <v>9.5480828796550092</v>
      </c>
      <c r="N3860" s="116">
        <v>1.4571233425557899</v>
      </c>
      <c r="O3860" s="116">
        <v>1.04235189473291</v>
      </c>
      <c r="P3860" s="116">
        <v>0.15907227619577</v>
      </c>
      <c r="Q3860" s="116">
        <v>398.58396094564802</v>
      </c>
      <c r="R3860" s="116">
        <v>1310</v>
      </c>
      <c r="S3860" s="116" t="s">
        <v>318</v>
      </c>
      <c r="T3860" s="116">
        <v>1310</v>
      </c>
      <c r="U3860" s="116" t="s">
        <v>268</v>
      </c>
      <c r="V3860" s="116" t="s">
        <v>268</v>
      </c>
      <c r="Z3860" s="116">
        <v>0</v>
      </c>
      <c r="AA3860" s="116">
        <v>1</v>
      </c>
      <c r="AB3860" s="116">
        <v>1.04235189473291</v>
      </c>
      <c r="AC3860" s="116">
        <v>0.15907227619577</v>
      </c>
      <c r="AD3860" s="116">
        <v>398.58396094564802</v>
      </c>
      <c r="AF3860" s="116">
        <v>-1</v>
      </c>
      <c r="AG3860" s="116">
        <v>-1</v>
      </c>
      <c r="AH3860" s="116">
        <v>-1</v>
      </c>
      <c r="AI3860" s="116">
        <v>-1</v>
      </c>
      <c r="AJ3860" s="116">
        <v>0</v>
      </c>
      <c r="AM3860" s="116" t="s">
        <v>319</v>
      </c>
      <c r="AN3860" s="116">
        <v>-1</v>
      </c>
      <c r="AQ3860" s="116">
        <v>783</v>
      </c>
      <c r="AR3860" s="116" t="s">
        <v>352</v>
      </c>
      <c r="AS3860" s="116" t="s">
        <v>256</v>
      </c>
      <c r="AT3860" s="116" t="s">
        <v>268</v>
      </c>
      <c r="AV3860" s="116">
        <v>90.181678441956905</v>
      </c>
      <c r="AW3860" s="116">
        <v>0.32326355309999999</v>
      </c>
    </row>
    <row r="3861" spans="1:49" x14ac:dyDescent="0.25">
      <c r="A3861" s="127">
        <v>170000</v>
      </c>
      <c r="B3861" s="127">
        <v>670000</v>
      </c>
      <c r="C3861" s="127">
        <v>670000</v>
      </c>
      <c r="D3861" s="116" t="s">
        <v>314</v>
      </c>
      <c r="E3861" s="116" t="s">
        <v>315</v>
      </c>
      <c r="F3861" s="116" t="s">
        <v>316</v>
      </c>
      <c r="G3861" s="116" t="s">
        <v>317</v>
      </c>
      <c r="H3861" s="116">
        <v>0.36</v>
      </c>
      <c r="I3861" s="116">
        <v>0.57999999999999996</v>
      </c>
      <c r="J3861" s="116" t="s">
        <v>268</v>
      </c>
      <c r="K3861" s="116">
        <v>7.0427035077859995E-2</v>
      </c>
      <c r="L3861" s="116">
        <v>3651.0824346756599</v>
      </c>
      <c r="M3861" s="116">
        <v>9.5480828796550092</v>
      </c>
      <c r="N3861" s="116">
        <v>1.4571233425557899</v>
      </c>
      <c r="O3861" s="116">
        <v>0.67244316789177006</v>
      </c>
      <c r="P3861" s="116">
        <v>0.10262087675893999</v>
      </c>
      <c r="Q3861" s="116">
        <v>257.13491069906098</v>
      </c>
      <c r="R3861" s="116">
        <v>1310</v>
      </c>
      <c r="S3861" s="116" t="s">
        <v>318</v>
      </c>
      <c r="T3861" s="116">
        <v>1310</v>
      </c>
      <c r="U3861" s="116" t="s">
        <v>268</v>
      </c>
      <c r="V3861" s="116" t="s">
        <v>268</v>
      </c>
      <c r="Z3861" s="116">
        <v>0</v>
      </c>
      <c r="AA3861" s="116">
        <v>1</v>
      </c>
      <c r="AB3861" s="116">
        <v>0.67244316789177006</v>
      </c>
      <c r="AC3861" s="116">
        <v>0.10262087675893999</v>
      </c>
      <c r="AD3861" s="116">
        <v>257.13491069906001</v>
      </c>
      <c r="AF3861" s="116">
        <v>-1</v>
      </c>
      <c r="AG3861" s="116">
        <v>-1</v>
      </c>
      <c r="AH3861" s="116">
        <v>-1</v>
      </c>
      <c r="AI3861" s="116">
        <v>-1</v>
      </c>
      <c r="AJ3861" s="116">
        <v>0</v>
      </c>
      <c r="AM3861" s="116" t="s">
        <v>319</v>
      </c>
      <c r="AN3861" s="116">
        <v>-1</v>
      </c>
      <c r="AQ3861" s="116">
        <v>783</v>
      </c>
      <c r="AR3861" s="116" t="s">
        <v>352</v>
      </c>
      <c r="AS3861" s="116" t="s">
        <v>256</v>
      </c>
      <c r="AT3861" s="116" t="s">
        <v>268</v>
      </c>
      <c r="AV3861" s="116">
        <v>68.0791638629793</v>
      </c>
      <c r="AW3861" s="116">
        <v>0.2085441287</v>
      </c>
    </row>
    <row r="3862" spans="1:49" x14ac:dyDescent="0.25">
      <c r="A3862" s="127">
        <v>170000</v>
      </c>
      <c r="B3862" s="127">
        <v>670000</v>
      </c>
      <c r="C3862" s="127">
        <v>670000</v>
      </c>
      <c r="D3862" s="116" t="s">
        <v>314</v>
      </c>
      <c r="E3862" s="116" t="s">
        <v>315</v>
      </c>
      <c r="F3862" s="116" t="s">
        <v>316</v>
      </c>
      <c r="G3862" s="116" t="s">
        <v>317</v>
      </c>
      <c r="H3862" s="116">
        <v>0.36</v>
      </c>
      <c r="I3862" s="116">
        <v>0.57999999999999996</v>
      </c>
      <c r="J3862" s="116" t="s">
        <v>268</v>
      </c>
      <c r="K3862" s="116">
        <v>0.20112481540230001</v>
      </c>
      <c r="L3862" s="116">
        <v>3948.1425718278401</v>
      </c>
      <c r="M3862" s="116">
        <v>12.4054689764545</v>
      </c>
      <c r="N3862" s="116">
        <v>2.5119848465837702</v>
      </c>
      <c r="O3862" s="116">
        <v>2.49504765786841</v>
      </c>
      <c r="P3862" s="116">
        <v>0.50522248856254004</v>
      </c>
      <c r="Q3862" s="116">
        <v>794.06944594084905</v>
      </c>
      <c r="R3862" s="116">
        <v>1310</v>
      </c>
      <c r="S3862" s="116" t="s">
        <v>318</v>
      </c>
      <c r="T3862" s="116">
        <v>1310</v>
      </c>
      <c r="U3862" s="116" t="s">
        <v>268</v>
      </c>
      <c r="V3862" s="116" t="s">
        <v>268</v>
      </c>
      <c r="Z3862" s="116">
        <v>0</v>
      </c>
      <c r="AA3862" s="116">
        <v>1</v>
      </c>
      <c r="AB3862" s="116">
        <v>2.49504765786841</v>
      </c>
      <c r="AC3862" s="116">
        <v>0.50522248856254004</v>
      </c>
      <c r="AD3862" s="116">
        <v>794.06944594084905</v>
      </c>
      <c r="AF3862" s="116">
        <v>-1</v>
      </c>
      <c r="AG3862" s="116">
        <v>-1</v>
      </c>
      <c r="AH3862" s="116">
        <v>-1</v>
      </c>
      <c r="AI3862" s="116">
        <v>-1</v>
      </c>
      <c r="AJ3862" s="116">
        <v>0</v>
      </c>
      <c r="AM3862" s="116" t="s">
        <v>319</v>
      </c>
      <c r="AN3862" s="116">
        <v>-1</v>
      </c>
      <c r="AQ3862" s="116">
        <v>783</v>
      </c>
      <c r="AR3862" s="116" t="s">
        <v>352</v>
      </c>
      <c r="AS3862" s="116" t="s">
        <v>256</v>
      </c>
      <c r="AT3862" s="116" t="s">
        <v>268</v>
      </c>
      <c r="AV3862" s="116">
        <v>118.35376224849701</v>
      </c>
      <c r="AW3862" s="116">
        <v>0.6440141492</v>
      </c>
    </row>
    <row r="3863" spans="1:49" x14ac:dyDescent="0.25">
      <c r="A3863" s="127">
        <v>170000</v>
      </c>
      <c r="B3863" s="127">
        <v>670000</v>
      </c>
      <c r="C3863" s="127">
        <v>670000</v>
      </c>
      <c r="D3863" s="116" t="s">
        <v>314</v>
      </c>
      <c r="E3863" s="116" t="s">
        <v>315</v>
      </c>
      <c r="F3863" s="116" t="s">
        <v>316</v>
      </c>
      <c r="G3863" s="116" t="s">
        <v>317</v>
      </c>
      <c r="H3863" s="116">
        <v>0.36</v>
      </c>
      <c r="I3863" s="116">
        <v>0.57999999999999996</v>
      </c>
      <c r="J3863" s="116" t="s">
        <v>268</v>
      </c>
      <c r="K3863" s="116">
        <v>6.8905687815520006E-2</v>
      </c>
      <c r="L3863" s="116">
        <v>3948.1425718278401</v>
      </c>
      <c r="M3863" s="116">
        <v>12.4054689764545</v>
      </c>
      <c r="N3863" s="116">
        <v>2.5119848465837702</v>
      </c>
      <c r="O3863" s="116">
        <v>0.85480737249680006</v>
      </c>
      <c r="P3863" s="116">
        <v>0.17309004363604</v>
      </c>
      <c r="Q3863" s="116">
        <v>272.04947950556902</v>
      </c>
      <c r="R3863" s="116">
        <v>1310</v>
      </c>
      <c r="S3863" s="116" t="s">
        <v>318</v>
      </c>
      <c r="T3863" s="116">
        <v>1310</v>
      </c>
      <c r="U3863" s="116" t="s">
        <v>268</v>
      </c>
      <c r="V3863" s="116" t="s">
        <v>268</v>
      </c>
      <c r="Z3863" s="116">
        <v>0</v>
      </c>
      <c r="AA3863" s="116">
        <v>1</v>
      </c>
      <c r="AB3863" s="116">
        <v>0.85480737249680006</v>
      </c>
      <c r="AC3863" s="116">
        <v>0.17309004363604</v>
      </c>
      <c r="AD3863" s="116">
        <v>272.049479505568</v>
      </c>
      <c r="AF3863" s="116">
        <v>-1</v>
      </c>
      <c r="AG3863" s="116">
        <v>-1</v>
      </c>
      <c r="AH3863" s="116">
        <v>-1</v>
      </c>
      <c r="AI3863" s="116">
        <v>-1</v>
      </c>
      <c r="AJ3863" s="116">
        <v>0</v>
      </c>
      <c r="AM3863" s="116" t="s">
        <v>319</v>
      </c>
      <c r="AN3863" s="116">
        <v>-1</v>
      </c>
      <c r="AQ3863" s="116">
        <v>783</v>
      </c>
      <c r="AR3863" s="116" t="s">
        <v>352</v>
      </c>
      <c r="AS3863" s="116" t="s">
        <v>256</v>
      </c>
      <c r="AT3863" s="116" t="s">
        <v>268</v>
      </c>
      <c r="AV3863" s="116">
        <v>69.504983071926503</v>
      </c>
      <c r="AW3863" s="116">
        <v>0.22064029160000001</v>
      </c>
    </row>
    <row r="3864" spans="1:49" x14ac:dyDescent="0.25">
      <c r="A3864" s="127">
        <v>170000</v>
      </c>
      <c r="B3864" s="127">
        <v>670000</v>
      </c>
      <c r="C3864" s="127">
        <v>670000</v>
      </c>
      <c r="D3864" s="116" t="s">
        <v>314</v>
      </c>
      <c r="E3864" s="116" t="s">
        <v>315</v>
      </c>
      <c r="F3864" s="116" t="s">
        <v>316</v>
      </c>
      <c r="G3864" s="116" t="s">
        <v>317</v>
      </c>
      <c r="H3864" s="116">
        <v>0.36</v>
      </c>
      <c r="I3864" s="116">
        <v>0.57999999999999996</v>
      </c>
      <c r="J3864" s="116" t="s">
        <v>268</v>
      </c>
      <c r="K3864" s="116">
        <v>0.14289495329477001</v>
      </c>
      <c r="L3864" s="116">
        <v>3948.1425718278401</v>
      </c>
      <c r="M3864" s="116">
        <v>12.4054689764545</v>
      </c>
      <c r="N3864" s="116">
        <v>2.5119848465837702</v>
      </c>
      <c r="O3864" s="116">
        <v>1.77267890999026</v>
      </c>
      <c r="P3864" s="116">
        <v>0.35894995732976998</v>
      </c>
      <c r="Q3864" s="116">
        <v>564.169648402456</v>
      </c>
      <c r="R3864" s="116">
        <v>1310</v>
      </c>
      <c r="S3864" s="116" t="s">
        <v>318</v>
      </c>
      <c r="T3864" s="116">
        <v>1310</v>
      </c>
      <c r="U3864" s="116" t="s">
        <v>268</v>
      </c>
      <c r="V3864" s="116" t="s">
        <v>268</v>
      </c>
      <c r="Z3864" s="116">
        <v>0</v>
      </c>
      <c r="AA3864" s="116">
        <v>1</v>
      </c>
      <c r="AB3864" s="116">
        <v>1.77267890999026</v>
      </c>
      <c r="AC3864" s="116">
        <v>0.35894995732976998</v>
      </c>
      <c r="AD3864" s="116">
        <v>564.169648402456</v>
      </c>
      <c r="AF3864" s="116">
        <v>-1</v>
      </c>
      <c r="AG3864" s="116">
        <v>-1</v>
      </c>
      <c r="AH3864" s="116">
        <v>-1</v>
      </c>
      <c r="AI3864" s="116">
        <v>-1</v>
      </c>
      <c r="AJ3864" s="116">
        <v>0</v>
      </c>
      <c r="AM3864" s="116" t="s">
        <v>319</v>
      </c>
      <c r="AN3864" s="116">
        <v>-1</v>
      </c>
      <c r="AQ3864" s="116">
        <v>783</v>
      </c>
      <c r="AR3864" s="116" t="s">
        <v>352</v>
      </c>
      <c r="AS3864" s="116" t="s">
        <v>256</v>
      </c>
      <c r="AT3864" s="116" t="s">
        <v>268</v>
      </c>
      <c r="AV3864" s="116">
        <v>97.256004923246905</v>
      </c>
      <c r="AW3864" s="116">
        <v>0.45755851450000001</v>
      </c>
    </row>
    <row r="3865" spans="1:49" x14ac:dyDescent="0.25">
      <c r="A3865" s="127">
        <v>170000</v>
      </c>
      <c r="B3865" s="127">
        <v>670000</v>
      </c>
      <c r="C3865" s="127">
        <v>670000</v>
      </c>
      <c r="D3865" s="116" t="s">
        <v>314</v>
      </c>
      <c r="E3865" s="116" t="s">
        <v>315</v>
      </c>
      <c r="F3865" s="116" t="s">
        <v>316</v>
      </c>
      <c r="G3865" s="116" t="s">
        <v>317</v>
      </c>
      <c r="H3865" s="116">
        <v>0.36</v>
      </c>
      <c r="I3865" s="116">
        <v>0.57999999999999996</v>
      </c>
      <c r="J3865" s="116" t="s">
        <v>268</v>
      </c>
      <c r="K3865" s="116">
        <v>0.20483799724735</v>
      </c>
      <c r="L3865" s="116">
        <v>3948.1425718278401</v>
      </c>
      <c r="M3865" s="116">
        <v>12.4054689764545</v>
      </c>
      <c r="N3865" s="116">
        <v>2.5119848465837702</v>
      </c>
      <c r="O3865" s="116">
        <v>2.5411114200511902</v>
      </c>
      <c r="P3865" s="116">
        <v>0.51454994508993002</v>
      </c>
      <c r="Q3865" s="116">
        <v>808.72961726025301</v>
      </c>
      <c r="R3865" s="116">
        <v>1310</v>
      </c>
      <c r="S3865" s="116" t="s">
        <v>318</v>
      </c>
      <c r="T3865" s="116">
        <v>1310</v>
      </c>
      <c r="U3865" s="116" t="s">
        <v>268</v>
      </c>
      <c r="V3865" s="116" t="s">
        <v>268</v>
      </c>
      <c r="Z3865" s="116">
        <v>0</v>
      </c>
      <c r="AA3865" s="116">
        <v>1</v>
      </c>
      <c r="AB3865" s="116">
        <v>2.5411114200511902</v>
      </c>
      <c r="AC3865" s="116">
        <v>0.51454994508993002</v>
      </c>
      <c r="AD3865" s="116">
        <v>808.72961726025301</v>
      </c>
      <c r="AF3865" s="116">
        <v>-1</v>
      </c>
      <c r="AG3865" s="116">
        <v>-1</v>
      </c>
      <c r="AH3865" s="116">
        <v>-1</v>
      </c>
      <c r="AI3865" s="116">
        <v>-1</v>
      </c>
      <c r="AJ3865" s="116">
        <v>0</v>
      </c>
      <c r="AM3865" s="116" t="s">
        <v>319</v>
      </c>
      <c r="AN3865" s="116">
        <v>-1</v>
      </c>
      <c r="AQ3865" s="116">
        <v>783</v>
      </c>
      <c r="AR3865" s="116" t="s">
        <v>352</v>
      </c>
      <c r="AS3865" s="116" t="s">
        <v>256</v>
      </c>
      <c r="AT3865" s="116" t="s">
        <v>268</v>
      </c>
      <c r="AV3865" s="116">
        <v>115.18907191165</v>
      </c>
      <c r="AW3865" s="116">
        <v>0.65590398800000005</v>
      </c>
    </row>
    <row r="3866" spans="1:49" x14ac:dyDescent="0.25">
      <c r="A3866" s="127">
        <v>170000</v>
      </c>
      <c r="B3866" s="127">
        <v>670000</v>
      </c>
      <c r="C3866" s="127">
        <v>670000</v>
      </c>
      <c r="D3866" s="116" t="s">
        <v>314</v>
      </c>
      <c r="E3866" s="116" t="s">
        <v>315</v>
      </c>
      <c r="F3866" s="116" t="s">
        <v>316</v>
      </c>
      <c r="G3866" s="116" t="s">
        <v>317</v>
      </c>
      <c r="H3866" s="116">
        <v>0.36</v>
      </c>
      <c r="I3866" s="116">
        <v>0.57999999999999996</v>
      </c>
      <c r="J3866" s="116" t="s">
        <v>268</v>
      </c>
      <c r="K3866" s="116">
        <v>1.9291097238500001E-2</v>
      </c>
      <c r="L3866" s="116">
        <v>1374.0945055597299</v>
      </c>
      <c r="M3866" s="116">
        <v>3.7391857078880002</v>
      </c>
      <c r="N3866" s="116">
        <v>0.62869645806054997</v>
      </c>
      <c r="O3866" s="116">
        <v>7.2132995083679999E-2</v>
      </c>
      <c r="P3866" s="116">
        <v>1.212824450594E-2</v>
      </c>
      <c r="Q3866" s="116">
        <v>26.507790721645598</v>
      </c>
      <c r="R3866" s="116">
        <v>1330</v>
      </c>
      <c r="S3866" s="116" t="s">
        <v>346</v>
      </c>
      <c r="T3866" s="116">
        <v>1330</v>
      </c>
      <c r="U3866" s="116" t="s">
        <v>268</v>
      </c>
      <c r="V3866" s="116" t="s">
        <v>268</v>
      </c>
      <c r="Z3866" s="116">
        <v>0</v>
      </c>
      <c r="AA3866" s="116">
        <v>1</v>
      </c>
      <c r="AB3866" s="116">
        <v>7.2132995083679999E-2</v>
      </c>
      <c r="AC3866" s="116">
        <v>1.212824450594E-2</v>
      </c>
      <c r="AD3866" s="116">
        <v>120.90773015159</v>
      </c>
      <c r="AF3866" s="116">
        <v>-1</v>
      </c>
      <c r="AG3866" s="116">
        <v>-1</v>
      </c>
      <c r="AH3866" s="116">
        <v>-1</v>
      </c>
      <c r="AI3866" s="116">
        <v>-1</v>
      </c>
      <c r="AJ3866" s="116">
        <v>0</v>
      </c>
      <c r="AM3866" s="116" t="s">
        <v>319</v>
      </c>
      <c r="AN3866" s="116">
        <v>-1</v>
      </c>
      <c r="AQ3866" s="116">
        <v>783</v>
      </c>
      <c r="AR3866" s="116" t="s">
        <v>352</v>
      </c>
      <c r="AS3866" s="116" t="s">
        <v>256</v>
      </c>
      <c r="AT3866" s="116" t="s">
        <v>268</v>
      </c>
      <c r="AV3866" s="116">
        <v>104.81520572774799</v>
      </c>
      <c r="AW3866" s="116">
        <v>9.8059797399999996E-2</v>
      </c>
    </row>
    <row r="3867" spans="1:49" x14ac:dyDescent="0.25">
      <c r="A3867" s="127">
        <v>170000</v>
      </c>
      <c r="B3867" s="127">
        <v>670000</v>
      </c>
      <c r="C3867" s="127">
        <v>670000</v>
      </c>
      <c r="D3867" s="116" t="s">
        <v>314</v>
      </c>
      <c r="E3867" s="116" t="s">
        <v>315</v>
      </c>
      <c r="F3867" s="116" t="s">
        <v>316</v>
      </c>
      <c r="G3867" s="116" t="s">
        <v>317</v>
      </c>
      <c r="H3867" s="116">
        <v>0.36</v>
      </c>
      <c r="I3867" s="116">
        <v>0.57999999999999996</v>
      </c>
      <c r="J3867" s="116" t="s">
        <v>268</v>
      </c>
      <c r="K3867" s="116">
        <v>3.9144671880379997E-2</v>
      </c>
      <c r="L3867" s="116">
        <v>3909.22207721012</v>
      </c>
      <c r="M3867" s="116">
        <v>12.2935493754725</v>
      </c>
      <c r="N3867" s="116">
        <v>2.4904269876387</v>
      </c>
      <c r="O3867" s="116">
        <v>0.48122695654818998</v>
      </c>
      <c r="P3867" s="116">
        <v>9.7486947273170005E-2</v>
      </c>
      <c r="Q3867" s="116">
        <v>153.02521551995099</v>
      </c>
      <c r="R3867" s="116">
        <v>1310</v>
      </c>
      <c r="S3867" s="116" t="s">
        <v>318</v>
      </c>
      <c r="T3867" s="116">
        <v>1310</v>
      </c>
      <c r="U3867" s="116" t="s">
        <v>268</v>
      </c>
      <c r="V3867" s="116" t="s">
        <v>268</v>
      </c>
      <c r="Z3867" s="116">
        <v>0</v>
      </c>
      <c r="AA3867" s="116">
        <v>1</v>
      </c>
      <c r="AB3867" s="116">
        <v>0.48122695654818998</v>
      </c>
      <c r="AC3867" s="116">
        <v>9.7486947273170005E-2</v>
      </c>
      <c r="AD3867" s="116">
        <v>153.02521551995301</v>
      </c>
      <c r="AF3867" s="116">
        <v>-1</v>
      </c>
      <c r="AG3867" s="116">
        <v>-1</v>
      </c>
      <c r="AH3867" s="116">
        <v>-1</v>
      </c>
      <c r="AI3867" s="116">
        <v>-1</v>
      </c>
      <c r="AJ3867" s="116">
        <v>0</v>
      </c>
      <c r="AM3867" s="116" t="s">
        <v>319</v>
      </c>
      <c r="AN3867" s="116">
        <v>-1</v>
      </c>
      <c r="AQ3867" s="116">
        <v>783</v>
      </c>
      <c r="AR3867" s="116" t="s">
        <v>352</v>
      </c>
      <c r="AS3867" s="116" t="s">
        <v>256</v>
      </c>
      <c r="AT3867" s="116" t="s">
        <v>268</v>
      </c>
      <c r="AV3867" s="116">
        <v>52.703484655026301</v>
      </c>
      <c r="AW3867" s="116">
        <v>0.1241080418</v>
      </c>
    </row>
    <row r="3868" spans="1:49" x14ac:dyDescent="0.25">
      <c r="A3868" s="127">
        <v>170000</v>
      </c>
      <c r="B3868" s="127">
        <v>670000</v>
      </c>
      <c r="C3868" s="127">
        <v>670000</v>
      </c>
      <c r="D3868" s="116" t="s">
        <v>314</v>
      </c>
      <c r="E3868" s="116" t="s">
        <v>315</v>
      </c>
      <c r="F3868" s="116" t="s">
        <v>316</v>
      </c>
      <c r="G3868" s="116" t="s">
        <v>317</v>
      </c>
      <c r="H3868" s="116">
        <v>0.36</v>
      </c>
      <c r="I3868" s="116">
        <v>0.57999999999999996</v>
      </c>
      <c r="J3868" s="116" t="s">
        <v>268</v>
      </c>
      <c r="K3868" s="116">
        <v>7.8925910571270005E-2</v>
      </c>
      <c r="L3868" s="116">
        <v>3909.22207721012</v>
      </c>
      <c r="M3868" s="116">
        <v>12.2935493754725</v>
      </c>
      <c r="N3868" s="116">
        <v>2.4904269876387</v>
      </c>
      <c r="O3868" s="116">
        <v>0.97027957861212999</v>
      </c>
      <c r="P3868" s="116">
        <v>0.19655921771067</v>
      </c>
      <c r="Q3868" s="116">
        <v>308.53891206915199</v>
      </c>
      <c r="R3868" s="116">
        <v>1310</v>
      </c>
      <c r="S3868" s="116" t="s">
        <v>318</v>
      </c>
      <c r="T3868" s="116">
        <v>1310</v>
      </c>
      <c r="U3868" s="116" t="s">
        <v>268</v>
      </c>
      <c r="V3868" s="116" t="s">
        <v>268</v>
      </c>
      <c r="Z3868" s="116">
        <v>0</v>
      </c>
      <c r="AA3868" s="116">
        <v>1</v>
      </c>
      <c r="AB3868" s="116">
        <v>0.97027957861212999</v>
      </c>
      <c r="AC3868" s="116">
        <v>0.19655921771067</v>
      </c>
      <c r="AD3868" s="116">
        <v>308.53891206915199</v>
      </c>
      <c r="AF3868" s="116">
        <v>-1</v>
      </c>
      <c r="AG3868" s="116">
        <v>-1</v>
      </c>
      <c r="AH3868" s="116">
        <v>-1</v>
      </c>
      <c r="AI3868" s="116">
        <v>-1</v>
      </c>
      <c r="AJ3868" s="116">
        <v>0</v>
      </c>
      <c r="AM3868" s="116" t="s">
        <v>319</v>
      </c>
      <c r="AN3868" s="116">
        <v>-1</v>
      </c>
      <c r="AQ3868" s="116">
        <v>783</v>
      </c>
      <c r="AR3868" s="116" t="s">
        <v>352</v>
      </c>
      <c r="AS3868" s="116" t="s">
        <v>256</v>
      </c>
      <c r="AT3868" s="116" t="s">
        <v>268</v>
      </c>
      <c r="AV3868" s="116">
        <v>85.263691149486206</v>
      </c>
      <c r="AW3868" s="116">
        <v>0.25023431639999999</v>
      </c>
    </row>
    <row r="3869" spans="1:49" x14ac:dyDescent="0.25">
      <c r="A3869" s="127">
        <v>170000</v>
      </c>
      <c r="B3869" s="127">
        <v>670000</v>
      </c>
      <c r="C3869" s="127">
        <v>670000</v>
      </c>
      <c r="D3869" s="116" t="s">
        <v>314</v>
      </c>
      <c r="E3869" s="116" t="s">
        <v>315</v>
      </c>
      <c r="F3869" s="116" t="s">
        <v>316</v>
      </c>
      <c r="G3869" s="116" t="s">
        <v>317</v>
      </c>
      <c r="H3869" s="116">
        <v>0.36</v>
      </c>
      <c r="I3869" s="116">
        <v>0.57999999999999996</v>
      </c>
      <c r="J3869" s="116" t="s">
        <v>268</v>
      </c>
      <c r="K3869" s="116">
        <v>0.18621279772519</v>
      </c>
      <c r="L3869" s="116">
        <v>3909.22207721012</v>
      </c>
      <c r="M3869" s="116">
        <v>12.2935493754725</v>
      </c>
      <c r="N3869" s="116">
        <v>2.4904269876387</v>
      </c>
      <c r="O3869" s="116">
        <v>2.2892162231795301</v>
      </c>
      <c r="P3869" s="116">
        <v>0.46374937689852003</v>
      </c>
      <c r="Q3869" s="116">
        <v>727.94717992638402</v>
      </c>
      <c r="R3869" s="116">
        <v>1310</v>
      </c>
      <c r="S3869" s="116" t="s">
        <v>318</v>
      </c>
      <c r="T3869" s="116">
        <v>1310</v>
      </c>
      <c r="U3869" s="116" t="s">
        <v>268</v>
      </c>
      <c r="V3869" s="116" t="s">
        <v>268</v>
      </c>
      <c r="Z3869" s="116">
        <v>0</v>
      </c>
      <c r="AA3869" s="116">
        <v>1</v>
      </c>
      <c r="AB3869" s="116">
        <v>2.2892162231795301</v>
      </c>
      <c r="AC3869" s="116">
        <v>0.46374937689852003</v>
      </c>
      <c r="AD3869" s="116">
        <v>727.94717992638402</v>
      </c>
      <c r="AF3869" s="116">
        <v>-1</v>
      </c>
      <c r="AG3869" s="116">
        <v>-1</v>
      </c>
      <c r="AH3869" s="116">
        <v>-1</v>
      </c>
      <c r="AI3869" s="116">
        <v>-1</v>
      </c>
      <c r="AJ3869" s="116">
        <v>0</v>
      </c>
      <c r="AM3869" s="116" t="s">
        <v>319</v>
      </c>
      <c r="AN3869" s="116">
        <v>-1</v>
      </c>
      <c r="AQ3869" s="116">
        <v>783</v>
      </c>
      <c r="AR3869" s="116" t="s">
        <v>352</v>
      </c>
      <c r="AS3869" s="116" t="s">
        <v>256</v>
      </c>
      <c r="AT3869" s="116" t="s">
        <v>268</v>
      </c>
      <c r="AV3869" s="116">
        <v>111.844073443702</v>
      </c>
      <c r="AW3869" s="116">
        <v>0.59038700720000004</v>
      </c>
    </row>
    <row r="3870" spans="1:49" x14ac:dyDescent="0.25">
      <c r="A3870" s="127">
        <v>170000</v>
      </c>
      <c r="B3870" s="127">
        <v>670000</v>
      </c>
      <c r="C3870" s="127">
        <v>670000</v>
      </c>
      <c r="D3870" s="116" t="s">
        <v>314</v>
      </c>
      <c r="E3870" s="116" t="s">
        <v>315</v>
      </c>
      <c r="F3870" s="116" t="s">
        <v>316</v>
      </c>
      <c r="G3870" s="116" t="s">
        <v>317</v>
      </c>
      <c r="H3870" s="116">
        <v>0.36</v>
      </c>
      <c r="I3870" s="116">
        <v>0.57999999999999996</v>
      </c>
      <c r="J3870" s="116" t="s">
        <v>268</v>
      </c>
      <c r="K3870" s="116">
        <v>9.3680448387719994E-2</v>
      </c>
      <c r="L3870" s="116">
        <v>3909.22207721012</v>
      </c>
      <c r="M3870" s="116">
        <v>12.2935493754725</v>
      </c>
      <c r="N3870" s="116">
        <v>2.4904269876387</v>
      </c>
      <c r="O3870" s="116">
        <v>1.1516652177709401</v>
      </c>
      <c r="P3870" s="116">
        <v>0.23330431687889</v>
      </c>
      <c r="Q3870" s="116">
        <v>366.21767704025001</v>
      </c>
      <c r="R3870" s="116">
        <v>1310</v>
      </c>
      <c r="S3870" s="116" t="s">
        <v>318</v>
      </c>
      <c r="T3870" s="116">
        <v>1310</v>
      </c>
      <c r="U3870" s="116" t="s">
        <v>268</v>
      </c>
      <c r="V3870" s="116" t="s">
        <v>268</v>
      </c>
      <c r="Z3870" s="116">
        <v>0</v>
      </c>
      <c r="AA3870" s="116">
        <v>1</v>
      </c>
      <c r="AB3870" s="116">
        <v>1.1516652177709401</v>
      </c>
      <c r="AC3870" s="116">
        <v>0.23330431687889</v>
      </c>
      <c r="AD3870" s="116">
        <v>366.21767704024899</v>
      </c>
      <c r="AF3870" s="116">
        <v>-1</v>
      </c>
      <c r="AG3870" s="116">
        <v>-1</v>
      </c>
      <c r="AH3870" s="116">
        <v>-1</v>
      </c>
      <c r="AI3870" s="116">
        <v>-1</v>
      </c>
      <c r="AJ3870" s="116">
        <v>0</v>
      </c>
      <c r="AM3870" s="116" t="s">
        <v>319</v>
      </c>
      <c r="AN3870" s="116">
        <v>-1</v>
      </c>
      <c r="AQ3870" s="116">
        <v>783</v>
      </c>
      <c r="AR3870" s="116" t="s">
        <v>352</v>
      </c>
      <c r="AS3870" s="116" t="s">
        <v>256</v>
      </c>
      <c r="AT3870" s="116" t="s">
        <v>268</v>
      </c>
      <c r="AV3870" s="116">
        <v>78.778359119542401</v>
      </c>
      <c r="AW3870" s="116">
        <v>0.29701352559999999</v>
      </c>
    </row>
    <row r="3871" spans="1:49" x14ac:dyDescent="0.25">
      <c r="A3871" s="127">
        <v>170000</v>
      </c>
      <c r="B3871" s="127">
        <v>670000</v>
      </c>
      <c r="C3871" s="127">
        <v>670000</v>
      </c>
      <c r="D3871" s="116" t="s">
        <v>314</v>
      </c>
      <c r="E3871" s="116" t="s">
        <v>315</v>
      </c>
      <c r="F3871" s="116" t="s">
        <v>316</v>
      </c>
      <c r="G3871" s="116" t="s">
        <v>317</v>
      </c>
      <c r="H3871" s="116">
        <v>0.36</v>
      </c>
      <c r="I3871" s="116">
        <v>0.57999999999999996</v>
      </c>
      <c r="J3871" s="116" t="s">
        <v>268</v>
      </c>
      <c r="K3871" s="116">
        <v>0.14694724456378999</v>
      </c>
      <c r="L3871" s="116">
        <v>3909.22207721012</v>
      </c>
      <c r="M3871" s="116">
        <v>12.2935493754725</v>
      </c>
      <c r="N3871" s="116">
        <v>2.4904269876387</v>
      </c>
      <c r="O3871" s="116">
        <v>1.80650320663469</v>
      </c>
      <c r="P3871" s="116">
        <v>0.36596138362081998</v>
      </c>
      <c r="Q3871" s="116">
        <v>574.44941263399403</v>
      </c>
      <c r="R3871" s="116">
        <v>1310</v>
      </c>
      <c r="S3871" s="116" t="s">
        <v>318</v>
      </c>
      <c r="T3871" s="116">
        <v>1310</v>
      </c>
      <c r="U3871" s="116" t="s">
        <v>268</v>
      </c>
      <c r="V3871" s="116" t="s">
        <v>268</v>
      </c>
      <c r="Z3871" s="116">
        <v>0</v>
      </c>
      <c r="AA3871" s="116">
        <v>1</v>
      </c>
      <c r="AB3871" s="116">
        <v>1.80650320663469</v>
      </c>
      <c r="AC3871" s="116">
        <v>0.36596138362081998</v>
      </c>
      <c r="AD3871" s="116">
        <v>574.44941263399403</v>
      </c>
      <c r="AF3871" s="116">
        <v>-1</v>
      </c>
      <c r="AG3871" s="116">
        <v>-1</v>
      </c>
      <c r="AH3871" s="116">
        <v>-1</v>
      </c>
      <c r="AI3871" s="116">
        <v>-1</v>
      </c>
      <c r="AJ3871" s="116">
        <v>0</v>
      </c>
      <c r="AM3871" s="116" t="s">
        <v>319</v>
      </c>
      <c r="AN3871" s="116">
        <v>-1</v>
      </c>
      <c r="AQ3871" s="116">
        <v>783</v>
      </c>
      <c r="AR3871" s="116" t="s">
        <v>352</v>
      </c>
      <c r="AS3871" s="116" t="s">
        <v>256</v>
      </c>
      <c r="AT3871" s="116" t="s">
        <v>268</v>
      </c>
      <c r="AV3871" s="116">
        <v>102.68631884517001</v>
      </c>
      <c r="AW3871" s="116">
        <v>0.4658957118</v>
      </c>
    </row>
    <row r="3872" spans="1:49" x14ac:dyDescent="0.25">
      <c r="A3872" s="127">
        <v>170000</v>
      </c>
      <c r="B3872" s="127">
        <v>670000</v>
      </c>
      <c r="C3872" s="127">
        <v>670000</v>
      </c>
      <c r="D3872" s="116" t="s">
        <v>314</v>
      </c>
      <c r="E3872" s="116" t="s">
        <v>315</v>
      </c>
      <c r="F3872" s="116" t="s">
        <v>316</v>
      </c>
      <c r="G3872" s="116" t="s">
        <v>317</v>
      </c>
      <c r="H3872" s="116">
        <v>0.36</v>
      </c>
      <c r="I3872" s="116">
        <v>0.57999999999999996</v>
      </c>
      <c r="J3872" s="116" t="s">
        <v>268</v>
      </c>
      <c r="K3872" s="116">
        <v>7.2852380654590002E-2</v>
      </c>
      <c r="L3872" s="116">
        <v>3909.22207721012</v>
      </c>
      <c r="M3872" s="116">
        <v>12.2935493754725</v>
      </c>
      <c r="N3872" s="116">
        <v>2.4904269876387</v>
      </c>
      <c r="O3872" s="116">
        <v>0.89561433869801998</v>
      </c>
      <c r="P3872" s="116">
        <v>0.18143353489593</v>
      </c>
      <c r="Q3872" s="116">
        <v>284.79613483227001</v>
      </c>
      <c r="R3872" s="116">
        <v>1310</v>
      </c>
      <c r="S3872" s="116" t="s">
        <v>318</v>
      </c>
      <c r="T3872" s="116">
        <v>1310</v>
      </c>
      <c r="U3872" s="116" t="s">
        <v>268</v>
      </c>
      <c r="V3872" s="116" t="s">
        <v>268</v>
      </c>
      <c r="Z3872" s="116">
        <v>0</v>
      </c>
      <c r="AA3872" s="116">
        <v>1</v>
      </c>
      <c r="AB3872" s="116">
        <v>0.89561433869801998</v>
      </c>
      <c r="AC3872" s="116">
        <v>0.18143353489593</v>
      </c>
      <c r="AD3872" s="116">
        <v>284.79613483227001</v>
      </c>
      <c r="AF3872" s="116">
        <v>-1</v>
      </c>
      <c r="AG3872" s="116">
        <v>-1</v>
      </c>
      <c r="AH3872" s="116">
        <v>-1</v>
      </c>
      <c r="AI3872" s="116">
        <v>-1</v>
      </c>
      <c r="AJ3872" s="116">
        <v>0</v>
      </c>
      <c r="AM3872" s="116" t="s">
        <v>319</v>
      </c>
      <c r="AN3872" s="116">
        <v>-1</v>
      </c>
      <c r="AQ3872" s="116">
        <v>783</v>
      </c>
      <c r="AR3872" s="116" t="s">
        <v>352</v>
      </c>
      <c r="AS3872" s="116" t="s">
        <v>256</v>
      </c>
      <c r="AT3872" s="116" t="s">
        <v>268</v>
      </c>
      <c r="AV3872" s="116">
        <v>68.775063110096198</v>
      </c>
      <c r="AW3872" s="116">
        <v>0.2309782115</v>
      </c>
    </row>
    <row r="3873" spans="1:49" x14ac:dyDescent="0.25">
      <c r="A3873" s="127">
        <v>170000</v>
      </c>
      <c r="B3873" s="127">
        <v>680000</v>
      </c>
      <c r="C3873" s="127">
        <v>680000</v>
      </c>
      <c r="D3873" s="116" t="s">
        <v>314</v>
      </c>
      <c r="E3873" s="116" t="s">
        <v>315</v>
      </c>
      <c r="F3873" s="116" t="s">
        <v>316</v>
      </c>
      <c r="G3873" s="116" t="s">
        <v>317</v>
      </c>
      <c r="H3873" s="116">
        <v>0.36</v>
      </c>
      <c r="I3873" s="116">
        <v>0.57999999999999996</v>
      </c>
      <c r="J3873" s="116" t="s">
        <v>268</v>
      </c>
      <c r="K3873" s="116">
        <v>0.20296943038824</v>
      </c>
      <c r="L3873" s="116">
        <v>3923.8562544844099</v>
      </c>
      <c r="M3873" s="116">
        <v>10.7409522894046</v>
      </c>
      <c r="N3873" s="116">
        <v>1.91911944611592</v>
      </c>
      <c r="O3873" s="116">
        <v>2.1800849680077699</v>
      </c>
      <c r="P3873" s="116">
        <v>0.38952258082515001</v>
      </c>
      <c r="Q3873" s="116">
        <v>796.42286889805405</v>
      </c>
      <c r="R3873" s="116">
        <v>1210</v>
      </c>
      <c r="S3873" s="116" t="s">
        <v>318</v>
      </c>
      <c r="T3873" s="116">
        <v>1210</v>
      </c>
      <c r="U3873" s="116" t="s">
        <v>268</v>
      </c>
      <c r="V3873" s="116" t="s">
        <v>268</v>
      </c>
      <c r="Z3873" s="116">
        <v>0</v>
      </c>
      <c r="AA3873" s="116">
        <v>1</v>
      </c>
      <c r="AB3873" s="116">
        <v>2.1800849680077699</v>
      </c>
      <c r="AC3873" s="116">
        <v>0.38952258082515001</v>
      </c>
      <c r="AD3873" s="116">
        <v>796.42286889805405</v>
      </c>
      <c r="AF3873" s="116">
        <v>-1</v>
      </c>
      <c r="AG3873" s="116">
        <v>-1</v>
      </c>
      <c r="AH3873" s="116">
        <v>-1</v>
      </c>
      <c r="AI3873" s="116">
        <v>-1</v>
      </c>
      <c r="AJ3873" s="116">
        <v>0</v>
      </c>
      <c r="AM3873" s="116" t="s">
        <v>319</v>
      </c>
      <c r="AN3873" s="116">
        <v>-1</v>
      </c>
      <c r="AQ3873" s="116">
        <v>783</v>
      </c>
      <c r="AR3873" s="116" t="s">
        <v>352</v>
      </c>
      <c r="AS3873" s="116" t="s">
        <v>256</v>
      </c>
      <c r="AT3873" s="116" t="s">
        <v>268</v>
      </c>
      <c r="AV3873" s="116">
        <v>132.873818840155</v>
      </c>
      <c r="AW3873" s="116">
        <v>0.64592284580000003</v>
      </c>
    </row>
    <row r="3874" spans="1:49" x14ac:dyDescent="0.25">
      <c r="A3874" s="127">
        <v>170000</v>
      </c>
      <c r="B3874" s="127">
        <v>680000</v>
      </c>
      <c r="C3874" s="127">
        <v>680000</v>
      </c>
      <c r="D3874" s="116" t="s">
        <v>314</v>
      </c>
      <c r="E3874" s="116" t="s">
        <v>315</v>
      </c>
      <c r="F3874" s="116" t="s">
        <v>316</v>
      </c>
      <c r="G3874" s="116" t="s">
        <v>317</v>
      </c>
      <c r="H3874" s="116">
        <v>0.36</v>
      </c>
      <c r="I3874" s="116">
        <v>0.57999999999999996</v>
      </c>
      <c r="J3874" s="116" t="s">
        <v>268</v>
      </c>
      <c r="K3874" s="116">
        <v>8.0334796140699993E-2</v>
      </c>
      <c r="L3874" s="116">
        <v>3923.8562544844099</v>
      </c>
      <c r="M3874" s="116">
        <v>10.7409522894046</v>
      </c>
      <c r="N3874" s="116">
        <v>1.91911944611592</v>
      </c>
      <c r="O3874" s="116">
        <v>0.86287221252638002</v>
      </c>
      <c r="P3874" s="116">
        <v>0.15417206947338</v>
      </c>
      <c r="Q3874" s="116">
        <v>315.222192289443</v>
      </c>
      <c r="R3874" s="116">
        <v>1310</v>
      </c>
      <c r="S3874" s="116" t="s">
        <v>318</v>
      </c>
      <c r="T3874" s="116">
        <v>1310</v>
      </c>
      <c r="U3874" s="116" t="s">
        <v>268</v>
      </c>
      <c r="V3874" s="116" t="s">
        <v>268</v>
      </c>
      <c r="Z3874" s="116">
        <v>0</v>
      </c>
      <c r="AA3874" s="116">
        <v>1</v>
      </c>
      <c r="AB3874" s="116">
        <v>0.86287221252638002</v>
      </c>
      <c r="AC3874" s="116">
        <v>0.15417206947338</v>
      </c>
      <c r="AD3874" s="116">
        <v>315.222192289443</v>
      </c>
      <c r="AF3874" s="116">
        <v>-1</v>
      </c>
      <c r="AG3874" s="116">
        <v>-1</v>
      </c>
      <c r="AH3874" s="116">
        <v>-1</v>
      </c>
      <c r="AI3874" s="116">
        <v>-1</v>
      </c>
      <c r="AJ3874" s="116">
        <v>0</v>
      </c>
      <c r="AM3874" s="116" t="s">
        <v>319</v>
      </c>
      <c r="AN3874" s="116">
        <v>-1</v>
      </c>
      <c r="AQ3874" s="116">
        <v>783</v>
      </c>
      <c r="AR3874" s="116" t="s">
        <v>352</v>
      </c>
      <c r="AS3874" s="116" t="s">
        <v>256</v>
      </c>
      <c r="AT3874" s="116" t="s">
        <v>268</v>
      </c>
      <c r="AV3874" s="116">
        <v>72.205680140752705</v>
      </c>
      <c r="AW3874" s="116">
        <v>0.25565465720000002</v>
      </c>
    </row>
    <row r="3875" spans="1:49" x14ac:dyDescent="0.25">
      <c r="A3875" s="127">
        <v>170000</v>
      </c>
      <c r="B3875" s="127">
        <v>680000</v>
      </c>
      <c r="C3875" s="127">
        <v>680000</v>
      </c>
      <c r="D3875" s="116" t="s">
        <v>314</v>
      </c>
      <c r="E3875" s="116" t="s">
        <v>315</v>
      </c>
      <c r="F3875" s="116" t="s">
        <v>316</v>
      </c>
      <c r="G3875" s="116" t="s">
        <v>317</v>
      </c>
      <c r="H3875" s="116">
        <v>0.36</v>
      </c>
      <c r="I3875" s="116">
        <v>0.57999999999999996</v>
      </c>
      <c r="J3875" s="116" t="s">
        <v>268</v>
      </c>
      <c r="K3875" s="116">
        <v>7.5459417466310005E-2</v>
      </c>
      <c r="L3875" s="116">
        <v>3923.8562544844099</v>
      </c>
      <c r="M3875" s="116">
        <v>10.7409522894046</v>
      </c>
      <c r="N3875" s="116">
        <v>1.91911944611592</v>
      </c>
      <c r="O3875" s="116">
        <v>0.81050600279189999</v>
      </c>
      <c r="P3875" s="116">
        <v>0.14481563545216999</v>
      </c>
      <c r="Q3875" s="116">
        <v>296.09190718493102</v>
      </c>
      <c r="R3875" s="116">
        <v>1310</v>
      </c>
      <c r="S3875" s="116" t="s">
        <v>318</v>
      </c>
      <c r="T3875" s="116">
        <v>1310</v>
      </c>
      <c r="U3875" s="116" t="s">
        <v>268</v>
      </c>
      <c r="V3875" s="116" t="s">
        <v>268</v>
      </c>
      <c r="Z3875" s="116">
        <v>0</v>
      </c>
      <c r="AA3875" s="116">
        <v>1</v>
      </c>
      <c r="AB3875" s="116">
        <v>0.81050600279189999</v>
      </c>
      <c r="AC3875" s="116">
        <v>0.14481563545216999</v>
      </c>
      <c r="AD3875" s="116">
        <v>296.09190718492999</v>
      </c>
      <c r="AF3875" s="116">
        <v>-1</v>
      </c>
      <c r="AG3875" s="116">
        <v>-1</v>
      </c>
      <c r="AH3875" s="116">
        <v>-1</v>
      </c>
      <c r="AI3875" s="116">
        <v>-1</v>
      </c>
      <c r="AJ3875" s="116">
        <v>0</v>
      </c>
      <c r="AM3875" s="116" t="s">
        <v>319</v>
      </c>
      <c r="AN3875" s="116">
        <v>-1</v>
      </c>
      <c r="AQ3875" s="116">
        <v>783</v>
      </c>
      <c r="AR3875" s="116" t="s">
        <v>352</v>
      </c>
      <c r="AS3875" s="116" t="s">
        <v>256</v>
      </c>
      <c r="AT3875" s="116" t="s">
        <v>268</v>
      </c>
      <c r="AV3875" s="116">
        <v>70.933224240979001</v>
      </c>
      <c r="AW3875" s="116">
        <v>0.24013942190000001</v>
      </c>
    </row>
    <row r="3876" spans="1:49" x14ac:dyDescent="0.25">
      <c r="A3876" s="127">
        <v>170000</v>
      </c>
      <c r="B3876" s="127">
        <v>680000</v>
      </c>
      <c r="C3876" s="127">
        <v>680000</v>
      </c>
      <c r="D3876" s="116" t="s">
        <v>314</v>
      </c>
      <c r="E3876" s="116" t="s">
        <v>315</v>
      </c>
      <c r="F3876" s="116" t="s">
        <v>316</v>
      </c>
      <c r="G3876" s="116" t="s">
        <v>317</v>
      </c>
      <c r="H3876" s="116">
        <v>0.36</v>
      </c>
      <c r="I3876" s="116">
        <v>0.57999999999999996</v>
      </c>
      <c r="J3876" s="116" t="s">
        <v>268</v>
      </c>
      <c r="K3876" s="116">
        <v>0.12930159464223001</v>
      </c>
      <c r="L3876" s="116">
        <v>3923.8562544844099</v>
      </c>
      <c r="M3876" s="116">
        <v>10.7409522894046</v>
      </c>
      <c r="N3876" s="116">
        <v>1.91911944611592</v>
      </c>
      <c r="O3876" s="116">
        <v>1.3888222589962</v>
      </c>
      <c r="P3876" s="116">
        <v>0.24814520469171</v>
      </c>
      <c r="Q3876" s="116">
        <v>507.36087085175001</v>
      </c>
      <c r="R3876" s="116">
        <v>1310</v>
      </c>
      <c r="S3876" s="116" t="s">
        <v>318</v>
      </c>
      <c r="T3876" s="116">
        <v>1310</v>
      </c>
      <c r="U3876" s="116" t="s">
        <v>268</v>
      </c>
      <c r="V3876" s="116" t="s">
        <v>268</v>
      </c>
      <c r="Z3876" s="116">
        <v>0</v>
      </c>
      <c r="AA3876" s="116">
        <v>1</v>
      </c>
      <c r="AB3876" s="116">
        <v>1.3888222589962</v>
      </c>
      <c r="AC3876" s="116">
        <v>0.24814520469171</v>
      </c>
      <c r="AD3876" s="116">
        <v>507.36087085175001</v>
      </c>
      <c r="AF3876" s="116">
        <v>-1</v>
      </c>
      <c r="AG3876" s="116">
        <v>-1</v>
      </c>
      <c r="AH3876" s="116">
        <v>-1</v>
      </c>
      <c r="AI3876" s="116">
        <v>-1</v>
      </c>
      <c r="AJ3876" s="116">
        <v>0</v>
      </c>
      <c r="AM3876" s="116" t="s">
        <v>319</v>
      </c>
      <c r="AN3876" s="116">
        <v>-1</v>
      </c>
      <c r="AQ3876" s="116">
        <v>783</v>
      </c>
      <c r="AR3876" s="116" t="s">
        <v>352</v>
      </c>
      <c r="AS3876" s="116" t="s">
        <v>256</v>
      </c>
      <c r="AT3876" s="116" t="s">
        <v>268</v>
      </c>
      <c r="AV3876" s="116">
        <v>93.634370534735694</v>
      </c>
      <c r="AW3876" s="116">
        <v>0.41148489119999998</v>
      </c>
    </row>
    <row r="3877" spans="1:49" x14ac:dyDescent="0.25">
      <c r="A3877" s="127">
        <v>170000</v>
      </c>
      <c r="B3877" s="127">
        <v>680000</v>
      </c>
      <c r="C3877" s="127">
        <v>680000</v>
      </c>
      <c r="D3877" s="116" t="s">
        <v>314</v>
      </c>
      <c r="E3877" s="116" t="s">
        <v>315</v>
      </c>
      <c r="F3877" s="116" t="s">
        <v>316</v>
      </c>
      <c r="G3877" s="116" t="s">
        <v>317</v>
      </c>
      <c r="H3877" s="116">
        <v>0.36</v>
      </c>
      <c r="I3877" s="116">
        <v>0.57999999999999996</v>
      </c>
      <c r="J3877" s="116" t="s">
        <v>268</v>
      </c>
      <c r="K3877" s="116">
        <v>0.10933016340713</v>
      </c>
      <c r="L3877" s="116">
        <v>3923.8562544844099</v>
      </c>
      <c r="M3877" s="116">
        <v>10.7409522894046</v>
      </c>
      <c r="N3877" s="116">
        <v>1.91911944611592</v>
      </c>
      <c r="O3877" s="116">
        <v>1.1743100689488799</v>
      </c>
      <c r="P3877" s="116">
        <v>0.20981764264166999</v>
      </c>
      <c r="Q3877" s="116">
        <v>428.99584548890101</v>
      </c>
      <c r="R3877" s="116">
        <v>1310</v>
      </c>
      <c r="S3877" s="116" t="s">
        <v>318</v>
      </c>
      <c r="T3877" s="116">
        <v>1310</v>
      </c>
      <c r="U3877" s="116" t="s">
        <v>268</v>
      </c>
      <c r="V3877" s="116" t="s">
        <v>268</v>
      </c>
      <c r="Z3877" s="116">
        <v>0</v>
      </c>
      <c r="AA3877" s="116">
        <v>1</v>
      </c>
      <c r="AB3877" s="116">
        <v>1.1743100689488799</v>
      </c>
      <c r="AC3877" s="116">
        <v>0.20981764264166999</v>
      </c>
      <c r="AD3877" s="116">
        <v>428.99584548890101</v>
      </c>
      <c r="AF3877" s="116">
        <v>-1</v>
      </c>
      <c r="AG3877" s="116">
        <v>-1</v>
      </c>
      <c r="AH3877" s="116">
        <v>-1</v>
      </c>
      <c r="AI3877" s="116">
        <v>-1</v>
      </c>
      <c r="AJ3877" s="116">
        <v>0</v>
      </c>
      <c r="AM3877" s="116" t="s">
        <v>319</v>
      </c>
      <c r="AN3877" s="116">
        <v>-1</v>
      </c>
      <c r="AQ3877" s="116">
        <v>783</v>
      </c>
      <c r="AR3877" s="116" t="s">
        <v>352</v>
      </c>
      <c r="AS3877" s="116" t="s">
        <v>256</v>
      </c>
      <c r="AT3877" s="116" t="s">
        <v>268</v>
      </c>
      <c r="AV3877" s="116">
        <v>88.589196844394493</v>
      </c>
      <c r="AW3877" s="116">
        <v>0.34792850400000003</v>
      </c>
    </row>
    <row r="3878" spans="1:49" x14ac:dyDescent="0.25">
      <c r="A3878" s="127">
        <v>170000</v>
      </c>
      <c r="B3878" s="127">
        <v>680000</v>
      </c>
      <c r="C3878" s="127">
        <v>680000</v>
      </c>
      <c r="D3878" s="116" t="s">
        <v>314</v>
      </c>
      <c r="E3878" s="116" t="s">
        <v>315</v>
      </c>
      <c r="F3878" s="116" t="s">
        <v>316</v>
      </c>
      <c r="G3878" s="116" t="s">
        <v>317</v>
      </c>
      <c r="H3878" s="116">
        <v>0.36</v>
      </c>
      <c r="I3878" s="116">
        <v>0.57999999999999996</v>
      </c>
      <c r="J3878" s="116" t="s">
        <v>268</v>
      </c>
      <c r="K3878" s="116">
        <v>1.9782467542210001E-2</v>
      </c>
      <c r="L3878" s="116">
        <v>3923.8562544844099</v>
      </c>
      <c r="M3878" s="116">
        <v>10.7409522894046</v>
      </c>
      <c r="N3878" s="116">
        <v>1.91911944611592</v>
      </c>
      <c r="O3878" s="116">
        <v>0.21248254003759001</v>
      </c>
      <c r="P3878" s="116">
        <v>3.7964918152410002E-2</v>
      </c>
      <c r="Q3878" s="116">
        <v>77.623558994643503</v>
      </c>
      <c r="R3878" s="116">
        <v>1310</v>
      </c>
      <c r="S3878" s="116" t="s">
        <v>318</v>
      </c>
      <c r="T3878" s="116">
        <v>1310</v>
      </c>
      <c r="U3878" s="116" t="s">
        <v>268</v>
      </c>
      <c r="V3878" s="116" t="s">
        <v>268</v>
      </c>
      <c r="Z3878" s="116">
        <v>0</v>
      </c>
      <c r="AA3878" s="116">
        <v>1</v>
      </c>
      <c r="AB3878" s="116">
        <v>0.21248254003759001</v>
      </c>
      <c r="AC3878" s="116">
        <v>3.7964918152410002E-2</v>
      </c>
      <c r="AD3878" s="116">
        <v>77.623558994644299</v>
      </c>
      <c r="AF3878" s="116">
        <v>-1</v>
      </c>
      <c r="AG3878" s="116">
        <v>-1</v>
      </c>
      <c r="AH3878" s="116">
        <v>-1</v>
      </c>
      <c r="AI3878" s="116">
        <v>-1</v>
      </c>
      <c r="AJ3878" s="116">
        <v>0</v>
      </c>
      <c r="AM3878" s="116" t="s">
        <v>319</v>
      </c>
      <c r="AN3878" s="116">
        <v>-1</v>
      </c>
      <c r="AQ3878" s="116">
        <v>783</v>
      </c>
      <c r="AR3878" s="116" t="s">
        <v>352</v>
      </c>
      <c r="AS3878" s="116" t="s">
        <v>256</v>
      </c>
      <c r="AT3878" s="116" t="s">
        <v>268</v>
      </c>
      <c r="AV3878" s="116">
        <v>45.1001127315483</v>
      </c>
      <c r="AW3878" s="116">
        <v>6.2955035699999995E-2</v>
      </c>
    </row>
    <row r="3879" spans="1:49" x14ac:dyDescent="0.25">
      <c r="A3879" s="127">
        <v>170000</v>
      </c>
      <c r="B3879" s="127">
        <v>680000</v>
      </c>
      <c r="C3879" s="127">
        <v>680000</v>
      </c>
      <c r="D3879" s="116" t="s">
        <v>314</v>
      </c>
      <c r="E3879" s="116" t="s">
        <v>315</v>
      </c>
      <c r="F3879" s="116" t="s">
        <v>316</v>
      </c>
      <c r="G3879" s="116" t="s">
        <v>317</v>
      </c>
      <c r="H3879" s="116">
        <v>0.36</v>
      </c>
      <c r="I3879" s="116">
        <v>0.57999999999999996</v>
      </c>
      <c r="J3879" s="116" t="s">
        <v>268</v>
      </c>
      <c r="K3879" s="116">
        <v>5.8558417310999996E-4</v>
      </c>
      <c r="L3879" s="116">
        <v>3923.8562544844099</v>
      </c>
      <c r="M3879" s="116">
        <v>10.7409522894046</v>
      </c>
      <c r="N3879" s="116">
        <v>1.91911944611592</v>
      </c>
      <c r="O3879" s="116">
        <v>6.2897316649000003E-3</v>
      </c>
      <c r="P3879" s="116">
        <v>1.12380597397E-3</v>
      </c>
      <c r="Q3879" s="116">
        <v>2.2977481202200698</v>
      </c>
      <c r="R3879" s="116">
        <v>1310</v>
      </c>
      <c r="S3879" s="116" t="s">
        <v>318</v>
      </c>
      <c r="T3879" s="116">
        <v>1310</v>
      </c>
      <c r="U3879" s="116" t="s">
        <v>268</v>
      </c>
      <c r="V3879" s="116" t="s">
        <v>268</v>
      </c>
      <c r="Z3879" s="116">
        <v>0</v>
      </c>
      <c r="AA3879" s="116">
        <v>1</v>
      </c>
      <c r="AB3879" s="116">
        <v>6.2897316649000003E-3</v>
      </c>
      <c r="AC3879" s="116">
        <v>1.12380597397E-3</v>
      </c>
      <c r="AD3879" s="116">
        <v>2.2977481202196199</v>
      </c>
      <c r="AF3879" s="116">
        <v>-1</v>
      </c>
      <c r="AG3879" s="116">
        <v>-1</v>
      </c>
      <c r="AH3879" s="116">
        <v>-1</v>
      </c>
      <c r="AI3879" s="116">
        <v>-1</v>
      </c>
      <c r="AJ3879" s="116">
        <v>0</v>
      </c>
      <c r="AM3879" s="116" t="s">
        <v>319</v>
      </c>
      <c r="AN3879" s="116">
        <v>-1</v>
      </c>
      <c r="AQ3879" s="116">
        <v>783</v>
      </c>
      <c r="AR3879" s="116" t="s">
        <v>352</v>
      </c>
      <c r="AS3879" s="116" t="s">
        <v>256</v>
      </c>
      <c r="AT3879" s="116" t="s">
        <v>268</v>
      </c>
      <c r="AV3879" s="116">
        <v>27.925124899906301</v>
      </c>
      <c r="AW3879" s="116">
        <v>1.8635427E-3</v>
      </c>
    </row>
    <row r="3880" spans="1:49" x14ac:dyDescent="0.25">
      <c r="A3880" s="127">
        <v>170000</v>
      </c>
      <c r="B3880" s="127">
        <v>680000</v>
      </c>
      <c r="C3880" s="127">
        <v>680000</v>
      </c>
      <c r="D3880" s="116" t="s">
        <v>314</v>
      </c>
      <c r="E3880" s="116" t="s">
        <v>315</v>
      </c>
      <c r="F3880" s="116" t="s">
        <v>316</v>
      </c>
      <c r="G3880" s="116" t="s">
        <v>317</v>
      </c>
      <c r="H3880" s="116">
        <v>0.36</v>
      </c>
      <c r="I3880" s="116">
        <v>0.57999999999999996</v>
      </c>
      <c r="J3880" s="116" t="s">
        <v>268</v>
      </c>
      <c r="K3880" s="116">
        <v>0.13694372717737999</v>
      </c>
      <c r="L3880" s="116">
        <v>3503.9831423337901</v>
      </c>
      <c r="M3880" s="116">
        <v>10.401608953830101</v>
      </c>
      <c r="N3880" s="116">
        <v>1.86300476102971</v>
      </c>
      <c r="O3880" s="116">
        <v>1.4244350987791501</v>
      </c>
      <c r="P3880" s="116">
        <v>0.25512681572461998</v>
      </c>
      <c r="Q3880" s="116">
        <v>479.84851147791198</v>
      </c>
      <c r="R3880" s="116">
        <v>1330</v>
      </c>
      <c r="S3880" s="116" t="s">
        <v>346</v>
      </c>
      <c r="T3880" s="116">
        <v>1330</v>
      </c>
      <c r="U3880" s="116" t="s">
        <v>268</v>
      </c>
      <c r="V3880" s="116" t="s">
        <v>268</v>
      </c>
      <c r="Z3880" s="116">
        <v>0</v>
      </c>
      <c r="AA3880" s="116">
        <v>1</v>
      </c>
      <c r="AB3880" s="116">
        <v>1.4244350987791501</v>
      </c>
      <c r="AC3880" s="116">
        <v>0.25512681572461998</v>
      </c>
      <c r="AD3880" s="116">
        <v>577.95280027093702</v>
      </c>
      <c r="AF3880" s="116">
        <v>-1</v>
      </c>
      <c r="AG3880" s="116">
        <v>-1</v>
      </c>
      <c r="AH3880" s="116">
        <v>-1</v>
      </c>
      <c r="AI3880" s="116">
        <v>-1</v>
      </c>
      <c r="AJ3880" s="116">
        <v>0</v>
      </c>
      <c r="AM3880" s="116" t="s">
        <v>319</v>
      </c>
      <c r="AN3880" s="116">
        <v>-1</v>
      </c>
      <c r="AQ3880" s="116">
        <v>783</v>
      </c>
      <c r="AR3880" s="116" t="s">
        <v>352</v>
      </c>
      <c r="AS3880" s="116" t="s">
        <v>256</v>
      </c>
      <c r="AT3880" s="116" t="s">
        <v>268</v>
      </c>
      <c r="AV3880" s="116">
        <v>122.167664073407</v>
      </c>
      <c r="AW3880" s="116">
        <v>0.46873706430000001</v>
      </c>
    </row>
    <row r="3881" spans="1:49" x14ac:dyDescent="0.25">
      <c r="A3881" s="127">
        <v>170000</v>
      </c>
      <c r="B3881" s="127">
        <v>680000</v>
      </c>
      <c r="C3881" s="127">
        <v>680000</v>
      </c>
      <c r="D3881" s="116" t="s">
        <v>314</v>
      </c>
      <c r="E3881" s="116" t="s">
        <v>315</v>
      </c>
      <c r="F3881" s="116" t="s">
        <v>316</v>
      </c>
      <c r="G3881" s="116" t="s">
        <v>317</v>
      </c>
      <c r="H3881" s="116">
        <v>0.36</v>
      </c>
      <c r="I3881" s="116">
        <v>0.57999999999999996</v>
      </c>
      <c r="J3881" s="116" t="s">
        <v>330</v>
      </c>
      <c r="K3881" s="116">
        <v>2.1948606311100001E-3</v>
      </c>
      <c r="L3881" s="116">
        <v>3710.3726670372398</v>
      </c>
      <c r="M3881" s="116">
        <v>9.9537074438730304</v>
      </c>
      <c r="N3881" s="116">
        <v>1.6857223672400301</v>
      </c>
      <c r="O3881" s="116">
        <v>2.18470006022E-2</v>
      </c>
      <c r="P3881" s="116">
        <v>3.6999256588400001E-3</v>
      </c>
      <c r="Q3881" s="116">
        <v>8.1437508936489191</v>
      </c>
      <c r="R3881" s="116">
        <v>4110</v>
      </c>
      <c r="S3881" s="116" t="s">
        <v>331</v>
      </c>
      <c r="T3881" s="116">
        <v>4110</v>
      </c>
      <c r="U3881" s="116" t="s">
        <v>268</v>
      </c>
      <c r="V3881" s="116" t="s">
        <v>268</v>
      </c>
      <c r="Y3881" s="116" t="s">
        <v>330</v>
      </c>
      <c r="Z3881" s="116">
        <v>0</v>
      </c>
      <c r="AA3881" s="116">
        <v>1</v>
      </c>
      <c r="AB3881" s="116">
        <v>2.18470006022E-2</v>
      </c>
      <c r="AC3881" s="116">
        <v>3.6999256588400001E-3</v>
      </c>
      <c r="AD3881" s="116">
        <v>272.70232098524298</v>
      </c>
      <c r="AF3881" s="116">
        <v>-1</v>
      </c>
      <c r="AG3881" s="116">
        <v>-1</v>
      </c>
      <c r="AH3881" s="116">
        <v>-1</v>
      </c>
      <c r="AI3881" s="116">
        <v>-1</v>
      </c>
      <c r="AJ3881" s="116">
        <v>0</v>
      </c>
      <c r="AM3881" s="116" t="s">
        <v>319</v>
      </c>
      <c r="AN3881" s="116">
        <v>-1</v>
      </c>
      <c r="AQ3881" s="116">
        <v>783</v>
      </c>
      <c r="AR3881" s="116" t="s">
        <v>352</v>
      </c>
      <c r="AS3881" s="116" t="s">
        <v>256</v>
      </c>
      <c r="AT3881" s="116" t="s">
        <v>268</v>
      </c>
      <c r="AV3881" s="116">
        <v>24.549546355476501</v>
      </c>
      <c r="AW3881" s="116">
        <v>0.22116976560000001</v>
      </c>
    </row>
    <row r="3882" spans="1:49" x14ac:dyDescent="0.25">
      <c r="A3882" s="127">
        <v>170000</v>
      </c>
      <c r="B3882" s="127">
        <v>680000</v>
      </c>
      <c r="C3882" s="127">
        <v>680000</v>
      </c>
      <c r="D3882" s="116" t="s">
        <v>314</v>
      </c>
      <c r="E3882" s="116" t="s">
        <v>315</v>
      </c>
      <c r="F3882" s="116" t="s">
        <v>316</v>
      </c>
      <c r="G3882" s="116" t="s">
        <v>317</v>
      </c>
      <c r="H3882" s="116">
        <v>0.36</v>
      </c>
      <c r="I3882" s="116">
        <v>0.57999999999999996</v>
      </c>
      <c r="J3882" s="116" t="s">
        <v>268</v>
      </c>
      <c r="K3882" s="116">
        <v>8.6085170116450005E-2</v>
      </c>
      <c r="L3882" s="116">
        <v>3710.3726670372398</v>
      </c>
      <c r="M3882" s="116">
        <v>9.9537074438730304</v>
      </c>
      <c r="N3882" s="116">
        <v>1.6857223672400301</v>
      </c>
      <c r="O3882" s="116">
        <v>0.85686659859522996</v>
      </c>
      <c r="P3882" s="116">
        <v>0.14511569675297001</v>
      </c>
      <c r="Q3882" s="116">
        <v>319.40806223734597</v>
      </c>
      <c r="R3882" s="116">
        <v>1310</v>
      </c>
      <c r="S3882" s="116" t="s">
        <v>318</v>
      </c>
      <c r="T3882" s="116">
        <v>1310</v>
      </c>
      <c r="U3882" s="116" t="s">
        <v>268</v>
      </c>
      <c r="V3882" s="116" t="s">
        <v>268</v>
      </c>
      <c r="Z3882" s="116">
        <v>0</v>
      </c>
      <c r="AA3882" s="116">
        <v>1</v>
      </c>
      <c r="AB3882" s="116">
        <v>0.85686659859522996</v>
      </c>
      <c r="AC3882" s="116">
        <v>0.14511569675297001</v>
      </c>
      <c r="AD3882" s="116">
        <v>324.79489730607497</v>
      </c>
      <c r="AF3882" s="116">
        <v>-1</v>
      </c>
      <c r="AG3882" s="116">
        <v>-1</v>
      </c>
      <c r="AH3882" s="116">
        <v>-1</v>
      </c>
      <c r="AI3882" s="116">
        <v>-1</v>
      </c>
      <c r="AJ3882" s="116">
        <v>0</v>
      </c>
      <c r="AM3882" s="116" t="s">
        <v>319</v>
      </c>
      <c r="AN3882" s="116">
        <v>-1</v>
      </c>
      <c r="AQ3882" s="116">
        <v>783</v>
      </c>
      <c r="AR3882" s="116" t="s">
        <v>352</v>
      </c>
      <c r="AS3882" s="116" t="s">
        <v>256</v>
      </c>
      <c r="AT3882" s="116" t="s">
        <v>268</v>
      </c>
      <c r="AV3882" s="116">
        <v>84.450787665803503</v>
      </c>
      <c r="AW3882" s="116">
        <v>0.26341840820000001</v>
      </c>
    </row>
    <row r="3883" spans="1:49" x14ac:dyDescent="0.25">
      <c r="A3883" s="127">
        <v>170000</v>
      </c>
      <c r="B3883" s="127">
        <v>680000</v>
      </c>
      <c r="C3883" s="127">
        <v>680000</v>
      </c>
      <c r="D3883" s="116" t="s">
        <v>314</v>
      </c>
      <c r="E3883" s="116" t="s">
        <v>315</v>
      </c>
      <c r="F3883" s="116" t="s">
        <v>316</v>
      </c>
      <c r="G3883" s="116" t="s">
        <v>317</v>
      </c>
      <c r="H3883" s="116">
        <v>0.36</v>
      </c>
      <c r="I3883" s="116">
        <v>0.57999999999999996</v>
      </c>
      <c r="J3883" s="116" t="s">
        <v>330</v>
      </c>
      <c r="K3883" s="116">
        <v>0.15778877390629001</v>
      </c>
      <c r="L3883" s="116">
        <v>2744.6191344316198</v>
      </c>
      <c r="M3883" s="116">
        <v>5.6245159901022896</v>
      </c>
      <c r="N3883" s="116">
        <v>0.63904166303691001</v>
      </c>
      <c r="O3883" s="116">
        <v>0.88748548189458998</v>
      </c>
      <c r="P3883" s="116">
        <v>0.10083360048563</v>
      </c>
      <c r="Q3883" s="116">
        <v>433.070088061722</v>
      </c>
      <c r="R3883" s="116">
        <v>4200</v>
      </c>
      <c r="S3883" s="116" t="s">
        <v>355</v>
      </c>
      <c r="T3883" s="116">
        <v>4200</v>
      </c>
      <c r="U3883" s="116" t="s">
        <v>268</v>
      </c>
      <c r="V3883" s="116" t="s">
        <v>268</v>
      </c>
      <c r="Y3883" s="116" t="s">
        <v>330</v>
      </c>
      <c r="Z3883" s="116">
        <v>0</v>
      </c>
      <c r="AA3883" s="116">
        <v>1</v>
      </c>
      <c r="AB3883" s="116">
        <v>0.88748548189458998</v>
      </c>
      <c r="AC3883" s="116">
        <v>0.10083360048563</v>
      </c>
      <c r="AD3883" s="116">
        <v>433.070088061722</v>
      </c>
      <c r="AF3883" s="116">
        <v>-1</v>
      </c>
      <c r="AG3883" s="116">
        <v>-1</v>
      </c>
      <c r="AH3883" s="116">
        <v>-1</v>
      </c>
      <c r="AI3883" s="116">
        <v>-1</v>
      </c>
      <c r="AJ3883" s="116">
        <v>0</v>
      </c>
      <c r="AM3883" s="116" t="s">
        <v>319</v>
      </c>
      <c r="AN3883" s="116">
        <v>-1</v>
      </c>
      <c r="AQ3883" s="116">
        <v>783</v>
      </c>
      <c r="AR3883" s="116" t="s">
        <v>352</v>
      </c>
      <c r="AS3883" s="116" t="s">
        <v>256</v>
      </c>
      <c r="AT3883" s="116" t="s">
        <v>268</v>
      </c>
      <c r="AV3883" s="116">
        <v>137.046566691252</v>
      </c>
      <c r="AW3883" s="116">
        <v>0.35123283700000002</v>
      </c>
    </row>
    <row r="3884" spans="1:49" x14ac:dyDescent="0.25">
      <c r="A3884" s="127">
        <v>170000</v>
      </c>
      <c r="B3884" s="127">
        <v>680000</v>
      </c>
      <c r="C3884" s="127">
        <v>680000</v>
      </c>
      <c r="D3884" s="116" t="s">
        <v>314</v>
      </c>
      <c r="E3884" s="116" t="s">
        <v>315</v>
      </c>
      <c r="F3884" s="116" t="s">
        <v>316</v>
      </c>
      <c r="G3884" s="116" t="s">
        <v>317</v>
      </c>
      <c r="H3884" s="116">
        <v>0.36</v>
      </c>
      <c r="I3884" s="116">
        <v>0.57999999999999996</v>
      </c>
      <c r="J3884" s="116" t="s">
        <v>330</v>
      </c>
      <c r="K3884" s="116">
        <v>0.30302665750463997</v>
      </c>
      <c r="L3884" s="116">
        <v>2744.6191344316198</v>
      </c>
      <c r="M3884" s="116">
        <v>5.6245159901022896</v>
      </c>
      <c r="N3884" s="116">
        <v>0.63904166303691001</v>
      </c>
      <c r="O3884" s="116">
        <v>1.70437828056209</v>
      </c>
      <c r="P3884" s="116">
        <v>0.19364665915627999</v>
      </c>
      <c r="Q3884" s="116">
        <v>831.69276243009199</v>
      </c>
      <c r="R3884" s="116">
        <v>6172</v>
      </c>
      <c r="S3884" s="116" t="s">
        <v>354</v>
      </c>
      <c r="T3884" s="116">
        <v>6172</v>
      </c>
      <c r="U3884" s="116" t="s">
        <v>268</v>
      </c>
      <c r="V3884" s="116" t="s">
        <v>268</v>
      </c>
      <c r="Y3884" s="116" t="s">
        <v>330</v>
      </c>
      <c r="Z3884" s="116">
        <v>0</v>
      </c>
      <c r="AA3884" s="116">
        <v>1</v>
      </c>
      <c r="AB3884" s="116">
        <v>1.70437828056209</v>
      </c>
      <c r="AC3884" s="116">
        <v>0.19364665915627999</v>
      </c>
      <c r="AD3884" s="116">
        <v>1019.8330587164299</v>
      </c>
      <c r="AF3884" s="116">
        <v>-1</v>
      </c>
      <c r="AG3884" s="116">
        <v>-1</v>
      </c>
      <c r="AH3884" s="116">
        <v>-1</v>
      </c>
      <c r="AI3884" s="116">
        <v>-1</v>
      </c>
      <c r="AJ3884" s="116">
        <v>0</v>
      </c>
      <c r="AM3884" s="116" t="s">
        <v>319</v>
      </c>
      <c r="AN3884" s="116">
        <v>-1</v>
      </c>
      <c r="AQ3884" s="116">
        <v>783</v>
      </c>
      <c r="AR3884" s="116" t="s">
        <v>352</v>
      </c>
      <c r="AS3884" s="116" t="s">
        <v>256</v>
      </c>
      <c r="AT3884" s="116" t="s">
        <v>268</v>
      </c>
      <c r="AV3884" s="116">
        <v>152.21248574928299</v>
      </c>
      <c r="AW3884" s="116">
        <v>0.82711521389999998</v>
      </c>
    </row>
    <row r="3885" spans="1:49" x14ac:dyDescent="0.25">
      <c r="A3885" s="127">
        <v>170000</v>
      </c>
      <c r="B3885" s="127">
        <v>680000</v>
      </c>
      <c r="C3885" s="127">
        <v>680000</v>
      </c>
      <c r="D3885" s="116" t="s">
        <v>314</v>
      </c>
      <c r="E3885" s="116" t="s">
        <v>315</v>
      </c>
      <c r="F3885" s="116" t="s">
        <v>316</v>
      </c>
      <c r="G3885" s="116" t="s">
        <v>317</v>
      </c>
      <c r="H3885" s="116">
        <v>0.36</v>
      </c>
      <c r="I3885" s="116">
        <v>0.57999999999999996</v>
      </c>
      <c r="J3885" s="116" t="s">
        <v>268</v>
      </c>
      <c r="K3885" s="116">
        <v>1.6111492933289999E-2</v>
      </c>
      <c r="L3885" s="116">
        <v>2744.6191344316198</v>
      </c>
      <c r="M3885" s="116">
        <v>5.6245159901022896</v>
      </c>
      <c r="N3885" s="116">
        <v>0.63904166303691001</v>
      </c>
      <c r="O3885" s="116">
        <v>9.0619349627720003E-2</v>
      </c>
      <c r="P3885" s="116">
        <v>1.029591523809E-2</v>
      </c>
      <c r="Q3885" s="116">
        <v>44.2199117889758</v>
      </c>
      <c r="R3885" s="116">
        <v>1750</v>
      </c>
      <c r="S3885" s="116" t="s">
        <v>321</v>
      </c>
      <c r="T3885" s="116">
        <v>1750</v>
      </c>
      <c r="U3885" s="116" t="s">
        <v>268</v>
      </c>
      <c r="V3885" s="116" t="s">
        <v>268</v>
      </c>
      <c r="Z3885" s="116">
        <v>0</v>
      </c>
      <c r="AA3885" s="116">
        <v>1</v>
      </c>
      <c r="AB3885" s="116">
        <v>9.0619349627720003E-2</v>
      </c>
      <c r="AC3885" s="116">
        <v>1.029591523809E-2</v>
      </c>
      <c r="AD3885" s="116">
        <v>142.16731364869</v>
      </c>
      <c r="AF3885" s="116">
        <v>-1</v>
      </c>
      <c r="AG3885" s="116">
        <v>-1</v>
      </c>
      <c r="AH3885" s="116">
        <v>-1</v>
      </c>
      <c r="AI3885" s="116">
        <v>-1</v>
      </c>
      <c r="AJ3885" s="116">
        <v>0</v>
      </c>
      <c r="AM3885" s="116" t="s">
        <v>319</v>
      </c>
      <c r="AN3885" s="116">
        <v>-1</v>
      </c>
      <c r="AQ3885" s="116">
        <v>783</v>
      </c>
      <c r="AR3885" s="116" t="s">
        <v>352</v>
      </c>
      <c r="AS3885" s="116" t="s">
        <v>256</v>
      </c>
      <c r="AT3885" s="116" t="s">
        <v>268</v>
      </c>
      <c r="AV3885" s="116">
        <v>53.771988475403603</v>
      </c>
      <c r="AW3885" s="116">
        <v>0.1153019575</v>
      </c>
    </row>
    <row r="3886" spans="1:49" x14ac:dyDescent="0.25">
      <c r="A3886" s="127">
        <v>170000</v>
      </c>
      <c r="B3886" s="127">
        <v>680000</v>
      </c>
      <c r="C3886" s="127">
        <v>680000</v>
      </c>
      <c r="D3886" s="116" t="s">
        <v>314</v>
      </c>
      <c r="E3886" s="116" t="s">
        <v>315</v>
      </c>
      <c r="F3886" s="116" t="s">
        <v>316</v>
      </c>
      <c r="G3886" s="116" t="s">
        <v>317</v>
      </c>
      <c r="H3886" s="116">
        <v>0.36</v>
      </c>
      <c r="I3886" s="116">
        <v>0.57999999999999996</v>
      </c>
      <c r="J3886" s="116" t="s">
        <v>268</v>
      </c>
      <c r="K3886" s="116">
        <v>0.30744407899974002</v>
      </c>
      <c r="L3886" s="116">
        <v>3983.9169422998398</v>
      </c>
      <c r="M3886" s="116">
        <v>11.387271682926301</v>
      </c>
      <c r="N3886" s="116">
        <v>2.1853926055889401</v>
      </c>
      <c r="O3886" s="116">
        <v>3.5009492548771202</v>
      </c>
      <c r="P3886" s="116">
        <v>0.67188601687813998</v>
      </c>
      <c r="Q3886" s="116">
        <v>1224.83167513684</v>
      </c>
      <c r="R3886" s="116">
        <v>1330</v>
      </c>
      <c r="S3886" s="116" t="s">
        <v>346</v>
      </c>
      <c r="T3886" s="116">
        <v>1330</v>
      </c>
      <c r="U3886" s="116" t="s">
        <v>268</v>
      </c>
      <c r="V3886" s="116" t="s">
        <v>268</v>
      </c>
      <c r="Z3886" s="116">
        <v>0</v>
      </c>
      <c r="AA3886" s="116">
        <v>1</v>
      </c>
      <c r="AB3886" s="116">
        <v>3.5009492548771202</v>
      </c>
      <c r="AC3886" s="116">
        <v>0.67188601687813998</v>
      </c>
      <c r="AD3886" s="116">
        <v>1224.83167513684</v>
      </c>
      <c r="AF3886" s="116">
        <v>-1</v>
      </c>
      <c r="AG3886" s="116">
        <v>-1</v>
      </c>
      <c r="AH3886" s="116">
        <v>-1</v>
      </c>
      <c r="AI3886" s="116">
        <v>-1</v>
      </c>
      <c r="AJ3886" s="116">
        <v>0</v>
      </c>
      <c r="AM3886" s="116" t="s">
        <v>319</v>
      </c>
      <c r="AN3886" s="116">
        <v>-1</v>
      </c>
      <c r="AQ3886" s="116">
        <v>783</v>
      </c>
      <c r="AR3886" s="116" t="s">
        <v>352</v>
      </c>
      <c r="AS3886" s="116" t="s">
        <v>256</v>
      </c>
      <c r="AT3886" s="116" t="s">
        <v>268</v>
      </c>
      <c r="AV3886" s="116">
        <v>199.45076173120199</v>
      </c>
      <c r="AW3886" s="116">
        <v>0.99337524340000005</v>
      </c>
    </row>
    <row r="3887" spans="1:49" x14ac:dyDescent="0.25">
      <c r="A3887" s="127">
        <v>170000</v>
      </c>
      <c r="B3887" s="127">
        <v>680000</v>
      </c>
      <c r="C3887" s="127">
        <v>680000</v>
      </c>
      <c r="D3887" s="116" t="s">
        <v>314</v>
      </c>
      <c r="E3887" s="116" t="s">
        <v>315</v>
      </c>
      <c r="F3887" s="116" t="s">
        <v>316</v>
      </c>
      <c r="G3887" s="116" t="s">
        <v>317</v>
      </c>
      <c r="H3887" s="116">
        <v>0.36</v>
      </c>
      <c r="I3887" s="116">
        <v>0.57999999999999996</v>
      </c>
      <c r="J3887" s="116" t="s">
        <v>268</v>
      </c>
      <c r="K3887" s="116">
        <v>5.0406999133250002E-2</v>
      </c>
      <c r="L3887" s="116">
        <v>3983.9169422998398</v>
      </c>
      <c r="M3887" s="116">
        <v>11.387271682926301</v>
      </c>
      <c r="N3887" s="116">
        <v>2.1853926055889401</v>
      </c>
      <c r="O3887" s="116">
        <v>0.57399819385141004</v>
      </c>
      <c r="P3887" s="116">
        <v>0.11015908317574</v>
      </c>
      <c r="Q3887" s="116">
        <v>200.817297857472</v>
      </c>
      <c r="R3887" s="116">
        <v>1330</v>
      </c>
      <c r="S3887" s="116" t="s">
        <v>346</v>
      </c>
      <c r="T3887" s="116">
        <v>1330</v>
      </c>
      <c r="U3887" s="116" t="s">
        <v>268</v>
      </c>
      <c r="V3887" s="116" t="s">
        <v>268</v>
      </c>
      <c r="Z3887" s="116">
        <v>0</v>
      </c>
      <c r="AA3887" s="116">
        <v>1</v>
      </c>
      <c r="AB3887" s="116">
        <v>0.57399819385141004</v>
      </c>
      <c r="AC3887" s="116">
        <v>0.11015908317574</v>
      </c>
      <c r="AD3887" s="116">
        <v>200.817297857471</v>
      </c>
      <c r="AF3887" s="116">
        <v>-1</v>
      </c>
      <c r="AG3887" s="116">
        <v>-1</v>
      </c>
      <c r="AH3887" s="116">
        <v>-1</v>
      </c>
      <c r="AI3887" s="116">
        <v>-1</v>
      </c>
      <c r="AJ3887" s="116">
        <v>0</v>
      </c>
      <c r="AM3887" s="116" t="s">
        <v>319</v>
      </c>
      <c r="AN3887" s="116">
        <v>-1</v>
      </c>
      <c r="AQ3887" s="116">
        <v>783</v>
      </c>
      <c r="AR3887" s="116" t="s">
        <v>352</v>
      </c>
      <c r="AS3887" s="116" t="s">
        <v>256</v>
      </c>
      <c r="AT3887" s="116" t="s">
        <v>268</v>
      </c>
      <c r="AV3887" s="116">
        <v>83.481459015735297</v>
      </c>
      <c r="AW3887" s="116">
        <v>0.16286885470000001</v>
      </c>
    </row>
    <row r="3888" spans="1:49" x14ac:dyDescent="0.25">
      <c r="A3888" s="127">
        <v>170000</v>
      </c>
      <c r="B3888" s="127">
        <v>680000</v>
      </c>
      <c r="C3888" s="127">
        <v>680000</v>
      </c>
      <c r="D3888" s="116" t="s">
        <v>314</v>
      </c>
      <c r="E3888" s="116" t="s">
        <v>315</v>
      </c>
      <c r="F3888" s="116" t="s">
        <v>316</v>
      </c>
      <c r="G3888" s="116" t="s">
        <v>317</v>
      </c>
      <c r="H3888" s="116">
        <v>0.36</v>
      </c>
      <c r="I3888" s="116">
        <v>0.57999999999999996</v>
      </c>
      <c r="J3888" s="116" t="s">
        <v>330</v>
      </c>
      <c r="K3888" s="116">
        <v>0.41977793226937998</v>
      </c>
      <c r="L3888" s="116">
        <v>2782.1704359478999</v>
      </c>
      <c r="M3888" s="116">
        <v>7.0893877170808501</v>
      </c>
      <c r="N3888" s="116">
        <v>0.91788877438668004</v>
      </c>
      <c r="O3888" s="116">
        <v>2.9759685169321899</v>
      </c>
      <c r="P3888" s="116">
        <v>0.38530945176532</v>
      </c>
      <c r="Q3888" s="116">
        <v>1167.89375282323</v>
      </c>
      <c r="R3888" s="116">
        <v>4110</v>
      </c>
      <c r="S3888" s="116" t="s">
        <v>331</v>
      </c>
      <c r="T3888" s="116">
        <v>4110</v>
      </c>
      <c r="U3888" s="116" t="s">
        <v>268</v>
      </c>
      <c r="V3888" s="116" t="s">
        <v>268</v>
      </c>
      <c r="Y3888" s="116" t="s">
        <v>330</v>
      </c>
      <c r="Z3888" s="116">
        <v>0</v>
      </c>
      <c r="AA3888" s="116">
        <v>1</v>
      </c>
      <c r="AB3888" s="116">
        <v>2.9759685169321899</v>
      </c>
      <c r="AC3888" s="116">
        <v>0.38530945176532</v>
      </c>
      <c r="AD3888" s="116">
        <v>1167.89375282323</v>
      </c>
      <c r="AF3888" s="116">
        <v>-1</v>
      </c>
      <c r="AG3888" s="116">
        <v>-1</v>
      </c>
      <c r="AH3888" s="116">
        <v>-1</v>
      </c>
      <c r="AI3888" s="116">
        <v>-1</v>
      </c>
      <c r="AJ3888" s="116">
        <v>0</v>
      </c>
      <c r="AM3888" s="116" t="s">
        <v>319</v>
      </c>
      <c r="AN3888" s="116">
        <v>-1</v>
      </c>
      <c r="AQ3888" s="116">
        <v>783</v>
      </c>
      <c r="AR3888" s="116" t="s">
        <v>352</v>
      </c>
      <c r="AS3888" s="116" t="s">
        <v>256</v>
      </c>
      <c r="AT3888" s="116" t="s">
        <v>268</v>
      </c>
      <c r="AV3888" s="116">
        <v>167.961797814135</v>
      </c>
      <c r="AW3888" s="116">
        <v>0.9471968798</v>
      </c>
    </row>
    <row r="3889" spans="1:49" x14ac:dyDescent="0.25">
      <c r="A3889" s="127">
        <v>170000</v>
      </c>
      <c r="B3889" s="127">
        <v>680000</v>
      </c>
      <c r="C3889" s="127">
        <v>680000</v>
      </c>
      <c r="D3889" s="116" t="s">
        <v>314</v>
      </c>
      <c r="E3889" s="116" t="s">
        <v>315</v>
      </c>
      <c r="F3889" s="116" t="s">
        <v>316</v>
      </c>
      <c r="G3889" s="116" t="s">
        <v>317</v>
      </c>
      <c r="H3889" s="116">
        <v>0.36</v>
      </c>
      <c r="I3889" s="116">
        <v>0.57999999999999996</v>
      </c>
      <c r="J3889" s="116" t="s">
        <v>268</v>
      </c>
      <c r="K3889" s="116">
        <v>0.19798552130647001</v>
      </c>
      <c r="L3889" s="116">
        <v>2782.1704359478999</v>
      </c>
      <c r="M3889" s="116">
        <v>7.0893877170808501</v>
      </c>
      <c r="N3889" s="116">
        <v>0.91788877438668004</v>
      </c>
      <c r="O3889" s="116">
        <v>1.4035961229099501</v>
      </c>
      <c r="P3889" s="116">
        <v>0.18172868749830001</v>
      </c>
      <c r="Q3889" s="116">
        <v>550.82946412460296</v>
      </c>
      <c r="R3889" s="116">
        <v>1310</v>
      </c>
      <c r="S3889" s="116" t="s">
        <v>318</v>
      </c>
      <c r="T3889" s="116">
        <v>1310</v>
      </c>
      <c r="U3889" s="116" t="s">
        <v>268</v>
      </c>
      <c r="V3889" s="116" t="s">
        <v>268</v>
      </c>
      <c r="Z3889" s="116">
        <v>0</v>
      </c>
      <c r="AA3889" s="116">
        <v>1</v>
      </c>
      <c r="AB3889" s="116">
        <v>1.4035961229099501</v>
      </c>
      <c r="AC3889" s="116">
        <v>0.18172868749830001</v>
      </c>
      <c r="AD3889" s="116">
        <v>550.82946412460296</v>
      </c>
      <c r="AF3889" s="116">
        <v>-1</v>
      </c>
      <c r="AG3889" s="116">
        <v>-1</v>
      </c>
      <c r="AH3889" s="116">
        <v>-1</v>
      </c>
      <c r="AI3889" s="116">
        <v>-1</v>
      </c>
      <c r="AJ3889" s="116">
        <v>0</v>
      </c>
      <c r="AM3889" s="116" t="s">
        <v>319</v>
      </c>
      <c r="AN3889" s="116">
        <v>-1</v>
      </c>
      <c r="AQ3889" s="116">
        <v>783</v>
      </c>
      <c r="AR3889" s="116" t="s">
        <v>352</v>
      </c>
      <c r="AS3889" s="116" t="s">
        <v>256</v>
      </c>
      <c r="AT3889" s="116" t="s">
        <v>268</v>
      </c>
      <c r="AV3889" s="116">
        <v>132.05932171202099</v>
      </c>
      <c r="AW3889" s="116">
        <v>0.4467392248</v>
      </c>
    </row>
    <row r="3890" spans="1:49" x14ac:dyDescent="0.25">
      <c r="A3890" s="127">
        <v>170000</v>
      </c>
      <c r="B3890" s="127">
        <v>690000</v>
      </c>
      <c r="C3890" s="127">
        <v>690000</v>
      </c>
      <c r="D3890" s="116" t="s">
        <v>314</v>
      </c>
      <c r="E3890" s="116" t="s">
        <v>315</v>
      </c>
      <c r="F3890" s="116" t="s">
        <v>316</v>
      </c>
      <c r="G3890" s="116" t="s">
        <v>317</v>
      </c>
      <c r="H3890" s="116">
        <v>0.36</v>
      </c>
      <c r="I3890" s="116">
        <v>0.57999999999999996</v>
      </c>
      <c r="J3890" s="116" t="s">
        <v>268</v>
      </c>
      <c r="K3890" s="116">
        <v>0.12769220321206001</v>
      </c>
      <c r="L3890" s="116">
        <v>3164.3506347732</v>
      </c>
      <c r="M3890" s="116">
        <v>8.0152425284146602</v>
      </c>
      <c r="N3890" s="116">
        <v>1.10670727209963</v>
      </c>
      <c r="O3890" s="116">
        <v>1.0234839777323199</v>
      </c>
      <c r="P3890" s="116">
        <v>0.14131788988520999</v>
      </c>
      <c r="Q3890" s="116">
        <v>404.06290428968998</v>
      </c>
      <c r="R3890" s="116">
        <v>1210</v>
      </c>
      <c r="S3890" s="116" t="s">
        <v>318</v>
      </c>
      <c r="T3890" s="116">
        <v>1210</v>
      </c>
      <c r="U3890" s="116" t="s">
        <v>268</v>
      </c>
      <c r="V3890" s="116" t="s">
        <v>268</v>
      </c>
      <c r="Z3890" s="116">
        <v>0</v>
      </c>
      <c r="AA3890" s="116">
        <v>1</v>
      </c>
      <c r="AB3890" s="116">
        <v>1.0234839777323199</v>
      </c>
      <c r="AC3890" s="116">
        <v>0.14131788988520999</v>
      </c>
      <c r="AD3890" s="116">
        <v>404.06290430062597</v>
      </c>
      <c r="AF3890" s="116">
        <v>-1</v>
      </c>
      <c r="AG3890" s="116">
        <v>-1</v>
      </c>
      <c r="AH3890" s="116">
        <v>-1</v>
      </c>
      <c r="AI3890" s="116">
        <v>-1</v>
      </c>
      <c r="AJ3890" s="116">
        <v>0</v>
      </c>
      <c r="AM3890" s="116" t="s">
        <v>319</v>
      </c>
      <c r="AN3890" s="116">
        <v>-1</v>
      </c>
      <c r="AQ3890" s="116">
        <v>783</v>
      </c>
      <c r="AR3890" s="116" t="s">
        <v>352</v>
      </c>
      <c r="AS3890" s="116" t="s">
        <v>256</v>
      </c>
      <c r="AT3890" s="116" t="s">
        <v>268</v>
      </c>
      <c r="AV3890" s="116">
        <v>107.012576851267</v>
      </c>
      <c r="AW3890" s="116">
        <v>0.3277071406</v>
      </c>
    </row>
    <row r="3891" spans="1:49" x14ac:dyDescent="0.25">
      <c r="A3891" s="127">
        <v>170000</v>
      </c>
      <c r="B3891" s="127">
        <v>690000</v>
      </c>
      <c r="C3891" s="127">
        <v>690000</v>
      </c>
      <c r="D3891" s="116" t="s">
        <v>314</v>
      </c>
      <c r="E3891" s="116" t="s">
        <v>315</v>
      </c>
      <c r="F3891" s="116" t="s">
        <v>316</v>
      </c>
      <c r="G3891" s="116" t="s">
        <v>317</v>
      </c>
      <c r="H3891" s="116">
        <v>0.36</v>
      </c>
      <c r="I3891" s="116">
        <v>0.57999999999999996</v>
      </c>
      <c r="J3891" s="116" t="s">
        <v>330</v>
      </c>
      <c r="K3891" s="116">
        <v>0.2873561656452</v>
      </c>
      <c r="L3891" s="116">
        <v>3164.3506347732</v>
      </c>
      <c r="M3891" s="116">
        <v>8.0152425284146602</v>
      </c>
      <c r="N3891" s="116">
        <v>1.10670727209963</v>
      </c>
      <c r="O3891" s="116">
        <v>2.30322935968158</v>
      </c>
      <c r="P3891" s="116">
        <v>0.31801915820220999</v>
      </c>
      <c r="Q3891" s="116">
        <v>909.29566516538603</v>
      </c>
      <c r="R3891" s="116">
        <v>4110</v>
      </c>
      <c r="S3891" s="116" t="s">
        <v>331</v>
      </c>
      <c r="T3891" s="116">
        <v>4110</v>
      </c>
      <c r="U3891" s="116" t="s">
        <v>268</v>
      </c>
      <c r="V3891" s="116" t="s">
        <v>268</v>
      </c>
      <c r="Y3891" s="116" t="s">
        <v>330</v>
      </c>
      <c r="Z3891" s="116">
        <v>0</v>
      </c>
      <c r="AA3891" s="116">
        <v>1</v>
      </c>
      <c r="AB3891" s="116">
        <v>2.30322935968158</v>
      </c>
      <c r="AC3891" s="116">
        <v>0.31801915820220999</v>
      </c>
      <c r="AD3891" s="116">
        <v>909.29566516538603</v>
      </c>
      <c r="AF3891" s="116">
        <v>-1</v>
      </c>
      <c r="AG3891" s="116">
        <v>-1</v>
      </c>
      <c r="AH3891" s="116">
        <v>-1</v>
      </c>
      <c r="AI3891" s="116">
        <v>-1</v>
      </c>
      <c r="AJ3891" s="116">
        <v>0</v>
      </c>
      <c r="AM3891" s="116" t="s">
        <v>319</v>
      </c>
      <c r="AN3891" s="116">
        <v>-1</v>
      </c>
      <c r="AQ3891" s="116">
        <v>783</v>
      </c>
      <c r="AR3891" s="116" t="s">
        <v>352</v>
      </c>
      <c r="AS3891" s="116" t="s">
        <v>256</v>
      </c>
      <c r="AT3891" s="116" t="s">
        <v>268</v>
      </c>
      <c r="AV3891" s="116">
        <v>135.04294712125301</v>
      </c>
      <c r="AW3891" s="116">
        <v>0.73746607070000003</v>
      </c>
    </row>
    <row r="3892" spans="1:49" x14ac:dyDescent="0.25">
      <c r="A3892" s="127">
        <v>170000</v>
      </c>
      <c r="B3892" s="127">
        <v>690000</v>
      </c>
      <c r="C3892" s="127">
        <v>690000</v>
      </c>
      <c r="D3892" s="116" t="s">
        <v>314</v>
      </c>
      <c r="E3892" s="116" t="s">
        <v>315</v>
      </c>
      <c r="F3892" s="116" t="s">
        <v>316</v>
      </c>
      <c r="G3892" s="116" t="s">
        <v>317</v>
      </c>
      <c r="H3892" s="116">
        <v>0.36</v>
      </c>
      <c r="I3892" s="116">
        <v>0.57999999999999996</v>
      </c>
      <c r="J3892" s="116" t="s">
        <v>268</v>
      </c>
      <c r="K3892" s="116">
        <v>3.0560656489199999E-3</v>
      </c>
      <c r="L3892" s="116">
        <v>3164.3506347732</v>
      </c>
      <c r="M3892" s="116">
        <v>8.0152425284146602</v>
      </c>
      <c r="N3892" s="116">
        <v>1.10670727209963</v>
      </c>
      <c r="O3892" s="116">
        <v>2.449510735889E-2</v>
      </c>
      <c r="P3892" s="116">
        <v>3.3821700776799999E-3</v>
      </c>
      <c r="Q3892" s="116">
        <v>9.6704632760875704</v>
      </c>
      <c r="R3892" s="116">
        <v>1310</v>
      </c>
      <c r="S3892" s="116" t="s">
        <v>318</v>
      </c>
      <c r="T3892" s="116">
        <v>1310</v>
      </c>
      <c r="U3892" s="116" t="s">
        <v>268</v>
      </c>
      <c r="V3892" s="116" t="s">
        <v>268</v>
      </c>
      <c r="Z3892" s="116">
        <v>0</v>
      </c>
      <c r="AA3892" s="116">
        <v>1</v>
      </c>
      <c r="AB3892" s="116">
        <v>2.449510735889E-2</v>
      </c>
      <c r="AC3892" s="116">
        <v>3.3821700776799999E-3</v>
      </c>
      <c r="AD3892" s="116">
        <v>9.6704632758702402</v>
      </c>
      <c r="AF3892" s="116">
        <v>-1</v>
      </c>
      <c r="AG3892" s="116">
        <v>-1</v>
      </c>
      <c r="AH3892" s="116">
        <v>-1</v>
      </c>
      <c r="AI3892" s="116">
        <v>-1</v>
      </c>
      <c r="AJ3892" s="116">
        <v>0</v>
      </c>
      <c r="AM3892" s="116" t="s">
        <v>319</v>
      </c>
      <c r="AN3892" s="116">
        <v>-1</v>
      </c>
      <c r="AQ3892" s="116">
        <v>783</v>
      </c>
      <c r="AR3892" s="116" t="s">
        <v>352</v>
      </c>
      <c r="AS3892" s="116" t="s">
        <v>256</v>
      </c>
      <c r="AT3892" s="116" t="s">
        <v>268</v>
      </c>
      <c r="AV3892" s="116">
        <v>57.275850900883299</v>
      </c>
      <c r="AW3892" s="116">
        <v>7.8430358999999998E-3</v>
      </c>
    </row>
    <row r="3893" spans="1:49" x14ac:dyDescent="0.25">
      <c r="A3893" s="127">
        <v>170000</v>
      </c>
      <c r="B3893" s="127">
        <v>690000</v>
      </c>
      <c r="C3893" s="127">
        <v>690000</v>
      </c>
      <c r="D3893" s="116" t="s">
        <v>314</v>
      </c>
      <c r="E3893" s="116" t="s">
        <v>315</v>
      </c>
      <c r="F3893" s="116" t="s">
        <v>316</v>
      </c>
      <c r="G3893" s="116" t="s">
        <v>317</v>
      </c>
      <c r="H3893" s="116">
        <v>0.36</v>
      </c>
      <c r="I3893" s="116">
        <v>0.57999999999999996</v>
      </c>
      <c r="J3893" s="116" t="s">
        <v>268</v>
      </c>
      <c r="K3893" s="116">
        <v>1.69113938825E-3</v>
      </c>
      <c r="L3893" s="116">
        <v>3164.3506347732</v>
      </c>
      <c r="M3893" s="116">
        <v>8.0152425284146602</v>
      </c>
      <c r="N3893" s="116">
        <v>1.10670727209963</v>
      </c>
      <c r="O3893" s="116">
        <v>1.3554892346239999E-2</v>
      </c>
      <c r="P3893" s="116">
        <v>1.8715962591100001E-3</v>
      </c>
      <c r="Q3893" s="116">
        <v>5.35135799672417</v>
      </c>
      <c r="R3893" s="116">
        <v>1310</v>
      </c>
      <c r="S3893" s="116" t="s">
        <v>318</v>
      </c>
      <c r="T3893" s="116">
        <v>1310</v>
      </c>
      <c r="U3893" s="116" t="s">
        <v>268</v>
      </c>
      <c r="V3893" s="116" t="s">
        <v>268</v>
      </c>
      <c r="Z3893" s="116">
        <v>0</v>
      </c>
      <c r="AA3893" s="116">
        <v>1</v>
      </c>
      <c r="AB3893" s="116">
        <v>1.3554892346239999E-2</v>
      </c>
      <c r="AC3893" s="116">
        <v>1.8715962591100001E-3</v>
      </c>
      <c r="AD3893" s="116">
        <v>5.3513579848059596</v>
      </c>
      <c r="AF3893" s="116">
        <v>-1</v>
      </c>
      <c r="AG3893" s="116">
        <v>-1</v>
      </c>
      <c r="AH3893" s="116">
        <v>-1</v>
      </c>
      <c r="AI3893" s="116">
        <v>-1</v>
      </c>
      <c r="AJ3893" s="116">
        <v>0</v>
      </c>
      <c r="AM3893" s="116" t="s">
        <v>319</v>
      </c>
      <c r="AN3893" s="116">
        <v>-1</v>
      </c>
      <c r="AQ3893" s="116">
        <v>783</v>
      </c>
      <c r="AR3893" s="116" t="s">
        <v>352</v>
      </c>
      <c r="AS3893" s="116" t="s">
        <v>256</v>
      </c>
      <c r="AT3893" s="116" t="s">
        <v>268</v>
      </c>
      <c r="AV3893" s="116">
        <v>76.057569053790104</v>
      </c>
      <c r="AW3893" s="116">
        <v>4.3401118999999997E-3</v>
      </c>
    </row>
    <row r="3894" spans="1:49" x14ac:dyDescent="0.25">
      <c r="A3894" s="127">
        <v>170000</v>
      </c>
      <c r="B3894" s="127">
        <v>690000</v>
      </c>
      <c r="C3894" s="127">
        <v>690000</v>
      </c>
      <c r="D3894" s="116" t="s">
        <v>314</v>
      </c>
      <c r="E3894" s="116" t="s">
        <v>315</v>
      </c>
      <c r="F3894" s="116" t="s">
        <v>316</v>
      </c>
      <c r="G3894" s="116" t="s">
        <v>317</v>
      </c>
      <c r="H3894" s="116">
        <v>0.36</v>
      </c>
      <c r="I3894" s="116">
        <v>0.57999999999999996</v>
      </c>
      <c r="J3894" s="116" t="s">
        <v>268</v>
      </c>
      <c r="K3894" s="116">
        <v>0.20295303407243001</v>
      </c>
      <c r="L3894" s="116">
        <v>3951.9937873496901</v>
      </c>
      <c r="M3894" s="116">
        <v>12.417033346586701</v>
      </c>
      <c r="N3894" s="116">
        <v>2.51426937147275</v>
      </c>
      <c r="O3894" s="116">
        <v>2.5200745918683101</v>
      </c>
      <c r="P3894" s="116">
        <v>0.51027859741576997</v>
      </c>
      <c r="Q3894" s="116">
        <v>802.06912977801403</v>
      </c>
      <c r="R3894" s="116">
        <v>1330</v>
      </c>
      <c r="S3894" s="116" t="s">
        <v>346</v>
      </c>
      <c r="T3894" s="116">
        <v>1330</v>
      </c>
      <c r="U3894" s="116" t="s">
        <v>268</v>
      </c>
      <c r="V3894" s="116" t="s">
        <v>268</v>
      </c>
      <c r="Z3894" s="116">
        <v>0</v>
      </c>
      <c r="AA3894" s="116">
        <v>1</v>
      </c>
      <c r="AB3894" s="116">
        <v>2.5200745918683101</v>
      </c>
      <c r="AC3894" s="116">
        <v>0.51027859741576997</v>
      </c>
      <c r="AD3894" s="116">
        <v>802.06912977801403</v>
      </c>
      <c r="AF3894" s="116">
        <v>-1</v>
      </c>
      <c r="AG3894" s="116">
        <v>-1</v>
      </c>
      <c r="AH3894" s="116">
        <v>-1</v>
      </c>
      <c r="AI3894" s="116">
        <v>-1</v>
      </c>
      <c r="AJ3894" s="116">
        <v>0</v>
      </c>
      <c r="AM3894" s="116" t="s">
        <v>319</v>
      </c>
      <c r="AN3894" s="116">
        <v>-1</v>
      </c>
      <c r="AQ3894" s="116">
        <v>783</v>
      </c>
      <c r="AR3894" s="116" t="s">
        <v>352</v>
      </c>
      <c r="AS3894" s="116" t="s">
        <v>256</v>
      </c>
      <c r="AT3894" s="116" t="s">
        <v>268</v>
      </c>
      <c r="AV3894" s="116">
        <v>132.865064921547</v>
      </c>
      <c r="AW3894" s="116">
        <v>0.65050213280000002</v>
      </c>
    </row>
    <row r="3895" spans="1:49" x14ac:dyDescent="0.25">
      <c r="A3895" s="127">
        <v>170000</v>
      </c>
      <c r="B3895" s="127">
        <v>690000</v>
      </c>
      <c r="C3895" s="127">
        <v>690000</v>
      </c>
      <c r="D3895" s="116" t="s">
        <v>314</v>
      </c>
      <c r="E3895" s="116" t="s">
        <v>315</v>
      </c>
      <c r="F3895" s="116" t="s">
        <v>316</v>
      </c>
      <c r="G3895" s="116" t="s">
        <v>317</v>
      </c>
      <c r="H3895" s="116">
        <v>0.36</v>
      </c>
      <c r="I3895" s="116">
        <v>0.57999999999999996</v>
      </c>
      <c r="J3895" s="116" t="s">
        <v>268</v>
      </c>
      <c r="K3895" s="116">
        <v>0.15362384103077001</v>
      </c>
      <c r="L3895" s="116">
        <v>3951.9937873496901</v>
      </c>
      <c r="M3895" s="116">
        <v>12.417033346586701</v>
      </c>
      <c r="N3895" s="116">
        <v>2.51426937147275</v>
      </c>
      <c r="O3895" s="116">
        <v>1.90755235690988</v>
      </c>
      <c r="P3895" s="116">
        <v>0.38625171823167997</v>
      </c>
      <c r="Q3895" s="116">
        <v>607.12046534242302</v>
      </c>
      <c r="R3895" s="116">
        <v>1330</v>
      </c>
      <c r="S3895" s="116" t="s">
        <v>346</v>
      </c>
      <c r="T3895" s="116">
        <v>1330</v>
      </c>
      <c r="U3895" s="116" t="s">
        <v>268</v>
      </c>
      <c r="V3895" s="116" t="s">
        <v>268</v>
      </c>
      <c r="Z3895" s="116">
        <v>0</v>
      </c>
      <c r="AA3895" s="116">
        <v>1</v>
      </c>
      <c r="AB3895" s="116">
        <v>1.90755235690988</v>
      </c>
      <c r="AC3895" s="116">
        <v>0.38625171823167997</v>
      </c>
      <c r="AD3895" s="116">
        <v>607.12046534242302</v>
      </c>
      <c r="AF3895" s="116">
        <v>-1</v>
      </c>
      <c r="AG3895" s="116">
        <v>-1</v>
      </c>
      <c r="AH3895" s="116">
        <v>-1</v>
      </c>
      <c r="AI3895" s="116">
        <v>-1</v>
      </c>
      <c r="AJ3895" s="116">
        <v>0</v>
      </c>
      <c r="AM3895" s="116" t="s">
        <v>319</v>
      </c>
      <c r="AN3895" s="116">
        <v>-1</v>
      </c>
      <c r="AQ3895" s="116">
        <v>783</v>
      </c>
      <c r="AR3895" s="116" t="s">
        <v>352</v>
      </c>
      <c r="AS3895" s="116" t="s">
        <v>256</v>
      </c>
      <c r="AT3895" s="116" t="s">
        <v>268</v>
      </c>
      <c r="AV3895" s="116">
        <v>100.416135241272</v>
      </c>
      <c r="AW3895" s="116">
        <v>0.49239291590000001</v>
      </c>
    </row>
    <row r="3896" spans="1:49" x14ac:dyDescent="0.25">
      <c r="A3896" s="127">
        <v>170000</v>
      </c>
      <c r="B3896" s="127">
        <v>690000</v>
      </c>
      <c r="C3896" s="127">
        <v>690000</v>
      </c>
      <c r="D3896" s="116" t="s">
        <v>314</v>
      </c>
      <c r="E3896" s="116" t="s">
        <v>315</v>
      </c>
      <c r="F3896" s="116" t="s">
        <v>316</v>
      </c>
      <c r="G3896" s="116" t="s">
        <v>317</v>
      </c>
      <c r="H3896" s="116">
        <v>0.36</v>
      </c>
      <c r="I3896" s="116">
        <v>0.57999999999999996</v>
      </c>
      <c r="J3896" s="116" t="s">
        <v>268</v>
      </c>
      <c r="K3896" s="116">
        <v>5.3582199311099999E-3</v>
      </c>
      <c r="L3896" s="116">
        <v>3951.9937873496901</v>
      </c>
      <c r="M3896" s="116">
        <v>12.417033346586701</v>
      </c>
      <c r="N3896" s="116">
        <v>2.51426937147275</v>
      </c>
      <c r="O3896" s="116">
        <v>6.6533195562969993E-2</v>
      </c>
      <c r="P3896" s="116">
        <v>1.3472008258410001E-2</v>
      </c>
      <c r="Q3896" s="116">
        <v>21.175651879011799</v>
      </c>
      <c r="R3896" s="116">
        <v>1330</v>
      </c>
      <c r="S3896" s="116" t="s">
        <v>346</v>
      </c>
      <c r="T3896" s="116">
        <v>1330</v>
      </c>
      <c r="U3896" s="116" t="s">
        <v>268</v>
      </c>
      <c r="V3896" s="116" t="s">
        <v>268</v>
      </c>
      <c r="Z3896" s="116">
        <v>0</v>
      </c>
      <c r="AA3896" s="116">
        <v>1</v>
      </c>
      <c r="AB3896" s="116">
        <v>6.6533195562969993E-2</v>
      </c>
      <c r="AC3896" s="116">
        <v>1.3472008258410001E-2</v>
      </c>
      <c r="AD3896" s="116">
        <v>21.175651879010999</v>
      </c>
      <c r="AF3896" s="116">
        <v>-1</v>
      </c>
      <c r="AG3896" s="116">
        <v>-1</v>
      </c>
      <c r="AH3896" s="116">
        <v>-1</v>
      </c>
      <c r="AI3896" s="116">
        <v>-1</v>
      </c>
      <c r="AJ3896" s="116">
        <v>0</v>
      </c>
      <c r="AM3896" s="116" t="s">
        <v>319</v>
      </c>
      <c r="AN3896" s="116">
        <v>-1</v>
      </c>
      <c r="AQ3896" s="116">
        <v>783</v>
      </c>
      <c r="AR3896" s="116" t="s">
        <v>352</v>
      </c>
      <c r="AS3896" s="116" t="s">
        <v>256</v>
      </c>
      <c r="AT3896" s="116" t="s">
        <v>268</v>
      </c>
      <c r="AV3896" s="116">
        <v>25.945807935961501</v>
      </c>
      <c r="AW3896" s="116">
        <v>1.7174089100000001E-2</v>
      </c>
    </row>
    <row r="3897" spans="1:49" x14ac:dyDescent="0.25">
      <c r="A3897" s="127">
        <v>170000</v>
      </c>
      <c r="B3897" s="127">
        <v>690000</v>
      </c>
      <c r="C3897" s="127">
        <v>690000</v>
      </c>
      <c r="D3897" s="116" t="s">
        <v>314</v>
      </c>
      <c r="E3897" s="116" t="s">
        <v>315</v>
      </c>
      <c r="F3897" s="116" t="s">
        <v>316</v>
      </c>
      <c r="G3897" s="116" t="s">
        <v>317</v>
      </c>
      <c r="H3897" s="116">
        <v>0.36</v>
      </c>
      <c r="I3897" s="116">
        <v>0.57999999999999996</v>
      </c>
      <c r="J3897" s="116" t="s">
        <v>268</v>
      </c>
      <c r="K3897" s="116">
        <v>4.9026332801580003E-2</v>
      </c>
      <c r="L3897" s="116">
        <v>3951.9937873496901</v>
      </c>
      <c r="M3897" s="116">
        <v>12.417033346586701</v>
      </c>
      <c r="N3897" s="116">
        <v>2.51426937147275</v>
      </c>
      <c r="O3897" s="116">
        <v>0.60876160925814005</v>
      </c>
      <c r="P3897" s="116">
        <v>0.12326540695865</v>
      </c>
      <c r="Q3897" s="116">
        <v>193.75176264840201</v>
      </c>
      <c r="R3897" s="116">
        <v>1330</v>
      </c>
      <c r="S3897" s="116" t="s">
        <v>346</v>
      </c>
      <c r="T3897" s="116">
        <v>1330</v>
      </c>
      <c r="U3897" s="116" t="s">
        <v>268</v>
      </c>
      <c r="V3897" s="116" t="s">
        <v>268</v>
      </c>
      <c r="Z3897" s="116">
        <v>0</v>
      </c>
      <c r="AA3897" s="116">
        <v>1</v>
      </c>
      <c r="AB3897" s="116">
        <v>0.60876160925814005</v>
      </c>
      <c r="AC3897" s="116">
        <v>0.12326540695865</v>
      </c>
      <c r="AD3897" s="116">
        <v>193.751762648404</v>
      </c>
      <c r="AF3897" s="116">
        <v>-1</v>
      </c>
      <c r="AG3897" s="116">
        <v>-1</v>
      </c>
      <c r="AH3897" s="116">
        <v>-1</v>
      </c>
      <c r="AI3897" s="116">
        <v>-1</v>
      </c>
      <c r="AJ3897" s="116">
        <v>0</v>
      </c>
      <c r="AM3897" s="116" t="s">
        <v>319</v>
      </c>
      <c r="AN3897" s="116">
        <v>-1</v>
      </c>
      <c r="AQ3897" s="116">
        <v>783</v>
      </c>
      <c r="AR3897" s="116" t="s">
        <v>352</v>
      </c>
      <c r="AS3897" s="116" t="s">
        <v>256</v>
      </c>
      <c r="AT3897" s="116" t="s">
        <v>268</v>
      </c>
      <c r="AV3897" s="116">
        <v>57.376410284939404</v>
      </c>
      <c r="AW3897" s="116">
        <v>0.15713849360000001</v>
      </c>
    </row>
    <row r="3898" spans="1:49" x14ac:dyDescent="0.25">
      <c r="A3898" s="127">
        <v>170000</v>
      </c>
      <c r="B3898" s="127">
        <v>690000</v>
      </c>
      <c r="C3898" s="127">
        <v>690000</v>
      </c>
      <c r="D3898" s="116" t="s">
        <v>314</v>
      </c>
      <c r="E3898" s="116" t="s">
        <v>315</v>
      </c>
      <c r="F3898" s="116" t="s">
        <v>316</v>
      </c>
      <c r="G3898" s="116" t="s">
        <v>317</v>
      </c>
      <c r="H3898" s="116">
        <v>0.36</v>
      </c>
      <c r="I3898" s="116">
        <v>0.57999999999999996</v>
      </c>
      <c r="J3898" s="116" t="s">
        <v>268</v>
      </c>
      <c r="K3898" s="116">
        <v>6.4155873741089997E-2</v>
      </c>
      <c r="L3898" s="116">
        <v>3951.9937873496901</v>
      </c>
      <c r="M3898" s="116">
        <v>12.417033346586701</v>
      </c>
      <c r="N3898" s="116">
        <v>2.51426937147275</v>
      </c>
      <c r="O3898" s="116">
        <v>0.79662562362263001</v>
      </c>
      <c r="P3898" s="116">
        <v>0.16130514834731</v>
      </c>
      <c r="Q3898" s="116">
        <v>253.54361444681399</v>
      </c>
      <c r="R3898" s="116">
        <v>1330</v>
      </c>
      <c r="S3898" s="116" t="s">
        <v>346</v>
      </c>
      <c r="T3898" s="116">
        <v>1330</v>
      </c>
      <c r="U3898" s="116" t="s">
        <v>268</v>
      </c>
      <c r="V3898" s="116" t="s">
        <v>268</v>
      </c>
      <c r="Z3898" s="116">
        <v>0</v>
      </c>
      <c r="AA3898" s="116">
        <v>1</v>
      </c>
      <c r="AB3898" s="116">
        <v>0.79662562362263001</v>
      </c>
      <c r="AC3898" s="116">
        <v>0.16130514834731</v>
      </c>
      <c r="AD3898" s="116">
        <v>253.543614446813</v>
      </c>
      <c r="AF3898" s="116">
        <v>-1</v>
      </c>
      <c r="AG3898" s="116">
        <v>-1</v>
      </c>
      <c r="AH3898" s="116">
        <v>-1</v>
      </c>
      <c r="AI3898" s="116">
        <v>-1</v>
      </c>
      <c r="AJ3898" s="116">
        <v>0</v>
      </c>
      <c r="AM3898" s="116" t="s">
        <v>319</v>
      </c>
      <c r="AN3898" s="116">
        <v>-1</v>
      </c>
      <c r="AQ3898" s="116">
        <v>783</v>
      </c>
      <c r="AR3898" s="116" t="s">
        <v>352</v>
      </c>
      <c r="AS3898" s="116" t="s">
        <v>256</v>
      </c>
      <c r="AT3898" s="116" t="s">
        <v>268</v>
      </c>
      <c r="AV3898" s="116">
        <v>67.518913042659904</v>
      </c>
      <c r="AW3898" s="116">
        <v>0.20563147970000001</v>
      </c>
    </row>
    <row r="3899" spans="1:49" x14ac:dyDescent="0.25">
      <c r="A3899" s="127">
        <v>170000</v>
      </c>
      <c r="B3899" s="127">
        <v>690000</v>
      </c>
      <c r="C3899" s="127">
        <v>690000</v>
      </c>
      <c r="D3899" s="116" t="s">
        <v>314</v>
      </c>
      <c r="E3899" s="116" t="s">
        <v>315</v>
      </c>
      <c r="F3899" s="116" t="s">
        <v>316</v>
      </c>
      <c r="G3899" s="116" t="s">
        <v>317</v>
      </c>
      <c r="H3899" s="116">
        <v>0.36</v>
      </c>
      <c r="I3899" s="116">
        <v>0.57999999999999996</v>
      </c>
      <c r="J3899" s="116" t="s">
        <v>268</v>
      </c>
      <c r="K3899" s="116">
        <v>8.6191252820060002E-2</v>
      </c>
      <c r="L3899" s="116">
        <v>3951.9937873496901</v>
      </c>
      <c r="M3899" s="116">
        <v>12.417033346586701</v>
      </c>
      <c r="N3899" s="116">
        <v>2.51426937147275</v>
      </c>
      <c r="O3899" s="116">
        <v>1.07023966045078</v>
      </c>
      <c r="P3899" s="116">
        <v>0.21670802705434</v>
      </c>
      <c r="Q3899" s="116">
        <v>340.62729566876698</v>
      </c>
      <c r="R3899" s="116">
        <v>1330</v>
      </c>
      <c r="S3899" s="116" t="s">
        <v>346</v>
      </c>
      <c r="T3899" s="116">
        <v>1330</v>
      </c>
      <c r="U3899" s="116" t="s">
        <v>268</v>
      </c>
      <c r="V3899" s="116" t="s">
        <v>268</v>
      </c>
      <c r="Z3899" s="116">
        <v>0</v>
      </c>
      <c r="AA3899" s="116">
        <v>1</v>
      </c>
      <c r="AB3899" s="116">
        <v>1.07023966045078</v>
      </c>
      <c r="AC3899" s="116">
        <v>0.21670802705434</v>
      </c>
      <c r="AD3899" s="116">
        <v>340.62729566876902</v>
      </c>
      <c r="AF3899" s="116">
        <v>-1</v>
      </c>
      <c r="AG3899" s="116">
        <v>-1</v>
      </c>
      <c r="AH3899" s="116">
        <v>-1</v>
      </c>
      <c r="AI3899" s="116">
        <v>-1</v>
      </c>
      <c r="AJ3899" s="116">
        <v>0</v>
      </c>
      <c r="AM3899" s="116" t="s">
        <v>319</v>
      </c>
      <c r="AN3899" s="116">
        <v>-1</v>
      </c>
      <c r="AQ3899" s="116">
        <v>783</v>
      </c>
      <c r="AR3899" s="116" t="s">
        <v>352</v>
      </c>
      <c r="AS3899" s="116" t="s">
        <v>256</v>
      </c>
      <c r="AT3899" s="116" t="s">
        <v>268</v>
      </c>
      <c r="AV3899" s="116">
        <v>84.4802215934196</v>
      </c>
      <c r="AW3899" s="116">
        <v>0.27625895839999998</v>
      </c>
    </row>
    <row r="3900" spans="1:49" x14ac:dyDescent="0.25">
      <c r="A3900" s="127">
        <v>170000</v>
      </c>
      <c r="B3900" s="127">
        <v>690000</v>
      </c>
      <c r="C3900" s="127">
        <v>690000</v>
      </c>
      <c r="D3900" s="116" t="s">
        <v>314</v>
      </c>
      <c r="E3900" s="116" t="s">
        <v>315</v>
      </c>
      <c r="F3900" s="116" t="s">
        <v>316</v>
      </c>
      <c r="G3900" s="116" t="s">
        <v>317</v>
      </c>
      <c r="H3900" s="116">
        <v>0.36</v>
      </c>
      <c r="I3900" s="116">
        <v>0.57999999999999996</v>
      </c>
      <c r="J3900" s="116" t="s">
        <v>268</v>
      </c>
      <c r="K3900" s="116">
        <v>5.6454899316869998E-2</v>
      </c>
      <c r="L3900" s="116">
        <v>3951.9937873496901</v>
      </c>
      <c r="M3900" s="116">
        <v>12.417033346586701</v>
      </c>
      <c r="N3900" s="116">
        <v>2.51426937147275</v>
      </c>
      <c r="O3900" s="116">
        <v>0.70100236739583999</v>
      </c>
      <c r="P3900" s="116">
        <v>0.141942824222</v>
      </c>
      <c r="Q3900" s="116">
        <v>223.10941136574601</v>
      </c>
      <c r="R3900" s="116">
        <v>1330</v>
      </c>
      <c r="S3900" s="116" t="s">
        <v>346</v>
      </c>
      <c r="T3900" s="116">
        <v>1330</v>
      </c>
      <c r="U3900" s="116" t="s">
        <v>268</v>
      </c>
      <c r="V3900" s="116" t="s">
        <v>268</v>
      </c>
      <c r="Z3900" s="116">
        <v>0</v>
      </c>
      <c r="AA3900" s="116">
        <v>1</v>
      </c>
      <c r="AB3900" s="116">
        <v>0.70100236739583999</v>
      </c>
      <c r="AC3900" s="116">
        <v>0.141942824222</v>
      </c>
      <c r="AD3900" s="116">
        <v>223.109411365748</v>
      </c>
      <c r="AF3900" s="116">
        <v>-1</v>
      </c>
      <c r="AG3900" s="116">
        <v>-1</v>
      </c>
      <c r="AH3900" s="116">
        <v>-1</v>
      </c>
      <c r="AI3900" s="116">
        <v>-1</v>
      </c>
      <c r="AJ3900" s="116">
        <v>0</v>
      </c>
      <c r="AM3900" s="116" t="s">
        <v>319</v>
      </c>
      <c r="AN3900" s="116">
        <v>-1</v>
      </c>
      <c r="AQ3900" s="116">
        <v>783</v>
      </c>
      <c r="AR3900" s="116" t="s">
        <v>352</v>
      </c>
      <c r="AS3900" s="116" t="s">
        <v>256</v>
      </c>
      <c r="AT3900" s="116" t="s">
        <v>268</v>
      </c>
      <c r="AV3900" s="116">
        <v>65.317353298988806</v>
      </c>
      <c r="AW3900" s="116">
        <v>0.1809484277</v>
      </c>
    </row>
    <row r="3901" spans="1:49" x14ac:dyDescent="0.25">
      <c r="A3901" s="127">
        <v>170000</v>
      </c>
      <c r="B3901" s="127">
        <v>690000</v>
      </c>
      <c r="C3901" s="127">
        <v>690000</v>
      </c>
      <c r="D3901" s="116" t="s">
        <v>314</v>
      </c>
      <c r="E3901" s="116" t="s">
        <v>315</v>
      </c>
      <c r="F3901" s="116" t="s">
        <v>316</v>
      </c>
      <c r="G3901" s="116" t="s">
        <v>317</v>
      </c>
      <c r="H3901" s="116">
        <v>0.36</v>
      </c>
      <c r="I3901" s="116">
        <v>0.57999999999999996</v>
      </c>
      <c r="J3901" s="116" t="s">
        <v>268</v>
      </c>
      <c r="K3901" s="116">
        <v>8.6344270034270004E-2</v>
      </c>
      <c r="L3901" s="116">
        <v>3917.4606094240098</v>
      </c>
      <c r="M3901" s="116">
        <v>10.285335295810899</v>
      </c>
      <c r="N3901" s="116">
        <v>1.5303742569783001</v>
      </c>
      <c r="O3901" s="116">
        <v>0.88807976817459</v>
      </c>
      <c r="P3901" s="116">
        <v>0.13213904809804</v>
      </c>
      <c r="Q3901" s="116">
        <v>338.25027670875397</v>
      </c>
      <c r="R3901" s="116">
        <v>1210</v>
      </c>
      <c r="S3901" s="116" t="s">
        <v>318</v>
      </c>
      <c r="T3901" s="116">
        <v>1210</v>
      </c>
      <c r="U3901" s="116" t="s">
        <v>268</v>
      </c>
      <c r="V3901" s="116" t="s">
        <v>268</v>
      </c>
      <c r="Z3901" s="116">
        <v>0</v>
      </c>
      <c r="AA3901" s="116">
        <v>1</v>
      </c>
      <c r="AB3901" s="116">
        <v>0.88807976817459</v>
      </c>
      <c r="AC3901" s="116">
        <v>0.13213904809804</v>
      </c>
      <c r="AD3901" s="116">
        <v>338.250276708755</v>
      </c>
      <c r="AF3901" s="116">
        <v>-1</v>
      </c>
      <c r="AG3901" s="116">
        <v>-1</v>
      </c>
      <c r="AH3901" s="116">
        <v>-1</v>
      </c>
      <c r="AI3901" s="116">
        <v>-1</v>
      </c>
      <c r="AJ3901" s="116">
        <v>0</v>
      </c>
      <c r="AM3901" s="116" t="s">
        <v>319</v>
      </c>
      <c r="AN3901" s="116">
        <v>-1</v>
      </c>
      <c r="AQ3901" s="116">
        <v>783</v>
      </c>
      <c r="AR3901" s="116" t="s">
        <v>352</v>
      </c>
      <c r="AS3901" s="116" t="s">
        <v>256</v>
      </c>
      <c r="AT3901" s="116" t="s">
        <v>268</v>
      </c>
      <c r="AV3901" s="116">
        <v>113.99227479003299</v>
      </c>
      <c r="AW3901" s="116">
        <v>0.27433112469999998</v>
      </c>
    </row>
    <row r="3902" spans="1:49" x14ac:dyDescent="0.25">
      <c r="A3902" s="127">
        <v>170000</v>
      </c>
      <c r="B3902" s="127">
        <v>690000</v>
      </c>
      <c r="C3902" s="127">
        <v>690000</v>
      </c>
      <c r="D3902" s="116" t="s">
        <v>314</v>
      </c>
      <c r="E3902" s="116" t="s">
        <v>315</v>
      </c>
      <c r="F3902" s="116" t="s">
        <v>316</v>
      </c>
      <c r="G3902" s="116" t="s">
        <v>317</v>
      </c>
      <c r="H3902" s="116">
        <v>0.36</v>
      </c>
      <c r="I3902" s="116">
        <v>0.57999999999999996</v>
      </c>
      <c r="J3902" s="116" t="s">
        <v>330</v>
      </c>
      <c r="K3902" s="116">
        <v>0.60059237013557998</v>
      </c>
      <c r="L3902" s="116">
        <v>2549.5488170516501</v>
      </c>
      <c r="M3902" s="116">
        <v>5.1193995320557804</v>
      </c>
      <c r="N3902" s="116">
        <v>0.56340199471100005</v>
      </c>
      <c r="O3902" s="116">
        <v>3.0746722986283599</v>
      </c>
      <c r="P3902" s="116">
        <v>0.33837493934259</v>
      </c>
      <c r="Q3902" s="116">
        <v>1531.23956680942</v>
      </c>
      <c r="R3902" s="116">
        <v>4200</v>
      </c>
      <c r="S3902" s="116" t="s">
        <v>355</v>
      </c>
      <c r="T3902" s="116">
        <v>4200</v>
      </c>
      <c r="U3902" s="116" t="s">
        <v>268</v>
      </c>
      <c r="V3902" s="116" t="s">
        <v>268</v>
      </c>
      <c r="Y3902" s="116" t="s">
        <v>330</v>
      </c>
      <c r="Z3902" s="116">
        <v>0</v>
      </c>
      <c r="AA3902" s="116">
        <v>1</v>
      </c>
      <c r="AB3902" s="116">
        <v>3.0746722986283599</v>
      </c>
      <c r="AC3902" s="116">
        <v>0.33837493934259</v>
      </c>
      <c r="AD3902" s="116">
        <v>1531.23956680942</v>
      </c>
      <c r="AF3902" s="116">
        <v>-1</v>
      </c>
      <c r="AG3902" s="116">
        <v>-1</v>
      </c>
      <c r="AH3902" s="116">
        <v>-1</v>
      </c>
      <c r="AI3902" s="116">
        <v>-1</v>
      </c>
      <c r="AJ3902" s="116">
        <v>0</v>
      </c>
      <c r="AM3902" s="116" t="s">
        <v>319</v>
      </c>
      <c r="AN3902" s="116">
        <v>-1</v>
      </c>
      <c r="AQ3902" s="116">
        <v>783</v>
      </c>
      <c r="AR3902" s="116" t="s">
        <v>352</v>
      </c>
      <c r="AS3902" s="116" t="s">
        <v>256</v>
      </c>
      <c r="AT3902" s="116" t="s">
        <v>268</v>
      </c>
      <c r="AV3902" s="116">
        <v>191.550481390209</v>
      </c>
      <c r="AW3902" s="116">
        <v>1.2418812383</v>
      </c>
    </row>
    <row r="3903" spans="1:49" x14ac:dyDescent="0.25">
      <c r="A3903" s="127">
        <v>170000</v>
      </c>
      <c r="B3903" s="127">
        <v>690000</v>
      </c>
      <c r="C3903" s="127">
        <v>690000</v>
      </c>
      <c r="D3903" s="116" t="s">
        <v>314</v>
      </c>
      <c r="E3903" s="116" t="s">
        <v>315</v>
      </c>
      <c r="F3903" s="116" t="s">
        <v>316</v>
      </c>
      <c r="G3903" s="116" t="s">
        <v>317</v>
      </c>
      <c r="H3903" s="116">
        <v>0.36</v>
      </c>
      <c r="I3903" s="116">
        <v>0.57999999999999996</v>
      </c>
      <c r="J3903" s="116" t="s">
        <v>330</v>
      </c>
      <c r="K3903" s="116">
        <v>1.717108346329E-2</v>
      </c>
      <c r="L3903" s="116">
        <v>2549.5488170516501</v>
      </c>
      <c r="M3903" s="116">
        <v>5.1193995320557804</v>
      </c>
      <c r="N3903" s="116">
        <v>0.56340199471100005</v>
      </c>
      <c r="O3903" s="116">
        <v>8.7905636646860005E-2</v>
      </c>
      <c r="P3903" s="116">
        <v>9.6742226745599996E-3</v>
      </c>
      <c r="Q3903" s="116">
        <v>43.778515531331301</v>
      </c>
      <c r="R3903" s="116">
        <v>6172</v>
      </c>
      <c r="S3903" s="116" t="s">
        <v>354</v>
      </c>
      <c r="T3903" s="116">
        <v>6172</v>
      </c>
      <c r="U3903" s="116" t="s">
        <v>268</v>
      </c>
      <c r="V3903" s="116" t="s">
        <v>268</v>
      </c>
      <c r="Y3903" s="116" t="s">
        <v>330</v>
      </c>
      <c r="Z3903" s="116">
        <v>0</v>
      </c>
      <c r="AA3903" s="116">
        <v>1</v>
      </c>
      <c r="AB3903" s="116">
        <v>8.7905636646860005E-2</v>
      </c>
      <c r="AC3903" s="116">
        <v>9.6742226745599996E-3</v>
      </c>
      <c r="AD3903" s="116">
        <v>43.778515531332097</v>
      </c>
      <c r="AF3903" s="116">
        <v>-1</v>
      </c>
      <c r="AG3903" s="116">
        <v>-1</v>
      </c>
      <c r="AH3903" s="116">
        <v>-1</v>
      </c>
      <c r="AI3903" s="116">
        <v>-1</v>
      </c>
      <c r="AJ3903" s="116">
        <v>0</v>
      </c>
      <c r="AM3903" s="116" t="s">
        <v>319</v>
      </c>
      <c r="AN3903" s="116">
        <v>-1</v>
      </c>
      <c r="AQ3903" s="116">
        <v>783</v>
      </c>
      <c r="AR3903" s="116" t="s">
        <v>352</v>
      </c>
      <c r="AS3903" s="116" t="s">
        <v>256</v>
      </c>
      <c r="AT3903" s="116" t="s">
        <v>268</v>
      </c>
      <c r="AV3903" s="116">
        <v>57.306730180980402</v>
      </c>
      <c r="AW3903" s="116">
        <v>3.5505689799999997E-2</v>
      </c>
    </row>
    <row r="3904" spans="1:49" x14ac:dyDescent="0.25">
      <c r="A3904" s="127">
        <v>170000</v>
      </c>
      <c r="B3904" s="127">
        <v>690000</v>
      </c>
      <c r="C3904" s="127">
        <v>690000</v>
      </c>
      <c r="D3904" s="116" t="s">
        <v>314</v>
      </c>
      <c r="E3904" s="116" t="s">
        <v>315</v>
      </c>
      <c r="F3904" s="116" t="s">
        <v>316</v>
      </c>
      <c r="G3904" s="116" t="s">
        <v>317</v>
      </c>
      <c r="H3904" s="116">
        <v>0.36</v>
      </c>
      <c r="I3904" s="116">
        <v>0.57999999999999996</v>
      </c>
      <c r="J3904" s="116" t="s">
        <v>268</v>
      </c>
      <c r="K3904" s="116">
        <v>0.40826498060735</v>
      </c>
      <c r="L3904" s="116">
        <v>3920.56802265745</v>
      </c>
      <c r="M3904" s="116">
        <v>10.238300001123999</v>
      </c>
      <c r="N3904" s="116">
        <v>1.6768801575007799</v>
      </c>
      <c r="O3904" s="116">
        <v>4.1799393514112104</v>
      </c>
      <c r="P3904" s="116">
        <v>0.68461144498292004</v>
      </c>
      <c r="Q3904" s="116">
        <v>1600.6306277400699</v>
      </c>
      <c r="R3904" s="116">
        <v>1210</v>
      </c>
      <c r="S3904" s="116" t="s">
        <v>318</v>
      </c>
      <c r="T3904" s="116">
        <v>1210</v>
      </c>
      <c r="U3904" s="116" t="s">
        <v>268</v>
      </c>
      <c r="V3904" s="116" t="s">
        <v>268</v>
      </c>
      <c r="Z3904" s="116">
        <v>0</v>
      </c>
      <c r="AA3904" s="116">
        <v>1</v>
      </c>
      <c r="AB3904" s="116">
        <v>4.1799393514112104</v>
      </c>
      <c r="AC3904" s="116">
        <v>0.68461144498292004</v>
      </c>
      <c r="AD3904" s="116">
        <v>1600.6306277400699</v>
      </c>
      <c r="AF3904" s="116">
        <v>-1</v>
      </c>
      <c r="AG3904" s="116">
        <v>-1</v>
      </c>
      <c r="AH3904" s="116">
        <v>-1</v>
      </c>
      <c r="AI3904" s="116">
        <v>-1</v>
      </c>
      <c r="AJ3904" s="116">
        <v>0</v>
      </c>
      <c r="AM3904" s="116" t="s">
        <v>319</v>
      </c>
      <c r="AN3904" s="116">
        <v>-1</v>
      </c>
      <c r="AQ3904" s="116">
        <v>783</v>
      </c>
      <c r="AR3904" s="116" t="s">
        <v>352</v>
      </c>
      <c r="AS3904" s="116" t="s">
        <v>256</v>
      </c>
      <c r="AT3904" s="116" t="s">
        <v>268</v>
      </c>
      <c r="AV3904" s="116">
        <v>199.751482402938</v>
      </c>
      <c r="AW3904" s="116">
        <v>1.298159471</v>
      </c>
    </row>
    <row r="3905" spans="1:49" x14ac:dyDescent="0.25">
      <c r="A3905" s="127">
        <v>170000</v>
      </c>
      <c r="B3905" s="127">
        <v>690000</v>
      </c>
      <c r="C3905" s="127">
        <v>690000</v>
      </c>
      <c r="D3905" s="116" t="s">
        <v>314</v>
      </c>
      <c r="E3905" s="116" t="s">
        <v>315</v>
      </c>
      <c r="F3905" s="116" t="s">
        <v>316</v>
      </c>
      <c r="G3905" s="116" t="s">
        <v>317</v>
      </c>
      <c r="H3905" s="116">
        <v>0.36</v>
      </c>
      <c r="I3905" s="116">
        <v>0.57999999999999996</v>
      </c>
      <c r="J3905" s="116" t="s">
        <v>268</v>
      </c>
      <c r="K3905" s="116">
        <v>2.196448998713E-2</v>
      </c>
      <c r="L3905" s="116">
        <v>3920.56802265745</v>
      </c>
      <c r="M3905" s="116">
        <v>10.238300001123999</v>
      </c>
      <c r="N3905" s="116">
        <v>1.6768801575007799</v>
      </c>
      <c r="O3905" s="116">
        <v>0.22487903786001001</v>
      </c>
      <c r="P3905" s="116">
        <v>3.683181742905E-2</v>
      </c>
      <c r="Q3905" s="116">
        <v>86.113277077557001</v>
      </c>
      <c r="R3905" s="116">
        <v>1310</v>
      </c>
      <c r="S3905" s="116" t="s">
        <v>318</v>
      </c>
      <c r="T3905" s="116">
        <v>1310</v>
      </c>
      <c r="U3905" s="116" t="s">
        <v>268</v>
      </c>
      <c r="V3905" s="116" t="s">
        <v>268</v>
      </c>
      <c r="Z3905" s="116">
        <v>0</v>
      </c>
      <c r="AA3905" s="116">
        <v>1</v>
      </c>
      <c r="AB3905" s="116">
        <v>0.22487903786001001</v>
      </c>
      <c r="AC3905" s="116">
        <v>3.683181742905E-2</v>
      </c>
      <c r="AD3905" s="116">
        <v>86.113277077558607</v>
      </c>
      <c r="AF3905" s="116">
        <v>-1</v>
      </c>
      <c r="AG3905" s="116">
        <v>-1</v>
      </c>
      <c r="AH3905" s="116">
        <v>-1</v>
      </c>
      <c r="AI3905" s="116">
        <v>-1</v>
      </c>
      <c r="AJ3905" s="116">
        <v>0</v>
      </c>
      <c r="AM3905" s="116" t="s">
        <v>319</v>
      </c>
      <c r="AN3905" s="116">
        <v>-1</v>
      </c>
      <c r="AQ3905" s="116">
        <v>783</v>
      </c>
      <c r="AR3905" s="116" t="s">
        <v>352</v>
      </c>
      <c r="AS3905" s="116" t="s">
        <v>256</v>
      </c>
      <c r="AT3905" s="116" t="s">
        <v>268</v>
      </c>
      <c r="AV3905" s="116">
        <v>42.081781890912197</v>
      </c>
      <c r="AW3905" s="116">
        <v>6.9840451799999995E-2</v>
      </c>
    </row>
    <row r="3906" spans="1:49" x14ac:dyDescent="0.25">
      <c r="A3906" s="127">
        <v>170000</v>
      </c>
      <c r="B3906" s="127">
        <v>690000</v>
      </c>
      <c r="C3906" s="127">
        <v>690000</v>
      </c>
      <c r="D3906" s="116" t="s">
        <v>314</v>
      </c>
      <c r="E3906" s="116" t="s">
        <v>315</v>
      </c>
      <c r="F3906" s="116" t="s">
        <v>316</v>
      </c>
      <c r="G3906" s="116" t="s">
        <v>317</v>
      </c>
      <c r="H3906" s="116">
        <v>0.36</v>
      </c>
      <c r="I3906" s="116">
        <v>0.57999999999999996</v>
      </c>
      <c r="J3906" s="116" t="s">
        <v>268</v>
      </c>
      <c r="K3906" s="116">
        <v>0.10731848833961</v>
      </c>
      <c r="L3906" s="116">
        <v>3920.56802265745</v>
      </c>
      <c r="M3906" s="116">
        <v>10.238300001123999</v>
      </c>
      <c r="N3906" s="116">
        <v>1.6768801575007799</v>
      </c>
      <c r="O3906" s="116">
        <v>1.09875887928812</v>
      </c>
      <c r="P3906" s="116">
        <v>0.17996024362967999</v>
      </c>
      <c r="Q3906" s="116">
        <v>420.74943362423897</v>
      </c>
      <c r="R3906" s="116">
        <v>1310</v>
      </c>
      <c r="S3906" s="116" t="s">
        <v>318</v>
      </c>
      <c r="T3906" s="116">
        <v>1310</v>
      </c>
      <c r="U3906" s="116" t="s">
        <v>268</v>
      </c>
      <c r="V3906" s="116" t="s">
        <v>268</v>
      </c>
      <c r="Z3906" s="116">
        <v>0</v>
      </c>
      <c r="AA3906" s="116">
        <v>1</v>
      </c>
      <c r="AB3906" s="116">
        <v>1.09875887928812</v>
      </c>
      <c r="AC3906" s="116">
        <v>0.17996024362967999</v>
      </c>
      <c r="AD3906" s="116">
        <v>420.74943362423897</v>
      </c>
      <c r="AF3906" s="116">
        <v>-1</v>
      </c>
      <c r="AG3906" s="116">
        <v>-1</v>
      </c>
      <c r="AH3906" s="116">
        <v>-1</v>
      </c>
      <c r="AI3906" s="116">
        <v>-1</v>
      </c>
      <c r="AJ3906" s="116">
        <v>0</v>
      </c>
      <c r="AM3906" s="116" t="s">
        <v>319</v>
      </c>
      <c r="AN3906" s="116">
        <v>-1</v>
      </c>
      <c r="AQ3906" s="116">
        <v>783</v>
      </c>
      <c r="AR3906" s="116" t="s">
        <v>352</v>
      </c>
      <c r="AS3906" s="116" t="s">
        <v>256</v>
      </c>
      <c r="AT3906" s="116" t="s">
        <v>268</v>
      </c>
      <c r="AV3906" s="116">
        <v>83.836236718373598</v>
      </c>
      <c r="AW3906" s="116">
        <v>0.34124041659999998</v>
      </c>
    </row>
    <row r="3907" spans="1:49" x14ac:dyDescent="0.25">
      <c r="A3907" s="127">
        <v>170000</v>
      </c>
      <c r="B3907" s="127">
        <v>690000</v>
      </c>
      <c r="C3907" s="127">
        <v>690000</v>
      </c>
      <c r="D3907" s="116" t="s">
        <v>314</v>
      </c>
      <c r="E3907" s="116" t="s">
        <v>315</v>
      </c>
      <c r="F3907" s="116" t="s">
        <v>316</v>
      </c>
      <c r="G3907" s="116" t="s">
        <v>317</v>
      </c>
      <c r="H3907" s="116">
        <v>0.36</v>
      </c>
      <c r="I3907" s="116">
        <v>0.57999999999999996</v>
      </c>
      <c r="J3907" s="116" t="s">
        <v>268</v>
      </c>
      <c r="K3907" s="116">
        <v>8.0215494894889994E-2</v>
      </c>
      <c r="L3907" s="116">
        <v>3920.56802265745</v>
      </c>
      <c r="M3907" s="116">
        <v>10.238300001123999</v>
      </c>
      <c r="N3907" s="116">
        <v>1.6768801575007799</v>
      </c>
      <c r="O3907" s="116">
        <v>0.82127030147253999</v>
      </c>
      <c r="P3907" s="116">
        <v>0.13451177171334999</v>
      </c>
      <c r="Q3907" s="116">
        <v>314.49030420655902</v>
      </c>
      <c r="R3907" s="116">
        <v>1310</v>
      </c>
      <c r="S3907" s="116" t="s">
        <v>318</v>
      </c>
      <c r="T3907" s="116">
        <v>1310</v>
      </c>
      <c r="U3907" s="116" t="s">
        <v>268</v>
      </c>
      <c r="V3907" s="116" t="s">
        <v>268</v>
      </c>
      <c r="Z3907" s="116">
        <v>0</v>
      </c>
      <c r="AA3907" s="116">
        <v>1</v>
      </c>
      <c r="AB3907" s="116">
        <v>0.82127030147253999</v>
      </c>
      <c r="AC3907" s="116">
        <v>0.13451177171334999</v>
      </c>
      <c r="AD3907" s="116">
        <v>314.49030420655902</v>
      </c>
      <c r="AF3907" s="116">
        <v>-1</v>
      </c>
      <c r="AG3907" s="116">
        <v>-1</v>
      </c>
      <c r="AH3907" s="116">
        <v>-1</v>
      </c>
      <c r="AI3907" s="116">
        <v>-1</v>
      </c>
      <c r="AJ3907" s="116">
        <v>0</v>
      </c>
      <c r="AM3907" s="116" t="s">
        <v>319</v>
      </c>
      <c r="AN3907" s="116">
        <v>-1</v>
      </c>
      <c r="AQ3907" s="116">
        <v>783</v>
      </c>
      <c r="AR3907" s="116" t="s">
        <v>352</v>
      </c>
      <c r="AS3907" s="116" t="s">
        <v>256</v>
      </c>
      <c r="AT3907" s="116" t="s">
        <v>268</v>
      </c>
      <c r="AV3907" s="116">
        <v>72.199421272520595</v>
      </c>
      <c r="AW3907" s="116">
        <v>0.255061074</v>
      </c>
    </row>
    <row r="3908" spans="1:49" x14ac:dyDescent="0.25">
      <c r="A3908" s="127">
        <v>170000</v>
      </c>
      <c r="B3908" s="127">
        <v>690000</v>
      </c>
      <c r="C3908" s="127">
        <v>690000</v>
      </c>
      <c r="D3908" s="116" t="s">
        <v>314</v>
      </c>
      <c r="E3908" s="116" t="s">
        <v>315</v>
      </c>
      <c r="F3908" s="116" t="s">
        <v>316</v>
      </c>
      <c r="G3908" s="116" t="s">
        <v>317</v>
      </c>
      <c r="H3908" s="116">
        <v>0.36</v>
      </c>
      <c r="I3908" s="116">
        <v>0.57999999999999996</v>
      </c>
      <c r="J3908" s="116" t="s">
        <v>323</v>
      </c>
      <c r="K3908" s="116">
        <v>3.071220444255E-2</v>
      </c>
      <c r="L3908" s="116">
        <v>3040.9060249118202</v>
      </c>
      <c r="M3908" s="116">
        <v>6.9677327822024804</v>
      </c>
      <c r="N3908" s="116">
        <v>0.71894043011515996</v>
      </c>
      <c r="O3908" s="116">
        <v>0.21399443370806001</v>
      </c>
      <c r="P3908" s="116">
        <v>2.2080245471709999E-2</v>
      </c>
      <c r="Q3908" s="116">
        <v>93.392927527674004</v>
      </c>
      <c r="R3908" s="116">
        <v>8140</v>
      </c>
      <c r="S3908" s="116" t="s">
        <v>353</v>
      </c>
      <c r="T3908" s="116">
        <v>8140</v>
      </c>
      <c r="U3908" s="116" t="s">
        <v>324</v>
      </c>
      <c r="V3908" s="116" t="s">
        <v>323</v>
      </c>
      <c r="Z3908" s="116">
        <v>0</v>
      </c>
      <c r="AA3908" s="116">
        <v>1</v>
      </c>
      <c r="AB3908" s="116">
        <v>0.21399443370806001</v>
      </c>
      <c r="AC3908" s="116">
        <v>2.2080245471709999E-2</v>
      </c>
      <c r="AD3908" s="116">
        <v>534.38713454507501</v>
      </c>
      <c r="AF3908" s="116">
        <v>-1</v>
      </c>
      <c r="AG3908" s="116">
        <v>-1</v>
      </c>
      <c r="AH3908" s="116">
        <v>-1</v>
      </c>
      <c r="AI3908" s="116">
        <v>-1</v>
      </c>
      <c r="AJ3908" s="116">
        <v>0</v>
      </c>
      <c r="AM3908" s="116" t="s">
        <v>319</v>
      </c>
      <c r="AN3908" s="116">
        <v>-1</v>
      </c>
      <c r="AQ3908" s="116">
        <v>783</v>
      </c>
      <c r="AR3908" s="116" t="s">
        <v>352</v>
      </c>
      <c r="AS3908" s="116" t="s">
        <v>256</v>
      </c>
      <c r="AT3908" s="116" t="s">
        <v>268</v>
      </c>
      <c r="AV3908" s="116">
        <v>47.746318935337897</v>
      </c>
      <c r="AW3908" s="116">
        <v>0.43340400210000002</v>
      </c>
    </row>
    <row r="3909" spans="1:49" x14ac:dyDescent="0.25">
      <c r="A3909" s="127">
        <v>170000</v>
      </c>
      <c r="B3909" s="127">
        <v>690000</v>
      </c>
      <c r="C3909" s="127">
        <v>690000</v>
      </c>
      <c r="D3909" s="116" t="s">
        <v>314</v>
      </c>
      <c r="E3909" s="116" t="s">
        <v>315</v>
      </c>
      <c r="F3909" s="116" t="s">
        <v>316</v>
      </c>
      <c r="G3909" s="116" t="s">
        <v>317</v>
      </c>
      <c r="H3909" s="116">
        <v>0.36</v>
      </c>
      <c r="I3909" s="116">
        <v>0.57999999999999996</v>
      </c>
      <c r="J3909" s="116" t="s">
        <v>330</v>
      </c>
      <c r="K3909" s="116">
        <v>6.230941537701E-2</v>
      </c>
      <c r="L3909" s="116">
        <v>3040.9060249118202</v>
      </c>
      <c r="M3909" s="116">
        <v>6.9677327822024804</v>
      </c>
      <c r="N3909" s="116">
        <v>0.71894043011515996</v>
      </c>
      <c r="O3909" s="116">
        <v>0.43415535616227002</v>
      </c>
      <c r="P3909" s="116">
        <v>4.4796757891369998E-2</v>
      </c>
      <c r="Q3909" s="116">
        <v>189.47707662868899</v>
      </c>
      <c r="R3909" s="116">
        <v>4110</v>
      </c>
      <c r="S3909" s="116" t="s">
        <v>331</v>
      </c>
      <c r="T3909" s="116">
        <v>4110</v>
      </c>
      <c r="U3909" s="116" t="s">
        <v>268</v>
      </c>
      <c r="V3909" s="116" t="s">
        <v>268</v>
      </c>
      <c r="Y3909" s="116" t="s">
        <v>330</v>
      </c>
      <c r="Z3909" s="116">
        <v>0</v>
      </c>
      <c r="AA3909" s="116">
        <v>1</v>
      </c>
      <c r="AB3909" s="116">
        <v>0.43415535616227002</v>
      </c>
      <c r="AC3909" s="116">
        <v>4.4796757891369998E-2</v>
      </c>
      <c r="AD3909" s="116">
        <v>1022.10148890984</v>
      </c>
      <c r="AF3909" s="116">
        <v>-1</v>
      </c>
      <c r="AG3909" s="116">
        <v>-1</v>
      </c>
      <c r="AH3909" s="116">
        <v>-1</v>
      </c>
      <c r="AI3909" s="116">
        <v>-1</v>
      </c>
      <c r="AJ3909" s="116">
        <v>0</v>
      </c>
      <c r="AM3909" s="116" t="s">
        <v>319</v>
      </c>
      <c r="AN3909" s="116">
        <v>-1</v>
      </c>
      <c r="AQ3909" s="116">
        <v>783</v>
      </c>
      <c r="AR3909" s="116" t="s">
        <v>352</v>
      </c>
      <c r="AS3909" s="116" t="s">
        <v>256</v>
      </c>
      <c r="AT3909" s="116" t="s">
        <v>268</v>
      </c>
      <c r="AV3909" s="116">
        <v>80.870007147706303</v>
      </c>
      <c r="AW3909" s="116">
        <v>0.82895497880000002</v>
      </c>
    </row>
    <row r="3910" spans="1:49" x14ac:dyDescent="0.25">
      <c r="A3910" s="127">
        <v>170000</v>
      </c>
      <c r="B3910" s="127">
        <v>690000</v>
      </c>
      <c r="C3910" s="127">
        <v>690000</v>
      </c>
      <c r="D3910" s="116" t="s">
        <v>314</v>
      </c>
      <c r="E3910" s="116" t="s">
        <v>315</v>
      </c>
      <c r="F3910" s="116" t="s">
        <v>316</v>
      </c>
      <c r="G3910" s="116" t="s">
        <v>317</v>
      </c>
      <c r="H3910" s="116">
        <v>0.36</v>
      </c>
      <c r="I3910" s="116">
        <v>0.57999999999999996</v>
      </c>
      <c r="J3910" s="116" t="s">
        <v>323</v>
      </c>
      <c r="K3910" s="116">
        <v>8.1242092933200005E-3</v>
      </c>
      <c r="L3910" s="116">
        <v>3040.9060249118202</v>
      </c>
      <c r="M3910" s="116">
        <v>6.9677327822024804</v>
      </c>
      <c r="N3910" s="116">
        <v>0.71894043011515996</v>
      </c>
      <c r="O3910" s="116">
        <v>5.6607319422580002E-2</v>
      </c>
      <c r="P3910" s="116">
        <v>5.8408225236900001E-3</v>
      </c>
      <c r="Q3910" s="116">
        <v>24.704956987722699</v>
      </c>
      <c r="R3910" s="116">
        <v>4110</v>
      </c>
      <c r="S3910" s="116" t="s">
        <v>331</v>
      </c>
      <c r="T3910" s="116">
        <v>4110</v>
      </c>
      <c r="U3910" s="116" t="s">
        <v>324</v>
      </c>
      <c r="V3910" s="116" t="s">
        <v>323</v>
      </c>
      <c r="Y3910" s="116" t="s">
        <v>330</v>
      </c>
      <c r="Z3910" s="116">
        <v>0</v>
      </c>
      <c r="AA3910" s="116">
        <v>1</v>
      </c>
      <c r="AB3910" s="116">
        <v>5.6607319422580002E-2</v>
      </c>
      <c r="AC3910" s="116">
        <v>5.8408225236900001E-3</v>
      </c>
      <c r="AD3910" s="116">
        <v>52.536297684936699</v>
      </c>
      <c r="AF3910" s="116">
        <v>-1</v>
      </c>
      <c r="AG3910" s="116">
        <v>-1</v>
      </c>
      <c r="AH3910" s="116">
        <v>-1</v>
      </c>
      <c r="AI3910" s="116">
        <v>-1</v>
      </c>
      <c r="AJ3910" s="116">
        <v>0</v>
      </c>
      <c r="AM3910" s="116" t="s">
        <v>319</v>
      </c>
      <c r="AN3910" s="116">
        <v>-1</v>
      </c>
      <c r="AQ3910" s="116">
        <v>783</v>
      </c>
      <c r="AR3910" s="116" t="s">
        <v>352</v>
      </c>
      <c r="AS3910" s="116" t="s">
        <v>256</v>
      </c>
      <c r="AT3910" s="116" t="s">
        <v>268</v>
      </c>
      <c r="AV3910" s="116">
        <v>26.5269393586502</v>
      </c>
      <c r="AW3910" s="116">
        <v>4.2608513899999999E-2</v>
      </c>
    </row>
    <row r="3911" spans="1:49" x14ac:dyDescent="0.25">
      <c r="A3911" s="127">
        <v>170000</v>
      </c>
      <c r="B3911" s="127">
        <v>690000</v>
      </c>
      <c r="C3911" s="127">
        <v>690000</v>
      </c>
      <c r="D3911" s="116" t="s">
        <v>314</v>
      </c>
      <c r="E3911" s="116" t="s">
        <v>315</v>
      </c>
      <c r="F3911" s="116" t="s">
        <v>316</v>
      </c>
      <c r="G3911" s="116" t="s">
        <v>317</v>
      </c>
      <c r="H3911" s="116">
        <v>0.36</v>
      </c>
      <c r="I3911" s="116">
        <v>0.57999999999999996</v>
      </c>
      <c r="J3911" s="116" t="s">
        <v>268</v>
      </c>
      <c r="K3911" s="116">
        <v>6.9767555104139997E-2</v>
      </c>
      <c r="L3911" s="116">
        <v>3930.1947021873002</v>
      </c>
      <c r="M3911" s="116">
        <v>10.726545466660401</v>
      </c>
      <c r="N3911" s="116">
        <v>1.84026183751467</v>
      </c>
      <c r="O3911" s="116">
        <v>0.74836485192228996</v>
      </c>
      <c r="P3911" s="116">
        <v>0.12839056915485</v>
      </c>
      <c r="Q3911" s="116">
        <v>274.200075454851</v>
      </c>
      <c r="R3911" s="116">
        <v>1210</v>
      </c>
      <c r="S3911" s="116" t="s">
        <v>318</v>
      </c>
      <c r="T3911" s="116">
        <v>1210</v>
      </c>
      <c r="U3911" s="116" t="s">
        <v>268</v>
      </c>
      <c r="V3911" s="116" t="s">
        <v>268</v>
      </c>
      <c r="Z3911" s="116">
        <v>0</v>
      </c>
      <c r="AA3911" s="116">
        <v>1</v>
      </c>
      <c r="AB3911" s="116">
        <v>0.74836485192228996</v>
      </c>
      <c r="AC3911" s="116">
        <v>0.12839056915485</v>
      </c>
      <c r="AD3911" s="116">
        <v>274.200075454851</v>
      </c>
      <c r="AF3911" s="116">
        <v>-1</v>
      </c>
      <c r="AG3911" s="116">
        <v>-1</v>
      </c>
      <c r="AH3911" s="116">
        <v>-1</v>
      </c>
      <c r="AI3911" s="116">
        <v>-1</v>
      </c>
      <c r="AJ3911" s="116">
        <v>0</v>
      </c>
      <c r="AM3911" s="116" t="s">
        <v>319</v>
      </c>
      <c r="AN3911" s="116">
        <v>-1</v>
      </c>
      <c r="AQ3911" s="116">
        <v>783</v>
      </c>
      <c r="AR3911" s="116" t="s">
        <v>352</v>
      </c>
      <c r="AS3911" s="116" t="s">
        <v>256</v>
      </c>
      <c r="AT3911" s="116" t="s">
        <v>268</v>
      </c>
      <c r="AV3911" s="116">
        <v>196.401108434853</v>
      </c>
      <c r="AW3911" s="116">
        <v>0.2223844894</v>
      </c>
    </row>
    <row r="3912" spans="1:49" x14ac:dyDescent="0.25">
      <c r="A3912" s="127">
        <v>170000</v>
      </c>
      <c r="B3912" s="127">
        <v>690000</v>
      </c>
      <c r="C3912" s="127">
        <v>690000</v>
      </c>
      <c r="D3912" s="116" t="s">
        <v>314</v>
      </c>
      <c r="E3912" s="116" t="s">
        <v>315</v>
      </c>
      <c r="F3912" s="116" t="s">
        <v>316</v>
      </c>
      <c r="G3912" s="116" t="s">
        <v>317</v>
      </c>
      <c r="H3912" s="116">
        <v>0.36</v>
      </c>
      <c r="I3912" s="116">
        <v>0.57999999999999996</v>
      </c>
      <c r="J3912" s="116" t="s">
        <v>268</v>
      </c>
      <c r="K3912" s="116">
        <v>1.9712727642300001E-2</v>
      </c>
      <c r="L3912" s="116">
        <v>3930.1947021873002</v>
      </c>
      <c r="M3912" s="116">
        <v>10.726545466660401</v>
      </c>
      <c r="N3912" s="116">
        <v>1.84026183751467</v>
      </c>
      <c r="O3912" s="116">
        <v>0.21144946932707001</v>
      </c>
      <c r="P3912" s="116">
        <v>3.6276580393449998E-2</v>
      </c>
      <c r="Q3912" s="116">
        <v>77.474857745448304</v>
      </c>
      <c r="R3912" s="116">
        <v>1310</v>
      </c>
      <c r="S3912" s="116" t="s">
        <v>318</v>
      </c>
      <c r="T3912" s="116">
        <v>1310</v>
      </c>
      <c r="U3912" s="116" t="s">
        <v>268</v>
      </c>
      <c r="V3912" s="116" t="s">
        <v>268</v>
      </c>
      <c r="Z3912" s="116">
        <v>0</v>
      </c>
      <c r="AA3912" s="116">
        <v>1</v>
      </c>
      <c r="AB3912" s="116">
        <v>0.21144946932707001</v>
      </c>
      <c r="AC3912" s="116">
        <v>3.6276580393449998E-2</v>
      </c>
      <c r="AD3912" s="116">
        <v>77.474857745448304</v>
      </c>
      <c r="AF3912" s="116">
        <v>-1</v>
      </c>
      <c r="AG3912" s="116">
        <v>-1</v>
      </c>
      <c r="AH3912" s="116">
        <v>-1</v>
      </c>
      <c r="AI3912" s="116">
        <v>-1</v>
      </c>
      <c r="AJ3912" s="116">
        <v>0</v>
      </c>
      <c r="AM3912" s="116" t="s">
        <v>319</v>
      </c>
      <c r="AN3912" s="116">
        <v>-1</v>
      </c>
      <c r="AQ3912" s="116">
        <v>783</v>
      </c>
      <c r="AR3912" s="116" t="s">
        <v>352</v>
      </c>
      <c r="AS3912" s="116" t="s">
        <v>256</v>
      </c>
      <c r="AT3912" s="116" t="s">
        <v>268</v>
      </c>
      <c r="AV3912" s="116">
        <v>62.200039082134502</v>
      </c>
      <c r="AW3912" s="116">
        <v>6.2834434499999994E-2</v>
      </c>
    </row>
    <row r="3913" spans="1:49" x14ac:dyDescent="0.25">
      <c r="A3913" s="127">
        <v>170000</v>
      </c>
      <c r="B3913" s="127">
        <v>690000</v>
      </c>
      <c r="C3913" s="127">
        <v>690000</v>
      </c>
      <c r="D3913" s="116" t="s">
        <v>314</v>
      </c>
      <c r="E3913" s="116" t="s">
        <v>315</v>
      </c>
      <c r="F3913" s="116" t="s">
        <v>316</v>
      </c>
      <c r="G3913" s="116" t="s">
        <v>317</v>
      </c>
      <c r="H3913" s="116">
        <v>0.36</v>
      </c>
      <c r="I3913" s="116">
        <v>0.57999999999999996</v>
      </c>
      <c r="J3913" s="116" t="s">
        <v>268</v>
      </c>
      <c r="K3913" s="116">
        <v>1.083709179289E-2</v>
      </c>
      <c r="L3913" s="116">
        <v>3930.1947021873002</v>
      </c>
      <c r="M3913" s="116">
        <v>10.726545466660401</v>
      </c>
      <c r="N3913" s="116">
        <v>1.84026183751467</v>
      </c>
      <c r="O3913" s="116">
        <v>0.11624455784289001</v>
      </c>
      <c r="P3913" s="116">
        <v>1.9943086456109999E-2</v>
      </c>
      <c r="Q3913" s="116">
        <v>42.591880751565199</v>
      </c>
      <c r="R3913" s="116">
        <v>1310</v>
      </c>
      <c r="S3913" s="116" t="s">
        <v>318</v>
      </c>
      <c r="T3913" s="116">
        <v>1310</v>
      </c>
      <c r="U3913" s="116" t="s">
        <v>268</v>
      </c>
      <c r="V3913" s="116" t="s">
        <v>268</v>
      </c>
      <c r="Z3913" s="116">
        <v>0</v>
      </c>
      <c r="AA3913" s="116">
        <v>1</v>
      </c>
      <c r="AB3913" s="116">
        <v>0.11624455784289001</v>
      </c>
      <c r="AC3913" s="116">
        <v>1.9943086456109999E-2</v>
      </c>
      <c r="AD3913" s="116">
        <v>42.5918807515663</v>
      </c>
      <c r="AF3913" s="116">
        <v>-1</v>
      </c>
      <c r="AG3913" s="116">
        <v>-1</v>
      </c>
      <c r="AH3913" s="116">
        <v>-1</v>
      </c>
      <c r="AI3913" s="116">
        <v>-1</v>
      </c>
      <c r="AJ3913" s="116">
        <v>0</v>
      </c>
      <c r="AM3913" s="116" t="s">
        <v>319</v>
      </c>
      <c r="AN3913" s="116">
        <v>-1</v>
      </c>
      <c r="AQ3913" s="116">
        <v>783</v>
      </c>
      <c r="AR3913" s="116" t="s">
        <v>352</v>
      </c>
      <c r="AS3913" s="116" t="s">
        <v>256</v>
      </c>
      <c r="AT3913" s="116" t="s">
        <v>268</v>
      </c>
      <c r="AV3913" s="116">
        <v>47.5054264616737</v>
      </c>
      <c r="AW3913" s="116">
        <v>3.4543293400000001E-2</v>
      </c>
    </row>
    <row r="3914" spans="1:49" x14ac:dyDescent="0.25">
      <c r="A3914" s="127">
        <v>170000</v>
      </c>
      <c r="B3914" s="127">
        <v>690000</v>
      </c>
      <c r="C3914" s="127">
        <v>690000</v>
      </c>
      <c r="D3914" s="116" t="s">
        <v>314</v>
      </c>
      <c r="E3914" s="116" t="s">
        <v>315</v>
      </c>
      <c r="F3914" s="116" t="s">
        <v>316</v>
      </c>
      <c r="G3914" s="116" t="s">
        <v>317</v>
      </c>
      <c r="H3914" s="116">
        <v>0.36</v>
      </c>
      <c r="I3914" s="116">
        <v>0.57999999999999996</v>
      </c>
      <c r="J3914" s="116" t="s">
        <v>268</v>
      </c>
      <c r="K3914" s="116">
        <v>0.27206008512383001</v>
      </c>
      <c r="L3914" s="116">
        <v>3930.1947021873002</v>
      </c>
      <c r="M3914" s="116">
        <v>10.726545466660401</v>
      </c>
      <c r="N3914" s="116">
        <v>1.84026183751467</v>
      </c>
      <c r="O3914" s="116">
        <v>2.9182648727443499</v>
      </c>
      <c r="P3914" s="116">
        <v>0.50066179216439</v>
      </c>
      <c r="Q3914" s="116">
        <v>1069.2491052303301</v>
      </c>
      <c r="R3914" s="116">
        <v>1310</v>
      </c>
      <c r="S3914" s="116" t="s">
        <v>318</v>
      </c>
      <c r="T3914" s="116">
        <v>1310</v>
      </c>
      <c r="U3914" s="116" t="s">
        <v>268</v>
      </c>
      <c r="V3914" s="116" t="s">
        <v>268</v>
      </c>
      <c r="Z3914" s="116">
        <v>0</v>
      </c>
      <c r="AA3914" s="116">
        <v>1</v>
      </c>
      <c r="AB3914" s="116">
        <v>2.9182648727443499</v>
      </c>
      <c r="AC3914" s="116">
        <v>0.50066179216439</v>
      </c>
      <c r="AD3914" s="116">
        <v>1069.2491052303301</v>
      </c>
      <c r="AF3914" s="116">
        <v>-1</v>
      </c>
      <c r="AG3914" s="116">
        <v>-1</v>
      </c>
      <c r="AH3914" s="116">
        <v>-1</v>
      </c>
      <c r="AI3914" s="116">
        <v>-1</v>
      </c>
      <c r="AJ3914" s="116">
        <v>0</v>
      </c>
      <c r="AM3914" s="116" t="s">
        <v>319</v>
      </c>
      <c r="AN3914" s="116">
        <v>-1</v>
      </c>
      <c r="AQ3914" s="116">
        <v>783</v>
      </c>
      <c r="AR3914" s="116" t="s">
        <v>352</v>
      </c>
      <c r="AS3914" s="116" t="s">
        <v>256</v>
      </c>
      <c r="AT3914" s="116" t="s">
        <v>268</v>
      </c>
      <c r="AV3914" s="116">
        <v>134.13568601802399</v>
      </c>
      <c r="AW3914" s="116">
        <v>0.86719311050000003</v>
      </c>
    </row>
    <row r="3915" spans="1:49" x14ac:dyDescent="0.25">
      <c r="A3915" s="127">
        <v>170000</v>
      </c>
      <c r="B3915" s="127">
        <v>690000</v>
      </c>
      <c r="C3915" s="127">
        <v>690000</v>
      </c>
      <c r="D3915" s="116" t="s">
        <v>314</v>
      </c>
      <c r="E3915" s="116" t="s">
        <v>315</v>
      </c>
      <c r="F3915" s="116" t="s">
        <v>316</v>
      </c>
      <c r="G3915" s="116" t="s">
        <v>317</v>
      </c>
      <c r="H3915" s="116">
        <v>0.36</v>
      </c>
      <c r="I3915" s="116">
        <v>0.57999999999999996</v>
      </c>
      <c r="J3915" s="116" t="s">
        <v>268</v>
      </c>
      <c r="K3915" s="116">
        <v>0.20297891842386001</v>
      </c>
      <c r="L3915" s="116">
        <v>3934.6539064865801</v>
      </c>
      <c r="M3915" s="116">
        <v>10.779876573936599</v>
      </c>
      <c r="N3915" s="116">
        <v>1.9273473132957499</v>
      </c>
      <c r="O3915" s="116">
        <v>2.1880876877204201</v>
      </c>
      <c r="P3915" s="116">
        <v>0.39121087307990998</v>
      </c>
      <c r="Q3915" s="116">
        <v>798.65179431088598</v>
      </c>
      <c r="R3915" s="116">
        <v>1210</v>
      </c>
      <c r="S3915" s="116" t="s">
        <v>318</v>
      </c>
      <c r="T3915" s="116">
        <v>1210</v>
      </c>
      <c r="U3915" s="116" t="s">
        <v>268</v>
      </c>
      <c r="V3915" s="116" t="s">
        <v>268</v>
      </c>
      <c r="Z3915" s="116">
        <v>0</v>
      </c>
      <c r="AA3915" s="116">
        <v>1</v>
      </c>
      <c r="AB3915" s="116">
        <v>2.1880876877204201</v>
      </c>
      <c r="AC3915" s="116">
        <v>0.39121087307990998</v>
      </c>
      <c r="AD3915" s="116">
        <v>798.65179431088598</v>
      </c>
      <c r="AF3915" s="116">
        <v>-1</v>
      </c>
      <c r="AG3915" s="116">
        <v>-1</v>
      </c>
      <c r="AH3915" s="116">
        <v>-1</v>
      </c>
      <c r="AI3915" s="116">
        <v>-1</v>
      </c>
      <c r="AJ3915" s="116">
        <v>0</v>
      </c>
      <c r="AM3915" s="116" t="s">
        <v>319</v>
      </c>
      <c r="AN3915" s="116">
        <v>-1</v>
      </c>
      <c r="AQ3915" s="116">
        <v>783</v>
      </c>
      <c r="AR3915" s="116" t="s">
        <v>352</v>
      </c>
      <c r="AS3915" s="116" t="s">
        <v>256</v>
      </c>
      <c r="AT3915" s="116" t="s">
        <v>268</v>
      </c>
      <c r="AV3915" s="116">
        <v>132.881103777806</v>
      </c>
      <c r="AW3915" s="116">
        <v>0.64773057119999999</v>
      </c>
    </row>
    <row r="3916" spans="1:49" x14ac:dyDescent="0.25">
      <c r="A3916" s="127">
        <v>170000</v>
      </c>
      <c r="B3916" s="127">
        <v>690000</v>
      </c>
      <c r="C3916" s="127">
        <v>690000</v>
      </c>
      <c r="D3916" s="116" t="s">
        <v>314</v>
      </c>
      <c r="E3916" s="116" t="s">
        <v>315</v>
      </c>
      <c r="F3916" s="116" t="s">
        <v>316</v>
      </c>
      <c r="G3916" s="116" t="s">
        <v>317</v>
      </c>
      <c r="H3916" s="116">
        <v>0.36</v>
      </c>
      <c r="I3916" s="116">
        <v>0.57999999999999996</v>
      </c>
      <c r="J3916" s="116" t="s">
        <v>268</v>
      </c>
      <c r="K3916" s="116">
        <v>0.11491840439745001</v>
      </c>
      <c r="L3916" s="116">
        <v>3934.6539064865801</v>
      </c>
      <c r="M3916" s="116">
        <v>10.779876573936599</v>
      </c>
      <c r="N3916" s="116">
        <v>1.9273473132957499</v>
      </c>
      <c r="O3916" s="116">
        <v>1.2388062154783299</v>
      </c>
      <c r="P3916" s="116">
        <v>0.22148767796367</v>
      </c>
      <c r="Q3916" s="116">
        <v>452.16414878966299</v>
      </c>
      <c r="R3916" s="116">
        <v>1310</v>
      </c>
      <c r="S3916" s="116" t="s">
        <v>318</v>
      </c>
      <c r="T3916" s="116">
        <v>1310</v>
      </c>
      <c r="U3916" s="116" t="s">
        <v>268</v>
      </c>
      <c r="V3916" s="116" t="s">
        <v>268</v>
      </c>
      <c r="Z3916" s="116">
        <v>0</v>
      </c>
      <c r="AA3916" s="116">
        <v>1</v>
      </c>
      <c r="AB3916" s="116">
        <v>1.2388062154783299</v>
      </c>
      <c r="AC3916" s="116">
        <v>0.22148767796367</v>
      </c>
      <c r="AD3916" s="116">
        <v>452.16414878966299</v>
      </c>
      <c r="AF3916" s="116">
        <v>-1</v>
      </c>
      <c r="AG3916" s="116">
        <v>-1</v>
      </c>
      <c r="AH3916" s="116">
        <v>-1</v>
      </c>
      <c r="AI3916" s="116">
        <v>-1</v>
      </c>
      <c r="AJ3916" s="116">
        <v>0</v>
      </c>
      <c r="AM3916" s="116" t="s">
        <v>319</v>
      </c>
      <c r="AN3916" s="116">
        <v>-1</v>
      </c>
      <c r="AQ3916" s="116">
        <v>783</v>
      </c>
      <c r="AR3916" s="116" t="s">
        <v>352</v>
      </c>
      <c r="AS3916" s="116" t="s">
        <v>256</v>
      </c>
      <c r="AT3916" s="116" t="s">
        <v>268</v>
      </c>
      <c r="AV3916" s="116">
        <v>97.4762252938893</v>
      </c>
      <c r="AW3916" s="116">
        <v>0.36671869330000001</v>
      </c>
    </row>
    <row r="3917" spans="1:49" x14ac:dyDescent="0.25">
      <c r="A3917" s="127">
        <v>170000</v>
      </c>
      <c r="B3917" s="127">
        <v>690000</v>
      </c>
      <c r="C3917" s="127">
        <v>690000</v>
      </c>
      <c r="D3917" s="116" t="s">
        <v>314</v>
      </c>
      <c r="E3917" s="116" t="s">
        <v>315</v>
      </c>
      <c r="F3917" s="116" t="s">
        <v>316</v>
      </c>
      <c r="G3917" s="116" t="s">
        <v>317</v>
      </c>
      <c r="H3917" s="116">
        <v>0.36</v>
      </c>
      <c r="I3917" s="116">
        <v>0.57999999999999996</v>
      </c>
      <c r="J3917" s="116" t="s">
        <v>268</v>
      </c>
      <c r="K3917" s="116">
        <v>0.17389970704991001</v>
      </c>
      <c r="L3917" s="116">
        <v>3934.6539064865801</v>
      </c>
      <c r="M3917" s="116">
        <v>10.779876573936599</v>
      </c>
      <c r="N3917" s="116">
        <v>1.9273473132957499</v>
      </c>
      <c r="O3917" s="116">
        <v>1.8746173782417901</v>
      </c>
      <c r="P3917" s="116">
        <v>0.33516513316556001</v>
      </c>
      <c r="Q3917" s="116">
        <v>684.23516168081301</v>
      </c>
      <c r="R3917" s="116">
        <v>1310</v>
      </c>
      <c r="S3917" s="116" t="s">
        <v>318</v>
      </c>
      <c r="T3917" s="116">
        <v>1310</v>
      </c>
      <c r="U3917" s="116" t="s">
        <v>268</v>
      </c>
      <c r="V3917" s="116" t="s">
        <v>268</v>
      </c>
      <c r="Z3917" s="116">
        <v>0</v>
      </c>
      <c r="AA3917" s="116">
        <v>1</v>
      </c>
      <c r="AB3917" s="116">
        <v>1.8746173782417901</v>
      </c>
      <c r="AC3917" s="116">
        <v>0.33516513316556001</v>
      </c>
      <c r="AD3917" s="116">
        <v>684.23516168081301</v>
      </c>
      <c r="AF3917" s="116">
        <v>-1</v>
      </c>
      <c r="AG3917" s="116">
        <v>-1</v>
      </c>
      <c r="AH3917" s="116">
        <v>-1</v>
      </c>
      <c r="AI3917" s="116">
        <v>-1</v>
      </c>
      <c r="AJ3917" s="116">
        <v>0</v>
      </c>
      <c r="AM3917" s="116" t="s">
        <v>319</v>
      </c>
      <c r="AN3917" s="116">
        <v>-1</v>
      </c>
      <c r="AQ3917" s="116">
        <v>783</v>
      </c>
      <c r="AR3917" s="116" t="s">
        <v>352</v>
      </c>
      <c r="AS3917" s="116" t="s">
        <v>256</v>
      </c>
      <c r="AT3917" s="116" t="s">
        <v>268</v>
      </c>
      <c r="AV3917" s="116">
        <v>109.582467238604</v>
      </c>
      <c r="AW3917" s="116">
        <v>0.55493524869999999</v>
      </c>
    </row>
    <row r="3918" spans="1:49" x14ac:dyDescent="0.25">
      <c r="A3918" s="127">
        <v>170000</v>
      </c>
      <c r="B3918" s="127">
        <v>690000</v>
      </c>
      <c r="C3918" s="127">
        <v>690000</v>
      </c>
      <c r="D3918" s="116" t="s">
        <v>314</v>
      </c>
      <c r="E3918" s="116" t="s">
        <v>315</v>
      </c>
      <c r="F3918" s="116" t="s">
        <v>316</v>
      </c>
      <c r="G3918" s="116" t="s">
        <v>317</v>
      </c>
      <c r="H3918" s="116">
        <v>0.36</v>
      </c>
      <c r="I3918" s="116">
        <v>0.57999999999999996</v>
      </c>
      <c r="J3918" s="116" t="s">
        <v>268</v>
      </c>
      <c r="K3918" s="116">
        <v>4.7903536304990002E-2</v>
      </c>
      <c r="L3918" s="116">
        <v>3934.6539064865801</v>
      </c>
      <c r="M3918" s="116">
        <v>10.779876573936599</v>
      </c>
      <c r="N3918" s="116">
        <v>1.9273473132957499</v>
      </c>
      <c r="O3918" s="116">
        <v>0.51639420882298004</v>
      </c>
      <c r="P3918" s="116">
        <v>9.2326751994800005E-2</v>
      </c>
      <c r="Q3918" s="116">
        <v>188.483836256986</v>
      </c>
      <c r="R3918" s="116">
        <v>1310</v>
      </c>
      <c r="S3918" s="116" t="s">
        <v>318</v>
      </c>
      <c r="T3918" s="116">
        <v>1310</v>
      </c>
      <c r="U3918" s="116" t="s">
        <v>268</v>
      </c>
      <c r="V3918" s="116" t="s">
        <v>268</v>
      </c>
      <c r="Z3918" s="116">
        <v>0</v>
      </c>
      <c r="AA3918" s="116">
        <v>1</v>
      </c>
      <c r="AB3918" s="116">
        <v>0.51639420882298004</v>
      </c>
      <c r="AC3918" s="116">
        <v>9.2326751994800005E-2</v>
      </c>
      <c r="AD3918" s="116">
        <v>188.48383625698401</v>
      </c>
      <c r="AF3918" s="116">
        <v>-1</v>
      </c>
      <c r="AG3918" s="116">
        <v>-1</v>
      </c>
      <c r="AH3918" s="116">
        <v>-1</v>
      </c>
      <c r="AI3918" s="116">
        <v>-1</v>
      </c>
      <c r="AJ3918" s="116">
        <v>0</v>
      </c>
      <c r="AM3918" s="116" t="s">
        <v>319</v>
      </c>
      <c r="AN3918" s="116">
        <v>-1</v>
      </c>
      <c r="AQ3918" s="116">
        <v>783</v>
      </c>
      <c r="AR3918" s="116" t="s">
        <v>352</v>
      </c>
      <c r="AS3918" s="116" t="s">
        <v>256</v>
      </c>
      <c r="AT3918" s="116" t="s">
        <v>268</v>
      </c>
      <c r="AV3918" s="116">
        <v>55.714509080288103</v>
      </c>
      <c r="AW3918" s="116">
        <v>0.15286604719999999</v>
      </c>
    </row>
    <row r="3919" spans="1:49" x14ac:dyDescent="0.25">
      <c r="A3919" s="127">
        <v>170000</v>
      </c>
      <c r="B3919" s="127">
        <v>690000</v>
      </c>
      <c r="C3919" s="127">
        <v>690000</v>
      </c>
      <c r="D3919" s="116" t="s">
        <v>314</v>
      </c>
      <c r="E3919" s="116" t="s">
        <v>315</v>
      </c>
      <c r="F3919" s="116" t="s">
        <v>316</v>
      </c>
      <c r="G3919" s="116" t="s">
        <v>317</v>
      </c>
      <c r="H3919" s="116">
        <v>0.36</v>
      </c>
      <c r="I3919" s="116">
        <v>0.57999999999999996</v>
      </c>
      <c r="J3919" s="116" t="s">
        <v>268</v>
      </c>
      <c r="K3919" s="116">
        <v>7.8062887353590002E-2</v>
      </c>
      <c r="L3919" s="116">
        <v>3934.6539064865801</v>
      </c>
      <c r="M3919" s="116">
        <v>10.779876573936599</v>
      </c>
      <c r="N3919" s="116">
        <v>1.9273473132957499</v>
      </c>
      <c r="O3919" s="116">
        <v>0.84150829067690003</v>
      </c>
      <c r="P3919" s="116">
        <v>0.15045429620906001</v>
      </c>
      <c r="Q3919" s="116">
        <v>307.15044467745599</v>
      </c>
      <c r="R3919" s="116">
        <v>1310</v>
      </c>
      <c r="S3919" s="116" t="s">
        <v>318</v>
      </c>
      <c r="T3919" s="116">
        <v>1310</v>
      </c>
      <c r="U3919" s="116" t="s">
        <v>268</v>
      </c>
      <c r="V3919" s="116" t="s">
        <v>268</v>
      </c>
      <c r="Z3919" s="116">
        <v>0</v>
      </c>
      <c r="AA3919" s="116">
        <v>1</v>
      </c>
      <c r="AB3919" s="116">
        <v>0.84150829067690003</v>
      </c>
      <c r="AC3919" s="116">
        <v>0.15045429620906001</v>
      </c>
      <c r="AD3919" s="116">
        <v>307.15044467745599</v>
      </c>
      <c r="AF3919" s="116">
        <v>-1</v>
      </c>
      <c r="AG3919" s="116">
        <v>-1</v>
      </c>
      <c r="AH3919" s="116">
        <v>-1</v>
      </c>
      <c r="AI3919" s="116">
        <v>-1</v>
      </c>
      <c r="AJ3919" s="116">
        <v>0</v>
      </c>
      <c r="AM3919" s="116" t="s">
        <v>319</v>
      </c>
      <c r="AN3919" s="116">
        <v>-1</v>
      </c>
      <c r="AQ3919" s="116">
        <v>783</v>
      </c>
      <c r="AR3919" s="116" t="s">
        <v>352</v>
      </c>
      <c r="AS3919" s="116" t="s">
        <v>256</v>
      </c>
      <c r="AT3919" s="116" t="s">
        <v>268</v>
      </c>
      <c r="AV3919" s="116">
        <v>71.606535420738794</v>
      </c>
      <c r="AW3919" s="116">
        <v>0.24910822760000001</v>
      </c>
    </row>
    <row r="3920" spans="1:49" x14ac:dyDescent="0.25">
      <c r="A3920" s="127">
        <v>170000</v>
      </c>
      <c r="B3920" s="127">
        <v>700000</v>
      </c>
      <c r="C3920" s="127">
        <v>700000</v>
      </c>
      <c r="D3920" s="116" t="s">
        <v>314</v>
      </c>
      <c r="E3920" s="116" t="s">
        <v>315</v>
      </c>
      <c r="F3920" s="116" t="s">
        <v>316</v>
      </c>
      <c r="G3920" s="116" t="s">
        <v>317</v>
      </c>
      <c r="H3920" s="116">
        <v>0.36</v>
      </c>
      <c r="I3920" s="116">
        <v>0.57999999999999996</v>
      </c>
      <c r="J3920" s="116" t="s">
        <v>268</v>
      </c>
      <c r="K3920" s="116">
        <v>0.36616759523423997</v>
      </c>
      <c r="L3920" s="116">
        <v>3884.8662865044398</v>
      </c>
      <c r="M3920" s="116">
        <v>11.2254846437457</v>
      </c>
      <c r="N3920" s="116">
        <v>1.94598686330485</v>
      </c>
      <c r="O3920" s="116">
        <v>4.1104087173392996</v>
      </c>
      <c r="P3920" s="116">
        <v>0.71255733009375999</v>
      </c>
      <c r="Q3920" s="116">
        <v>1422.5121459359</v>
      </c>
      <c r="R3920" s="116">
        <v>1210</v>
      </c>
      <c r="S3920" s="116" t="s">
        <v>318</v>
      </c>
      <c r="T3920" s="116">
        <v>1210</v>
      </c>
      <c r="U3920" s="116" t="s">
        <v>268</v>
      </c>
      <c r="V3920" s="116" t="s">
        <v>268</v>
      </c>
      <c r="Z3920" s="116">
        <v>0</v>
      </c>
      <c r="AA3920" s="116">
        <v>1</v>
      </c>
      <c r="AB3920" s="116">
        <v>4.1104087173392996</v>
      </c>
      <c r="AC3920" s="116">
        <v>0.71255733009375999</v>
      </c>
      <c r="AD3920" s="116">
        <v>1422.5121459359</v>
      </c>
      <c r="AF3920" s="116">
        <v>-1</v>
      </c>
      <c r="AG3920" s="116">
        <v>-1</v>
      </c>
      <c r="AH3920" s="116">
        <v>-1</v>
      </c>
      <c r="AI3920" s="116">
        <v>-1</v>
      </c>
      <c r="AJ3920" s="116">
        <v>0</v>
      </c>
      <c r="AM3920" s="116" t="s">
        <v>319</v>
      </c>
      <c r="AN3920" s="116">
        <v>-1</v>
      </c>
      <c r="AQ3920" s="116">
        <v>783</v>
      </c>
      <c r="AR3920" s="116" t="s">
        <v>352</v>
      </c>
      <c r="AS3920" s="116" t="s">
        <v>256</v>
      </c>
      <c r="AT3920" s="116" t="s">
        <v>268</v>
      </c>
      <c r="AV3920" s="116">
        <v>267.560293969741</v>
      </c>
      <c r="AW3920" s="116">
        <v>1.1537000372999999</v>
      </c>
    </row>
    <row r="3921" spans="1:49" x14ac:dyDescent="0.25">
      <c r="A3921" s="127">
        <v>170000</v>
      </c>
      <c r="B3921" s="127">
        <v>700000</v>
      </c>
      <c r="C3921" s="127">
        <v>700000</v>
      </c>
      <c r="D3921" s="116" t="s">
        <v>314</v>
      </c>
      <c r="E3921" s="116" t="s">
        <v>315</v>
      </c>
      <c r="F3921" s="116" t="s">
        <v>316</v>
      </c>
      <c r="G3921" s="116" t="s">
        <v>317</v>
      </c>
      <c r="H3921" s="116">
        <v>0.36</v>
      </c>
      <c r="I3921" s="116">
        <v>0.57999999999999996</v>
      </c>
      <c r="J3921" s="116" t="s">
        <v>268</v>
      </c>
      <c r="K3921" s="116">
        <v>0.25159585829559</v>
      </c>
      <c r="L3921" s="116">
        <v>3884.8662865044398</v>
      </c>
      <c r="M3921" s="116">
        <v>11.2254846437457</v>
      </c>
      <c r="N3921" s="116">
        <v>1.94598686330485</v>
      </c>
      <c r="O3921" s="116">
        <v>2.8242854437272</v>
      </c>
      <c r="P3921" s="116">
        <v>0.48960223510512002</v>
      </c>
      <c r="Q3921" s="116">
        <v>977.41626771668996</v>
      </c>
      <c r="R3921" s="116">
        <v>1310</v>
      </c>
      <c r="S3921" s="116" t="s">
        <v>318</v>
      </c>
      <c r="T3921" s="116">
        <v>1310</v>
      </c>
      <c r="U3921" s="116" t="s">
        <v>268</v>
      </c>
      <c r="V3921" s="116" t="s">
        <v>268</v>
      </c>
      <c r="Z3921" s="116">
        <v>0</v>
      </c>
      <c r="AA3921" s="116">
        <v>1</v>
      </c>
      <c r="AB3921" s="116">
        <v>2.8242854437272</v>
      </c>
      <c r="AC3921" s="116">
        <v>0.48960223510512002</v>
      </c>
      <c r="AD3921" s="116">
        <v>977.41626771668996</v>
      </c>
      <c r="AF3921" s="116">
        <v>-1</v>
      </c>
      <c r="AG3921" s="116">
        <v>-1</v>
      </c>
      <c r="AH3921" s="116">
        <v>-1</v>
      </c>
      <c r="AI3921" s="116">
        <v>-1</v>
      </c>
      <c r="AJ3921" s="116">
        <v>0</v>
      </c>
      <c r="AM3921" s="116" t="s">
        <v>319</v>
      </c>
      <c r="AN3921" s="116">
        <v>-1</v>
      </c>
      <c r="AQ3921" s="116">
        <v>783</v>
      </c>
      <c r="AR3921" s="116" t="s">
        <v>352</v>
      </c>
      <c r="AS3921" s="116" t="s">
        <v>256</v>
      </c>
      <c r="AT3921" s="116" t="s">
        <v>268</v>
      </c>
      <c r="AV3921" s="116">
        <v>127.870551769664</v>
      </c>
      <c r="AW3921" s="116">
        <v>0.79271392350000003</v>
      </c>
    </row>
    <row r="3922" spans="1:49" x14ac:dyDescent="0.25">
      <c r="A3922" s="127">
        <v>170000</v>
      </c>
      <c r="B3922" s="127">
        <v>700000</v>
      </c>
      <c r="C3922" s="127">
        <v>700000</v>
      </c>
      <c r="D3922" s="116" t="s">
        <v>314</v>
      </c>
      <c r="E3922" s="116" t="s">
        <v>315</v>
      </c>
      <c r="F3922" s="116" t="s">
        <v>316</v>
      </c>
      <c r="G3922" s="116" t="s">
        <v>317</v>
      </c>
      <c r="H3922" s="116">
        <v>0.36</v>
      </c>
      <c r="I3922" s="116">
        <v>0.57999999999999996</v>
      </c>
      <c r="J3922" s="116" t="s">
        <v>268</v>
      </c>
      <c r="K3922" s="116">
        <v>0.57346678706584997</v>
      </c>
      <c r="L3922" s="116">
        <v>3870.67340922737</v>
      </c>
      <c r="M3922" s="116">
        <v>10.6200278614777</v>
      </c>
      <c r="N3922" s="116">
        <v>1.63765242616064</v>
      </c>
      <c r="O3922" s="116">
        <v>6.0902332562714996</v>
      </c>
      <c r="P3922" s="116">
        <v>0.93913927516093998</v>
      </c>
      <c r="Q3922" s="116">
        <v>2219.70264377085</v>
      </c>
      <c r="R3922" s="116">
        <v>1210</v>
      </c>
      <c r="S3922" s="116" t="s">
        <v>318</v>
      </c>
      <c r="T3922" s="116">
        <v>1210</v>
      </c>
      <c r="U3922" s="116" t="s">
        <v>268</v>
      </c>
      <c r="V3922" s="116" t="s">
        <v>268</v>
      </c>
      <c r="Z3922" s="116">
        <v>0</v>
      </c>
      <c r="AA3922" s="116">
        <v>1</v>
      </c>
      <c r="AB3922" s="116">
        <v>6.0902332562714996</v>
      </c>
      <c r="AC3922" s="116">
        <v>0.93913927516093998</v>
      </c>
      <c r="AD3922" s="116">
        <v>2219.70264377085</v>
      </c>
      <c r="AF3922" s="116">
        <v>-1</v>
      </c>
      <c r="AG3922" s="116">
        <v>-1</v>
      </c>
      <c r="AH3922" s="116">
        <v>-1</v>
      </c>
      <c r="AI3922" s="116">
        <v>-1</v>
      </c>
      <c r="AJ3922" s="116">
        <v>0</v>
      </c>
      <c r="AM3922" s="116" t="s">
        <v>319</v>
      </c>
      <c r="AN3922" s="116">
        <v>-1</v>
      </c>
      <c r="AQ3922" s="116">
        <v>783</v>
      </c>
      <c r="AR3922" s="116" t="s">
        <v>352</v>
      </c>
      <c r="AS3922" s="116" t="s">
        <v>256</v>
      </c>
      <c r="AT3922" s="116" t="s">
        <v>268</v>
      </c>
      <c r="AV3922" s="116">
        <v>213.54395692587499</v>
      </c>
      <c r="AW3922" s="116">
        <v>1.8002454532000001</v>
      </c>
    </row>
    <row r="3923" spans="1:49" x14ac:dyDescent="0.25">
      <c r="A3923" s="127">
        <v>170000</v>
      </c>
      <c r="B3923" s="127">
        <v>700000</v>
      </c>
      <c r="C3923" s="127">
        <v>700000</v>
      </c>
      <c r="D3923" s="116" t="s">
        <v>314</v>
      </c>
      <c r="E3923" s="116" t="s">
        <v>315</v>
      </c>
      <c r="F3923" s="116" t="s">
        <v>316</v>
      </c>
      <c r="G3923" s="116" t="s">
        <v>317</v>
      </c>
      <c r="H3923" s="116">
        <v>0.36</v>
      </c>
      <c r="I3923" s="116">
        <v>0.57999999999999996</v>
      </c>
      <c r="J3923" s="116" t="s">
        <v>268</v>
      </c>
      <c r="K3923" s="116">
        <v>6.1057916943899997E-3</v>
      </c>
      <c r="L3923" s="116">
        <v>3870.67340922737</v>
      </c>
      <c r="M3923" s="116">
        <v>10.6200278614777</v>
      </c>
      <c r="N3923" s="116">
        <v>1.63765242616064</v>
      </c>
      <c r="O3923" s="116">
        <v>6.4843677910799993E-2</v>
      </c>
      <c r="P3923" s="116">
        <v>9.9991645819399993E-3</v>
      </c>
      <c r="Q3923" s="116">
        <v>23.633525553756701</v>
      </c>
      <c r="R3923" s="116">
        <v>1310</v>
      </c>
      <c r="S3923" s="116" t="s">
        <v>318</v>
      </c>
      <c r="T3923" s="116">
        <v>1310</v>
      </c>
      <c r="U3923" s="116" t="s">
        <v>268</v>
      </c>
      <c r="V3923" s="116" t="s">
        <v>268</v>
      </c>
      <c r="Z3923" s="116">
        <v>0</v>
      </c>
      <c r="AA3923" s="116">
        <v>1</v>
      </c>
      <c r="AB3923" s="116">
        <v>6.4843677910799993E-2</v>
      </c>
      <c r="AC3923" s="116">
        <v>9.9991645819399993E-3</v>
      </c>
      <c r="AD3923" s="116">
        <v>23.633525553757099</v>
      </c>
      <c r="AF3923" s="116">
        <v>-1</v>
      </c>
      <c r="AG3923" s="116">
        <v>-1</v>
      </c>
      <c r="AH3923" s="116">
        <v>-1</v>
      </c>
      <c r="AI3923" s="116">
        <v>-1</v>
      </c>
      <c r="AJ3923" s="116">
        <v>0</v>
      </c>
      <c r="AM3923" s="116" t="s">
        <v>319</v>
      </c>
      <c r="AN3923" s="116">
        <v>-1</v>
      </c>
      <c r="AQ3923" s="116">
        <v>783</v>
      </c>
      <c r="AR3923" s="116" t="s">
        <v>352</v>
      </c>
      <c r="AS3923" s="116" t="s">
        <v>256</v>
      </c>
      <c r="AT3923" s="116" t="s">
        <v>268</v>
      </c>
      <c r="AV3923" s="116">
        <v>20.235120466044801</v>
      </c>
      <c r="AW3923" s="116">
        <v>1.91674984E-2</v>
      </c>
    </row>
    <row r="3924" spans="1:49" x14ac:dyDescent="0.25">
      <c r="A3924" s="127">
        <v>170000</v>
      </c>
      <c r="B3924" s="127">
        <v>700000</v>
      </c>
      <c r="C3924" s="127">
        <v>700000</v>
      </c>
      <c r="D3924" s="116" t="s">
        <v>314</v>
      </c>
      <c r="E3924" s="116" t="s">
        <v>315</v>
      </c>
      <c r="F3924" s="116" t="s">
        <v>316</v>
      </c>
      <c r="G3924" s="116" t="s">
        <v>317</v>
      </c>
      <c r="H3924" s="116">
        <v>0.36</v>
      </c>
      <c r="I3924" s="116">
        <v>0.57999999999999996</v>
      </c>
      <c r="J3924" s="116" t="s">
        <v>268</v>
      </c>
      <c r="K3924" s="116">
        <v>3.8190874953690002E-2</v>
      </c>
      <c r="L3924" s="116">
        <v>3870.67340922737</v>
      </c>
      <c r="M3924" s="116">
        <v>10.6200278614777</v>
      </c>
      <c r="N3924" s="116">
        <v>1.63765242616064</v>
      </c>
      <c r="O3924" s="116">
        <v>0.40558815606246001</v>
      </c>
      <c r="P3924" s="116">
        <v>6.2543379025109994E-2</v>
      </c>
      <c r="Q3924" s="116">
        <v>147.82440415839801</v>
      </c>
      <c r="R3924" s="116">
        <v>1310</v>
      </c>
      <c r="S3924" s="116" t="s">
        <v>318</v>
      </c>
      <c r="T3924" s="116">
        <v>1310</v>
      </c>
      <c r="U3924" s="116" t="s">
        <v>268</v>
      </c>
      <c r="V3924" s="116" t="s">
        <v>268</v>
      </c>
      <c r="Z3924" s="116">
        <v>0</v>
      </c>
      <c r="AA3924" s="116">
        <v>1</v>
      </c>
      <c r="AB3924" s="116">
        <v>0.40558815606246001</v>
      </c>
      <c r="AC3924" s="116">
        <v>6.2543379025109994E-2</v>
      </c>
      <c r="AD3924" s="116">
        <v>147.82440415839699</v>
      </c>
      <c r="AF3924" s="116">
        <v>-1</v>
      </c>
      <c r="AG3924" s="116">
        <v>-1</v>
      </c>
      <c r="AH3924" s="116">
        <v>-1</v>
      </c>
      <c r="AI3924" s="116">
        <v>-1</v>
      </c>
      <c r="AJ3924" s="116">
        <v>0</v>
      </c>
      <c r="AM3924" s="116" t="s">
        <v>319</v>
      </c>
      <c r="AN3924" s="116">
        <v>-1</v>
      </c>
      <c r="AQ3924" s="116">
        <v>783</v>
      </c>
      <c r="AR3924" s="116" t="s">
        <v>352</v>
      </c>
      <c r="AS3924" s="116" t="s">
        <v>256</v>
      </c>
      <c r="AT3924" s="116" t="s">
        <v>268</v>
      </c>
      <c r="AV3924" s="116">
        <v>58.932823270276799</v>
      </c>
      <c r="AW3924" s="116">
        <v>0.1198900277</v>
      </c>
    </row>
    <row r="3925" spans="1:49" x14ac:dyDescent="0.25">
      <c r="A3925" s="127">
        <v>170000</v>
      </c>
      <c r="B3925" s="127">
        <v>700000</v>
      </c>
      <c r="C3925" s="127">
        <v>700000</v>
      </c>
      <c r="D3925" s="116" t="s">
        <v>314</v>
      </c>
      <c r="E3925" s="116" t="s">
        <v>315</v>
      </c>
      <c r="F3925" s="116" t="s">
        <v>316</v>
      </c>
      <c r="G3925" s="116" t="s">
        <v>317</v>
      </c>
      <c r="H3925" s="116">
        <v>0.36</v>
      </c>
      <c r="I3925" s="116">
        <v>0.57999999999999996</v>
      </c>
      <c r="J3925" s="116" t="s">
        <v>268</v>
      </c>
      <c r="K3925" s="116">
        <v>3.3557200574800002E-2</v>
      </c>
      <c r="L3925" s="116">
        <v>3925.96228064562</v>
      </c>
      <c r="M3925" s="116">
        <v>11.7440888650052</v>
      </c>
      <c r="N3925" s="116">
        <v>2.2977670658145399</v>
      </c>
      <c r="O3925" s="116">
        <v>0.39409874561133001</v>
      </c>
      <c r="P3925" s="116">
        <v>7.7106630301720006E-2</v>
      </c>
      <c r="Q3925" s="116">
        <v>131.744303700751</v>
      </c>
      <c r="R3925" s="116">
        <v>1210</v>
      </c>
      <c r="S3925" s="116" t="s">
        <v>318</v>
      </c>
      <c r="T3925" s="116">
        <v>1210</v>
      </c>
      <c r="U3925" s="116" t="s">
        <v>268</v>
      </c>
      <c r="V3925" s="116" t="s">
        <v>268</v>
      </c>
      <c r="Z3925" s="116">
        <v>0</v>
      </c>
      <c r="AA3925" s="116">
        <v>1</v>
      </c>
      <c r="AB3925" s="116">
        <v>0.39409874561133001</v>
      </c>
      <c r="AC3925" s="116">
        <v>7.7106630301720006E-2</v>
      </c>
      <c r="AD3925" s="116">
        <v>131.744303700752</v>
      </c>
      <c r="AF3925" s="116">
        <v>-1</v>
      </c>
      <c r="AG3925" s="116">
        <v>-1</v>
      </c>
      <c r="AH3925" s="116">
        <v>-1</v>
      </c>
      <c r="AI3925" s="116">
        <v>-1</v>
      </c>
      <c r="AJ3925" s="116">
        <v>0</v>
      </c>
      <c r="AM3925" s="116" t="s">
        <v>319</v>
      </c>
      <c r="AN3925" s="116">
        <v>-1</v>
      </c>
      <c r="AQ3925" s="116">
        <v>783</v>
      </c>
      <c r="AR3925" s="116" t="s">
        <v>352</v>
      </c>
      <c r="AS3925" s="116" t="s">
        <v>256</v>
      </c>
      <c r="AT3925" s="116" t="s">
        <v>268</v>
      </c>
      <c r="AV3925" s="116">
        <v>62.195243904762798</v>
      </c>
      <c r="AW3925" s="116">
        <v>0.1068485837</v>
      </c>
    </row>
    <row r="3926" spans="1:49" x14ac:dyDescent="0.25">
      <c r="A3926" s="127">
        <v>170000</v>
      </c>
      <c r="B3926" s="127">
        <v>700000</v>
      </c>
      <c r="C3926" s="127">
        <v>700000</v>
      </c>
      <c r="D3926" s="116" t="s">
        <v>314</v>
      </c>
      <c r="E3926" s="116" t="s">
        <v>315</v>
      </c>
      <c r="F3926" s="116" t="s">
        <v>316</v>
      </c>
      <c r="G3926" s="116" t="s">
        <v>317</v>
      </c>
      <c r="H3926" s="116">
        <v>0.36</v>
      </c>
      <c r="I3926" s="116">
        <v>0.57999999999999996</v>
      </c>
      <c r="J3926" s="116" t="s">
        <v>268</v>
      </c>
      <c r="K3926" s="116">
        <v>9.5528359312260003E-2</v>
      </c>
      <c r="L3926" s="116">
        <v>3925.96228064562</v>
      </c>
      <c r="M3926" s="116">
        <v>11.7440888650052</v>
      </c>
      <c r="N3926" s="116">
        <v>2.2977670658145399</v>
      </c>
      <c r="O3926" s="116">
        <v>1.1218935408913899</v>
      </c>
      <c r="P3926" s="116">
        <v>0.21950191787901999</v>
      </c>
      <c r="Q3926" s="116">
        <v>375.04073539191398</v>
      </c>
      <c r="R3926" s="116">
        <v>1310</v>
      </c>
      <c r="S3926" s="116" t="s">
        <v>318</v>
      </c>
      <c r="T3926" s="116">
        <v>1310</v>
      </c>
      <c r="U3926" s="116" t="s">
        <v>268</v>
      </c>
      <c r="V3926" s="116" t="s">
        <v>268</v>
      </c>
      <c r="Z3926" s="116">
        <v>0</v>
      </c>
      <c r="AA3926" s="116">
        <v>1</v>
      </c>
      <c r="AB3926" s="116">
        <v>1.1218935408913899</v>
      </c>
      <c r="AC3926" s="116">
        <v>0.21950191787901999</v>
      </c>
      <c r="AD3926" s="116">
        <v>375.04073539191398</v>
      </c>
      <c r="AF3926" s="116">
        <v>-1</v>
      </c>
      <c r="AG3926" s="116">
        <v>-1</v>
      </c>
      <c r="AH3926" s="116">
        <v>-1</v>
      </c>
      <c r="AI3926" s="116">
        <v>-1</v>
      </c>
      <c r="AJ3926" s="116">
        <v>0</v>
      </c>
      <c r="AM3926" s="116" t="s">
        <v>319</v>
      </c>
      <c r="AN3926" s="116">
        <v>-1</v>
      </c>
      <c r="AQ3926" s="116">
        <v>783</v>
      </c>
      <c r="AR3926" s="116" t="s">
        <v>352</v>
      </c>
      <c r="AS3926" s="116" t="s">
        <v>256</v>
      </c>
      <c r="AT3926" s="116" t="s">
        <v>268</v>
      </c>
      <c r="AV3926" s="116">
        <v>79.822780690293897</v>
      </c>
      <c r="AW3926" s="116">
        <v>0.30416929069999998</v>
      </c>
    </row>
    <row r="3927" spans="1:49" x14ac:dyDescent="0.25">
      <c r="A3927" s="127">
        <v>170000</v>
      </c>
      <c r="B3927" s="127">
        <v>700000</v>
      </c>
      <c r="C3927" s="127">
        <v>700000</v>
      </c>
      <c r="D3927" s="116" t="s">
        <v>314</v>
      </c>
      <c r="E3927" s="116" t="s">
        <v>315</v>
      </c>
      <c r="F3927" s="116" t="s">
        <v>316</v>
      </c>
      <c r="G3927" s="116" t="s">
        <v>317</v>
      </c>
      <c r="H3927" s="116">
        <v>0.36</v>
      </c>
      <c r="I3927" s="116">
        <v>0.57999999999999996</v>
      </c>
      <c r="J3927" s="116" t="s">
        <v>268</v>
      </c>
      <c r="K3927" s="116">
        <v>0.29140776089127002</v>
      </c>
      <c r="L3927" s="116">
        <v>3925.96228064562</v>
      </c>
      <c r="M3927" s="116">
        <v>11.7440888650052</v>
      </c>
      <c r="N3927" s="116">
        <v>2.2977670658145399</v>
      </c>
      <c r="O3927" s="116">
        <v>3.4223186398592702</v>
      </c>
      <c r="P3927" s="116">
        <v>0.66958715569871996</v>
      </c>
      <c r="Q3927" s="116">
        <v>1144.0558775465199</v>
      </c>
      <c r="R3927" s="116">
        <v>1310</v>
      </c>
      <c r="S3927" s="116" t="s">
        <v>318</v>
      </c>
      <c r="T3927" s="116">
        <v>1310</v>
      </c>
      <c r="U3927" s="116" t="s">
        <v>268</v>
      </c>
      <c r="V3927" s="116" t="s">
        <v>268</v>
      </c>
      <c r="Z3927" s="116">
        <v>0</v>
      </c>
      <c r="AA3927" s="116">
        <v>1</v>
      </c>
      <c r="AB3927" s="116">
        <v>3.4223186398592702</v>
      </c>
      <c r="AC3927" s="116">
        <v>0.66958715569871996</v>
      </c>
      <c r="AD3927" s="116">
        <v>1144.0558775465199</v>
      </c>
      <c r="AF3927" s="116">
        <v>-1</v>
      </c>
      <c r="AG3927" s="116">
        <v>-1</v>
      </c>
      <c r="AH3927" s="116">
        <v>-1</v>
      </c>
      <c r="AI3927" s="116">
        <v>-1</v>
      </c>
      <c r="AJ3927" s="116">
        <v>0</v>
      </c>
      <c r="AM3927" s="116" t="s">
        <v>319</v>
      </c>
      <c r="AN3927" s="116">
        <v>-1</v>
      </c>
      <c r="AQ3927" s="116">
        <v>783</v>
      </c>
      <c r="AR3927" s="116" t="s">
        <v>352</v>
      </c>
      <c r="AS3927" s="116" t="s">
        <v>256</v>
      </c>
      <c r="AT3927" s="116" t="s">
        <v>268</v>
      </c>
      <c r="AV3927" s="116">
        <v>142.21129748200599</v>
      </c>
      <c r="AW3927" s="116">
        <v>0.92786364759999995</v>
      </c>
    </row>
    <row r="3928" spans="1:49" x14ac:dyDescent="0.25">
      <c r="A3928" s="127">
        <v>170000</v>
      </c>
      <c r="B3928" s="127">
        <v>700000</v>
      </c>
      <c r="C3928" s="127">
        <v>700000</v>
      </c>
      <c r="D3928" s="116" t="s">
        <v>314</v>
      </c>
      <c r="E3928" s="116" t="s">
        <v>315</v>
      </c>
      <c r="F3928" s="116" t="s">
        <v>316</v>
      </c>
      <c r="G3928" s="116" t="s">
        <v>317</v>
      </c>
      <c r="H3928" s="116">
        <v>0.36</v>
      </c>
      <c r="I3928" s="116">
        <v>0.57999999999999996</v>
      </c>
      <c r="J3928" s="116" t="s">
        <v>268</v>
      </c>
      <c r="K3928" s="116">
        <v>0.16882499542735999</v>
      </c>
      <c r="L3928" s="116">
        <v>3925.96228064562</v>
      </c>
      <c r="M3928" s="116">
        <v>11.7440888650052</v>
      </c>
      <c r="N3928" s="116">
        <v>2.2977670658145399</v>
      </c>
      <c r="O3928" s="116">
        <v>1.9826957489330499</v>
      </c>
      <c r="P3928" s="116">
        <v>0.38792051437927999</v>
      </c>
      <c r="Q3928" s="116">
        <v>662.80056407799702</v>
      </c>
      <c r="R3928" s="116">
        <v>1310</v>
      </c>
      <c r="S3928" s="116" t="s">
        <v>318</v>
      </c>
      <c r="T3928" s="116">
        <v>1310</v>
      </c>
      <c r="U3928" s="116" t="s">
        <v>268</v>
      </c>
      <c r="V3928" s="116" t="s">
        <v>268</v>
      </c>
      <c r="Z3928" s="116">
        <v>0</v>
      </c>
      <c r="AA3928" s="116">
        <v>1</v>
      </c>
      <c r="AB3928" s="116">
        <v>1.9826957489330499</v>
      </c>
      <c r="AC3928" s="116">
        <v>0.38792051437927999</v>
      </c>
      <c r="AD3928" s="116">
        <v>662.80056407799702</v>
      </c>
      <c r="AF3928" s="116">
        <v>-1</v>
      </c>
      <c r="AG3928" s="116">
        <v>-1</v>
      </c>
      <c r="AH3928" s="116">
        <v>-1</v>
      </c>
      <c r="AI3928" s="116">
        <v>-1</v>
      </c>
      <c r="AJ3928" s="116">
        <v>0</v>
      </c>
      <c r="AM3928" s="116" t="s">
        <v>319</v>
      </c>
      <c r="AN3928" s="116">
        <v>-1</v>
      </c>
      <c r="AQ3928" s="116">
        <v>783</v>
      </c>
      <c r="AR3928" s="116" t="s">
        <v>352</v>
      </c>
      <c r="AS3928" s="116" t="s">
        <v>256</v>
      </c>
      <c r="AT3928" s="116" t="s">
        <v>268</v>
      </c>
      <c r="AV3928" s="116">
        <v>105.01391309288699</v>
      </c>
      <c r="AW3928" s="116">
        <v>0.53755114690000005</v>
      </c>
    </row>
    <row r="3929" spans="1:49" x14ac:dyDescent="0.25">
      <c r="A3929" s="127">
        <v>170000</v>
      </c>
      <c r="B3929" s="127">
        <v>700000</v>
      </c>
      <c r="C3929" s="127">
        <v>700000</v>
      </c>
      <c r="D3929" s="116" t="s">
        <v>314</v>
      </c>
      <c r="E3929" s="116" t="s">
        <v>315</v>
      </c>
      <c r="F3929" s="116" t="s">
        <v>316</v>
      </c>
      <c r="G3929" s="116" t="s">
        <v>317</v>
      </c>
      <c r="H3929" s="116">
        <v>0.36</v>
      </c>
      <c r="I3929" s="116">
        <v>0.57999999999999996</v>
      </c>
      <c r="J3929" s="116" t="s">
        <v>268</v>
      </c>
      <c r="K3929" s="116">
        <v>2.844513737015E-2</v>
      </c>
      <c r="L3929" s="116">
        <v>3925.96228064562</v>
      </c>
      <c r="M3929" s="116">
        <v>11.7440888650052</v>
      </c>
      <c r="N3929" s="116">
        <v>2.2977670658145399</v>
      </c>
      <c r="O3929" s="116">
        <v>0.33406222105236999</v>
      </c>
      <c r="P3929" s="116">
        <v>6.5360299831710003E-2</v>
      </c>
      <c r="Q3929" s="116">
        <v>111.67453638300699</v>
      </c>
      <c r="R3929" s="116">
        <v>1310</v>
      </c>
      <c r="S3929" s="116" t="s">
        <v>318</v>
      </c>
      <c r="T3929" s="116">
        <v>1310</v>
      </c>
      <c r="U3929" s="116" t="s">
        <v>268</v>
      </c>
      <c r="V3929" s="116" t="s">
        <v>268</v>
      </c>
      <c r="Z3929" s="116">
        <v>0</v>
      </c>
      <c r="AA3929" s="116">
        <v>1</v>
      </c>
      <c r="AB3929" s="116">
        <v>0.33406222105236999</v>
      </c>
      <c r="AC3929" s="116">
        <v>6.5360299831710003E-2</v>
      </c>
      <c r="AD3929" s="116">
        <v>111.674536383008</v>
      </c>
      <c r="AF3929" s="116">
        <v>-1</v>
      </c>
      <c r="AG3929" s="116">
        <v>-1</v>
      </c>
      <c r="AH3929" s="116">
        <v>-1</v>
      </c>
      <c r="AI3929" s="116">
        <v>-1</v>
      </c>
      <c r="AJ3929" s="116">
        <v>0</v>
      </c>
      <c r="AM3929" s="116" t="s">
        <v>319</v>
      </c>
      <c r="AN3929" s="116">
        <v>-1</v>
      </c>
      <c r="AQ3929" s="116">
        <v>783</v>
      </c>
      <c r="AR3929" s="116" t="s">
        <v>352</v>
      </c>
      <c r="AS3929" s="116" t="s">
        <v>256</v>
      </c>
      <c r="AT3929" s="116" t="s">
        <v>268</v>
      </c>
      <c r="AV3929" s="116">
        <v>57.854929366000903</v>
      </c>
      <c r="AW3929" s="116">
        <v>9.0571400100000005E-2</v>
      </c>
    </row>
    <row r="3930" spans="1:49" x14ac:dyDescent="0.25">
      <c r="A3930" s="127">
        <v>170000</v>
      </c>
      <c r="B3930" s="127">
        <v>700000</v>
      </c>
      <c r="C3930" s="127">
        <v>700000</v>
      </c>
      <c r="D3930" s="116" t="s">
        <v>314</v>
      </c>
      <c r="E3930" s="116" t="s">
        <v>315</v>
      </c>
      <c r="F3930" s="116" t="s">
        <v>316</v>
      </c>
      <c r="G3930" s="116" t="s">
        <v>317</v>
      </c>
      <c r="H3930" s="116">
        <v>0.36</v>
      </c>
      <c r="I3930" s="116">
        <v>0.57999999999999996</v>
      </c>
      <c r="J3930" s="116" t="s">
        <v>323</v>
      </c>
      <c r="K3930" s="116">
        <v>1.9837467967029999E-2</v>
      </c>
      <c r="L3930" s="116">
        <v>3928.7664086107202</v>
      </c>
      <c r="M3930" s="116">
        <v>10.306515010195801</v>
      </c>
      <c r="N3930" s="116">
        <v>1.7119439165399699</v>
      </c>
      <c r="O3930" s="116">
        <v>0.20445516136656</v>
      </c>
      <c r="P3930" s="116">
        <v>3.3960632605719999E-2</v>
      </c>
      <c r="Q3930" s="116">
        <v>77.936777780794003</v>
      </c>
      <c r="R3930" s="116">
        <v>8140</v>
      </c>
      <c r="S3930" s="116" t="s">
        <v>353</v>
      </c>
      <c r="T3930" s="116">
        <v>8140</v>
      </c>
      <c r="U3930" s="116" t="s">
        <v>324</v>
      </c>
      <c r="V3930" s="116" t="s">
        <v>323</v>
      </c>
      <c r="Z3930" s="116">
        <v>0</v>
      </c>
      <c r="AA3930" s="116">
        <v>1</v>
      </c>
      <c r="AB3930" s="116">
        <v>0.20445516136656</v>
      </c>
      <c r="AC3930" s="116">
        <v>3.3960632605719999E-2</v>
      </c>
      <c r="AD3930" s="116">
        <v>265.16796849672198</v>
      </c>
      <c r="AF3930" s="116">
        <v>-1</v>
      </c>
      <c r="AG3930" s="116">
        <v>-1</v>
      </c>
      <c r="AH3930" s="116">
        <v>-1</v>
      </c>
      <c r="AI3930" s="116">
        <v>-1</v>
      </c>
      <c r="AJ3930" s="116">
        <v>0</v>
      </c>
      <c r="AM3930" s="116" t="s">
        <v>319</v>
      </c>
      <c r="AN3930" s="116">
        <v>-1</v>
      </c>
      <c r="AQ3930" s="116">
        <v>783</v>
      </c>
      <c r="AR3930" s="116" t="s">
        <v>352</v>
      </c>
      <c r="AS3930" s="116" t="s">
        <v>256</v>
      </c>
      <c r="AT3930" s="116" t="s">
        <v>268</v>
      </c>
      <c r="AV3930" s="116">
        <v>104.063734790035</v>
      </c>
      <c r="AW3930" s="116">
        <v>0.21505917960000001</v>
      </c>
    </row>
    <row r="3931" spans="1:49" x14ac:dyDescent="0.25">
      <c r="A3931" s="127">
        <v>170000</v>
      </c>
      <c r="B3931" s="127">
        <v>700000</v>
      </c>
      <c r="C3931" s="127">
        <v>700000</v>
      </c>
      <c r="D3931" s="116" t="s">
        <v>314</v>
      </c>
      <c r="E3931" s="116" t="s">
        <v>315</v>
      </c>
      <c r="F3931" s="116" t="s">
        <v>316</v>
      </c>
      <c r="G3931" s="116" t="s">
        <v>317</v>
      </c>
      <c r="H3931" s="116">
        <v>0.36</v>
      </c>
      <c r="I3931" s="116">
        <v>0.57999999999999996</v>
      </c>
      <c r="J3931" s="116" t="s">
        <v>268</v>
      </c>
      <c r="K3931" s="116">
        <v>2.6361215310000002E-2</v>
      </c>
      <c r="L3931" s="116">
        <v>3928.7664086107202</v>
      </c>
      <c r="M3931" s="116">
        <v>10.306515010195801</v>
      </c>
      <c r="N3931" s="116">
        <v>1.7119439165399699</v>
      </c>
      <c r="O3931" s="116">
        <v>0.27169226127954998</v>
      </c>
      <c r="P3931" s="116">
        <v>4.5128922182559997E-2</v>
      </c>
      <c r="Q3931" s="116">
        <v>103.567057200094</v>
      </c>
      <c r="R3931" s="116">
        <v>1210</v>
      </c>
      <c r="S3931" s="116" t="s">
        <v>318</v>
      </c>
      <c r="T3931" s="116">
        <v>1210</v>
      </c>
      <c r="U3931" s="116" t="s">
        <v>268</v>
      </c>
      <c r="V3931" s="116" t="s">
        <v>268</v>
      </c>
      <c r="Z3931" s="116">
        <v>0</v>
      </c>
      <c r="AA3931" s="116">
        <v>1</v>
      </c>
      <c r="AB3931" s="116">
        <v>0.27169226127954998</v>
      </c>
      <c r="AC3931" s="116">
        <v>4.5128922182559997E-2</v>
      </c>
      <c r="AD3931" s="116">
        <v>103.567057200093</v>
      </c>
      <c r="AF3931" s="116">
        <v>-1</v>
      </c>
      <c r="AG3931" s="116">
        <v>-1</v>
      </c>
      <c r="AH3931" s="116">
        <v>-1</v>
      </c>
      <c r="AI3931" s="116">
        <v>-1</v>
      </c>
      <c r="AJ3931" s="116">
        <v>0</v>
      </c>
      <c r="AM3931" s="116" t="s">
        <v>319</v>
      </c>
      <c r="AN3931" s="116">
        <v>-1</v>
      </c>
      <c r="AQ3931" s="116">
        <v>783</v>
      </c>
      <c r="AR3931" s="116" t="s">
        <v>352</v>
      </c>
      <c r="AS3931" s="116" t="s">
        <v>256</v>
      </c>
      <c r="AT3931" s="116" t="s">
        <v>268</v>
      </c>
      <c r="AV3931" s="116">
        <v>104.292911167013</v>
      </c>
      <c r="AW3931" s="116">
        <v>8.3995991199999995E-2</v>
      </c>
    </row>
    <row r="3932" spans="1:49" x14ac:dyDescent="0.25">
      <c r="A3932" s="127">
        <v>170000</v>
      </c>
      <c r="B3932" s="127">
        <v>700000</v>
      </c>
      <c r="C3932" s="127">
        <v>700000</v>
      </c>
      <c r="D3932" s="116" t="s">
        <v>314</v>
      </c>
      <c r="E3932" s="116" t="s">
        <v>315</v>
      </c>
      <c r="F3932" s="116" t="s">
        <v>316</v>
      </c>
      <c r="G3932" s="116" t="s">
        <v>317</v>
      </c>
      <c r="H3932" s="116">
        <v>0.36</v>
      </c>
      <c r="I3932" s="116">
        <v>0.57999999999999996</v>
      </c>
      <c r="J3932" s="116" t="s">
        <v>323</v>
      </c>
      <c r="K3932" s="116">
        <v>0.26434040255114</v>
      </c>
      <c r="L3932" s="116">
        <v>3928.7664086107202</v>
      </c>
      <c r="M3932" s="116">
        <v>10.306515010195801</v>
      </c>
      <c r="N3932" s="116">
        <v>1.7119439165399699</v>
      </c>
      <c r="O3932" s="116">
        <v>2.7244283266945701</v>
      </c>
      <c r="P3932" s="116">
        <v>0.45253594404315001</v>
      </c>
      <c r="Q3932" s="116">
        <v>1038.53169398156</v>
      </c>
      <c r="R3932" s="116">
        <v>1210</v>
      </c>
      <c r="S3932" s="116" t="s">
        <v>318</v>
      </c>
      <c r="T3932" s="116">
        <v>1210</v>
      </c>
      <c r="U3932" s="116" t="s">
        <v>324</v>
      </c>
      <c r="V3932" s="116" t="s">
        <v>323</v>
      </c>
      <c r="Z3932" s="116">
        <v>0</v>
      </c>
      <c r="AA3932" s="116">
        <v>1</v>
      </c>
      <c r="AB3932" s="116">
        <v>2.7244283266945701</v>
      </c>
      <c r="AC3932" s="116">
        <v>0.45253594404315001</v>
      </c>
      <c r="AD3932" s="116">
        <v>1038.53169398156</v>
      </c>
      <c r="AF3932" s="116">
        <v>-1</v>
      </c>
      <c r="AG3932" s="116">
        <v>-1</v>
      </c>
      <c r="AH3932" s="116">
        <v>-1</v>
      </c>
      <c r="AI3932" s="116">
        <v>-1</v>
      </c>
      <c r="AJ3932" s="116">
        <v>0</v>
      </c>
      <c r="AM3932" s="116" t="s">
        <v>319</v>
      </c>
      <c r="AN3932" s="116">
        <v>-1</v>
      </c>
      <c r="AQ3932" s="116">
        <v>783</v>
      </c>
      <c r="AR3932" s="116" t="s">
        <v>352</v>
      </c>
      <c r="AS3932" s="116" t="s">
        <v>256</v>
      </c>
      <c r="AT3932" s="116" t="s">
        <v>268</v>
      </c>
      <c r="AV3932" s="116">
        <v>143.08201255199401</v>
      </c>
      <c r="AW3932" s="116">
        <v>0.84228036819999996</v>
      </c>
    </row>
    <row r="3933" spans="1:49" x14ac:dyDescent="0.25">
      <c r="A3933" s="127">
        <v>170000</v>
      </c>
      <c r="B3933" s="127">
        <v>700000</v>
      </c>
      <c r="C3933" s="127">
        <v>700000</v>
      </c>
      <c r="D3933" s="116" t="s">
        <v>314</v>
      </c>
      <c r="E3933" s="116" t="s">
        <v>315</v>
      </c>
      <c r="F3933" s="116" t="s">
        <v>316</v>
      </c>
      <c r="G3933" s="116" t="s">
        <v>317</v>
      </c>
      <c r="H3933" s="116">
        <v>0.36</v>
      </c>
      <c r="I3933" s="116">
        <v>0.57999999999999996</v>
      </c>
      <c r="J3933" s="116" t="s">
        <v>268</v>
      </c>
      <c r="K3933" s="116">
        <v>9.4854577043450003E-2</v>
      </c>
      <c r="L3933" s="116">
        <v>3928.7664086107202</v>
      </c>
      <c r="M3933" s="116">
        <v>10.306515010195801</v>
      </c>
      <c r="N3933" s="116">
        <v>1.7119439165399699</v>
      </c>
      <c r="O3933" s="116">
        <v>0.97762012208417004</v>
      </c>
      <c r="P3933" s="116">
        <v>0.16238571612551</v>
      </c>
      <c r="Q3933" s="116">
        <v>372.66147599131102</v>
      </c>
      <c r="R3933" s="116">
        <v>1310</v>
      </c>
      <c r="S3933" s="116" t="s">
        <v>318</v>
      </c>
      <c r="T3933" s="116">
        <v>1310</v>
      </c>
      <c r="U3933" s="116" t="s">
        <v>268</v>
      </c>
      <c r="V3933" s="116" t="s">
        <v>268</v>
      </c>
      <c r="Z3933" s="116">
        <v>0</v>
      </c>
      <c r="AA3933" s="116">
        <v>1</v>
      </c>
      <c r="AB3933" s="116">
        <v>0.97762012208417004</v>
      </c>
      <c r="AC3933" s="116">
        <v>0.16238571612551</v>
      </c>
      <c r="AD3933" s="116">
        <v>372.66147599131102</v>
      </c>
      <c r="AF3933" s="116">
        <v>-1</v>
      </c>
      <c r="AG3933" s="116">
        <v>-1</v>
      </c>
      <c r="AH3933" s="116">
        <v>-1</v>
      </c>
      <c r="AI3933" s="116">
        <v>-1</v>
      </c>
      <c r="AJ3933" s="116">
        <v>0</v>
      </c>
      <c r="AM3933" s="116" t="s">
        <v>319</v>
      </c>
      <c r="AN3933" s="116">
        <v>-1</v>
      </c>
      <c r="AQ3933" s="116">
        <v>783</v>
      </c>
      <c r="AR3933" s="116" t="s">
        <v>352</v>
      </c>
      <c r="AS3933" s="116" t="s">
        <v>256</v>
      </c>
      <c r="AT3933" s="116" t="s">
        <v>268</v>
      </c>
      <c r="AV3933" s="116">
        <v>78.474865128666195</v>
      </c>
      <c r="AW3933" s="116">
        <v>0.30223963990000002</v>
      </c>
    </row>
    <row r="3934" spans="1:49" x14ac:dyDescent="0.25">
      <c r="A3934" s="127">
        <v>170000</v>
      </c>
      <c r="B3934" s="127">
        <v>700000</v>
      </c>
      <c r="C3934" s="127">
        <v>700000</v>
      </c>
      <c r="D3934" s="116" t="s">
        <v>314</v>
      </c>
      <c r="E3934" s="116" t="s">
        <v>315</v>
      </c>
      <c r="F3934" s="116" t="s">
        <v>316</v>
      </c>
      <c r="G3934" s="116" t="s">
        <v>317</v>
      </c>
      <c r="H3934" s="116">
        <v>0.36</v>
      </c>
      <c r="I3934" s="116">
        <v>0.57999999999999996</v>
      </c>
      <c r="J3934" s="116" t="s">
        <v>268</v>
      </c>
      <c r="K3934" s="116">
        <v>4.5054153110509997E-2</v>
      </c>
      <c r="L3934" s="116">
        <v>3928.7664086107202</v>
      </c>
      <c r="M3934" s="116">
        <v>10.306515010195801</v>
      </c>
      <c r="N3934" s="116">
        <v>1.7119439165399699</v>
      </c>
      <c r="O3934" s="116">
        <v>0.46435130530515001</v>
      </c>
      <c r="P3934" s="116">
        <v>7.7130183332400001E-2</v>
      </c>
      <c r="Q3934" s="116">
        <v>177.00724330898299</v>
      </c>
      <c r="R3934" s="116">
        <v>1310</v>
      </c>
      <c r="S3934" s="116" t="s">
        <v>318</v>
      </c>
      <c r="T3934" s="116">
        <v>1310</v>
      </c>
      <c r="U3934" s="116" t="s">
        <v>268</v>
      </c>
      <c r="V3934" s="116" t="s">
        <v>268</v>
      </c>
      <c r="Z3934" s="116">
        <v>0</v>
      </c>
      <c r="AA3934" s="116">
        <v>1</v>
      </c>
      <c r="AB3934" s="116">
        <v>0.46435130530515001</v>
      </c>
      <c r="AC3934" s="116">
        <v>7.7130183332400001E-2</v>
      </c>
      <c r="AD3934" s="116">
        <v>177.007243308982</v>
      </c>
      <c r="AF3934" s="116">
        <v>-1</v>
      </c>
      <c r="AG3934" s="116">
        <v>-1</v>
      </c>
      <c r="AH3934" s="116">
        <v>-1</v>
      </c>
      <c r="AI3934" s="116">
        <v>-1</v>
      </c>
      <c r="AJ3934" s="116">
        <v>0</v>
      </c>
      <c r="AM3934" s="116" t="s">
        <v>319</v>
      </c>
      <c r="AN3934" s="116">
        <v>-1</v>
      </c>
      <c r="AQ3934" s="116">
        <v>783</v>
      </c>
      <c r="AR3934" s="116" t="s">
        <v>352</v>
      </c>
      <c r="AS3934" s="116" t="s">
        <v>256</v>
      </c>
      <c r="AT3934" s="116" t="s">
        <v>268</v>
      </c>
      <c r="AV3934" s="116">
        <v>60.012247364221302</v>
      </c>
      <c r="AW3934" s="116">
        <v>0.143558186</v>
      </c>
    </row>
    <row r="3935" spans="1:49" x14ac:dyDescent="0.25">
      <c r="A3935" s="127">
        <v>170000</v>
      </c>
      <c r="B3935" s="127">
        <v>700000</v>
      </c>
      <c r="C3935" s="127">
        <v>700000</v>
      </c>
      <c r="D3935" s="116" t="s">
        <v>314</v>
      </c>
      <c r="E3935" s="116" t="s">
        <v>315</v>
      </c>
      <c r="F3935" s="116" t="s">
        <v>316</v>
      </c>
      <c r="G3935" s="116" t="s">
        <v>317</v>
      </c>
      <c r="H3935" s="116">
        <v>0.36</v>
      </c>
      <c r="I3935" s="116">
        <v>0.57999999999999996</v>
      </c>
      <c r="J3935" s="116" t="s">
        <v>268</v>
      </c>
      <c r="K3935" s="116">
        <v>0.11965915443831</v>
      </c>
      <c r="L3935" s="116">
        <v>3928.7664086107202</v>
      </c>
      <c r="M3935" s="116">
        <v>10.306515010195801</v>
      </c>
      <c r="N3935" s="116">
        <v>1.7119439165399699</v>
      </c>
      <c r="O3935" s="116">
        <v>1.23326887132581</v>
      </c>
      <c r="P3935" s="116">
        <v>0.20484976149897999</v>
      </c>
      <c r="Q3935" s="116">
        <v>470.11286644000199</v>
      </c>
      <c r="R3935" s="116">
        <v>1310</v>
      </c>
      <c r="S3935" s="116" t="s">
        <v>318</v>
      </c>
      <c r="T3935" s="116">
        <v>1310</v>
      </c>
      <c r="U3935" s="116" t="s">
        <v>268</v>
      </c>
      <c r="V3935" s="116" t="s">
        <v>268</v>
      </c>
      <c r="Z3935" s="116">
        <v>0</v>
      </c>
      <c r="AA3935" s="116">
        <v>1</v>
      </c>
      <c r="AB3935" s="116">
        <v>1.23326887132581</v>
      </c>
      <c r="AC3935" s="116">
        <v>0.20484976149897999</v>
      </c>
      <c r="AD3935" s="116">
        <v>470.11286644000199</v>
      </c>
      <c r="AF3935" s="116">
        <v>-1</v>
      </c>
      <c r="AG3935" s="116">
        <v>-1</v>
      </c>
      <c r="AH3935" s="116">
        <v>-1</v>
      </c>
      <c r="AI3935" s="116">
        <v>-1</v>
      </c>
      <c r="AJ3935" s="116">
        <v>0</v>
      </c>
      <c r="AM3935" s="116" t="s">
        <v>319</v>
      </c>
      <c r="AN3935" s="116">
        <v>-1</v>
      </c>
      <c r="AQ3935" s="116">
        <v>783</v>
      </c>
      <c r="AR3935" s="116" t="s">
        <v>352</v>
      </c>
      <c r="AS3935" s="116" t="s">
        <v>256</v>
      </c>
      <c r="AT3935" s="116" t="s">
        <v>268</v>
      </c>
      <c r="AV3935" s="116">
        <v>88.099148054559095</v>
      </c>
      <c r="AW3935" s="116">
        <v>0.38127564190000002</v>
      </c>
    </row>
    <row r="3936" spans="1:49" x14ac:dyDescent="0.25">
      <c r="A3936" s="127">
        <v>170000</v>
      </c>
      <c r="B3936" s="127">
        <v>700000</v>
      </c>
      <c r="C3936" s="127">
        <v>700000</v>
      </c>
      <c r="D3936" s="116" t="s">
        <v>314</v>
      </c>
      <c r="E3936" s="116" t="s">
        <v>315</v>
      </c>
      <c r="F3936" s="116" t="s">
        <v>316</v>
      </c>
      <c r="G3936" s="116" t="s">
        <v>317</v>
      </c>
      <c r="H3936" s="116">
        <v>0.36</v>
      </c>
      <c r="I3936" s="116">
        <v>0.57999999999999996</v>
      </c>
      <c r="J3936" s="116" t="s">
        <v>268</v>
      </c>
      <c r="K3936" s="116">
        <v>1.4116958035900001E-2</v>
      </c>
      <c r="L3936" s="116">
        <v>2848.5830414540401</v>
      </c>
      <c r="M3936" s="116">
        <v>6.7293227988547999</v>
      </c>
      <c r="N3936" s="116">
        <v>0.67480674914740002</v>
      </c>
      <c r="O3936" s="116">
        <v>9.4997567561500004E-2</v>
      </c>
      <c r="P3936" s="116">
        <v>9.5262185600599996E-3</v>
      </c>
      <c r="Q3936" s="116">
        <v>40.213327258002998</v>
      </c>
      <c r="R3936" s="116">
        <v>8140</v>
      </c>
      <c r="S3936" s="116" t="s">
        <v>353</v>
      </c>
      <c r="T3936" s="116">
        <v>8140</v>
      </c>
      <c r="U3936" s="116" t="s">
        <v>268</v>
      </c>
      <c r="V3936" s="116" t="s">
        <v>268</v>
      </c>
      <c r="Z3936" s="116">
        <v>0</v>
      </c>
      <c r="AA3936" s="116">
        <v>1</v>
      </c>
      <c r="AB3936" s="116">
        <v>9.4997567561500004E-2</v>
      </c>
      <c r="AC3936" s="116">
        <v>9.5262185600599996E-3</v>
      </c>
      <c r="AD3936" s="116">
        <v>49.788592209810297</v>
      </c>
      <c r="AF3936" s="116">
        <v>-1</v>
      </c>
      <c r="AG3936" s="116">
        <v>-1</v>
      </c>
      <c r="AH3936" s="116">
        <v>-1</v>
      </c>
      <c r="AI3936" s="116">
        <v>-1</v>
      </c>
      <c r="AJ3936" s="116">
        <v>0</v>
      </c>
      <c r="AM3936" s="116" t="s">
        <v>319</v>
      </c>
      <c r="AN3936" s="116">
        <v>-1</v>
      </c>
      <c r="AQ3936" s="116">
        <v>783</v>
      </c>
      <c r="AR3936" s="116" t="s">
        <v>352</v>
      </c>
      <c r="AS3936" s="116" t="s">
        <v>256</v>
      </c>
      <c r="AT3936" s="116" t="s">
        <v>268</v>
      </c>
      <c r="AV3936" s="116">
        <v>31.922434896770699</v>
      </c>
      <c r="AW3936" s="116">
        <v>4.0380042300000002E-2</v>
      </c>
    </row>
    <row r="3937" spans="1:49" x14ac:dyDescent="0.25">
      <c r="A3937" s="127">
        <v>170000</v>
      </c>
      <c r="B3937" s="127">
        <v>700000</v>
      </c>
      <c r="C3937" s="127">
        <v>700000</v>
      </c>
      <c r="D3937" s="116" t="s">
        <v>314</v>
      </c>
      <c r="E3937" s="116" t="s">
        <v>315</v>
      </c>
      <c r="F3937" s="116" t="s">
        <v>316</v>
      </c>
      <c r="G3937" s="116" t="s">
        <v>317</v>
      </c>
      <c r="H3937" s="116">
        <v>0.36</v>
      </c>
      <c r="I3937" s="116">
        <v>0.57999999999999996</v>
      </c>
      <c r="J3937" s="116" t="s">
        <v>323</v>
      </c>
      <c r="K3937" s="116">
        <v>1.386037604384E-2</v>
      </c>
      <c r="L3937" s="116">
        <v>2848.5830414540401</v>
      </c>
      <c r="M3937" s="116">
        <v>6.7293227988547999</v>
      </c>
      <c r="N3937" s="116">
        <v>0.67480674914740002</v>
      </c>
      <c r="O3937" s="116">
        <v>9.3270944512540005E-2</v>
      </c>
      <c r="P3937" s="116">
        <v>9.3530753000999993E-3</v>
      </c>
      <c r="Q3937" s="116">
        <v>39.4824321466727</v>
      </c>
      <c r="R3937" s="116">
        <v>8140</v>
      </c>
      <c r="S3937" s="116" t="s">
        <v>353</v>
      </c>
      <c r="T3937" s="116">
        <v>8140</v>
      </c>
      <c r="U3937" s="116" t="s">
        <v>324</v>
      </c>
      <c r="V3937" s="116" t="s">
        <v>323</v>
      </c>
      <c r="Z3937" s="116">
        <v>0</v>
      </c>
      <c r="AA3937" s="116">
        <v>1</v>
      </c>
      <c r="AB3937" s="116">
        <v>9.3270944512540005E-2</v>
      </c>
      <c r="AC3937" s="116">
        <v>9.3530753000999993E-3</v>
      </c>
      <c r="AD3937" s="116">
        <v>192.106913460746</v>
      </c>
      <c r="AF3937" s="116">
        <v>-1</v>
      </c>
      <c r="AG3937" s="116">
        <v>-1</v>
      </c>
      <c r="AH3937" s="116">
        <v>-1</v>
      </c>
      <c r="AI3937" s="116">
        <v>-1</v>
      </c>
      <c r="AJ3937" s="116">
        <v>0</v>
      </c>
      <c r="AM3937" s="116" t="s">
        <v>319</v>
      </c>
      <c r="AN3937" s="116">
        <v>-1</v>
      </c>
      <c r="AQ3937" s="116">
        <v>783</v>
      </c>
      <c r="AR3937" s="116" t="s">
        <v>352</v>
      </c>
      <c r="AS3937" s="116" t="s">
        <v>256</v>
      </c>
      <c r="AT3937" s="116" t="s">
        <v>268</v>
      </c>
      <c r="AV3937" s="116">
        <v>31.5844679758765</v>
      </c>
      <c r="AW3937" s="116">
        <v>0.15580447159999999</v>
      </c>
    </row>
    <row r="3938" spans="1:49" x14ac:dyDescent="0.25">
      <c r="A3938" s="127">
        <v>170000</v>
      </c>
      <c r="B3938" s="127">
        <v>700000</v>
      </c>
      <c r="C3938" s="127">
        <v>700000</v>
      </c>
      <c r="D3938" s="116" t="s">
        <v>314</v>
      </c>
      <c r="E3938" s="116" t="s">
        <v>315</v>
      </c>
      <c r="F3938" s="116" t="s">
        <v>316</v>
      </c>
      <c r="G3938" s="116" t="s">
        <v>317</v>
      </c>
      <c r="H3938" s="116">
        <v>0.36</v>
      </c>
      <c r="I3938" s="116">
        <v>0.57999999999999996</v>
      </c>
      <c r="J3938" s="116" t="s">
        <v>268</v>
      </c>
      <c r="K3938" s="116">
        <v>3.37565866077E-3</v>
      </c>
      <c r="L3938" s="116">
        <v>2848.5830414540401</v>
      </c>
      <c r="M3938" s="116">
        <v>6.7293227988547999</v>
      </c>
      <c r="N3938" s="116">
        <v>0.67480674914740002</v>
      </c>
      <c r="O3938" s="116">
        <v>2.2715896787069999E-2</v>
      </c>
      <c r="P3938" s="116">
        <v>2.2779172471000001E-3</v>
      </c>
      <c r="Q3938" s="116">
        <v>9.6158440148068802</v>
      </c>
      <c r="R3938" s="116">
        <v>1210</v>
      </c>
      <c r="S3938" s="116" t="s">
        <v>318</v>
      </c>
      <c r="T3938" s="116">
        <v>1210</v>
      </c>
      <c r="U3938" s="116" t="s">
        <v>268</v>
      </c>
      <c r="V3938" s="116" t="s">
        <v>268</v>
      </c>
      <c r="Z3938" s="116">
        <v>0</v>
      </c>
      <c r="AA3938" s="116">
        <v>1</v>
      </c>
      <c r="AB3938" s="116">
        <v>2.2715896787069999E-2</v>
      </c>
      <c r="AC3938" s="116">
        <v>2.2779172471000001E-3</v>
      </c>
      <c r="AD3938" s="116">
        <v>9.6158440148074202</v>
      </c>
      <c r="AF3938" s="116">
        <v>-1</v>
      </c>
      <c r="AG3938" s="116">
        <v>-1</v>
      </c>
      <c r="AH3938" s="116">
        <v>-1</v>
      </c>
      <c r="AI3938" s="116">
        <v>-1</v>
      </c>
      <c r="AJ3938" s="116">
        <v>0</v>
      </c>
      <c r="AM3938" s="116" t="s">
        <v>319</v>
      </c>
      <c r="AN3938" s="116">
        <v>-1</v>
      </c>
      <c r="AQ3938" s="116">
        <v>783</v>
      </c>
      <c r="AR3938" s="116" t="s">
        <v>352</v>
      </c>
      <c r="AS3938" s="116" t="s">
        <v>256</v>
      </c>
      <c r="AT3938" s="116" t="s">
        <v>268</v>
      </c>
      <c r="AV3938" s="116">
        <v>16.996508139442099</v>
      </c>
      <c r="AW3938" s="116">
        <v>7.7987380000000004E-3</v>
      </c>
    </row>
    <row r="3939" spans="1:49" x14ac:dyDescent="0.25">
      <c r="A3939" s="127">
        <v>170000</v>
      </c>
      <c r="B3939" s="127">
        <v>700000</v>
      </c>
      <c r="C3939" s="127">
        <v>700000</v>
      </c>
      <c r="D3939" s="116" t="s">
        <v>314</v>
      </c>
      <c r="E3939" s="116" t="s">
        <v>315</v>
      </c>
      <c r="F3939" s="116" t="s">
        <v>316</v>
      </c>
      <c r="G3939" s="116" t="s">
        <v>317</v>
      </c>
      <c r="H3939" s="116">
        <v>0.36</v>
      </c>
      <c r="I3939" s="116">
        <v>0.57999999999999996</v>
      </c>
      <c r="J3939" s="116" t="s">
        <v>330</v>
      </c>
      <c r="K3939" s="116">
        <v>0.34829264685733002</v>
      </c>
      <c r="L3939" s="116">
        <v>2848.5830414540401</v>
      </c>
      <c r="M3939" s="116">
        <v>6.7293227988547999</v>
      </c>
      <c r="N3939" s="116">
        <v>0.67480674914740002</v>
      </c>
      <c r="O3939" s="116">
        <v>2.3437736491705299</v>
      </c>
      <c r="P3939" s="116">
        <v>0.23503022877773999</v>
      </c>
      <c r="Q3939" s="116">
        <v>992.14052730093704</v>
      </c>
      <c r="R3939" s="116">
        <v>4110</v>
      </c>
      <c r="S3939" s="116" t="s">
        <v>331</v>
      </c>
      <c r="T3939" s="116">
        <v>4110</v>
      </c>
      <c r="U3939" s="116" t="s">
        <v>268</v>
      </c>
      <c r="V3939" s="116" t="s">
        <v>268</v>
      </c>
      <c r="Y3939" s="116" t="s">
        <v>330</v>
      </c>
      <c r="Z3939" s="116">
        <v>0</v>
      </c>
      <c r="AA3939" s="116">
        <v>1</v>
      </c>
      <c r="AB3939" s="116">
        <v>2.3437736491705299</v>
      </c>
      <c r="AC3939" s="116">
        <v>0.23503022877773999</v>
      </c>
      <c r="AD3939" s="116">
        <v>992.14052730093704</v>
      </c>
      <c r="AF3939" s="116">
        <v>-1</v>
      </c>
      <c r="AG3939" s="116">
        <v>-1</v>
      </c>
      <c r="AH3939" s="116">
        <v>-1</v>
      </c>
      <c r="AI3939" s="116">
        <v>-1</v>
      </c>
      <c r="AJ3939" s="116">
        <v>0</v>
      </c>
      <c r="AM3939" s="116" t="s">
        <v>319</v>
      </c>
      <c r="AN3939" s="116">
        <v>-1</v>
      </c>
      <c r="AQ3939" s="116">
        <v>783</v>
      </c>
      <c r="AR3939" s="116" t="s">
        <v>352</v>
      </c>
      <c r="AS3939" s="116" t="s">
        <v>256</v>
      </c>
      <c r="AT3939" s="116" t="s">
        <v>268</v>
      </c>
      <c r="AV3939" s="116">
        <v>161.825803780976</v>
      </c>
      <c r="AW3939" s="116">
        <v>0.80465573990000006</v>
      </c>
    </row>
    <row r="3940" spans="1:49" x14ac:dyDescent="0.25">
      <c r="A3940" s="127">
        <v>170000</v>
      </c>
      <c r="B3940" s="127">
        <v>700000</v>
      </c>
      <c r="C3940" s="127">
        <v>700000</v>
      </c>
      <c r="D3940" s="116" t="s">
        <v>314</v>
      </c>
      <c r="E3940" s="116" t="s">
        <v>315</v>
      </c>
      <c r="F3940" s="116" t="s">
        <v>316</v>
      </c>
      <c r="G3940" s="116" t="s">
        <v>317</v>
      </c>
      <c r="H3940" s="116">
        <v>0.36</v>
      </c>
      <c r="I3940" s="116">
        <v>0.57999999999999996</v>
      </c>
      <c r="J3940" s="116" t="s">
        <v>323</v>
      </c>
      <c r="K3940" s="116">
        <v>3.9343860991900001E-2</v>
      </c>
      <c r="L3940" s="116">
        <v>2848.5830414540401</v>
      </c>
      <c r="M3940" s="116">
        <v>6.7293227988547999</v>
      </c>
      <c r="N3940" s="116">
        <v>0.67480674914740002</v>
      </c>
      <c r="O3940" s="116">
        <v>0.26475754076781</v>
      </c>
      <c r="P3940" s="116">
        <v>2.6549502934849999E-2</v>
      </c>
      <c r="Q3940" s="116">
        <v>112.074255206871</v>
      </c>
      <c r="R3940" s="116">
        <v>4110</v>
      </c>
      <c r="S3940" s="116" t="s">
        <v>331</v>
      </c>
      <c r="T3940" s="116">
        <v>4110</v>
      </c>
      <c r="U3940" s="116" t="s">
        <v>324</v>
      </c>
      <c r="V3940" s="116" t="s">
        <v>323</v>
      </c>
      <c r="Y3940" s="116" t="s">
        <v>330</v>
      </c>
      <c r="Z3940" s="116">
        <v>0</v>
      </c>
      <c r="AA3940" s="116">
        <v>1</v>
      </c>
      <c r="AB3940" s="116">
        <v>0.26475754076781</v>
      </c>
      <c r="AC3940" s="116">
        <v>2.6549502934849999E-2</v>
      </c>
      <c r="AD3940" s="116">
        <v>112.07425520687001</v>
      </c>
      <c r="AF3940" s="116">
        <v>-1</v>
      </c>
      <c r="AG3940" s="116">
        <v>-1</v>
      </c>
      <c r="AH3940" s="116">
        <v>-1</v>
      </c>
      <c r="AI3940" s="116">
        <v>-1</v>
      </c>
      <c r="AJ3940" s="116">
        <v>0</v>
      </c>
      <c r="AM3940" s="116" t="s">
        <v>319</v>
      </c>
      <c r="AN3940" s="116">
        <v>-1</v>
      </c>
      <c r="AQ3940" s="116">
        <v>783</v>
      </c>
      <c r="AR3940" s="116" t="s">
        <v>352</v>
      </c>
      <c r="AS3940" s="116" t="s">
        <v>256</v>
      </c>
      <c r="AT3940" s="116" t="s">
        <v>268</v>
      </c>
      <c r="AV3940" s="116">
        <v>70.009178060462304</v>
      </c>
      <c r="AW3940" s="116">
        <v>9.0895584099999996E-2</v>
      </c>
    </row>
    <row r="3941" spans="1:49" x14ac:dyDescent="0.25">
      <c r="A3941" s="127">
        <v>170000</v>
      </c>
      <c r="B3941" s="127">
        <v>700000</v>
      </c>
      <c r="C3941" s="127">
        <v>700000</v>
      </c>
      <c r="D3941" s="116" t="s">
        <v>314</v>
      </c>
      <c r="E3941" s="116" t="s">
        <v>315</v>
      </c>
      <c r="F3941" s="116" t="s">
        <v>316</v>
      </c>
      <c r="G3941" s="116" t="s">
        <v>317</v>
      </c>
      <c r="H3941" s="116">
        <v>0.36</v>
      </c>
      <c r="I3941" s="116">
        <v>0.57999999999999996</v>
      </c>
      <c r="J3941" s="116" t="s">
        <v>268</v>
      </c>
      <c r="K3941" s="116">
        <v>0.44068000864557999</v>
      </c>
      <c r="L3941" s="116">
        <v>3879.79805965481</v>
      </c>
      <c r="M3941" s="116">
        <v>11.007923284292101</v>
      </c>
      <c r="N3941" s="116">
        <v>1.8351675783822701</v>
      </c>
      <c r="O3941" s="116">
        <v>4.8509717280918103</v>
      </c>
      <c r="P3941" s="116">
        <v>0.80872166430759995</v>
      </c>
      <c r="Q3941" s="116">
        <v>1709.74944247181</v>
      </c>
      <c r="R3941" s="116">
        <v>1210</v>
      </c>
      <c r="S3941" s="116" t="s">
        <v>318</v>
      </c>
      <c r="T3941" s="116">
        <v>1210</v>
      </c>
      <c r="U3941" s="116" t="s">
        <v>268</v>
      </c>
      <c r="V3941" s="116" t="s">
        <v>268</v>
      </c>
      <c r="Z3941" s="116">
        <v>0</v>
      </c>
      <c r="AA3941" s="116">
        <v>1</v>
      </c>
      <c r="AB3941" s="116">
        <v>4.8509717280918103</v>
      </c>
      <c r="AC3941" s="116">
        <v>0.80872166430759995</v>
      </c>
      <c r="AD3941" s="116">
        <v>1709.74944247181</v>
      </c>
      <c r="AF3941" s="116">
        <v>-1</v>
      </c>
      <c r="AG3941" s="116">
        <v>-1</v>
      </c>
      <c r="AH3941" s="116">
        <v>-1</v>
      </c>
      <c r="AI3941" s="116">
        <v>-1</v>
      </c>
      <c r="AJ3941" s="116">
        <v>0</v>
      </c>
      <c r="AM3941" s="116" t="s">
        <v>319</v>
      </c>
      <c r="AN3941" s="116">
        <v>-1</v>
      </c>
      <c r="AQ3941" s="116">
        <v>783</v>
      </c>
      <c r="AR3941" s="116" t="s">
        <v>352</v>
      </c>
      <c r="AS3941" s="116" t="s">
        <v>256</v>
      </c>
      <c r="AT3941" s="116" t="s">
        <v>268</v>
      </c>
      <c r="AV3941" s="116">
        <v>176.55646258600601</v>
      </c>
      <c r="AW3941" s="116">
        <v>1.3866581041999999</v>
      </c>
    </row>
    <row r="3942" spans="1:49" x14ac:dyDescent="0.25">
      <c r="A3942" s="127">
        <v>170000</v>
      </c>
      <c r="B3942" s="127">
        <v>700000</v>
      </c>
      <c r="C3942" s="127">
        <v>700000</v>
      </c>
      <c r="D3942" s="116" t="s">
        <v>314</v>
      </c>
      <c r="E3942" s="116" t="s">
        <v>315</v>
      </c>
      <c r="F3942" s="116" t="s">
        <v>316</v>
      </c>
      <c r="G3942" s="116" t="s">
        <v>317</v>
      </c>
      <c r="H3942" s="116">
        <v>0.36</v>
      </c>
      <c r="I3942" s="116">
        <v>0.57999999999999996</v>
      </c>
      <c r="J3942" s="116" t="s">
        <v>268</v>
      </c>
      <c r="K3942" s="116">
        <v>8.2757777827970003E-2</v>
      </c>
      <c r="L3942" s="116">
        <v>3879.79805965481</v>
      </c>
      <c r="M3942" s="116">
        <v>11.007923284292101</v>
      </c>
      <c r="N3942" s="116">
        <v>1.8351675783822701</v>
      </c>
      <c r="O3942" s="116">
        <v>0.91099126950887999</v>
      </c>
      <c r="P3942" s="116">
        <v>0.15187439072886999</v>
      </c>
      <c r="Q3942" s="116">
        <v>321.08346583833702</v>
      </c>
      <c r="R3942" s="116">
        <v>1310</v>
      </c>
      <c r="S3942" s="116" t="s">
        <v>318</v>
      </c>
      <c r="T3942" s="116">
        <v>1310</v>
      </c>
      <c r="U3942" s="116" t="s">
        <v>268</v>
      </c>
      <c r="V3942" s="116" t="s">
        <v>268</v>
      </c>
      <c r="Z3942" s="116">
        <v>0</v>
      </c>
      <c r="AA3942" s="116">
        <v>1</v>
      </c>
      <c r="AB3942" s="116">
        <v>0.91099126950887999</v>
      </c>
      <c r="AC3942" s="116">
        <v>0.15187439072886999</v>
      </c>
      <c r="AD3942" s="116">
        <v>321.083465838336</v>
      </c>
      <c r="AF3942" s="116">
        <v>-1</v>
      </c>
      <c r="AG3942" s="116">
        <v>-1</v>
      </c>
      <c r="AH3942" s="116">
        <v>-1</v>
      </c>
      <c r="AI3942" s="116">
        <v>-1</v>
      </c>
      <c r="AJ3942" s="116">
        <v>0</v>
      </c>
      <c r="AM3942" s="116" t="s">
        <v>319</v>
      </c>
      <c r="AN3942" s="116">
        <v>-1</v>
      </c>
      <c r="AQ3942" s="116">
        <v>783</v>
      </c>
      <c r="AR3942" s="116" t="s">
        <v>352</v>
      </c>
      <c r="AS3942" s="116" t="s">
        <v>256</v>
      </c>
      <c r="AT3942" s="116" t="s">
        <v>268</v>
      </c>
      <c r="AV3942" s="116">
        <v>73.247416274594897</v>
      </c>
      <c r="AW3942" s="116">
        <v>0.26040832590000002</v>
      </c>
    </row>
    <row r="3943" spans="1:49" x14ac:dyDescent="0.25">
      <c r="A3943" s="127">
        <v>170000</v>
      </c>
      <c r="B3943" s="127">
        <v>700000</v>
      </c>
      <c r="C3943" s="127">
        <v>700000</v>
      </c>
      <c r="D3943" s="116" t="s">
        <v>314</v>
      </c>
      <c r="E3943" s="116" t="s">
        <v>315</v>
      </c>
      <c r="F3943" s="116" t="s">
        <v>316</v>
      </c>
      <c r="G3943" s="116" t="s">
        <v>317</v>
      </c>
      <c r="H3943" s="116">
        <v>0.36</v>
      </c>
      <c r="I3943" s="116">
        <v>0.57999999999999996</v>
      </c>
      <c r="J3943" s="116" t="s">
        <v>268</v>
      </c>
      <c r="K3943" s="116">
        <v>9.4325667171329994E-2</v>
      </c>
      <c r="L3943" s="116">
        <v>3879.79805965481</v>
      </c>
      <c r="M3943" s="116">
        <v>11.007923284292101</v>
      </c>
      <c r="N3943" s="116">
        <v>1.8351675783822701</v>
      </c>
      <c r="O3943" s="116">
        <v>1.0383297079617</v>
      </c>
      <c r="P3943" s="116">
        <v>0.17310340620209999</v>
      </c>
      <c r="Q3943" s="116">
        <v>365.96454046698301</v>
      </c>
      <c r="R3943" s="116">
        <v>1310</v>
      </c>
      <c r="S3943" s="116" t="s">
        <v>318</v>
      </c>
      <c r="T3943" s="116">
        <v>1310</v>
      </c>
      <c r="U3943" s="116" t="s">
        <v>268</v>
      </c>
      <c r="V3943" s="116" t="s">
        <v>268</v>
      </c>
      <c r="Z3943" s="116">
        <v>0</v>
      </c>
      <c r="AA3943" s="116">
        <v>1</v>
      </c>
      <c r="AB3943" s="116">
        <v>1.0383297079617</v>
      </c>
      <c r="AC3943" s="116">
        <v>0.17310340620209999</v>
      </c>
      <c r="AD3943" s="116">
        <v>365.96454046698398</v>
      </c>
      <c r="AF3943" s="116">
        <v>-1</v>
      </c>
      <c r="AG3943" s="116">
        <v>-1</v>
      </c>
      <c r="AH3943" s="116">
        <v>-1</v>
      </c>
      <c r="AI3943" s="116">
        <v>-1</v>
      </c>
      <c r="AJ3943" s="116">
        <v>0</v>
      </c>
      <c r="AM3943" s="116" t="s">
        <v>319</v>
      </c>
      <c r="AN3943" s="116">
        <v>-1</v>
      </c>
      <c r="AQ3943" s="116">
        <v>783</v>
      </c>
      <c r="AR3943" s="116" t="s">
        <v>352</v>
      </c>
      <c r="AS3943" s="116" t="s">
        <v>256</v>
      </c>
      <c r="AT3943" s="116" t="s">
        <v>268</v>
      </c>
      <c r="AV3943" s="116">
        <v>88.138410431463697</v>
      </c>
      <c r="AW3943" s="116">
        <v>0.29680822420000003</v>
      </c>
    </row>
    <row r="3944" spans="1:49" x14ac:dyDescent="0.25">
      <c r="A3944" s="127">
        <v>170000</v>
      </c>
      <c r="B3944" s="127">
        <v>700000</v>
      </c>
      <c r="C3944" s="127">
        <v>700000</v>
      </c>
      <c r="D3944" s="116" t="s">
        <v>314</v>
      </c>
      <c r="E3944" s="116" t="s">
        <v>315</v>
      </c>
      <c r="F3944" s="116" t="s">
        <v>316</v>
      </c>
      <c r="G3944" s="116" t="s">
        <v>317</v>
      </c>
      <c r="H3944" s="116">
        <v>0.36</v>
      </c>
      <c r="I3944" s="116">
        <v>0.57999999999999996</v>
      </c>
      <c r="J3944" s="116" t="s">
        <v>268</v>
      </c>
      <c r="K3944" s="116">
        <v>0.12028713948799</v>
      </c>
      <c r="L3944" s="116">
        <v>3910.1461874788001</v>
      </c>
      <c r="M3944" s="116">
        <v>9.1921678738751993</v>
      </c>
      <c r="N3944" s="116">
        <v>1.2614388586638701</v>
      </c>
      <c r="O3944" s="116">
        <v>1.10569957924184</v>
      </c>
      <c r="P3944" s="116">
        <v>0.15173487194766999</v>
      </c>
      <c r="Q3944" s="116">
        <v>470.34029987169498</v>
      </c>
      <c r="R3944" s="116">
        <v>1210</v>
      </c>
      <c r="S3944" s="116" t="s">
        <v>318</v>
      </c>
      <c r="T3944" s="116">
        <v>1210</v>
      </c>
      <c r="U3944" s="116" t="s">
        <v>268</v>
      </c>
      <c r="V3944" s="116" t="s">
        <v>268</v>
      </c>
      <c r="Z3944" s="116">
        <v>0</v>
      </c>
      <c r="AA3944" s="116">
        <v>1</v>
      </c>
      <c r="AB3944" s="116">
        <v>1.10569957924184</v>
      </c>
      <c r="AC3944" s="116">
        <v>0.15173487194766999</v>
      </c>
      <c r="AD3944" s="116">
        <v>470.35746619435702</v>
      </c>
      <c r="AF3944" s="116">
        <v>-1</v>
      </c>
      <c r="AG3944" s="116">
        <v>-1</v>
      </c>
      <c r="AH3944" s="116">
        <v>-1</v>
      </c>
      <c r="AI3944" s="116">
        <v>-1</v>
      </c>
      <c r="AJ3944" s="116">
        <v>0</v>
      </c>
      <c r="AM3944" s="116" t="s">
        <v>319</v>
      </c>
      <c r="AN3944" s="116">
        <v>-1</v>
      </c>
      <c r="AQ3944" s="116">
        <v>783</v>
      </c>
      <c r="AR3944" s="116" t="s">
        <v>352</v>
      </c>
      <c r="AS3944" s="116" t="s">
        <v>256</v>
      </c>
      <c r="AT3944" s="116" t="s">
        <v>268</v>
      </c>
      <c r="AV3944" s="116">
        <v>94.083175027109704</v>
      </c>
      <c r="AW3944" s="116">
        <v>0.38147401959999999</v>
      </c>
    </row>
    <row r="3945" spans="1:49" x14ac:dyDescent="0.25">
      <c r="A3945" s="127">
        <v>170000</v>
      </c>
      <c r="B3945" s="127">
        <v>700000</v>
      </c>
      <c r="C3945" s="127">
        <v>700000</v>
      </c>
      <c r="D3945" s="116" t="s">
        <v>314</v>
      </c>
      <c r="E3945" s="116" t="s">
        <v>315</v>
      </c>
      <c r="F3945" s="116" t="s">
        <v>316</v>
      </c>
      <c r="G3945" s="116" t="s">
        <v>317</v>
      </c>
      <c r="H3945" s="116">
        <v>0.36</v>
      </c>
      <c r="I3945" s="116">
        <v>0.57999999999999996</v>
      </c>
      <c r="J3945" s="116" t="s">
        <v>323</v>
      </c>
      <c r="K3945" s="116">
        <v>1.1452556202459999E-2</v>
      </c>
      <c r="L3945" s="116">
        <v>3910.1461874788001</v>
      </c>
      <c r="M3945" s="116">
        <v>9.1921678738751993</v>
      </c>
      <c r="N3945" s="116">
        <v>1.2614388586638701</v>
      </c>
      <c r="O3945" s="116">
        <v>0.10527381919806</v>
      </c>
      <c r="P3945" s="116">
        <v>1.4446699424820001E-2</v>
      </c>
      <c r="Q3945" s="116">
        <v>44.781168971962998</v>
      </c>
      <c r="R3945" s="116">
        <v>1210</v>
      </c>
      <c r="S3945" s="116" t="s">
        <v>318</v>
      </c>
      <c r="T3945" s="116">
        <v>1210</v>
      </c>
      <c r="U3945" s="116" t="s">
        <v>324</v>
      </c>
      <c r="V3945" s="116" t="s">
        <v>323</v>
      </c>
      <c r="Z3945" s="116">
        <v>0</v>
      </c>
      <c r="AA3945" s="116">
        <v>1</v>
      </c>
      <c r="AB3945" s="116">
        <v>0.10527381919806</v>
      </c>
      <c r="AC3945" s="116">
        <v>1.4446699424820001E-2</v>
      </c>
      <c r="AD3945" s="116">
        <v>98.548269790824506</v>
      </c>
      <c r="AF3945" s="116">
        <v>-1</v>
      </c>
      <c r="AG3945" s="116">
        <v>-1</v>
      </c>
      <c r="AH3945" s="116">
        <v>-1</v>
      </c>
      <c r="AI3945" s="116">
        <v>-1</v>
      </c>
      <c r="AJ3945" s="116">
        <v>0</v>
      </c>
      <c r="AM3945" s="116" t="s">
        <v>319</v>
      </c>
      <c r="AN3945" s="116">
        <v>-1</v>
      </c>
      <c r="AQ3945" s="116">
        <v>783</v>
      </c>
      <c r="AR3945" s="116" t="s">
        <v>352</v>
      </c>
      <c r="AS3945" s="116" t="s">
        <v>256</v>
      </c>
      <c r="AT3945" s="116" t="s">
        <v>268</v>
      </c>
      <c r="AV3945" s="116">
        <v>101.78128467743799</v>
      </c>
      <c r="AW3945" s="116">
        <v>7.9925603999999997E-2</v>
      </c>
    </row>
    <row r="3946" spans="1:49" x14ac:dyDescent="0.25">
      <c r="A3946" s="127">
        <v>170000</v>
      </c>
      <c r="B3946" s="127">
        <v>700000</v>
      </c>
      <c r="C3946" s="127">
        <v>700000</v>
      </c>
      <c r="D3946" s="116" t="s">
        <v>314</v>
      </c>
      <c r="E3946" s="116" t="s">
        <v>315</v>
      </c>
      <c r="F3946" s="116" t="s">
        <v>316</v>
      </c>
      <c r="G3946" s="116" t="s">
        <v>317</v>
      </c>
      <c r="H3946" s="116">
        <v>0.36</v>
      </c>
      <c r="I3946" s="116">
        <v>0.57999999999999996</v>
      </c>
      <c r="J3946" s="116" t="s">
        <v>268</v>
      </c>
      <c r="K3946" s="116">
        <v>1.6186176254719999E-2</v>
      </c>
      <c r="L3946" s="116">
        <v>3910.1461874788001</v>
      </c>
      <c r="M3946" s="116">
        <v>9.1921678738751993</v>
      </c>
      <c r="N3946" s="116">
        <v>1.2614388586638701</v>
      </c>
      <c r="O3946" s="116">
        <v>0.14878604936959</v>
      </c>
      <c r="P3946" s="116">
        <v>2.0417871700889999E-2</v>
      </c>
      <c r="Q3946" s="116">
        <v>63.290315372284603</v>
      </c>
      <c r="R3946" s="116">
        <v>1310</v>
      </c>
      <c r="S3946" s="116" t="s">
        <v>318</v>
      </c>
      <c r="T3946" s="116">
        <v>1310</v>
      </c>
      <c r="U3946" s="116" t="s">
        <v>268</v>
      </c>
      <c r="V3946" s="116" t="s">
        <v>268</v>
      </c>
      <c r="Z3946" s="116">
        <v>0</v>
      </c>
      <c r="AA3946" s="116">
        <v>1</v>
      </c>
      <c r="AB3946" s="116">
        <v>0.14878604936959</v>
      </c>
      <c r="AC3946" s="116">
        <v>2.0417871700889999E-2</v>
      </c>
      <c r="AD3946" s="116">
        <v>63.290315372284198</v>
      </c>
      <c r="AF3946" s="116">
        <v>-1</v>
      </c>
      <c r="AG3946" s="116">
        <v>-1</v>
      </c>
      <c r="AH3946" s="116">
        <v>-1</v>
      </c>
      <c r="AI3946" s="116">
        <v>-1</v>
      </c>
      <c r="AJ3946" s="116">
        <v>0</v>
      </c>
      <c r="AM3946" s="116" t="s">
        <v>319</v>
      </c>
      <c r="AN3946" s="116">
        <v>-1</v>
      </c>
      <c r="AQ3946" s="116">
        <v>783</v>
      </c>
      <c r="AR3946" s="116" t="s">
        <v>352</v>
      </c>
      <c r="AS3946" s="116" t="s">
        <v>256</v>
      </c>
      <c r="AT3946" s="116" t="s">
        <v>268</v>
      </c>
      <c r="AV3946" s="116">
        <v>49.812738895500701</v>
      </c>
      <c r="AW3946" s="116">
        <v>5.1330344999999999E-2</v>
      </c>
    </row>
    <row r="3947" spans="1:49" x14ac:dyDescent="0.25">
      <c r="A3947" s="127">
        <v>170000</v>
      </c>
      <c r="B3947" s="127">
        <v>700000</v>
      </c>
      <c r="C3947" s="127">
        <v>700000</v>
      </c>
      <c r="D3947" s="116" t="s">
        <v>314</v>
      </c>
      <c r="E3947" s="116" t="s">
        <v>315</v>
      </c>
      <c r="F3947" s="116" t="s">
        <v>316</v>
      </c>
      <c r="G3947" s="116" t="s">
        <v>317</v>
      </c>
      <c r="H3947" s="116">
        <v>0.36</v>
      </c>
      <c r="I3947" s="116">
        <v>0.57999999999999996</v>
      </c>
      <c r="J3947" s="116" t="s">
        <v>323</v>
      </c>
      <c r="K3947" s="116">
        <v>2.2235786022199999E-3</v>
      </c>
      <c r="L3947" s="116">
        <v>3910.1461874788001</v>
      </c>
      <c r="M3947" s="116">
        <v>9.1921678738751993</v>
      </c>
      <c r="N3947" s="116">
        <v>1.2614388586638701</v>
      </c>
      <c r="O3947" s="116">
        <v>2.0439507792410001E-2</v>
      </c>
      <c r="P3947" s="116">
        <v>2.80490845414E-3</v>
      </c>
      <c r="Q3947" s="116">
        <v>8.6945173940534293</v>
      </c>
      <c r="R3947" s="116">
        <v>1310</v>
      </c>
      <c r="S3947" s="116" t="s">
        <v>318</v>
      </c>
      <c r="T3947" s="116">
        <v>1310</v>
      </c>
      <c r="U3947" s="116" t="s">
        <v>324</v>
      </c>
      <c r="V3947" s="116" t="s">
        <v>323</v>
      </c>
      <c r="Z3947" s="116">
        <v>0</v>
      </c>
      <c r="AA3947" s="116">
        <v>1</v>
      </c>
      <c r="AB3947" s="116">
        <v>2.0439507792410001E-2</v>
      </c>
      <c r="AC3947" s="116">
        <v>2.80490845414E-3</v>
      </c>
      <c r="AD3947" s="116">
        <v>8.6945173940532801</v>
      </c>
      <c r="AF3947" s="116">
        <v>-1</v>
      </c>
      <c r="AG3947" s="116">
        <v>-1</v>
      </c>
      <c r="AH3947" s="116">
        <v>-1</v>
      </c>
      <c r="AI3947" s="116">
        <v>-1</v>
      </c>
      <c r="AJ3947" s="116">
        <v>0</v>
      </c>
      <c r="AM3947" s="116" t="s">
        <v>319</v>
      </c>
      <c r="AN3947" s="116">
        <v>-1</v>
      </c>
      <c r="AQ3947" s="116">
        <v>783</v>
      </c>
      <c r="AR3947" s="116" t="s">
        <v>352</v>
      </c>
      <c r="AS3947" s="116" t="s">
        <v>256</v>
      </c>
      <c r="AT3947" s="116" t="s">
        <v>268</v>
      </c>
      <c r="AV3947" s="116">
        <v>41.559653933332001</v>
      </c>
      <c r="AW3947" s="116">
        <v>7.0515144999999998E-3</v>
      </c>
    </row>
    <row r="3948" spans="1:49" x14ac:dyDescent="0.25">
      <c r="A3948" s="127">
        <v>170000</v>
      </c>
      <c r="B3948" s="127">
        <v>700000</v>
      </c>
      <c r="C3948" s="127">
        <v>700000</v>
      </c>
      <c r="D3948" s="116" t="s">
        <v>314</v>
      </c>
      <c r="E3948" s="116" t="s">
        <v>315</v>
      </c>
      <c r="F3948" s="116" t="s">
        <v>316</v>
      </c>
      <c r="G3948" s="116" t="s">
        <v>317</v>
      </c>
      <c r="H3948" s="116">
        <v>0.36</v>
      </c>
      <c r="I3948" s="116">
        <v>0.57999999999999996</v>
      </c>
      <c r="J3948" s="116" t="s">
        <v>268</v>
      </c>
      <c r="K3948" s="116">
        <v>3.5855725056000002E-3</v>
      </c>
      <c r="L3948" s="116">
        <v>3910.1461874788001</v>
      </c>
      <c r="M3948" s="116">
        <v>9.1921678738751993</v>
      </c>
      <c r="N3948" s="116">
        <v>1.2614388586638701</v>
      </c>
      <c r="O3948" s="116">
        <v>3.2959184395460001E-2</v>
      </c>
      <c r="P3948" s="116">
        <v>4.5229804891199999E-3</v>
      </c>
      <c r="Q3948" s="116">
        <v>14.020112662716301</v>
      </c>
      <c r="R3948" s="116">
        <v>1750</v>
      </c>
      <c r="S3948" s="116" t="s">
        <v>321</v>
      </c>
      <c r="T3948" s="116">
        <v>1750</v>
      </c>
      <c r="U3948" s="116" t="s">
        <v>268</v>
      </c>
      <c r="V3948" s="116" t="s">
        <v>268</v>
      </c>
      <c r="Z3948" s="116">
        <v>0</v>
      </c>
      <c r="AA3948" s="116">
        <v>1</v>
      </c>
      <c r="AB3948" s="116">
        <v>3.2959184395460001E-2</v>
      </c>
      <c r="AC3948" s="116">
        <v>4.5229804891199999E-3</v>
      </c>
      <c r="AD3948" s="116">
        <v>14.020112662717001</v>
      </c>
      <c r="AF3948" s="116">
        <v>-1</v>
      </c>
      <c r="AG3948" s="116">
        <v>-1</v>
      </c>
      <c r="AH3948" s="116">
        <v>-1</v>
      </c>
      <c r="AI3948" s="116">
        <v>-1</v>
      </c>
      <c r="AJ3948" s="116">
        <v>0</v>
      </c>
      <c r="AM3948" s="116" t="s">
        <v>319</v>
      </c>
      <c r="AN3948" s="116">
        <v>-1</v>
      </c>
      <c r="AQ3948" s="116">
        <v>783</v>
      </c>
      <c r="AR3948" s="116" t="s">
        <v>352</v>
      </c>
      <c r="AS3948" s="116" t="s">
        <v>256</v>
      </c>
      <c r="AT3948" s="116" t="s">
        <v>268</v>
      </c>
      <c r="AV3948" s="116">
        <v>27.830905350956002</v>
      </c>
      <c r="AW3948" s="116">
        <v>1.1370732099999999E-2</v>
      </c>
    </row>
    <row r="3949" spans="1:49" x14ac:dyDescent="0.25">
      <c r="A3949" s="127">
        <v>170000</v>
      </c>
      <c r="B3949" s="127">
        <v>700000</v>
      </c>
      <c r="C3949" s="127">
        <v>700000</v>
      </c>
      <c r="D3949" s="116" t="s">
        <v>314</v>
      </c>
      <c r="E3949" s="116" t="s">
        <v>315</v>
      </c>
      <c r="F3949" s="116" t="s">
        <v>316</v>
      </c>
      <c r="G3949" s="116" t="s">
        <v>317</v>
      </c>
      <c r="H3949" s="116">
        <v>0.36</v>
      </c>
      <c r="I3949" s="116">
        <v>0.57999999999999996</v>
      </c>
      <c r="J3949" s="116" t="s">
        <v>323</v>
      </c>
      <c r="K3949" s="116">
        <v>6.5016083988430007E-2</v>
      </c>
      <c r="L3949" s="116">
        <v>3910.1461874788001</v>
      </c>
      <c r="M3949" s="116">
        <v>9.1921678738751993</v>
      </c>
      <c r="N3949" s="116">
        <v>1.2614388586638701</v>
      </c>
      <c r="O3949" s="116">
        <v>0.59763875852365</v>
      </c>
      <c r="P3949" s="116">
        <v>8.2013814781160002E-2</v>
      </c>
      <c r="Q3949" s="116">
        <v>254.22239293217601</v>
      </c>
      <c r="R3949" s="116">
        <v>1750</v>
      </c>
      <c r="S3949" s="116" t="s">
        <v>321</v>
      </c>
      <c r="T3949" s="116">
        <v>1750</v>
      </c>
      <c r="U3949" s="116" t="s">
        <v>324</v>
      </c>
      <c r="V3949" s="116" t="s">
        <v>323</v>
      </c>
      <c r="Z3949" s="116">
        <v>0</v>
      </c>
      <c r="AA3949" s="116">
        <v>1</v>
      </c>
      <c r="AB3949" s="116">
        <v>0.59763875852365</v>
      </c>
      <c r="AC3949" s="116">
        <v>8.2013814781160002E-2</v>
      </c>
      <c r="AD3949" s="116">
        <v>254.222392932177</v>
      </c>
      <c r="AF3949" s="116">
        <v>-1</v>
      </c>
      <c r="AG3949" s="116">
        <v>-1</v>
      </c>
      <c r="AH3949" s="116">
        <v>-1</v>
      </c>
      <c r="AI3949" s="116">
        <v>-1</v>
      </c>
      <c r="AJ3949" s="116">
        <v>0</v>
      </c>
      <c r="AM3949" s="116" t="s">
        <v>319</v>
      </c>
      <c r="AN3949" s="116">
        <v>-1</v>
      </c>
      <c r="AQ3949" s="116">
        <v>783</v>
      </c>
      <c r="AR3949" s="116" t="s">
        <v>352</v>
      </c>
      <c r="AS3949" s="116" t="s">
        <v>256</v>
      </c>
      <c r="AT3949" s="116" t="s">
        <v>268</v>
      </c>
      <c r="AV3949" s="116">
        <v>66.6446311370307</v>
      </c>
      <c r="AW3949" s="116">
        <v>0.20618198939999999</v>
      </c>
    </row>
    <row r="3950" spans="1:49" x14ac:dyDescent="0.25">
      <c r="A3950" s="127">
        <v>170000</v>
      </c>
      <c r="B3950" s="127">
        <v>700000</v>
      </c>
      <c r="C3950" s="127">
        <v>700000</v>
      </c>
      <c r="D3950" s="116" t="s">
        <v>314</v>
      </c>
      <c r="E3950" s="116" t="s">
        <v>315</v>
      </c>
      <c r="F3950" s="116" t="s">
        <v>316</v>
      </c>
      <c r="G3950" s="116" t="s">
        <v>317</v>
      </c>
      <c r="H3950" s="116">
        <v>0.36</v>
      </c>
      <c r="I3950" s="116">
        <v>0.57999999999999996</v>
      </c>
      <c r="J3950" s="116" t="s">
        <v>268</v>
      </c>
      <c r="K3950" s="116">
        <v>0.22447273759080999</v>
      </c>
      <c r="L3950" s="116">
        <v>3880.3126887038302</v>
      </c>
      <c r="M3950" s="116">
        <v>10.5104077546094</v>
      </c>
      <c r="N3950" s="116">
        <v>1.83440978004815</v>
      </c>
      <c r="O3950" s="116">
        <v>2.35930000187293</v>
      </c>
      <c r="P3950" s="116">
        <v>0.41177498519077999</v>
      </c>
      <c r="Q3950" s="116">
        <v>871.02441194173696</v>
      </c>
      <c r="R3950" s="116">
        <v>1210</v>
      </c>
      <c r="S3950" s="116" t="s">
        <v>318</v>
      </c>
      <c r="T3950" s="116">
        <v>1210</v>
      </c>
      <c r="U3950" s="116" t="s">
        <v>268</v>
      </c>
      <c r="V3950" s="116" t="s">
        <v>268</v>
      </c>
      <c r="Z3950" s="116">
        <v>0</v>
      </c>
      <c r="AA3950" s="116">
        <v>1</v>
      </c>
      <c r="AB3950" s="116">
        <v>2.35930000187293</v>
      </c>
      <c r="AC3950" s="116">
        <v>0.41177498519077999</v>
      </c>
      <c r="AD3950" s="116">
        <v>871.02441194173696</v>
      </c>
      <c r="AF3950" s="116">
        <v>-1</v>
      </c>
      <c r="AG3950" s="116">
        <v>-1</v>
      </c>
      <c r="AH3950" s="116">
        <v>-1</v>
      </c>
      <c r="AI3950" s="116">
        <v>-1</v>
      </c>
      <c r="AJ3950" s="116">
        <v>0</v>
      </c>
      <c r="AM3950" s="116" t="s">
        <v>319</v>
      </c>
      <c r="AN3950" s="116">
        <v>-1</v>
      </c>
      <c r="AQ3950" s="116">
        <v>783</v>
      </c>
      <c r="AR3950" s="116" t="s">
        <v>352</v>
      </c>
      <c r="AS3950" s="116" t="s">
        <v>256</v>
      </c>
      <c r="AT3950" s="116" t="s">
        <v>268</v>
      </c>
      <c r="AV3950" s="116">
        <v>144.32108269894499</v>
      </c>
      <c r="AW3950" s="116">
        <v>0.70642693590000005</v>
      </c>
    </row>
    <row r="3951" spans="1:49" x14ac:dyDescent="0.25">
      <c r="A3951" s="127">
        <v>170000</v>
      </c>
      <c r="B3951" s="127">
        <v>700000</v>
      </c>
      <c r="C3951" s="127">
        <v>700000</v>
      </c>
      <c r="D3951" s="116" t="s">
        <v>314</v>
      </c>
      <c r="E3951" s="116" t="s">
        <v>315</v>
      </c>
      <c r="F3951" s="116" t="s">
        <v>316</v>
      </c>
      <c r="G3951" s="116" t="s">
        <v>317</v>
      </c>
      <c r="H3951" s="116">
        <v>0.36</v>
      </c>
      <c r="I3951" s="116">
        <v>0.57999999999999996</v>
      </c>
      <c r="J3951" s="116" t="s">
        <v>330</v>
      </c>
      <c r="K3951" s="116">
        <v>2.2733559143149999E-2</v>
      </c>
      <c r="L3951" s="116">
        <v>3880.3126887038302</v>
      </c>
      <c r="M3951" s="116">
        <v>10.5104077546094</v>
      </c>
      <c r="N3951" s="116">
        <v>1.83440978004815</v>
      </c>
      <c r="O3951" s="116">
        <v>0.23893897630804001</v>
      </c>
      <c r="P3951" s="116">
        <v>4.170266322749E-2</v>
      </c>
      <c r="Q3951" s="116">
        <v>88.213318002567902</v>
      </c>
      <c r="R3951" s="116">
        <v>4110</v>
      </c>
      <c r="S3951" s="116" t="s">
        <v>331</v>
      </c>
      <c r="T3951" s="116">
        <v>4110</v>
      </c>
      <c r="U3951" s="116" t="s">
        <v>268</v>
      </c>
      <c r="V3951" s="116" t="s">
        <v>268</v>
      </c>
      <c r="Y3951" s="116" t="s">
        <v>330</v>
      </c>
      <c r="Z3951" s="116">
        <v>0</v>
      </c>
      <c r="AA3951" s="116">
        <v>1</v>
      </c>
      <c r="AB3951" s="116">
        <v>0.23893897630804001</v>
      </c>
      <c r="AC3951" s="116">
        <v>4.170266322749E-2</v>
      </c>
      <c r="AD3951" s="116">
        <v>88.213318002567902</v>
      </c>
      <c r="AF3951" s="116">
        <v>-1</v>
      </c>
      <c r="AG3951" s="116">
        <v>-1</v>
      </c>
      <c r="AH3951" s="116">
        <v>-1</v>
      </c>
      <c r="AI3951" s="116">
        <v>-1</v>
      </c>
      <c r="AJ3951" s="116">
        <v>0</v>
      </c>
      <c r="AM3951" s="116" t="s">
        <v>319</v>
      </c>
      <c r="AN3951" s="116">
        <v>-1</v>
      </c>
      <c r="AQ3951" s="116">
        <v>783</v>
      </c>
      <c r="AR3951" s="116" t="s">
        <v>352</v>
      </c>
      <c r="AS3951" s="116" t="s">
        <v>256</v>
      </c>
      <c r="AT3951" s="116" t="s">
        <v>268</v>
      </c>
      <c r="AV3951" s="116">
        <v>57.487020329752802</v>
      </c>
      <c r="AW3951" s="116">
        <v>7.1543648000000001E-2</v>
      </c>
    </row>
    <row r="3952" spans="1:49" x14ac:dyDescent="0.25">
      <c r="A3952" s="127">
        <v>170000</v>
      </c>
      <c r="B3952" s="127">
        <v>700000</v>
      </c>
      <c r="C3952" s="127">
        <v>700000</v>
      </c>
      <c r="D3952" s="116" t="s">
        <v>314</v>
      </c>
      <c r="E3952" s="116" t="s">
        <v>315</v>
      </c>
      <c r="F3952" s="116" t="s">
        <v>316</v>
      </c>
      <c r="G3952" s="116" t="s">
        <v>317</v>
      </c>
      <c r="H3952" s="116">
        <v>0.36</v>
      </c>
      <c r="I3952" s="116">
        <v>0.57999999999999996</v>
      </c>
      <c r="J3952" s="116" t="s">
        <v>268</v>
      </c>
      <c r="K3952" s="116">
        <v>3.7751882705969998E-2</v>
      </c>
      <c r="L3952" s="116">
        <v>3880.3126887038302</v>
      </c>
      <c r="M3952" s="116">
        <v>10.5104077546094</v>
      </c>
      <c r="N3952" s="116">
        <v>1.83440978004815</v>
      </c>
      <c r="O3952" s="116">
        <v>0.39678768074401999</v>
      </c>
      <c r="P3952" s="116">
        <v>6.925242285107E-2</v>
      </c>
      <c r="Q3952" s="116">
        <v>146.489109486469</v>
      </c>
      <c r="R3952" s="116">
        <v>1310</v>
      </c>
      <c r="S3952" s="116" t="s">
        <v>318</v>
      </c>
      <c r="T3952" s="116">
        <v>1310</v>
      </c>
      <c r="U3952" s="116" t="s">
        <v>268</v>
      </c>
      <c r="V3952" s="116" t="s">
        <v>268</v>
      </c>
      <c r="Z3952" s="116">
        <v>0</v>
      </c>
      <c r="AA3952" s="116">
        <v>1</v>
      </c>
      <c r="AB3952" s="116">
        <v>0.39678768074401999</v>
      </c>
      <c r="AC3952" s="116">
        <v>6.925242285107E-2</v>
      </c>
      <c r="AD3952" s="116">
        <v>146.48910948646801</v>
      </c>
      <c r="AF3952" s="116">
        <v>-1</v>
      </c>
      <c r="AG3952" s="116">
        <v>-1</v>
      </c>
      <c r="AH3952" s="116">
        <v>-1</v>
      </c>
      <c r="AI3952" s="116">
        <v>-1</v>
      </c>
      <c r="AJ3952" s="116">
        <v>0</v>
      </c>
      <c r="AM3952" s="116" t="s">
        <v>319</v>
      </c>
      <c r="AN3952" s="116">
        <v>-1</v>
      </c>
      <c r="AQ3952" s="116">
        <v>783</v>
      </c>
      <c r="AR3952" s="116" t="s">
        <v>352</v>
      </c>
      <c r="AS3952" s="116" t="s">
        <v>256</v>
      </c>
      <c r="AT3952" s="116" t="s">
        <v>268</v>
      </c>
      <c r="AV3952" s="116">
        <v>57.911431093558797</v>
      </c>
      <c r="AW3952" s="116">
        <v>0.11880706370000001</v>
      </c>
    </row>
    <row r="3953" spans="1:49" x14ac:dyDescent="0.25">
      <c r="A3953" s="127">
        <v>170000</v>
      </c>
      <c r="B3953" s="127">
        <v>700000</v>
      </c>
      <c r="C3953" s="127">
        <v>700000</v>
      </c>
      <c r="D3953" s="116" t="s">
        <v>314</v>
      </c>
      <c r="E3953" s="116" t="s">
        <v>315</v>
      </c>
      <c r="F3953" s="116" t="s">
        <v>316</v>
      </c>
      <c r="G3953" s="116" t="s">
        <v>317</v>
      </c>
      <c r="H3953" s="116">
        <v>0.36</v>
      </c>
      <c r="I3953" s="116">
        <v>0.57999999999999996</v>
      </c>
      <c r="J3953" s="116" t="s">
        <v>268</v>
      </c>
      <c r="K3953" s="116">
        <v>0.15386467223999001</v>
      </c>
      <c r="L3953" s="116">
        <v>3880.3126887038302</v>
      </c>
      <c r="M3953" s="116">
        <v>10.5104077546094</v>
      </c>
      <c r="N3953" s="116">
        <v>1.83440978004815</v>
      </c>
      <c r="O3953" s="116">
        <v>1.61718044427168</v>
      </c>
      <c r="P3953" s="116">
        <v>0.28225085956094997</v>
      </c>
      <c r="Q3953" s="116">
        <v>597.04304003611298</v>
      </c>
      <c r="R3953" s="116">
        <v>1310</v>
      </c>
      <c r="S3953" s="116" t="s">
        <v>318</v>
      </c>
      <c r="T3953" s="116">
        <v>1310</v>
      </c>
      <c r="U3953" s="116" t="s">
        <v>268</v>
      </c>
      <c r="V3953" s="116" t="s">
        <v>268</v>
      </c>
      <c r="Z3953" s="116">
        <v>0</v>
      </c>
      <c r="AA3953" s="116">
        <v>1</v>
      </c>
      <c r="AB3953" s="116">
        <v>1.61718044427168</v>
      </c>
      <c r="AC3953" s="116">
        <v>0.28225085956094997</v>
      </c>
      <c r="AD3953" s="116">
        <v>597.04304003611298</v>
      </c>
      <c r="AF3953" s="116">
        <v>-1</v>
      </c>
      <c r="AG3953" s="116">
        <v>-1</v>
      </c>
      <c r="AH3953" s="116">
        <v>-1</v>
      </c>
      <c r="AI3953" s="116">
        <v>-1</v>
      </c>
      <c r="AJ3953" s="116">
        <v>0</v>
      </c>
      <c r="AM3953" s="116" t="s">
        <v>319</v>
      </c>
      <c r="AN3953" s="116">
        <v>-1</v>
      </c>
      <c r="AQ3953" s="116">
        <v>783</v>
      </c>
      <c r="AR3953" s="116" t="s">
        <v>352</v>
      </c>
      <c r="AS3953" s="116" t="s">
        <v>256</v>
      </c>
      <c r="AT3953" s="116" t="s">
        <v>268</v>
      </c>
      <c r="AV3953" s="116">
        <v>100.032479314348</v>
      </c>
      <c r="AW3953" s="116">
        <v>0.48421982159999999</v>
      </c>
    </row>
    <row r="3954" spans="1:49" x14ac:dyDescent="0.25">
      <c r="A3954" s="127">
        <v>170000</v>
      </c>
      <c r="B3954" s="127">
        <v>700000</v>
      </c>
      <c r="C3954" s="127">
        <v>700000</v>
      </c>
      <c r="D3954" s="116" t="s">
        <v>314</v>
      </c>
      <c r="E3954" s="116" t="s">
        <v>315</v>
      </c>
      <c r="F3954" s="116" t="s">
        <v>316</v>
      </c>
      <c r="G3954" s="116" t="s">
        <v>317</v>
      </c>
      <c r="H3954" s="116">
        <v>0.36</v>
      </c>
      <c r="I3954" s="116">
        <v>0.57999999999999996</v>
      </c>
      <c r="J3954" s="116" t="s">
        <v>268</v>
      </c>
      <c r="K3954" s="116">
        <v>0.17894060196495001</v>
      </c>
      <c r="L3954" s="116">
        <v>3880.3126887038302</v>
      </c>
      <c r="M3954" s="116">
        <v>10.5104077546094</v>
      </c>
      <c r="N3954" s="116">
        <v>1.83440978004815</v>
      </c>
      <c r="O3954" s="116">
        <v>1.8807386905069501</v>
      </c>
      <c r="P3954" s="116">
        <v>0.32825039029221997</v>
      </c>
      <c r="Q3954" s="116">
        <v>694.34548832892096</v>
      </c>
      <c r="R3954" s="116">
        <v>1310</v>
      </c>
      <c r="S3954" s="116" t="s">
        <v>318</v>
      </c>
      <c r="T3954" s="116">
        <v>1310</v>
      </c>
      <c r="U3954" s="116" t="s">
        <v>268</v>
      </c>
      <c r="V3954" s="116" t="s">
        <v>268</v>
      </c>
      <c r="Z3954" s="116">
        <v>0</v>
      </c>
      <c r="AA3954" s="116">
        <v>1</v>
      </c>
      <c r="AB3954" s="116">
        <v>1.8807386905069501</v>
      </c>
      <c r="AC3954" s="116">
        <v>0.32825039029221997</v>
      </c>
      <c r="AD3954" s="116">
        <v>694.34548832892096</v>
      </c>
      <c r="AF3954" s="116">
        <v>-1</v>
      </c>
      <c r="AG3954" s="116">
        <v>-1</v>
      </c>
      <c r="AH3954" s="116">
        <v>-1</v>
      </c>
      <c r="AI3954" s="116">
        <v>-1</v>
      </c>
      <c r="AJ3954" s="116">
        <v>0</v>
      </c>
      <c r="AM3954" s="116" t="s">
        <v>319</v>
      </c>
      <c r="AN3954" s="116">
        <v>-1</v>
      </c>
      <c r="AQ3954" s="116">
        <v>783</v>
      </c>
      <c r="AR3954" s="116" t="s">
        <v>352</v>
      </c>
      <c r="AS3954" s="116" t="s">
        <v>256</v>
      </c>
      <c r="AT3954" s="116" t="s">
        <v>268</v>
      </c>
      <c r="AV3954" s="116">
        <v>107.65072654785899</v>
      </c>
      <c r="AW3954" s="116">
        <v>0.56313502699999995</v>
      </c>
    </row>
    <row r="3955" spans="1:49" x14ac:dyDescent="0.25">
      <c r="A3955" s="127">
        <v>170000</v>
      </c>
      <c r="B3955" s="127">
        <v>710000</v>
      </c>
      <c r="C3955" s="127">
        <v>710000</v>
      </c>
      <c r="D3955" s="116" t="s">
        <v>314</v>
      </c>
      <c r="E3955" s="116" t="s">
        <v>315</v>
      </c>
      <c r="F3955" s="116" t="s">
        <v>316</v>
      </c>
      <c r="G3955" s="116" t="s">
        <v>317</v>
      </c>
      <c r="H3955" s="116">
        <v>0.36</v>
      </c>
      <c r="I3955" s="116">
        <v>0.57999999999999996</v>
      </c>
      <c r="J3955" s="116" t="s">
        <v>268</v>
      </c>
      <c r="K3955" s="116">
        <v>0.20387674486082999</v>
      </c>
      <c r="L3955" s="116">
        <v>3955.0665235179499</v>
      </c>
      <c r="M3955" s="116">
        <v>12.0526881468911</v>
      </c>
      <c r="N3955" s="116">
        <v>2.4006594101723602</v>
      </c>
      <c r="O3955" s="116">
        <v>2.45726282621091</v>
      </c>
      <c r="P3955" s="116">
        <v>0.48943862606547001</v>
      </c>
      <c r="Q3955" s="116">
        <v>806.346088522895</v>
      </c>
      <c r="R3955" s="116">
        <v>1330</v>
      </c>
      <c r="S3955" s="116" t="s">
        <v>346</v>
      </c>
      <c r="T3955" s="116">
        <v>1330</v>
      </c>
      <c r="U3955" s="116" t="s">
        <v>268</v>
      </c>
      <c r="V3955" s="116" t="s">
        <v>268</v>
      </c>
      <c r="Z3955" s="116">
        <v>0</v>
      </c>
      <c r="AA3955" s="116">
        <v>1</v>
      </c>
      <c r="AB3955" s="116">
        <v>2.45726282621091</v>
      </c>
      <c r="AC3955" s="116">
        <v>0.48943862606547001</v>
      </c>
      <c r="AD3955" s="116">
        <v>806.346088522895</v>
      </c>
      <c r="AF3955" s="116">
        <v>-1</v>
      </c>
      <c r="AG3955" s="116">
        <v>-1</v>
      </c>
      <c r="AH3955" s="116">
        <v>-1</v>
      </c>
      <c r="AI3955" s="116">
        <v>-1</v>
      </c>
      <c r="AJ3955" s="116">
        <v>0</v>
      </c>
      <c r="AM3955" s="116" t="s">
        <v>319</v>
      </c>
      <c r="AN3955" s="116">
        <v>-1</v>
      </c>
      <c r="AQ3955" s="116">
        <v>783</v>
      </c>
      <c r="AR3955" s="116" t="s">
        <v>352</v>
      </c>
      <c r="AS3955" s="116" t="s">
        <v>256</v>
      </c>
      <c r="AT3955" s="116" t="s">
        <v>268</v>
      </c>
      <c r="AV3955" s="116">
        <v>133.04531191354201</v>
      </c>
      <c r="AW3955" s="116">
        <v>0.65397087470000004</v>
      </c>
    </row>
    <row r="3956" spans="1:49" x14ac:dyDescent="0.25">
      <c r="A3956" s="127">
        <v>170000</v>
      </c>
      <c r="B3956" s="127">
        <v>710000</v>
      </c>
      <c r="C3956" s="127">
        <v>710000</v>
      </c>
      <c r="D3956" s="116" t="s">
        <v>314</v>
      </c>
      <c r="E3956" s="116" t="s">
        <v>315</v>
      </c>
      <c r="F3956" s="116" t="s">
        <v>316</v>
      </c>
      <c r="G3956" s="116" t="s">
        <v>317</v>
      </c>
      <c r="H3956" s="116">
        <v>0.36</v>
      </c>
      <c r="I3956" s="116">
        <v>0.57999999999999996</v>
      </c>
      <c r="J3956" s="116" t="s">
        <v>268</v>
      </c>
      <c r="K3956" s="116">
        <v>9.8772891197929993E-2</v>
      </c>
      <c r="L3956" s="116">
        <v>3955.0665235179499</v>
      </c>
      <c r="M3956" s="116">
        <v>12.0526881468911</v>
      </c>
      <c r="N3956" s="116">
        <v>2.4006594101723602</v>
      </c>
      <c r="O3956" s="116">
        <v>1.1904788549754799</v>
      </c>
      <c r="P3956" s="116">
        <v>0.23712007072423999</v>
      </c>
      <c r="Q3956" s="116">
        <v>390.65335540802198</v>
      </c>
      <c r="R3956" s="116">
        <v>1330</v>
      </c>
      <c r="S3956" s="116" t="s">
        <v>346</v>
      </c>
      <c r="T3956" s="116">
        <v>1330</v>
      </c>
      <c r="U3956" s="116" t="s">
        <v>268</v>
      </c>
      <c r="V3956" s="116" t="s">
        <v>268</v>
      </c>
      <c r="Z3956" s="116">
        <v>0</v>
      </c>
      <c r="AA3956" s="116">
        <v>1</v>
      </c>
      <c r="AB3956" s="116">
        <v>1.1904788549754799</v>
      </c>
      <c r="AC3956" s="116">
        <v>0.23712007072423999</v>
      </c>
      <c r="AD3956" s="116">
        <v>390.65335540802198</v>
      </c>
      <c r="AF3956" s="116">
        <v>-1</v>
      </c>
      <c r="AG3956" s="116">
        <v>-1</v>
      </c>
      <c r="AH3956" s="116">
        <v>-1</v>
      </c>
      <c r="AI3956" s="116">
        <v>-1</v>
      </c>
      <c r="AJ3956" s="116">
        <v>0</v>
      </c>
      <c r="AM3956" s="116" t="s">
        <v>319</v>
      </c>
      <c r="AN3956" s="116">
        <v>-1</v>
      </c>
      <c r="AQ3956" s="116">
        <v>783</v>
      </c>
      <c r="AR3956" s="116" t="s">
        <v>352</v>
      </c>
      <c r="AS3956" s="116" t="s">
        <v>256</v>
      </c>
      <c r="AT3956" s="116" t="s">
        <v>268</v>
      </c>
      <c r="AV3956" s="116">
        <v>88.315382233694095</v>
      </c>
      <c r="AW3956" s="116">
        <v>0.31683159399999999</v>
      </c>
    </row>
    <row r="3957" spans="1:49" x14ac:dyDescent="0.25">
      <c r="A3957" s="127">
        <v>170000</v>
      </c>
      <c r="B3957" s="127">
        <v>710000</v>
      </c>
      <c r="C3957" s="127">
        <v>710000</v>
      </c>
      <c r="D3957" s="116" t="s">
        <v>314</v>
      </c>
      <c r="E3957" s="116" t="s">
        <v>315</v>
      </c>
      <c r="F3957" s="116" t="s">
        <v>316</v>
      </c>
      <c r="G3957" s="116" t="s">
        <v>317</v>
      </c>
      <c r="H3957" s="116">
        <v>0.36</v>
      </c>
      <c r="I3957" s="116">
        <v>0.57999999999999996</v>
      </c>
      <c r="J3957" s="116" t="s">
        <v>268</v>
      </c>
      <c r="K3957" s="116">
        <v>0.16569180908240999</v>
      </c>
      <c r="L3957" s="116">
        <v>3955.0665235179499</v>
      </c>
      <c r="M3957" s="116">
        <v>12.0526881468911</v>
      </c>
      <c r="N3957" s="116">
        <v>2.4006594101723602</v>
      </c>
      <c r="O3957" s="116">
        <v>1.9970317033645599</v>
      </c>
      <c r="P3957" s="116">
        <v>0.39776960066217998</v>
      </c>
      <c r="Q3957" s="116">
        <v>655.32212732298694</v>
      </c>
      <c r="R3957" s="116">
        <v>1330</v>
      </c>
      <c r="S3957" s="116" t="s">
        <v>346</v>
      </c>
      <c r="T3957" s="116">
        <v>1330</v>
      </c>
      <c r="U3957" s="116" t="s">
        <v>268</v>
      </c>
      <c r="V3957" s="116" t="s">
        <v>268</v>
      </c>
      <c r="Z3957" s="116">
        <v>0</v>
      </c>
      <c r="AA3957" s="116">
        <v>1</v>
      </c>
      <c r="AB3957" s="116">
        <v>1.9970317033645599</v>
      </c>
      <c r="AC3957" s="116">
        <v>0.39776960066217998</v>
      </c>
      <c r="AD3957" s="116">
        <v>655.32212732298694</v>
      </c>
      <c r="AF3957" s="116">
        <v>-1</v>
      </c>
      <c r="AG3957" s="116">
        <v>-1</v>
      </c>
      <c r="AH3957" s="116">
        <v>-1</v>
      </c>
      <c r="AI3957" s="116">
        <v>-1</v>
      </c>
      <c r="AJ3957" s="116">
        <v>0</v>
      </c>
      <c r="AM3957" s="116" t="s">
        <v>319</v>
      </c>
      <c r="AN3957" s="116">
        <v>-1</v>
      </c>
      <c r="AQ3957" s="116">
        <v>783</v>
      </c>
      <c r="AR3957" s="116" t="s">
        <v>352</v>
      </c>
      <c r="AS3957" s="116" t="s">
        <v>256</v>
      </c>
      <c r="AT3957" s="116" t="s">
        <v>268</v>
      </c>
      <c r="AV3957" s="116">
        <v>105.231385960973</v>
      </c>
      <c r="AW3957" s="116">
        <v>0.53148591020000002</v>
      </c>
    </row>
    <row r="3958" spans="1:49" x14ac:dyDescent="0.25">
      <c r="A3958" s="127">
        <v>170000</v>
      </c>
      <c r="B3958" s="127">
        <v>710000</v>
      </c>
      <c r="C3958" s="127">
        <v>710000</v>
      </c>
      <c r="D3958" s="116" t="s">
        <v>314</v>
      </c>
      <c r="E3958" s="116" t="s">
        <v>315</v>
      </c>
      <c r="F3958" s="116" t="s">
        <v>316</v>
      </c>
      <c r="G3958" s="116" t="s">
        <v>317</v>
      </c>
      <c r="H3958" s="116">
        <v>0.36</v>
      </c>
      <c r="I3958" s="116">
        <v>0.57999999999999996</v>
      </c>
      <c r="J3958" s="116" t="s">
        <v>268</v>
      </c>
      <c r="K3958" s="116">
        <v>0.11726455444441999</v>
      </c>
      <c r="L3958" s="116">
        <v>3955.0665235179499</v>
      </c>
      <c r="M3958" s="116">
        <v>12.0526881468911</v>
      </c>
      <c r="N3958" s="116">
        <v>2.4006594101723602</v>
      </c>
      <c r="O3958" s="116">
        <v>1.41335310540274</v>
      </c>
      <c r="P3958" s="116">
        <v>0.28151225610665997</v>
      </c>
      <c r="Q3958" s="116">
        <v>463.78911367837702</v>
      </c>
      <c r="R3958" s="116">
        <v>1330</v>
      </c>
      <c r="S3958" s="116" t="s">
        <v>346</v>
      </c>
      <c r="T3958" s="116">
        <v>1330</v>
      </c>
      <c r="U3958" s="116" t="s">
        <v>268</v>
      </c>
      <c r="V3958" s="116" t="s">
        <v>268</v>
      </c>
      <c r="Z3958" s="116">
        <v>0</v>
      </c>
      <c r="AA3958" s="116">
        <v>1</v>
      </c>
      <c r="AB3958" s="116">
        <v>1.41335310540274</v>
      </c>
      <c r="AC3958" s="116">
        <v>0.28151225610665997</v>
      </c>
      <c r="AD3958" s="116">
        <v>463.78911367837702</v>
      </c>
      <c r="AF3958" s="116">
        <v>-1</v>
      </c>
      <c r="AG3958" s="116">
        <v>-1</v>
      </c>
      <c r="AH3958" s="116">
        <v>-1</v>
      </c>
      <c r="AI3958" s="116">
        <v>-1</v>
      </c>
      <c r="AJ3958" s="116">
        <v>0</v>
      </c>
      <c r="AM3958" s="116" t="s">
        <v>319</v>
      </c>
      <c r="AN3958" s="116">
        <v>-1</v>
      </c>
      <c r="AQ3958" s="116">
        <v>783</v>
      </c>
      <c r="AR3958" s="116" t="s">
        <v>352</v>
      </c>
      <c r="AS3958" s="116" t="s">
        <v>256</v>
      </c>
      <c r="AT3958" s="116" t="s">
        <v>268</v>
      </c>
      <c r="AV3958" s="116">
        <v>92.018994724253105</v>
      </c>
      <c r="AW3958" s="116">
        <v>0.37614688860000001</v>
      </c>
    </row>
    <row r="3959" spans="1:49" x14ac:dyDescent="0.25">
      <c r="A3959" s="127">
        <v>170000</v>
      </c>
      <c r="B3959" s="127">
        <v>710000</v>
      </c>
      <c r="C3959" s="127">
        <v>710000</v>
      </c>
      <c r="D3959" s="116" t="s">
        <v>314</v>
      </c>
      <c r="E3959" s="116" t="s">
        <v>315</v>
      </c>
      <c r="F3959" s="116" t="s">
        <v>316</v>
      </c>
      <c r="G3959" s="116" t="s">
        <v>317</v>
      </c>
      <c r="H3959" s="116">
        <v>0.36</v>
      </c>
      <c r="I3959" s="116">
        <v>0.57999999999999996</v>
      </c>
      <c r="J3959" s="116" t="s">
        <v>268</v>
      </c>
      <c r="K3959" s="116">
        <v>2.1826214823430001E-2</v>
      </c>
      <c r="L3959" s="116">
        <v>3955.0665235179499</v>
      </c>
      <c r="M3959" s="116">
        <v>12.0526881468911</v>
      </c>
      <c r="N3959" s="116">
        <v>2.4006594101723602</v>
      </c>
      <c r="O3959" s="116">
        <v>0.26306456069391998</v>
      </c>
      <c r="P3959" s="116">
        <v>5.2397308004319999E-2</v>
      </c>
      <c r="Q3959" s="116">
        <v>86.324131583283005</v>
      </c>
      <c r="R3959" s="116">
        <v>1330</v>
      </c>
      <c r="S3959" s="116" t="s">
        <v>346</v>
      </c>
      <c r="T3959" s="116">
        <v>1330</v>
      </c>
      <c r="U3959" s="116" t="s">
        <v>268</v>
      </c>
      <c r="V3959" s="116" t="s">
        <v>268</v>
      </c>
      <c r="Z3959" s="116">
        <v>0</v>
      </c>
      <c r="AA3959" s="116">
        <v>1</v>
      </c>
      <c r="AB3959" s="116">
        <v>0.26306456069391998</v>
      </c>
      <c r="AC3959" s="116">
        <v>5.2397308004319999E-2</v>
      </c>
      <c r="AD3959" s="116">
        <v>86.324131583283801</v>
      </c>
      <c r="AF3959" s="116">
        <v>-1</v>
      </c>
      <c r="AG3959" s="116">
        <v>-1</v>
      </c>
      <c r="AH3959" s="116">
        <v>-1</v>
      </c>
      <c r="AI3959" s="116">
        <v>-1</v>
      </c>
      <c r="AJ3959" s="116">
        <v>0</v>
      </c>
      <c r="AM3959" s="116" t="s">
        <v>319</v>
      </c>
      <c r="AN3959" s="116">
        <v>-1</v>
      </c>
      <c r="AQ3959" s="116">
        <v>783</v>
      </c>
      <c r="AR3959" s="116" t="s">
        <v>352</v>
      </c>
      <c r="AS3959" s="116" t="s">
        <v>256</v>
      </c>
      <c r="AT3959" s="116" t="s">
        <v>268</v>
      </c>
      <c r="AV3959" s="116">
        <v>66.980201768385797</v>
      </c>
      <c r="AW3959" s="116">
        <v>7.0011461100000005E-2</v>
      </c>
    </row>
    <row r="3960" spans="1:49" x14ac:dyDescent="0.25">
      <c r="A3960" s="127">
        <v>170000</v>
      </c>
      <c r="B3960" s="127">
        <v>710000</v>
      </c>
      <c r="C3960" s="127">
        <v>710000</v>
      </c>
      <c r="D3960" s="116" t="s">
        <v>314</v>
      </c>
      <c r="E3960" s="116" t="s">
        <v>315</v>
      </c>
      <c r="F3960" s="116" t="s">
        <v>316</v>
      </c>
      <c r="G3960" s="116" t="s">
        <v>317</v>
      </c>
      <c r="H3960" s="116">
        <v>0.36</v>
      </c>
      <c r="I3960" s="116">
        <v>0.57999999999999996</v>
      </c>
      <c r="J3960" s="116" t="s">
        <v>268</v>
      </c>
      <c r="K3960" s="116">
        <v>1.03312393049E-2</v>
      </c>
      <c r="L3960" s="116">
        <v>3955.0665235179499</v>
      </c>
      <c r="M3960" s="116">
        <v>12.0526881468911</v>
      </c>
      <c r="N3960" s="116">
        <v>2.4006594101723602</v>
      </c>
      <c r="O3960" s="116">
        <v>0.12451920551288</v>
      </c>
      <c r="P3960" s="116">
        <v>2.4801786856050001E-2</v>
      </c>
      <c r="Q3960" s="116">
        <v>40.8607387212707</v>
      </c>
      <c r="R3960" s="116">
        <v>1330</v>
      </c>
      <c r="S3960" s="116" t="s">
        <v>346</v>
      </c>
      <c r="T3960" s="116">
        <v>1330</v>
      </c>
      <c r="U3960" s="116" t="s">
        <v>268</v>
      </c>
      <c r="V3960" s="116" t="s">
        <v>268</v>
      </c>
      <c r="Z3960" s="116">
        <v>0</v>
      </c>
      <c r="AA3960" s="116">
        <v>1</v>
      </c>
      <c r="AB3960" s="116">
        <v>0.12451920551288</v>
      </c>
      <c r="AC3960" s="116">
        <v>2.4801786856050001E-2</v>
      </c>
      <c r="AD3960" s="116">
        <v>40.860738721271503</v>
      </c>
      <c r="AF3960" s="116">
        <v>-1</v>
      </c>
      <c r="AG3960" s="116">
        <v>-1</v>
      </c>
      <c r="AH3960" s="116">
        <v>-1</v>
      </c>
      <c r="AI3960" s="116">
        <v>-1</v>
      </c>
      <c r="AJ3960" s="116">
        <v>0</v>
      </c>
      <c r="AM3960" s="116" t="s">
        <v>319</v>
      </c>
      <c r="AN3960" s="116">
        <v>-1</v>
      </c>
      <c r="AQ3960" s="116">
        <v>783</v>
      </c>
      <c r="AR3960" s="116" t="s">
        <v>352</v>
      </c>
      <c r="AS3960" s="116" t="s">
        <v>256</v>
      </c>
      <c r="AT3960" s="116" t="s">
        <v>268</v>
      </c>
      <c r="AV3960" s="116">
        <v>43.123871958988403</v>
      </c>
      <c r="AW3960" s="116">
        <v>3.3139285300000001E-2</v>
      </c>
    </row>
    <row r="3961" spans="1:49" x14ac:dyDescent="0.25">
      <c r="A3961" s="127">
        <v>170000</v>
      </c>
      <c r="B3961" s="127">
        <v>710000</v>
      </c>
      <c r="C3961" s="127">
        <v>710000</v>
      </c>
      <c r="D3961" s="116" t="s">
        <v>314</v>
      </c>
      <c r="E3961" s="116" t="s">
        <v>315</v>
      </c>
      <c r="F3961" s="116" t="s">
        <v>316</v>
      </c>
      <c r="G3961" s="116" t="s">
        <v>317</v>
      </c>
      <c r="H3961" s="116">
        <v>0.36</v>
      </c>
      <c r="I3961" s="116">
        <v>0.57999999999999996</v>
      </c>
      <c r="J3961" s="116" t="s">
        <v>268</v>
      </c>
      <c r="K3961" s="116">
        <v>0.22100536072728999</v>
      </c>
      <c r="L3961" s="116">
        <v>3983.9169428934902</v>
      </c>
      <c r="M3961" s="116">
        <v>11.3872716846231</v>
      </c>
      <c r="N3961" s="116">
        <v>2.1853926059145898</v>
      </c>
      <c r="O3961" s="116">
        <v>2.5166480863598002</v>
      </c>
      <c r="P3961" s="116">
        <v>0.48298348120091</v>
      </c>
      <c r="Q3961" s="116">
        <v>880.46700107174195</v>
      </c>
      <c r="R3961" s="116">
        <v>1330</v>
      </c>
      <c r="S3961" s="116" t="s">
        <v>346</v>
      </c>
      <c r="T3961" s="116">
        <v>1330</v>
      </c>
      <c r="U3961" s="116" t="s">
        <v>268</v>
      </c>
      <c r="V3961" s="116" t="s">
        <v>268</v>
      </c>
      <c r="Z3961" s="116">
        <v>0</v>
      </c>
      <c r="AA3961" s="116">
        <v>1</v>
      </c>
      <c r="AB3961" s="116">
        <v>2.5166480863598002</v>
      </c>
      <c r="AC3961" s="116">
        <v>0.48298348120091</v>
      </c>
      <c r="AD3961" s="116">
        <v>880.46700107174195</v>
      </c>
      <c r="AF3961" s="116">
        <v>-1</v>
      </c>
      <c r="AG3961" s="116">
        <v>-1</v>
      </c>
      <c r="AH3961" s="116">
        <v>-1</v>
      </c>
      <c r="AI3961" s="116">
        <v>-1</v>
      </c>
      <c r="AJ3961" s="116">
        <v>0</v>
      </c>
      <c r="AM3961" s="116" t="s">
        <v>319</v>
      </c>
      <c r="AN3961" s="116">
        <v>-1</v>
      </c>
      <c r="AQ3961" s="116">
        <v>783</v>
      </c>
      <c r="AR3961" s="116" t="s">
        <v>352</v>
      </c>
      <c r="AS3961" s="116" t="s">
        <v>256</v>
      </c>
      <c r="AT3961" s="116" t="s">
        <v>268</v>
      </c>
      <c r="AV3961" s="116">
        <v>144.23696646975799</v>
      </c>
      <c r="AW3961" s="116">
        <v>0.71408515900000002</v>
      </c>
    </row>
    <row r="3962" spans="1:49" x14ac:dyDescent="0.25">
      <c r="A3962" s="127">
        <v>170000</v>
      </c>
      <c r="B3962" s="127">
        <v>710000</v>
      </c>
      <c r="C3962" s="127">
        <v>710000</v>
      </c>
      <c r="D3962" s="116" t="s">
        <v>314</v>
      </c>
      <c r="E3962" s="116" t="s">
        <v>315</v>
      </c>
      <c r="F3962" s="116" t="s">
        <v>316</v>
      </c>
      <c r="G3962" s="116" t="s">
        <v>317</v>
      </c>
      <c r="H3962" s="116">
        <v>0.36</v>
      </c>
      <c r="I3962" s="116">
        <v>0.57999999999999996</v>
      </c>
      <c r="J3962" s="116" t="s">
        <v>268</v>
      </c>
      <c r="K3962" s="116">
        <v>4.2248721987820002E-2</v>
      </c>
      <c r="L3962" s="116">
        <v>3983.9169428934902</v>
      </c>
      <c r="M3962" s="116">
        <v>11.3872716846231</v>
      </c>
      <c r="N3962" s="116">
        <v>2.1853926059145898</v>
      </c>
      <c r="O3962" s="116">
        <v>0.48109767560348998</v>
      </c>
      <c r="P3962" s="116">
        <v>9.2330044641529996E-2</v>
      </c>
      <c r="Q3962" s="116">
        <v>168.31539934290001</v>
      </c>
      <c r="R3962" s="116">
        <v>1330</v>
      </c>
      <c r="S3962" s="116" t="s">
        <v>346</v>
      </c>
      <c r="T3962" s="116">
        <v>1330</v>
      </c>
      <c r="U3962" s="116" t="s">
        <v>268</v>
      </c>
      <c r="V3962" s="116" t="s">
        <v>268</v>
      </c>
      <c r="Z3962" s="116">
        <v>0</v>
      </c>
      <c r="AA3962" s="116">
        <v>1</v>
      </c>
      <c r="AB3962" s="116">
        <v>0.48109767560348998</v>
      </c>
      <c r="AC3962" s="116">
        <v>9.2330044641529996E-2</v>
      </c>
      <c r="AD3962" s="116">
        <v>168.315399342902</v>
      </c>
      <c r="AF3962" s="116">
        <v>-1</v>
      </c>
      <c r="AG3962" s="116">
        <v>-1</v>
      </c>
      <c r="AH3962" s="116">
        <v>-1</v>
      </c>
      <c r="AI3962" s="116">
        <v>-1</v>
      </c>
      <c r="AJ3962" s="116">
        <v>0</v>
      </c>
      <c r="AM3962" s="116" t="s">
        <v>319</v>
      </c>
      <c r="AN3962" s="116">
        <v>-1</v>
      </c>
      <c r="AQ3962" s="116">
        <v>783</v>
      </c>
      <c r="AR3962" s="116" t="s">
        <v>352</v>
      </c>
      <c r="AS3962" s="116" t="s">
        <v>256</v>
      </c>
      <c r="AT3962" s="116" t="s">
        <v>268</v>
      </c>
      <c r="AV3962" s="116">
        <v>65.793211853910705</v>
      </c>
      <c r="AW3962" s="116">
        <v>0.1365088397</v>
      </c>
    </row>
    <row r="3963" spans="1:49" x14ac:dyDescent="0.25">
      <c r="A3963" s="127">
        <v>170000</v>
      </c>
      <c r="B3963" s="127">
        <v>710000</v>
      </c>
      <c r="C3963" s="127">
        <v>710000</v>
      </c>
      <c r="D3963" s="116" t="s">
        <v>314</v>
      </c>
      <c r="E3963" s="116" t="s">
        <v>315</v>
      </c>
      <c r="F3963" s="116" t="s">
        <v>316</v>
      </c>
      <c r="G3963" s="116" t="s">
        <v>317</v>
      </c>
      <c r="H3963" s="116">
        <v>0.36</v>
      </c>
      <c r="I3963" s="116">
        <v>0.57999999999999996</v>
      </c>
      <c r="J3963" s="116" t="s">
        <v>268</v>
      </c>
      <c r="K3963" s="116">
        <v>1.204031740343E-2</v>
      </c>
      <c r="L3963" s="116">
        <v>3983.9169428934902</v>
      </c>
      <c r="M3963" s="116">
        <v>11.3872716846231</v>
      </c>
      <c r="N3963" s="116">
        <v>2.1853926059145898</v>
      </c>
      <c r="O3963" s="116">
        <v>0.13710636544197999</v>
      </c>
      <c r="P3963" s="116">
        <v>2.631282062632E-2</v>
      </c>
      <c r="Q3963" s="116">
        <v>47.967624501352098</v>
      </c>
      <c r="R3963" s="116">
        <v>1330</v>
      </c>
      <c r="S3963" s="116" t="s">
        <v>346</v>
      </c>
      <c r="T3963" s="116">
        <v>1330</v>
      </c>
      <c r="U3963" s="116" t="s">
        <v>268</v>
      </c>
      <c r="V3963" s="116" t="s">
        <v>268</v>
      </c>
      <c r="Z3963" s="116">
        <v>0</v>
      </c>
      <c r="AA3963" s="116">
        <v>1</v>
      </c>
      <c r="AB3963" s="116">
        <v>0.13710636544197999</v>
      </c>
      <c r="AC3963" s="116">
        <v>2.631282062632E-2</v>
      </c>
      <c r="AD3963" s="116">
        <v>47.967624501352098</v>
      </c>
      <c r="AF3963" s="116">
        <v>-1</v>
      </c>
      <c r="AG3963" s="116">
        <v>-1</v>
      </c>
      <c r="AH3963" s="116">
        <v>-1</v>
      </c>
      <c r="AI3963" s="116">
        <v>-1</v>
      </c>
      <c r="AJ3963" s="116">
        <v>0</v>
      </c>
      <c r="AM3963" s="116" t="s">
        <v>319</v>
      </c>
      <c r="AN3963" s="116">
        <v>-1</v>
      </c>
      <c r="AQ3963" s="116">
        <v>783</v>
      </c>
      <c r="AR3963" s="116" t="s">
        <v>352</v>
      </c>
      <c r="AS3963" s="116" t="s">
        <v>256</v>
      </c>
      <c r="AT3963" s="116" t="s">
        <v>268</v>
      </c>
      <c r="AV3963" s="116">
        <v>28.2551090021039</v>
      </c>
      <c r="AW3963" s="116">
        <v>3.89031829E-2</v>
      </c>
    </row>
    <row r="3964" spans="1:49" x14ac:dyDescent="0.25">
      <c r="A3964" s="127">
        <v>170000</v>
      </c>
      <c r="B3964" s="127">
        <v>710000</v>
      </c>
      <c r="C3964" s="127">
        <v>710000</v>
      </c>
      <c r="D3964" s="116" t="s">
        <v>314</v>
      </c>
      <c r="E3964" s="116" t="s">
        <v>315</v>
      </c>
      <c r="F3964" s="116" t="s">
        <v>316</v>
      </c>
      <c r="G3964" s="116" t="s">
        <v>317</v>
      </c>
      <c r="H3964" s="116">
        <v>0.36</v>
      </c>
      <c r="I3964" s="116">
        <v>0.57999999999999996</v>
      </c>
      <c r="J3964" s="116" t="s">
        <v>268</v>
      </c>
      <c r="K3964" s="116">
        <v>0.13223444142412999</v>
      </c>
      <c r="L3964" s="116">
        <v>3948.14257153368</v>
      </c>
      <c r="M3964" s="116">
        <v>12.4054689755302</v>
      </c>
      <c r="N3964" s="116">
        <v>2.5119848463966101</v>
      </c>
      <c r="O3964" s="116">
        <v>1.64043026058367</v>
      </c>
      <c r="P3964" s="116">
        <v>0.33217091302913998</v>
      </c>
      <c r="Q3964" s="116">
        <v>522.08042760960404</v>
      </c>
      <c r="R3964" s="116">
        <v>1330</v>
      </c>
      <c r="S3964" s="116" t="s">
        <v>346</v>
      </c>
      <c r="T3964" s="116">
        <v>1330</v>
      </c>
      <c r="U3964" s="116" t="s">
        <v>268</v>
      </c>
      <c r="V3964" s="116" t="s">
        <v>268</v>
      </c>
      <c r="Z3964" s="116">
        <v>0</v>
      </c>
      <c r="AA3964" s="116">
        <v>1</v>
      </c>
      <c r="AB3964" s="116">
        <v>1.64043026058367</v>
      </c>
      <c r="AC3964" s="116">
        <v>0.33217091302913998</v>
      </c>
      <c r="AD3964" s="116">
        <v>522.08042760960404</v>
      </c>
      <c r="AF3964" s="116">
        <v>-1</v>
      </c>
      <c r="AG3964" s="116">
        <v>-1</v>
      </c>
      <c r="AH3964" s="116">
        <v>-1</v>
      </c>
      <c r="AI3964" s="116">
        <v>-1</v>
      </c>
      <c r="AJ3964" s="116">
        <v>0</v>
      </c>
      <c r="AM3964" s="116" t="s">
        <v>319</v>
      </c>
      <c r="AN3964" s="116">
        <v>-1</v>
      </c>
      <c r="AQ3964" s="116">
        <v>783</v>
      </c>
      <c r="AR3964" s="116" t="s">
        <v>352</v>
      </c>
      <c r="AS3964" s="116" t="s">
        <v>256</v>
      </c>
      <c r="AT3964" s="116" t="s">
        <v>268</v>
      </c>
      <c r="AV3964" s="116">
        <v>93.135620636581393</v>
      </c>
      <c r="AW3964" s="116">
        <v>0.4234228934</v>
      </c>
    </row>
    <row r="3965" spans="1:49" x14ac:dyDescent="0.25">
      <c r="A3965" s="127">
        <v>170000</v>
      </c>
      <c r="B3965" s="127">
        <v>710000</v>
      </c>
      <c r="C3965" s="127">
        <v>710000</v>
      </c>
      <c r="D3965" s="116" t="s">
        <v>314</v>
      </c>
      <c r="E3965" s="116" t="s">
        <v>315</v>
      </c>
      <c r="F3965" s="116" t="s">
        <v>316</v>
      </c>
      <c r="G3965" s="116" t="s">
        <v>317</v>
      </c>
      <c r="H3965" s="116">
        <v>0.36</v>
      </c>
      <c r="I3965" s="116">
        <v>0.57999999999999996</v>
      </c>
      <c r="J3965" s="116" t="s">
        <v>268</v>
      </c>
      <c r="K3965" s="116">
        <v>4.3444450420229999E-2</v>
      </c>
      <c r="L3965" s="116">
        <v>3948.14257153368</v>
      </c>
      <c r="M3965" s="116">
        <v>12.4054689755302</v>
      </c>
      <c r="N3965" s="116">
        <v>2.5119848463966101</v>
      </c>
      <c r="O3965" s="116">
        <v>0.53894878184713002</v>
      </c>
      <c r="P3965" s="116">
        <v>0.10913180111564</v>
      </c>
      <c r="Q3965" s="116">
        <v>171.524884200998</v>
      </c>
      <c r="R3965" s="116">
        <v>1330</v>
      </c>
      <c r="S3965" s="116" t="s">
        <v>346</v>
      </c>
      <c r="T3965" s="116">
        <v>1330</v>
      </c>
      <c r="U3965" s="116" t="s">
        <v>268</v>
      </c>
      <c r="V3965" s="116" t="s">
        <v>268</v>
      </c>
      <c r="Z3965" s="116">
        <v>0</v>
      </c>
      <c r="AA3965" s="116">
        <v>1</v>
      </c>
      <c r="AB3965" s="116">
        <v>0.53894878184713002</v>
      </c>
      <c r="AC3965" s="116">
        <v>0.10913180111564</v>
      </c>
      <c r="AD3965" s="116">
        <v>171.524884200999</v>
      </c>
      <c r="AF3965" s="116">
        <v>-1</v>
      </c>
      <c r="AG3965" s="116">
        <v>-1</v>
      </c>
      <c r="AH3965" s="116">
        <v>-1</v>
      </c>
      <c r="AI3965" s="116">
        <v>-1</v>
      </c>
      <c r="AJ3965" s="116">
        <v>0</v>
      </c>
      <c r="AM3965" s="116" t="s">
        <v>319</v>
      </c>
      <c r="AN3965" s="116">
        <v>-1</v>
      </c>
      <c r="AQ3965" s="116">
        <v>783</v>
      </c>
      <c r="AR3965" s="116" t="s">
        <v>352</v>
      </c>
      <c r="AS3965" s="116" t="s">
        <v>256</v>
      </c>
      <c r="AT3965" s="116" t="s">
        <v>268</v>
      </c>
      <c r="AV3965" s="116">
        <v>57.995903209508697</v>
      </c>
      <c r="AW3965" s="116">
        <v>0.13911182820000001</v>
      </c>
    </row>
    <row r="3966" spans="1:49" x14ac:dyDescent="0.25">
      <c r="A3966" s="127">
        <v>170000</v>
      </c>
      <c r="B3966" s="127">
        <v>710000</v>
      </c>
      <c r="C3966" s="127">
        <v>710000</v>
      </c>
      <c r="D3966" s="116" t="s">
        <v>314</v>
      </c>
      <c r="E3966" s="116" t="s">
        <v>315</v>
      </c>
      <c r="F3966" s="116" t="s">
        <v>316</v>
      </c>
      <c r="G3966" s="116" t="s">
        <v>317</v>
      </c>
      <c r="H3966" s="116">
        <v>0.36</v>
      </c>
      <c r="I3966" s="116">
        <v>0.57999999999999996</v>
      </c>
      <c r="J3966" s="116" t="s">
        <v>268</v>
      </c>
      <c r="K3966" s="116">
        <v>8.0255054851349997E-2</v>
      </c>
      <c r="L3966" s="116">
        <v>3948.14257153368</v>
      </c>
      <c r="M3966" s="116">
        <v>12.4054689755302</v>
      </c>
      <c r="N3966" s="116">
        <v>2.5119848463966101</v>
      </c>
      <c r="O3966" s="116">
        <v>0.99560159308796004</v>
      </c>
      <c r="P3966" s="116">
        <v>0.20159948163333</v>
      </c>
      <c r="Q3966" s="116">
        <v>316.85839863940498</v>
      </c>
      <c r="R3966" s="116">
        <v>1330</v>
      </c>
      <c r="S3966" s="116" t="s">
        <v>346</v>
      </c>
      <c r="T3966" s="116">
        <v>1330</v>
      </c>
      <c r="U3966" s="116" t="s">
        <v>268</v>
      </c>
      <c r="V3966" s="116" t="s">
        <v>268</v>
      </c>
      <c r="Z3966" s="116">
        <v>0</v>
      </c>
      <c r="AA3966" s="116">
        <v>1</v>
      </c>
      <c r="AB3966" s="116">
        <v>0.99560159308796004</v>
      </c>
      <c r="AC3966" s="116">
        <v>0.20159948163333</v>
      </c>
      <c r="AD3966" s="116">
        <v>316.85839863940402</v>
      </c>
      <c r="AF3966" s="116">
        <v>-1</v>
      </c>
      <c r="AG3966" s="116">
        <v>-1</v>
      </c>
      <c r="AH3966" s="116">
        <v>-1</v>
      </c>
      <c r="AI3966" s="116">
        <v>-1</v>
      </c>
      <c r="AJ3966" s="116">
        <v>0</v>
      </c>
      <c r="AM3966" s="116" t="s">
        <v>319</v>
      </c>
      <c r="AN3966" s="116">
        <v>-1</v>
      </c>
      <c r="AQ3966" s="116">
        <v>783</v>
      </c>
      <c r="AR3966" s="116" t="s">
        <v>352</v>
      </c>
      <c r="AS3966" s="116" t="s">
        <v>256</v>
      </c>
      <c r="AT3966" s="116" t="s">
        <v>268</v>
      </c>
      <c r="AV3966" s="116">
        <v>72.940231402409296</v>
      </c>
      <c r="AW3966" s="116">
        <v>0.25698166960000002</v>
      </c>
    </row>
    <row r="3967" spans="1:49" x14ac:dyDescent="0.25">
      <c r="A3967" s="127">
        <v>170000</v>
      </c>
      <c r="B3967" s="127">
        <v>710000</v>
      </c>
      <c r="C3967" s="127">
        <v>710000</v>
      </c>
      <c r="D3967" s="116" t="s">
        <v>314</v>
      </c>
      <c r="E3967" s="116" t="s">
        <v>315</v>
      </c>
      <c r="F3967" s="116" t="s">
        <v>316</v>
      </c>
      <c r="G3967" s="116" t="s">
        <v>317</v>
      </c>
      <c r="H3967" s="116">
        <v>0.36</v>
      </c>
      <c r="I3967" s="116">
        <v>0.57999999999999996</v>
      </c>
      <c r="J3967" s="116" t="s">
        <v>268</v>
      </c>
      <c r="K3967" s="116">
        <v>0.16387413217773</v>
      </c>
      <c r="L3967" s="116">
        <v>3948.14257153368</v>
      </c>
      <c r="M3967" s="116">
        <v>12.4054689755302</v>
      </c>
      <c r="N3967" s="116">
        <v>2.5119848463966101</v>
      </c>
      <c r="O3967" s="116">
        <v>2.03293546262277</v>
      </c>
      <c r="P3967" s="116">
        <v>0.41164933674685</v>
      </c>
      <c r="Q3967" s="116">
        <v>646.99843762403395</v>
      </c>
      <c r="R3967" s="116">
        <v>1330</v>
      </c>
      <c r="S3967" s="116" t="s">
        <v>346</v>
      </c>
      <c r="T3967" s="116">
        <v>1330</v>
      </c>
      <c r="U3967" s="116" t="s">
        <v>268</v>
      </c>
      <c r="V3967" s="116" t="s">
        <v>268</v>
      </c>
      <c r="Z3967" s="116">
        <v>0</v>
      </c>
      <c r="AA3967" s="116">
        <v>1</v>
      </c>
      <c r="AB3967" s="116">
        <v>2.03293546262277</v>
      </c>
      <c r="AC3967" s="116">
        <v>0.41164933674685</v>
      </c>
      <c r="AD3967" s="116">
        <v>646.99843762403395</v>
      </c>
      <c r="AF3967" s="116">
        <v>-1</v>
      </c>
      <c r="AG3967" s="116">
        <v>-1</v>
      </c>
      <c r="AH3967" s="116">
        <v>-1</v>
      </c>
      <c r="AI3967" s="116">
        <v>-1</v>
      </c>
      <c r="AJ3967" s="116">
        <v>0</v>
      </c>
      <c r="AM3967" s="116" t="s">
        <v>319</v>
      </c>
      <c r="AN3967" s="116">
        <v>-1</v>
      </c>
      <c r="AQ3967" s="116">
        <v>783</v>
      </c>
      <c r="AR3967" s="116" t="s">
        <v>352</v>
      </c>
      <c r="AS3967" s="116" t="s">
        <v>256</v>
      </c>
      <c r="AT3967" s="116" t="s">
        <v>268</v>
      </c>
      <c r="AV3967" s="116">
        <v>103.772330674022</v>
      </c>
      <c r="AW3967" s="116">
        <v>0.52473514809999999</v>
      </c>
    </row>
    <row r="3968" spans="1:49" x14ac:dyDescent="0.25">
      <c r="A3968" s="127">
        <v>170000</v>
      </c>
      <c r="B3968" s="127">
        <v>710000</v>
      </c>
      <c r="C3968" s="127">
        <v>710000</v>
      </c>
      <c r="D3968" s="116" t="s">
        <v>314</v>
      </c>
      <c r="E3968" s="116" t="s">
        <v>315</v>
      </c>
      <c r="F3968" s="116" t="s">
        <v>316</v>
      </c>
      <c r="G3968" s="116" t="s">
        <v>317</v>
      </c>
      <c r="H3968" s="116">
        <v>0.36</v>
      </c>
      <c r="I3968" s="116">
        <v>0.57999999999999996</v>
      </c>
      <c r="J3968" s="116" t="s">
        <v>268</v>
      </c>
      <c r="K3968" s="116">
        <v>0.19795537479445999</v>
      </c>
      <c r="L3968" s="116">
        <v>3948.14257153368</v>
      </c>
      <c r="M3968" s="116">
        <v>12.4054689755302</v>
      </c>
      <c r="N3968" s="116">
        <v>2.5119848463966101</v>
      </c>
      <c r="O3968" s="116">
        <v>2.4557292605521601</v>
      </c>
      <c r="P3968" s="116">
        <v>0.49726090174644999</v>
      </c>
      <c r="Q3968" s="116">
        <v>781.55604248992097</v>
      </c>
      <c r="R3968" s="116">
        <v>1330</v>
      </c>
      <c r="S3968" s="116" t="s">
        <v>346</v>
      </c>
      <c r="T3968" s="116">
        <v>1330</v>
      </c>
      <c r="U3968" s="116" t="s">
        <v>268</v>
      </c>
      <c r="V3968" s="116" t="s">
        <v>268</v>
      </c>
      <c r="Z3968" s="116">
        <v>0</v>
      </c>
      <c r="AA3968" s="116">
        <v>1</v>
      </c>
      <c r="AB3968" s="116">
        <v>2.4557292605521601</v>
      </c>
      <c r="AC3968" s="116">
        <v>0.49726090174644999</v>
      </c>
      <c r="AD3968" s="116">
        <v>781.55604248992097</v>
      </c>
      <c r="AF3968" s="116">
        <v>-1</v>
      </c>
      <c r="AG3968" s="116">
        <v>-1</v>
      </c>
      <c r="AH3968" s="116">
        <v>-1</v>
      </c>
      <c r="AI3968" s="116">
        <v>-1</v>
      </c>
      <c r="AJ3968" s="116">
        <v>0</v>
      </c>
      <c r="AM3968" s="116" t="s">
        <v>319</v>
      </c>
      <c r="AN3968" s="116">
        <v>-1</v>
      </c>
      <c r="AQ3968" s="116">
        <v>783</v>
      </c>
      <c r="AR3968" s="116" t="s">
        <v>352</v>
      </c>
      <c r="AS3968" s="116" t="s">
        <v>256</v>
      </c>
      <c r="AT3968" s="116" t="s">
        <v>268</v>
      </c>
      <c r="AV3968" s="116">
        <v>113.323221970183</v>
      </c>
      <c r="AW3968" s="116">
        <v>0.63386540349999998</v>
      </c>
    </row>
    <row r="3969" spans="1:49" x14ac:dyDescent="0.25">
      <c r="A3969" s="127">
        <v>170000</v>
      </c>
      <c r="B3969" s="127">
        <v>710000</v>
      </c>
      <c r="C3969" s="127">
        <v>710000</v>
      </c>
      <c r="D3969" s="116" t="s">
        <v>314</v>
      </c>
      <c r="E3969" s="116" t="s">
        <v>315</v>
      </c>
      <c r="F3969" s="116" t="s">
        <v>316</v>
      </c>
      <c r="G3969" s="116" t="s">
        <v>317</v>
      </c>
      <c r="H3969" s="116">
        <v>0.36</v>
      </c>
      <c r="I3969" s="116">
        <v>0.57999999999999996</v>
      </c>
      <c r="J3969" s="116" t="s">
        <v>330</v>
      </c>
      <c r="K3969" s="116">
        <v>8.5674531320099993E-3</v>
      </c>
      <c r="L3969" s="116">
        <v>3345.6469763762302</v>
      </c>
      <c r="M3969" s="116">
        <v>9.05744887726771</v>
      </c>
      <c r="N3969" s="116">
        <v>1.4970207347932101</v>
      </c>
      <c r="O3969" s="116">
        <v>7.7599268751580006E-2</v>
      </c>
      <c r="P3969" s="116">
        <v>1.2825654982990001E-2</v>
      </c>
      <c r="Q3969" s="116">
        <v>28.663673666360999</v>
      </c>
      <c r="R3969" s="116">
        <v>4110</v>
      </c>
      <c r="S3969" s="116" t="s">
        <v>331</v>
      </c>
      <c r="T3969" s="116">
        <v>4110</v>
      </c>
      <c r="U3969" s="116" t="s">
        <v>268</v>
      </c>
      <c r="V3969" s="116" t="s">
        <v>268</v>
      </c>
      <c r="Y3969" s="116" t="s">
        <v>330</v>
      </c>
      <c r="Z3969" s="116">
        <v>0</v>
      </c>
      <c r="AA3969" s="116">
        <v>1</v>
      </c>
      <c r="AB3969" s="116">
        <v>7.7599268751580006E-2</v>
      </c>
      <c r="AC3969" s="116">
        <v>1.2825654982990001E-2</v>
      </c>
      <c r="AD3969" s="116">
        <v>755.17149347305997</v>
      </c>
      <c r="AF3969" s="116">
        <v>-1</v>
      </c>
      <c r="AG3969" s="116">
        <v>-1</v>
      </c>
      <c r="AH3969" s="116">
        <v>-1</v>
      </c>
      <c r="AI3969" s="116">
        <v>-1</v>
      </c>
      <c r="AJ3969" s="116">
        <v>0</v>
      </c>
      <c r="AM3969" s="116" t="s">
        <v>319</v>
      </c>
      <c r="AN3969" s="116">
        <v>-1</v>
      </c>
      <c r="AQ3969" s="116">
        <v>783</v>
      </c>
      <c r="AR3969" s="116" t="s">
        <v>352</v>
      </c>
      <c r="AS3969" s="116" t="s">
        <v>256</v>
      </c>
      <c r="AT3969" s="116" t="s">
        <v>268</v>
      </c>
      <c r="AV3969" s="116">
        <v>101.41382596796301</v>
      </c>
      <c r="AW3969" s="116">
        <v>0.61246674249999999</v>
      </c>
    </row>
    <row r="3970" spans="1:49" x14ac:dyDescent="0.25">
      <c r="A3970" s="127">
        <v>170000</v>
      </c>
      <c r="B3970" s="127">
        <v>710000</v>
      </c>
      <c r="C3970" s="127">
        <v>710000</v>
      </c>
      <c r="D3970" s="116" t="s">
        <v>314</v>
      </c>
      <c r="E3970" s="116" t="s">
        <v>315</v>
      </c>
      <c r="F3970" s="116" t="s">
        <v>316</v>
      </c>
      <c r="G3970" s="116" t="s">
        <v>317</v>
      </c>
      <c r="H3970" s="116">
        <v>0.36</v>
      </c>
      <c r="I3970" s="116">
        <v>0.57999999999999996</v>
      </c>
      <c r="J3970" s="116" t="s">
        <v>268</v>
      </c>
      <c r="K3970" s="116">
        <v>0.15106677890357001</v>
      </c>
      <c r="L3970" s="116">
        <v>3345.6469763762302</v>
      </c>
      <c r="M3970" s="116">
        <v>9.05744887726771</v>
      </c>
      <c r="N3970" s="116">
        <v>1.4970207347932101</v>
      </c>
      <c r="O3970" s="116">
        <v>1.3682796269726001</v>
      </c>
      <c r="P3970" s="116">
        <v>0.22615010035707001</v>
      </c>
      <c r="Q3970" s="116">
        <v>505.41611206963199</v>
      </c>
      <c r="R3970" s="116">
        <v>1310</v>
      </c>
      <c r="S3970" s="116" t="s">
        <v>318</v>
      </c>
      <c r="T3970" s="116">
        <v>1310</v>
      </c>
      <c r="U3970" s="116" t="s">
        <v>268</v>
      </c>
      <c r="V3970" s="116" t="s">
        <v>268</v>
      </c>
      <c r="Z3970" s="116">
        <v>0</v>
      </c>
      <c r="AA3970" s="116">
        <v>1</v>
      </c>
      <c r="AB3970" s="116">
        <v>1.3682796269726001</v>
      </c>
      <c r="AC3970" s="116">
        <v>0.22615010035707001</v>
      </c>
      <c r="AD3970" s="116">
        <v>505.41611206963199</v>
      </c>
      <c r="AF3970" s="116">
        <v>-1</v>
      </c>
      <c r="AG3970" s="116">
        <v>-1</v>
      </c>
      <c r="AH3970" s="116">
        <v>-1</v>
      </c>
      <c r="AI3970" s="116">
        <v>-1</v>
      </c>
      <c r="AJ3970" s="116">
        <v>0</v>
      </c>
      <c r="AM3970" s="116" t="s">
        <v>319</v>
      </c>
      <c r="AN3970" s="116">
        <v>-1</v>
      </c>
      <c r="AQ3970" s="116">
        <v>783</v>
      </c>
      <c r="AR3970" s="116" t="s">
        <v>352</v>
      </c>
      <c r="AS3970" s="116" t="s">
        <v>256</v>
      </c>
      <c r="AT3970" s="116" t="s">
        <v>268</v>
      </c>
      <c r="AV3970" s="116">
        <v>101.713011843312</v>
      </c>
      <c r="AW3970" s="116">
        <v>0.40990763349999998</v>
      </c>
    </row>
    <row r="3971" spans="1:49" x14ac:dyDescent="0.25">
      <c r="A3971" s="127">
        <v>170000</v>
      </c>
      <c r="B3971" s="127">
        <v>710000</v>
      </c>
      <c r="C3971" s="127">
        <v>710000</v>
      </c>
      <c r="D3971" s="116" t="s">
        <v>314</v>
      </c>
      <c r="E3971" s="116" t="s">
        <v>315</v>
      </c>
      <c r="F3971" s="116" t="s">
        <v>316</v>
      </c>
      <c r="G3971" s="116" t="s">
        <v>317</v>
      </c>
      <c r="H3971" s="116">
        <v>0.36</v>
      </c>
      <c r="I3971" s="116">
        <v>0.57999999999999996</v>
      </c>
      <c r="J3971" s="116" t="s">
        <v>268</v>
      </c>
      <c r="K3971" s="116">
        <v>0.20089810744858</v>
      </c>
      <c r="L3971" s="116">
        <v>3345.6469763762302</v>
      </c>
      <c r="M3971" s="116">
        <v>9.05744887726771</v>
      </c>
      <c r="N3971" s="116">
        <v>1.4970207347932101</v>
      </c>
      <c r="O3971" s="116">
        <v>1.81962433775536</v>
      </c>
      <c r="P3971" s="116">
        <v>0.30074863243124</v>
      </c>
      <c r="Q3971" s="116">
        <v>672.13414574505202</v>
      </c>
      <c r="R3971" s="116">
        <v>1310</v>
      </c>
      <c r="S3971" s="116" t="s">
        <v>318</v>
      </c>
      <c r="T3971" s="116">
        <v>1310</v>
      </c>
      <c r="U3971" s="116" t="s">
        <v>268</v>
      </c>
      <c r="V3971" s="116" t="s">
        <v>268</v>
      </c>
      <c r="Z3971" s="116">
        <v>0</v>
      </c>
      <c r="AA3971" s="116">
        <v>1</v>
      </c>
      <c r="AB3971" s="116">
        <v>1.81962433775536</v>
      </c>
      <c r="AC3971" s="116">
        <v>0.30074863243124</v>
      </c>
      <c r="AD3971" s="116">
        <v>672.13414574505202</v>
      </c>
      <c r="AF3971" s="116">
        <v>-1</v>
      </c>
      <c r="AG3971" s="116">
        <v>-1</v>
      </c>
      <c r="AH3971" s="116">
        <v>-1</v>
      </c>
      <c r="AI3971" s="116">
        <v>-1</v>
      </c>
      <c r="AJ3971" s="116">
        <v>0</v>
      </c>
      <c r="AM3971" s="116" t="s">
        <v>319</v>
      </c>
      <c r="AN3971" s="116">
        <v>-1</v>
      </c>
      <c r="AQ3971" s="116">
        <v>783</v>
      </c>
      <c r="AR3971" s="116" t="s">
        <v>352</v>
      </c>
      <c r="AS3971" s="116" t="s">
        <v>256</v>
      </c>
      <c r="AT3971" s="116" t="s">
        <v>268</v>
      </c>
      <c r="AV3971" s="116">
        <v>114.782047905765</v>
      </c>
      <c r="AW3971" s="116">
        <v>0.54512096170000002</v>
      </c>
    </row>
    <row r="3972" spans="1:49" x14ac:dyDescent="0.25">
      <c r="A3972" s="127">
        <v>170000</v>
      </c>
      <c r="B3972" s="127">
        <v>710000</v>
      </c>
      <c r="C3972" s="127">
        <v>710000</v>
      </c>
      <c r="D3972" s="116" t="s">
        <v>314</v>
      </c>
      <c r="E3972" s="116" t="s">
        <v>315</v>
      </c>
      <c r="F3972" s="116" t="s">
        <v>316</v>
      </c>
      <c r="G3972" s="116" t="s">
        <v>317</v>
      </c>
      <c r="H3972" s="116">
        <v>0.36</v>
      </c>
      <c r="I3972" s="116">
        <v>0.57999999999999996</v>
      </c>
      <c r="J3972" s="116" t="s">
        <v>268</v>
      </c>
      <c r="K3972" s="116">
        <v>4.0080941110909998E-2</v>
      </c>
      <c r="L3972" s="116">
        <v>3345.6469763762302</v>
      </c>
      <c r="M3972" s="116">
        <v>9.05744887726771</v>
      </c>
      <c r="N3972" s="116">
        <v>1.4970207347932101</v>
      </c>
      <c r="O3972" s="116">
        <v>0.36303107506491999</v>
      </c>
      <c r="P3972" s="116">
        <v>6.0001999913070002E-2</v>
      </c>
      <c r="Q3972" s="116">
        <v>134.096679438059</v>
      </c>
      <c r="R3972" s="116">
        <v>1310</v>
      </c>
      <c r="S3972" s="116" t="s">
        <v>318</v>
      </c>
      <c r="T3972" s="116">
        <v>1310</v>
      </c>
      <c r="U3972" s="116" t="s">
        <v>268</v>
      </c>
      <c r="V3972" s="116" t="s">
        <v>268</v>
      </c>
      <c r="Z3972" s="116">
        <v>0</v>
      </c>
      <c r="AA3972" s="116">
        <v>1</v>
      </c>
      <c r="AB3972" s="116">
        <v>0.36303107506491999</v>
      </c>
      <c r="AC3972" s="116">
        <v>6.0001999913070002E-2</v>
      </c>
      <c r="AD3972" s="116">
        <v>134.096679438058</v>
      </c>
      <c r="AF3972" s="116">
        <v>-1</v>
      </c>
      <c r="AG3972" s="116">
        <v>-1</v>
      </c>
      <c r="AH3972" s="116">
        <v>-1</v>
      </c>
      <c r="AI3972" s="116">
        <v>-1</v>
      </c>
      <c r="AJ3972" s="116">
        <v>0</v>
      </c>
      <c r="AM3972" s="116" t="s">
        <v>319</v>
      </c>
      <c r="AN3972" s="116">
        <v>-1</v>
      </c>
      <c r="AQ3972" s="116">
        <v>783</v>
      </c>
      <c r="AR3972" s="116" t="s">
        <v>352</v>
      </c>
      <c r="AS3972" s="116" t="s">
        <v>256</v>
      </c>
      <c r="AT3972" s="116" t="s">
        <v>268</v>
      </c>
      <c r="AV3972" s="116">
        <v>74.614581155495202</v>
      </c>
      <c r="AW3972" s="116">
        <v>0.108756431</v>
      </c>
    </row>
    <row r="3973" spans="1:49" x14ac:dyDescent="0.25">
      <c r="A3973" s="127">
        <v>170000</v>
      </c>
      <c r="B3973" s="127">
        <v>710000</v>
      </c>
      <c r="C3973" s="127">
        <v>710000</v>
      </c>
      <c r="D3973" s="116" t="s">
        <v>314</v>
      </c>
      <c r="E3973" s="116" t="s">
        <v>315</v>
      </c>
      <c r="F3973" s="116" t="s">
        <v>316</v>
      </c>
      <c r="G3973" s="116" t="s">
        <v>317</v>
      </c>
      <c r="H3973" s="116">
        <v>0.36</v>
      </c>
      <c r="I3973" s="116">
        <v>0.57999999999999996</v>
      </c>
      <c r="J3973" s="116" t="s">
        <v>268</v>
      </c>
      <c r="K3973" s="116">
        <v>0.1998989361263</v>
      </c>
      <c r="L3973" s="116">
        <v>3890.5244832911899</v>
      </c>
      <c r="M3973" s="116">
        <v>11.4702179861725</v>
      </c>
      <c r="N3973" s="116">
        <v>2.07067947393754</v>
      </c>
      <c r="O3973" s="116">
        <v>2.2928843725727202</v>
      </c>
      <c r="P3973" s="116">
        <v>0.41392662389869</v>
      </c>
      <c r="Q3973" s="116">
        <v>777.71170518326301</v>
      </c>
      <c r="R3973" s="116">
        <v>1210</v>
      </c>
      <c r="S3973" s="116" t="s">
        <v>318</v>
      </c>
      <c r="T3973" s="116">
        <v>1210</v>
      </c>
      <c r="U3973" s="116" t="s">
        <v>268</v>
      </c>
      <c r="V3973" s="116" t="s">
        <v>268</v>
      </c>
      <c r="Z3973" s="116">
        <v>0</v>
      </c>
      <c r="AA3973" s="116">
        <v>1</v>
      </c>
      <c r="AB3973" s="116">
        <v>2.2928843725727202</v>
      </c>
      <c r="AC3973" s="116">
        <v>0.41392662389869</v>
      </c>
      <c r="AD3973" s="116">
        <v>777.71170518326301</v>
      </c>
      <c r="AF3973" s="116">
        <v>-1</v>
      </c>
      <c r="AG3973" s="116">
        <v>-1</v>
      </c>
      <c r="AH3973" s="116">
        <v>-1</v>
      </c>
      <c r="AI3973" s="116">
        <v>-1</v>
      </c>
      <c r="AJ3973" s="116">
        <v>0</v>
      </c>
      <c r="AM3973" s="116" t="s">
        <v>319</v>
      </c>
      <c r="AN3973" s="116">
        <v>-1</v>
      </c>
      <c r="AQ3973" s="116">
        <v>783</v>
      </c>
      <c r="AR3973" s="116" t="s">
        <v>352</v>
      </c>
      <c r="AS3973" s="116" t="s">
        <v>256</v>
      </c>
      <c r="AT3973" s="116" t="s">
        <v>268</v>
      </c>
      <c r="AV3973" s="116">
        <v>157.96565182215201</v>
      </c>
      <c r="AW3973" s="116">
        <v>0.63074753059999999</v>
      </c>
    </row>
    <row r="3974" spans="1:49" x14ac:dyDescent="0.25">
      <c r="A3974" s="127">
        <v>170000</v>
      </c>
      <c r="B3974" s="127">
        <v>710000</v>
      </c>
      <c r="C3974" s="127">
        <v>710000</v>
      </c>
      <c r="D3974" s="116" t="s">
        <v>314</v>
      </c>
      <c r="E3974" s="116" t="s">
        <v>315</v>
      </c>
      <c r="F3974" s="116" t="s">
        <v>316</v>
      </c>
      <c r="G3974" s="116" t="s">
        <v>317</v>
      </c>
      <c r="H3974" s="116">
        <v>0.36</v>
      </c>
      <c r="I3974" s="116">
        <v>0.57999999999999996</v>
      </c>
      <c r="J3974" s="116" t="s">
        <v>268</v>
      </c>
      <c r="K3974" s="116">
        <v>8.2419719009150003E-2</v>
      </c>
      <c r="L3974" s="116">
        <v>3890.5244832911899</v>
      </c>
      <c r="M3974" s="116">
        <v>11.4702179861725</v>
      </c>
      <c r="N3974" s="116">
        <v>2.07067947393754</v>
      </c>
      <c r="O3974" s="116">
        <v>0.94537214339410003</v>
      </c>
      <c r="P3974" s="116">
        <v>0.17066482039995001</v>
      </c>
      <c r="Q3974" s="116">
        <v>320.655934711101</v>
      </c>
      <c r="R3974" s="116">
        <v>1210</v>
      </c>
      <c r="S3974" s="116" t="s">
        <v>318</v>
      </c>
      <c r="T3974" s="116">
        <v>1210</v>
      </c>
      <c r="U3974" s="116" t="s">
        <v>268</v>
      </c>
      <c r="V3974" s="116" t="s">
        <v>268</v>
      </c>
      <c r="Z3974" s="116">
        <v>0</v>
      </c>
      <c r="AA3974" s="116">
        <v>1</v>
      </c>
      <c r="AB3974" s="116">
        <v>0.94537214339410003</v>
      </c>
      <c r="AC3974" s="116">
        <v>0.17066482039995001</v>
      </c>
      <c r="AD3974" s="116">
        <v>320.65593471110299</v>
      </c>
      <c r="AF3974" s="116">
        <v>-1</v>
      </c>
      <c r="AG3974" s="116">
        <v>-1</v>
      </c>
      <c r="AH3974" s="116">
        <v>-1</v>
      </c>
      <c r="AI3974" s="116">
        <v>-1</v>
      </c>
      <c r="AJ3974" s="116">
        <v>0</v>
      </c>
      <c r="AM3974" s="116" t="s">
        <v>319</v>
      </c>
      <c r="AN3974" s="116">
        <v>-1</v>
      </c>
      <c r="AQ3974" s="116">
        <v>783</v>
      </c>
      <c r="AR3974" s="116" t="s">
        <v>352</v>
      </c>
      <c r="AS3974" s="116" t="s">
        <v>256</v>
      </c>
      <c r="AT3974" s="116" t="s">
        <v>268</v>
      </c>
      <c r="AV3974" s="116">
        <v>74.630995004759896</v>
      </c>
      <c r="AW3974" s="116">
        <v>0.26006158530000001</v>
      </c>
    </row>
    <row r="3975" spans="1:49" x14ac:dyDescent="0.25">
      <c r="A3975" s="127">
        <v>170000</v>
      </c>
      <c r="B3975" s="127">
        <v>710000</v>
      </c>
      <c r="C3975" s="127">
        <v>710000</v>
      </c>
      <c r="D3975" s="116" t="s">
        <v>314</v>
      </c>
      <c r="E3975" s="116" t="s">
        <v>315</v>
      </c>
      <c r="F3975" s="116" t="s">
        <v>316</v>
      </c>
      <c r="G3975" s="116" t="s">
        <v>317</v>
      </c>
      <c r="H3975" s="116">
        <v>0.36</v>
      </c>
      <c r="I3975" s="116">
        <v>0.57999999999999996</v>
      </c>
      <c r="J3975" s="116" t="s">
        <v>268</v>
      </c>
      <c r="K3975" s="116">
        <v>3.95634504144E-2</v>
      </c>
      <c r="L3975" s="116">
        <v>3890.5244832911899</v>
      </c>
      <c r="M3975" s="116">
        <v>11.4702179861725</v>
      </c>
      <c r="N3975" s="116">
        <v>2.07067947393754</v>
      </c>
      <c r="O3975" s="116">
        <v>0.45380140053837997</v>
      </c>
      <c r="P3975" s="116">
        <v>8.1923224691259997E-2</v>
      </c>
      <c r="Q3975" s="116">
        <v>153.92257248073099</v>
      </c>
      <c r="R3975" s="116">
        <v>1310</v>
      </c>
      <c r="S3975" s="116" t="s">
        <v>318</v>
      </c>
      <c r="T3975" s="116">
        <v>1310</v>
      </c>
      <c r="U3975" s="116" t="s">
        <v>268</v>
      </c>
      <c r="V3975" s="116" t="s">
        <v>268</v>
      </c>
      <c r="Z3975" s="116">
        <v>0</v>
      </c>
      <c r="AA3975" s="116">
        <v>1</v>
      </c>
      <c r="AB3975" s="116">
        <v>0.45380140053837997</v>
      </c>
      <c r="AC3975" s="116">
        <v>8.1923224691259997E-2</v>
      </c>
      <c r="AD3975" s="116">
        <v>153.92257248073199</v>
      </c>
      <c r="AF3975" s="116">
        <v>-1</v>
      </c>
      <c r="AG3975" s="116">
        <v>-1</v>
      </c>
      <c r="AH3975" s="116">
        <v>-1</v>
      </c>
      <c r="AI3975" s="116">
        <v>-1</v>
      </c>
      <c r="AJ3975" s="116">
        <v>0</v>
      </c>
      <c r="AM3975" s="116" t="s">
        <v>319</v>
      </c>
      <c r="AN3975" s="116">
        <v>-1</v>
      </c>
      <c r="AQ3975" s="116">
        <v>783</v>
      </c>
      <c r="AR3975" s="116" t="s">
        <v>352</v>
      </c>
      <c r="AS3975" s="116" t="s">
        <v>256</v>
      </c>
      <c r="AT3975" s="116" t="s">
        <v>268</v>
      </c>
      <c r="AV3975" s="116">
        <v>80.749132377386999</v>
      </c>
      <c r="AW3975" s="116">
        <v>0.1248358252</v>
      </c>
    </row>
    <row r="3976" spans="1:49" x14ac:dyDescent="0.25">
      <c r="A3976" s="127">
        <v>170000</v>
      </c>
      <c r="B3976" s="127">
        <v>710000</v>
      </c>
      <c r="C3976" s="127">
        <v>710000</v>
      </c>
      <c r="D3976" s="116" t="s">
        <v>314</v>
      </c>
      <c r="E3976" s="116" t="s">
        <v>315</v>
      </c>
      <c r="F3976" s="116" t="s">
        <v>316</v>
      </c>
      <c r="G3976" s="116" t="s">
        <v>317</v>
      </c>
      <c r="H3976" s="116">
        <v>0.36</v>
      </c>
      <c r="I3976" s="116">
        <v>0.57999999999999996</v>
      </c>
      <c r="J3976" s="116" t="s">
        <v>268</v>
      </c>
      <c r="K3976" s="116">
        <v>8.0515870778740006E-2</v>
      </c>
      <c r="L3976" s="116">
        <v>3890.5244832911899</v>
      </c>
      <c r="M3976" s="116">
        <v>11.4702179861725</v>
      </c>
      <c r="N3976" s="116">
        <v>2.07067947393754</v>
      </c>
      <c r="O3976" s="116">
        <v>0.92353458917872999</v>
      </c>
      <c r="P3976" s="116">
        <v>0.16672256094776</v>
      </c>
      <c r="Q3976" s="116">
        <v>313.24896655822801</v>
      </c>
      <c r="R3976" s="116">
        <v>1310</v>
      </c>
      <c r="S3976" s="116" t="s">
        <v>318</v>
      </c>
      <c r="T3976" s="116">
        <v>1310</v>
      </c>
      <c r="U3976" s="116" t="s">
        <v>268</v>
      </c>
      <c r="V3976" s="116" t="s">
        <v>268</v>
      </c>
      <c r="Z3976" s="116">
        <v>0</v>
      </c>
      <c r="AA3976" s="116">
        <v>1</v>
      </c>
      <c r="AB3976" s="116">
        <v>0.92353458917872999</v>
      </c>
      <c r="AC3976" s="116">
        <v>0.16672256094776</v>
      </c>
      <c r="AD3976" s="116">
        <v>313.24896655822897</v>
      </c>
      <c r="AF3976" s="116">
        <v>-1</v>
      </c>
      <c r="AG3976" s="116">
        <v>-1</v>
      </c>
      <c r="AH3976" s="116">
        <v>-1</v>
      </c>
      <c r="AI3976" s="116">
        <v>-1</v>
      </c>
      <c r="AJ3976" s="116">
        <v>0</v>
      </c>
      <c r="AM3976" s="116" t="s">
        <v>319</v>
      </c>
      <c r="AN3976" s="116">
        <v>-1</v>
      </c>
      <c r="AQ3976" s="116">
        <v>783</v>
      </c>
      <c r="AR3976" s="116" t="s">
        <v>352</v>
      </c>
      <c r="AS3976" s="116" t="s">
        <v>256</v>
      </c>
      <c r="AT3976" s="116" t="s">
        <v>268</v>
      </c>
      <c r="AV3976" s="116">
        <v>74.089120392219897</v>
      </c>
      <c r="AW3976" s="116">
        <v>0.2540543119</v>
      </c>
    </row>
    <row r="3977" spans="1:49" x14ac:dyDescent="0.25">
      <c r="A3977" s="127">
        <v>170000</v>
      </c>
      <c r="B3977" s="127">
        <v>710000</v>
      </c>
      <c r="C3977" s="127">
        <v>710000</v>
      </c>
      <c r="D3977" s="116" t="s">
        <v>314</v>
      </c>
      <c r="E3977" s="116" t="s">
        <v>315</v>
      </c>
      <c r="F3977" s="116" t="s">
        <v>316</v>
      </c>
      <c r="G3977" s="116" t="s">
        <v>317</v>
      </c>
      <c r="H3977" s="116">
        <v>0.36</v>
      </c>
      <c r="I3977" s="116">
        <v>0.57999999999999996</v>
      </c>
      <c r="J3977" s="116" t="s">
        <v>268</v>
      </c>
      <c r="K3977" s="116">
        <v>0.1984272102912</v>
      </c>
      <c r="L3977" s="116">
        <v>3890.5244832911899</v>
      </c>
      <c r="M3977" s="116">
        <v>11.4702179861725</v>
      </c>
      <c r="N3977" s="116">
        <v>2.07067947393754</v>
      </c>
      <c r="O3977" s="116">
        <v>2.27600335642822</v>
      </c>
      <c r="P3977" s="116">
        <v>0.41087915142067999</v>
      </c>
      <c r="Q3977" s="116">
        <v>771.98591978910599</v>
      </c>
      <c r="R3977" s="116">
        <v>1310</v>
      </c>
      <c r="S3977" s="116" t="s">
        <v>318</v>
      </c>
      <c r="T3977" s="116">
        <v>1310</v>
      </c>
      <c r="U3977" s="116" t="s">
        <v>268</v>
      </c>
      <c r="V3977" s="116" t="s">
        <v>268</v>
      </c>
      <c r="Z3977" s="116">
        <v>0</v>
      </c>
      <c r="AA3977" s="116">
        <v>1</v>
      </c>
      <c r="AB3977" s="116">
        <v>2.27600335642822</v>
      </c>
      <c r="AC3977" s="116">
        <v>0.41087915142067999</v>
      </c>
      <c r="AD3977" s="116">
        <v>771.98591978910599</v>
      </c>
      <c r="AF3977" s="116">
        <v>-1</v>
      </c>
      <c r="AG3977" s="116">
        <v>-1</v>
      </c>
      <c r="AH3977" s="116">
        <v>-1</v>
      </c>
      <c r="AI3977" s="116">
        <v>-1</v>
      </c>
      <c r="AJ3977" s="116">
        <v>0</v>
      </c>
      <c r="AM3977" s="116" t="s">
        <v>319</v>
      </c>
      <c r="AN3977" s="116">
        <v>-1</v>
      </c>
      <c r="AQ3977" s="116">
        <v>783</v>
      </c>
      <c r="AR3977" s="116" t="s">
        <v>352</v>
      </c>
      <c r="AS3977" s="116" t="s">
        <v>256</v>
      </c>
      <c r="AT3977" s="116" t="s">
        <v>268</v>
      </c>
      <c r="AV3977" s="116">
        <v>115.681726332146</v>
      </c>
      <c r="AW3977" s="116">
        <v>0.62610374680000003</v>
      </c>
    </row>
    <row r="3978" spans="1:49" x14ac:dyDescent="0.25">
      <c r="A3978" s="127">
        <v>170000</v>
      </c>
      <c r="B3978" s="127">
        <v>710000</v>
      </c>
      <c r="C3978" s="127">
        <v>710000</v>
      </c>
      <c r="D3978" s="116" t="s">
        <v>314</v>
      </c>
      <c r="E3978" s="116" t="s">
        <v>315</v>
      </c>
      <c r="F3978" s="116" t="s">
        <v>316</v>
      </c>
      <c r="G3978" s="116" t="s">
        <v>317</v>
      </c>
      <c r="H3978" s="116">
        <v>0.36</v>
      </c>
      <c r="I3978" s="116">
        <v>0.57999999999999996</v>
      </c>
      <c r="J3978" s="116" t="s">
        <v>268</v>
      </c>
      <c r="K3978" s="116">
        <v>1.6938267048080002E-2</v>
      </c>
      <c r="L3978" s="116">
        <v>3890.5244832911899</v>
      </c>
      <c r="M3978" s="116">
        <v>11.4702179861725</v>
      </c>
      <c r="N3978" s="116">
        <v>2.07067947393754</v>
      </c>
      <c r="O3978" s="116">
        <v>0.19428561534954</v>
      </c>
      <c r="P3978" s="116">
        <v>3.5073721900539999E-2</v>
      </c>
      <c r="Q3978" s="116">
        <v>65.898742655102893</v>
      </c>
      <c r="R3978" s="116">
        <v>1310</v>
      </c>
      <c r="S3978" s="116" t="s">
        <v>318</v>
      </c>
      <c r="T3978" s="116">
        <v>1310</v>
      </c>
      <c r="U3978" s="116" t="s">
        <v>268</v>
      </c>
      <c r="V3978" s="116" t="s">
        <v>268</v>
      </c>
      <c r="Z3978" s="116">
        <v>0</v>
      </c>
      <c r="AA3978" s="116">
        <v>1</v>
      </c>
      <c r="AB3978" s="116">
        <v>0.19428561534954</v>
      </c>
      <c r="AC3978" s="116">
        <v>3.5073721900539999E-2</v>
      </c>
      <c r="AD3978" s="116">
        <v>65.898742655104499</v>
      </c>
      <c r="AF3978" s="116">
        <v>-1</v>
      </c>
      <c r="AG3978" s="116">
        <v>-1</v>
      </c>
      <c r="AH3978" s="116">
        <v>-1</v>
      </c>
      <c r="AI3978" s="116">
        <v>-1</v>
      </c>
      <c r="AJ3978" s="116">
        <v>0</v>
      </c>
      <c r="AM3978" s="116" t="s">
        <v>319</v>
      </c>
      <c r="AN3978" s="116">
        <v>-1</v>
      </c>
      <c r="AQ3978" s="116">
        <v>783</v>
      </c>
      <c r="AR3978" s="116" t="s">
        <v>352</v>
      </c>
      <c r="AS3978" s="116" t="s">
        <v>256</v>
      </c>
      <c r="AT3978" s="116" t="s">
        <v>268</v>
      </c>
      <c r="AV3978" s="116">
        <v>37.906761159139002</v>
      </c>
      <c r="AW3978" s="116">
        <v>5.3445857800000003E-2</v>
      </c>
    </row>
    <row r="3979" spans="1:49" x14ac:dyDescent="0.25">
      <c r="A3979" s="127">
        <v>170000</v>
      </c>
      <c r="B3979" s="127">
        <v>710000</v>
      </c>
      <c r="C3979" s="127">
        <v>710000</v>
      </c>
      <c r="D3979" s="116" t="s">
        <v>314</v>
      </c>
      <c r="E3979" s="116" t="s">
        <v>315</v>
      </c>
      <c r="F3979" s="116" t="s">
        <v>316</v>
      </c>
      <c r="G3979" s="116" t="s">
        <v>317</v>
      </c>
      <c r="H3979" s="116">
        <v>0.36</v>
      </c>
      <c r="I3979" s="116">
        <v>0.57999999999999996</v>
      </c>
      <c r="J3979" s="116" t="s">
        <v>268</v>
      </c>
      <c r="K3979" s="116">
        <v>8.6282758572789997E-2</v>
      </c>
      <c r="L3979" s="116">
        <v>3975.3911837504402</v>
      </c>
      <c r="M3979" s="116">
        <v>11.364647279545</v>
      </c>
      <c r="N3979" s="116">
        <v>2.1812549261759901</v>
      </c>
      <c r="O3979" s="116">
        <v>0.98057311748592002</v>
      </c>
      <c r="P3979" s="116">
        <v>0.18820469218095001</v>
      </c>
      <c r="Q3979" s="116">
        <v>343.00771773994501</v>
      </c>
      <c r="R3979" s="116">
        <v>1330</v>
      </c>
      <c r="S3979" s="116" t="s">
        <v>346</v>
      </c>
      <c r="T3979" s="116">
        <v>1330</v>
      </c>
      <c r="U3979" s="116" t="s">
        <v>268</v>
      </c>
      <c r="V3979" s="116" t="s">
        <v>268</v>
      </c>
      <c r="Z3979" s="116">
        <v>0</v>
      </c>
      <c r="AA3979" s="116">
        <v>1</v>
      </c>
      <c r="AB3979" s="116">
        <v>0.98057311748592002</v>
      </c>
      <c r="AC3979" s="116">
        <v>0.18820469218095001</v>
      </c>
      <c r="AD3979" s="116">
        <v>347.56456474550902</v>
      </c>
      <c r="AF3979" s="116">
        <v>-1</v>
      </c>
      <c r="AG3979" s="116">
        <v>-1</v>
      </c>
      <c r="AH3979" s="116">
        <v>-1</v>
      </c>
      <c r="AI3979" s="116">
        <v>-1</v>
      </c>
      <c r="AJ3979" s="116">
        <v>0</v>
      </c>
      <c r="AM3979" s="116" t="s">
        <v>319</v>
      </c>
      <c r="AN3979" s="116">
        <v>-1</v>
      </c>
      <c r="AQ3979" s="116">
        <v>783</v>
      </c>
      <c r="AR3979" s="116" t="s">
        <v>352</v>
      </c>
      <c r="AS3979" s="116" t="s">
        <v>256</v>
      </c>
      <c r="AT3979" s="116" t="s">
        <v>268</v>
      </c>
      <c r="AV3979" s="116">
        <v>89.936732389555502</v>
      </c>
      <c r="AW3979" s="116">
        <v>0.28188529179999999</v>
      </c>
    </row>
    <row r="3980" spans="1:49" x14ac:dyDescent="0.25">
      <c r="A3980" s="127">
        <v>170000</v>
      </c>
      <c r="B3980" s="127">
        <v>710000</v>
      </c>
      <c r="C3980" s="127">
        <v>710000</v>
      </c>
      <c r="D3980" s="116" t="s">
        <v>314</v>
      </c>
      <c r="E3980" s="116" t="s">
        <v>315</v>
      </c>
      <c r="F3980" s="116" t="s">
        <v>316</v>
      </c>
      <c r="G3980" s="116" t="s">
        <v>317</v>
      </c>
      <c r="H3980" s="116">
        <v>0.36</v>
      </c>
      <c r="I3980" s="116">
        <v>0.57999999999999996</v>
      </c>
      <c r="J3980" s="116" t="s">
        <v>268</v>
      </c>
      <c r="K3980" s="116">
        <v>0.24370408821728001</v>
      </c>
      <c r="L3980" s="116">
        <v>3975.3911837504402</v>
      </c>
      <c r="M3980" s="116">
        <v>11.364647279545</v>
      </c>
      <c r="N3980" s="116">
        <v>2.1812549261759901</v>
      </c>
      <c r="O3980" s="116">
        <v>2.7696110031725398</v>
      </c>
      <c r="P3980" s="116">
        <v>0.53158074295317004</v>
      </c>
      <c r="Q3980" s="116">
        <v>968.81908374291902</v>
      </c>
      <c r="R3980" s="116">
        <v>1330</v>
      </c>
      <c r="S3980" s="116" t="s">
        <v>346</v>
      </c>
      <c r="T3980" s="116">
        <v>1330</v>
      </c>
      <c r="U3980" s="116" t="s">
        <v>268</v>
      </c>
      <c r="V3980" s="116" t="s">
        <v>268</v>
      </c>
      <c r="Z3980" s="116">
        <v>0</v>
      </c>
      <c r="AA3980" s="116">
        <v>1</v>
      </c>
      <c r="AB3980" s="116">
        <v>2.7696110031725398</v>
      </c>
      <c r="AC3980" s="116">
        <v>0.53158074295317004</v>
      </c>
      <c r="AD3980" s="116">
        <v>985.09047537757397</v>
      </c>
      <c r="AF3980" s="116">
        <v>-1</v>
      </c>
      <c r="AG3980" s="116">
        <v>-1</v>
      </c>
      <c r="AH3980" s="116">
        <v>-1</v>
      </c>
      <c r="AI3980" s="116">
        <v>-1</v>
      </c>
      <c r="AJ3980" s="116">
        <v>0</v>
      </c>
      <c r="AM3980" s="116" t="s">
        <v>319</v>
      </c>
      <c r="AN3980" s="116">
        <v>-1</v>
      </c>
      <c r="AQ3980" s="116">
        <v>783</v>
      </c>
      <c r="AR3980" s="116" t="s">
        <v>352</v>
      </c>
      <c r="AS3980" s="116" t="s">
        <v>256</v>
      </c>
      <c r="AT3980" s="116" t="s">
        <v>268</v>
      </c>
      <c r="AV3980" s="116">
        <v>126.45186311536401</v>
      </c>
      <c r="AW3980" s="116">
        <v>0.79893793619999998</v>
      </c>
    </row>
    <row r="3981" spans="1:49" x14ac:dyDescent="0.25">
      <c r="A3981" s="127">
        <v>170000</v>
      </c>
      <c r="B3981" s="127">
        <v>710000</v>
      </c>
      <c r="C3981" s="127">
        <v>710000</v>
      </c>
      <c r="D3981" s="116" t="s">
        <v>314</v>
      </c>
      <c r="E3981" s="116" t="s">
        <v>315</v>
      </c>
      <c r="F3981" s="116" t="s">
        <v>316</v>
      </c>
      <c r="G3981" s="116" t="s">
        <v>317</v>
      </c>
      <c r="H3981" s="116">
        <v>0.36</v>
      </c>
      <c r="I3981" s="116">
        <v>0.57999999999999996</v>
      </c>
      <c r="J3981" s="116" t="s">
        <v>268</v>
      </c>
      <c r="K3981" s="116">
        <v>0.10493713106459</v>
      </c>
      <c r="L3981" s="116">
        <v>3975.3911837504402</v>
      </c>
      <c r="M3981" s="116">
        <v>11.364647279545</v>
      </c>
      <c r="N3981" s="116">
        <v>2.1812549261759901</v>
      </c>
      <c r="O3981" s="116">
        <v>1.1925734810764901</v>
      </c>
      <c r="P3981" s="116">
        <v>0.22889463407341001</v>
      </c>
      <c r="Q3981" s="116">
        <v>417.16614568224702</v>
      </c>
      <c r="R3981" s="116">
        <v>1330</v>
      </c>
      <c r="S3981" s="116" t="s">
        <v>346</v>
      </c>
      <c r="T3981" s="116">
        <v>1330</v>
      </c>
      <c r="U3981" s="116" t="s">
        <v>268</v>
      </c>
      <c r="V3981" s="116" t="s">
        <v>268</v>
      </c>
      <c r="Z3981" s="116">
        <v>0</v>
      </c>
      <c r="AA3981" s="116">
        <v>1</v>
      </c>
      <c r="AB3981" s="116">
        <v>1.1925734810764901</v>
      </c>
      <c r="AC3981" s="116">
        <v>0.22889463407341001</v>
      </c>
      <c r="AD3981" s="116">
        <v>425.60404597924202</v>
      </c>
      <c r="AF3981" s="116">
        <v>-1</v>
      </c>
      <c r="AG3981" s="116">
        <v>-1</v>
      </c>
      <c r="AH3981" s="116">
        <v>-1</v>
      </c>
      <c r="AI3981" s="116">
        <v>-1</v>
      </c>
      <c r="AJ3981" s="116">
        <v>0</v>
      </c>
      <c r="AM3981" s="116" t="s">
        <v>319</v>
      </c>
      <c r="AN3981" s="116">
        <v>-1</v>
      </c>
      <c r="AQ3981" s="116">
        <v>783</v>
      </c>
      <c r="AR3981" s="116" t="s">
        <v>352</v>
      </c>
      <c r="AS3981" s="116" t="s">
        <v>256</v>
      </c>
      <c r="AT3981" s="116" t="s">
        <v>268</v>
      </c>
      <c r="AV3981" s="116">
        <v>94.814920284534594</v>
      </c>
      <c r="AW3981" s="116">
        <v>0.34517765290000002</v>
      </c>
    </row>
    <row r="3982" spans="1:49" x14ac:dyDescent="0.25">
      <c r="A3982" s="127">
        <v>170000</v>
      </c>
      <c r="B3982" s="127">
        <v>710000</v>
      </c>
      <c r="C3982" s="127">
        <v>710000</v>
      </c>
      <c r="D3982" s="116" t="s">
        <v>314</v>
      </c>
      <c r="E3982" s="116" t="s">
        <v>315</v>
      </c>
      <c r="F3982" s="116" t="s">
        <v>316</v>
      </c>
      <c r="G3982" s="116" t="s">
        <v>317</v>
      </c>
      <c r="H3982" s="116">
        <v>0.36</v>
      </c>
      <c r="I3982" s="116">
        <v>0.57999999999999996</v>
      </c>
      <c r="J3982" s="116" t="s">
        <v>323</v>
      </c>
      <c r="K3982" s="116">
        <v>3.3610900614099999E-2</v>
      </c>
      <c r="L3982" s="116">
        <v>3930.9156197677298</v>
      </c>
      <c r="M3982" s="116">
        <v>9.5328193516643207</v>
      </c>
      <c r="N3982" s="116">
        <v>1.226728909755</v>
      </c>
      <c r="O3982" s="116">
        <v>0.32040664380103001</v>
      </c>
      <c r="P3982" s="116">
        <v>4.1231463466220003E-2</v>
      </c>
      <c r="Q3982" s="116">
        <v>132.12161421845801</v>
      </c>
      <c r="R3982" s="116">
        <v>8140</v>
      </c>
      <c r="S3982" s="116" t="s">
        <v>353</v>
      </c>
      <c r="T3982" s="116">
        <v>8140</v>
      </c>
      <c r="U3982" s="116" t="s">
        <v>324</v>
      </c>
      <c r="V3982" s="116" t="s">
        <v>323</v>
      </c>
      <c r="Z3982" s="116">
        <v>0</v>
      </c>
      <c r="AA3982" s="116">
        <v>1</v>
      </c>
      <c r="AB3982" s="116">
        <v>0.32040664380103001</v>
      </c>
      <c r="AC3982" s="116">
        <v>4.1231463466220003E-2</v>
      </c>
      <c r="AD3982" s="116">
        <v>2409.3127675904102</v>
      </c>
      <c r="AF3982" s="116">
        <v>-1</v>
      </c>
      <c r="AG3982" s="116">
        <v>-1</v>
      </c>
      <c r="AH3982" s="116">
        <v>-1</v>
      </c>
      <c r="AI3982" s="116">
        <v>-1</v>
      </c>
      <c r="AJ3982" s="116">
        <v>0</v>
      </c>
      <c r="AM3982" s="116" t="s">
        <v>319</v>
      </c>
      <c r="AN3982" s="116">
        <v>-1</v>
      </c>
      <c r="AQ3982" s="116">
        <v>783</v>
      </c>
      <c r="AR3982" s="116" t="s">
        <v>352</v>
      </c>
      <c r="AS3982" s="116" t="s">
        <v>256</v>
      </c>
      <c r="AT3982" s="116" t="s">
        <v>268</v>
      </c>
      <c r="AV3982" s="116">
        <v>101.905192354674</v>
      </c>
      <c r="AW3982" s="116">
        <v>1.9540249534</v>
      </c>
    </row>
    <row r="3983" spans="1:49" x14ac:dyDescent="0.25">
      <c r="A3983" s="127">
        <v>170000</v>
      </c>
      <c r="B3983" s="127">
        <v>710000</v>
      </c>
      <c r="C3983" s="127">
        <v>710000</v>
      </c>
      <c r="D3983" s="116" t="s">
        <v>314</v>
      </c>
      <c r="E3983" s="116" t="s">
        <v>315</v>
      </c>
      <c r="F3983" s="116" t="s">
        <v>316</v>
      </c>
      <c r="G3983" s="116" t="s">
        <v>317</v>
      </c>
      <c r="H3983" s="116">
        <v>0.36</v>
      </c>
      <c r="I3983" s="116">
        <v>0.57999999999999996</v>
      </c>
      <c r="J3983" s="116" t="s">
        <v>323</v>
      </c>
      <c r="K3983" s="116">
        <v>4.8495678538500002E-3</v>
      </c>
      <c r="L3983" s="116">
        <v>3930.9156197677298</v>
      </c>
      <c r="M3983" s="116">
        <v>9.5328193516643207</v>
      </c>
      <c r="N3983" s="116">
        <v>1.226728909755</v>
      </c>
      <c r="O3983" s="116">
        <v>4.6230054284420001E-2</v>
      </c>
      <c r="P3983" s="116">
        <v>5.9491050861400002E-3</v>
      </c>
      <c r="Q3983" s="116">
        <v>19.0632420258381</v>
      </c>
      <c r="R3983" s="116">
        <v>4110</v>
      </c>
      <c r="S3983" s="116" t="s">
        <v>331</v>
      </c>
      <c r="T3983" s="116">
        <v>4110</v>
      </c>
      <c r="U3983" s="116" t="s">
        <v>324</v>
      </c>
      <c r="V3983" s="116" t="s">
        <v>323</v>
      </c>
      <c r="Y3983" s="116" t="s">
        <v>330</v>
      </c>
      <c r="Z3983" s="116">
        <v>0</v>
      </c>
      <c r="AA3983" s="116">
        <v>1</v>
      </c>
      <c r="AB3983" s="116">
        <v>4.6230054284420001E-2</v>
      </c>
      <c r="AC3983" s="116">
        <v>5.9491050861400002E-3</v>
      </c>
      <c r="AD3983" s="116">
        <v>19.063242025837901</v>
      </c>
      <c r="AF3983" s="116">
        <v>-1</v>
      </c>
      <c r="AG3983" s="116">
        <v>-1</v>
      </c>
      <c r="AH3983" s="116">
        <v>-1</v>
      </c>
      <c r="AI3983" s="116">
        <v>-1</v>
      </c>
      <c r="AJ3983" s="116">
        <v>0</v>
      </c>
      <c r="AM3983" s="116" t="s">
        <v>319</v>
      </c>
      <c r="AN3983" s="116">
        <v>-1</v>
      </c>
      <c r="AQ3983" s="116">
        <v>783</v>
      </c>
      <c r="AR3983" s="116" t="s">
        <v>352</v>
      </c>
      <c r="AS3983" s="116" t="s">
        <v>256</v>
      </c>
      <c r="AT3983" s="116" t="s">
        <v>268</v>
      </c>
      <c r="AV3983" s="116">
        <v>34.380229071141102</v>
      </c>
      <c r="AW3983" s="116">
        <v>1.54608613E-2</v>
      </c>
    </row>
    <row r="3984" spans="1:49" x14ac:dyDescent="0.25">
      <c r="A3984" s="127">
        <v>170000</v>
      </c>
      <c r="B3984" s="127">
        <v>710000</v>
      </c>
      <c r="C3984" s="127">
        <v>710000</v>
      </c>
      <c r="D3984" s="116" t="s">
        <v>314</v>
      </c>
      <c r="E3984" s="116" t="s">
        <v>315</v>
      </c>
      <c r="F3984" s="116" t="s">
        <v>316</v>
      </c>
      <c r="G3984" s="116" t="s">
        <v>317</v>
      </c>
      <c r="H3984" s="116">
        <v>0.36</v>
      </c>
      <c r="I3984" s="116">
        <v>0.57999999999999996</v>
      </c>
      <c r="J3984" s="116" t="s">
        <v>330</v>
      </c>
      <c r="K3984" s="116">
        <v>0.10473643216212999</v>
      </c>
      <c r="L3984" s="116">
        <v>2534.92805446174</v>
      </c>
      <c r="M3984" s="116">
        <v>4.76214190273007</v>
      </c>
      <c r="N3984" s="116">
        <v>0.43579548774766003</v>
      </c>
      <c r="O3984" s="116">
        <v>0.49876975234173998</v>
      </c>
      <c r="P3984" s="116">
        <v>4.5643664539040001E-2</v>
      </c>
      <c r="Q3984" s="116">
        <v>265.49932021202198</v>
      </c>
      <c r="R3984" s="116">
        <v>4200</v>
      </c>
      <c r="S3984" s="116" t="s">
        <v>355</v>
      </c>
      <c r="T3984" s="116">
        <v>4200</v>
      </c>
      <c r="U3984" s="116" t="s">
        <v>268</v>
      </c>
      <c r="V3984" s="116" t="s">
        <v>268</v>
      </c>
      <c r="Y3984" s="116" t="s">
        <v>330</v>
      </c>
      <c r="Z3984" s="116">
        <v>0</v>
      </c>
      <c r="AA3984" s="116">
        <v>1</v>
      </c>
      <c r="AB3984" s="116">
        <v>0.49876975234173998</v>
      </c>
      <c r="AC3984" s="116">
        <v>4.5643664539040001E-2</v>
      </c>
      <c r="AD3984" s="116">
        <v>265.49932021202198</v>
      </c>
      <c r="AF3984" s="116">
        <v>-1</v>
      </c>
      <c r="AG3984" s="116">
        <v>-1</v>
      </c>
      <c r="AH3984" s="116">
        <v>-1</v>
      </c>
      <c r="AI3984" s="116">
        <v>-1</v>
      </c>
      <c r="AJ3984" s="116">
        <v>0</v>
      </c>
      <c r="AM3984" s="116" t="s">
        <v>319</v>
      </c>
      <c r="AN3984" s="116">
        <v>-1</v>
      </c>
      <c r="AQ3984" s="116">
        <v>783</v>
      </c>
      <c r="AR3984" s="116" t="s">
        <v>352</v>
      </c>
      <c r="AS3984" s="116" t="s">
        <v>256</v>
      </c>
      <c r="AT3984" s="116" t="s">
        <v>268</v>
      </c>
      <c r="AV3984" s="116">
        <v>93.249162220375197</v>
      </c>
      <c r="AW3984" s="116">
        <v>0.21532791579999999</v>
      </c>
    </row>
    <row r="3985" spans="1:49" x14ac:dyDescent="0.25">
      <c r="A3985" s="127">
        <v>170000</v>
      </c>
      <c r="B3985" s="127">
        <v>710000</v>
      </c>
      <c r="C3985" s="127">
        <v>710000</v>
      </c>
      <c r="D3985" s="116" t="s">
        <v>314</v>
      </c>
      <c r="E3985" s="116" t="s">
        <v>315</v>
      </c>
      <c r="F3985" s="116" t="s">
        <v>316</v>
      </c>
      <c r="G3985" s="116" t="s">
        <v>317</v>
      </c>
      <c r="H3985" s="116">
        <v>0.36</v>
      </c>
      <c r="I3985" s="116">
        <v>0.57999999999999996</v>
      </c>
      <c r="J3985" s="116" t="s">
        <v>330</v>
      </c>
      <c r="K3985" s="116">
        <v>0.51302702132167</v>
      </c>
      <c r="L3985" s="116">
        <v>2534.92805446174</v>
      </c>
      <c r="M3985" s="116">
        <v>4.76214190273007</v>
      </c>
      <c r="N3985" s="116">
        <v>0.43579548774766003</v>
      </c>
      <c r="O3985" s="116">
        <v>2.4431074754687199</v>
      </c>
      <c r="P3985" s="116">
        <v>0.22357486098460999</v>
      </c>
      <c r="Q3985" s="116">
        <v>1300.48658904524</v>
      </c>
      <c r="R3985" s="116">
        <v>6172</v>
      </c>
      <c r="S3985" s="116" t="s">
        <v>354</v>
      </c>
      <c r="T3985" s="116">
        <v>6172</v>
      </c>
      <c r="U3985" s="116" t="s">
        <v>268</v>
      </c>
      <c r="V3985" s="116" t="s">
        <v>268</v>
      </c>
      <c r="Y3985" s="116" t="s">
        <v>330</v>
      </c>
      <c r="Z3985" s="116">
        <v>0</v>
      </c>
      <c r="AA3985" s="116">
        <v>1</v>
      </c>
      <c r="AB3985" s="116">
        <v>2.4431074754687199</v>
      </c>
      <c r="AC3985" s="116">
        <v>0.22357486098460999</v>
      </c>
      <c r="AD3985" s="116">
        <v>1300.48658904524</v>
      </c>
      <c r="AF3985" s="116">
        <v>-1</v>
      </c>
      <c r="AG3985" s="116">
        <v>-1</v>
      </c>
      <c r="AH3985" s="116">
        <v>-1</v>
      </c>
      <c r="AI3985" s="116">
        <v>-1</v>
      </c>
      <c r="AJ3985" s="116">
        <v>0</v>
      </c>
      <c r="AM3985" s="116" t="s">
        <v>319</v>
      </c>
      <c r="AN3985" s="116">
        <v>-1</v>
      </c>
      <c r="AQ3985" s="116">
        <v>783</v>
      </c>
      <c r="AR3985" s="116" t="s">
        <v>352</v>
      </c>
      <c r="AS3985" s="116" t="s">
        <v>256</v>
      </c>
      <c r="AT3985" s="116" t="s">
        <v>268</v>
      </c>
      <c r="AV3985" s="116">
        <v>221.32357768060399</v>
      </c>
      <c r="AW3985" s="116">
        <v>1.0547336489000001</v>
      </c>
    </row>
    <row r="3986" spans="1:49" x14ac:dyDescent="0.25">
      <c r="A3986" s="127">
        <v>170000</v>
      </c>
      <c r="B3986" s="127">
        <v>710000</v>
      </c>
      <c r="C3986" s="127">
        <v>710000</v>
      </c>
      <c r="D3986" s="116" t="s">
        <v>314</v>
      </c>
      <c r="E3986" s="116" t="s">
        <v>315</v>
      </c>
      <c r="F3986" s="116" t="s">
        <v>316</v>
      </c>
      <c r="G3986" s="116" t="s">
        <v>317</v>
      </c>
      <c r="H3986" s="116">
        <v>0.36</v>
      </c>
      <c r="I3986" s="116">
        <v>0.57999999999999996</v>
      </c>
      <c r="J3986" s="116" t="s">
        <v>268</v>
      </c>
      <c r="K3986" s="116">
        <v>0.39138814970428998</v>
      </c>
      <c r="L3986" s="116">
        <v>3901.5985362445699</v>
      </c>
      <c r="M3986" s="116">
        <v>11.2004342295646</v>
      </c>
      <c r="N3986" s="116">
        <v>1.91648581462712</v>
      </c>
      <c r="O3986" s="116">
        <v>4.3837172289939996</v>
      </c>
      <c r="P3986" s="116">
        <v>0.75008983692144005</v>
      </c>
      <c r="Q3986" s="116">
        <v>1527.03943198975</v>
      </c>
      <c r="R3986" s="116">
        <v>1210</v>
      </c>
      <c r="S3986" s="116" t="s">
        <v>318</v>
      </c>
      <c r="T3986" s="116">
        <v>1210</v>
      </c>
      <c r="U3986" s="116" t="s">
        <v>268</v>
      </c>
      <c r="V3986" s="116" t="s">
        <v>268</v>
      </c>
      <c r="Z3986" s="116">
        <v>0</v>
      </c>
      <c r="AA3986" s="116">
        <v>1</v>
      </c>
      <c r="AB3986" s="116">
        <v>4.3837172289939996</v>
      </c>
      <c r="AC3986" s="116">
        <v>0.75008983692144005</v>
      </c>
      <c r="AD3986" s="116">
        <v>1527.03943198975</v>
      </c>
      <c r="AF3986" s="116">
        <v>-1</v>
      </c>
      <c r="AG3986" s="116">
        <v>-1</v>
      </c>
      <c r="AH3986" s="116">
        <v>-1</v>
      </c>
      <c r="AI3986" s="116">
        <v>-1</v>
      </c>
      <c r="AJ3986" s="116">
        <v>0</v>
      </c>
      <c r="AM3986" s="116" t="s">
        <v>319</v>
      </c>
      <c r="AN3986" s="116">
        <v>-1</v>
      </c>
      <c r="AQ3986" s="116">
        <v>783</v>
      </c>
      <c r="AR3986" s="116" t="s">
        <v>352</v>
      </c>
      <c r="AS3986" s="116" t="s">
        <v>256</v>
      </c>
      <c r="AT3986" s="116" t="s">
        <v>268</v>
      </c>
      <c r="AV3986" s="116">
        <v>199.836857086815</v>
      </c>
      <c r="AW3986" s="116">
        <v>1.2384748028999999</v>
      </c>
    </row>
    <row r="3987" spans="1:49" x14ac:dyDescent="0.25">
      <c r="A3987" s="127">
        <v>170000</v>
      </c>
      <c r="B3987" s="127">
        <v>710000</v>
      </c>
      <c r="C3987" s="127">
        <v>710000</v>
      </c>
      <c r="D3987" s="116" t="s">
        <v>314</v>
      </c>
      <c r="E3987" s="116" t="s">
        <v>315</v>
      </c>
      <c r="F3987" s="116" t="s">
        <v>316</v>
      </c>
      <c r="G3987" s="116" t="s">
        <v>317</v>
      </c>
      <c r="H3987" s="116">
        <v>0.36</v>
      </c>
      <c r="I3987" s="116">
        <v>0.57999999999999996</v>
      </c>
      <c r="J3987" s="116" t="s">
        <v>268</v>
      </c>
      <c r="K3987" s="116">
        <v>0.22637530400964001</v>
      </c>
      <c r="L3987" s="116">
        <v>3901.5985362445699</v>
      </c>
      <c r="M3987" s="116">
        <v>11.2004342295646</v>
      </c>
      <c r="N3987" s="116">
        <v>1.91648581462712</v>
      </c>
      <c r="O3987" s="116">
        <v>2.5355017037577299</v>
      </c>
      <c r="P3987" s="116">
        <v>0.43384505891637998</v>
      </c>
      <c r="Q3987" s="116">
        <v>883.22555476594698</v>
      </c>
      <c r="R3987" s="116">
        <v>1310</v>
      </c>
      <c r="S3987" s="116" t="s">
        <v>318</v>
      </c>
      <c r="T3987" s="116">
        <v>1310</v>
      </c>
      <c r="U3987" s="116" t="s">
        <v>268</v>
      </c>
      <c r="V3987" s="116" t="s">
        <v>268</v>
      </c>
      <c r="Z3987" s="116">
        <v>0</v>
      </c>
      <c r="AA3987" s="116">
        <v>1</v>
      </c>
      <c r="AB3987" s="116">
        <v>2.5355017037577299</v>
      </c>
      <c r="AC3987" s="116">
        <v>0.43384505891637998</v>
      </c>
      <c r="AD3987" s="116">
        <v>883.22555476594698</v>
      </c>
      <c r="AF3987" s="116">
        <v>-1</v>
      </c>
      <c r="AG3987" s="116">
        <v>-1</v>
      </c>
      <c r="AH3987" s="116">
        <v>-1</v>
      </c>
      <c r="AI3987" s="116">
        <v>-1</v>
      </c>
      <c r="AJ3987" s="116">
        <v>0</v>
      </c>
      <c r="AM3987" s="116" t="s">
        <v>319</v>
      </c>
      <c r="AN3987" s="116">
        <v>-1</v>
      </c>
      <c r="AQ3987" s="116">
        <v>783</v>
      </c>
      <c r="AR3987" s="116" t="s">
        <v>352</v>
      </c>
      <c r="AS3987" s="116" t="s">
        <v>256</v>
      </c>
      <c r="AT3987" s="116" t="s">
        <v>268</v>
      </c>
      <c r="AV3987" s="116">
        <v>124.746379881002</v>
      </c>
      <c r="AW3987" s="116">
        <v>0.71632242879999997</v>
      </c>
    </row>
    <row r="3988" spans="1:49" x14ac:dyDescent="0.25">
      <c r="A3988" s="127">
        <v>170000</v>
      </c>
      <c r="B3988" s="127">
        <v>710000</v>
      </c>
      <c r="C3988" s="127">
        <v>710000</v>
      </c>
      <c r="D3988" s="116" t="s">
        <v>314</v>
      </c>
      <c r="E3988" s="116" t="s">
        <v>315</v>
      </c>
      <c r="F3988" s="116" t="s">
        <v>316</v>
      </c>
      <c r="G3988" s="116" t="s">
        <v>317</v>
      </c>
      <c r="H3988" s="116">
        <v>0.36</v>
      </c>
      <c r="I3988" s="116">
        <v>0.57999999999999996</v>
      </c>
      <c r="J3988" s="116" t="s">
        <v>330</v>
      </c>
      <c r="K3988" s="116">
        <v>0.42801973502886997</v>
      </c>
      <c r="L3988" s="116">
        <v>2874.6031459928299</v>
      </c>
      <c r="M3988" s="116">
        <v>5.7280988914151996</v>
      </c>
      <c r="N3988" s="116">
        <v>0.59662059527613998</v>
      </c>
      <c r="O3988" s="116">
        <v>2.4517393697227301</v>
      </c>
      <c r="P3988" s="116">
        <v>0.25536538910286</v>
      </c>
      <c r="Q3988" s="116">
        <v>1230.38687686102</v>
      </c>
      <c r="R3988" s="116">
        <v>6172</v>
      </c>
      <c r="S3988" s="116" t="s">
        <v>354</v>
      </c>
      <c r="T3988" s="116">
        <v>6172</v>
      </c>
      <c r="U3988" s="116" t="s">
        <v>268</v>
      </c>
      <c r="V3988" s="116" t="s">
        <v>268</v>
      </c>
      <c r="Y3988" s="116" t="s">
        <v>330</v>
      </c>
      <c r="Z3988" s="116">
        <v>0</v>
      </c>
      <c r="AA3988" s="116">
        <v>1</v>
      </c>
      <c r="AB3988" s="116">
        <v>2.4517393697227301</v>
      </c>
      <c r="AC3988" s="116">
        <v>0.25536538910286</v>
      </c>
      <c r="AD3988" s="116">
        <v>1230.38687686102</v>
      </c>
      <c r="AF3988" s="116">
        <v>-1</v>
      </c>
      <c r="AG3988" s="116">
        <v>-1</v>
      </c>
      <c r="AH3988" s="116">
        <v>-1</v>
      </c>
      <c r="AI3988" s="116">
        <v>-1</v>
      </c>
      <c r="AJ3988" s="116">
        <v>0</v>
      </c>
      <c r="AM3988" s="116" t="s">
        <v>319</v>
      </c>
      <c r="AN3988" s="116">
        <v>-1</v>
      </c>
      <c r="AQ3988" s="116">
        <v>783</v>
      </c>
      <c r="AR3988" s="116" t="s">
        <v>352</v>
      </c>
      <c r="AS3988" s="116" t="s">
        <v>256</v>
      </c>
      <c r="AT3988" s="116" t="s">
        <v>268</v>
      </c>
      <c r="AV3988" s="116">
        <v>169.304120052869</v>
      </c>
      <c r="AW3988" s="116">
        <v>0.99788067869999997</v>
      </c>
    </row>
    <row r="3989" spans="1:49" x14ac:dyDescent="0.25">
      <c r="A3989" s="127">
        <v>170000</v>
      </c>
      <c r="B3989" s="127">
        <v>710000</v>
      </c>
      <c r="C3989" s="127">
        <v>710000</v>
      </c>
      <c r="D3989" s="116" t="s">
        <v>314</v>
      </c>
      <c r="E3989" s="116" t="s">
        <v>315</v>
      </c>
      <c r="F3989" s="116" t="s">
        <v>316</v>
      </c>
      <c r="G3989" s="116" t="s">
        <v>317</v>
      </c>
      <c r="H3989" s="116">
        <v>0.36</v>
      </c>
      <c r="I3989" s="116">
        <v>0.57999999999999996</v>
      </c>
      <c r="J3989" s="116" t="s">
        <v>268</v>
      </c>
      <c r="K3989" s="116">
        <v>1.108554649583E-2</v>
      </c>
      <c r="L3989" s="116">
        <v>2874.6031459928299</v>
      </c>
      <c r="M3989" s="116">
        <v>5.7280988914151996</v>
      </c>
      <c r="N3989" s="116">
        <v>0.59662059527613998</v>
      </c>
      <c r="O3989" s="116">
        <v>6.3499106593510005E-2</v>
      </c>
      <c r="P3989" s="116">
        <v>6.6138653493000004E-3</v>
      </c>
      <c r="Q3989" s="116">
        <v>31.866546831974201</v>
      </c>
      <c r="R3989" s="116">
        <v>1750</v>
      </c>
      <c r="S3989" s="116" t="s">
        <v>321</v>
      </c>
      <c r="T3989" s="116">
        <v>1750</v>
      </c>
      <c r="U3989" s="116" t="s">
        <v>268</v>
      </c>
      <c r="V3989" s="116" t="s">
        <v>268</v>
      </c>
      <c r="Z3989" s="116">
        <v>0</v>
      </c>
      <c r="AA3989" s="116">
        <v>1</v>
      </c>
      <c r="AB3989" s="116">
        <v>6.3499106593510005E-2</v>
      </c>
      <c r="AC3989" s="116">
        <v>6.6138653493000004E-3</v>
      </c>
      <c r="AD3989" s="116">
        <v>444.07190989061502</v>
      </c>
      <c r="AF3989" s="116">
        <v>-1</v>
      </c>
      <c r="AG3989" s="116">
        <v>-1</v>
      </c>
      <c r="AH3989" s="116">
        <v>-1</v>
      </c>
      <c r="AI3989" s="116">
        <v>-1</v>
      </c>
      <c r="AJ3989" s="116">
        <v>0</v>
      </c>
      <c r="AM3989" s="116" t="s">
        <v>319</v>
      </c>
      <c r="AN3989" s="116">
        <v>-1</v>
      </c>
      <c r="AQ3989" s="116">
        <v>783</v>
      </c>
      <c r="AR3989" s="116" t="s">
        <v>352</v>
      </c>
      <c r="AS3989" s="116" t="s">
        <v>256</v>
      </c>
      <c r="AT3989" s="116" t="s">
        <v>268</v>
      </c>
      <c r="AV3989" s="116">
        <v>101.824414467979</v>
      </c>
      <c r="AW3989" s="116">
        <v>0.3601556447</v>
      </c>
    </row>
    <row r="3990" spans="1:49" x14ac:dyDescent="0.25">
      <c r="A3990" s="127">
        <v>170000</v>
      </c>
      <c r="B3990" s="127">
        <v>710000</v>
      </c>
      <c r="C3990" s="127">
        <v>710000</v>
      </c>
      <c r="D3990" s="116" t="s">
        <v>314</v>
      </c>
      <c r="E3990" s="116" t="s">
        <v>315</v>
      </c>
      <c r="F3990" s="116" t="s">
        <v>316</v>
      </c>
      <c r="G3990" s="116" t="s">
        <v>317</v>
      </c>
      <c r="H3990" s="116">
        <v>0.36</v>
      </c>
      <c r="I3990" s="116">
        <v>0.57999999999999996</v>
      </c>
      <c r="J3990" s="116" t="s">
        <v>268</v>
      </c>
      <c r="K3990" s="116">
        <v>2.9803498441760001E-2</v>
      </c>
      <c r="L3990" s="116">
        <v>1257.5565338352501</v>
      </c>
      <c r="M3990" s="116">
        <v>3.4692903907216199</v>
      </c>
      <c r="N3990" s="116">
        <v>0.59128790298061995</v>
      </c>
      <c r="O3990" s="116">
        <v>0.10339699075391</v>
      </c>
      <c r="P3990" s="116">
        <v>1.7622448095109999E-2</v>
      </c>
      <c r="Q3990" s="116">
        <v>37.479584196594203</v>
      </c>
      <c r="R3990" s="116">
        <v>1330</v>
      </c>
      <c r="S3990" s="116" t="s">
        <v>346</v>
      </c>
      <c r="T3990" s="116">
        <v>1330</v>
      </c>
      <c r="U3990" s="116" t="s">
        <v>268</v>
      </c>
      <c r="V3990" s="116" t="s">
        <v>268</v>
      </c>
      <c r="Z3990" s="116">
        <v>0</v>
      </c>
      <c r="AA3990" s="116">
        <v>1</v>
      </c>
      <c r="AB3990" s="116">
        <v>0.10339699075391</v>
      </c>
      <c r="AC3990" s="116">
        <v>1.7622448095109999E-2</v>
      </c>
      <c r="AD3990" s="116">
        <v>110.763291445649</v>
      </c>
      <c r="AF3990" s="116">
        <v>-1</v>
      </c>
      <c r="AG3990" s="116">
        <v>-1</v>
      </c>
      <c r="AH3990" s="116">
        <v>-1</v>
      </c>
      <c r="AI3990" s="116">
        <v>-1</v>
      </c>
      <c r="AJ3990" s="116">
        <v>0</v>
      </c>
      <c r="AM3990" s="116" t="s">
        <v>319</v>
      </c>
      <c r="AN3990" s="116">
        <v>-1</v>
      </c>
      <c r="AQ3990" s="116">
        <v>783</v>
      </c>
      <c r="AR3990" s="116" t="s">
        <v>352</v>
      </c>
      <c r="AS3990" s="116" t="s">
        <v>256</v>
      </c>
      <c r="AT3990" s="116" t="s">
        <v>268</v>
      </c>
      <c r="AV3990" s="116">
        <v>104.767601367903</v>
      </c>
      <c r="AW3990" s="116">
        <v>8.9832353200000006E-2</v>
      </c>
    </row>
    <row r="3991" spans="1:49" x14ac:dyDescent="0.25">
      <c r="A3991" s="127">
        <v>180000</v>
      </c>
      <c r="B3991" s="127">
        <v>710000</v>
      </c>
      <c r="C3991" s="127">
        <v>710000</v>
      </c>
      <c r="D3991" s="116" t="s">
        <v>314</v>
      </c>
      <c r="E3991" s="116" t="s">
        <v>315</v>
      </c>
      <c r="F3991" s="116" t="s">
        <v>316</v>
      </c>
      <c r="G3991" s="116" t="s">
        <v>317</v>
      </c>
      <c r="H3991" s="116">
        <v>0.36</v>
      </c>
      <c r="I3991" s="116">
        <v>0.57999999999999996</v>
      </c>
      <c r="J3991" s="116" t="s">
        <v>323</v>
      </c>
      <c r="K3991" s="116">
        <v>0.14665375486189999</v>
      </c>
      <c r="L3991" s="116">
        <v>3891.6142280990898</v>
      </c>
      <c r="M3991" s="116">
        <v>10.418126888486499</v>
      </c>
      <c r="N3991" s="116">
        <v>1.6429920605617401</v>
      </c>
      <c r="O3991" s="116">
        <v>1.5278574268242999</v>
      </c>
      <c r="P3991" s="116">
        <v>0.24095095488967</v>
      </c>
      <c r="Q3991" s="116">
        <v>570.71983902473403</v>
      </c>
      <c r="R3991" s="116">
        <v>8140</v>
      </c>
      <c r="S3991" s="116" t="s">
        <v>353</v>
      </c>
      <c r="T3991" s="116">
        <v>8140</v>
      </c>
      <c r="U3991" s="116" t="s">
        <v>324</v>
      </c>
      <c r="V3991" s="116" t="s">
        <v>323</v>
      </c>
      <c r="Z3991" s="116">
        <v>0</v>
      </c>
      <c r="AA3991" s="116">
        <v>1</v>
      </c>
      <c r="AB3991" s="116">
        <v>1.5278574268242999</v>
      </c>
      <c r="AC3991" s="116">
        <v>0.24095095488967</v>
      </c>
      <c r="AD3991" s="116">
        <v>570.71983902473403</v>
      </c>
      <c r="AF3991" s="116">
        <v>-1</v>
      </c>
      <c r="AG3991" s="116">
        <v>-1</v>
      </c>
      <c r="AH3991" s="116">
        <v>-1</v>
      </c>
      <c r="AI3991" s="116">
        <v>-1</v>
      </c>
      <c r="AJ3991" s="116">
        <v>0</v>
      </c>
      <c r="AM3991" s="116" t="s">
        <v>319</v>
      </c>
      <c r="AN3991" s="116">
        <v>-1</v>
      </c>
      <c r="AQ3991" s="116">
        <v>783</v>
      </c>
      <c r="AR3991" s="116" t="s">
        <v>352</v>
      </c>
      <c r="AS3991" s="116" t="s">
        <v>256</v>
      </c>
      <c r="AT3991" s="116" t="s">
        <v>268</v>
      </c>
      <c r="AV3991" s="116">
        <v>123.739469792265</v>
      </c>
      <c r="AW3991" s="116">
        <v>0.4628709157</v>
      </c>
    </row>
    <row r="3992" spans="1:49" x14ac:dyDescent="0.25">
      <c r="A3992" s="127">
        <v>180000</v>
      </c>
      <c r="B3992" s="127">
        <v>710000</v>
      </c>
      <c r="C3992" s="127">
        <v>710000</v>
      </c>
      <c r="D3992" s="116" t="s">
        <v>314</v>
      </c>
      <c r="E3992" s="116" t="s">
        <v>315</v>
      </c>
      <c r="F3992" s="116" t="s">
        <v>316</v>
      </c>
      <c r="G3992" s="116" t="s">
        <v>317</v>
      </c>
      <c r="H3992" s="116">
        <v>0.36</v>
      </c>
      <c r="I3992" s="116">
        <v>0.57999999999999996</v>
      </c>
      <c r="J3992" s="116" t="s">
        <v>268</v>
      </c>
      <c r="K3992" s="116">
        <v>0.22993551835962001</v>
      </c>
      <c r="L3992" s="116">
        <v>3891.6142280990898</v>
      </c>
      <c r="M3992" s="116">
        <v>10.418126888486499</v>
      </c>
      <c r="N3992" s="116">
        <v>1.6429920605617401</v>
      </c>
      <c r="O3992" s="116">
        <v>2.3954974064404801</v>
      </c>
      <c r="P3992" s="116">
        <v>0.37778223110601</v>
      </c>
      <c r="Q3992" s="116">
        <v>894.82033479364804</v>
      </c>
      <c r="R3992" s="116">
        <v>1210</v>
      </c>
      <c r="S3992" s="116" t="s">
        <v>318</v>
      </c>
      <c r="T3992" s="116">
        <v>1210</v>
      </c>
      <c r="U3992" s="116" t="s">
        <v>268</v>
      </c>
      <c r="V3992" s="116" t="s">
        <v>268</v>
      </c>
      <c r="Z3992" s="116">
        <v>0</v>
      </c>
      <c r="AA3992" s="116">
        <v>1</v>
      </c>
      <c r="AB3992" s="116">
        <v>2.3954974064404801</v>
      </c>
      <c r="AC3992" s="116">
        <v>0.37778223110601</v>
      </c>
      <c r="AD3992" s="116">
        <v>894.82033479364804</v>
      </c>
      <c r="AF3992" s="116">
        <v>-1</v>
      </c>
      <c r="AG3992" s="116">
        <v>-1</v>
      </c>
      <c r="AH3992" s="116">
        <v>-1</v>
      </c>
      <c r="AI3992" s="116">
        <v>-1</v>
      </c>
      <c r="AJ3992" s="116">
        <v>0</v>
      </c>
      <c r="AM3992" s="116" t="s">
        <v>319</v>
      </c>
      <c r="AN3992" s="116">
        <v>-1</v>
      </c>
      <c r="AQ3992" s="116">
        <v>783</v>
      </c>
      <c r="AR3992" s="116" t="s">
        <v>352</v>
      </c>
      <c r="AS3992" s="116" t="s">
        <v>256</v>
      </c>
      <c r="AT3992" s="116" t="s">
        <v>268</v>
      </c>
      <c r="AV3992" s="116">
        <v>124.460194133622</v>
      </c>
      <c r="AW3992" s="116">
        <v>0.72572614339999997</v>
      </c>
    </row>
    <row r="3993" spans="1:49" x14ac:dyDescent="0.25">
      <c r="A3993" s="127">
        <v>180000</v>
      </c>
      <c r="B3993" s="127">
        <v>710000</v>
      </c>
      <c r="C3993" s="127">
        <v>710000</v>
      </c>
      <c r="D3993" s="116" t="s">
        <v>314</v>
      </c>
      <c r="E3993" s="116" t="s">
        <v>315</v>
      </c>
      <c r="F3993" s="116" t="s">
        <v>316</v>
      </c>
      <c r="G3993" s="116" t="s">
        <v>317</v>
      </c>
      <c r="H3993" s="116">
        <v>0.36</v>
      </c>
      <c r="I3993" s="116">
        <v>0.57999999999999996</v>
      </c>
      <c r="J3993" s="116" t="s">
        <v>323</v>
      </c>
      <c r="K3993" s="116">
        <v>1.521694599162E-2</v>
      </c>
      <c r="L3993" s="116">
        <v>3891.6142280990898</v>
      </c>
      <c r="M3993" s="116">
        <v>10.418126888486499</v>
      </c>
      <c r="N3993" s="116">
        <v>1.6429920605617401</v>
      </c>
      <c r="O3993" s="116">
        <v>0.15853207419602999</v>
      </c>
      <c r="P3993" s="116">
        <v>2.5001321450240001E-2</v>
      </c>
      <c r="Q3993" s="116">
        <v>59.218483529238803</v>
      </c>
      <c r="R3993" s="116">
        <v>1210</v>
      </c>
      <c r="S3993" s="116" t="s">
        <v>318</v>
      </c>
      <c r="T3993" s="116">
        <v>1210</v>
      </c>
      <c r="U3993" s="116" t="s">
        <v>324</v>
      </c>
      <c r="V3993" s="116" t="s">
        <v>323</v>
      </c>
      <c r="Z3993" s="116">
        <v>0</v>
      </c>
      <c r="AA3993" s="116">
        <v>1</v>
      </c>
      <c r="AB3993" s="116">
        <v>0.15853207419602999</v>
      </c>
      <c r="AC3993" s="116">
        <v>2.5001321450240001E-2</v>
      </c>
      <c r="AD3993" s="116">
        <v>59.218483529239997</v>
      </c>
      <c r="AF3993" s="116">
        <v>-1</v>
      </c>
      <c r="AG3993" s="116">
        <v>-1</v>
      </c>
      <c r="AH3993" s="116">
        <v>-1</v>
      </c>
      <c r="AI3993" s="116">
        <v>-1</v>
      </c>
      <c r="AJ3993" s="116">
        <v>0</v>
      </c>
      <c r="AM3993" s="116" t="s">
        <v>319</v>
      </c>
      <c r="AN3993" s="116">
        <v>-1</v>
      </c>
      <c r="AQ3993" s="116">
        <v>783</v>
      </c>
      <c r="AR3993" s="116" t="s">
        <v>352</v>
      </c>
      <c r="AS3993" s="116" t="s">
        <v>256</v>
      </c>
      <c r="AT3993" s="116" t="s">
        <v>268</v>
      </c>
      <c r="AV3993" s="116">
        <v>103.109720999134</v>
      </c>
      <c r="AW3993" s="116">
        <v>4.80279672E-2</v>
      </c>
    </row>
    <row r="3994" spans="1:49" x14ac:dyDescent="0.25">
      <c r="A3994" s="127">
        <v>180000</v>
      </c>
      <c r="B3994" s="127">
        <v>710000</v>
      </c>
      <c r="C3994" s="127">
        <v>710000</v>
      </c>
      <c r="D3994" s="116" t="s">
        <v>314</v>
      </c>
      <c r="E3994" s="116" t="s">
        <v>315</v>
      </c>
      <c r="F3994" s="116" t="s">
        <v>316</v>
      </c>
      <c r="G3994" s="116" t="s">
        <v>317</v>
      </c>
      <c r="H3994" s="116">
        <v>0.36</v>
      </c>
      <c r="I3994" s="116">
        <v>0.57999999999999996</v>
      </c>
      <c r="J3994" s="116" t="s">
        <v>268</v>
      </c>
      <c r="K3994" s="116">
        <v>7.7852325830380001E-2</v>
      </c>
      <c r="L3994" s="116">
        <v>3891.6142280990898</v>
      </c>
      <c r="M3994" s="116">
        <v>10.418126888486499</v>
      </c>
      <c r="N3994" s="116">
        <v>1.6429920605617401</v>
      </c>
      <c r="O3994" s="116">
        <v>0.81107540906473996</v>
      </c>
      <c r="P3994" s="116">
        <v>0.12791075323557999</v>
      </c>
      <c r="Q3994" s="116">
        <v>302.97121889212798</v>
      </c>
      <c r="R3994" s="116">
        <v>1310</v>
      </c>
      <c r="S3994" s="116" t="s">
        <v>318</v>
      </c>
      <c r="T3994" s="116">
        <v>1310</v>
      </c>
      <c r="U3994" s="116" t="s">
        <v>268</v>
      </c>
      <c r="V3994" s="116" t="s">
        <v>268</v>
      </c>
      <c r="Z3994" s="116">
        <v>0</v>
      </c>
      <c r="AA3994" s="116">
        <v>1</v>
      </c>
      <c r="AB3994" s="116">
        <v>0.81107540906473996</v>
      </c>
      <c r="AC3994" s="116">
        <v>0.12791075323557999</v>
      </c>
      <c r="AD3994" s="116">
        <v>302.971218892129</v>
      </c>
      <c r="AF3994" s="116">
        <v>-1</v>
      </c>
      <c r="AG3994" s="116">
        <v>-1</v>
      </c>
      <c r="AH3994" s="116">
        <v>-1</v>
      </c>
      <c r="AI3994" s="116">
        <v>-1</v>
      </c>
      <c r="AJ3994" s="116">
        <v>0</v>
      </c>
      <c r="AM3994" s="116" t="s">
        <v>319</v>
      </c>
      <c r="AN3994" s="116">
        <v>-1</v>
      </c>
      <c r="AQ3994" s="116">
        <v>783</v>
      </c>
      <c r="AR3994" s="116" t="s">
        <v>352</v>
      </c>
      <c r="AS3994" s="116" t="s">
        <v>256</v>
      </c>
      <c r="AT3994" s="116" t="s">
        <v>268</v>
      </c>
      <c r="AV3994" s="116">
        <v>78.558463453847594</v>
      </c>
      <c r="AW3994" s="116">
        <v>0.24571875009999999</v>
      </c>
    </row>
    <row r="3995" spans="1:49" x14ac:dyDescent="0.25">
      <c r="A3995" s="127">
        <v>180000</v>
      </c>
      <c r="B3995" s="127">
        <v>710000</v>
      </c>
      <c r="C3995" s="127">
        <v>710000</v>
      </c>
      <c r="D3995" s="116" t="s">
        <v>314</v>
      </c>
      <c r="E3995" s="116" t="s">
        <v>315</v>
      </c>
      <c r="F3995" s="116" t="s">
        <v>316</v>
      </c>
      <c r="G3995" s="116" t="s">
        <v>317</v>
      </c>
      <c r="H3995" s="116">
        <v>0.36</v>
      </c>
      <c r="I3995" s="116">
        <v>0.57999999999999996</v>
      </c>
      <c r="J3995" s="116" t="s">
        <v>268</v>
      </c>
      <c r="K3995" s="116">
        <v>7.9366068603099998E-2</v>
      </c>
      <c r="L3995" s="116">
        <v>3891.6142280990898</v>
      </c>
      <c r="M3995" s="116">
        <v>10.418126888486499</v>
      </c>
      <c r="N3995" s="116">
        <v>1.6429920605617401</v>
      </c>
      <c r="O3995" s="116">
        <v>0.82684577334748</v>
      </c>
      <c r="P3995" s="116">
        <v>0.1303978205929</v>
      </c>
      <c r="Q3995" s="116">
        <v>308.86212180413497</v>
      </c>
      <c r="R3995" s="116">
        <v>1410</v>
      </c>
      <c r="S3995" s="116" t="s">
        <v>344</v>
      </c>
      <c r="T3995" s="116">
        <v>1410</v>
      </c>
      <c r="U3995" s="116" t="s">
        <v>268</v>
      </c>
      <c r="V3995" s="116" t="s">
        <v>268</v>
      </c>
      <c r="Z3995" s="116">
        <v>0</v>
      </c>
      <c r="AA3995" s="116">
        <v>1</v>
      </c>
      <c r="AB3995" s="116">
        <v>0.82684577334748</v>
      </c>
      <c r="AC3995" s="116">
        <v>0.1303978205929</v>
      </c>
      <c r="AD3995" s="116">
        <v>308.862121804136</v>
      </c>
      <c r="AF3995" s="116">
        <v>-1</v>
      </c>
      <c r="AG3995" s="116">
        <v>-1</v>
      </c>
      <c r="AH3995" s="116">
        <v>-1</v>
      </c>
      <c r="AI3995" s="116">
        <v>-1</v>
      </c>
      <c r="AJ3995" s="116">
        <v>0</v>
      </c>
      <c r="AM3995" s="116" t="s">
        <v>319</v>
      </c>
      <c r="AN3995" s="116">
        <v>-1</v>
      </c>
      <c r="AQ3995" s="116">
        <v>783</v>
      </c>
      <c r="AR3995" s="116" t="s">
        <v>352</v>
      </c>
      <c r="AS3995" s="116" t="s">
        <v>256</v>
      </c>
      <c r="AT3995" s="116" t="s">
        <v>268</v>
      </c>
      <c r="AV3995" s="116">
        <v>75.830772046408299</v>
      </c>
      <c r="AW3995" s="116">
        <v>0.25049644920000003</v>
      </c>
    </row>
    <row r="3996" spans="1:49" x14ac:dyDescent="0.25">
      <c r="A3996" s="127">
        <v>180000</v>
      </c>
      <c r="B3996" s="127">
        <v>710000</v>
      </c>
      <c r="C3996" s="127">
        <v>710000</v>
      </c>
      <c r="D3996" s="116" t="s">
        <v>314</v>
      </c>
      <c r="E3996" s="116" t="s">
        <v>315</v>
      </c>
      <c r="F3996" s="116" t="s">
        <v>316</v>
      </c>
      <c r="G3996" s="116" t="s">
        <v>317</v>
      </c>
      <c r="H3996" s="116">
        <v>0.36</v>
      </c>
      <c r="I3996" s="116">
        <v>0.57999999999999996</v>
      </c>
      <c r="J3996" s="116" t="s">
        <v>323</v>
      </c>
      <c r="K3996" s="116">
        <v>4.9818045897199997E-3</v>
      </c>
      <c r="L3996" s="116">
        <v>3891.6142280990898</v>
      </c>
      <c r="M3996" s="116">
        <v>10.418126888486499</v>
      </c>
      <c r="N3996" s="116">
        <v>1.6429920605617401</v>
      </c>
      <c r="O3996" s="116">
        <v>5.1901072349419999E-2</v>
      </c>
      <c r="P3996" s="116">
        <v>8.1850653881899993E-3</v>
      </c>
      <c r="Q3996" s="116">
        <v>19.387261622990899</v>
      </c>
      <c r="R3996" s="116">
        <v>1410</v>
      </c>
      <c r="S3996" s="116" t="s">
        <v>344</v>
      </c>
      <c r="T3996" s="116">
        <v>1410</v>
      </c>
      <c r="U3996" s="116" t="s">
        <v>324</v>
      </c>
      <c r="V3996" s="116" t="s">
        <v>323</v>
      </c>
      <c r="Z3996" s="116">
        <v>0</v>
      </c>
      <c r="AA3996" s="116">
        <v>1</v>
      </c>
      <c r="AB3996" s="116">
        <v>5.1901072349419999E-2</v>
      </c>
      <c r="AC3996" s="116">
        <v>8.1850653881899993E-3</v>
      </c>
      <c r="AD3996" s="116">
        <v>19.387261622992298</v>
      </c>
      <c r="AF3996" s="116">
        <v>-1</v>
      </c>
      <c r="AG3996" s="116">
        <v>-1</v>
      </c>
      <c r="AH3996" s="116">
        <v>-1</v>
      </c>
      <c r="AI3996" s="116">
        <v>-1</v>
      </c>
      <c r="AJ3996" s="116">
        <v>0</v>
      </c>
      <c r="AM3996" s="116" t="s">
        <v>319</v>
      </c>
      <c r="AN3996" s="116">
        <v>-1</v>
      </c>
      <c r="AQ3996" s="116">
        <v>783</v>
      </c>
      <c r="AR3996" s="116" t="s">
        <v>352</v>
      </c>
      <c r="AS3996" s="116" t="s">
        <v>256</v>
      </c>
      <c r="AT3996" s="116" t="s">
        <v>268</v>
      </c>
      <c r="AV3996" s="116">
        <v>28.000288744052199</v>
      </c>
      <c r="AW3996" s="116">
        <v>1.5723651000000002E-2</v>
      </c>
    </row>
    <row r="3997" spans="1:49" x14ac:dyDescent="0.25">
      <c r="A3997" s="127">
        <v>180000</v>
      </c>
      <c r="B3997" s="127">
        <v>710000</v>
      </c>
      <c r="C3997" s="127">
        <v>710000</v>
      </c>
      <c r="D3997" s="116" t="s">
        <v>314</v>
      </c>
      <c r="E3997" s="116" t="s">
        <v>315</v>
      </c>
      <c r="F3997" s="116" t="s">
        <v>316</v>
      </c>
      <c r="G3997" s="116" t="s">
        <v>317</v>
      </c>
      <c r="H3997" s="116">
        <v>0.36</v>
      </c>
      <c r="I3997" s="116">
        <v>0.57999999999999996</v>
      </c>
      <c r="J3997" s="116" t="s">
        <v>268</v>
      </c>
      <c r="K3997" s="116">
        <v>6.3757035523589994E-2</v>
      </c>
      <c r="L3997" s="116">
        <v>3891.6142280990898</v>
      </c>
      <c r="M3997" s="116">
        <v>10.418126888486499</v>
      </c>
      <c r="N3997" s="116">
        <v>1.6429920605617401</v>
      </c>
      <c r="O3997" s="116">
        <v>0.66422888611855002</v>
      </c>
      <c r="P3997" s="116">
        <v>0.10475230317022</v>
      </c>
      <c r="Q3997" s="116">
        <v>248.11778658504099</v>
      </c>
      <c r="R3997" s="116">
        <v>1310</v>
      </c>
      <c r="S3997" s="116" t="s">
        <v>318</v>
      </c>
      <c r="T3997" s="116">
        <v>1310</v>
      </c>
      <c r="U3997" s="116" t="s">
        <v>268</v>
      </c>
      <c r="V3997" s="116" t="s">
        <v>268</v>
      </c>
      <c r="Z3997" s="116">
        <v>0</v>
      </c>
      <c r="AA3997" s="116">
        <v>1</v>
      </c>
      <c r="AB3997" s="116">
        <v>0.66422888611855002</v>
      </c>
      <c r="AC3997" s="116">
        <v>0.10475230317022</v>
      </c>
      <c r="AD3997" s="116">
        <v>248.11778658504301</v>
      </c>
      <c r="AF3997" s="116">
        <v>-1</v>
      </c>
      <c r="AG3997" s="116">
        <v>-1</v>
      </c>
      <c r="AH3997" s="116">
        <v>-1</v>
      </c>
      <c r="AI3997" s="116">
        <v>-1</v>
      </c>
      <c r="AJ3997" s="116">
        <v>0</v>
      </c>
      <c r="AM3997" s="116" t="s">
        <v>319</v>
      </c>
      <c r="AN3997" s="116">
        <v>-1</v>
      </c>
      <c r="AQ3997" s="116">
        <v>783</v>
      </c>
      <c r="AR3997" s="116" t="s">
        <v>352</v>
      </c>
      <c r="AS3997" s="116" t="s">
        <v>256</v>
      </c>
      <c r="AT3997" s="116" t="s">
        <v>268</v>
      </c>
      <c r="AV3997" s="116">
        <v>67.420569113600493</v>
      </c>
      <c r="AW3997" s="116">
        <v>0.20123097049999999</v>
      </c>
    </row>
    <row r="3998" spans="1:49" x14ac:dyDescent="0.25">
      <c r="A3998" s="127">
        <v>180000</v>
      </c>
      <c r="B3998" s="127">
        <v>710000</v>
      </c>
      <c r="C3998" s="127">
        <v>710000</v>
      </c>
      <c r="D3998" s="116" t="s">
        <v>314</v>
      </c>
      <c r="E3998" s="116" t="s">
        <v>315</v>
      </c>
      <c r="F3998" s="116" t="s">
        <v>316</v>
      </c>
      <c r="G3998" s="116" t="s">
        <v>317</v>
      </c>
      <c r="H3998" s="116">
        <v>0.36</v>
      </c>
      <c r="I3998" s="116">
        <v>0.57999999999999996</v>
      </c>
      <c r="J3998" s="116" t="s">
        <v>268</v>
      </c>
      <c r="K3998" s="116">
        <v>0.24762120044579</v>
      </c>
      <c r="L3998" s="116">
        <v>3940.8663550998599</v>
      </c>
      <c r="M3998" s="116">
        <v>12.184253280653</v>
      </c>
      <c r="N3998" s="116">
        <v>2.4460648444802402</v>
      </c>
      <c r="O3998" s="116">
        <v>3.01707942389086</v>
      </c>
      <c r="P3998" s="116">
        <v>0.60569751315844</v>
      </c>
      <c r="Q3998" s="116">
        <v>975.84205764625801</v>
      </c>
      <c r="R3998" s="116">
        <v>1310</v>
      </c>
      <c r="S3998" s="116" t="s">
        <v>318</v>
      </c>
      <c r="T3998" s="116">
        <v>1310</v>
      </c>
      <c r="U3998" s="116" t="s">
        <v>268</v>
      </c>
      <c r="V3998" s="116" t="s">
        <v>268</v>
      </c>
      <c r="Z3998" s="116">
        <v>0</v>
      </c>
      <c r="AA3998" s="116">
        <v>1</v>
      </c>
      <c r="AB3998" s="116">
        <v>3.01707942389086</v>
      </c>
      <c r="AC3998" s="116">
        <v>0.60569751315844</v>
      </c>
      <c r="AD3998" s="116">
        <v>975.84205764625801</v>
      </c>
      <c r="AF3998" s="116">
        <v>-1</v>
      </c>
      <c r="AG3998" s="116">
        <v>-1</v>
      </c>
      <c r="AH3998" s="116">
        <v>-1</v>
      </c>
      <c r="AI3998" s="116">
        <v>-1</v>
      </c>
      <c r="AJ3998" s="116">
        <v>0</v>
      </c>
      <c r="AM3998" s="116" t="s">
        <v>319</v>
      </c>
      <c r="AN3998" s="116">
        <v>-1</v>
      </c>
      <c r="AQ3998" s="116">
        <v>783</v>
      </c>
      <c r="AR3998" s="116" t="s">
        <v>352</v>
      </c>
      <c r="AS3998" s="116" t="s">
        <v>256</v>
      </c>
      <c r="AT3998" s="116" t="s">
        <v>268</v>
      </c>
      <c r="AV3998" s="116">
        <v>127.65685538923699</v>
      </c>
      <c r="AW3998" s="116">
        <v>0.79143719189999995</v>
      </c>
    </row>
    <row r="3999" spans="1:49" x14ac:dyDescent="0.25">
      <c r="A3999" s="127">
        <v>180000</v>
      </c>
      <c r="B3999" s="127">
        <v>710000</v>
      </c>
      <c r="C3999" s="127">
        <v>710000</v>
      </c>
      <c r="D3999" s="116" t="s">
        <v>314</v>
      </c>
      <c r="E3999" s="116" t="s">
        <v>315</v>
      </c>
      <c r="F3999" s="116" t="s">
        <v>316</v>
      </c>
      <c r="G3999" s="116" t="s">
        <v>317</v>
      </c>
      <c r="H3999" s="116">
        <v>0.36</v>
      </c>
      <c r="I3999" s="116">
        <v>0.57999999999999996</v>
      </c>
      <c r="J3999" s="116" t="s">
        <v>268</v>
      </c>
      <c r="K3999" s="116">
        <v>0.16131869230831999</v>
      </c>
      <c r="L3999" s="116">
        <v>3940.8663550998599</v>
      </c>
      <c r="M3999" s="116">
        <v>12.184253280653</v>
      </c>
      <c r="N3999" s="116">
        <v>2.4460648444802402</v>
      </c>
      <c r="O3999" s="116">
        <v>1.9655478059883</v>
      </c>
      <c r="P3999" s="116">
        <v>0.39459598201290003</v>
      </c>
      <c r="Q3999" s="116">
        <v>635.73540696656505</v>
      </c>
      <c r="R3999" s="116">
        <v>1310</v>
      </c>
      <c r="S3999" s="116" t="s">
        <v>318</v>
      </c>
      <c r="T3999" s="116">
        <v>1310</v>
      </c>
      <c r="U3999" s="116" t="s">
        <v>268</v>
      </c>
      <c r="V3999" s="116" t="s">
        <v>268</v>
      </c>
      <c r="Z3999" s="116">
        <v>0</v>
      </c>
      <c r="AA3999" s="116">
        <v>1</v>
      </c>
      <c r="AB3999" s="116">
        <v>1.9655478059883</v>
      </c>
      <c r="AC3999" s="116">
        <v>0.39459598201290003</v>
      </c>
      <c r="AD3999" s="116">
        <v>635.73540696656505</v>
      </c>
      <c r="AF3999" s="116">
        <v>-1</v>
      </c>
      <c r="AG3999" s="116">
        <v>-1</v>
      </c>
      <c r="AH3999" s="116">
        <v>-1</v>
      </c>
      <c r="AI3999" s="116">
        <v>-1</v>
      </c>
      <c r="AJ3999" s="116">
        <v>0</v>
      </c>
      <c r="AM3999" s="116" t="s">
        <v>319</v>
      </c>
      <c r="AN3999" s="116">
        <v>-1</v>
      </c>
      <c r="AQ3999" s="116">
        <v>783</v>
      </c>
      <c r="AR3999" s="116" t="s">
        <v>352</v>
      </c>
      <c r="AS3999" s="116" t="s">
        <v>256</v>
      </c>
      <c r="AT3999" s="116" t="s">
        <v>268</v>
      </c>
      <c r="AV3999" s="116">
        <v>103.31158078192701</v>
      </c>
      <c r="AW3999" s="116">
        <v>0.51560049230000005</v>
      </c>
    </row>
    <row r="4000" spans="1:49" x14ac:dyDescent="0.25">
      <c r="A4000" s="127">
        <v>180000</v>
      </c>
      <c r="B4000" s="127">
        <v>710000</v>
      </c>
      <c r="C4000" s="127">
        <v>710000</v>
      </c>
      <c r="D4000" s="116" t="s">
        <v>314</v>
      </c>
      <c r="E4000" s="116" t="s">
        <v>315</v>
      </c>
      <c r="F4000" s="116" t="s">
        <v>316</v>
      </c>
      <c r="G4000" s="116" t="s">
        <v>317</v>
      </c>
      <c r="H4000" s="116">
        <v>0.36</v>
      </c>
      <c r="I4000" s="116">
        <v>0.57999999999999996</v>
      </c>
      <c r="J4000" s="116" t="s">
        <v>268</v>
      </c>
      <c r="K4000" s="116">
        <v>9.4937050005359999E-2</v>
      </c>
      <c r="L4000" s="116">
        <v>3940.8663550998599</v>
      </c>
      <c r="M4000" s="116">
        <v>12.184253280653</v>
      </c>
      <c r="N4000" s="116">
        <v>2.4460648444802402</v>
      </c>
      <c r="O4000" s="116">
        <v>1.1567370629834299</v>
      </c>
      <c r="P4000" s="116">
        <v>0.23222218045678999</v>
      </c>
      <c r="Q4000" s="116">
        <v>374.134226218592</v>
      </c>
      <c r="R4000" s="116">
        <v>1310</v>
      </c>
      <c r="S4000" s="116" t="s">
        <v>318</v>
      </c>
      <c r="T4000" s="116">
        <v>1310</v>
      </c>
      <c r="U4000" s="116" t="s">
        <v>268</v>
      </c>
      <c r="V4000" s="116" t="s">
        <v>268</v>
      </c>
      <c r="Z4000" s="116">
        <v>0</v>
      </c>
      <c r="AA4000" s="116">
        <v>1</v>
      </c>
      <c r="AB4000" s="116">
        <v>1.1567370629834299</v>
      </c>
      <c r="AC4000" s="116">
        <v>0.23222218045678999</v>
      </c>
      <c r="AD4000" s="116">
        <v>374.134226218592</v>
      </c>
      <c r="AF4000" s="116">
        <v>-1</v>
      </c>
      <c r="AG4000" s="116">
        <v>-1</v>
      </c>
      <c r="AH4000" s="116">
        <v>-1</v>
      </c>
      <c r="AI4000" s="116">
        <v>-1</v>
      </c>
      <c r="AJ4000" s="116">
        <v>0</v>
      </c>
      <c r="AM4000" s="116" t="s">
        <v>319</v>
      </c>
      <c r="AN4000" s="116">
        <v>-1</v>
      </c>
      <c r="AQ4000" s="116">
        <v>783</v>
      </c>
      <c r="AR4000" s="116" t="s">
        <v>352</v>
      </c>
      <c r="AS4000" s="116" t="s">
        <v>256</v>
      </c>
      <c r="AT4000" s="116" t="s">
        <v>268</v>
      </c>
      <c r="AV4000" s="116">
        <v>82.797600774895599</v>
      </c>
      <c r="AW4000" s="116">
        <v>0.30343408449999998</v>
      </c>
    </row>
    <row r="4001" spans="1:49" x14ac:dyDescent="0.25">
      <c r="A4001" s="127">
        <v>180000</v>
      </c>
      <c r="B4001" s="127">
        <v>710000</v>
      </c>
      <c r="C4001" s="127">
        <v>710000</v>
      </c>
      <c r="D4001" s="116" t="s">
        <v>314</v>
      </c>
      <c r="E4001" s="116" t="s">
        <v>315</v>
      </c>
      <c r="F4001" s="116" t="s">
        <v>316</v>
      </c>
      <c r="G4001" s="116" t="s">
        <v>317</v>
      </c>
      <c r="H4001" s="116">
        <v>0.36</v>
      </c>
      <c r="I4001" s="116">
        <v>0.57999999999999996</v>
      </c>
      <c r="J4001" s="116" t="s">
        <v>268</v>
      </c>
      <c r="K4001" s="116">
        <v>0.11388651095445999</v>
      </c>
      <c r="L4001" s="116">
        <v>3940.8663550998599</v>
      </c>
      <c r="M4001" s="116">
        <v>12.184253280653</v>
      </c>
      <c r="N4001" s="116">
        <v>2.4460648444802402</v>
      </c>
      <c r="O4001" s="116">
        <v>1.3876220947190101</v>
      </c>
      <c r="P4001" s="116">
        <v>0.27857379070622001</v>
      </c>
      <c r="Q4001" s="116">
        <v>448.811519320147</v>
      </c>
      <c r="R4001" s="116">
        <v>1310</v>
      </c>
      <c r="S4001" s="116" t="s">
        <v>318</v>
      </c>
      <c r="T4001" s="116">
        <v>1310</v>
      </c>
      <c r="U4001" s="116" t="s">
        <v>268</v>
      </c>
      <c r="V4001" s="116" t="s">
        <v>268</v>
      </c>
      <c r="Z4001" s="116">
        <v>0</v>
      </c>
      <c r="AA4001" s="116">
        <v>1</v>
      </c>
      <c r="AB4001" s="116">
        <v>1.3876220947190101</v>
      </c>
      <c r="AC4001" s="116">
        <v>0.27857379070622001</v>
      </c>
      <c r="AD4001" s="116">
        <v>448.811519320147</v>
      </c>
      <c r="AF4001" s="116">
        <v>-1</v>
      </c>
      <c r="AG4001" s="116">
        <v>-1</v>
      </c>
      <c r="AH4001" s="116">
        <v>-1</v>
      </c>
      <c r="AI4001" s="116">
        <v>-1</v>
      </c>
      <c r="AJ4001" s="116">
        <v>0</v>
      </c>
      <c r="AM4001" s="116" t="s">
        <v>319</v>
      </c>
      <c r="AN4001" s="116">
        <v>-1</v>
      </c>
      <c r="AQ4001" s="116">
        <v>783</v>
      </c>
      <c r="AR4001" s="116" t="s">
        <v>352</v>
      </c>
      <c r="AS4001" s="116" t="s">
        <v>256</v>
      </c>
      <c r="AT4001" s="116" t="s">
        <v>268</v>
      </c>
      <c r="AV4001" s="116">
        <v>85.986547278989903</v>
      </c>
      <c r="AW4001" s="116">
        <v>0.36399961019999999</v>
      </c>
    </row>
    <row r="4002" spans="1:49" x14ac:dyDescent="0.25">
      <c r="A4002" s="127">
        <v>180000</v>
      </c>
      <c r="B4002" s="127">
        <v>720000</v>
      </c>
      <c r="C4002" s="127">
        <v>720000</v>
      </c>
      <c r="D4002" s="116" t="s">
        <v>314</v>
      </c>
      <c r="E4002" s="116" t="s">
        <v>315</v>
      </c>
      <c r="F4002" s="116" t="s">
        <v>316</v>
      </c>
      <c r="G4002" s="116" t="s">
        <v>317</v>
      </c>
      <c r="H4002" s="116">
        <v>0.36</v>
      </c>
      <c r="I4002" s="116">
        <v>0.57999999999999996</v>
      </c>
      <c r="J4002" s="116" t="s">
        <v>268</v>
      </c>
      <c r="K4002" s="116">
        <v>0.21652797441680999</v>
      </c>
      <c r="L4002" s="116">
        <v>3541.4726623649099</v>
      </c>
      <c r="M4002" s="116">
        <v>9.7283538690991591</v>
      </c>
      <c r="N4002" s="116">
        <v>1.64038478064618</v>
      </c>
      <c r="O4002" s="116">
        <v>2.1064607576860199</v>
      </c>
      <c r="P4002" s="116">
        <v>0.35518919381748998</v>
      </c>
      <c r="Q4002" s="116">
        <v>766.82790203440004</v>
      </c>
      <c r="R4002" s="116">
        <v>1210</v>
      </c>
      <c r="S4002" s="116" t="s">
        <v>318</v>
      </c>
      <c r="T4002" s="116">
        <v>1210</v>
      </c>
      <c r="U4002" s="116" t="s">
        <v>268</v>
      </c>
      <c r="V4002" s="116" t="s">
        <v>268</v>
      </c>
      <c r="Z4002" s="116">
        <v>0</v>
      </c>
      <c r="AA4002" s="116">
        <v>1</v>
      </c>
      <c r="AB4002" s="116">
        <v>2.1064607576860199</v>
      </c>
      <c r="AC4002" s="116">
        <v>0.35518919381748998</v>
      </c>
      <c r="AD4002" s="116">
        <v>766.82790203440004</v>
      </c>
      <c r="AF4002" s="116">
        <v>-1</v>
      </c>
      <c r="AG4002" s="116">
        <v>-1</v>
      </c>
      <c r="AH4002" s="116">
        <v>-1</v>
      </c>
      <c r="AI4002" s="116">
        <v>-1</v>
      </c>
      <c r="AJ4002" s="116">
        <v>0</v>
      </c>
      <c r="AM4002" s="116" t="s">
        <v>319</v>
      </c>
      <c r="AN4002" s="116">
        <v>-1</v>
      </c>
      <c r="AQ4002" s="116">
        <v>783</v>
      </c>
      <c r="AR4002" s="116" t="s">
        <v>352</v>
      </c>
      <c r="AS4002" s="116" t="s">
        <v>256</v>
      </c>
      <c r="AT4002" s="116" t="s">
        <v>268</v>
      </c>
      <c r="AV4002" s="116">
        <v>134.78247217246999</v>
      </c>
      <c r="AW4002" s="116">
        <v>0.62192043959999999</v>
      </c>
    </row>
    <row r="4003" spans="1:49" x14ac:dyDescent="0.25">
      <c r="A4003" s="127">
        <v>180000</v>
      </c>
      <c r="B4003" s="127">
        <v>720000</v>
      </c>
      <c r="C4003" s="127">
        <v>720000</v>
      </c>
      <c r="D4003" s="116" t="s">
        <v>314</v>
      </c>
      <c r="E4003" s="116" t="s">
        <v>315</v>
      </c>
      <c r="F4003" s="116" t="s">
        <v>316</v>
      </c>
      <c r="G4003" s="116" t="s">
        <v>317</v>
      </c>
      <c r="H4003" s="116">
        <v>0.36</v>
      </c>
      <c r="I4003" s="116">
        <v>0.57999999999999996</v>
      </c>
      <c r="J4003" s="116" t="s">
        <v>330</v>
      </c>
      <c r="K4003" s="116">
        <v>0.15687368343361</v>
      </c>
      <c r="L4003" s="116">
        <v>3541.4726623649099</v>
      </c>
      <c r="M4003" s="116">
        <v>9.7283538690991591</v>
      </c>
      <c r="N4003" s="116">
        <v>1.64038478064618</v>
      </c>
      <c r="O4003" s="116">
        <v>1.5261227051912201</v>
      </c>
      <c r="P4003" s="116">
        <v>0.2573332027884</v>
      </c>
      <c r="Q4003" s="116">
        <v>555.56386132462796</v>
      </c>
      <c r="R4003" s="116">
        <v>6172</v>
      </c>
      <c r="S4003" s="116" t="s">
        <v>354</v>
      </c>
      <c r="T4003" s="116">
        <v>6172</v>
      </c>
      <c r="U4003" s="116" t="s">
        <v>268</v>
      </c>
      <c r="V4003" s="116" t="s">
        <v>268</v>
      </c>
      <c r="Y4003" s="116" t="s">
        <v>330</v>
      </c>
      <c r="Z4003" s="116">
        <v>0</v>
      </c>
      <c r="AA4003" s="116">
        <v>1</v>
      </c>
      <c r="AB4003" s="116">
        <v>1.5261227051912201</v>
      </c>
      <c r="AC4003" s="116">
        <v>0.2573332027884</v>
      </c>
      <c r="AD4003" s="116">
        <v>555.56386132462796</v>
      </c>
      <c r="AF4003" s="116">
        <v>-1</v>
      </c>
      <c r="AG4003" s="116">
        <v>-1</v>
      </c>
      <c r="AH4003" s="116">
        <v>-1</v>
      </c>
      <c r="AI4003" s="116">
        <v>-1</v>
      </c>
      <c r="AJ4003" s="116">
        <v>0</v>
      </c>
      <c r="AM4003" s="116" t="s">
        <v>319</v>
      </c>
      <c r="AN4003" s="116">
        <v>-1</v>
      </c>
      <c r="AQ4003" s="116">
        <v>783</v>
      </c>
      <c r="AR4003" s="116" t="s">
        <v>352</v>
      </c>
      <c r="AS4003" s="116" t="s">
        <v>256</v>
      </c>
      <c r="AT4003" s="116" t="s">
        <v>268</v>
      </c>
      <c r="AV4003" s="116">
        <v>125.74700953723401</v>
      </c>
      <c r="AW4003" s="116">
        <v>0.450578963</v>
      </c>
    </row>
    <row r="4004" spans="1:49" x14ac:dyDescent="0.25">
      <c r="A4004" s="127">
        <v>180000</v>
      </c>
      <c r="B4004" s="127">
        <v>720000</v>
      </c>
      <c r="C4004" s="127">
        <v>720000</v>
      </c>
      <c r="D4004" s="116" t="s">
        <v>314</v>
      </c>
      <c r="E4004" s="116" t="s">
        <v>315</v>
      </c>
      <c r="F4004" s="116" t="s">
        <v>316</v>
      </c>
      <c r="G4004" s="116" t="s">
        <v>317</v>
      </c>
      <c r="H4004" s="116">
        <v>0.36</v>
      </c>
      <c r="I4004" s="116">
        <v>0.57999999999999996</v>
      </c>
      <c r="J4004" s="116" t="s">
        <v>268</v>
      </c>
      <c r="K4004" s="116">
        <v>8.6712682816009995E-2</v>
      </c>
      <c r="L4004" s="116">
        <v>3541.4726623649099</v>
      </c>
      <c r="M4004" s="116">
        <v>9.7283538690991591</v>
      </c>
      <c r="N4004" s="116">
        <v>1.64038478064618</v>
      </c>
      <c r="O4004" s="116">
        <v>0.84357166337313005</v>
      </c>
      <c r="P4004" s="116">
        <v>0.14224216518037999</v>
      </c>
      <c r="Q4004" s="116">
        <v>307.090595673233</v>
      </c>
      <c r="R4004" s="116">
        <v>1310</v>
      </c>
      <c r="S4004" s="116" t="s">
        <v>318</v>
      </c>
      <c r="T4004" s="116">
        <v>1310</v>
      </c>
      <c r="U4004" s="116" t="s">
        <v>268</v>
      </c>
      <c r="V4004" s="116" t="s">
        <v>268</v>
      </c>
      <c r="Z4004" s="116">
        <v>0</v>
      </c>
      <c r="AA4004" s="116">
        <v>1</v>
      </c>
      <c r="AB4004" s="116">
        <v>0.84357166337313005</v>
      </c>
      <c r="AC4004" s="116">
        <v>0.14224216518037999</v>
      </c>
      <c r="AD4004" s="116">
        <v>307.09059567323197</v>
      </c>
      <c r="AF4004" s="116">
        <v>-1</v>
      </c>
      <c r="AG4004" s="116">
        <v>-1</v>
      </c>
      <c r="AH4004" s="116">
        <v>-1</v>
      </c>
      <c r="AI4004" s="116">
        <v>-1</v>
      </c>
      <c r="AJ4004" s="116">
        <v>0</v>
      </c>
      <c r="AM4004" s="116" t="s">
        <v>319</v>
      </c>
      <c r="AN4004" s="116">
        <v>-1</v>
      </c>
      <c r="AQ4004" s="116">
        <v>783</v>
      </c>
      <c r="AR4004" s="116" t="s">
        <v>352</v>
      </c>
      <c r="AS4004" s="116" t="s">
        <v>256</v>
      </c>
      <c r="AT4004" s="116" t="s">
        <v>268</v>
      </c>
      <c r="AV4004" s="116">
        <v>74.982990604084804</v>
      </c>
      <c r="AW4004" s="116">
        <v>0.2490596883</v>
      </c>
    </row>
    <row r="4005" spans="1:49" x14ac:dyDescent="0.25">
      <c r="A4005" s="127">
        <v>180000</v>
      </c>
      <c r="B4005" s="127">
        <v>720000</v>
      </c>
      <c r="C4005" s="127">
        <v>720000</v>
      </c>
      <c r="D4005" s="116" t="s">
        <v>314</v>
      </c>
      <c r="E4005" s="116" t="s">
        <v>315</v>
      </c>
      <c r="F4005" s="116" t="s">
        <v>316</v>
      </c>
      <c r="G4005" s="116" t="s">
        <v>317</v>
      </c>
      <c r="H4005" s="116">
        <v>0.36</v>
      </c>
      <c r="I4005" s="116">
        <v>0.57999999999999996</v>
      </c>
      <c r="J4005" s="116" t="s">
        <v>268</v>
      </c>
      <c r="K4005" s="116">
        <v>0.11101092136916001</v>
      </c>
      <c r="L4005" s="116">
        <v>3541.4726623649099</v>
      </c>
      <c r="M4005" s="116">
        <v>9.7283538690991591</v>
      </c>
      <c r="N4005" s="116">
        <v>1.64038478064618</v>
      </c>
      <c r="O4005" s="116">
        <v>1.0799535264139799</v>
      </c>
      <c r="P4005" s="116">
        <v>0.18210062589949</v>
      </c>
      <c r="Q4005" s="116">
        <v>393.142143252842</v>
      </c>
      <c r="R4005" s="116">
        <v>1310</v>
      </c>
      <c r="S4005" s="116" t="s">
        <v>318</v>
      </c>
      <c r="T4005" s="116">
        <v>1310</v>
      </c>
      <c r="U4005" s="116" t="s">
        <v>268</v>
      </c>
      <c r="V4005" s="116" t="s">
        <v>268</v>
      </c>
      <c r="Z4005" s="116">
        <v>0</v>
      </c>
      <c r="AA4005" s="116">
        <v>1</v>
      </c>
      <c r="AB4005" s="116">
        <v>1.0799535264139799</v>
      </c>
      <c r="AC4005" s="116">
        <v>0.18210062589949</v>
      </c>
      <c r="AD4005" s="116">
        <v>393.142143252842</v>
      </c>
      <c r="AF4005" s="116">
        <v>-1</v>
      </c>
      <c r="AG4005" s="116">
        <v>-1</v>
      </c>
      <c r="AH4005" s="116">
        <v>-1</v>
      </c>
      <c r="AI4005" s="116">
        <v>-1</v>
      </c>
      <c r="AJ4005" s="116">
        <v>0</v>
      </c>
      <c r="AM4005" s="116" t="s">
        <v>319</v>
      </c>
      <c r="AN4005" s="116">
        <v>-1</v>
      </c>
      <c r="AQ4005" s="116">
        <v>783</v>
      </c>
      <c r="AR4005" s="116" t="s">
        <v>352</v>
      </c>
      <c r="AS4005" s="116" t="s">
        <v>256</v>
      </c>
      <c r="AT4005" s="116" t="s">
        <v>268</v>
      </c>
      <c r="AV4005" s="116">
        <v>84.961302623426704</v>
      </c>
      <c r="AW4005" s="116">
        <v>0.3188500756</v>
      </c>
    </row>
    <row r="4006" spans="1:49" x14ac:dyDescent="0.25">
      <c r="A4006" s="127">
        <v>180000</v>
      </c>
      <c r="B4006" s="127">
        <v>720000</v>
      </c>
      <c r="C4006" s="127">
        <v>720000</v>
      </c>
      <c r="D4006" s="116" t="s">
        <v>314</v>
      </c>
      <c r="E4006" s="116" t="s">
        <v>315</v>
      </c>
      <c r="F4006" s="116" t="s">
        <v>316</v>
      </c>
      <c r="G4006" s="116" t="s">
        <v>317</v>
      </c>
      <c r="H4006" s="116">
        <v>0.36</v>
      </c>
      <c r="I4006" s="116">
        <v>0.57999999999999996</v>
      </c>
      <c r="J4006" s="116" t="s">
        <v>268</v>
      </c>
      <c r="K4006" s="116">
        <v>4.6638191678329999E-2</v>
      </c>
      <c r="L4006" s="116">
        <v>3541.4726623649099</v>
      </c>
      <c r="M4006" s="116">
        <v>9.7283538690991591</v>
      </c>
      <c r="N4006" s="116">
        <v>1.64038478064618</v>
      </c>
      <c r="O4006" s="116">
        <v>0.45371283246168997</v>
      </c>
      <c r="P4006" s="116">
        <v>7.6504579825990002E-2</v>
      </c>
      <c r="Q4006" s="116">
        <v>165.167880850947</v>
      </c>
      <c r="R4006" s="116">
        <v>1310</v>
      </c>
      <c r="S4006" s="116" t="s">
        <v>318</v>
      </c>
      <c r="T4006" s="116">
        <v>1310</v>
      </c>
      <c r="U4006" s="116" t="s">
        <v>268</v>
      </c>
      <c r="V4006" s="116" t="s">
        <v>268</v>
      </c>
      <c r="Z4006" s="116">
        <v>0</v>
      </c>
      <c r="AA4006" s="116">
        <v>1</v>
      </c>
      <c r="AB4006" s="116">
        <v>0.45371283246168997</v>
      </c>
      <c r="AC4006" s="116">
        <v>7.6504579825990002E-2</v>
      </c>
      <c r="AD4006" s="116">
        <v>165.167880850947</v>
      </c>
      <c r="AF4006" s="116">
        <v>-1</v>
      </c>
      <c r="AG4006" s="116">
        <v>-1</v>
      </c>
      <c r="AH4006" s="116">
        <v>-1</v>
      </c>
      <c r="AI4006" s="116">
        <v>-1</v>
      </c>
      <c r="AJ4006" s="116">
        <v>0</v>
      </c>
      <c r="AM4006" s="116" t="s">
        <v>319</v>
      </c>
      <c r="AN4006" s="116">
        <v>-1</v>
      </c>
      <c r="AQ4006" s="116">
        <v>783</v>
      </c>
      <c r="AR4006" s="116" t="s">
        <v>352</v>
      </c>
      <c r="AS4006" s="116" t="s">
        <v>256</v>
      </c>
      <c r="AT4006" s="116" t="s">
        <v>268</v>
      </c>
      <c r="AV4006" s="116">
        <v>59.127797313736899</v>
      </c>
      <c r="AW4006" s="116">
        <v>0.13395610769999999</v>
      </c>
    </row>
    <row r="4007" spans="1:49" x14ac:dyDescent="0.25">
      <c r="A4007" s="127">
        <v>180000</v>
      </c>
      <c r="B4007" s="127">
        <v>720000</v>
      </c>
      <c r="C4007" s="127">
        <v>720000</v>
      </c>
      <c r="D4007" s="116" t="s">
        <v>314</v>
      </c>
      <c r="E4007" s="116" t="s">
        <v>315</v>
      </c>
      <c r="F4007" s="116" t="s">
        <v>316</v>
      </c>
      <c r="G4007" s="116" t="s">
        <v>317</v>
      </c>
      <c r="H4007" s="116">
        <v>0.36</v>
      </c>
      <c r="I4007" s="116">
        <v>0.57999999999999996</v>
      </c>
      <c r="J4007" s="116" t="s">
        <v>268</v>
      </c>
      <c r="K4007" s="116">
        <v>0.34349742597237998</v>
      </c>
      <c r="L4007" s="116">
        <v>3925.09705273907</v>
      </c>
      <c r="M4007" s="116">
        <v>10.405774303986099</v>
      </c>
      <c r="N4007" s="116">
        <v>1.7548260436288501</v>
      </c>
      <c r="O4007" s="116">
        <v>3.5743566886688298</v>
      </c>
      <c r="P4007" s="116">
        <v>0.60277822901581002</v>
      </c>
      <c r="Q4007" s="116">
        <v>1348.26073430767</v>
      </c>
      <c r="R4007" s="116">
        <v>1210</v>
      </c>
      <c r="S4007" s="116" t="s">
        <v>318</v>
      </c>
      <c r="T4007" s="116">
        <v>1210</v>
      </c>
      <c r="U4007" s="116" t="s">
        <v>268</v>
      </c>
      <c r="V4007" s="116" t="s">
        <v>268</v>
      </c>
      <c r="Z4007" s="116">
        <v>0</v>
      </c>
      <c r="AA4007" s="116">
        <v>1</v>
      </c>
      <c r="AB4007" s="116">
        <v>3.5743566886688298</v>
      </c>
      <c r="AC4007" s="116">
        <v>0.60277822901581002</v>
      </c>
      <c r="AD4007" s="116">
        <v>1348.26073430767</v>
      </c>
      <c r="AF4007" s="116">
        <v>-1</v>
      </c>
      <c r="AG4007" s="116">
        <v>-1</v>
      </c>
      <c r="AH4007" s="116">
        <v>-1</v>
      </c>
      <c r="AI4007" s="116">
        <v>-1</v>
      </c>
      <c r="AJ4007" s="116">
        <v>0</v>
      </c>
      <c r="AM4007" s="116" t="s">
        <v>319</v>
      </c>
      <c r="AN4007" s="116">
        <v>-1</v>
      </c>
      <c r="AQ4007" s="116">
        <v>783</v>
      </c>
      <c r="AR4007" s="116" t="s">
        <v>352</v>
      </c>
      <c r="AS4007" s="116" t="s">
        <v>256</v>
      </c>
      <c r="AT4007" s="116" t="s">
        <v>268</v>
      </c>
      <c r="AV4007" s="116">
        <v>154.134569731184</v>
      </c>
      <c r="AW4007" s="116">
        <v>1.0934799143</v>
      </c>
    </row>
    <row r="4008" spans="1:49" x14ac:dyDescent="0.25">
      <c r="A4008" s="127">
        <v>180000</v>
      </c>
      <c r="B4008" s="127">
        <v>720000</v>
      </c>
      <c r="C4008" s="127">
        <v>720000</v>
      </c>
      <c r="D4008" s="116" t="s">
        <v>314</v>
      </c>
      <c r="E4008" s="116" t="s">
        <v>315</v>
      </c>
      <c r="F4008" s="116" t="s">
        <v>316</v>
      </c>
      <c r="G4008" s="116" t="s">
        <v>317</v>
      </c>
      <c r="H4008" s="116">
        <v>0.36</v>
      </c>
      <c r="I4008" s="116">
        <v>0.57999999999999996</v>
      </c>
      <c r="J4008" s="116" t="s">
        <v>268</v>
      </c>
      <c r="K4008" s="116">
        <v>9.363846197148E-2</v>
      </c>
      <c r="L4008" s="116">
        <v>3925.09705273907</v>
      </c>
      <c r="M4008" s="116">
        <v>10.405774303986099</v>
      </c>
      <c r="N4008" s="116">
        <v>1.7548260436288501</v>
      </c>
      <c r="O4008" s="116">
        <v>0.97438070144763</v>
      </c>
      <c r="P4008" s="116">
        <v>0.16431921175290001</v>
      </c>
      <c r="Q4008" s="116">
        <v>367.54005110728298</v>
      </c>
      <c r="R4008" s="116">
        <v>1310</v>
      </c>
      <c r="S4008" s="116" t="s">
        <v>318</v>
      </c>
      <c r="T4008" s="116">
        <v>1310</v>
      </c>
      <c r="U4008" s="116" t="s">
        <v>268</v>
      </c>
      <c r="V4008" s="116" t="s">
        <v>268</v>
      </c>
      <c r="Z4008" s="116">
        <v>0</v>
      </c>
      <c r="AA4008" s="116">
        <v>1</v>
      </c>
      <c r="AB4008" s="116">
        <v>0.97438070144763</v>
      </c>
      <c r="AC4008" s="116">
        <v>0.16431921175290001</v>
      </c>
      <c r="AD4008" s="116">
        <v>367.54005110728201</v>
      </c>
      <c r="AF4008" s="116">
        <v>-1</v>
      </c>
      <c r="AG4008" s="116">
        <v>-1</v>
      </c>
      <c r="AH4008" s="116">
        <v>-1</v>
      </c>
      <c r="AI4008" s="116">
        <v>-1</v>
      </c>
      <c r="AJ4008" s="116">
        <v>0</v>
      </c>
      <c r="AM4008" s="116" t="s">
        <v>319</v>
      </c>
      <c r="AN4008" s="116">
        <v>-1</v>
      </c>
      <c r="AQ4008" s="116">
        <v>783</v>
      </c>
      <c r="AR4008" s="116" t="s">
        <v>352</v>
      </c>
      <c r="AS4008" s="116" t="s">
        <v>256</v>
      </c>
      <c r="AT4008" s="116" t="s">
        <v>268</v>
      </c>
      <c r="AV4008" s="116">
        <v>78.057394582474402</v>
      </c>
      <c r="AW4008" s="116">
        <v>0.29808601060000001</v>
      </c>
    </row>
    <row r="4009" spans="1:49" x14ac:dyDescent="0.25">
      <c r="A4009" s="127">
        <v>180000</v>
      </c>
      <c r="B4009" s="127">
        <v>720000</v>
      </c>
      <c r="C4009" s="127">
        <v>720000</v>
      </c>
      <c r="D4009" s="116" t="s">
        <v>314</v>
      </c>
      <c r="E4009" s="116" t="s">
        <v>315</v>
      </c>
      <c r="F4009" s="116" t="s">
        <v>316</v>
      </c>
      <c r="G4009" s="116" t="s">
        <v>317</v>
      </c>
      <c r="H4009" s="116">
        <v>0.36</v>
      </c>
      <c r="I4009" s="116">
        <v>0.57999999999999996</v>
      </c>
      <c r="J4009" s="116" t="s">
        <v>268</v>
      </c>
      <c r="K4009" s="116">
        <v>4.2347041260229999E-2</v>
      </c>
      <c r="L4009" s="116">
        <v>3925.09705273907</v>
      </c>
      <c r="M4009" s="116">
        <v>10.405774303986099</v>
      </c>
      <c r="N4009" s="116">
        <v>1.7548260436288501</v>
      </c>
      <c r="O4009" s="116">
        <v>0.44065375379559002</v>
      </c>
      <c r="P4009" s="116">
        <v>7.4311690874080003E-2</v>
      </c>
      <c r="Q4009" s="116">
        <v>166.21624684276799</v>
      </c>
      <c r="R4009" s="116">
        <v>1310</v>
      </c>
      <c r="S4009" s="116" t="s">
        <v>318</v>
      </c>
      <c r="T4009" s="116">
        <v>1310</v>
      </c>
      <c r="U4009" s="116" t="s">
        <v>268</v>
      </c>
      <c r="V4009" s="116" t="s">
        <v>268</v>
      </c>
      <c r="Z4009" s="116">
        <v>0</v>
      </c>
      <c r="AA4009" s="116">
        <v>1</v>
      </c>
      <c r="AB4009" s="116">
        <v>0.44065375379559002</v>
      </c>
      <c r="AC4009" s="116">
        <v>7.4311690874080003E-2</v>
      </c>
      <c r="AD4009" s="116">
        <v>166.21624684276901</v>
      </c>
      <c r="AF4009" s="116">
        <v>-1</v>
      </c>
      <c r="AG4009" s="116">
        <v>-1</v>
      </c>
      <c r="AH4009" s="116">
        <v>-1</v>
      </c>
      <c r="AI4009" s="116">
        <v>-1</v>
      </c>
      <c r="AJ4009" s="116">
        <v>0</v>
      </c>
      <c r="AM4009" s="116" t="s">
        <v>319</v>
      </c>
      <c r="AN4009" s="116">
        <v>-1</v>
      </c>
      <c r="AQ4009" s="116">
        <v>783</v>
      </c>
      <c r="AR4009" s="116" t="s">
        <v>352</v>
      </c>
      <c r="AS4009" s="116" t="s">
        <v>256</v>
      </c>
      <c r="AT4009" s="116" t="s">
        <v>268</v>
      </c>
      <c r="AV4009" s="116">
        <v>59.070666043430499</v>
      </c>
      <c r="AW4009" s="116">
        <v>0.13480636400000001</v>
      </c>
    </row>
    <row r="4010" spans="1:49" x14ac:dyDescent="0.25">
      <c r="A4010" s="127">
        <v>180000</v>
      </c>
      <c r="B4010" s="127">
        <v>720000</v>
      </c>
      <c r="C4010" s="127">
        <v>720000</v>
      </c>
      <c r="D4010" s="116" t="s">
        <v>314</v>
      </c>
      <c r="E4010" s="116" t="s">
        <v>315</v>
      </c>
      <c r="F4010" s="116" t="s">
        <v>316</v>
      </c>
      <c r="G4010" s="116" t="s">
        <v>317</v>
      </c>
      <c r="H4010" s="116">
        <v>0.36</v>
      </c>
      <c r="I4010" s="116">
        <v>0.57999999999999996</v>
      </c>
      <c r="J4010" s="116" t="s">
        <v>268</v>
      </c>
      <c r="K4010" s="116">
        <v>0.12549184150187001</v>
      </c>
      <c r="L4010" s="116">
        <v>3925.09705273907</v>
      </c>
      <c r="M4010" s="116">
        <v>10.405774303986099</v>
      </c>
      <c r="N4010" s="116">
        <v>1.7548260436288501</v>
      </c>
      <c r="O4010" s="116">
        <v>1.30583977966005</v>
      </c>
      <c r="P4010" s="116">
        <v>0.22021635173042001</v>
      </c>
      <c r="Q4010" s="116">
        <v>492.56765722178898</v>
      </c>
      <c r="R4010" s="116">
        <v>1310</v>
      </c>
      <c r="S4010" s="116" t="s">
        <v>318</v>
      </c>
      <c r="T4010" s="116">
        <v>1310</v>
      </c>
      <c r="U4010" s="116" t="s">
        <v>268</v>
      </c>
      <c r="V4010" s="116" t="s">
        <v>268</v>
      </c>
      <c r="Z4010" s="116">
        <v>0</v>
      </c>
      <c r="AA4010" s="116">
        <v>1</v>
      </c>
      <c r="AB4010" s="116">
        <v>1.30583977966005</v>
      </c>
      <c r="AC4010" s="116">
        <v>0.22021635173042001</v>
      </c>
      <c r="AD4010" s="116">
        <v>492.56765722178898</v>
      </c>
      <c r="AF4010" s="116">
        <v>-1</v>
      </c>
      <c r="AG4010" s="116">
        <v>-1</v>
      </c>
      <c r="AH4010" s="116">
        <v>-1</v>
      </c>
      <c r="AI4010" s="116">
        <v>-1</v>
      </c>
      <c r="AJ4010" s="116">
        <v>0</v>
      </c>
      <c r="AM4010" s="116" t="s">
        <v>319</v>
      </c>
      <c r="AN4010" s="116">
        <v>-1</v>
      </c>
      <c r="AQ4010" s="116">
        <v>783</v>
      </c>
      <c r="AR4010" s="116" t="s">
        <v>352</v>
      </c>
      <c r="AS4010" s="116" t="s">
        <v>256</v>
      </c>
      <c r="AT4010" s="116" t="s">
        <v>268</v>
      </c>
      <c r="AV4010" s="116">
        <v>90.312316421908704</v>
      </c>
      <c r="AW4010" s="116">
        <v>0.39948715099999998</v>
      </c>
    </row>
    <row r="4011" spans="1:49" x14ac:dyDescent="0.25">
      <c r="A4011" s="127">
        <v>180000</v>
      </c>
      <c r="B4011" s="127">
        <v>720000</v>
      </c>
      <c r="C4011" s="127">
        <v>720000</v>
      </c>
      <c r="D4011" s="116" t="s">
        <v>314</v>
      </c>
      <c r="E4011" s="116" t="s">
        <v>315</v>
      </c>
      <c r="F4011" s="116" t="s">
        <v>316</v>
      </c>
      <c r="G4011" s="116" t="s">
        <v>317</v>
      </c>
      <c r="H4011" s="116">
        <v>0.36</v>
      </c>
      <c r="I4011" s="116">
        <v>0.57999999999999996</v>
      </c>
      <c r="J4011" s="116" t="s">
        <v>268</v>
      </c>
      <c r="K4011" s="116">
        <v>1.278868286988E-2</v>
      </c>
      <c r="L4011" s="116">
        <v>3925.09705273907</v>
      </c>
      <c r="M4011" s="116">
        <v>10.405774303986099</v>
      </c>
      <c r="N4011" s="116">
        <v>1.7548260436288501</v>
      </c>
      <c r="O4011" s="116">
        <v>0.13307614758929001</v>
      </c>
      <c r="P4011" s="116">
        <v>2.2441913763779998E-2</v>
      </c>
      <c r="Q4011" s="116">
        <v>50.196821441008098</v>
      </c>
      <c r="R4011" s="116">
        <v>1310</v>
      </c>
      <c r="S4011" s="116" t="s">
        <v>318</v>
      </c>
      <c r="T4011" s="116">
        <v>1310</v>
      </c>
      <c r="U4011" s="116" t="s">
        <v>268</v>
      </c>
      <c r="V4011" s="116" t="s">
        <v>268</v>
      </c>
      <c r="Z4011" s="116">
        <v>0</v>
      </c>
      <c r="AA4011" s="116">
        <v>1</v>
      </c>
      <c r="AB4011" s="116">
        <v>0.13307614758929001</v>
      </c>
      <c r="AC4011" s="116">
        <v>2.2441913763779998E-2</v>
      </c>
      <c r="AD4011" s="116">
        <v>50.196821441007302</v>
      </c>
      <c r="AF4011" s="116">
        <v>-1</v>
      </c>
      <c r="AG4011" s="116">
        <v>-1</v>
      </c>
      <c r="AH4011" s="116">
        <v>-1</v>
      </c>
      <c r="AI4011" s="116">
        <v>-1</v>
      </c>
      <c r="AJ4011" s="116">
        <v>0</v>
      </c>
      <c r="AM4011" s="116" t="s">
        <v>319</v>
      </c>
      <c r="AN4011" s="116">
        <v>-1</v>
      </c>
      <c r="AQ4011" s="116">
        <v>783</v>
      </c>
      <c r="AR4011" s="116" t="s">
        <v>352</v>
      </c>
      <c r="AS4011" s="116" t="s">
        <v>256</v>
      </c>
      <c r="AT4011" s="116" t="s">
        <v>268</v>
      </c>
      <c r="AV4011" s="116">
        <v>62.209916658145097</v>
      </c>
      <c r="AW4011" s="116">
        <v>4.0711128499999999E-2</v>
      </c>
    </row>
    <row r="4012" spans="1:49" x14ac:dyDescent="0.25">
      <c r="A4012" s="127">
        <v>180000</v>
      </c>
      <c r="B4012" s="127">
        <v>720000</v>
      </c>
      <c r="C4012" s="127">
        <v>720000</v>
      </c>
      <c r="D4012" s="116" t="s">
        <v>314</v>
      </c>
      <c r="E4012" s="116" t="s">
        <v>315</v>
      </c>
      <c r="F4012" s="116" t="s">
        <v>316</v>
      </c>
      <c r="G4012" s="116" t="s">
        <v>317</v>
      </c>
      <c r="H4012" s="116">
        <v>0.36</v>
      </c>
      <c r="I4012" s="116">
        <v>0.57999999999999996</v>
      </c>
      <c r="J4012" s="116" t="s">
        <v>268</v>
      </c>
      <c r="K4012" s="116">
        <v>0.20297900276763001</v>
      </c>
      <c r="L4012" s="116">
        <v>3940.1387946578202</v>
      </c>
      <c r="M4012" s="116">
        <v>10.7824815687802</v>
      </c>
      <c r="N4012" s="116">
        <v>1.9262301763199099</v>
      </c>
      <c r="O4012" s="116">
        <v>2.1886173561914402</v>
      </c>
      <c r="P4012" s="116">
        <v>0.39098428029033999</v>
      </c>
      <c r="Q4012" s="116">
        <v>799.76544330572403</v>
      </c>
      <c r="R4012" s="116">
        <v>1210</v>
      </c>
      <c r="S4012" s="116" t="s">
        <v>318</v>
      </c>
      <c r="T4012" s="116">
        <v>1210</v>
      </c>
      <c r="U4012" s="116" t="s">
        <v>268</v>
      </c>
      <c r="V4012" s="116" t="s">
        <v>268</v>
      </c>
      <c r="Z4012" s="116">
        <v>0</v>
      </c>
      <c r="AA4012" s="116">
        <v>1</v>
      </c>
      <c r="AB4012" s="116">
        <v>2.1886173561914402</v>
      </c>
      <c r="AC4012" s="116">
        <v>0.39098428029033999</v>
      </c>
      <c r="AD4012" s="116">
        <v>799.76544330572403</v>
      </c>
      <c r="AF4012" s="116">
        <v>-1</v>
      </c>
      <c r="AG4012" s="116">
        <v>-1</v>
      </c>
      <c r="AH4012" s="116">
        <v>-1</v>
      </c>
      <c r="AI4012" s="116">
        <v>-1</v>
      </c>
      <c r="AJ4012" s="116">
        <v>0</v>
      </c>
      <c r="AM4012" s="116" t="s">
        <v>319</v>
      </c>
      <c r="AN4012" s="116">
        <v>-1</v>
      </c>
      <c r="AQ4012" s="116">
        <v>783</v>
      </c>
      <c r="AR4012" s="116" t="s">
        <v>352</v>
      </c>
      <c r="AS4012" s="116" t="s">
        <v>256</v>
      </c>
      <c r="AT4012" s="116" t="s">
        <v>268</v>
      </c>
      <c r="AV4012" s="116">
        <v>132.88070645312499</v>
      </c>
      <c r="AW4012" s="116">
        <v>0.648633774</v>
      </c>
    </row>
    <row r="4013" spans="1:49" x14ac:dyDescent="0.25">
      <c r="A4013" s="127">
        <v>180000</v>
      </c>
      <c r="B4013" s="127">
        <v>720000</v>
      </c>
      <c r="C4013" s="127">
        <v>720000</v>
      </c>
      <c r="D4013" s="116" t="s">
        <v>314</v>
      </c>
      <c r="E4013" s="116" t="s">
        <v>315</v>
      </c>
      <c r="F4013" s="116" t="s">
        <v>316</v>
      </c>
      <c r="G4013" s="116" t="s">
        <v>317</v>
      </c>
      <c r="H4013" s="116">
        <v>0.36</v>
      </c>
      <c r="I4013" s="116">
        <v>0.57999999999999996</v>
      </c>
      <c r="J4013" s="116" t="s">
        <v>268</v>
      </c>
      <c r="K4013" s="116">
        <v>0.10843310623001</v>
      </c>
      <c r="L4013" s="116">
        <v>3940.1387946578202</v>
      </c>
      <c r="M4013" s="116">
        <v>10.7824815687802</v>
      </c>
      <c r="N4013" s="116">
        <v>1.9262301763199099</v>
      </c>
      <c r="O4013" s="116">
        <v>1.1691779693706901</v>
      </c>
      <c r="P4013" s="116">
        <v>0.20886712133235</v>
      </c>
      <c r="Q4013" s="116">
        <v>427.24148848212297</v>
      </c>
      <c r="R4013" s="116">
        <v>1310</v>
      </c>
      <c r="S4013" s="116" t="s">
        <v>318</v>
      </c>
      <c r="T4013" s="116">
        <v>1310</v>
      </c>
      <c r="U4013" s="116" t="s">
        <v>268</v>
      </c>
      <c r="V4013" s="116" t="s">
        <v>268</v>
      </c>
      <c r="Z4013" s="116">
        <v>0</v>
      </c>
      <c r="AA4013" s="116">
        <v>1</v>
      </c>
      <c r="AB4013" s="116">
        <v>1.1691779693706901</v>
      </c>
      <c r="AC4013" s="116">
        <v>0.20886712133235</v>
      </c>
      <c r="AD4013" s="116">
        <v>427.24148848212297</v>
      </c>
      <c r="AF4013" s="116">
        <v>-1</v>
      </c>
      <c r="AG4013" s="116">
        <v>-1</v>
      </c>
      <c r="AH4013" s="116">
        <v>-1</v>
      </c>
      <c r="AI4013" s="116">
        <v>-1</v>
      </c>
      <c r="AJ4013" s="116">
        <v>0</v>
      </c>
      <c r="AM4013" s="116" t="s">
        <v>319</v>
      </c>
      <c r="AN4013" s="116">
        <v>-1</v>
      </c>
      <c r="AQ4013" s="116">
        <v>783</v>
      </c>
      <c r="AR4013" s="116" t="s">
        <v>352</v>
      </c>
      <c r="AS4013" s="116" t="s">
        <v>256</v>
      </c>
      <c r="AT4013" s="116" t="s">
        <v>268</v>
      </c>
      <c r="AV4013" s="116">
        <v>84.287498039277295</v>
      </c>
      <c r="AW4013" s="116">
        <v>0.34650566789999998</v>
      </c>
    </row>
    <row r="4014" spans="1:49" x14ac:dyDescent="0.25">
      <c r="A4014" s="127">
        <v>180000</v>
      </c>
      <c r="B4014" s="127">
        <v>720000</v>
      </c>
      <c r="C4014" s="127">
        <v>720000</v>
      </c>
      <c r="D4014" s="116" t="s">
        <v>314</v>
      </c>
      <c r="E4014" s="116" t="s">
        <v>315</v>
      </c>
      <c r="F4014" s="116" t="s">
        <v>316</v>
      </c>
      <c r="G4014" s="116" t="s">
        <v>317</v>
      </c>
      <c r="H4014" s="116">
        <v>0.36</v>
      </c>
      <c r="I4014" s="116">
        <v>0.57999999999999996</v>
      </c>
      <c r="J4014" s="116" t="s">
        <v>268</v>
      </c>
      <c r="K4014" s="116">
        <v>7.0137222988399996E-3</v>
      </c>
      <c r="L4014" s="116">
        <v>3940.1387946578202</v>
      </c>
      <c r="M4014" s="116">
        <v>10.7824815687802</v>
      </c>
      <c r="N4014" s="116">
        <v>1.9262301763199099</v>
      </c>
      <c r="O4014" s="116">
        <v>7.5625331415860003E-2</v>
      </c>
      <c r="P4014" s="116">
        <v>1.3510043540359999E-2</v>
      </c>
      <c r="Q4014" s="116">
        <v>27.635039324643699</v>
      </c>
      <c r="R4014" s="116">
        <v>1310</v>
      </c>
      <c r="S4014" s="116" t="s">
        <v>318</v>
      </c>
      <c r="T4014" s="116">
        <v>1310</v>
      </c>
      <c r="U4014" s="116" t="s">
        <v>268</v>
      </c>
      <c r="V4014" s="116" t="s">
        <v>268</v>
      </c>
      <c r="Z4014" s="116">
        <v>0</v>
      </c>
      <c r="AA4014" s="116">
        <v>1</v>
      </c>
      <c r="AB4014" s="116">
        <v>7.5625331415860003E-2</v>
      </c>
      <c r="AC4014" s="116">
        <v>1.3510043540359999E-2</v>
      </c>
      <c r="AD4014" s="116">
        <v>27.635039324642001</v>
      </c>
      <c r="AF4014" s="116">
        <v>-1</v>
      </c>
      <c r="AG4014" s="116">
        <v>-1</v>
      </c>
      <c r="AH4014" s="116">
        <v>-1</v>
      </c>
      <c r="AI4014" s="116">
        <v>-1</v>
      </c>
      <c r="AJ4014" s="116">
        <v>0</v>
      </c>
      <c r="AM4014" s="116" t="s">
        <v>319</v>
      </c>
      <c r="AN4014" s="116">
        <v>-1</v>
      </c>
      <c r="AQ4014" s="116">
        <v>783</v>
      </c>
      <c r="AR4014" s="116" t="s">
        <v>352</v>
      </c>
      <c r="AS4014" s="116" t="s">
        <v>256</v>
      </c>
      <c r="AT4014" s="116" t="s">
        <v>268</v>
      </c>
      <c r="AV4014" s="116">
        <v>26.2913067812059</v>
      </c>
      <c r="AW4014" s="116">
        <v>2.2412846199999999E-2</v>
      </c>
    </row>
    <row r="4015" spans="1:49" x14ac:dyDescent="0.25">
      <c r="A4015" s="127">
        <v>180000</v>
      </c>
      <c r="B4015" s="127">
        <v>720000</v>
      </c>
      <c r="C4015" s="127">
        <v>720000</v>
      </c>
      <c r="D4015" s="116" t="s">
        <v>314</v>
      </c>
      <c r="E4015" s="116" t="s">
        <v>315</v>
      </c>
      <c r="F4015" s="116" t="s">
        <v>316</v>
      </c>
      <c r="G4015" s="116" t="s">
        <v>317</v>
      </c>
      <c r="H4015" s="116">
        <v>0.36</v>
      </c>
      <c r="I4015" s="116">
        <v>0.57999999999999996</v>
      </c>
      <c r="J4015" s="116" t="s">
        <v>268</v>
      </c>
      <c r="K4015" s="116">
        <v>7.5959091616499996E-2</v>
      </c>
      <c r="L4015" s="116">
        <v>3940.1387946578202</v>
      </c>
      <c r="M4015" s="116">
        <v>10.7824815687802</v>
      </c>
      <c r="N4015" s="116">
        <v>1.9262301763199099</v>
      </c>
      <c r="O4015" s="116">
        <v>0.81902750533621005</v>
      </c>
      <c r="P4015" s="116">
        <v>0.14631469443754999</v>
      </c>
      <c r="Q4015" s="116">
        <v>299.28936368514297</v>
      </c>
      <c r="R4015" s="116">
        <v>1310</v>
      </c>
      <c r="S4015" s="116" t="s">
        <v>318</v>
      </c>
      <c r="T4015" s="116">
        <v>1310</v>
      </c>
      <c r="U4015" s="116" t="s">
        <v>268</v>
      </c>
      <c r="V4015" s="116" t="s">
        <v>268</v>
      </c>
      <c r="Z4015" s="116">
        <v>0</v>
      </c>
      <c r="AA4015" s="116">
        <v>1</v>
      </c>
      <c r="AB4015" s="116">
        <v>0.81902750533621005</v>
      </c>
      <c r="AC4015" s="116">
        <v>0.14631469443754999</v>
      </c>
      <c r="AD4015" s="116">
        <v>299.28936368514297</v>
      </c>
      <c r="AF4015" s="116">
        <v>-1</v>
      </c>
      <c r="AG4015" s="116">
        <v>-1</v>
      </c>
      <c r="AH4015" s="116">
        <v>-1</v>
      </c>
      <c r="AI4015" s="116">
        <v>-1</v>
      </c>
      <c r="AJ4015" s="116">
        <v>0</v>
      </c>
      <c r="AM4015" s="116" t="s">
        <v>319</v>
      </c>
      <c r="AN4015" s="116">
        <v>-1</v>
      </c>
      <c r="AQ4015" s="116">
        <v>783</v>
      </c>
      <c r="AR4015" s="116" t="s">
        <v>352</v>
      </c>
      <c r="AS4015" s="116" t="s">
        <v>256</v>
      </c>
      <c r="AT4015" s="116" t="s">
        <v>268</v>
      </c>
      <c r="AV4015" s="116">
        <v>81.241909499767701</v>
      </c>
      <c r="AW4015" s="116">
        <v>0.2427326551</v>
      </c>
    </row>
    <row r="4016" spans="1:49" x14ac:dyDescent="0.25">
      <c r="A4016" s="127">
        <v>180000</v>
      </c>
      <c r="B4016" s="127">
        <v>720000</v>
      </c>
      <c r="C4016" s="127">
        <v>720000</v>
      </c>
      <c r="D4016" s="116" t="s">
        <v>314</v>
      </c>
      <c r="E4016" s="116" t="s">
        <v>315</v>
      </c>
      <c r="F4016" s="116" t="s">
        <v>316</v>
      </c>
      <c r="G4016" s="116" t="s">
        <v>317</v>
      </c>
      <c r="H4016" s="116">
        <v>0.36</v>
      </c>
      <c r="I4016" s="116">
        <v>0.57999999999999996</v>
      </c>
      <c r="J4016" s="116" t="s">
        <v>268</v>
      </c>
      <c r="K4016" s="116">
        <v>0.17755125261599999</v>
      </c>
      <c r="L4016" s="116">
        <v>3940.1387946578202</v>
      </c>
      <c r="M4016" s="116">
        <v>10.7824815687802</v>
      </c>
      <c r="N4016" s="116">
        <v>1.9262301763199099</v>
      </c>
      <c r="O4016" s="116">
        <v>1.91444310884588</v>
      </c>
      <c r="P4016" s="116">
        <v>0.34200458063234002</v>
      </c>
      <c r="Q4016" s="116">
        <v>699.57657847239602</v>
      </c>
      <c r="R4016" s="116">
        <v>1310</v>
      </c>
      <c r="S4016" s="116" t="s">
        <v>318</v>
      </c>
      <c r="T4016" s="116">
        <v>1310</v>
      </c>
      <c r="U4016" s="116" t="s">
        <v>268</v>
      </c>
      <c r="V4016" s="116" t="s">
        <v>268</v>
      </c>
      <c r="Z4016" s="116">
        <v>0</v>
      </c>
      <c r="AA4016" s="116">
        <v>1</v>
      </c>
      <c r="AB4016" s="116">
        <v>1.91444310884588</v>
      </c>
      <c r="AC4016" s="116">
        <v>0.34200458063234002</v>
      </c>
      <c r="AD4016" s="116">
        <v>699.57657847239602</v>
      </c>
      <c r="AF4016" s="116">
        <v>-1</v>
      </c>
      <c r="AG4016" s="116">
        <v>-1</v>
      </c>
      <c r="AH4016" s="116">
        <v>-1</v>
      </c>
      <c r="AI4016" s="116">
        <v>-1</v>
      </c>
      <c r="AJ4016" s="116">
        <v>0</v>
      </c>
      <c r="AM4016" s="116" t="s">
        <v>319</v>
      </c>
      <c r="AN4016" s="116">
        <v>-1</v>
      </c>
      <c r="AQ4016" s="116">
        <v>783</v>
      </c>
      <c r="AR4016" s="116" t="s">
        <v>352</v>
      </c>
      <c r="AS4016" s="116" t="s">
        <v>256</v>
      </c>
      <c r="AT4016" s="116" t="s">
        <v>268</v>
      </c>
      <c r="AV4016" s="116">
        <v>107.97001908596199</v>
      </c>
      <c r="AW4016" s="116">
        <v>0.56737759809999999</v>
      </c>
    </row>
    <row r="4017" spans="1:49" x14ac:dyDescent="0.25">
      <c r="A4017" s="127">
        <v>180000</v>
      </c>
      <c r="B4017" s="127">
        <v>720000</v>
      </c>
      <c r="C4017" s="127">
        <v>720000</v>
      </c>
      <c r="D4017" s="116" t="s">
        <v>314</v>
      </c>
      <c r="E4017" s="116" t="s">
        <v>315</v>
      </c>
      <c r="F4017" s="116" t="s">
        <v>316</v>
      </c>
      <c r="G4017" s="116" t="s">
        <v>317</v>
      </c>
      <c r="H4017" s="116">
        <v>0.36</v>
      </c>
      <c r="I4017" s="116">
        <v>0.57999999999999996</v>
      </c>
      <c r="J4017" s="116" t="s">
        <v>268</v>
      </c>
      <c r="K4017" s="116">
        <v>3.9425819477330003E-2</v>
      </c>
      <c r="L4017" s="116">
        <v>3940.1387946578202</v>
      </c>
      <c r="M4017" s="116">
        <v>10.7824815687802</v>
      </c>
      <c r="N4017" s="116">
        <v>1.9262301763199099</v>
      </c>
      <c r="O4017" s="116">
        <v>0.42510817184846</v>
      </c>
      <c r="P4017" s="116">
        <v>7.594320320339E-2</v>
      </c>
      <c r="Q4017" s="116">
        <v>155.34320083383901</v>
      </c>
      <c r="R4017" s="116">
        <v>1310</v>
      </c>
      <c r="S4017" s="116" t="s">
        <v>318</v>
      </c>
      <c r="T4017" s="116">
        <v>1310</v>
      </c>
      <c r="U4017" s="116" t="s">
        <v>268</v>
      </c>
      <c r="V4017" s="116" t="s">
        <v>268</v>
      </c>
      <c r="Z4017" s="116">
        <v>0</v>
      </c>
      <c r="AA4017" s="116">
        <v>1</v>
      </c>
      <c r="AB4017" s="116">
        <v>0.42510817184846</v>
      </c>
      <c r="AC4017" s="116">
        <v>7.594320320339E-2</v>
      </c>
      <c r="AD4017" s="116">
        <v>155.34320083383901</v>
      </c>
      <c r="AF4017" s="116">
        <v>-1</v>
      </c>
      <c r="AG4017" s="116">
        <v>-1</v>
      </c>
      <c r="AH4017" s="116">
        <v>-1</v>
      </c>
      <c r="AI4017" s="116">
        <v>-1</v>
      </c>
      <c r="AJ4017" s="116">
        <v>0</v>
      </c>
      <c r="AM4017" s="116" t="s">
        <v>319</v>
      </c>
      <c r="AN4017" s="116">
        <v>-1</v>
      </c>
      <c r="AQ4017" s="116">
        <v>783</v>
      </c>
      <c r="AR4017" s="116" t="s">
        <v>352</v>
      </c>
      <c r="AS4017" s="116" t="s">
        <v>256</v>
      </c>
      <c r="AT4017" s="116" t="s">
        <v>268</v>
      </c>
      <c r="AV4017" s="116">
        <v>52.527043491071503</v>
      </c>
      <c r="AW4017" s="116">
        <v>0.1259879974</v>
      </c>
    </row>
    <row r="4018" spans="1:49" x14ac:dyDescent="0.25">
      <c r="A4018" s="127">
        <v>180000</v>
      </c>
      <c r="B4018" s="127">
        <v>720000</v>
      </c>
      <c r="C4018" s="127">
        <v>720000</v>
      </c>
      <c r="D4018" s="116" t="s">
        <v>314</v>
      </c>
      <c r="E4018" s="116" t="s">
        <v>315</v>
      </c>
      <c r="F4018" s="116" t="s">
        <v>316</v>
      </c>
      <c r="G4018" s="116" t="s">
        <v>317</v>
      </c>
      <c r="H4018" s="116">
        <v>0.36</v>
      </c>
      <c r="I4018" s="116">
        <v>0.57999999999999996</v>
      </c>
      <c r="J4018" s="116" t="s">
        <v>268</v>
      </c>
      <c r="K4018" s="116">
        <v>6.4014585234900001E-3</v>
      </c>
      <c r="L4018" s="116">
        <v>3940.1387946578202</v>
      </c>
      <c r="M4018" s="116">
        <v>10.7824815687802</v>
      </c>
      <c r="N4018" s="116">
        <v>1.9262301763199099</v>
      </c>
      <c r="O4018" s="116">
        <v>6.9023608542889997E-2</v>
      </c>
      <c r="P4018" s="116">
        <v>1.233068258041E-2</v>
      </c>
      <c r="Q4018" s="116">
        <v>25.222635070815599</v>
      </c>
      <c r="R4018" s="116">
        <v>1310</v>
      </c>
      <c r="S4018" s="116" t="s">
        <v>318</v>
      </c>
      <c r="T4018" s="116">
        <v>1310</v>
      </c>
      <c r="U4018" s="116" t="s">
        <v>268</v>
      </c>
      <c r="V4018" s="116" t="s">
        <v>268</v>
      </c>
      <c r="Z4018" s="116">
        <v>0</v>
      </c>
      <c r="AA4018" s="116">
        <v>1</v>
      </c>
      <c r="AB4018" s="116">
        <v>6.9023608542889997E-2</v>
      </c>
      <c r="AC4018" s="116">
        <v>1.233068258041E-2</v>
      </c>
      <c r="AD4018" s="116">
        <v>25.222635070816001</v>
      </c>
      <c r="AF4018" s="116">
        <v>-1</v>
      </c>
      <c r="AG4018" s="116">
        <v>-1</v>
      </c>
      <c r="AH4018" s="116">
        <v>-1</v>
      </c>
      <c r="AI4018" s="116">
        <v>-1</v>
      </c>
      <c r="AJ4018" s="116">
        <v>0</v>
      </c>
      <c r="AM4018" s="116" t="s">
        <v>319</v>
      </c>
      <c r="AN4018" s="116">
        <v>-1</v>
      </c>
      <c r="AQ4018" s="116">
        <v>783</v>
      </c>
      <c r="AR4018" s="116" t="s">
        <v>352</v>
      </c>
      <c r="AS4018" s="116" t="s">
        <v>256</v>
      </c>
      <c r="AT4018" s="116" t="s">
        <v>268</v>
      </c>
      <c r="AV4018" s="116">
        <v>50.545201538676203</v>
      </c>
      <c r="AW4018" s="116">
        <v>2.0456313899999998E-2</v>
      </c>
    </row>
    <row r="4019" spans="1:49" x14ac:dyDescent="0.25">
      <c r="A4019" s="127">
        <v>180000</v>
      </c>
      <c r="B4019" s="127">
        <v>720000</v>
      </c>
      <c r="C4019" s="127">
        <v>720000</v>
      </c>
      <c r="D4019" s="116" t="s">
        <v>314</v>
      </c>
      <c r="E4019" s="116" t="s">
        <v>315</v>
      </c>
      <c r="F4019" s="116" t="s">
        <v>316</v>
      </c>
      <c r="G4019" s="116" t="s">
        <v>317</v>
      </c>
      <c r="H4019" s="116">
        <v>0.36</v>
      </c>
      <c r="I4019" s="116">
        <v>0.57999999999999996</v>
      </c>
      <c r="J4019" s="116" t="s">
        <v>268</v>
      </c>
      <c r="K4019" s="116">
        <v>5.6279477930470001E-2</v>
      </c>
      <c r="L4019" s="116">
        <v>3910.0147476351899</v>
      </c>
      <c r="M4019" s="116">
        <v>11.055740780579301</v>
      </c>
      <c r="N4019" s="116">
        <v>2.0837695471533602</v>
      </c>
      <c r="O4019" s="116">
        <v>0.62221131926569995</v>
      </c>
      <c r="P4019" s="116">
        <v>0.11727346224122</v>
      </c>
      <c r="Q4019" s="116">
        <v>220.05358869737799</v>
      </c>
      <c r="R4019" s="116">
        <v>1210</v>
      </c>
      <c r="S4019" s="116" t="s">
        <v>318</v>
      </c>
      <c r="T4019" s="116">
        <v>1210</v>
      </c>
      <c r="U4019" s="116" t="s">
        <v>268</v>
      </c>
      <c r="V4019" s="116" t="s">
        <v>268</v>
      </c>
      <c r="Z4019" s="116">
        <v>0</v>
      </c>
      <c r="AA4019" s="116">
        <v>1</v>
      </c>
      <c r="AB4019" s="116">
        <v>0.62221131926569995</v>
      </c>
      <c r="AC4019" s="116">
        <v>0.11727346224122</v>
      </c>
      <c r="AD4019" s="116">
        <v>220.053588697376</v>
      </c>
      <c r="AF4019" s="116">
        <v>-1</v>
      </c>
      <c r="AG4019" s="116">
        <v>-1</v>
      </c>
      <c r="AH4019" s="116">
        <v>-1</v>
      </c>
      <c r="AI4019" s="116">
        <v>-1</v>
      </c>
      <c r="AJ4019" s="116">
        <v>0</v>
      </c>
      <c r="AM4019" s="116" t="s">
        <v>319</v>
      </c>
      <c r="AN4019" s="116">
        <v>-1</v>
      </c>
      <c r="AQ4019" s="116">
        <v>783</v>
      </c>
      <c r="AR4019" s="116" t="s">
        <v>352</v>
      </c>
      <c r="AS4019" s="116" t="s">
        <v>256</v>
      </c>
      <c r="AT4019" s="116" t="s">
        <v>268</v>
      </c>
      <c r="AV4019" s="116">
        <v>109.13758303260001</v>
      </c>
      <c r="AW4019" s="116">
        <v>0.1784700638</v>
      </c>
    </row>
    <row r="4020" spans="1:49" x14ac:dyDescent="0.25">
      <c r="A4020" s="127">
        <v>180000</v>
      </c>
      <c r="B4020" s="127">
        <v>720000</v>
      </c>
      <c r="C4020" s="127">
        <v>720000</v>
      </c>
      <c r="D4020" s="116" t="s">
        <v>314</v>
      </c>
      <c r="E4020" s="116" t="s">
        <v>315</v>
      </c>
      <c r="F4020" s="116" t="s">
        <v>316</v>
      </c>
      <c r="G4020" s="116" t="s">
        <v>317</v>
      </c>
      <c r="H4020" s="116">
        <v>0.36</v>
      </c>
      <c r="I4020" s="116">
        <v>0.57999999999999996</v>
      </c>
      <c r="J4020" s="116" t="s">
        <v>268</v>
      </c>
      <c r="K4020" s="116">
        <v>0.16925033256027</v>
      </c>
      <c r="L4020" s="116">
        <v>3910.0147476351899</v>
      </c>
      <c r="M4020" s="116">
        <v>11.055740780579301</v>
      </c>
      <c r="N4020" s="116">
        <v>2.0837695471533602</v>
      </c>
      <c r="O4020" s="116">
        <v>1.8711878038132801</v>
      </c>
      <c r="P4020" s="116">
        <v>0.35267868883468001</v>
      </c>
      <c r="Q4020" s="116">
        <v>661.77129635285098</v>
      </c>
      <c r="R4020" s="116">
        <v>1330</v>
      </c>
      <c r="S4020" s="116" t="s">
        <v>346</v>
      </c>
      <c r="T4020" s="116">
        <v>1330</v>
      </c>
      <c r="U4020" s="116" t="s">
        <v>268</v>
      </c>
      <c r="V4020" s="116" t="s">
        <v>268</v>
      </c>
      <c r="Z4020" s="116">
        <v>0</v>
      </c>
      <c r="AA4020" s="116">
        <v>1</v>
      </c>
      <c r="AB4020" s="116">
        <v>1.8711878038132801</v>
      </c>
      <c r="AC4020" s="116">
        <v>0.35267868883468001</v>
      </c>
      <c r="AD4020" s="116">
        <v>661.77129635285098</v>
      </c>
      <c r="AF4020" s="116">
        <v>-1</v>
      </c>
      <c r="AG4020" s="116">
        <v>-1</v>
      </c>
      <c r="AH4020" s="116">
        <v>-1</v>
      </c>
      <c r="AI4020" s="116">
        <v>-1</v>
      </c>
      <c r="AJ4020" s="116">
        <v>0</v>
      </c>
      <c r="AM4020" s="116" t="s">
        <v>319</v>
      </c>
      <c r="AN4020" s="116">
        <v>-1</v>
      </c>
      <c r="AQ4020" s="116">
        <v>783</v>
      </c>
      <c r="AR4020" s="116" t="s">
        <v>352</v>
      </c>
      <c r="AS4020" s="116" t="s">
        <v>256</v>
      </c>
      <c r="AT4020" s="116" t="s">
        <v>268</v>
      </c>
      <c r="AV4020" s="116">
        <v>127.424850981959</v>
      </c>
      <c r="AW4020" s="116">
        <v>0.53671637979999998</v>
      </c>
    </row>
    <row r="4021" spans="1:49" x14ac:dyDescent="0.25">
      <c r="A4021" s="127">
        <v>180000</v>
      </c>
      <c r="B4021" s="127">
        <v>720000</v>
      </c>
      <c r="C4021" s="127">
        <v>720000</v>
      </c>
      <c r="D4021" s="116" t="s">
        <v>314</v>
      </c>
      <c r="E4021" s="116" t="s">
        <v>315</v>
      </c>
      <c r="F4021" s="116" t="s">
        <v>316</v>
      </c>
      <c r="G4021" s="116" t="s">
        <v>317</v>
      </c>
      <c r="H4021" s="116">
        <v>0.36</v>
      </c>
      <c r="I4021" s="116">
        <v>0.57999999999999996</v>
      </c>
      <c r="J4021" s="116" t="s">
        <v>268</v>
      </c>
      <c r="K4021" s="116">
        <v>4.6872036230529997E-2</v>
      </c>
      <c r="L4021" s="116">
        <v>3910.0147476351899</v>
      </c>
      <c r="M4021" s="116">
        <v>11.055740780579301</v>
      </c>
      <c r="N4021" s="116">
        <v>2.0837695471533602</v>
      </c>
      <c r="O4021" s="116">
        <v>0.51820508242267005</v>
      </c>
      <c r="P4021" s="116">
        <v>9.7670521710249994E-2</v>
      </c>
      <c r="Q4021" s="116">
        <v>183.270352913067</v>
      </c>
      <c r="R4021" s="116">
        <v>1310</v>
      </c>
      <c r="S4021" s="116" t="s">
        <v>318</v>
      </c>
      <c r="T4021" s="116">
        <v>1310</v>
      </c>
      <c r="U4021" s="116" t="s">
        <v>268</v>
      </c>
      <c r="V4021" s="116" t="s">
        <v>268</v>
      </c>
      <c r="Z4021" s="116">
        <v>0</v>
      </c>
      <c r="AA4021" s="116">
        <v>1</v>
      </c>
      <c r="AB4021" s="116">
        <v>0.51820508242267005</v>
      </c>
      <c r="AC4021" s="116">
        <v>9.7670521710249994E-2</v>
      </c>
      <c r="AD4021" s="116">
        <v>183.270352913068</v>
      </c>
      <c r="AF4021" s="116">
        <v>-1</v>
      </c>
      <c r="AG4021" s="116">
        <v>-1</v>
      </c>
      <c r="AH4021" s="116">
        <v>-1</v>
      </c>
      <c r="AI4021" s="116">
        <v>-1</v>
      </c>
      <c r="AJ4021" s="116">
        <v>0</v>
      </c>
      <c r="AM4021" s="116" t="s">
        <v>319</v>
      </c>
      <c r="AN4021" s="116">
        <v>-1</v>
      </c>
      <c r="AQ4021" s="116">
        <v>783</v>
      </c>
      <c r="AR4021" s="116" t="s">
        <v>352</v>
      </c>
      <c r="AS4021" s="116" t="s">
        <v>256</v>
      </c>
      <c r="AT4021" s="116" t="s">
        <v>268</v>
      </c>
      <c r="AV4021" s="116">
        <v>64.620087832775297</v>
      </c>
      <c r="AW4021" s="116">
        <v>0.14863775579999999</v>
      </c>
    </row>
    <row r="4022" spans="1:49" x14ac:dyDescent="0.25">
      <c r="A4022" s="127">
        <v>180000</v>
      </c>
      <c r="B4022" s="127">
        <v>720000</v>
      </c>
      <c r="C4022" s="127">
        <v>720000</v>
      </c>
      <c r="D4022" s="116" t="s">
        <v>314</v>
      </c>
      <c r="E4022" s="116" t="s">
        <v>315</v>
      </c>
      <c r="F4022" s="116" t="s">
        <v>316</v>
      </c>
      <c r="G4022" s="116" t="s">
        <v>317</v>
      </c>
      <c r="H4022" s="116">
        <v>0.36</v>
      </c>
      <c r="I4022" s="116">
        <v>0.57999999999999996</v>
      </c>
      <c r="J4022" s="116" t="s">
        <v>268</v>
      </c>
      <c r="K4022" s="116">
        <v>0.10792896530564999</v>
      </c>
      <c r="L4022" s="116">
        <v>3910.0147476351899</v>
      </c>
      <c r="M4022" s="116">
        <v>11.055740780579301</v>
      </c>
      <c r="N4022" s="116">
        <v>2.0837695471533602</v>
      </c>
      <c r="O4022" s="116">
        <v>1.19323466313543</v>
      </c>
      <c r="P4022" s="116">
        <v>0.22489909115969001</v>
      </c>
      <c r="Q4022" s="116">
        <v>422.00384604211001</v>
      </c>
      <c r="R4022" s="116">
        <v>1330</v>
      </c>
      <c r="S4022" s="116" t="s">
        <v>346</v>
      </c>
      <c r="T4022" s="116">
        <v>1330</v>
      </c>
      <c r="U4022" s="116" t="s">
        <v>268</v>
      </c>
      <c r="V4022" s="116" t="s">
        <v>268</v>
      </c>
      <c r="Z4022" s="116">
        <v>0</v>
      </c>
      <c r="AA4022" s="116">
        <v>1</v>
      </c>
      <c r="AB4022" s="116">
        <v>1.19323466313543</v>
      </c>
      <c r="AC4022" s="116">
        <v>0.22489909115969001</v>
      </c>
      <c r="AD4022" s="116">
        <v>422.00384604211001</v>
      </c>
      <c r="AF4022" s="116">
        <v>-1</v>
      </c>
      <c r="AG4022" s="116">
        <v>-1</v>
      </c>
      <c r="AH4022" s="116">
        <v>-1</v>
      </c>
      <c r="AI4022" s="116">
        <v>-1</v>
      </c>
      <c r="AJ4022" s="116">
        <v>0</v>
      </c>
      <c r="AM4022" s="116" t="s">
        <v>319</v>
      </c>
      <c r="AN4022" s="116">
        <v>-1</v>
      </c>
      <c r="AQ4022" s="116">
        <v>783</v>
      </c>
      <c r="AR4022" s="116" t="s">
        <v>352</v>
      </c>
      <c r="AS4022" s="116" t="s">
        <v>256</v>
      </c>
      <c r="AT4022" s="116" t="s">
        <v>268</v>
      </c>
      <c r="AV4022" s="116">
        <v>84.198121100238495</v>
      </c>
      <c r="AW4022" s="116">
        <v>0.34225778270000001</v>
      </c>
    </row>
    <row r="4023" spans="1:49" x14ac:dyDescent="0.25">
      <c r="A4023" s="127">
        <v>180000</v>
      </c>
      <c r="B4023" s="127">
        <v>720000</v>
      </c>
      <c r="C4023" s="127">
        <v>720000</v>
      </c>
      <c r="D4023" s="116" t="s">
        <v>314</v>
      </c>
      <c r="E4023" s="116" t="s">
        <v>315</v>
      </c>
      <c r="F4023" s="116" t="s">
        <v>316</v>
      </c>
      <c r="G4023" s="116" t="s">
        <v>317</v>
      </c>
      <c r="H4023" s="116">
        <v>0.36</v>
      </c>
      <c r="I4023" s="116">
        <v>0.57999999999999996</v>
      </c>
      <c r="J4023" s="116" t="s">
        <v>268</v>
      </c>
      <c r="K4023" s="116">
        <v>3.8229084533549999E-2</v>
      </c>
      <c r="L4023" s="116">
        <v>3910.0147476351899</v>
      </c>
      <c r="M4023" s="116">
        <v>11.055740780579301</v>
      </c>
      <c r="N4023" s="116">
        <v>2.0837695471533602</v>
      </c>
      <c r="O4023" s="116">
        <v>0.42265084888180998</v>
      </c>
      <c r="P4023" s="116">
        <v>7.9660602166559999E-2</v>
      </c>
      <c r="Q4023" s="116">
        <v>149.47628431478401</v>
      </c>
      <c r="R4023" s="116">
        <v>1310</v>
      </c>
      <c r="S4023" s="116" t="s">
        <v>318</v>
      </c>
      <c r="T4023" s="116">
        <v>1310</v>
      </c>
      <c r="U4023" s="116" t="s">
        <v>268</v>
      </c>
      <c r="V4023" s="116" t="s">
        <v>268</v>
      </c>
      <c r="Z4023" s="116">
        <v>0</v>
      </c>
      <c r="AA4023" s="116">
        <v>1</v>
      </c>
      <c r="AB4023" s="116">
        <v>0.42265084888180998</v>
      </c>
      <c r="AC4023" s="116">
        <v>7.9660602166559999E-2</v>
      </c>
      <c r="AD4023" s="116">
        <v>149.476284314785</v>
      </c>
      <c r="AF4023" s="116">
        <v>-1</v>
      </c>
      <c r="AG4023" s="116">
        <v>-1</v>
      </c>
      <c r="AH4023" s="116">
        <v>-1</v>
      </c>
      <c r="AI4023" s="116">
        <v>-1</v>
      </c>
      <c r="AJ4023" s="116">
        <v>0</v>
      </c>
      <c r="AM4023" s="116" t="s">
        <v>319</v>
      </c>
      <c r="AN4023" s="116">
        <v>-1</v>
      </c>
      <c r="AQ4023" s="116">
        <v>783</v>
      </c>
      <c r="AR4023" s="116" t="s">
        <v>352</v>
      </c>
      <c r="AS4023" s="116" t="s">
        <v>256</v>
      </c>
      <c r="AT4023" s="116" t="s">
        <v>268</v>
      </c>
      <c r="AV4023" s="116">
        <v>54.132931227890602</v>
      </c>
      <c r="AW4023" s="116">
        <v>0.1212297521</v>
      </c>
    </row>
    <row r="4024" spans="1:49" x14ac:dyDescent="0.25">
      <c r="A4024" s="127">
        <v>180000</v>
      </c>
      <c r="B4024" s="127">
        <v>720000</v>
      </c>
      <c r="C4024" s="127">
        <v>720000</v>
      </c>
      <c r="D4024" s="116" t="s">
        <v>314</v>
      </c>
      <c r="E4024" s="116" t="s">
        <v>315</v>
      </c>
      <c r="F4024" s="116" t="s">
        <v>316</v>
      </c>
      <c r="G4024" s="116" t="s">
        <v>317</v>
      </c>
      <c r="H4024" s="116">
        <v>0.36</v>
      </c>
      <c r="I4024" s="116">
        <v>0.57999999999999996</v>
      </c>
      <c r="J4024" s="116" t="s">
        <v>268</v>
      </c>
      <c r="K4024" s="116">
        <v>0.1678083049895</v>
      </c>
      <c r="L4024" s="116">
        <v>3910.0147476351899</v>
      </c>
      <c r="M4024" s="116">
        <v>11.055740780579301</v>
      </c>
      <c r="N4024" s="116">
        <v>2.0837695471533602</v>
      </c>
      <c r="O4024" s="116">
        <v>1.8552451207923999</v>
      </c>
      <c r="P4024" s="116">
        <v>0.34967383569656002</v>
      </c>
      <c r="Q4024" s="116">
        <v>656.13294728464405</v>
      </c>
      <c r="R4024" s="116">
        <v>1330</v>
      </c>
      <c r="S4024" s="116" t="s">
        <v>346</v>
      </c>
      <c r="T4024" s="116">
        <v>1330</v>
      </c>
      <c r="U4024" s="116" t="s">
        <v>268</v>
      </c>
      <c r="V4024" s="116" t="s">
        <v>268</v>
      </c>
      <c r="Z4024" s="116">
        <v>0</v>
      </c>
      <c r="AA4024" s="116">
        <v>1</v>
      </c>
      <c r="AB4024" s="116">
        <v>1.8552451207923999</v>
      </c>
      <c r="AC4024" s="116">
        <v>0.34967383569656002</v>
      </c>
      <c r="AD4024" s="116">
        <v>656.13294728464405</v>
      </c>
      <c r="AF4024" s="116">
        <v>-1</v>
      </c>
      <c r="AG4024" s="116">
        <v>-1</v>
      </c>
      <c r="AH4024" s="116">
        <v>-1</v>
      </c>
      <c r="AI4024" s="116">
        <v>-1</v>
      </c>
      <c r="AJ4024" s="116">
        <v>0</v>
      </c>
      <c r="AM4024" s="116" t="s">
        <v>319</v>
      </c>
      <c r="AN4024" s="116">
        <v>-1</v>
      </c>
      <c r="AQ4024" s="116">
        <v>783</v>
      </c>
      <c r="AR4024" s="116" t="s">
        <v>352</v>
      </c>
      <c r="AS4024" s="116" t="s">
        <v>256</v>
      </c>
      <c r="AT4024" s="116" t="s">
        <v>268</v>
      </c>
      <c r="AV4024" s="116">
        <v>104.57730750979201</v>
      </c>
      <c r="AW4024" s="116">
        <v>0.53214350960000001</v>
      </c>
    </row>
    <row r="4025" spans="1:49" x14ac:dyDescent="0.25">
      <c r="A4025" s="127">
        <v>180000</v>
      </c>
      <c r="B4025" s="127">
        <v>720000</v>
      </c>
      <c r="C4025" s="127">
        <v>720000</v>
      </c>
      <c r="D4025" s="116" t="s">
        <v>314</v>
      </c>
      <c r="E4025" s="116" t="s">
        <v>315</v>
      </c>
      <c r="F4025" s="116" t="s">
        <v>316</v>
      </c>
      <c r="G4025" s="116" t="s">
        <v>317</v>
      </c>
      <c r="H4025" s="116">
        <v>0.36</v>
      </c>
      <c r="I4025" s="116">
        <v>0.57999999999999996</v>
      </c>
      <c r="J4025" s="116" t="s">
        <v>268</v>
      </c>
      <c r="K4025" s="116">
        <v>1.9492129527009999E-2</v>
      </c>
      <c r="L4025" s="116">
        <v>3910.0147476351899</v>
      </c>
      <c r="M4025" s="116">
        <v>11.055740780579301</v>
      </c>
      <c r="N4025" s="116">
        <v>2.0837695471533602</v>
      </c>
      <c r="O4025" s="116">
        <v>0.21549993131212</v>
      </c>
      <c r="P4025" s="116">
        <v>4.0617105917550002E-2</v>
      </c>
      <c r="Q4025" s="116">
        <v>76.214513913432299</v>
      </c>
      <c r="R4025" s="116">
        <v>1330</v>
      </c>
      <c r="S4025" s="116" t="s">
        <v>346</v>
      </c>
      <c r="T4025" s="116">
        <v>1330</v>
      </c>
      <c r="U4025" s="116" t="s">
        <v>268</v>
      </c>
      <c r="V4025" s="116" t="s">
        <v>268</v>
      </c>
      <c r="Z4025" s="116">
        <v>0</v>
      </c>
      <c r="AA4025" s="116">
        <v>1</v>
      </c>
      <c r="AB4025" s="116">
        <v>0.21549993131212</v>
      </c>
      <c r="AC4025" s="116">
        <v>4.0617105917550002E-2</v>
      </c>
      <c r="AD4025" s="116">
        <v>76.214513913433095</v>
      </c>
      <c r="AF4025" s="116">
        <v>-1</v>
      </c>
      <c r="AG4025" s="116">
        <v>-1</v>
      </c>
      <c r="AH4025" s="116">
        <v>-1</v>
      </c>
      <c r="AI4025" s="116">
        <v>-1</v>
      </c>
      <c r="AJ4025" s="116">
        <v>0</v>
      </c>
      <c r="AM4025" s="116" t="s">
        <v>319</v>
      </c>
      <c r="AN4025" s="116">
        <v>-1</v>
      </c>
      <c r="AQ4025" s="116">
        <v>783</v>
      </c>
      <c r="AR4025" s="116" t="s">
        <v>352</v>
      </c>
      <c r="AS4025" s="116" t="s">
        <v>256</v>
      </c>
      <c r="AT4025" s="116" t="s">
        <v>268</v>
      </c>
      <c r="AV4025" s="116">
        <v>55.303262539282699</v>
      </c>
      <c r="AW4025" s="116">
        <v>6.1812257799999999E-2</v>
      </c>
    </row>
    <row r="4026" spans="1:49" x14ac:dyDescent="0.25">
      <c r="A4026" s="127">
        <v>180000</v>
      </c>
      <c r="B4026" s="127">
        <v>720000</v>
      </c>
      <c r="C4026" s="127">
        <v>720000</v>
      </c>
      <c r="D4026" s="116" t="s">
        <v>314</v>
      </c>
      <c r="E4026" s="116" t="s">
        <v>315</v>
      </c>
      <c r="F4026" s="116" t="s">
        <v>316</v>
      </c>
      <c r="G4026" s="116" t="s">
        <v>317</v>
      </c>
      <c r="H4026" s="116">
        <v>0.36</v>
      </c>
      <c r="I4026" s="116">
        <v>0.57999999999999996</v>
      </c>
      <c r="J4026" s="116" t="s">
        <v>268</v>
      </c>
      <c r="K4026" s="116">
        <v>1.190312263692E-2</v>
      </c>
      <c r="L4026" s="116">
        <v>3910.0147476351899</v>
      </c>
      <c r="M4026" s="116">
        <v>11.055740780579301</v>
      </c>
      <c r="N4026" s="116">
        <v>2.0837695471533602</v>
      </c>
      <c r="O4026" s="116">
        <v>0.13159783835328001</v>
      </c>
      <c r="P4026" s="116">
        <v>2.4803364466850001E-2</v>
      </c>
      <c r="Q4026" s="116">
        <v>46.541385053287001</v>
      </c>
      <c r="R4026" s="116">
        <v>1310</v>
      </c>
      <c r="S4026" s="116" t="s">
        <v>318</v>
      </c>
      <c r="T4026" s="116">
        <v>1310</v>
      </c>
      <c r="U4026" s="116" t="s">
        <v>268</v>
      </c>
      <c r="V4026" s="116" t="s">
        <v>268</v>
      </c>
      <c r="Z4026" s="116">
        <v>0</v>
      </c>
      <c r="AA4026" s="116">
        <v>1</v>
      </c>
      <c r="AB4026" s="116">
        <v>0.13159783835328001</v>
      </c>
      <c r="AC4026" s="116">
        <v>2.4803364466850001E-2</v>
      </c>
      <c r="AD4026" s="116">
        <v>46.541385053285097</v>
      </c>
      <c r="AF4026" s="116">
        <v>-1</v>
      </c>
      <c r="AG4026" s="116">
        <v>-1</v>
      </c>
      <c r="AH4026" s="116">
        <v>-1</v>
      </c>
      <c r="AI4026" s="116">
        <v>-1</v>
      </c>
      <c r="AJ4026" s="116">
        <v>0</v>
      </c>
      <c r="AM4026" s="116" t="s">
        <v>319</v>
      </c>
      <c r="AN4026" s="116">
        <v>-1</v>
      </c>
      <c r="AQ4026" s="116">
        <v>783</v>
      </c>
      <c r="AR4026" s="116" t="s">
        <v>352</v>
      </c>
      <c r="AS4026" s="116" t="s">
        <v>256</v>
      </c>
      <c r="AT4026" s="116" t="s">
        <v>268</v>
      </c>
      <c r="AV4026" s="116">
        <v>27.8115330678561</v>
      </c>
      <c r="AW4026" s="116">
        <v>3.7746459900000001E-2</v>
      </c>
    </row>
    <row r="4027" spans="1:49" x14ac:dyDescent="0.25">
      <c r="A4027" s="127">
        <v>180000</v>
      </c>
      <c r="B4027" s="127">
        <v>720000</v>
      </c>
      <c r="C4027" s="127">
        <v>720000</v>
      </c>
      <c r="D4027" s="116" t="s">
        <v>314</v>
      </c>
      <c r="E4027" s="116" t="s">
        <v>315</v>
      </c>
      <c r="F4027" s="116" t="s">
        <v>316</v>
      </c>
      <c r="G4027" s="116" t="s">
        <v>317</v>
      </c>
      <c r="H4027" s="116">
        <v>0.36</v>
      </c>
      <c r="I4027" s="116">
        <v>0.57999999999999996</v>
      </c>
      <c r="J4027" s="116" t="s">
        <v>268</v>
      </c>
      <c r="K4027" s="116">
        <v>1.2853566850000001E-5</v>
      </c>
      <c r="L4027" s="116">
        <v>3887.5228137940398</v>
      </c>
      <c r="M4027" s="116">
        <v>10.415646656096101</v>
      </c>
      <c r="N4027" s="116">
        <v>1.6288600811557301</v>
      </c>
      <c r="O4027" s="116">
        <v>1.3387821059000001E-4</v>
      </c>
      <c r="P4027" s="116">
        <v>2.0936661939999999E-5</v>
      </c>
      <c r="Q4027" s="116">
        <v>4.9968534371880001E-2</v>
      </c>
      <c r="R4027" s="116">
        <v>8140</v>
      </c>
      <c r="S4027" s="116" t="s">
        <v>353</v>
      </c>
      <c r="T4027" s="116">
        <v>8140</v>
      </c>
      <c r="U4027" s="116" t="s">
        <v>268</v>
      </c>
      <c r="V4027" s="116" t="s">
        <v>268</v>
      </c>
      <c r="Z4027" s="116">
        <v>0</v>
      </c>
      <c r="AA4027" s="116">
        <v>1</v>
      </c>
      <c r="AB4027" s="116">
        <v>1.3387821059000001E-4</v>
      </c>
      <c r="AC4027" s="116">
        <v>2.0936661939999999E-5</v>
      </c>
      <c r="AD4027" s="116">
        <v>4.9968534371140003E-2</v>
      </c>
      <c r="AF4027" s="116">
        <v>-1</v>
      </c>
      <c r="AG4027" s="116">
        <v>-1</v>
      </c>
      <c r="AH4027" s="116">
        <v>-1</v>
      </c>
      <c r="AI4027" s="116">
        <v>-1</v>
      </c>
      <c r="AJ4027" s="116">
        <v>0</v>
      </c>
      <c r="AM4027" s="116" t="s">
        <v>319</v>
      </c>
      <c r="AN4027" s="116">
        <v>-1</v>
      </c>
      <c r="AQ4027" s="116">
        <v>783</v>
      </c>
      <c r="AR4027" s="116" t="s">
        <v>352</v>
      </c>
      <c r="AS4027" s="116" t="s">
        <v>256</v>
      </c>
      <c r="AT4027" s="116" t="s">
        <v>268</v>
      </c>
      <c r="AV4027" s="116">
        <v>1.47470946204348</v>
      </c>
      <c r="AW4027" s="116">
        <v>4.0525999999999998E-5</v>
      </c>
    </row>
    <row r="4028" spans="1:49" x14ac:dyDescent="0.25">
      <c r="A4028" s="127">
        <v>180000</v>
      </c>
      <c r="B4028" s="127">
        <v>720000</v>
      </c>
      <c r="C4028" s="127">
        <v>720000</v>
      </c>
      <c r="D4028" s="116" t="s">
        <v>314</v>
      </c>
      <c r="E4028" s="116" t="s">
        <v>315</v>
      </c>
      <c r="F4028" s="116" t="s">
        <v>316</v>
      </c>
      <c r="G4028" s="116" t="s">
        <v>317</v>
      </c>
      <c r="H4028" s="116">
        <v>0.36</v>
      </c>
      <c r="I4028" s="116">
        <v>0.57999999999999996</v>
      </c>
      <c r="J4028" s="116" t="s">
        <v>323</v>
      </c>
      <c r="K4028" s="116">
        <v>0.31820966069368001</v>
      </c>
      <c r="L4028" s="116">
        <v>3887.5228137940398</v>
      </c>
      <c r="M4028" s="116">
        <v>10.415646656096101</v>
      </c>
      <c r="N4028" s="116">
        <v>1.6288600811557301</v>
      </c>
      <c r="O4028" s="116">
        <v>3.31435938834163</v>
      </c>
      <c r="P4028" s="116">
        <v>0.51831901374205003</v>
      </c>
      <c r="Q4028" s="116">
        <v>1237.0473155163399</v>
      </c>
      <c r="R4028" s="116">
        <v>8140</v>
      </c>
      <c r="S4028" s="116" t="s">
        <v>353</v>
      </c>
      <c r="T4028" s="116">
        <v>8140</v>
      </c>
      <c r="U4028" s="116" t="s">
        <v>324</v>
      </c>
      <c r="V4028" s="116" t="s">
        <v>323</v>
      </c>
      <c r="Z4028" s="116">
        <v>0</v>
      </c>
      <c r="AA4028" s="116">
        <v>1</v>
      </c>
      <c r="AB4028" s="116">
        <v>3.31435938834163</v>
      </c>
      <c r="AC4028" s="116">
        <v>0.51831901374205003</v>
      </c>
      <c r="AD4028" s="116">
        <v>1237.0473155163399</v>
      </c>
      <c r="AF4028" s="116">
        <v>-1</v>
      </c>
      <c r="AG4028" s="116">
        <v>-1</v>
      </c>
      <c r="AH4028" s="116">
        <v>-1</v>
      </c>
      <c r="AI4028" s="116">
        <v>-1</v>
      </c>
      <c r="AJ4028" s="116">
        <v>0</v>
      </c>
      <c r="AM4028" s="116" t="s">
        <v>319</v>
      </c>
      <c r="AN4028" s="116">
        <v>-1</v>
      </c>
      <c r="AQ4028" s="116">
        <v>783</v>
      </c>
      <c r="AR4028" s="116" t="s">
        <v>352</v>
      </c>
      <c r="AS4028" s="116" t="s">
        <v>256</v>
      </c>
      <c r="AT4028" s="116" t="s">
        <v>268</v>
      </c>
      <c r="AV4028" s="116">
        <v>152.43364023503</v>
      </c>
      <c r="AW4028" s="116">
        <v>1.0032824943</v>
      </c>
    </row>
    <row r="4029" spans="1:49" x14ac:dyDescent="0.25">
      <c r="A4029" s="127">
        <v>180000</v>
      </c>
      <c r="B4029" s="127">
        <v>720000</v>
      </c>
      <c r="C4029" s="127">
        <v>720000</v>
      </c>
      <c r="D4029" s="116" t="s">
        <v>314</v>
      </c>
      <c r="E4029" s="116" t="s">
        <v>315</v>
      </c>
      <c r="F4029" s="116" t="s">
        <v>316</v>
      </c>
      <c r="G4029" s="116" t="s">
        <v>317</v>
      </c>
      <c r="H4029" s="116">
        <v>0.36</v>
      </c>
      <c r="I4029" s="116">
        <v>0.57999999999999996</v>
      </c>
      <c r="J4029" s="116" t="s">
        <v>268</v>
      </c>
      <c r="K4029" s="116">
        <v>5.6229306384000003E-3</v>
      </c>
      <c r="L4029" s="116">
        <v>3887.5228137940398</v>
      </c>
      <c r="M4029" s="116">
        <v>10.415646656096101</v>
      </c>
      <c r="N4029" s="116">
        <v>1.6288600811557301</v>
      </c>
      <c r="O4029" s="116">
        <v>5.8566458701350001E-2</v>
      </c>
      <c r="P4029" s="116">
        <v>9.1589672559999995E-3</v>
      </c>
      <c r="Q4029" s="116">
        <v>21.859271137177</v>
      </c>
      <c r="R4029" s="116">
        <v>1210</v>
      </c>
      <c r="S4029" s="116" t="s">
        <v>318</v>
      </c>
      <c r="T4029" s="116">
        <v>1210</v>
      </c>
      <c r="U4029" s="116" t="s">
        <v>268</v>
      </c>
      <c r="V4029" s="116" t="s">
        <v>268</v>
      </c>
      <c r="Z4029" s="116">
        <v>0</v>
      </c>
      <c r="AA4029" s="116">
        <v>1</v>
      </c>
      <c r="AB4029" s="116">
        <v>5.8566458701350001E-2</v>
      </c>
      <c r="AC4029" s="116">
        <v>9.1589672559999995E-3</v>
      </c>
      <c r="AD4029" s="116">
        <v>21.859271137175199</v>
      </c>
      <c r="AF4029" s="116">
        <v>-1</v>
      </c>
      <c r="AG4029" s="116">
        <v>-1</v>
      </c>
      <c r="AH4029" s="116">
        <v>-1</v>
      </c>
      <c r="AI4029" s="116">
        <v>-1</v>
      </c>
      <c r="AJ4029" s="116">
        <v>0</v>
      </c>
      <c r="AM4029" s="116" t="s">
        <v>319</v>
      </c>
      <c r="AN4029" s="116">
        <v>-1</v>
      </c>
      <c r="AQ4029" s="116">
        <v>783</v>
      </c>
      <c r="AR4029" s="116" t="s">
        <v>352</v>
      </c>
      <c r="AS4029" s="116" t="s">
        <v>256</v>
      </c>
      <c r="AT4029" s="116" t="s">
        <v>268</v>
      </c>
      <c r="AV4029" s="116">
        <v>48.356554412543296</v>
      </c>
      <c r="AW4029" s="116">
        <v>1.7728524799999999E-2</v>
      </c>
    </row>
    <row r="4030" spans="1:49" x14ac:dyDescent="0.25">
      <c r="A4030" s="127">
        <v>180000</v>
      </c>
      <c r="B4030" s="127">
        <v>720000</v>
      </c>
      <c r="C4030" s="127">
        <v>720000</v>
      </c>
      <c r="D4030" s="116" t="s">
        <v>314</v>
      </c>
      <c r="E4030" s="116" t="s">
        <v>315</v>
      </c>
      <c r="F4030" s="116" t="s">
        <v>316</v>
      </c>
      <c r="G4030" s="116" t="s">
        <v>317</v>
      </c>
      <c r="H4030" s="116">
        <v>0.36</v>
      </c>
      <c r="I4030" s="116">
        <v>0.57999999999999996</v>
      </c>
      <c r="J4030" s="116" t="s">
        <v>323</v>
      </c>
      <c r="K4030" s="116">
        <v>1.6963879425700001E-3</v>
      </c>
      <c r="L4030" s="116">
        <v>3887.5228137940398</v>
      </c>
      <c r="M4030" s="116">
        <v>10.415646656096101</v>
      </c>
      <c r="N4030" s="116">
        <v>1.6288600811557301</v>
      </c>
      <c r="O4030" s="116">
        <v>1.7668977401540002E-2</v>
      </c>
      <c r="P4030" s="116">
        <v>2.7631786018100001E-3</v>
      </c>
      <c r="Q4030" s="116">
        <v>6.5947468278132204</v>
      </c>
      <c r="R4030" s="116">
        <v>1210</v>
      </c>
      <c r="S4030" s="116" t="s">
        <v>318</v>
      </c>
      <c r="T4030" s="116">
        <v>1210</v>
      </c>
      <c r="U4030" s="116" t="s">
        <v>324</v>
      </c>
      <c r="V4030" s="116" t="s">
        <v>323</v>
      </c>
      <c r="Z4030" s="116">
        <v>0</v>
      </c>
      <c r="AA4030" s="116">
        <v>1</v>
      </c>
      <c r="AB4030" s="116">
        <v>1.7668977401540002E-2</v>
      </c>
      <c r="AC4030" s="116">
        <v>2.7631786018100001E-3</v>
      </c>
      <c r="AD4030" s="116">
        <v>6.5947468278128296</v>
      </c>
      <c r="AF4030" s="116">
        <v>-1</v>
      </c>
      <c r="AG4030" s="116">
        <v>-1</v>
      </c>
      <c r="AH4030" s="116">
        <v>-1</v>
      </c>
      <c r="AI4030" s="116">
        <v>-1</v>
      </c>
      <c r="AJ4030" s="116">
        <v>0</v>
      </c>
      <c r="AM4030" s="116" t="s">
        <v>319</v>
      </c>
      <c r="AN4030" s="116">
        <v>-1</v>
      </c>
      <c r="AQ4030" s="116">
        <v>783</v>
      </c>
      <c r="AR4030" s="116" t="s">
        <v>352</v>
      </c>
      <c r="AS4030" s="116" t="s">
        <v>256</v>
      </c>
      <c r="AT4030" s="116" t="s">
        <v>268</v>
      </c>
      <c r="AV4030" s="116">
        <v>12.4799310320325</v>
      </c>
      <c r="AW4030" s="116">
        <v>5.3485375999999998E-3</v>
      </c>
    </row>
    <row r="4031" spans="1:49" x14ac:dyDescent="0.25">
      <c r="A4031" s="127">
        <v>180000</v>
      </c>
      <c r="B4031" s="127">
        <v>720000</v>
      </c>
      <c r="C4031" s="127">
        <v>720000</v>
      </c>
      <c r="D4031" s="116" t="s">
        <v>314</v>
      </c>
      <c r="E4031" s="116" t="s">
        <v>315</v>
      </c>
      <c r="F4031" s="116" t="s">
        <v>316</v>
      </c>
      <c r="G4031" s="116" t="s">
        <v>317</v>
      </c>
      <c r="H4031" s="116">
        <v>0.36</v>
      </c>
      <c r="I4031" s="116">
        <v>0.57999999999999996</v>
      </c>
      <c r="J4031" s="116" t="s">
        <v>268</v>
      </c>
      <c r="K4031" s="116">
        <v>0.12279843883301</v>
      </c>
      <c r="L4031" s="116">
        <v>3887.5228137940398</v>
      </c>
      <c r="M4031" s="116">
        <v>10.415646656096101</v>
      </c>
      <c r="N4031" s="116">
        <v>1.6288600811557301</v>
      </c>
      <c r="O4031" s="116">
        <v>1.2790251488048801</v>
      </c>
      <c r="P4031" s="116">
        <v>0.20002147504333001</v>
      </c>
      <c r="Q4031" s="116">
        <v>477.38173246162597</v>
      </c>
      <c r="R4031" s="116">
        <v>1210</v>
      </c>
      <c r="S4031" s="116" t="s">
        <v>318</v>
      </c>
      <c r="T4031" s="116">
        <v>1210</v>
      </c>
      <c r="U4031" s="116" t="s">
        <v>268</v>
      </c>
      <c r="V4031" s="116" t="s">
        <v>268</v>
      </c>
      <c r="Z4031" s="116">
        <v>0</v>
      </c>
      <c r="AA4031" s="116">
        <v>1</v>
      </c>
      <c r="AB4031" s="116">
        <v>1.2790251488048801</v>
      </c>
      <c r="AC4031" s="116">
        <v>0.20002147504333001</v>
      </c>
      <c r="AD4031" s="116">
        <v>477.38173246162597</v>
      </c>
      <c r="AF4031" s="116">
        <v>-1</v>
      </c>
      <c r="AG4031" s="116">
        <v>-1</v>
      </c>
      <c r="AH4031" s="116">
        <v>-1</v>
      </c>
      <c r="AI4031" s="116">
        <v>-1</v>
      </c>
      <c r="AJ4031" s="116">
        <v>0</v>
      </c>
      <c r="AM4031" s="116" t="s">
        <v>319</v>
      </c>
      <c r="AN4031" s="116">
        <v>-1</v>
      </c>
      <c r="AQ4031" s="116">
        <v>783</v>
      </c>
      <c r="AR4031" s="116" t="s">
        <v>352</v>
      </c>
      <c r="AS4031" s="116" t="s">
        <v>256</v>
      </c>
      <c r="AT4031" s="116" t="s">
        <v>268</v>
      </c>
      <c r="AV4031" s="116">
        <v>89.192790684399299</v>
      </c>
      <c r="AW4031" s="116">
        <v>0.38717091040000001</v>
      </c>
    </row>
    <row r="4032" spans="1:49" x14ac:dyDescent="0.25">
      <c r="A4032" s="127">
        <v>180000</v>
      </c>
      <c r="B4032" s="127">
        <v>720000</v>
      </c>
      <c r="C4032" s="127">
        <v>720000</v>
      </c>
      <c r="D4032" s="116" t="s">
        <v>314</v>
      </c>
      <c r="E4032" s="116" t="s">
        <v>315</v>
      </c>
      <c r="F4032" s="116" t="s">
        <v>316</v>
      </c>
      <c r="G4032" s="116" t="s">
        <v>317</v>
      </c>
      <c r="H4032" s="116">
        <v>0.36</v>
      </c>
      <c r="I4032" s="116">
        <v>0.57999999999999996</v>
      </c>
      <c r="J4032" s="116" t="s">
        <v>323</v>
      </c>
      <c r="K4032" s="116">
        <v>7.0239439971599999E-3</v>
      </c>
      <c r="L4032" s="116">
        <v>3887.5228137940398</v>
      </c>
      <c r="M4032" s="116">
        <v>10.415646656096101</v>
      </c>
      <c r="N4032" s="116">
        <v>1.6288600811557301</v>
      </c>
      <c r="O4032" s="116">
        <v>7.3158918806689996E-2</v>
      </c>
      <c r="P4032" s="116">
        <v>1.144102198925E-2</v>
      </c>
      <c r="Q4032" s="116">
        <v>27.305742531798401</v>
      </c>
      <c r="R4032" s="116">
        <v>1210</v>
      </c>
      <c r="S4032" s="116" t="s">
        <v>318</v>
      </c>
      <c r="T4032" s="116">
        <v>1210</v>
      </c>
      <c r="U4032" s="116" t="s">
        <v>324</v>
      </c>
      <c r="V4032" s="116" t="s">
        <v>323</v>
      </c>
      <c r="Z4032" s="116">
        <v>0</v>
      </c>
      <c r="AA4032" s="116">
        <v>1</v>
      </c>
      <c r="AB4032" s="116">
        <v>7.3158918806689996E-2</v>
      </c>
      <c r="AC4032" s="116">
        <v>1.144102198925E-2</v>
      </c>
      <c r="AD4032" s="116">
        <v>27.305742531799599</v>
      </c>
      <c r="AF4032" s="116">
        <v>-1</v>
      </c>
      <c r="AG4032" s="116">
        <v>-1</v>
      </c>
      <c r="AH4032" s="116">
        <v>-1</v>
      </c>
      <c r="AI4032" s="116">
        <v>-1</v>
      </c>
      <c r="AJ4032" s="116">
        <v>0</v>
      </c>
      <c r="AM4032" s="116" t="s">
        <v>319</v>
      </c>
      <c r="AN4032" s="116">
        <v>-1</v>
      </c>
      <c r="AQ4032" s="116">
        <v>783</v>
      </c>
      <c r="AR4032" s="116" t="s">
        <v>352</v>
      </c>
      <c r="AS4032" s="116" t="s">
        <v>256</v>
      </c>
      <c r="AT4032" s="116" t="s">
        <v>268</v>
      </c>
      <c r="AV4032" s="116">
        <v>46.084494770357601</v>
      </c>
      <c r="AW4032" s="116">
        <v>2.21457766E-2</v>
      </c>
    </row>
    <row r="4033" spans="1:49" x14ac:dyDescent="0.25">
      <c r="A4033" s="127">
        <v>180000</v>
      </c>
      <c r="B4033" s="127">
        <v>720000</v>
      </c>
      <c r="C4033" s="127">
        <v>720000</v>
      </c>
      <c r="D4033" s="116" t="s">
        <v>314</v>
      </c>
      <c r="E4033" s="116" t="s">
        <v>315</v>
      </c>
      <c r="F4033" s="116" t="s">
        <v>316</v>
      </c>
      <c r="G4033" s="116" t="s">
        <v>317</v>
      </c>
      <c r="H4033" s="116">
        <v>0.36</v>
      </c>
      <c r="I4033" s="116">
        <v>0.57999999999999996</v>
      </c>
      <c r="J4033" s="116" t="s">
        <v>268</v>
      </c>
      <c r="K4033" s="116">
        <v>2.7263552881429998E-2</v>
      </c>
      <c r="L4033" s="116">
        <v>3887.5228137940398</v>
      </c>
      <c r="M4033" s="116">
        <v>10.415646656096101</v>
      </c>
      <c r="N4033" s="116">
        <v>1.6288600811557301</v>
      </c>
      <c r="O4033" s="116">
        <v>0.28396753340285003</v>
      </c>
      <c r="P4033" s="116">
        <v>4.4408512959050003E-2</v>
      </c>
      <c r="Q4033" s="116">
        <v>105.98768381167</v>
      </c>
      <c r="R4033" s="116">
        <v>1310</v>
      </c>
      <c r="S4033" s="116" t="s">
        <v>318</v>
      </c>
      <c r="T4033" s="116">
        <v>1310</v>
      </c>
      <c r="U4033" s="116" t="s">
        <v>268</v>
      </c>
      <c r="V4033" s="116" t="s">
        <v>268</v>
      </c>
      <c r="Z4033" s="116">
        <v>0</v>
      </c>
      <c r="AA4033" s="116">
        <v>1</v>
      </c>
      <c r="AB4033" s="116">
        <v>0.28396753340285003</v>
      </c>
      <c r="AC4033" s="116">
        <v>4.4408512959050003E-2</v>
      </c>
      <c r="AD4033" s="116">
        <v>105.98768381167</v>
      </c>
      <c r="AF4033" s="116">
        <v>-1</v>
      </c>
      <c r="AG4033" s="116">
        <v>-1</v>
      </c>
      <c r="AH4033" s="116">
        <v>-1</v>
      </c>
      <c r="AI4033" s="116">
        <v>-1</v>
      </c>
      <c r="AJ4033" s="116">
        <v>0</v>
      </c>
      <c r="AM4033" s="116" t="s">
        <v>319</v>
      </c>
      <c r="AN4033" s="116">
        <v>-1</v>
      </c>
      <c r="AQ4033" s="116">
        <v>783</v>
      </c>
      <c r="AR4033" s="116" t="s">
        <v>352</v>
      </c>
      <c r="AS4033" s="116" t="s">
        <v>256</v>
      </c>
      <c r="AT4033" s="116" t="s">
        <v>268</v>
      </c>
      <c r="AV4033" s="116">
        <v>54.787842912744203</v>
      </c>
      <c r="AW4033" s="116">
        <v>8.5959192099999998E-2</v>
      </c>
    </row>
    <row r="4034" spans="1:49" x14ac:dyDescent="0.25">
      <c r="A4034" s="127">
        <v>180000</v>
      </c>
      <c r="B4034" s="127">
        <v>720000</v>
      </c>
      <c r="C4034" s="127">
        <v>720000</v>
      </c>
      <c r="D4034" s="116" t="s">
        <v>314</v>
      </c>
      <c r="E4034" s="116" t="s">
        <v>315</v>
      </c>
      <c r="F4034" s="116" t="s">
        <v>316</v>
      </c>
      <c r="G4034" s="116" t="s">
        <v>317</v>
      </c>
      <c r="H4034" s="116">
        <v>0.36</v>
      </c>
      <c r="I4034" s="116">
        <v>0.57999999999999996</v>
      </c>
      <c r="J4034" s="116" t="s">
        <v>323</v>
      </c>
      <c r="K4034" s="116">
        <v>1.4814577337799999E-3</v>
      </c>
      <c r="L4034" s="116">
        <v>3887.5228137940398</v>
      </c>
      <c r="M4034" s="116">
        <v>10.415646656096101</v>
      </c>
      <c r="N4034" s="116">
        <v>1.6288600811557301</v>
      </c>
      <c r="O4034" s="116">
        <v>1.5430340291050001E-2</v>
      </c>
      <c r="P4034" s="116">
        <v>2.41308736448E-3</v>
      </c>
      <c r="Q4034" s="116">
        <v>5.7592007377646901</v>
      </c>
      <c r="R4034" s="116">
        <v>1310</v>
      </c>
      <c r="S4034" s="116" t="s">
        <v>318</v>
      </c>
      <c r="T4034" s="116">
        <v>1310</v>
      </c>
      <c r="U4034" s="116" t="s">
        <v>324</v>
      </c>
      <c r="V4034" s="116" t="s">
        <v>323</v>
      </c>
      <c r="Z4034" s="116">
        <v>0</v>
      </c>
      <c r="AA4034" s="116">
        <v>1</v>
      </c>
      <c r="AB4034" s="116">
        <v>1.5430340291050001E-2</v>
      </c>
      <c r="AC4034" s="116">
        <v>2.41308736448E-3</v>
      </c>
      <c r="AD4034" s="116">
        <v>5.7592007377661698</v>
      </c>
      <c r="AF4034" s="116">
        <v>-1</v>
      </c>
      <c r="AG4034" s="116">
        <v>-1</v>
      </c>
      <c r="AH4034" s="116">
        <v>-1</v>
      </c>
      <c r="AI4034" s="116">
        <v>-1</v>
      </c>
      <c r="AJ4034" s="116">
        <v>0</v>
      </c>
      <c r="AM4034" s="116" t="s">
        <v>319</v>
      </c>
      <c r="AN4034" s="116">
        <v>-1</v>
      </c>
      <c r="AQ4034" s="116">
        <v>783</v>
      </c>
      <c r="AR4034" s="116" t="s">
        <v>352</v>
      </c>
      <c r="AS4034" s="116" t="s">
        <v>256</v>
      </c>
      <c r="AT4034" s="116" t="s">
        <v>268</v>
      </c>
      <c r="AV4034" s="116">
        <v>11.9750100227724</v>
      </c>
      <c r="AW4034" s="116">
        <v>4.6708846000000004E-3</v>
      </c>
    </row>
    <row r="4035" spans="1:49" x14ac:dyDescent="0.25">
      <c r="A4035" s="127">
        <v>180000</v>
      </c>
      <c r="B4035" s="127">
        <v>720000</v>
      </c>
      <c r="C4035" s="127">
        <v>720000</v>
      </c>
      <c r="D4035" s="116" t="s">
        <v>314</v>
      </c>
      <c r="E4035" s="116" t="s">
        <v>315</v>
      </c>
      <c r="F4035" s="116" t="s">
        <v>316</v>
      </c>
      <c r="G4035" s="116" t="s">
        <v>317</v>
      </c>
      <c r="H4035" s="116">
        <v>0.36</v>
      </c>
      <c r="I4035" s="116">
        <v>0.57999999999999996</v>
      </c>
      <c r="J4035" s="116" t="s">
        <v>268</v>
      </c>
      <c r="K4035" s="116">
        <v>0.11391738230693001</v>
      </c>
      <c r="L4035" s="116">
        <v>3887.5228137940398</v>
      </c>
      <c r="M4035" s="116">
        <v>10.415646656096101</v>
      </c>
      <c r="N4035" s="116">
        <v>1.6288600811557301</v>
      </c>
      <c r="O4035" s="116">
        <v>1.18652320209649</v>
      </c>
      <c r="P4035" s="116">
        <v>0.18555547658953001</v>
      </c>
      <c r="Q4035" s="116">
        <v>442.856422605923</v>
      </c>
      <c r="R4035" s="116">
        <v>1310</v>
      </c>
      <c r="S4035" s="116" t="s">
        <v>318</v>
      </c>
      <c r="T4035" s="116">
        <v>1310</v>
      </c>
      <c r="U4035" s="116" t="s">
        <v>268</v>
      </c>
      <c r="V4035" s="116" t="s">
        <v>268</v>
      </c>
      <c r="Z4035" s="116">
        <v>0</v>
      </c>
      <c r="AA4035" s="116">
        <v>1</v>
      </c>
      <c r="AB4035" s="116">
        <v>1.18652320209649</v>
      </c>
      <c r="AC4035" s="116">
        <v>0.18555547658953001</v>
      </c>
      <c r="AD4035" s="116">
        <v>442.856422605923</v>
      </c>
      <c r="AF4035" s="116">
        <v>-1</v>
      </c>
      <c r="AG4035" s="116">
        <v>-1</v>
      </c>
      <c r="AH4035" s="116">
        <v>-1</v>
      </c>
      <c r="AI4035" s="116">
        <v>-1</v>
      </c>
      <c r="AJ4035" s="116">
        <v>0</v>
      </c>
      <c r="AM4035" s="116" t="s">
        <v>319</v>
      </c>
      <c r="AN4035" s="116">
        <v>-1</v>
      </c>
      <c r="AQ4035" s="116">
        <v>783</v>
      </c>
      <c r="AR4035" s="116" t="s">
        <v>352</v>
      </c>
      <c r="AS4035" s="116" t="s">
        <v>256</v>
      </c>
      <c r="AT4035" s="116" t="s">
        <v>268</v>
      </c>
      <c r="AV4035" s="116">
        <v>90.584620554451902</v>
      </c>
      <c r="AW4035" s="116">
        <v>0.35916984800000001</v>
      </c>
    </row>
    <row r="4036" spans="1:49" x14ac:dyDescent="0.25">
      <c r="A4036" s="127">
        <v>180000</v>
      </c>
      <c r="B4036" s="127">
        <v>720000</v>
      </c>
      <c r="C4036" s="127">
        <v>720000</v>
      </c>
      <c r="D4036" s="116" t="s">
        <v>314</v>
      </c>
      <c r="E4036" s="116" t="s">
        <v>315</v>
      </c>
      <c r="F4036" s="116" t="s">
        <v>316</v>
      </c>
      <c r="G4036" s="116" t="s">
        <v>317</v>
      </c>
      <c r="H4036" s="116">
        <v>0.36</v>
      </c>
      <c r="I4036" s="116">
        <v>0.57999999999999996</v>
      </c>
      <c r="J4036" s="116" t="s">
        <v>323</v>
      </c>
      <c r="K4036" s="116">
        <v>1.9736844889949999E-2</v>
      </c>
      <c r="L4036" s="116">
        <v>3887.5228137940398</v>
      </c>
      <c r="M4036" s="116">
        <v>10.415646656096101</v>
      </c>
      <c r="N4036" s="116">
        <v>1.6288600811557301</v>
      </c>
      <c r="O4036" s="116">
        <v>0.20557200247988999</v>
      </c>
      <c r="P4036" s="116">
        <v>3.2148558769200003E-2</v>
      </c>
      <c r="Q4036" s="116">
        <v>76.727434781994901</v>
      </c>
      <c r="R4036" s="116">
        <v>1310</v>
      </c>
      <c r="S4036" s="116" t="s">
        <v>318</v>
      </c>
      <c r="T4036" s="116">
        <v>1310</v>
      </c>
      <c r="U4036" s="116" t="s">
        <v>324</v>
      </c>
      <c r="V4036" s="116" t="s">
        <v>323</v>
      </c>
      <c r="Z4036" s="116">
        <v>0</v>
      </c>
      <c r="AA4036" s="116">
        <v>1</v>
      </c>
      <c r="AB4036" s="116">
        <v>0.20557200247988999</v>
      </c>
      <c r="AC4036" s="116">
        <v>3.2148558769200003E-2</v>
      </c>
      <c r="AD4036" s="116">
        <v>76.727434781993793</v>
      </c>
      <c r="AF4036" s="116">
        <v>-1</v>
      </c>
      <c r="AG4036" s="116">
        <v>-1</v>
      </c>
      <c r="AH4036" s="116">
        <v>-1</v>
      </c>
      <c r="AI4036" s="116">
        <v>-1</v>
      </c>
      <c r="AJ4036" s="116">
        <v>0</v>
      </c>
      <c r="AM4036" s="116" t="s">
        <v>319</v>
      </c>
      <c r="AN4036" s="116">
        <v>-1</v>
      </c>
      <c r="AQ4036" s="116">
        <v>783</v>
      </c>
      <c r="AR4036" s="116" t="s">
        <v>352</v>
      </c>
      <c r="AS4036" s="116" t="s">
        <v>256</v>
      </c>
      <c r="AT4036" s="116" t="s">
        <v>268</v>
      </c>
      <c r="AV4036" s="116">
        <v>54.546566816001999</v>
      </c>
      <c r="AW4036" s="116">
        <v>6.2228252099999999E-2</v>
      </c>
    </row>
    <row r="4037" spans="1:49" x14ac:dyDescent="0.25">
      <c r="A4037" s="127">
        <v>180000</v>
      </c>
      <c r="B4037" s="127">
        <v>720000</v>
      </c>
      <c r="C4037" s="127">
        <v>720000</v>
      </c>
      <c r="D4037" s="116" t="s">
        <v>314</v>
      </c>
      <c r="E4037" s="116" t="s">
        <v>315</v>
      </c>
      <c r="F4037" s="116" t="s">
        <v>316</v>
      </c>
      <c r="G4037" s="116" t="s">
        <v>317</v>
      </c>
      <c r="H4037" s="116">
        <v>0.36</v>
      </c>
      <c r="I4037" s="116">
        <v>0.57999999999999996</v>
      </c>
      <c r="J4037" s="116" t="s">
        <v>268</v>
      </c>
      <c r="K4037" s="116">
        <v>1.1847296552809999E-2</v>
      </c>
      <c r="L4037" s="116">
        <v>3914.4861384031401</v>
      </c>
      <c r="M4037" s="116">
        <v>12.276155013254799</v>
      </c>
      <c r="N4037" s="116">
        <v>2.4760813070951002</v>
      </c>
      <c r="O4037" s="116">
        <v>0.14543924897032001</v>
      </c>
      <c r="P4037" s="116">
        <v>2.933486953403E-2</v>
      </c>
      <c r="Q4037" s="116">
        <v>46.376078133533802</v>
      </c>
      <c r="R4037" s="116">
        <v>1210</v>
      </c>
      <c r="S4037" s="116" t="s">
        <v>318</v>
      </c>
      <c r="T4037" s="116">
        <v>1210</v>
      </c>
      <c r="U4037" s="116" t="s">
        <v>268</v>
      </c>
      <c r="V4037" s="116" t="s">
        <v>268</v>
      </c>
      <c r="Z4037" s="116">
        <v>0</v>
      </c>
      <c r="AA4037" s="116">
        <v>1</v>
      </c>
      <c r="AB4037" s="116">
        <v>0.14543924897032001</v>
      </c>
      <c r="AC4037" s="116">
        <v>2.933486953403E-2</v>
      </c>
      <c r="AD4037" s="116">
        <v>46.376078133534598</v>
      </c>
      <c r="AF4037" s="116">
        <v>-1</v>
      </c>
      <c r="AG4037" s="116">
        <v>-1</v>
      </c>
      <c r="AH4037" s="116">
        <v>-1</v>
      </c>
      <c r="AI4037" s="116">
        <v>-1</v>
      </c>
      <c r="AJ4037" s="116">
        <v>0</v>
      </c>
      <c r="AM4037" s="116" t="s">
        <v>319</v>
      </c>
      <c r="AN4037" s="116">
        <v>-1</v>
      </c>
      <c r="AQ4037" s="116">
        <v>783</v>
      </c>
      <c r="AR4037" s="116" t="s">
        <v>352</v>
      </c>
      <c r="AS4037" s="116" t="s">
        <v>256</v>
      </c>
      <c r="AT4037" s="116" t="s">
        <v>268</v>
      </c>
      <c r="AV4037" s="116">
        <v>41.646936816879901</v>
      </c>
      <c r="AW4037" s="116">
        <v>3.7612391000000002E-2</v>
      </c>
    </row>
    <row r="4038" spans="1:49" x14ac:dyDescent="0.25">
      <c r="A4038" s="127">
        <v>180000</v>
      </c>
      <c r="B4038" s="127">
        <v>720000</v>
      </c>
      <c r="C4038" s="127">
        <v>720000</v>
      </c>
      <c r="D4038" s="116" t="s">
        <v>314</v>
      </c>
      <c r="E4038" s="116" t="s">
        <v>315</v>
      </c>
      <c r="F4038" s="116" t="s">
        <v>316</v>
      </c>
      <c r="G4038" s="116" t="s">
        <v>317</v>
      </c>
      <c r="H4038" s="116">
        <v>0.36</v>
      </c>
      <c r="I4038" s="116">
        <v>0.57999999999999996</v>
      </c>
      <c r="J4038" s="116" t="s">
        <v>268</v>
      </c>
      <c r="K4038" s="116">
        <v>0.2067317899195</v>
      </c>
      <c r="L4038" s="116">
        <v>3914.4861384031401</v>
      </c>
      <c r="M4038" s="116">
        <v>12.276155013254799</v>
      </c>
      <c r="N4038" s="116">
        <v>2.4760813070951002</v>
      </c>
      <c r="O4038" s="116">
        <v>2.5378714992195199</v>
      </c>
      <c r="P4038" s="116">
        <v>0.51188472060199997</v>
      </c>
      <c r="Q4038" s="116">
        <v>809.24872600718402</v>
      </c>
      <c r="R4038" s="116">
        <v>1310</v>
      </c>
      <c r="S4038" s="116" t="s">
        <v>318</v>
      </c>
      <c r="T4038" s="116">
        <v>1310</v>
      </c>
      <c r="U4038" s="116" t="s">
        <v>268</v>
      </c>
      <c r="V4038" s="116" t="s">
        <v>268</v>
      </c>
      <c r="Z4038" s="116">
        <v>0</v>
      </c>
      <c r="AA4038" s="116">
        <v>1</v>
      </c>
      <c r="AB4038" s="116">
        <v>2.5378714992195199</v>
      </c>
      <c r="AC4038" s="116">
        <v>0.51188472060199997</v>
      </c>
      <c r="AD4038" s="116">
        <v>809.24872600718402</v>
      </c>
      <c r="AF4038" s="116">
        <v>-1</v>
      </c>
      <c r="AG4038" s="116">
        <v>-1</v>
      </c>
      <c r="AH4038" s="116">
        <v>-1</v>
      </c>
      <c r="AI4038" s="116">
        <v>-1</v>
      </c>
      <c r="AJ4038" s="116">
        <v>0</v>
      </c>
      <c r="AM4038" s="116" t="s">
        <v>319</v>
      </c>
      <c r="AN4038" s="116">
        <v>-1</v>
      </c>
      <c r="AQ4038" s="116">
        <v>783</v>
      </c>
      <c r="AR4038" s="116" t="s">
        <v>352</v>
      </c>
      <c r="AS4038" s="116" t="s">
        <v>256</v>
      </c>
      <c r="AT4038" s="116" t="s">
        <v>268</v>
      </c>
      <c r="AV4038" s="116">
        <v>130.06710585129801</v>
      </c>
      <c r="AW4038" s="116">
        <v>0.6563250008</v>
      </c>
    </row>
    <row r="4039" spans="1:49" x14ac:dyDescent="0.25">
      <c r="A4039" s="127">
        <v>180000</v>
      </c>
      <c r="B4039" s="127">
        <v>720000</v>
      </c>
      <c r="C4039" s="127">
        <v>720000</v>
      </c>
      <c r="D4039" s="116" t="s">
        <v>314</v>
      </c>
      <c r="E4039" s="116" t="s">
        <v>315</v>
      </c>
      <c r="F4039" s="116" t="s">
        <v>316</v>
      </c>
      <c r="G4039" s="116" t="s">
        <v>317</v>
      </c>
      <c r="H4039" s="116">
        <v>0.36</v>
      </c>
      <c r="I4039" s="116">
        <v>0.57999999999999996</v>
      </c>
      <c r="J4039" s="116" t="s">
        <v>268</v>
      </c>
      <c r="K4039" s="116">
        <v>0.27504529118496002</v>
      </c>
      <c r="L4039" s="116">
        <v>3914.4861384031401</v>
      </c>
      <c r="M4039" s="116">
        <v>12.276155013254799</v>
      </c>
      <c r="N4039" s="116">
        <v>2.4760813070951002</v>
      </c>
      <c r="O4039" s="116">
        <v>3.3764986302525002</v>
      </c>
      <c r="P4039" s="116">
        <v>0.68103450410763</v>
      </c>
      <c r="Q4039" s="116">
        <v>1076.66097977661</v>
      </c>
      <c r="R4039" s="116">
        <v>1310</v>
      </c>
      <c r="S4039" s="116" t="s">
        <v>318</v>
      </c>
      <c r="T4039" s="116">
        <v>1310</v>
      </c>
      <c r="U4039" s="116" t="s">
        <v>268</v>
      </c>
      <c r="V4039" s="116" t="s">
        <v>268</v>
      </c>
      <c r="Z4039" s="116">
        <v>0</v>
      </c>
      <c r="AA4039" s="116">
        <v>1</v>
      </c>
      <c r="AB4039" s="116">
        <v>3.3764986302525002</v>
      </c>
      <c r="AC4039" s="116">
        <v>0.68103450410763</v>
      </c>
      <c r="AD4039" s="116">
        <v>1076.66097977661</v>
      </c>
      <c r="AF4039" s="116">
        <v>-1</v>
      </c>
      <c r="AG4039" s="116">
        <v>-1</v>
      </c>
      <c r="AH4039" s="116">
        <v>-1</v>
      </c>
      <c r="AI4039" s="116">
        <v>-1</v>
      </c>
      <c r="AJ4039" s="116">
        <v>0</v>
      </c>
      <c r="AM4039" s="116" t="s">
        <v>319</v>
      </c>
      <c r="AN4039" s="116">
        <v>-1</v>
      </c>
      <c r="AQ4039" s="116">
        <v>783</v>
      </c>
      <c r="AR4039" s="116" t="s">
        <v>352</v>
      </c>
      <c r="AS4039" s="116" t="s">
        <v>256</v>
      </c>
      <c r="AT4039" s="116" t="s">
        <v>268</v>
      </c>
      <c r="AV4039" s="116">
        <v>133.550905603567</v>
      </c>
      <c r="AW4039" s="116">
        <v>0.87320436320000006</v>
      </c>
    </row>
    <row r="4040" spans="1:49" x14ac:dyDescent="0.25">
      <c r="A4040" s="127">
        <v>180000</v>
      </c>
      <c r="B4040" s="127">
        <v>720000</v>
      </c>
      <c r="C4040" s="127">
        <v>720000</v>
      </c>
      <c r="D4040" s="116" t="s">
        <v>314</v>
      </c>
      <c r="E4040" s="116" t="s">
        <v>315</v>
      </c>
      <c r="F4040" s="116" t="s">
        <v>316</v>
      </c>
      <c r="G4040" s="116" t="s">
        <v>317</v>
      </c>
      <c r="H4040" s="116">
        <v>0.36</v>
      </c>
      <c r="I4040" s="116">
        <v>0.57999999999999996</v>
      </c>
      <c r="J4040" s="116" t="s">
        <v>268</v>
      </c>
      <c r="K4040" s="116">
        <v>0.12413907605665001</v>
      </c>
      <c r="L4040" s="116">
        <v>3914.4861384031401</v>
      </c>
      <c r="M4040" s="116">
        <v>12.276155013254799</v>
      </c>
      <c r="N4040" s="116">
        <v>2.4760813070951002</v>
      </c>
      <c r="O4040" s="116">
        <v>1.52395054087369</v>
      </c>
      <c r="P4040" s="116">
        <v>0.30737844570393003</v>
      </c>
      <c r="Q4040" s="116">
        <v>485.94069245793702</v>
      </c>
      <c r="R4040" s="116">
        <v>1310</v>
      </c>
      <c r="S4040" s="116" t="s">
        <v>318</v>
      </c>
      <c r="T4040" s="116">
        <v>1310</v>
      </c>
      <c r="U4040" s="116" t="s">
        <v>268</v>
      </c>
      <c r="V4040" s="116" t="s">
        <v>268</v>
      </c>
      <c r="Z4040" s="116">
        <v>0</v>
      </c>
      <c r="AA4040" s="116">
        <v>1</v>
      </c>
      <c r="AB4040" s="116">
        <v>1.52395054087369</v>
      </c>
      <c r="AC4040" s="116">
        <v>0.30737844570393003</v>
      </c>
      <c r="AD4040" s="116">
        <v>485.94069245793702</v>
      </c>
      <c r="AF4040" s="116">
        <v>-1</v>
      </c>
      <c r="AG4040" s="116">
        <v>-1</v>
      </c>
      <c r="AH4040" s="116">
        <v>-1</v>
      </c>
      <c r="AI4040" s="116">
        <v>-1</v>
      </c>
      <c r="AJ4040" s="116">
        <v>0</v>
      </c>
      <c r="AM4040" s="116" t="s">
        <v>319</v>
      </c>
      <c r="AN4040" s="116">
        <v>-1</v>
      </c>
      <c r="AQ4040" s="116">
        <v>783</v>
      </c>
      <c r="AR4040" s="116" t="s">
        <v>352</v>
      </c>
      <c r="AS4040" s="116" t="s">
        <v>256</v>
      </c>
      <c r="AT4040" s="116" t="s">
        <v>268</v>
      </c>
      <c r="AV4040" s="116">
        <v>96.098966780803295</v>
      </c>
      <c r="AW4040" s="116">
        <v>0.39411248370000002</v>
      </c>
    </row>
    <row r="4041" spans="1:49" x14ac:dyDescent="0.25">
      <c r="A4041" s="127">
        <v>180000</v>
      </c>
      <c r="B4041" s="127">
        <v>720000</v>
      </c>
      <c r="C4041" s="127">
        <v>720000</v>
      </c>
      <c r="D4041" s="116" t="s">
        <v>314</v>
      </c>
      <c r="E4041" s="116" t="s">
        <v>315</v>
      </c>
      <c r="F4041" s="116" t="s">
        <v>316</v>
      </c>
      <c r="G4041" s="116" t="s">
        <v>317</v>
      </c>
      <c r="H4041" s="116">
        <v>0.36</v>
      </c>
      <c r="I4041" s="116">
        <v>0.57999999999999996</v>
      </c>
      <c r="J4041" s="116" t="s">
        <v>330</v>
      </c>
      <c r="K4041" s="116">
        <v>0.617763453829</v>
      </c>
      <c r="L4041" s="116">
        <v>2559.9152560929601</v>
      </c>
      <c r="M4041" s="116">
        <v>5.1512999164657902</v>
      </c>
      <c r="N4041" s="116">
        <v>0.57026379928932003</v>
      </c>
      <c r="O4041" s="116">
        <v>3.18228482810499</v>
      </c>
      <c r="P4041" s="116">
        <v>0.35228813424262001</v>
      </c>
      <c r="Q4041" s="116">
        <v>1581.42209011355</v>
      </c>
      <c r="R4041" s="116">
        <v>4200</v>
      </c>
      <c r="S4041" s="116" t="s">
        <v>355</v>
      </c>
      <c r="T4041" s="116">
        <v>4200</v>
      </c>
      <c r="U4041" s="116" t="s">
        <v>268</v>
      </c>
      <c r="V4041" s="116" t="s">
        <v>268</v>
      </c>
      <c r="Y4041" s="116" t="s">
        <v>330</v>
      </c>
      <c r="Z4041" s="116">
        <v>0</v>
      </c>
      <c r="AA4041" s="116">
        <v>1</v>
      </c>
      <c r="AB4041" s="116">
        <v>3.18228482810499</v>
      </c>
      <c r="AC4041" s="116">
        <v>0.35228813424262001</v>
      </c>
      <c r="AD4041" s="116">
        <v>1581.42209011355</v>
      </c>
      <c r="AF4041" s="116">
        <v>-1</v>
      </c>
      <c r="AG4041" s="116">
        <v>-1</v>
      </c>
      <c r="AH4041" s="116">
        <v>-1</v>
      </c>
      <c r="AI4041" s="116">
        <v>-1</v>
      </c>
      <c r="AJ4041" s="116">
        <v>0</v>
      </c>
      <c r="AM4041" s="116" t="s">
        <v>319</v>
      </c>
      <c r="AN4041" s="116">
        <v>-1</v>
      </c>
      <c r="AQ4041" s="116">
        <v>783</v>
      </c>
      <c r="AR4041" s="116" t="s">
        <v>352</v>
      </c>
      <c r="AS4041" s="116" t="s">
        <v>256</v>
      </c>
      <c r="AT4041" s="116" t="s">
        <v>268</v>
      </c>
      <c r="AV4041" s="116">
        <v>200.000000026077</v>
      </c>
      <c r="AW4041" s="116">
        <v>1.2825807706000001</v>
      </c>
    </row>
    <row r="4042" spans="1:49" x14ac:dyDescent="0.25">
      <c r="A4042" s="127">
        <v>180000</v>
      </c>
      <c r="B4042" s="127">
        <v>720000</v>
      </c>
      <c r="C4042" s="127">
        <v>720000</v>
      </c>
      <c r="D4042" s="116" t="s">
        <v>314</v>
      </c>
      <c r="E4042" s="116" t="s">
        <v>315</v>
      </c>
      <c r="F4042" s="116" t="s">
        <v>316</v>
      </c>
      <c r="G4042" s="116" t="s">
        <v>317</v>
      </c>
      <c r="H4042" s="116">
        <v>0.36</v>
      </c>
      <c r="I4042" s="116">
        <v>0.57999999999999996</v>
      </c>
      <c r="J4042" s="116" t="s">
        <v>330</v>
      </c>
      <c r="K4042" s="116">
        <v>3.8022019253099999E-3</v>
      </c>
      <c r="L4042" s="116">
        <v>3447.45113713303</v>
      </c>
      <c r="M4042" s="116">
        <v>8.4575824572713199</v>
      </c>
      <c r="N4042" s="116">
        <v>1.2588185854832099</v>
      </c>
      <c r="O4042" s="116">
        <v>3.2157436302570001E-2</v>
      </c>
      <c r="P4042" s="116">
        <v>4.7862824493500001E-3</v>
      </c>
      <c r="Q4042" s="116">
        <v>13.107905351046901</v>
      </c>
      <c r="R4042" s="116">
        <v>4110</v>
      </c>
      <c r="S4042" s="116" t="s">
        <v>331</v>
      </c>
      <c r="T4042" s="116">
        <v>4110</v>
      </c>
      <c r="U4042" s="116" t="s">
        <v>268</v>
      </c>
      <c r="V4042" s="116" t="s">
        <v>268</v>
      </c>
      <c r="Y4042" s="116" t="s">
        <v>330</v>
      </c>
      <c r="Z4042" s="116">
        <v>0</v>
      </c>
      <c r="AA4042" s="116">
        <v>1</v>
      </c>
      <c r="AB4042" s="116">
        <v>3.2157436302570001E-2</v>
      </c>
      <c r="AC4042" s="116">
        <v>4.7862824493500001E-3</v>
      </c>
      <c r="AD4042" s="116">
        <v>621.30236448336098</v>
      </c>
      <c r="AF4042" s="116">
        <v>-1</v>
      </c>
      <c r="AG4042" s="116">
        <v>-1</v>
      </c>
      <c r="AH4042" s="116">
        <v>-1</v>
      </c>
      <c r="AI4042" s="116">
        <v>-1</v>
      </c>
      <c r="AJ4042" s="116">
        <v>0</v>
      </c>
      <c r="AM4042" s="116" t="s">
        <v>319</v>
      </c>
      <c r="AN4042" s="116">
        <v>-1</v>
      </c>
      <c r="AQ4042" s="116">
        <v>783</v>
      </c>
      <c r="AR4042" s="116" t="s">
        <v>352</v>
      </c>
      <c r="AS4042" s="116" t="s">
        <v>256</v>
      </c>
      <c r="AT4042" s="116" t="s">
        <v>268</v>
      </c>
      <c r="AV4042" s="116">
        <v>100.64268571543001</v>
      </c>
      <c r="AW4042" s="116">
        <v>0.50389486169999997</v>
      </c>
    </row>
    <row r="4043" spans="1:49" x14ac:dyDescent="0.25">
      <c r="A4043" s="127">
        <v>180000</v>
      </c>
      <c r="B4043" s="127">
        <v>720000</v>
      </c>
      <c r="C4043" s="127">
        <v>720000</v>
      </c>
      <c r="D4043" s="116" t="s">
        <v>314</v>
      </c>
      <c r="E4043" s="116" t="s">
        <v>315</v>
      </c>
      <c r="F4043" s="116" t="s">
        <v>316</v>
      </c>
      <c r="G4043" s="116" t="s">
        <v>317</v>
      </c>
      <c r="H4043" s="116">
        <v>0.36</v>
      </c>
      <c r="I4043" s="116">
        <v>0.57999999999999996</v>
      </c>
      <c r="J4043" s="116" t="s">
        <v>268</v>
      </c>
      <c r="K4043" s="116">
        <v>0.12620101554086</v>
      </c>
      <c r="L4043" s="116">
        <v>3447.45113713303</v>
      </c>
      <c r="M4043" s="116">
        <v>8.4575824572713199</v>
      </c>
      <c r="N4043" s="116">
        <v>1.2588185854832099</v>
      </c>
      <c r="O4043" s="116">
        <v>1.06735549512826</v>
      </c>
      <c r="P4043" s="116">
        <v>0.1588641838697</v>
      </c>
      <c r="Q4043" s="116">
        <v>435.07183453370499</v>
      </c>
      <c r="R4043" s="116">
        <v>1310</v>
      </c>
      <c r="S4043" s="116" t="s">
        <v>318</v>
      </c>
      <c r="T4043" s="116">
        <v>1310</v>
      </c>
      <c r="U4043" s="116" t="s">
        <v>268</v>
      </c>
      <c r="V4043" s="116" t="s">
        <v>268</v>
      </c>
      <c r="Z4043" s="116">
        <v>0</v>
      </c>
      <c r="AA4043" s="116">
        <v>1</v>
      </c>
      <c r="AB4043" s="116">
        <v>1.06735549512826</v>
      </c>
      <c r="AC4043" s="116">
        <v>0.1588641838697</v>
      </c>
      <c r="AD4043" s="116">
        <v>435.07183453370499</v>
      </c>
      <c r="AF4043" s="116">
        <v>-1</v>
      </c>
      <c r="AG4043" s="116">
        <v>-1</v>
      </c>
      <c r="AH4043" s="116">
        <v>-1</v>
      </c>
      <c r="AI4043" s="116">
        <v>-1</v>
      </c>
      <c r="AJ4043" s="116">
        <v>0</v>
      </c>
      <c r="AM4043" s="116" t="s">
        <v>319</v>
      </c>
      <c r="AN4043" s="116">
        <v>-1</v>
      </c>
      <c r="AQ4043" s="116">
        <v>783</v>
      </c>
      <c r="AR4043" s="116" t="s">
        <v>352</v>
      </c>
      <c r="AS4043" s="116" t="s">
        <v>256</v>
      </c>
      <c r="AT4043" s="116" t="s">
        <v>268</v>
      </c>
      <c r="AV4043" s="116">
        <v>99.160912328450195</v>
      </c>
      <c r="AW4043" s="116">
        <v>0.35285631350000002</v>
      </c>
    </row>
    <row r="4044" spans="1:49" x14ac:dyDescent="0.25">
      <c r="A4044" s="127">
        <v>180000</v>
      </c>
      <c r="B4044" s="127">
        <v>720000</v>
      </c>
      <c r="C4044" s="127">
        <v>720000</v>
      </c>
      <c r="D4044" s="116" t="s">
        <v>314</v>
      </c>
      <c r="E4044" s="116" t="s">
        <v>315</v>
      </c>
      <c r="F4044" s="116" t="s">
        <v>316</v>
      </c>
      <c r="G4044" s="116" t="s">
        <v>317</v>
      </c>
      <c r="H4044" s="116">
        <v>0.36</v>
      </c>
      <c r="I4044" s="116">
        <v>0.57999999999999996</v>
      </c>
      <c r="J4044" s="116" t="s">
        <v>268</v>
      </c>
      <c r="K4044" s="116">
        <v>0.21871556966733</v>
      </c>
      <c r="L4044" s="116">
        <v>3447.45113713303</v>
      </c>
      <c r="M4044" s="116">
        <v>8.4575824572713199</v>
      </c>
      <c r="N4044" s="116">
        <v>1.2588185854832099</v>
      </c>
      <c r="O4044" s="116">
        <v>1.8498049651505399</v>
      </c>
      <c r="P4044" s="116">
        <v>0.27532322403178999</v>
      </c>
      <c r="Q4044" s="116">
        <v>754.01123935835005</v>
      </c>
      <c r="R4044" s="116">
        <v>1740</v>
      </c>
      <c r="S4044" s="116" t="s">
        <v>357</v>
      </c>
      <c r="T4044" s="116">
        <v>1740</v>
      </c>
      <c r="U4044" s="116" t="s">
        <v>268</v>
      </c>
      <c r="V4044" s="116" t="s">
        <v>268</v>
      </c>
      <c r="Z4044" s="116">
        <v>0</v>
      </c>
      <c r="AA4044" s="116">
        <v>1</v>
      </c>
      <c r="AB4044" s="116">
        <v>1.8498049651505399</v>
      </c>
      <c r="AC4044" s="116">
        <v>0.27532322403178999</v>
      </c>
      <c r="AD4044" s="116">
        <v>754.01123935835005</v>
      </c>
      <c r="AF4044" s="116">
        <v>-1</v>
      </c>
      <c r="AG4044" s="116">
        <v>-1</v>
      </c>
      <c r="AH4044" s="116">
        <v>-1</v>
      </c>
      <c r="AI4044" s="116">
        <v>-1</v>
      </c>
      <c r="AJ4044" s="116">
        <v>0</v>
      </c>
      <c r="AM4044" s="116" t="s">
        <v>319</v>
      </c>
      <c r="AN4044" s="116">
        <v>-1</v>
      </c>
      <c r="AQ4044" s="116">
        <v>783</v>
      </c>
      <c r="AR4044" s="116" t="s">
        <v>352</v>
      </c>
      <c r="AS4044" s="116" t="s">
        <v>256</v>
      </c>
      <c r="AT4044" s="116" t="s">
        <v>268</v>
      </c>
      <c r="AV4044" s="116">
        <v>120.847364737419</v>
      </c>
      <c r="AW4044" s="116">
        <v>0.61152574159999995</v>
      </c>
    </row>
    <row r="4045" spans="1:49" x14ac:dyDescent="0.25">
      <c r="A4045" s="127">
        <v>180000</v>
      </c>
      <c r="B4045" s="127">
        <v>720000</v>
      </c>
      <c r="C4045" s="127">
        <v>720000</v>
      </c>
      <c r="D4045" s="116" t="s">
        <v>314</v>
      </c>
      <c r="E4045" s="116" t="s">
        <v>315</v>
      </c>
      <c r="F4045" s="116" t="s">
        <v>316</v>
      </c>
      <c r="G4045" s="116" t="s">
        <v>317</v>
      </c>
      <c r="H4045" s="116">
        <v>0.36</v>
      </c>
      <c r="I4045" s="116">
        <v>0.57999999999999996</v>
      </c>
      <c r="J4045" s="116" t="s">
        <v>268</v>
      </c>
      <c r="K4045" s="116">
        <v>9.2626130421760003E-2</v>
      </c>
      <c r="L4045" s="116">
        <v>3447.45113713303</v>
      </c>
      <c r="M4045" s="116">
        <v>8.4575824572713199</v>
      </c>
      <c r="N4045" s="116">
        <v>1.2588185854832099</v>
      </c>
      <c r="O4045" s="116">
        <v>0.78339313574002001</v>
      </c>
      <c r="P4045" s="116">
        <v>0.1165994944763</v>
      </c>
      <c r="Q4045" s="116">
        <v>319.324058650739</v>
      </c>
      <c r="R4045" s="116">
        <v>1310</v>
      </c>
      <c r="S4045" s="116" t="s">
        <v>318</v>
      </c>
      <c r="T4045" s="116">
        <v>1310</v>
      </c>
      <c r="U4045" s="116" t="s">
        <v>268</v>
      </c>
      <c r="V4045" s="116" t="s">
        <v>268</v>
      </c>
      <c r="Z4045" s="116">
        <v>0</v>
      </c>
      <c r="AA4045" s="116">
        <v>1</v>
      </c>
      <c r="AB4045" s="116">
        <v>0.78339313574002001</v>
      </c>
      <c r="AC4045" s="116">
        <v>0.1165994944763</v>
      </c>
      <c r="AD4045" s="116">
        <v>319.32405865074003</v>
      </c>
      <c r="AF4045" s="116">
        <v>-1</v>
      </c>
      <c r="AG4045" s="116">
        <v>-1</v>
      </c>
      <c r="AH4045" s="116">
        <v>-1</v>
      </c>
      <c r="AI4045" s="116">
        <v>-1</v>
      </c>
      <c r="AJ4045" s="116">
        <v>0</v>
      </c>
      <c r="AM4045" s="116" t="s">
        <v>319</v>
      </c>
      <c r="AN4045" s="116">
        <v>-1</v>
      </c>
      <c r="AQ4045" s="116">
        <v>783</v>
      </c>
      <c r="AR4045" s="116" t="s">
        <v>352</v>
      </c>
      <c r="AS4045" s="116" t="s">
        <v>256</v>
      </c>
      <c r="AT4045" s="116" t="s">
        <v>268</v>
      </c>
      <c r="AV4045" s="116">
        <v>92.682756830362806</v>
      </c>
      <c r="AW4045" s="116">
        <v>0.25898139390000002</v>
      </c>
    </row>
    <row r="4046" spans="1:49" x14ac:dyDescent="0.25">
      <c r="A4046" s="127">
        <v>180000</v>
      </c>
      <c r="B4046" s="127">
        <v>720000</v>
      </c>
      <c r="C4046" s="127">
        <v>720000</v>
      </c>
      <c r="D4046" s="116" t="s">
        <v>314</v>
      </c>
      <c r="E4046" s="116" t="s">
        <v>315</v>
      </c>
      <c r="F4046" s="116" t="s">
        <v>316</v>
      </c>
      <c r="G4046" s="116" t="s">
        <v>317</v>
      </c>
      <c r="H4046" s="116">
        <v>0.36</v>
      </c>
      <c r="I4046" s="116">
        <v>0.57999999999999996</v>
      </c>
      <c r="J4046" s="116" t="s">
        <v>330</v>
      </c>
      <c r="K4046" s="116">
        <v>0.27566020772362998</v>
      </c>
      <c r="L4046" s="116">
        <v>3232.0536289148599</v>
      </c>
      <c r="M4046" s="116">
        <v>8.4957152582040898</v>
      </c>
      <c r="N4046" s="116">
        <v>1.30027432556056</v>
      </c>
      <c r="O4046" s="116">
        <v>2.3419306328373799</v>
      </c>
      <c r="P4046" s="116">
        <v>0.35843389068172998</v>
      </c>
      <c r="Q4046" s="116">
        <v>890.94857472059596</v>
      </c>
      <c r="R4046" s="116">
        <v>4110</v>
      </c>
      <c r="S4046" s="116" t="s">
        <v>331</v>
      </c>
      <c r="T4046" s="116">
        <v>4110</v>
      </c>
      <c r="U4046" s="116" t="s">
        <v>268</v>
      </c>
      <c r="V4046" s="116" t="s">
        <v>268</v>
      </c>
      <c r="Y4046" s="116" t="s">
        <v>330</v>
      </c>
      <c r="Z4046" s="116">
        <v>0</v>
      </c>
      <c r="AA4046" s="116">
        <v>1</v>
      </c>
      <c r="AB4046" s="116">
        <v>2.3419306328373799</v>
      </c>
      <c r="AC4046" s="116">
        <v>0.35843389068172998</v>
      </c>
      <c r="AD4046" s="116">
        <v>890.94857472059596</v>
      </c>
      <c r="AF4046" s="116">
        <v>-1</v>
      </c>
      <c r="AG4046" s="116">
        <v>-1</v>
      </c>
      <c r="AH4046" s="116">
        <v>-1</v>
      </c>
      <c r="AI4046" s="116">
        <v>-1</v>
      </c>
      <c r="AJ4046" s="116">
        <v>0</v>
      </c>
      <c r="AM4046" s="116" t="s">
        <v>319</v>
      </c>
      <c r="AN4046" s="116">
        <v>-1</v>
      </c>
      <c r="AQ4046" s="116">
        <v>783</v>
      </c>
      <c r="AR4046" s="116" t="s">
        <v>352</v>
      </c>
      <c r="AS4046" s="116" t="s">
        <v>256</v>
      </c>
      <c r="AT4046" s="116" t="s">
        <v>268</v>
      </c>
      <c r="AV4046" s="116">
        <v>134.418277086399</v>
      </c>
      <c r="AW4046" s="116">
        <v>0.72258602979999997</v>
      </c>
    </row>
    <row r="4047" spans="1:49" x14ac:dyDescent="0.25">
      <c r="A4047" s="127">
        <v>180000</v>
      </c>
      <c r="B4047" s="127">
        <v>720000</v>
      </c>
      <c r="C4047" s="127">
        <v>720000</v>
      </c>
      <c r="D4047" s="116" t="s">
        <v>314</v>
      </c>
      <c r="E4047" s="116" t="s">
        <v>315</v>
      </c>
      <c r="F4047" s="116" t="s">
        <v>316</v>
      </c>
      <c r="G4047" s="116" t="s">
        <v>317</v>
      </c>
      <c r="H4047" s="116">
        <v>0.36</v>
      </c>
      <c r="I4047" s="116">
        <v>0.57999999999999996</v>
      </c>
      <c r="J4047" s="116" t="s">
        <v>268</v>
      </c>
      <c r="K4047" s="116">
        <v>4.7714488387920001E-2</v>
      </c>
      <c r="L4047" s="116">
        <v>3232.0536289148599</v>
      </c>
      <c r="M4047" s="116">
        <v>8.4957152582040898</v>
      </c>
      <c r="N4047" s="116">
        <v>1.30027432556056</v>
      </c>
      <c r="O4047" s="116">
        <v>0.40536870703470002</v>
      </c>
      <c r="P4047" s="116">
        <v>6.2041924208069997E-2</v>
      </c>
      <c r="Q4047" s="116">
        <v>154.21578534601201</v>
      </c>
      <c r="R4047" s="116">
        <v>1210</v>
      </c>
      <c r="S4047" s="116" t="s">
        <v>318</v>
      </c>
      <c r="T4047" s="116">
        <v>1210</v>
      </c>
      <c r="U4047" s="116" t="s">
        <v>268</v>
      </c>
      <c r="V4047" s="116" t="s">
        <v>268</v>
      </c>
      <c r="Z4047" s="116">
        <v>0</v>
      </c>
      <c r="AA4047" s="116">
        <v>1</v>
      </c>
      <c r="AB4047" s="116">
        <v>0.40536870703470002</v>
      </c>
      <c r="AC4047" s="116">
        <v>6.2041924208069997E-2</v>
      </c>
      <c r="AD4047" s="116">
        <v>154.21578534601201</v>
      </c>
      <c r="AF4047" s="116">
        <v>-1</v>
      </c>
      <c r="AG4047" s="116">
        <v>-1</v>
      </c>
      <c r="AH4047" s="116">
        <v>-1</v>
      </c>
      <c r="AI4047" s="116">
        <v>-1</v>
      </c>
      <c r="AJ4047" s="116">
        <v>0</v>
      </c>
      <c r="AM4047" s="116" t="s">
        <v>319</v>
      </c>
      <c r="AN4047" s="116">
        <v>-1</v>
      </c>
      <c r="AQ4047" s="116">
        <v>783</v>
      </c>
      <c r="AR4047" s="116" t="s">
        <v>352</v>
      </c>
      <c r="AS4047" s="116" t="s">
        <v>256</v>
      </c>
      <c r="AT4047" s="116" t="s">
        <v>268</v>
      </c>
      <c r="AV4047" s="116">
        <v>95.2345977342666</v>
      </c>
      <c r="AW4047" s="116">
        <v>0.12507362960000001</v>
      </c>
    </row>
    <row r="4048" spans="1:49" x14ac:dyDescent="0.25">
      <c r="A4048" s="127">
        <v>180000</v>
      </c>
      <c r="B4048" s="127">
        <v>720000</v>
      </c>
      <c r="C4048" s="127">
        <v>720000</v>
      </c>
      <c r="D4048" s="116" t="s">
        <v>314</v>
      </c>
      <c r="E4048" s="116" t="s">
        <v>315</v>
      </c>
      <c r="F4048" s="116" t="s">
        <v>316</v>
      </c>
      <c r="G4048" s="116" t="s">
        <v>317</v>
      </c>
      <c r="H4048" s="116">
        <v>0.36</v>
      </c>
      <c r="I4048" s="116">
        <v>0.57999999999999996</v>
      </c>
      <c r="J4048" s="116" t="s">
        <v>268</v>
      </c>
      <c r="K4048" s="116">
        <v>0.17438503839373001</v>
      </c>
      <c r="L4048" s="116">
        <v>3232.0536289148599</v>
      </c>
      <c r="M4048" s="116">
        <v>8.4957152582040898</v>
      </c>
      <c r="N4048" s="116">
        <v>1.30027432556056</v>
      </c>
      <c r="O4048" s="116">
        <v>1.4815256314841101</v>
      </c>
      <c r="P4048" s="116">
        <v>0.22674838818526</v>
      </c>
      <c r="Q4048" s="116">
        <v>563.62179616891206</v>
      </c>
      <c r="R4048" s="116">
        <v>1330</v>
      </c>
      <c r="S4048" s="116" t="s">
        <v>346</v>
      </c>
      <c r="T4048" s="116">
        <v>1330</v>
      </c>
      <c r="U4048" s="116" t="s">
        <v>268</v>
      </c>
      <c r="V4048" s="116" t="s">
        <v>268</v>
      </c>
      <c r="Z4048" s="116">
        <v>0</v>
      </c>
      <c r="AA4048" s="116">
        <v>1</v>
      </c>
      <c r="AB4048" s="116">
        <v>1.4815256314841101</v>
      </c>
      <c r="AC4048" s="116">
        <v>0.22674838818526</v>
      </c>
      <c r="AD4048" s="116">
        <v>563.62179616891206</v>
      </c>
      <c r="AF4048" s="116">
        <v>-1</v>
      </c>
      <c r="AG4048" s="116">
        <v>-1</v>
      </c>
      <c r="AH4048" s="116">
        <v>-1</v>
      </c>
      <c r="AI4048" s="116">
        <v>-1</v>
      </c>
      <c r="AJ4048" s="116">
        <v>0</v>
      </c>
      <c r="AM4048" s="116" t="s">
        <v>319</v>
      </c>
      <c r="AN4048" s="116">
        <v>-1</v>
      </c>
      <c r="AQ4048" s="116">
        <v>783</v>
      </c>
      <c r="AR4048" s="116" t="s">
        <v>352</v>
      </c>
      <c r="AS4048" s="116" t="s">
        <v>256</v>
      </c>
      <c r="AT4048" s="116" t="s">
        <v>268</v>
      </c>
      <c r="AV4048" s="116">
        <v>140.40962040354799</v>
      </c>
      <c r="AW4048" s="116">
        <v>0.45711418990000002</v>
      </c>
    </row>
    <row r="4049" spans="1:49" x14ac:dyDescent="0.25">
      <c r="A4049" s="127">
        <v>180000</v>
      </c>
      <c r="B4049" s="127">
        <v>720000</v>
      </c>
      <c r="C4049" s="127">
        <v>720000</v>
      </c>
      <c r="D4049" s="116" t="s">
        <v>314</v>
      </c>
      <c r="E4049" s="116" t="s">
        <v>315</v>
      </c>
      <c r="F4049" s="116" t="s">
        <v>316</v>
      </c>
      <c r="G4049" s="116" t="s">
        <v>317</v>
      </c>
      <c r="H4049" s="116">
        <v>0.36</v>
      </c>
      <c r="I4049" s="116">
        <v>0.57999999999999996</v>
      </c>
      <c r="J4049" s="116" t="s">
        <v>268</v>
      </c>
      <c r="K4049" s="116">
        <v>6.9173561267679998E-2</v>
      </c>
      <c r="L4049" s="116">
        <v>3232.0536289148599</v>
      </c>
      <c r="M4049" s="116">
        <v>8.4957152582040898</v>
      </c>
      <c r="N4049" s="116">
        <v>1.30027432556056</v>
      </c>
      <c r="O4049" s="116">
        <v>0.58767887992616996</v>
      </c>
      <c r="P4049" s="116">
        <v>8.9944605723949994E-2</v>
      </c>
      <c r="Q4049" s="116">
        <v>223.57265972017899</v>
      </c>
      <c r="R4049" s="116">
        <v>1310</v>
      </c>
      <c r="S4049" s="116" t="s">
        <v>318</v>
      </c>
      <c r="T4049" s="116">
        <v>1310</v>
      </c>
      <c r="U4049" s="116" t="s">
        <v>268</v>
      </c>
      <c r="V4049" s="116" t="s">
        <v>268</v>
      </c>
      <c r="Z4049" s="116">
        <v>0</v>
      </c>
      <c r="AA4049" s="116">
        <v>1</v>
      </c>
      <c r="AB4049" s="116">
        <v>0.58767887992616996</v>
      </c>
      <c r="AC4049" s="116">
        <v>8.9944605723949994E-2</v>
      </c>
      <c r="AD4049" s="116">
        <v>223.57265972018001</v>
      </c>
      <c r="AF4049" s="116">
        <v>-1</v>
      </c>
      <c r="AG4049" s="116">
        <v>-1</v>
      </c>
      <c r="AH4049" s="116">
        <v>-1</v>
      </c>
      <c r="AI4049" s="116">
        <v>-1</v>
      </c>
      <c r="AJ4049" s="116">
        <v>0</v>
      </c>
      <c r="AM4049" s="116" t="s">
        <v>319</v>
      </c>
      <c r="AN4049" s="116">
        <v>-1</v>
      </c>
      <c r="AQ4049" s="116">
        <v>783</v>
      </c>
      <c r="AR4049" s="116" t="s">
        <v>352</v>
      </c>
      <c r="AS4049" s="116" t="s">
        <v>256</v>
      </c>
      <c r="AT4049" s="116" t="s">
        <v>268</v>
      </c>
      <c r="AV4049" s="116">
        <v>72.083874317788499</v>
      </c>
      <c r="AW4049" s="116">
        <v>0.181324136</v>
      </c>
    </row>
    <row r="4050" spans="1:49" x14ac:dyDescent="0.25">
      <c r="A4050" s="127">
        <v>180000</v>
      </c>
      <c r="B4050" s="127">
        <v>720000</v>
      </c>
      <c r="C4050" s="127">
        <v>720000</v>
      </c>
      <c r="D4050" s="116" t="s">
        <v>314</v>
      </c>
      <c r="E4050" s="116" t="s">
        <v>315</v>
      </c>
      <c r="F4050" s="116" t="s">
        <v>316</v>
      </c>
      <c r="G4050" s="116" t="s">
        <v>317</v>
      </c>
      <c r="H4050" s="116">
        <v>0.36</v>
      </c>
      <c r="I4050" s="116">
        <v>0.57999999999999996</v>
      </c>
      <c r="J4050" s="116" t="s">
        <v>268</v>
      </c>
      <c r="K4050" s="116">
        <v>5.0449715943540002E-2</v>
      </c>
      <c r="L4050" s="116">
        <v>3232.0536289148599</v>
      </c>
      <c r="M4050" s="116">
        <v>8.4957152582040898</v>
      </c>
      <c r="N4050" s="116">
        <v>1.30027432556056</v>
      </c>
      <c r="O4050" s="116">
        <v>0.42860642151359002</v>
      </c>
      <c r="P4050" s="116">
        <v>6.5598470373200005E-2</v>
      </c>
      <c r="Q4050" s="116">
        <v>163.05618749304199</v>
      </c>
      <c r="R4050" s="116">
        <v>1330</v>
      </c>
      <c r="S4050" s="116" t="s">
        <v>346</v>
      </c>
      <c r="T4050" s="116">
        <v>1330</v>
      </c>
      <c r="U4050" s="116" t="s">
        <v>268</v>
      </c>
      <c r="V4050" s="116" t="s">
        <v>268</v>
      </c>
      <c r="Z4050" s="116">
        <v>0</v>
      </c>
      <c r="AA4050" s="116">
        <v>1</v>
      </c>
      <c r="AB4050" s="116">
        <v>0.42860642151359002</v>
      </c>
      <c r="AC4050" s="116">
        <v>6.5598470373200005E-2</v>
      </c>
      <c r="AD4050" s="116">
        <v>163.05618749304199</v>
      </c>
      <c r="AF4050" s="116">
        <v>-1</v>
      </c>
      <c r="AG4050" s="116">
        <v>-1</v>
      </c>
      <c r="AH4050" s="116">
        <v>-1</v>
      </c>
      <c r="AI4050" s="116">
        <v>-1</v>
      </c>
      <c r="AJ4050" s="116">
        <v>0</v>
      </c>
      <c r="AM4050" s="116" t="s">
        <v>319</v>
      </c>
      <c r="AN4050" s="116">
        <v>-1</v>
      </c>
      <c r="AQ4050" s="116">
        <v>783</v>
      </c>
      <c r="AR4050" s="116" t="s">
        <v>352</v>
      </c>
      <c r="AS4050" s="116" t="s">
        <v>256</v>
      </c>
      <c r="AT4050" s="116" t="s">
        <v>268</v>
      </c>
      <c r="AV4050" s="116">
        <v>70.369791643889599</v>
      </c>
      <c r="AW4050" s="116">
        <v>0.13224346109999999</v>
      </c>
    </row>
    <row r="4051" spans="1:49" x14ac:dyDescent="0.25">
      <c r="A4051" s="127">
        <v>180000</v>
      </c>
      <c r="B4051" s="127">
        <v>720000</v>
      </c>
      <c r="C4051" s="127">
        <v>720000</v>
      </c>
      <c r="D4051" s="116" t="s">
        <v>314</v>
      </c>
      <c r="E4051" s="116" t="s">
        <v>315</v>
      </c>
      <c r="F4051" s="116" t="s">
        <v>316</v>
      </c>
      <c r="G4051" s="116" t="s">
        <v>317</v>
      </c>
      <c r="H4051" s="116">
        <v>0.36</v>
      </c>
      <c r="I4051" s="116">
        <v>0.57999999999999996</v>
      </c>
      <c r="J4051" s="116" t="s">
        <v>268</v>
      </c>
      <c r="K4051" s="116">
        <v>3.8047039116E-4</v>
      </c>
      <c r="L4051" s="116">
        <v>3232.0536289148599</v>
      </c>
      <c r="M4051" s="116">
        <v>8.4957152582040898</v>
      </c>
      <c r="N4051" s="116">
        <v>1.30027432556056</v>
      </c>
      <c r="O4051" s="116">
        <v>3.2323681075E-3</v>
      </c>
      <c r="P4051" s="116">
        <v>4.9471588126000004E-4</v>
      </c>
      <c r="Q4051" s="116">
        <v>1.2297007084562599</v>
      </c>
      <c r="R4051" s="116">
        <v>1750</v>
      </c>
      <c r="S4051" s="116" t="s">
        <v>321</v>
      </c>
      <c r="T4051" s="116">
        <v>1750</v>
      </c>
      <c r="U4051" s="116" t="s">
        <v>268</v>
      </c>
      <c r="V4051" s="116" t="s">
        <v>268</v>
      </c>
      <c r="Z4051" s="116">
        <v>0</v>
      </c>
      <c r="AA4051" s="116">
        <v>1</v>
      </c>
      <c r="AB4051" s="116">
        <v>3.2323681075E-3</v>
      </c>
      <c r="AC4051" s="116">
        <v>4.9471588126000004E-4</v>
      </c>
      <c r="AD4051" s="116">
        <v>1.2297007084557701</v>
      </c>
      <c r="AF4051" s="116">
        <v>-1</v>
      </c>
      <c r="AG4051" s="116">
        <v>-1</v>
      </c>
      <c r="AH4051" s="116">
        <v>-1</v>
      </c>
      <c r="AI4051" s="116">
        <v>-1</v>
      </c>
      <c r="AJ4051" s="116">
        <v>0</v>
      </c>
      <c r="AM4051" s="116" t="s">
        <v>319</v>
      </c>
      <c r="AN4051" s="116">
        <v>-1</v>
      </c>
      <c r="AQ4051" s="116">
        <v>783</v>
      </c>
      <c r="AR4051" s="116" t="s">
        <v>352</v>
      </c>
      <c r="AS4051" s="116" t="s">
        <v>256</v>
      </c>
      <c r="AT4051" s="116" t="s">
        <v>268</v>
      </c>
      <c r="AV4051" s="116">
        <v>6.2508505966595598</v>
      </c>
      <c r="AW4051" s="116">
        <v>9.9732420000000002E-4</v>
      </c>
    </row>
    <row r="4052" spans="1:49" x14ac:dyDescent="0.25">
      <c r="A4052" s="127">
        <v>180000</v>
      </c>
      <c r="B4052" s="127">
        <v>730000</v>
      </c>
      <c r="C4052" s="127">
        <v>730000</v>
      </c>
      <c r="D4052" s="116" t="s">
        <v>314</v>
      </c>
      <c r="E4052" s="116" t="s">
        <v>315</v>
      </c>
      <c r="F4052" s="116" t="s">
        <v>316</v>
      </c>
      <c r="G4052" s="116" t="s">
        <v>317</v>
      </c>
      <c r="H4052" s="116">
        <v>0.36</v>
      </c>
      <c r="I4052" s="116">
        <v>0.57999999999999996</v>
      </c>
      <c r="J4052" s="116" t="s">
        <v>268</v>
      </c>
      <c r="K4052" s="116">
        <v>9.4103046970339999E-2</v>
      </c>
      <c r="L4052" s="116">
        <v>3906.90832844329</v>
      </c>
      <c r="M4052" s="116">
        <v>11.1815668107139</v>
      </c>
      <c r="N4052" s="116">
        <v>2.1476017854376699</v>
      </c>
      <c r="O4052" s="116">
        <v>1.0522195067906801</v>
      </c>
      <c r="P4052" s="116">
        <v>0.20209587168863999</v>
      </c>
      <c r="Q4052" s="116">
        <v>367.65197794033901</v>
      </c>
      <c r="R4052" s="116">
        <v>1330</v>
      </c>
      <c r="S4052" s="116" t="s">
        <v>346</v>
      </c>
      <c r="T4052" s="116">
        <v>1330</v>
      </c>
      <c r="U4052" s="116" t="s">
        <v>268</v>
      </c>
      <c r="V4052" s="116" t="s">
        <v>268</v>
      </c>
      <c r="Z4052" s="116">
        <v>0</v>
      </c>
      <c r="AA4052" s="116">
        <v>1</v>
      </c>
      <c r="AB4052" s="116">
        <v>1.0522195067906801</v>
      </c>
      <c r="AC4052" s="116">
        <v>0.20209587168863999</v>
      </c>
      <c r="AD4052" s="116">
        <v>367.65197794033702</v>
      </c>
      <c r="AF4052" s="116">
        <v>-1</v>
      </c>
      <c r="AG4052" s="116">
        <v>-1</v>
      </c>
      <c r="AH4052" s="116">
        <v>-1</v>
      </c>
      <c r="AI4052" s="116">
        <v>-1</v>
      </c>
      <c r="AJ4052" s="116">
        <v>0</v>
      </c>
      <c r="AM4052" s="116" t="s">
        <v>319</v>
      </c>
      <c r="AN4052" s="116">
        <v>-1</v>
      </c>
      <c r="AQ4052" s="116">
        <v>783</v>
      </c>
      <c r="AR4052" s="116" t="s">
        <v>352</v>
      </c>
      <c r="AS4052" s="116" t="s">
        <v>256</v>
      </c>
      <c r="AT4052" s="116" t="s">
        <v>268</v>
      </c>
      <c r="AV4052" s="116">
        <v>80.945483792629005</v>
      </c>
      <c r="AW4052" s="116">
        <v>0.29817678669999997</v>
      </c>
    </row>
    <row r="4053" spans="1:49" x14ac:dyDescent="0.25">
      <c r="A4053" s="127">
        <v>180000</v>
      </c>
      <c r="B4053" s="127">
        <v>730000</v>
      </c>
      <c r="C4053" s="127">
        <v>730000</v>
      </c>
      <c r="D4053" s="116" t="s">
        <v>314</v>
      </c>
      <c r="E4053" s="116" t="s">
        <v>315</v>
      </c>
      <c r="F4053" s="116" t="s">
        <v>316</v>
      </c>
      <c r="G4053" s="116" t="s">
        <v>317</v>
      </c>
      <c r="H4053" s="116">
        <v>0.36</v>
      </c>
      <c r="I4053" s="116">
        <v>0.57999999999999996</v>
      </c>
      <c r="J4053" s="116" t="s">
        <v>268</v>
      </c>
      <c r="K4053" s="116">
        <v>0.22003628358119001</v>
      </c>
      <c r="L4053" s="116">
        <v>3906.90832844329</v>
      </c>
      <c r="M4053" s="116">
        <v>11.1815668107139</v>
      </c>
      <c r="N4053" s="116">
        <v>2.1476017854376699</v>
      </c>
      <c r="O4053" s="116">
        <v>2.4603504056442702</v>
      </c>
      <c r="P4053" s="116">
        <v>0.47255031548003001</v>
      </c>
      <c r="Q4053" s="116">
        <v>859.661588883062</v>
      </c>
      <c r="R4053" s="116">
        <v>1330</v>
      </c>
      <c r="S4053" s="116" t="s">
        <v>346</v>
      </c>
      <c r="T4053" s="116">
        <v>1330</v>
      </c>
      <c r="U4053" s="116" t="s">
        <v>268</v>
      </c>
      <c r="V4053" s="116" t="s">
        <v>268</v>
      </c>
      <c r="Z4053" s="116">
        <v>0</v>
      </c>
      <c r="AA4053" s="116">
        <v>1</v>
      </c>
      <c r="AB4053" s="116">
        <v>2.4603504056442702</v>
      </c>
      <c r="AC4053" s="116">
        <v>0.47255031548003001</v>
      </c>
      <c r="AD4053" s="116">
        <v>859.661588883062</v>
      </c>
      <c r="AF4053" s="116">
        <v>-1</v>
      </c>
      <c r="AG4053" s="116">
        <v>-1</v>
      </c>
      <c r="AH4053" s="116">
        <v>-1</v>
      </c>
      <c r="AI4053" s="116">
        <v>-1</v>
      </c>
      <c r="AJ4053" s="116">
        <v>0</v>
      </c>
      <c r="AM4053" s="116" t="s">
        <v>319</v>
      </c>
      <c r="AN4053" s="116">
        <v>-1</v>
      </c>
      <c r="AQ4053" s="116">
        <v>783</v>
      </c>
      <c r="AR4053" s="116" t="s">
        <v>352</v>
      </c>
      <c r="AS4053" s="116" t="s">
        <v>256</v>
      </c>
      <c r="AT4053" s="116" t="s">
        <v>268</v>
      </c>
      <c r="AV4053" s="116">
        <v>120.771703612897</v>
      </c>
      <c r="AW4053" s="116">
        <v>0.69721134539999996</v>
      </c>
    </row>
    <row r="4054" spans="1:49" x14ac:dyDescent="0.25">
      <c r="A4054" s="127">
        <v>180000</v>
      </c>
      <c r="B4054" s="127">
        <v>730000</v>
      </c>
      <c r="C4054" s="127">
        <v>730000</v>
      </c>
      <c r="D4054" s="116" t="s">
        <v>314</v>
      </c>
      <c r="E4054" s="116" t="s">
        <v>315</v>
      </c>
      <c r="F4054" s="116" t="s">
        <v>316</v>
      </c>
      <c r="G4054" s="116" t="s">
        <v>317</v>
      </c>
      <c r="H4054" s="116">
        <v>0.36</v>
      </c>
      <c r="I4054" s="116">
        <v>0.57999999999999996</v>
      </c>
      <c r="J4054" s="116" t="s">
        <v>268</v>
      </c>
      <c r="K4054" s="116">
        <v>2.2161241250040001E-2</v>
      </c>
      <c r="L4054" s="116">
        <v>3906.90832844329</v>
      </c>
      <c r="M4054" s="116">
        <v>11.1815668107139</v>
      </c>
      <c r="N4054" s="116">
        <v>2.1476017854376699</v>
      </c>
      <c r="O4054" s="116">
        <v>0.24779739964569</v>
      </c>
      <c r="P4054" s="116">
        <v>4.7593521276099997E-2</v>
      </c>
      <c r="Q4054" s="116">
        <v>86.5819380084301</v>
      </c>
      <c r="R4054" s="116">
        <v>1330</v>
      </c>
      <c r="S4054" s="116" t="s">
        <v>346</v>
      </c>
      <c r="T4054" s="116">
        <v>1330</v>
      </c>
      <c r="U4054" s="116" t="s">
        <v>268</v>
      </c>
      <c r="V4054" s="116" t="s">
        <v>268</v>
      </c>
      <c r="Z4054" s="116">
        <v>0</v>
      </c>
      <c r="AA4054" s="116">
        <v>1</v>
      </c>
      <c r="AB4054" s="116">
        <v>0.24779739964569</v>
      </c>
      <c r="AC4054" s="116">
        <v>4.7593521276099997E-2</v>
      </c>
      <c r="AD4054" s="116">
        <v>86.581938008431706</v>
      </c>
      <c r="AF4054" s="116">
        <v>-1</v>
      </c>
      <c r="AG4054" s="116">
        <v>-1</v>
      </c>
      <c r="AH4054" s="116">
        <v>-1</v>
      </c>
      <c r="AI4054" s="116">
        <v>-1</v>
      </c>
      <c r="AJ4054" s="116">
        <v>0</v>
      </c>
      <c r="AM4054" s="116" t="s">
        <v>319</v>
      </c>
      <c r="AN4054" s="116">
        <v>-1</v>
      </c>
      <c r="AQ4054" s="116">
        <v>783</v>
      </c>
      <c r="AR4054" s="116" t="s">
        <v>352</v>
      </c>
      <c r="AS4054" s="116" t="s">
        <v>256</v>
      </c>
      <c r="AT4054" s="116" t="s">
        <v>268</v>
      </c>
      <c r="AV4054" s="116">
        <v>74.0586324120532</v>
      </c>
      <c r="AW4054" s="116">
        <v>7.0220549899999998E-2</v>
      </c>
    </row>
    <row r="4055" spans="1:49" x14ac:dyDescent="0.25">
      <c r="A4055" s="127">
        <v>180000</v>
      </c>
      <c r="B4055" s="127">
        <v>730000</v>
      </c>
      <c r="C4055" s="127">
        <v>730000</v>
      </c>
      <c r="D4055" s="116" t="s">
        <v>314</v>
      </c>
      <c r="E4055" s="116" t="s">
        <v>315</v>
      </c>
      <c r="F4055" s="116" t="s">
        <v>316</v>
      </c>
      <c r="G4055" s="116" t="s">
        <v>317</v>
      </c>
      <c r="H4055" s="116">
        <v>0.36</v>
      </c>
      <c r="I4055" s="116">
        <v>0.57999999999999996</v>
      </c>
      <c r="J4055" s="116" t="s">
        <v>268</v>
      </c>
      <c r="K4055" s="116">
        <v>6.4843759345590002E-2</v>
      </c>
      <c r="L4055" s="116">
        <v>3906.90832844329</v>
      </c>
      <c r="M4055" s="116">
        <v>11.1815668107139</v>
      </c>
      <c r="N4055" s="116">
        <v>2.1476017854376699</v>
      </c>
      <c r="O4055" s="116">
        <v>0.72505482738059002</v>
      </c>
      <c r="P4055" s="116">
        <v>0.13925857334507999</v>
      </c>
      <c r="Q4055" s="116">
        <v>253.33862343486601</v>
      </c>
      <c r="R4055" s="116">
        <v>1330</v>
      </c>
      <c r="S4055" s="116" t="s">
        <v>346</v>
      </c>
      <c r="T4055" s="116">
        <v>1330</v>
      </c>
      <c r="U4055" s="116" t="s">
        <v>268</v>
      </c>
      <c r="V4055" s="116" t="s">
        <v>268</v>
      </c>
      <c r="Z4055" s="116">
        <v>0</v>
      </c>
      <c r="AA4055" s="116">
        <v>1</v>
      </c>
      <c r="AB4055" s="116">
        <v>0.72505482738059002</v>
      </c>
      <c r="AC4055" s="116">
        <v>0.13925857334507999</v>
      </c>
      <c r="AD4055" s="116">
        <v>253.33862343486601</v>
      </c>
      <c r="AF4055" s="116">
        <v>-1</v>
      </c>
      <c r="AG4055" s="116">
        <v>-1</v>
      </c>
      <c r="AH4055" s="116">
        <v>-1</v>
      </c>
      <c r="AI4055" s="116">
        <v>-1</v>
      </c>
      <c r="AJ4055" s="116">
        <v>0</v>
      </c>
      <c r="AM4055" s="116" t="s">
        <v>319</v>
      </c>
      <c r="AN4055" s="116">
        <v>-1</v>
      </c>
      <c r="AQ4055" s="116">
        <v>783</v>
      </c>
      <c r="AR4055" s="116" t="s">
        <v>352</v>
      </c>
      <c r="AS4055" s="116" t="s">
        <v>256</v>
      </c>
      <c r="AT4055" s="116" t="s">
        <v>268</v>
      </c>
      <c r="AV4055" s="116">
        <v>64.882616024819697</v>
      </c>
      <c r="AW4055" s="116">
        <v>0.20546522580000001</v>
      </c>
    </row>
    <row r="4056" spans="1:49" x14ac:dyDescent="0.25">
      <c r="A4056" s="127">
        <v>180000</v>
      </c>
      <c r="B4056" s="127">
        <v>730000</v>
      </c>
      <c r="C4056" s="127">
        <v>730000</v>
      </c>
      <c r="D4056" s="116" t="s">
        <v>314</v>
      </c>
      <c r="E4056" s="116" t="s">
        <v>315</v>
      </c>
      <c r="F4056" s="116" t="s">
        <v>316</v>
      </c>
      <c r="G4056" s="116" t="s">
        <v>317</v>
      </c>
      <c r="H4056" s="116">
        <v>0.36</v>
      </c>
      <c r="I4056" s="116">
        <v>0.57999999999999996</v>
      </c>
      <c r="J4056" s="116" t="s">
        <v>268</v>
      </c>
      <c r="K4056" s="116">
        <v>0.19019239192473</v>
      </c>
      <c r="L4056" s="116">
        <v>3906.90832844329</v>
      </c>
      <c r="M4056" s="116">
        <v>11.1815668107139</v>
      </c>
      <c r="N4056" s="116">
        <v>2.1476017854376699</v>
      </c>
      <c r="O4056" s="116">
        <v>2.1266489371959199</v>
      </c>
      <c r="P4056" s="116">
        <v>0.40845752047422001</v>
      </c>
      <c r="Q4056" s="116">
        <v>743.06424001730204</v>
      </c>
      <c r="R4056" s="116">
        <v>1330</v>
      </c>
      <c r="S4056" s="116" t="s">
        <v>346</v>
      </c>
      <c r="T4056" s="116">
        <v>1330</v>
      </c>
      <c r="U4056" s="116" t="s">
        <v>268</v>
      </c>
      <c r="V4056" s="116" t="s">
        <v>268</v>
      </c>
      <c r="Z4056" s="116">
        <v>0</v>
      </c>
      <c r="AA4056" s="116">
        <v>1</v>
      </c>
      <c r="AB4056" s="116">
        <v>2.1266489371959199</v>
      </c>
      <c r="AC4056" s="116">
        <v>0.40845752047422001</v>
      </c>
      <c r="AD4056" s="116">
        <v>743.06424001730204</v>
      </c>
      <c r="AF4056" s="116">
        <v>-1</v>
      </c>
      <c r="AG4056" s="116">
        <v>-1</v>
      </c>
      <c r="AH4056" s="116">
        <v>-1</v>
      </c>
      <c r="AI4056" s="116">
        <v>-1</v>
      </c>
      <c r="AJ4056" s="116">
        <v>0</v>
      </c>
      <c r="AM4056" s="116" t="s">
        <v>319</v>
      </c>
      <c r="AN4056" s="116">
        <v>-1</v>
      </c>
      <c r="AQ4056" s="116">
        <v>783</v>
      </c>
      <c r="AR4056" s="116" t="s">
        <v>352</v>
      </c>
      <c r="AS4056" s="116" t="s">
        <v>256</v>
      </c>
      <c r="AT4056" s="116" t="s">
        <v>268</v>
      </c>
      <c r="AV4056" s="116">
        <v>114.24492766933901</v>
      </c>
      <c r="AW4056" s="116">
        <v>0.6026473966</v>
      </c>
    </row>
    <row r="4057" spans="1:49" x14ac:dyDescent="0.25">
      <c r="A4057" s="127">
        <v>180000</v>
      </c>
      <c r="B4057" s="127">
        <v>730000</v>
      </c>
      <c r="C4057" s="127">
        <v>730000</v>
      </c>
      <c r="D4057" s="116" t="s">
        <v>314</v>
      </c>
      <c r="E4057" s="116" t="s">
        <v>315</v>
      </c>
      <c r="F4057" s="116" t="s">
        <v>316</v>
      </c>
      <c r="G4057" s="116" t="s">
        <v>317</v>
      </c>
      <c r="H4057" s="116">
        <v>0.36</v>
      </c>
      <c r="I4057" s="116">
        <v>0.57999999999999996</v>
      </c>
      <c r="J4057" s="116" t="s">
        <v>268</v>
      </c>
      <c r="K4057" s="116">
        <v>2.64267307571E-2</v>
      </c>
      <c r="L4057" s="116">
        <v>3906.90832844329</v>
      </c>
      <c r="M4057" s="116">
        <v>11.1815668107139</v>
      </c>
      <c r="N4057" s="116">
        <v>2.1476017854376699</v>
      </c>
      <c r="O4057" s="116">
        <v>0.29549225554926001</v>
      </c>
      <c r="P4057" s="116">
        <v>5.6754094157219999E-2</v>
      </c>
      <c r="Q4057" s="116">
        <v>103.246814488442</v>
      </c>
      <c r="R4057" s="116">
        <v>1330</v>
      </c>
      <c r="S4057" s="116" t="s">
        <v>346</v>
      </c>
      <c r="T4057" s="116">
        <v>1330</v>
      </c>
      <c r="U4057" s="116" t="s">
        <v>268</v>
      </c>
      <c r="V4057" s="116" t="s">
        <v>268</v>
      </c>
      <c r="Z4057" s="116">
        <v>0</v>
      </c>
      <c r="AA4057" s="116">
        <v>1</v>
      </c>
      <c r="AB4057" s="116">
        <v>0.29549225554926001</v>
      </c>
      <c r="AC4057" s="116">
        <v>5.6754094157219999E-2</v>
      </c>
      <c r="AD4057" s="116">
        <v>103.246814488441</v>
      </c>
      <c r="AF4057" s="116">
        <v>-1</v>
      </c>
      <c r="AG4057" s="116">
        <v>-1</v>
      </c>
      <c r="AH4057" s="116">
        <v>-1</v>
      </c>
      <c r="AI4057" s="116">
        <v>-1</v>
      </c>
      <c r="AJ4057" s="116">
        <v>0</v>
      </c>
      <c r="AM4057" s="116" t="s">
        <v>319</v>
      </c>
      <c r="AN4057" s="116">
        <v>-1</v>
      </c>
      <c r="AQ4057" s="116">
        <v>783</v>
      </c>
      <c r="AR4057" s="116" t="s">
        <v>352</v>
      </c>
      <c r="AS4057" s="116" t="s">
        <v>256</v>
      </c>
      <c r="AT4057" s="116" t="s">
        <v>268</v>
      </c>
      <c r="AV4057" s="116">
        <v>43.739703705635797</v>
      </c>
      <c r="AW4057" s="116">
        <v>8.3736264800000001E-2</v>
      </c>
    </row>
    <row r="4058" spans="1:49" x14ac:dyDescent="0.25">
      <c r="A4058" s="127">
        <v>180000</v>
      </c>
      <c r="B4058" s="127">
        <v>730000</v>
      </c>
      <c r="C4058" s="127">
        <v>730000</v>
      </c>
      <c r="D4058" s="116" t="s">
        <v>314</v>
      </c>
      <c r="E4058" s="116" t="s">
        <v>315</v>
      </c>
      <c r="F4058" s="116" t="s">
        <v>316</v>
      </c>
      <c r="G4058" s="116" t="s">
        <v>317</v>
      </c>
      <c r="H4058" s="116">
        <v>0.36</v>
      </c>
      <c r="I4058" s="116">
        <v>0.57999999999999996</v>
      </c>
      <c r="J4058" s="116" t="s">
        <v>330</v>
      </c>
      <c r="K4058" s="116">
        <v>9.0082624719499994E-3</v>
      </c>
      <c r="L4058" s="116">
        <v>3490.9974512184899</v>
      </c>
      <c r="M4058" s="116">
        <v>9.3388538604272409</v>
      </c>
      <c r="N4058" s="116">
        <v>1.5370070731058201</v>
      </c>
      <c r="O4058" s="116">
        <v>8.4126846761949994E-2</v>
      </c>
      <c r="P4058" s="116">
        <v>1.3845763135780001E-2</v>
      </c>
      <c r="Q4058" s="116">
        <v>31.447821329502101</v>
      </c>
      <c r="R4058" s="116">
        <v>4110</v>
      </c>
      <c r="S4058" s="116" t="s">
        <v>331</v>
      </c>
      <c r="T4058" s="116">
        <v>4110</v>
      </c>
      <c r="U4058" s="116" t="s">
        <v>268</v>
      </c>
      <c r="V4058" s="116" t="s">
        <v>268</v>
      </c>
      <c r="Y4058" s="116" t="s">
        <v>330</v>
      </c>
      <c r="Z4058" s="116">
        <v>0</v>
      </c>
      <c r="AA4058" s="116">
        <v>1</v>
      </c>
      <c r="AB4058" s="116">
        <v>8.4126846761949994E-2</v>
      </c>
      <c r="AC4058" s="116">
        <v>1.3845763135780001E-2</v>
      </c>
      <c r="AD4058" s="116">
        <v>599.92670578359002</v>
      </c>
      <c r="AF4058" s="116">
        <v>-1</v>
      </c>
      <c r="AG4058" s="116">
        <v>-1</v>
      </c>
      <c r="AH4058" s="116">
        <v>-1</v>
      </c>
      <c r="AI4058" s="116">
        <v>-1</v>
      </c>
      <c r="AJ4058" s="116">
        <v>0</v>
      </c>
      <c r="AM4058" s="116" t="s">
        <v>319</v>
      </c>
      <c r="AN4058" s="116">
        <v>-1</v>
      </c>
      <c r="AQ4058" s="116">
        <v>783</v>
      </c>
      <c r="AR4058" s="116" t="s">
        <v>352</v>
      </c>
      <c r="AS4058" s="116" t="s">
        <v>256</v>
      </c>
      <c r="AT4058" s="116" t="s">
        <v>268</v>
      </c>
      <c r="AV4058" s="116">
        <v>104.84014966571699</v>
      </c>
      <c r="AW4058" s="116">
        <v>0.48655856110000001</v>
      </c>
    </row>
    <row r="4059" spans="1:49" x14ac:dyDescent="0.25">
      <c r="A4059" s="127">
        <v>180000</v>
      </c>
      <c r="B4059" s="127">
        <v>730000</v>
      </c>
      <c r="C4059" s="127">
        <v>730000</v>
      </c>
      <c r="D4059" s="116" t="s">
        <v>314</v>
      </c>
      <c r="E4059" s="116" t="s">
        <v>315</v>
      </c>
      <c r="F4059" s="116" t="s">
        <v>316</v>
      </c>
      <c r="G4059" s="116" t="s">
        <v>317</v>
      </c>
      <c r="H4059" s="116">
        <v>0.36</v>
      </c>
      <c r="I4059" s="116">
        <v>0.57999999999999996</v>
      </c>
      <c r="J4059" s="116" t="s">
        <v>268</v>
      </c>
      <c r="K4059" s="116">
        <v>9.9405774813149994E-2</v>
      </c>
      <c r="L4059" s="116">
        <v>3490.9974512184899</v>
      </c>
      <c r="M4059" s="116">
        <v>9.3388538604272409</v>
      </c>
      <c r="N4059" s="116">
        <v>1.5370070731058201</v>
      </c>
      <c r="O4059" s="116">
        <v>0.92833600386256998</v>
      </c>
      <c r="P4059" s="116">
        <v>0.15278737899538</v>
      </c>
      <c r="Q4059" s="116">
        <v>347.02530650911598</v>
      </c>
      <c r="R4059" s="116">
        <v>1210</v>
      </c>
      <c r="S4059" s="116" t="s">
        <v>318</v>
      </c>
      <c r="T4059" s="116">
        <v>1210</v>
      </c>
      <c r="U4059" s="116" t="s">
        <v>268</v>
      </c>
      <c r="V4059" s="116" t="s">
        <v>268</v>
      </c>
      <c r="Z4059" s="116">
        <v>0</v>
      </c>
      <c r="AA4059" s="116">
        <v>1</v>
      </c>
      <c r="AB4059" s="116">
        <v>0.92833600386256998</v>
      </c>
      <c r="AC4059" s="116">
        <v>0.15278737899538</v>
      </c>
      <c r="AD4059" s="116">
        <v>347.025306509117</v>
      </c>
      <c r="AF4059" s="116">
        <v>-1</v>
      </c>
      <c r="AG4059" s="116">
        <v>-1</v>
      </c>
      <c r="AH4059" s="116">
        <v>-1</v>
      </c>
      <c r="AI4059" s="116">
        <v>-1</v>
      </c>
      <c r="AJ4059" s="116">
        <v>0</v>
      </c>
      <c r="AM4059" s="116" t="s">
        <v>319</v>
      </c>
      <c r="AN4059" s="116">
        <v>-1</v>
      </c>
      <c r="AQ4059" s="116">
        <v>783</v>
      </c>
      <c r="AR4059" s="116" t="s">
        <v>352</v>
      </c>
      <c r="AS4059" s="116" t="s">
        <v>256</v>
      </c>
      <c r="AT4059" s="116" t="s">
        <v>268</v>
      </c>
      <c r="AV4059" s="116">
        <v>92.795678460404602</v>
      </c>
      <c r="AW4059" s="116">
        <v>0.2814479372</v>
      </c>
    </row>
    <row r="4060" spans="1:49" x14ac:dyDescent="0.25">
      <c r="A4060" s="127">
        <v>180000</v>
      </c>
      <c r="B4060" s="127">
        <v>730000</v>
      </c>
      <c r="C4060" s="127">
        <v>730000</v>
      </c>
      <c r="D4060" s="116" t="s">
        <v>314</v>
      </c>
      <c r="E4060" s="116" t="s">
        <v>315</v>
      </c>
      <c r="F4060" s="116" t="s">
        <v>316</v>
      </c>
      <c r="G4060" s="116" t="s">
        <v>317</v>
      </c>
      <c r="H4060" s="116">
        <v>0.36</v>
      </c>
      <c r="I4060" s="116">
        <v>0.57999999999999996</v>
      </c>
      <c r="J4060" s="116" t="s">
        <v>268</v>
      </c>
      <c r="K4060" s="116">
        <v>0.12447628603407</v>
      </c>
      <c r="L4060" s="116">
        <v>3490.9974512184899</v>
      </c>
      <c r="M4060" s="116">
        <v>9.3388538604272409</v>
      </c>
      <c r="N4060" s="116">
        <v>1.5370070731058201</v>
      </c>
      <c r="O4060" s="116">
        <v>1.1624658443609801</v>
      </c>
      <c r="P4060" s="116">
        <v>0.19132093206831999</v>
      </c>
      <c r="Q4060" s="116">
        <v>434.54639728210702</v>
      </c>
      <c r="R4060" s="116">
        <v>1310</v>
      </c>
      <c r="S4060" s="116" t="s">
        <v>318</v>
      </c>
      <c r="T4060" s="116">
        <v>1310</v>
      </c>
      <c r="U4060" s="116" t="s">
        <v>268</v>
      </c>
      <c r="V4060" s="116" t="s">
        <v>268</v>
      </c>
      <c r="Z4060" s="116">
        <v>0</v>
      </c>
      <c r="AA4060" s="116">
        <v>1</v>
      </c>
      <c r="AB4060" s="116">
        <v>1.1624658443609801</v>
      </c>
      <c r="AC4060" s="116">
        <v>0.19132093206831999</v>
      </c>
      <c r="AD4060" s="116">
        <v>434.54639728210702</v>
      </c>
      <c r="AF4060" s="116">
        <v>-1</v>
      </c>
      <c r="AG4060" s="116">
        <v>-1</v>
      </c>
      <c r="AH4060" s="116">
        <v>-1</v>
      </c>
      <c r="AI4060" s="116">
        <v>-1</v>
      </c>
      <c r="AJ4060" s="116">
        <v>0</v>
      </c>
      <c r="AM4060" s="116" t="s">
        <v>319</v>
      </c>
      <c r="AN4060" s="116">
        <v>-1</v>
      </c>
      <c r="AQ4060" s="116">
        <v>783</v>
      </c>
      <c r="AR4060" s="116" t="s">
        <v>352</v>
      </c>
      <c r="AS4060" s="116" t="s">
        <v>256</v>
      </c>
      <c r="AT4060" s="116" t="s">
        <v>268</v>
      </c>
      <c r="AV4060" s="116">
        <v>100.232037065634</v>
      </c>
      <c r="AW4060" s="116">
        <v>0.3524301681</v>
      </c>
    </row>
    <row r="4061" spans="1:49" x14ac:dyDescent="0.25">
      <c r="A4061" s="127">
        <v>180000</v>
      </c>
      <c r="B4061" s="127">
        <v>730000</v>
      </c>
      <c r="C4061" s="127">
        <v>730000</v>
      </c>
      <c r="D4061" s="116" t="s">
        <v>314</v>
      </c>
      <c r="E4061" s="116" t="s">
        <v>315</v>
      </c>
      <c r="F4061" s="116" t="s">
        <v>316</v>
      </c>
      <c r="G4061" s="116" t="s">
        <v>317</v>
      </c>
      <c r="H4061" s="116">
        <v>0.36</v>
      </c>
      <c r="I4061" s="116">
        <v>0.57999999999999996</v>
      </c>
      <c r="J4061" s="116" t="s">
        <v>268</v>
      </c>
      <c r="K4061" s="116">
        <v>0.22203173829433001</v>
      </c>
      <c r="L4061" s="116">
        <v>3490.9974512184899</v>
      </c>
      <c r="M4061" s="116">
        <v>9.3388538604272409</v>
      </c>
      <c r="N4061" s="116">
        <v>1.5370070731058201</v>
      </c>
      <c r="O4061" s="116">
        <v>2.0735219563073901</v>
      </c>
      <c r="P4061" s="116">
        <v>0.34126435221237</v>
      </c>
      <c r="Q4061" s="116">
        <v>775.11223247512498</v>
      </c>
      <c r="R4061" s="116">
        <v>1310</v>
      </c>
      <c r="S4061" s="116" t="s">
        <v>318</v>
      </c>
      <c r="T4061" s="116">
        <v>1310</v>
      </c>
      <c r="U4061" s="116" t="s">
        <v>268</v>
      </c>
      <c r="V4061" s="116" t="s">
        <v>268</v>
      </c>
      <c r="Z4061" s="116">
        <v>0</v>
      </c>
      <c r="AA4061" s="116">
        <v>1</v>
      </c>
      <c r="AB4061" s="116">
        <v>2.0735219563073901</v>
      </c>
      <c r="AC4061" s="116">
        <v>0.34126435221237</v>
      </c>
      <c r="AD4061" s="116">
        <v>775.11223247512498</v>
      </c>
      <c r="AF4061" s="116">
        <v>-1</v>
      </c>
      <c r="AG4061" s="116">
        <v>-1</v>
      </c>
      <c r="AH4061" s="116">
        <v>-1</v>
      </c>
      <c r="AI4061" s="116">
        <v>-1</v>
      </c>
      <c r="AJ4061" s="116">
        <v>0</v>
      </c>
      <c r="AM4061" s="116" t="s">
        <v>319</v>
      </c>
      <c r="AN4061" s="116">
        <v>-1</v>
      </c>
      <c r="AQ4061" s="116">
        <v>783</v>
      </c>
      <c r="AR4061" s="116" t="s">
        <v>352</v>
      </c>
      <c r="AS4061" s="116" t="s">
        <v>256</v>
      </c>
      <c r="AT4061" s="116" t="s">
        <v>268</v>
      </c>
      <c r="AV4061" s="116">
        <v>122.357907344892</v>
      </c>
      <c r="AW4061" s="116">
        <v>0.62863928020000004</v>
      </c>
    </row>
    <row r="4062" spans="1:49" x14ac:dyDescent="0.25">
      <c r="A4062" s="127">
        <v>180000</v>
      </c>
      <c r="B4062" s="127">
        <v>730000</v>
      </c>
      <c r="C4062" s="127">
        <v>730000</v>
      </c>
      <c r="D4062" s="116" t="s">
        <v>314</v>
      </c>
      <c r="E4062" s="116" t="s">
        <v>315</v>
      </c>
      <c r="F4062" s="116" t="s">
        <v>316</v>
      </c>
      <c r="G4062" s="116" t="s">
        <v>317</v>
      </c>
      <c r="H4062" s="116">
        <v>0.36</v>
      </c>
      <c r="I4062" s="116">
        <v>0.57999999999999996</v>
      </c>
      <c r="J4062" s="116" t="s">
        <v>268</v>
      </c>
      <c r="K4062" s="116">
        <v>0.20297428013144</v>
      </c>
      <c r="L4062" s="116">
        <v>3930.4336628967599</v>
      </c>
      <c r="M4062" s="116">
        <v>10.7577284074915</v>
      </c>
      <c r="N4062" s="116">
        <v>1.92199055300324</v>
      </c>
      <c r="O4062" s="116">
        <v>2.1835421793601699</v>
      </c>
      <c r="P4062" s="116">
        <v>0.39011464891525999</v>
      </c>
      <c r="Q4062" s="116">
        <v>797.77694333086504</v>
      </c>
      <c r="R4062" s="116">
        <v>1210</v>
      </c>
      <c r="S4062" s="116" t="s">
        <v>318</v>
      </c>
      <c r="T4062" s="116">
        <v>1210</v>
      </c>
      <c r="U4062" s="116" t="s">
        <v>268</v>
      </c>
      <c r="V4062" s="116" t="s">
        <v>268</v>
      </c>
      <c r="Z4062" s="116">
        <v>0</v>
      </c>
      <c r="AA4062" s="116">
        <v>1</v>
      </c>
      <c r="AB4062" s="116">
        <v>2.1835421793601699</v>
      </c>
      <c r="AC4062" s="116">
        <v>0.39011464891525999</v>
      </c>
      <c r="AD4062" s="116">
        <v>797.77694333086504</v>
      </c>
      <c r="AF4062" s="116">
        <v>-1</v>
      </c>
      <c r="AG4062" s="116">
        <v>-1</v>
      </c>
      <c r="AH4062" s="116">
        <v>-1</v>
      </c>
      <c r="AI4062" s="116">
        <v>-1</v>
      </c>
      <c r="AJ4062" s="116">
        <v>0</v>
      </c>
      <c r="AM4062" s="116" t="s">
        <v>319</v>
      </c>
      <c r="AN4062" s="116">
        <v>-1</v>
      </c>
      <c r="AQ4062" s="116">
        <v>783</v>
      </c>
      <c r="AR4062" s="116" t="s">
        <v>352</v>
      </c>
      <c r="AS4062" s="116" t="s">
        <v>256</v>
      </c>
      <c r="AT4062" s="116" t="s">
        <v>268</v>
      </c>
      <c r="AV4062" s="116">
        <v>132.874147751013</v>
      </c>
      <c r="AW4062" s="116">
        <v>0.6470210408</v>
      </c>
    </row>
    <row r="4063" spans="1:49" x14ac:dyDescent="0.25">
      <c r="A4063" s="127">
        <v>180000</v>
      </c>
      <c r="B4063" s="127">
        <v>730000</v>
      </c>
      <c r="C4063" s="127">
        <v>730000</v>
      </c>
      <c r="D4063" s="116" t="s">
        <v>314</v>
      </c>
      <c r="E4063" s="116" t="s">
        <v>315</v>
      </c>
      <c r="F4063" s="116" t="s">
        <v>316</v>
      </c>
      <c r="G4063" s="116" t="s">
        <v>317</v>
      </c>
      <c r="H4063" s="116">
        <v>0.36</v>
      </c>
      <c r="I4063" s="116">
        <v>0.57999999999999996</v>
      </c>
      <c r="J4063" s="116" t="s">
        <v>268</v>
      </c>
      <c r="K4063" s="116">
        <v>0.10492119362161</v>
      </c>
      <c r="L4063" s="116">
        <v>3930.4336628967599</v>
      </c>
      <c r="M4063" s="116">
        <v>10.7577284074915</v>
      </c>
      <c r="N4063" s="116">
        <v>1.92199055300324</v>
      </c>
      <c r="O4063" s="116">
        <v>1.12871370517118</v>
      </c>
      <c r="P4063" s="116">
        <v>0.20165754295057001</v>
      </c>
      <c r="Q4063" s="116">
        <v>412.38579136171199</v>
      </c>
      <c r="R4063" s="116">
        <v>1310</v>
      </c>
      <c r="S4063" s="116" t="s">
        <v>318</v>
      </c>
      <c r="T4063" s="116">
        <v>1310</v>
      </c>
      <c r="U4063" s="116" t="s">
        <v>268</v>
      </c>
      <c r="V4063" s="116" t="s">
        <v>268</v>
      </c>
      <c r="Z4063" s="116">
        <v>0</v>
      </c>
      <c r="AA4063" s="116">
        <v>1</v>
      </c>
      <c r="AB4063" s="116">
        <v>1.12871370517118</v>
      </c>
      <c r="AC4063" s="116">
        <v>0.20165754295057001</v>
      </c>
      <c r="AD4063" s="116">
        <v>412.38579136171199</v>
      </c>
      <c r="AF4063" s="116">
        <v>-1</v>
      </c>
      <c r="AG4063" s="116">
        <v>-1</v>
      </c>
      <c r="AH4063" s="116">
        <v>-1</v>
      </c>
      <c r="AI4063" s="116">
        <v>-1</v>
      </c>
      <c r="AJ4063" s="116">
        <v>0</v>
      </c>
      <c r="AM4063" s="116" t="s">
        <v>319</v>
      </c>
      <c r="AN4063" s="116">
        <v>-1</v>
      </c>
      <c r="AQ4063" s="116">
        <v>783</v>
      </c>
      <c r="AR4063" s="116" t="s">
        <v>352</v>
      </c>
      <c r="AS4063" s="116" t="s">
        <v>256</v>
      </c>
      <c r="AT4063" s="116" t="s">
        <v>268</v>
      </c>
      <c r="AV4063" s="116">
        <v>83.557031922360494</v>
      </c>
      <c r="AW4063" s="116">
        <v>0.33445725170000001</v>
      </c>
    </row>
    <row r="4064" spans="1:49" x14ac:dyDescent="0.25">
      <c r="A4064" s="127">
        <v>180000</v>
      </c>
      <c r="B4064" s="127">
        <v>730000</v>
      </c>
      <c r="C4064" s="127">
        <v>730000</v>
      </c>
      <c r="D4064" s="116" t="s">
        <v>314</v>
      </c>
      <c r="E4064" s="116" t="s">
        <v>315</v>
      </c>
      <c r="F4064" s="116" t="s">
        <v>316</v>
      </c>
      <c r="G4064" s="116" t="s">
        <v>317</v>
      </c>
      <c r="H4064" s="116">
        <v>0.36</v>
      </c>
      <c r="I4064" s="116">
        <v>0.57999999999999996</v>
      </c>
      <c r="J4064" s="116" t="s">
        <v>268</v>
      </c>
      <c r="K4064" s="127">
        <v>8.7627948879999994E-6</v>
      </c>
      <c r="L4064" s="116">
        <v>3930.4336628967599</v>
      </c>
      <c r="M4064" s="116">
        <v>10.7577284074915</v>
      </c>
      <c r="N4064" s="116">
        <v>1.92199055300324</v>
      </c>
      <c r="O4064" s="116">
        <v>9.4267767490000004E-5</v>
      </c>
      <c r="P4064" s="116">
        <v>1.684200899E-5</v>
      </c>
      <c r="Q4064" s="116">
        <v>3.4441584008850001E-2</v>
      </c>
      <c r="R4064" s="116">
        <v>1310</v>
      </c>
      <c r="S4064" s="116" t="s">
        <v>318</v>
      </c>
      <c r="T4064" s="116">
        <v>1310</v>
      </c>
      <c r="U4064" s="116" t="s">
        <v>268</v>
      </c>
      <c r="V4064" s="116" t="s">
        <v>268</v>
      </c>
      <c r="Z4064" s="116">
        <v>0</v>
      </c>
      <c r="AA4064" s="116">
        <v>1</v>
      </c>
      <c r="AB4064" s="116">
        <v>9.4267767490000004E-5</v>
      </c>
      <c r="AC4064" s="116">
        <v>1.684200899E-5</v>
      </c>
      <c r="AD4064" s="116">
        <v>3.4441584009230003E-2</v>
      </c>
      <c r="AF4064" s="116">
        <v>-1</v>
      </c>
      <c r="AG4064" s="116">
        <v>-1</v>
      </c>
      <c r="AH4064" s="116">
        <v>-1</v>
      </c>
      <c r="AI4064" s="116">
        <v>-1</v>
      </c>
      <c r="AJ4064" s="116">
        <v>0</v>
      </c>
      <c r="AM4064" s="116" t="s">
        <v>319</v>
      </c>
      <c r="AN4064" s="116">
        <v>-1</v>
      </c>
      <c r="AQ4064" s="116">
        <v>783</v>
      </c>
      <c r="AR4064" s="116" t="s">
        <v>352</v>
      </c>
      <c r="AS4064" s="116" t="s">
        <v>256</v>
      </c>
      <c r="AT4064" s="116" t="s">
        <v>268</v>
      </c>
      <c r="AV4064" s="116">
        <v>3.41603321775318</v>
      </c>
      <c r="AW4064" s="116">
        <v>2.7933199999999999E-5</v>
      </c>
    </row>
    <row r="4065" spans="1:49" x14ac:dyDescent="0.25">
      <c r="A4065" s="127">
        <v>180000</v>
      </c>
      <c r="B4065" s="127">
        <v>730000</v>
      </c>
      <c r="C4065" s="127">
        <v>730000</v>
      </c>
      <c r="D4065" s="116" t="s">
        <v>314</v>
      </c>
      <c r="E4065" s="116" t="s">
        <v>315</v>
      </c>
      <c r="F4065" s="116" t="s">
        <v>316</v>
      </c>
      <c r="G4065" s="116" t="s">
        <v>317</v>
      </c>
      <c r="H4065" s="116">
        <v>0.36</v>
      </c>
      <c r="I4065" s="116">
        <v>0.57999999999999996</v>
      </c>
      <c r="J4065" s="116" t="s">
        <v>268</v>
      </c>
      <c r="K4065" s="116">
        <v>9.2354691447869994E-2</v>
      </c>
      <c r="L4065" s="116">
        <v>3930.4336628967599</v>
      </c>
      <c r="M4065" s="116">
        <v>10.7577284074915</v>
      </c>
      <c r="N4065" s="116">
        <v>1.92199055300324</v>
      </c>
      <c r="O4065" s="116">
        <v>0.99352668775387998</v>
      </c>
      <c r="P4065" s="116">
        <v>0.17750484448833001</v>
      </c>
      <c r="Q4065" s="116">
        <v>362.993988193159</v>
      </c>
      <c r="R4065" s="116">
        <v>1310</v>
      </c>
      <c r="S4065" s="116" t="s">
        <v>318</v>
      </c>
      <c r="T4065" s="116">
        <v>1310</v>
      </c>
      <c r="U4065" s="116" t="s">
        <v>268</v>
      </c>
      <c r="V4065" s="116" t="s">
        <v>268</v>
      </c>
      <c r="Z4065" s="116">
        <v>0</v>
      </c>
      <c r="AA4065" s="116">
        <v>1</v>
      </c>
      <c r="AB4065" s="116">
        <v>0.99352668775387998</v>
      </c>
      <c r="AC4065" s="116">
        <v>0.17750484448833001</v>
      </c>
      <c r="AD4065" s="116">
        <v>362.99398819316099</v>
      </c>
      <c r="AF4065" s="116">
        <v>-1</v>
      </c>
      <c r="AG4065" s="116">
        <v>-1</v>
      </c>
      <c r="AH4065" s="116">
        <v>-1</v>
      </c>
      <c r="AI4065" s="116">
        <v>-1</v>
      </c>
      <c r="AJ4065" s="116">
        <v>0</v>
      </c>
      <c r="AM4065" s="116" t="s">
        <v>319</v>
      </c>
      <c r="AN4065" s="116">
        <v>-1</v>
      </c>
      <c r="AQ4065" s="116">
        <v>783</v>
      </c>
      <c r="AR4065" s="116" t="s">
        <v>352</v>
      </c>
      <c r="AS4065" s="116" t="s">
        <v>256</v>
      </c>
      <c r="AT4065" s="116" t="s">
        <v>268</v>
      </c>
      <c r="AV4065" s="116">
        <v>77.564004671678603</v>
      </c>
      <c r="AW4065" s="116">
        <v>0.2943990172</v>
      </c>
    </row>
    <row r="4066" spans="1:49" x14ac:dyDescent="0.25">
      <c r="A4066" s="127">
        <v>180000</v>
      </c>
      <c r="B4066" s="127">
        <v>730000</v>
      </c>
      <c r="C4066" s="127">
        <v>730000</v>
      </c>
      <c r="D4066" s="116" t="s">
        <v>314</v>
      </c>
      <c r="E4066" s="116" t="s">
        <v>315</v>
      </c>
      <c r="F4066" s="116" t="s">
        <v>316</v>
      </c>
      <c r="G4066" s="116" t="s">
        <v>317</v>
      </c>
      <c r="H4066" s="116">
        <v>0.36</v>
      </c>
      <c r="I4066" s="116">
        <v>0.57999999999999996</v>
      </c>
      <c r="J4066" s="116" t="s">
        <v>268</v>
      </c>
      <c r="K4066" s="116">
        <v>9.8289522219030007E-2</v>
      </c>
      <c r="L4066" s="116">
        <v>3930.4336628967599</v>
      </c>
      <c r="M4066" s="116">
        <v>10.7577284074915</v>
      </c>
      <c r="N4066" s="116">
        <v>1.92199055300324</v>
      </c>
      <c r="O4066" s="116">
        <v>1.0573719853344601</v>
      </c>
      <c r="P4066" s="116">
        <v>0.18891153316418</v>
      </c>
      <c r="Q4066" s="116">
        <v>386.32044683972998</v>
      </c>
      <c r="R4066" s="116">
        <v>1310</v>
      </c>
      <c r="S4066" s="116" t="s">
        <v>318</v>
      </c>
      <c r="T4066" s="116">
        <v>1310</v>
      </c>
      <c r="U4066" s="116" t="s">
        <v>268</v>
      </c>
      <c r="V4066" s="116" t="s">
        <v>268</v>
      </c>
      <c r="Z4066" s="116">
        <v>0</v>
      </c>
      <c r="AA4066" s="116">
        <v>1</v>
      </c>
      <c r="AB4066" s="116">
        <v>1.0573719853344601</v>
      </c>
      <c r="AC4066" s="116">
        <v>0.18891153316418</v>
      </c>
      <c r="AD4066" s="116">
        <v>386.32044683973101</v>
      </c>
      <c r="AF4066" s="116">
        <v>-1</v>
      </c>
      <c r="AG4066" s="116">
        <v>-1</v>
      </c>
      <c r="AH4066" s="116">
        <v>-1</v>
      </c>
      <c r="AI4066" s="116">
        <v>-1</v>
      </c>
      <c r="AJ4066" s="116">
        <v>0</v>
      </c>
      <c r="AM4066" s="116" t="s">
        <v>319</v>
      </c>
      <c r="AN4066" s="116">
        <v>-1</v>
      </c>
      <c r="AQ4066" s="116">
        <v>783</v>
      </c>
      <c r="AR4066" s="116" t="s">
        <v>352</v>
      </c>
      <c r="AS4066" s="116" t="s">
        <v>256</v>
      </c>
      <c r="AT4066" s="116" t="s">
        <v>268</v>
      </c>
      <c r="AV4066" s="116">
        <v>82.016101102682796</v>
      </c>
      <c r="AW4066" s="116">
        <v>0.31331747510000002</v>
      </c>
    </row>
    <row r="4067" spans="1:49" x14ac:dyDescent="0.25">
      <c r="A4067" s="127">
        <v>180000</v>
      </c>
      <c r="B4067" s="127">
        <v>730000</v>
      </c>
      <c r="C4067" s="127">
        <v>730000</v>
      </c>
      <c r="D4067" s="116" t="s">
        <v>314</v>
      </c>
      <c r="E4067" s="116" t="s">
        <v>315</v>
      </c>
      <c r="F4067" s="116" t="s">
        <v>316</v>
      </c>
      <c r="G4067" s="116" t="s">
        <v>317</v>
      </c>
      <c r="H4067" s="116">
        <v>0.36</v>
      </c>
      <c r="I4067" s="116">
        <v>0.57999999999999996</v>
      </c>
      <c r="J4067" s="116" t="s">
        <v>268</v>
      </c>
      <c r="K4067" s="116">
        <v>9.8812114619069996E-2</v>
      </c>
      <c r="L4067" s="116">
        <v>3930.4336628967599</v>
      </c>
      <c r="M4067" s="116">
        <v>10.7577284074915</v>
      </c>
      <c r="N4067" s="116">
        <v>1.92199055300324</v>
      </c>
      <c r="O4067" s="116">
        <v>1.0629938924419</v>
      </c>
      <c r="P4067" s="116">
        <v>0.18991595082012999</v>
      </c>
      <c r="Q4067" s="116">
        <v>388.37446160081703</v>
      </c>
      <c r="R4067" s="116">
        <v>1310</v>
      </c>
      <c r="S4067" s="116" t="s">
        <v>318</v>
      </c>
      <c r="T4067" s="116">
        <v>1310</v>
      </c>
      <c r="U4067" s="116" t="s">
        <v>268</v>
      </c>
      <c r="V4067" s="116" t="s">
        <v>268</v>
      </c>
      <c r="Z4067" s="116">
        <v>0</v>
      </c>
      <c r="AA4067" s="116">
        <v>1</v>
      </c>
      <c r="AB4067" s="116">
        <v>1.0629938924419</v>
      </c>
      <c r="AC4067" s="116">
        <v>0.18991595082012999</v>
      </c>
      <c r="AD4067" s="116">
        <v>388.37446160081703</v>
      </c>
      <c r="AF4067" s="116">
        <v>-1</v>
      </c>
      <c r="AG4067" s="116">
        <v>-1</v>
      </c>
      <c r="AH4067" s="116">
        <v>-1</v>
      </c>
      <c r="AI4067" s="116">
        <v>-1</v>
      </c>
      <c r="AJ4067" s="116">
        <v>0</v>
      </c>
      <c r="AM4067" s="116" t="s">
        <v>319</v>
      </c>
      <c r="AN4067" s="116">
        <v>-1</v>
      </c>
      <c r="AQ4067" s="116">
        <v>783</v>
      </c>
      <c r="AR4067" s="116" t="s">
        <v>352</v>
      </c>
      <c r="AS4067" s="116" t="s">
        <v>256</v>
      </c>
      <c r="AT4067" s="116" t="s">
        <v>268</v>
      </c>
      <c r="AV4067" s="116">
        <v>81.7796359518739</v>
      </c>
      <c r="AW4067" s="116">
        <v>0.3149833427</v>
      </c>
    </row>
    <row r="4068" spans="1:49" x14ac:dyDescent="0.25">
      <c r="A4068" s="127">
        <v>180000</v>
      </c>
      <c r="B4068" s="127">
        <v>730000</v>
      </c>
      <c r="C4068" s="127">
        <v>730000</v>
      </c>
      <c r="D4068" s="116" t="s">
        <v>314</v>
      </c>
      <c r="E4068" s="116" t="s">
        <v>315</v>
      </c>
      <c r="F4068" s="116" t="s">
        <v>316</v>
      </c>
      <c r="G4068" s="116" t="s">
        <v>317</v>
      </c>
      <c r="H4068" s="116">
        <v>0.36</v>
      </c>
      <c r="I4068" s="116">
        <v>0.57999999999999996</v>
      </c>
      <c r="J4068" s="116" t="s">
        <v>268</v>
      </c>
      <c r="K4068" s="116">
        <v>2.040288888001E-2</v>
      </c>
      <c r="L4068" s="116">
        <v>3930.4336628967599</v>
      </c>
      <c r="M4068" s="116">
        <v>10.7577284074915</v>
      </c>
      <c r="N4068" s="116">
        <v>1.92199055300324</v>
      </c>
      <c r="O4068" s="116">
        <v>0.21948873729938001</v>
      </c>
      <c r="P4068" s="116">
        <v>3.9214159681350003E-2</v>
      </c>
      <c r="Q4068" s="116">
        <v>80.192201274337194</v>
      </c>
      <c r="R4068" s="116">
        <v>1310</v>
      </c>
      <c r="S4068" s="116" t="s">
        <v>318</v>
      </c>
      <c r="T4068" s="116">
        <v>1310</v>
      </c>
      <c r="U4068" s="116" t="s">
        <v>268</v>
      </c>
      <c r="V4068" s="116" t="s">
        <v>268</v>
      </c>
      <c r="Z4068" s="116">
        <v>0</v>
      </c>
      <c r="AA4068" s="116">
        <v>1</v>
      </c>
      <c r="AB4068" s="116">
        <v>0.21948873729938001</v>
      </c>
      <c r="AC4068" s="116">
        <v>3.9214159681350003E-2</v>
      </c>
      <c r="AD4068" s="116">
        <v>80.192201274339197</v>
      </c>
      <c r="AF4068" s="116">
        <v>-1</v>
      </c>
      <c r="AG4068" s="116">
        <v>-1</v>
      </c>
      <c r="AH4068" s="116">
        <v>-1</v>
      </c>
      <c r="AI4068" s="116">
        <v>-1</v>
      </c>
      <c r="AJ4068" s="116">
        <v>0</v>
      </c>
      <c r="AM4068" s="116" t="s">
        <v>319</v>
      </c>
      <c r="AN4068" s="116">
        <v>-1</v>
      </c>
      <c r="AQ4068" s="116">
        <v>783</v>
      </c>
      <c r="AR4068" s="116" t="s">
        <v>352</v>
      </c>
      <c r="AS4068" s="116" t="s">
        <v>256</v>
      </c>
      <c r="AT4068" s="116" t="s">
        <v>268</v>
      </c>
      <c r="AV4068" s="116">
        <v>43.986282774448398</v>
      </c>
      <c r="AW4068" s="116">
        <v>6.5038281599999997E-2</v>
      </c>
    </row>
    <row r="4069" spans="1:49" x14ac:dyDescent="0.25">
      <c r="A4069" s="127">
        <v>180000</v>
      </c>
      <c r="B4069" s="127">
        <v>730000</v>
      </c>
      <c r="C4069" s="127">
        <v>730000</v>
      </c>
      <c r="D4069" s="116" t="s">
        <v>314</v>
      </c>
      <c r="E4069" s="116" t="s">
        <v>315</v>
      </c>
      <c r="F4069" s="116" t="s">
        <v>316</v>
      </c>
      <c r="G4069" s="116" t="s">
        <v>317</v>
      </c>
      <c r="H4069" s="116">
        <v>0.36</v>
      </c>
      <c r="I4069" s="116">
        <v>0.57999999999999996</v>
      </c>
      <c r="J4069" s="116" t="s">
        <v>268</v>
      </c>
      <c r="K4069" s="116">
        <v>0.20527440378827999</v>
      </c>
      <c r="L4069" s="116">
        <v>3935.1829176292799</v>
      </c>
      <c r="M4069" s="116">
        <v>11.803548713220099</v>
      </c>
      <c r="N4069" s="116">
        <v>2.20461231241879</v>
      </c>
      <c r="O4069" s="116">
        <v>2.42296642469227</v>
      </c>
      <c r="P4069" s="116">
        <v>0.45255047801608</v>
      </c>
      <c r="Q4069" s="116">
        <v>807.79232721420703</v>
      </c>
      <c r="R4069" s="116">
        <v>1210</v>
      </c>
      <c r="S4069" s="116" t="s">
        <v>318</v>
      </c>
      <c r="T4069" s="116">
        <v>1210</v>
      </c>
      <c r="U4069" s="116" t="s">
        <v>268</v>
      </c>
      <c r="V4069" s="116" t="s">
        <v>268</v>
      </c>
      <c r="Z4069" s="116">
        <v>0</v>
      </c>
      <c r="AA4069" s="116">
        <v>1</v>
      </c>
      <c r="AB4069" s="116">
        <v>2.42296642469227</v>
      </c>
      <c r="AC4069" s="116">
        <v>0.45255047801608</v>
      </c>
      <c r="AD4069" s="116">
        <v>807.79232721420703</v>
      </c>
      <c r="AF4069" s="116">
        <v>-1</v>
      </c>
      <c r="AG4069" s="116">
        <v>-1</v>
      </c>
      <c r="AH4069" s="116">
        <v>-1</v>
      </c>
      <c r="AI4069" s="116">
        <v>-1</v>
      </c>
      <c r="AJ4069" s="116">
        <v>0</v>
      </c>
      <c r="AM4069" s="116" t="s">
        <v>319</v>
      </c>
      <c r="AN4069" s="116">
        <v>-1</v>
      </c>
      <c r="AQ4069" s="116">
        <v>783</v>
      </c>
      <c r="AR4069" s="116" t="s">
        <v>352</v>
      </c>
      <c r="AS4069" s="116" t="s">
        <v>256</v>
      </c>
      <c r="AT4069" s="116" t="s">
        <v>268</v>
      </c>
      <c r="AV4069" s="116">
        <v>152.184850542026</v>
      </c>
      <c r="AW4069" s="116">
        <v>0.65514381769999996</v>
      </c>
    </row>
    <row r="4070" spans="1:49" x14ac:dyDescent="0.25">
      <c r="A4070" s="127">
        <v>180000</v>
      </c>
      <c r="B4070" s="127">
        <v>730000</v>
      </c>
      <c r="C4070" s="127">
        <v>730000</v>
      </c>
      <c r="D4070" s="116" t="s">
        <v>314</v>
      </c>
      <c r="E4070" s="116" t="s">
        <v>315</v>
      </c>
      <c r="F4070" s="116" t="s">
        <v>316</v>
      </c>
      <c r="G4070" s="116" t="s">
        <v>317</v>
      </c>
      <c r="H4070" s="116">
        <v>0.36</v>
      </c>
      <c r="I4070" s="116">
        <v>0.57999999999999996</v>
      </c>
      <c r="J4070" s="116" t="s">
        <v>268</v>
      </c>
      <c r="K4070" s="116">
        <v>0.12236762128419</v>
      </c>
      <c r="L4070" s="116">
        <v>3935.1829176292799</v>
      </c>
      <c r="M4070" s="116">
        <v>11.803548713220099</v>
      </c>
      <c r="N4070" s="116">
        <v>2.20461231241879</v>
      </c>
      <c r="O4070" s="116">
        <v>1.4443721787488</v>
      </c>
      <c r="P4070" s="116">
        <v>0.26977316452451999</v>
      </c>
      <c r="Q4070" s="116">
        <v>481.538972948474</v>
      </c>
      <c r="R4070" s="116">
        <v>1330</v>
      </c>
      <c r="S4070" s="116" t="s">
        <v>346</v>
      </c>
      <c r="T4070" s="116">
        <v>1330</v>
      </c>
      <c r="U4070" s="116" t="s">
        <v>268</v>
      </c>
      <c r="V4070" s="116" t="s">
        <v>268</v>
      </c>
      <c r="Z4070" s="116">
        <v>0</v>
      </c>
      <c r="AA4070" s="116">
        <v>1</v>
      </c>
      <c r="AB4070" s="116">
        <v>1.4443721787488</v>
      </c>
      <c r="AC4070" s="116">
        <v>0.26977316452451999</v>
      </c>
      <c r="AD4070" s="116">
        <v>481.538972948474</v>
      </c>
      <c r="AF4070" s="116">
        <v>-1</v>
      </c>
      <c r="AG4070" s="116">
        <v>-1</v>
      </c>
      <c r="AH4070" s="116">
        <v>-1</v>
      </c>
      <c r="AI4070" s="116">
        <v>-1</v>
      </c>
      <c r="AJ4070" s="116">
        <v>0</v>
      </c>
      <c r="AM4070" s="116" t="s">
        <v>319</v>
      </c>
      <c r="AN4070" s="116">
        <v>-1</v>
      </c>
      <c r="AQ4070" s="116">
        <v>783</v>
      </c>
      <c r="AR4070" s="116" t="s">
        <v>352</v>
      </c>
      <c r="AS4070" s="116" t="s">
        <v>256</v>
      </c>
      <c r="AT4070" s="116" t="s">
        <v>268</v>
      </c>
      <c r="AV4070" s="116">
        <v>119.822126570967</v>
      </c>
      <c r="AW4070" s="116">
        <v>0.39054255710000002</v>
      </c>
    </row>
    <row r="4071" spans="1:49" x14ac:dyDescent="0.25">
      <c r="A4071" s="127">
        <v>180000</v>
      </c>
      <c r="B4071" s="127">
        <v>730000</v>
      </c>
      <c r="C4071" s="127">
        <v>730000</v>
      </c>
      <c r="D4071" s="116" t="s">
        <v>314</v>
      </c>
      <c r="E4071" s="116" t="s">
        <v>315</v>
      </c>
      <c r="F4071" s="116" t="s">
        <v>316</v>
      </c>
      <c r="G4071" s="116" t="s">
        <v>317</v>
      </c>
      <c r="H4071" s="116">
        <v>0.36</v>
      </c>
      <c r="I4071" s="116">
        <v>0.57999999999999996</v>
      </c>
      <c r="J4071" s="116" t="s">
        <v>268</v>
      </c>
      <c r="K4071" s="116">
        <v>8.6934984783230002E-2</v>
      </c>
      <c r="L4071" s="116">
        <v>3935.1829176292799</v>
      </c>
      <c r="M4071" s="116">
        <v>11.803548713220099</v>
      </c>
      <c r="N4071" s="116">
        <v>2.20461231241879</v>
      </c>
      <c r="O4071" s="116">
        <v>1.02614132777196</v>
      </c>
      <c r="P4071" s="116">
        <v>0.19165793783306001</v>
      </c>
      <c r="Q4071" s="116">
        <v>342.10506706334797</v>
      </c>
      <c r="R4071" s="116">
        <v>1310</v>
      </c>
      <c r="S4071" s="116" t="s">
        <v>318</v>
      </c>
      <c r="T4071" s="116">
        <v>1310</v>
      </c>
      <c r="U4071" s="116" t="s">
        <v>268</v>
      </c>
      <c r="V4071" s="116" t="s">
        <v>268</v>
      </c>
      <c r="Z4071" s="116">
        <v>0</v>
      </c>
      <c r="AA4071" s="116">
        <v>1</v>
      </c>
      <c r="AB4071" s="116">
        <v>1.02614132777196</v>
      </c>
      <c r="AC4071" s="116">
        <v>0.19165793783306001</v>
      </c>
      <c r="AD4071" s="116">
        <v>342.10506706334701</v>
      </c>
      <c r="AF4071" s="116">
        <v>-1</v>
      </c>
      <c r="AG4071" s="116">
        <v>-1</v>
      </c>
      <c r="AH4071" s="116">
        <v>-1</v>
      </c>
      <c r="AI4071" s="116">
        <v>-1</v>
      </c>
      <c r="AJ4071" s="116">
        <v>0</v>
      </c>
      <c r="AM4071" s="116" t="s">
        <v>319</v>
      </c>
      <c r="AN4071" s="116">
        <v>-1</v>
      </c>
      <c r="AQ4071" s="116">
        <v>783</v>
      </c>
      <c r="AR4071" s="116" t="s">
        <v>352</v>
      </c>
      <c r="AS4071" s="116" t="s">
        <v>256</v>
      </c>
      <c r="AT4071" s="116" t="s">
        <v>268</v>
      </c>
      <c r="AV4071" s="116">
        <v>77.993411674431002</v>
      </c>
      <c r="AW4071" s="116">
        <v>0.27745747529999998</v>
      </c>
    </row>
    <row r="4072" spans="1:49" x14ac:dyDescent="0.25">
      <c r="A4072" s="127">
        <v>180000</v>
      </c>
      <c r="B4072" s="127">
        <v>730000</v>
      </c>
      <c r="C4072" s="127">
        <v>730000</v>
      </c>
      <c r="D4072" s="116" t="s">
        <v>314</v>
      </c>
      <c r="E4072" s="116" t="s">
        <v>315</v>
      </c>
      <c r="F4072" s="116" t="s">
        <v>316</v>
      </c>
      <c r="G4072" s="116" t="s">
        <v>317</v>
      </c>
      <c r="H4072" s="116">
        <v>0.36</v>
      </c>
      <c r="I4072" s="116">
        <v>0.57999999999999996</v>
      </c>
      <c r="J4072" s="116" t="s">
        <v>268</v>
      </c>
      <c r="K4072" s="116">
        <v>0.10693912164853001</v>
      </c>
      <c r="L4072" s="116">
        <v>3935.1829176292799</v>
      </c>
      <c r="M4072" s="116">
        <v>11.803548713220099</v>
      </c>
      <c r="N4072" s="116">
        <v>2.20461231241879</v>
      </c>
      <c r="O4072" s="116">
        <v>1.2622611317274499</v>
      </c>
      <c r="P4072" s="116">
        <v>0.23575930426561001</v>
      </c>
      <c r="Q4072" s="116">
        <v>420.82500473759501</v>
      </c>
      <c r="R4072" s="116">
        <v>1310</v>
      </c>
      <c r="S4072" s="116" t="s">
        <v>318</v>
      </c>
      <c r="T4072" s="116">
        <v>1310</v>
      </c>
      <c r="U4072" s="116" t="s">
        <v>268</v>
      </c>
      <c r="V4072" s="116" t="s">
        <v>268</v>
      </c>
      <c r="Z4072" s="116">
        <v>0</v>
      </c>
      <c r="AA4072" s="116">
        <v>1</v>
      </c>
      <c r="AB4072" s="116">
        <v>1.2622611317274499</v>
      </c>
      <c r="AC4072" s="116">
        <v>0.23575930426561001</v>
      </c>
      <c r="AD4072" s="116">
        <v>420.82500473759501</v>
      </c>
      <c r="AF4072" s="116">
        <v>-1</v>
      </c>
      <c r="AG4072" s="116">
        <v>-1</v>
      </c>
      <c r="AH4072" s="116">
        <v>-1</v>
      </c>
      <c r="AI4072" s="116">
        <v>-1</v>
      </c>
      <c r="AJ4072" s="116">
        <v>0</v>
      </c>
      <c r="AM4072" s="116" t="s">
        <v>319</v>
      </c>
      <c r="AN4072" s="116">
        <v>-1</v>
      </c>
      <c r="AQ4072" s="116">
        <v>783</v>
      </c>
      <c r="AR4072" s="116" t="s">
        <v>352</v>
      </c>
      <c r="AS4072" s="116" t="s">
        <v>256</v>
      </c>
      <c r="AT4072" s="116" t="s">
        <v>268</v>
      </c>
      <c r="AV4072" s="116">
        <v>83.311456973803601</v>
      </c>
      <c r="AW4072" s="116">
        <v>0.34130170700000001</v>
      </c>
    </row>
    <row r="4073" spans="1:49" x14ac:dyDescent="0.25">
      <c r="A4073" s="127">
        <v>180000</v>
      </c>
      <c r="B4073" s="127">
        <v>730000</v>
      </c>
      <c r="C4073" s="127">
        <v>730000</v>
      </c>
      <c r="D4073" s="116" t="s">
        <v>314</v>
      </c>
      <c r="E4073" s="116" t="s">
        <v>315</v>
      </c>
      <c r="F4073" s="116" t="s">
        <v>316</v>
      </c>
      <c r="G4073" s="116" t="s">
        <v>317</v>
      </c>
      <c r="H4073" s="116">
        <v>0.36</v>
      </c>
      <c r="I4073" s="116">
        <v>0.57999999999999996</v>
      </c>
      <c r="J4073" s="116" t="s">
        <v>268</v>
      </c>
      <c r="K4073" s="116">
        <v>7.6101601052990006E-2</v>
      </c>
      <c r="L4073" s="116">
        <v>3935.1829176292799</v>
      </c>
      <c r="M4073" s="116">
        <v>11.803548713220099</v>
      </c>
      <c r="N4073" s="116">
        <v>2.20461231241879</v>
      </c>
      <c r="O4073" s="116">
        <v>0.89826895518311001</v>
      </c>
      <c r="P4073" s="116">
        <v>0.16777452667622</v>
      </c>
      <c r="Q4073" s="116">
        <v>299.47372046800001</v>
      </c>
      <c r="R4073" s="116">
        <v>1310</v>
      </c>
      <c r="S4073" s="116" t="s">
        <v>318</v>
      </c>
      <c r="T4073" s="116">
        <v>1310</v>
      </c>
      <c r="U4073" s="116" t="s">
        <v>268</v>
      </c>
      <c r="V4073" s="116" t="s">
        <v>268</v>
      </c>
      <c r="Z4073" s="116">
        <v>0</v>
      </c>
      <c r="AA4073" s="116">
        <v>1</v>
      </c>
      <c r="AB4073" s="116">
        <v>0.89826895518311001</v>
      </c>
      <c r="AC4073" s="116">
        <v>0.16777452667622</v>
      </c>
      <c r="AD4073" s="116">
        <v>299.47372046799899</v>
      </c>
      <c r="AF4073" s="116">
        <v>-1</v>
      </c>
      <c r="AG4073" s="116">
        <v>-1</v>
      </c>
      <c r="AH4073" s="116">
        <v>-1</v>
      </c>
      <c r="AI4073" s="116">
        <v>-1</v>
      </c>
      <c r="AJ4073" s="116">
        <v>0</v>
      </c>
      <c r="AM4073" s="116" t="s">
        <v>319</v>
      </c>
      <c r="AN4073" s="116">
        <v>-1</v>
      </c>
      <c r="AQ4073" s="116">
        <v>783</v>
      </c>
      <c r="AR4073" s="116" t="s">
        <v>352</v>
      </c>
      <c r="AS4073" s="116" t="s">
        <v>256</v>
      </c>
      <c r="AT4073" s="116" t="s">
        <v>268</v>
      </c>
      <c r="AV4073" s="116">
        <v>72.346731996484394</v>
      </c>
      <c r="AW4073" s="116">
        <v>0.2428821739</v>
      </c>
    </row>
    <row r="4074" spans="1:49" x14ac:dyDescent="0.25">
      <c r="A4074" s="127">
        <v>180000</v>
      </c>
      <c r="B4074" s="127">
        <v>730000</v>
      </c>
      <c r="C4074" s="127">
        <v>730000</v>
      </c>
      <c r="D4074" s="116" t="s">
        <v>314</v>
      </c>
      <c r="E4074" s="116" t="s">
        <v>315</v>
      </c>
      <c r="F4074" s="116" t="s">
        <v>316</v>
      </c>
      <c r="G4074" s="116" t="s">
        <v>317</v>
      </c>
      <c r="H4074" s="116">
        <v>0.36</v>
      </c>
      <c r="I4074" s="116">
        <v>0.57999999999999996</v>
      </c>
      <c r="J4074" s="116" t="s">
        <v>268</v>
      </c>
      <c r="K4074" s="116">
        <v>7.4085962788699999E-3</v>
      </c>
      <c r="L4074" s="116">
        <v>3935.1829176292799</v>
      </c>
      <c r="M4074" s="116">
        <v>11.803548713220099</v>
      </c>
      <c r="N4074" s="116">
        <v>2.20461231241879</v>
      </c>
      <c r="O4074" s="116">
        <v>8.7447727074319997E-2</v>
      </c>
      <c r="P4074" s="116">
        <v>1.6333082574150001E-2</v>
      </c>
      <c r="Q4074" s="116">
        <v>29.1541815202565</v>
      </c>
      <c r="R4074" s="116">
        <v>1310</v>
      </c>
      <c r="S4074" s="116" t="s">
        <v>318</v>
      </c>
      <c r="T4074" s="116">
        <v>1310</v>
      </c>
      <c r="U4074" s="116" t="s">
        <v>268</v>
      </c>
      <c r="V4074" s="116" t="s">
        <v>268</v>
      </c>
      <c r="Z4074" s="116">
        <v>0</v>
      </c>
      <c r="AA4074" s="116">
        <v>1</v>
      </c>
      <c r="AB4074" s="116">
        <v>8.7447727074319997E-2</v>
      </c>
      <c r="AC4074" s="116">
        <v>1.6333082574150001E-2</v>
      </c>
      <c r="AD4074" s="116">
        <v>29.154181520255101</v>
      </c>
      <c r="AF4074" s="116">
        <v>-1</v>
      </c>
      <c r="AG4074" s="116">
        <v>-1</v>
      </c>
      <c r="AH4074" s="116">
        <v>-1</v>
      </c>
      <c r="AI4074" s="116">
        <v>-1</v>
      </c>
      <c r="AJ4074" s="116">
        <v>0</v>
      </c>
      <c r="AM4074" s="116" t="s">
        <v>319</v>
      </c>
      <c r="AN4074" s="116">
        <v>-1</v>
      </c>
      <c r="AQ4074" s="116">
        <v>783</v>
      </c>
      <c r="AR4074" s="116" t="s">
        <v>352</v>
      </c>
      <c r="AS4074" s="116" t="s">
        <v>256</v>
      </c>
      <c r="AT4074" s="116" t="s">
        <v>268</v>
      </c>
      <c r="AV4074" s="116">
        <v>33.0368475383301</v>
      </c>
      <c r="AW4074" s="116">
        <v>2.36449161E-2</v>
      </c>
    </row>
    <row r="4075" spans="1:49" x14ac:dyDescent="0.25">
      <c r="A4075" s="127">
        <v>180000</v>
      </c>
      <c r="B4075" s="127">
        <v>730000</v>
      </c>
      <c r="C4075" s="127">
        <v>730000</v>
      </c>
      <c r="D4075" s="116" t="s">
        <v>314</v>
      </c>
      <c r="E4075" s="116" t="s">
        <v>315</v>
      </c>
      <c r="F4075" s="116" t="s">
        <v>316</v>
      </c>
      <c r="G4075" s="116" t="s">
        <v>317</v>
      </c>
      <c r="H4075" s="116">
        <v>0.36</v>
      </c>
      <c r="I4075" s="116">
        <v>0.57999999999999996</v>
      </c>
      <c r="J4075" s="116" t="s">
        <v>268</v>
      </c>
      <c r="K4075" s="116">
        <v>1.052745158702E-2</v>
      </c>
      <c r="L4075" s="116">
        <v>3935.1829176292799</v>
      </c>
      <c r="M4075" s="116">
        <v>11.803548713220099</v>
      </c>
      <c r="N4075" s="116">
        <v>2.20461231241879</v>
      </c>
      <c r="O4075" s="116">
        <v>0.1242612876335</v>
      </c>
      <c r="P4075" s="116">
        <v>2.320894938714E-2</v>
      </c>
      <c r="Q4075" s="116">
        <v>41.4274476514261</v>
      </c>
      <c r="R4075" s="116">
        <v>1310</v>
      </c>
      <c r="S4075" s="116" t="s">
        <v>318</v>
      </c>
      <c r="T4075" s="116">
        <v>1310</v>
      </c>
      <c r="U4075" s="116" t="s">
        <v>268</v>
      </c>
      <c r="V4075" s="116" t="s">
        <v>268</v>
      </c>
      <c r="Z4075" s="116">
        <v>0</v>
      </c>
      <c r="AA4075" s="116">
        <v>1</v>
      </c>
      <c r="AB4075" s="116">
        <v>0.1242612876335</v>
      </c>
      <c r="AC4075" s="116">
        <v>2.320894938714E-2</v>
      </c>
      <c r="AD4075" s="116">
        <v>41.4274476514261</v>
      </c>
      <c r="AF4075" s="116">
        <v>-1</v>
      </c>
      <c r="AG4075" s="116">
        <v>-1</v>
      </c>
      <c r="AH4075" s="116">
        <v>-1</v>
      </c>
      <c r="AI4075" s="116">
        <v>-1</v>
      </c>
      <c r="AJ4075" s="116">
        <v>0</v>
      </c>
      <c r="AM4075" s="116" t="s">
        <v>319</v>
      </c>
      <c r="AN4075" s="116">
        <v>-1</v>
      </c>
      <c r="AQ4075" s="116">
        <v>783</v>
      </c>
      <c r="AR4075" s="116" t="s">
        <v>352</v>
      </c>
      <c r="AS4075" s="116" t="s">
        <v>256</v>
      </c>
      <c r="AT4075" s="116" t="s">
        <v>268</v>
      </c>
      <c r="AV4075" s="116">
        <v>44.374545224624697</v>
      </c>
      <c r="AW4075" s="116">
        <v>3.3598903200000002E-2</v>
      </c>
    </row>
    <row r="4076" spans="1:49" x14ac:dyDescent="0.25">
      <c r="A4076" s="127">
        <v>180000</v>
      </c>
      <c r="B4076" s="127">
        <v>730000</v>
      </c>
      <c r="C4076" s="127">
        <v>730000</v>
      </c>
      <c r="D4076" s="116" t="s">
        <v>314</v>
      </c>
      <c r="E4076" s="116" t="s">
        <v>315</v>
      </c>
      <c r="F4076" s="116" t="s">
        <v>316</v>
      </c>
      <c r="G4076" s="116" t="s">
        <v>317</v>
      </c>
      <c r="H4076" s="116">
        <v>0.36</v>
      </c>
      <c r="I4076" s="116">
        <v>0.57999999999999996</v>
      </c>
      <c r="J4076" s="116" t="s">
        <v>268</v>
      </c>
      <c r="K4076" s="116">
        <v>2.20967322175E-3</v>
      </c>
      <c r="L4076" s="116">
        <v>3935.1829176292799</v>
      </c>
      <c r="M4076" s="116">
        <v>11.803548713220099</v>
      </c>
      <c r="N4076" s="116">
        <v>2.20461231241879</v>
      </c>
      <c r="O4076" s="116">
        <v>2.6081985513229999E-2</v>
      </c>
      <c r="P4076" s="116">
        <v>4.8714727910899999E-3</v>
      </c>
      <c r="Q4076" s="116">
        <v>8.6954683157774006</v>
      </c>
      <c r="R4076" s="116">
        <v>1310</v>
      </c>
      <c r="S4076" s="116" t="s">
        <v>318</v>
      </c>
      <c r="T4076" s="116">
        <v>1310</v>
      </c>
      <c r="U4076" s="116" t="s">
        <v>268</v>
      </c>
      <c r="V4076" s="116" t="s">
        <v>268</v>
      </c>
      <c r="Z4076" s="116">
        <v>0</v>
      </c>
      <c r="AA4076" s="116">
        <v>1</v>
      </c>
      <c r="AB4076" s="116">
        <v>2.6081985513229999E-2</v>
      </c>
      <c r="AC4076" s="116">
        <v>4.8714727910899999E-3</v>
      </c>
      <c r="AD4076" s="116">
        <v>8.6954683157774806</v>
      </c>
      <c r="AF4076" s="116">
        <v>-1</v>
      </c>
      <c r="AG4076" s="116">
        <v>-1</v>
      </c>
      <c r="AH4076" s="116">
        <v>-1</v>
      </c>
      <c r="AI4076" s="116">
        <v>-1</v>
      </c>
      <c r="AJ4076" s="116">
        <v>0</v>
      </c>
      <c r="AM4076" s="116" t="s">
        <v>319</v>
      </c>
      <c r="AN4076" s="116">
        <v>-1</v>
      </c>
      <c r="AQ4076" s="116">
        <v>783</v>
      </c>
      <c r="AR4076" s="116" t="s">
        <v>352</v>
      </c>
      <c r="AS4076" s="116" t="s">
        <v>256</v>
      </c>
      <c r="AT4076" s="116" t="s">
        <v>268</v>
      </c>
      <c r="AV4076" s="116">
        <v>28.317086119252401</v>
      </c>
      <c r="AW4076" s="116">
        <v>7.0522857E-3</v>
      </c>
    </row>
    <row r="4077" spans="1:49" x14ac:dyDescent="0.25">
      <c r="A4077" s="127">
        <v>180000</v>
      </c>
      <c r="B4077" s="127">
        <v>730000</v>
      </c>
      <c r="C4077" s="127">
        <v>730000</v>
      </c>
      <c r="D4077" s="116" t="s">
        <v>314</v>
      </c>
      <c r="E4077" s="116" t="s">
        <v>315</v>
      </c>
      <c r="F4077" s="116" t="s">
        <v>316</v>
      </c>
      <c r="G4077" s="116" t="s">
        <v>317</v>
      </c>
      <c r="H4077" s="116">
        <v>0.36</v>
      </c>
      <c r="I4077" s="116">
        <v>0.57999999999999996</v>
      </c>
      <c r="J4077" s="116" t="s">
        <v>268</v>
      </c>
      <c r="K4077" s="116">
        <v>0.10538847135125</v>
      </c>
      <c r="L4077" s="116">
        <v>3938.9767800652498</v>
      </c>
      <c r="M4077" s="116">
        <v>12.3795055496233</v>
      </c>
      <c r="N4077" s="116">
        <v>2.5070296093312701</v>
      </c>
      <c r="O4077" s="116">
        <v>1.3046571659591299</v>
      </c>
      <c r="P4077" s="116">
        <v>0.26421201815973999</v>
      </c>
      <c r="Q4077" s="116">
        <v>415.12274153915001</v>
      </c>
      <c r="R4077" s="116">
        <v>1330</v>
      </c>
      <c r="S4077" s="116" t="s">
        <v>346</v>
      </c>
      <c r="T4077" s="116">
        <v>1330</v>
      </c>
      <c r="U4077" s="116" t="s">
        <v>268</v>
      </c>
      <c r="V4077" s="116" t="s">
        <v>268</v>
      </c>
      <c r="Z4077" s="116">
        <v>0</v>
      </c>
      <c r="AA4077" s="116">
        <v>1</v>
      </c>
      <c r="AB4077" s="116">
        <v>1.3046571659591299</v>
      </c>
      <c r="AC4077" s="116">
        <v>0.26421201815973999</v>
      </c>
      <c r="AD4077" s="116">
        <v>415.12274153915001</v>
      </c>
      <c r="AF4077" s="116">
        <v>-1</v>
      </c>
      <c r="AG4077" s="116">
        <v>-1</v>
      </c>
      <c r="AH4077" s="116">
        <v>-1</v>
      </c>
      <c r="AI4077" s="116">
        <v>-1</v>
      </c>
      <c r="AJ4077" s="116">
        <v>0</v>
      </c>
      <c r="AM4077" s="116" t="s">
        <v>319</v>
      </c>
      <c r="AN4077" s="116">
        <v>-1</v>
      </c>
      <c r="AQ4077" s="116">
        <v>783</v>
      </c>
      <c r="AR4077" s="116" t="s">
        <v>352</v>
      </c>
      <c r="AS4077" s="116" t="s">
        <v>256</v>
      </c>
      <c r="AT4077" s="116" t="s">
        <v>268</v>
      </c>
      <c r="AV4077" s="116">
        <v>85.122820589663206</v>
      </c>
      <c r="AW4077" s="116">
        <v>0.33667700039999998</v>
      </c>
    </row>
    <row r="4078" spans="1:49" x14ac:dyDescent="0.25">
      <c r="A4078" s="127">
        <v>180000</v>
      </c>
      <c r="B4078" s="127">
        <v>730000</v>
      </c>
      <c r="C4078" s="127">
        <v>730000</v>
      </c>
      <c r="D4078" s="116" t="s">
        <v>314</v>
      </c>
      <c r="E4078" s="116" t="s">
        <v>315</v>
      </c>
      <c r="F4078" s="116" t="s">
        <v>316</v>
      </c>
      <c r="G4078" s="116" t="s">
        <v>317</v>
      </c>
      <c r="H4078" s="116">
        <v>0.36</v>
      </c>
      <c r="I4078" s="116">
        <v>0.57999999999999996</v>
      </c>
      <c r="J4078" s="116" t="s">
        <v>268</v>
      </c>
      <c r="K4078" s="116">
        <v>7.0439630909459996E-2</v>
      </c>
      <c r="L4078" s="116">
        <v>3938.9767800652498</v>
      </c>
      <c r="M4078" s="116">
        <v>12.3795055496233</v>
      </c>
      <c r="N4078" s="116">
        <v>2.5070296093312701</v>
      </c>
      <c r="O4078" s="116">
        <v>0.87200780175717996</v>
      </c>
      <c r="P4078" s="116">
        <v>0.1765942403604</v>
      </c>
      <c r="Q4078" s="116">
        <v>277.460070548761</v>
      </c>
      <c r="R4078" s="116">
        <v>1330</v>
      </c>
      <c r="S4078" s="116" t="s">
        <v>346</v>
      </c>
      <c r="T4078" s="116">
        <v>1330</v>
      </c>
      <c r="U4078" s="116" t="s">
        <v>268</v>
      </c>
      <c r="V4078" s="116" t="s">
        <v>268</v>
      </c>
      <c r="Z4078" s="116">
        <v>0</v>
      </c>
      <c r="AA4078" s="116">
        <v>1</v>
      </c>
      <c r="AB4078" s="116">
        <v>0.87200780175717996</v>
      </c>
      <c r="AC4078" s="116">
        <v>0.1765942403604</v>
      </c>
      <c r="AD4078" s="116">
        <v>277.46007054875997</v>
      </c>
      <c r="AF4078" s="116">
        <v>-1</v>
      </c>
      <c r="AG4078" s="116">
        <v>-1</v>
      </c>
      <c r="AH4078" s="116">
        <v>-1</v>
      </c>
      <c r="AI4078" s="116">
        <v>-1</v>
      </c>
      <c r="AJ4078" s="116">
        <v>0</v>
      </c>
      <c r="AM4078" s="116" t="s">
        <v>319</v>
      </c>
      <c r="AN4078" s="116">
        <v>-1</v>
      </c>
      <c r="AQ4078" s="116">
        <v>783</v>
      </c>
      <c r="AR4078" s="116" t="s">
        <v>352</v>
      </c>
      <c r="AS4078" s="116" t="s">
        <v>256</v>
      </c>
      <c r="AT4078" s="116" t="s">
        <v>268</v>
      </c>
      <c r="AV4078" s="116">
        <v>71.382944027936901</v>
      </c>
      <c r="AW4078" s="116">
        <v>0.22502844329999999</v>
      </c>
    </row>
    <row r="4079" spans="1:49" x14ac:dyDescent="0.25">
      <c r="A4079" s="127">
        <v>180000</v>
      </c>
      <c r="B4079" s="127">
        <v>730000</v>
      </c>
      <c r="C4079" s="127">
        <v>730000</v>
      </c>
      <c r="D4079" s="116" t="s">
        <v>314</v>
      </c>
      <c r="E4079" s="116" t="s">
        <v>315</v>
      </c>
      <c r="F4079" s="116" t="s">
        <v>316</v>
      </c>
      <c r="G4079" s="116" t="s">
        <v>317</v>
      </c>
      <c r="H4079" s="116">
        <v>0.36</v>
      </c>
      <c r="I4079" s="116">
        <v>0.57999999999999996</v>
      </c>
      <c r="J4079" s="116" t="s">
        <v>268</v>
      </c>
      <c r="K4079" s="116">
        <v>0.15990494906260999</v>
      </c>
      <c r="L4079" s="116">
        <v>3938.9767800652498</v>
      </c>
      <c r="M4079" s="116">
        <v>12.3795055496233</v>
      </c>
      <c r="N4079" s="116">
        <v>2.5070296093312701</v>
      </c>
      <c r="O4079" s="116">
        <v>1.9795442043329201</v>
      </c>
      <c r="P4079" s="116">
        <v>0.40088644197859002</v>
      </c>
      <c r="Q4079" s="116">
        <v>629.86188137516899</v>
      </c>
      <c r="R4079" s="116">
        <v>1330</v>
      </c>
      <c r="S4079" s="116" t="s">
        <v>346</v>
      </c>
      <c r="T4079" s="116">
        <v>1330</v>
      </c>
      <c r="U4079" s="116" t="s">
        <v>268</v>
      </c>
      <c r="V4079" s="116" t="s">
        <v>268</v>
      </c>
      <c r="Z4079" s="116">
        <v>0</v>
      </c>
      <c r="AA4079" s="116">
        <v>1</v>
      </c>
      <c r="AB4079" s="116">
        <v>1.9795442043329201</v>
      </c>
      <c r="AC4079" s="116">
        <v>0.40088644197859002</v>
      </c>
      <c r="AD4079" s="116">
        <v>629.86188137516899</v>
      </c>
      <c r="AF4079" s="116">
        <v>-1</v>
      </c>
      <c r="AG4079" s="116">
        <v>-1</v>
      </c>
      <c r="AH4079" s="116">
        <v>-1</v>
      </c>
      <c r="AI4079" s="116">
        <v>-1</v>
      </c>
      <c r="AJ4079" s="116">
        <v>0</v>
      </c>
      <c r="AM4079" s="116" t="s">
        <v>319</v>
      </c>
      <c r="AN4079" s="116">
        <v>-1</v>
      </c>
      <c r="AQ4079" s="116">
        <v>783</v>
      </c>
      <c r="AR4079" s="116" t="s">
        <v>352</v>
      </c>
      <c r="AS4079" s="116" t="s">
        <v>256</v>
      </c>
      <c r="AT4079" s="116" t="s">
        <v>268</v>
      </c>
      <c r="AV4079" s="116">
        <v>102.161356161577</v>
      </c>
      <c r="AW4079" s="116">
        <v>0.51083688679999995</v>
      </c>
    </row>
    <row r="4080" spans="1:49" x14ac:dyDescent="0.25">
      <c r="A4080" s="127">
        <v>180000</v>
      </c>
      <c r="B4080" s="127">
        <v>730000</v>
      </c>
      <c r="C4080" s="127">
        <v>730000</v>
      </c>
      <c r="D4080" s="116" t="s">
        <v>314</v>
      </c>
      <c r="E4080" s="116" t="s">
        <v>315</v>
      </c>
      <c r="F4080" s="116" t="s">
        <v>316</v>
      </c>
      <c r="G4080" s="116" t="s">
        <v>317</v>
      </c>
      <c r="H4080" s="116">
        <v>0.36</v>
      </c>
      <c r="I4080" s="116">
        <v>0.57999999999999996</v>
      </c>
      <c r="J4080" s="116" t="s">
        <v>268</v>
      </c>
      <c r="K4080" s="116">
        <v>0.18429642481427</v>
      </c>
      <c r="L4080" s="116">
        <v>3938.9767800652498</v>
      </c>
      <c r="M4080" s="116">
        <v>12.3795055496233</v>
      </c>
      <c r="N4080" s="116">
        <v>2.5070296093312701</v>
      </c>
      <c r="O4080" s="116">
        <v>2.2814986137640401</v>
      </c>
      <c r="P4080" s="116">
        <v>0.46203659390327001</v>
      </c>
      <c r="Q4080" s="116">
        <v>725.93933799246304</v>
      </c>
      <c r="R4080" s="116">
        <v>1330</v>
      </c>
      <c r="S4080" s="116" t="s">
        <v>346</v>
      </c>
      <c r="T4080" s="116">
        <v>1330</v>
      </c>
      <c r="U4080" s="116" t="s">
        <v>268</v>
      </c>
      <c r="V4080" s="116" t="s">
        <v>268</v>
      </c>
      <c r="Z4080" s="116">
        <v>0</v>
      </c>
      <c r="AA4080" s="116">
        <v>1</v>
      </c>
      <c r="AB4080" s="116">
        <v>2.2814986137640401</v>
      </c>
      <c r="AC4080" s="116">
        <v>0.46203659390327001</v>
      </c>
      <c r="AD4080" s="116">
        <v>725.93933799246304</v>
      </c>
      <c r="AF4080" s="116">
        <v>-1</v>
      </c>
      <c r="AG4080" s="116">
        <v>-1</v>
      </c>
      <c r="AH4080" s="116">
        <v>-1</v>
      </c>
      <c r="AI4080" s="116">
        <v>-1</v>
      </c>
      <c r="AJ4080" s="116">
        <v>0</v>
      </c>
      <c r="AM4080" s="116" t="s">
        <v>319</v>
      </c>
      <c r="AN4080" s="116">
        <v>-1</v>
      </c>
      <c r="AQ4080" s="116">
        <v>783</v>
      </c>
      <c r="AR4080" s="116" t="s">
        <v>352</v>
      </c>
      <c r="AS4080" s="116" t="s">
        <v>256</v>
      </c>
      <c r="AT4080" s="116" t="s">
        <v>268</v>
      </c>
      <c r="AV4080" s="116">
        <v>109.263245092533</v>
      </c>
      <c r="AW4080" s="116">
        <v>0.58875858719999996</v>
      </c>
    </row>
    <row r="4081" spans="1:49" x14ac:dyDescent="0.25">
      <c r="A4081" s="127">
        <v>180000</v>
      </c>
      <c r="B4081" s="127">
        <v>730000</v>
      </c>
      <c r="C4081" s="127">
        <v>730000</v>
      </c>
      <c r="D4081" s="116" t="s">
        <v>314</v>
      </c>
      <c r="E4081" s="116" t="s">
        <v>315</v>
      </c>
      <c r="F4081" s="116" t="s">
        <v>316</v>
      </c>
      <c r="G4081" s="116" t="s">
        <v>317</v>
      </c>
      <c r="H4081" s="116">
        <v>0.36</v>
      </c>
      <c r="I4081" s="116">
        <v>0.57999999999999996</v>
      </c>
      <c r="J4081" s="116" t="s">
        <v>268</v>
      </c>
      <c r="K4081" s="116">
        <v>5.748496387411E-2</v>
      </c>
      <c r="L4081" s="116">
        <v>3938.9767800652498</v>
      </c>
      <c r="M4081" s="116">
        <v>12.3795055496233</v>
      </c>
      <c r="N4081" s="116">
        <v>2.5070296093312701</v>
      </c>
      <c r="O4081" s="116">
        <v>0.71163542929955004</v>
      </c>
      <c r="P4081" s="116">
        <v>0.14411650652374999</v>
      </c>
      <c r="Q4081" s="116">
        <v>226.431937903044</v>
      </c>
      <c r="R4081" s="116">
        <v>1330</v>
      </c>
      <c r="S4081" s="116" t="s">
        <v>346</v>
      </c>
      <c r="T4081" s="116">
        <v>1330</v>
      </c>
      <c r="U4081" s="116" t="s">
        <v>268</v>
      </c>
      <c r="V4081" s="116" t="s">
        <v>268</v>
      </c>
      <c r="Z4081" s="116">
        <v>0</v>
      </c>
      <c r="AA4081" s="116">
        <v>1</v>
      </c>
      <c r="AB4081" s="116">
        <v>0.71163542929955004</v>
      </c>
      <c r="AC4081" s="116">
        <v>0.14411650652374999</v>
      </c>
      <c r="AD4081" s="116">
        <v>226.43193790304301</v>
      </c>
      <c r="AF4081" s="116">
        <v>-1</v>
      </c>
      <c r="AG4081" s="116">
        <v>-1</v>
      </c>
      <c r="AH4081" s="116">
        <v>-1</v>
      </c>
      <c r="AI4081" s="116">
        <v>-1</v>
      </c>
      <c r="AJ4081" s="116">
        <v>0</v>
      </c>
      <c r="AM4081" s="116" t="s">
        <v>319</v>
      </c>
      <c r="AN4081" s="116">
        <v>-1</v>
      </c>
      <c r="AQ4081" s="116">
        <v>783</v>
      </c>
      <c r="AR4081" s="116" t="s">
        <v>352</v>
      </c>
      <c r="AS4081" s="116" t="s">
        <v>256</v>
      </c>
      <c r="AT4081" s="116" t="s">
        <v>268</v>
      </c>
      <c r="AV4081" s="116">
        <v>66.179719065887198</v>
      </c>
      <c r="AW4081" s="116">
        <v>0.18364309640000001</v>
      </c>
    </row>
    <row r="4082" spans="1:49" x14ac:dyDescent="0.25">
      <c r="A4082" s="127">
        <v>180000</v>
      </c>
      <c r="B4082" s="127">
        <v>730000</v>
      </c>
      <c r="C4082" s="127">
        <v>730000</v>
      </c>
      <c r="D4082" s="116" t="s">
        <v>314</v>
      </c>
      <c r="E4082" s="116" t="s">
        <v>315</v>
      </c>
      <c r="F4082" s="116" t="s">
        <v>316</v>
      </c>
      <c r="G4082" s="116" t="s">
        <v>317</v>
      </c>
      <c r="H4082" s="116">
        <v>0.36</v>
      </c>
      <c r="I4082" s="116">
        <v>0.57999999999999996</v>
      </c>
      <c r="J4082" s="116" t="s">
        <v>268</v>
      </c>
      <c r="K4082" s="116">
        <v>4.0249013702209999E-2</v>
      </c>
      <c r="L4082" s="116">
        <v>3938.9767800652498</v>
      </c>
      <c r="M4082" s="116">
        <v>12.3795055496233</v>
      </c>
      <c r="N4082" s="116">
        <v>2.5070296093312701</v>
      </c>
      <c r="O4082" s="116">
        <v>0.4982628884934</v>
      </c>
      <c r="P4082" s="116">
        <v>0.10090546909782</v>
      </c>
      <c r="Q4082" s="116">
        <v>158.539930393541</v>
      </c>
      <c r="R4082" s="116">
        <v>1330</v>
      </c>
      <c r="S4082" s="116" t="s">
        <v>346</v>
      </c>
      <c r="T4082" s="116">
        <v>1330</v>
      </c>
      <c r="U4082" s="116" t="s">
        <v>268</v>
      </c>
      <c r="V4082" s="116" t="s">
        <v>268</v>
      </c>
      <c r="Z4082" s="116">
        <v>0</v>
      </c>
      <c r="AA4082" s="116">
        <v>1</v>
      </c>
      <c r="AB4082" s="116">
        <v>0.4982628884934</v>
      </c>
      <c r="AC4082" s="116">
        <v>0.10090546909782</v>
      </c>
      <c r="AD4082" s="116">
        <v>158.53993039354</v>
      </c>
      <c r="AF4082" s="116">
        <v>-1</v>
      </c>
      <c r="AG4082" s="116">
        <v>-1</v>
      </c>
      <c r="AH4082" s="116">
        <v>-1</v>
      </c>
      <c r="AI4082" s="116">
        <v>-1</v>
      </c>
      <c r="AJ4082" s="116">
        <v>0</v>
      </c>
      <c r="AM4082" s="116" t="s">
        <v>319</v>
      </c>
      <c r="AN4082" s="116">
        <v>-1</v>
      </c>
      <c r="AQ4082" s="116">
        <v>783</v>
      </c>
      <c r="AR4082" s="116" t="s">
        <v>352</v>
      </c>
      <c r="AS4082" s="116" t="s">
        <v>256</v>
      </c>
      <c r="AT4082" s="116" t="s">
        <v>268</v>
      </c>
      <c r="AV4082" s="116">
        <v>66.193727682032304</v>
      </c>
      <c r="AW4082" s="116">
        <v>0.128580641</v>
      </c>
    </row>
    <row r="4083" spans="1:49" x14ac:dyDescent="0.25">
      <c r="A4083" s="127">
        <v>180000</v>
      </c>
      <c r="B4083" s="127">
        <v>730000</v>
      </c>
      <c r="C4083" s="127">
        <v>730000</v>
      </c>
      <c r="D4083" s="116" t="s">
        <v>314</v>
      </c>
      <c r="E4083" s="116" t="s">
        <v>315</v>
      </c>
      <c r="F4083" s="116" t="s">
        <v>316</v>
      </c>
      <c r="G4083" s="116" t="s">
        <v>317</v>
      </c>
      <c r="H4083" s="116">
        <v>0.36</v>
      </c>
      <c r="I4083" s="116">
        <v>0.57999999999999996</v>
      </c>
      <c r="J4083" s="116" t="s">
        <v>268</v>
      </c>
      <c r="K4083" s="116">
        <v>0.11697199609979</v>
      </c>
      <c r="L4083" s="116">
        <v>3967.1370724000199</v>
      </c>
      <c r="M4083" s="116">
        <v>11.0654682544124</v>
      </c>
      <c r="N4083" s="116">
        <v>2.04032729099869</v>
      </c>
      <c r="O4083" s="116">
        <v>1.2943499094975699</v>
      </c>
      <c r="P4083" s="116">
        <v>0.23866115592501</v>
      </c>
      <c r="Q4083" s="116">
        <v>464.04394216013998</v>
      </c>
      <c r="R4083" s="116">
        <v>1210</v>
      </c>
      <c r="S4083" s="116" t="s">
        <v>318</v>
      </c>
      <c r="T4083" s="116">
        <v>1210</v>
      </c>
      <c r="U4083" s="116" t="s">
        <v>268</v>
      </c>
      <c r="V4083" s="116" t="s">
        <v>268</v>
      </c>
      <c r="Z4083" s="116">
        <v>0</v>
      </c>
      <c r="AA4083" s="116">
        <v>1</v>
      </c>
      <c r="AB4083" s="116">
        <v>1.2943499094975699</v>
      </c>
      <c r="AC4083" s="116">
        <v>0.23866115592501</v>
      </c>
      <c r="AD4083" s="116">
        <v>464.04394216013998</v>
      </c>
      <c r="AF4083" s="116">
        <v>-1</v>
      </c>
      <c r="AG4083" s="116">
        <v>-1</v>
      </c>
      <c r="AH4083" s="116">
        <v>-1</v>
      </c>
      <c r="AI4083" s="116">
        <v>-1</v>
      </c>
      <c r="AJ4083" s="116">
        <v>0</v>
      </c>
      <c r="AM4083" s="116" t="s">
        <v>319</v>
      </c>
      <c r="AN4083" s="116">
        <v>-1</v>
      </c>
      <c r="AQ4083" s="116">
        <v>783</v>
      </c>
      <c r="AR4083" s="116" t="s">
        <v>352</v>
      </c>
      <c r="AS4083" s="116" t="s">
        <v>256</v>
      </c>
      <c r="AT4083" s="116" t="s">
        <v>268</v>
      </c>
      <c r="AV4083" s="116">
        <v>118.950115212336</v>
      </c>
      <c r="AW4083" s="116">
        <v>0.37635356219999999</v>
      </c>
    </row>
    <row r="4084" spans="1:49" x14ac:dyDescent="0.25">
      <c r="A4084" s="127">
        <v>180000</v>
      </c>
      <c r="B4084" s="127">
        <v>730000</v>
      </c>
      <c r="C4084" s="127">
        <v>730000</v>
      </c>
      <c r="D4084" s="116" t="s">
        <v>314</v>
      </c>
      <c r="E4084" s="116" t="s">
        <v>315</v>
      </c>
      <c r="F4084" s="116" t="s">
        <v>316</v>
      </c>
      <c r="G4084" s="116" t="s">
        <v>317</v>
      </c>
      <c r="H4084" s="116">
        <v>0.36</v>
      </c>
      <c r="I4084" s="116">
        <v>0.57999999999999996</v>
      </c>
      <c r="J4084" s="116" t="s">
        <v>330</v>
      </c>
      <c r="K4084" s="116">
        <v>0.18585556537395001</v>
      </c>
      <c r="L4084" s="116">
        <v>3415.77163642807</v>
      </c>
      <c r="M4084" s="116">
        <v>9.6014023503818304</v>
      </c>
      <c r="N4084" s="116">
        <v>1.7594289881449501</v>
      </c>
      <c r="O4084" s="116">
        <v>1.784474062213</v>
      </c>
      <c r="P4084" s="116">
        <v>0.32699966932699998</v>
      </c>
      <c r="Q4084" s="116">
        <v>634.840168676649</v>
      </c>
      <c r="R4084" s="116">
        <v>4200</v>
      </c>
      <c r="S4084" s="116" t="s">
        <v>355</v>
      </c>
      <c r="T4084" s="116">
        <v>4200</v>
      </c>
      <c r="U4084" s="116" t="s">
        <v>268</v>
      </c>
      <c r="V4084" s="116" t="s">
        <v>268</v>
      </c>
      <c r="Y4084" s="116" t="s">
        <v>330</v>
      </c>
      <c r="Z4084" s="116">
        <v>0</v>
      </c>
      <c r="AA4084" s="116">
        <v>1</v>
      </c>
      <c r="AB4084" s="116">
        <v>1.784474062213</v>
      </c>
      <c r="AC4084" s="116">
        <v>0.32699966932699998</v>
      </c>
      <c r="AD4084" s="116">
        <v>820.81893925646398</v>
      </c>
      <c r="AF4084" s="116">
        <v>-1</v>
      </c>
      <c r="AG4084" s="116">
        <v>-1</v>
      </c>
      <c r="AH4084" s="116">
        <v>-1</v>
      </c>
      <c r="AI4084" s="116">
        <v>-1</v>
      </c>
      <c r="AJ4084" s="116">
        <v>0</v>
      </c>
      <c r="AM4084" s="116" t="s">
        <v>319</v>
      </c>
      <c r="AN4084" s="116">
        <v>-1</v>
      </c>
      <c r="AQ4084" s="116">
        <v>783</v>
      </c>
      <c r="AR4084" s="116" t="s">
        <v>352</v>
      </c>
      <c r="AS4084" s="116" t="s">
        <v>256</v>
      </c>
      <c r="AT4084" s="116" t="s">
        <v>268</v>
      </c>
      <c r="AV4084" s="116">
        <v>134.023410396683</v>
      </c>
      <c r="AW4084" s="116">
        <v>0.66570879100000002</v>
      </c>
    </row>
    <row r="4085" spans="1:49" x14ac:dyDescent="0.25">
      <c r="A4085" s="127">
        <v>180000</v>
      </c>
      <c r="B4085" s="127">
        <v>730000</v>
      </c>
      <c r="C4085" s="127">
        <v>730000</v>
      </c>
      <c r="D4085" s="116" t="s">
        <v>314</v>
      </c>
      <c r="E4085" s="116" t="s">
        <v>315</v>
      </c>
      <c r="F4085" s="116" t="s">
        <v>316</v>
      </c>
      <c r="G4085" s="116" t="s">
        <v>317</v>
      </c>
      <c r="H4085" s="116">
        <v>0.36</v>
      </c>
      <c r="I4085" s="116">
        <v>0.57999999999999996</v>
      </c>
      <c r="J4085" s="116" t="s">
        <v>268</v>
      </c>
      <c r="K4085" s="116">
        <v>0.20297166387043</v>
      </c>
      <c r="L4085" s="116">
        <v>3913.8185165723498</v>
      </c>
      <c r="M4085" s="116">
        <v>11.3248976771513</v>
      </c>
      <c r="N4085" s="116">
        <v>2.0831995917597101</v>
      </c>
      <c r="O4085" s="116">
        <v>2.2986333246938702</v>
      </c>
      <c r="P4085" s="116">
        <v>0.42283048731368</v>
      </c>
      <c r="Q4085" s="116">
        <v>794.39425639562296</v>
      </c>
      <c r="R4085" s="116">
        <v>1210</v>
      </c>
      <c r="S4085" s="116" t="s">
        <v>318</v>
      </c>
      <c r="T4085" s="116">
        <v>1210</v>
      </c>
      <c r="U4085" s="116" t="s">
        <v>268</v>
      </c>
      <c r="V4085" s="116" t="s">
        <v>268</v>
      </c>
      <c r="Z4085" s="116">
        <v>0</v>
      </c>
      <c r="AA4085" s="116">
        <v>1</v>
      </c>
      <c r="AB4085" s="116">
        <v>2.2986333246938702</v>
      </c>
      <c r="AC4085" s="116">
        <v>0.42283048731368</v>
      </c>
      <c r="AD4085" s="116">
        <v>794.39425639562296</v>
      </c>
      <c r="AF4085" s="116">
        <v>-1</v>
      </c>
      <c r="AG4085" s="116">
        <v>-1</v>
      </c>
      <c r="AH4085" s="116">
        <v>-1</v>
      </c>
      <c r="AI4085" s="116">
        <v>-1</v>
      </c>
      <c r="AJ4085" s="116">
        <v>0</v>
      </c>
      <c r="AM4085" s="116" t="s">
        <v>319</v>
      </c>
      <c r="AN4085" s="116">
        <v>-1</v>
      </c>
      <c r="AQ4085" s="116">
        <v>783</v>
      </c>
      <c r="AR4085" s="116" t="s">
        <v>352</v>
      </c>
      <c r="AS4085" s="116" t="s">
        <v>256</v>
      </c>
      <c r="AT4085" s="116" t="s">
        <v>268</v>
      </c>
      <c r="AV4085" s="116">
        <v>132.873843354222</v>
      </c>
      <c r="AW4085" s="116">
        <v>0.64427758020000003</v>
      </c>
    </row>
    <row r="4086" spans="1:49" x14ac:dyDescent="0.25">
      <c r="A4086" s="127">
        <v>180000</v>
      </c>
      <c r="B4086" s="127">
        <v>730000</v>
      </c>
      <c r="C4086" s="127">
        <v>730000</v>
      </c>
      <c r="D4086" s="116" t="s">
        <v>314</v>
      </c>
      <c r="E4086" s="116" t="s">
        <v>315</v>
      </c>
      <c r="F4086" s="116" t="s">
        <v>316</v>
      </c>
      <c r="G4086" s="116" t="s">
        <v>317</v>
      </c>
      <c r="H4086" s="116">
        <v>0.36</v>
      </c>
      <c r="I4086" s="116">
        <v>0.57999999999999996</v>
      </c>
      <c r="J4086" s="116" t="s">
        <v>268</v>
      </c>
      <c r="K4086" s="116">
        <v>0.13141599179362001</v>
      </c>
      <c r="L4086" s="116">
        <v>3913.8185165723498</v>
      </c>
      <c r="M4086" s="116">
        <v>11.3248976771513</v>
      </c>
      <c r="N4086" s="116">
        <v>2.0831995917597101</v>
      </c>
      <c r="O4086" s="116">
        <v>1.48827266020418</v>
      </c>
      <c r="P4086" s="116">
        <v>0.27376574045517998</v>
      </c>
      <c r="Q4086" s="116">
        <v>514.33834205561698</v>
      </c>
      <c r="R4086" s="116">
        <v>1310</v>
      </c>
      <c r="S4086" s="116" t="s">
        <v>318</v>
      </c>
      <c r="T4086" s="116">
        <v>1310</v>
      </c>
      <c r="U4086" s="116" t="s">
        <v>268</v>
      </c>
      <c r="V4086" s="116" t="s">
        <v>268</v>
      </c>
      <c r="Z4086" s="116">
        <v>0</v>
      </c>
      <c r="AA4086" s="116">
        <v>1</v>
      </c>
      <c r="AB4086" s="116">
        <v>1.48827266020418</v>
      </c>
      <c r="AC4086" s="116">
        <v>0.27376574045517998</v>
      </c>
      <c r="AD4086" s="116">
        <v>514.33834205561698</v>
      </c>
      <c r="AF4086" s="116">
        <v>-1</v>
      </c>
      <c r="AG4086" s="116">
        <v>-1</v>
      </c>
      <c r="AH4086" s="116">
        <v>-1</v>
      </c>
      <c r="AI4086" s="116">
        <v>-1</v>
      </c>
      <c r="AJ4086" s="116">
        <v>0</v>
      </c>
      <c r="AM4086" s="116" t="s">
        <v>319</v>
      </c>
      <c r="AN4086" s="116">
        <v>-1</v>
      </c>
      <c r="AQ4086" s="116">
        <v>783</v>
      </c>
      <c r="AR4086" s="116" t="s">
        <v>352</v>
      </c>
      <c r="AS4086" s="116" t="s">
        <v>256</v>
      </c>
      <c r="AT4086" s="116" t="s">
        <v>268</v>
      </c>
      <c r="AV4086" s="116">
        <v>93.603366017281502</v>
      </c>
      <c r="AW4086" s="116">
        <v>0.41714382970000002</v>
      </c>
    </row>
    <row r="4087" spans="1:49" x14ac:dyDescent="0.25">
      <c r="A4087" s="127">
        <v>180000</v>
      </c>
      <c r="B4087" s="127">
        <v>730000</v>
      </c>
      <c r="C4087" s="127">
        <v>730000</v>
      </c>
      <c r="D4087" s="116" t="s">
        <v>314</v>
      </c>
      <c r="E4087" s="116" t="s">
        <v>315</v>
      </c>
      <c r="F4087" s="116" t="s">
        <v>316</v>
      </c>
      <c r="G4087" s="116" t="s">
        <v>317</v>
      </c>
      <c r="H4087" s="116">
        <v>0.36</v>
      </c>
      <c r="I4087" s="116">
        <v>0.57999999999999996</v>
      </c>
      <c r="J4087" s="116" t="s">
        <v>268</v>
      </c>
      <c r="K4087" s="116">
        <v>8.9321553446930005E-2</v>
      </c>
      <c r="L4087" s="116">
        <v>3913.8185165723498</v>
      </c>
      <c r="M4087" s="116">
        <v>11.3248976771513</v>
      </c>
      <c r="N4087" s="116">
        <v>2.0831995917597101</v>
      </c>
      <c r="O4087" s="116">
        <v>1.0115574531507301</v>
      </c>
      <c r="P4087" s="116">
        <v>0.18607462367599001</v>
      </c>
      <c r="Q4087" s="116">
        <v>349.588349809617</v>
      </c>
      <c r="R4087" s="116">
        <v>1310</v>
      </c>
      <c r="S4087" s="116" t="s">
        <v>318</v>
      </c>
      <c r="T4087" s="116">
        <v>1310</v>
      </c>
      <c r="U4087" s="116" t="s">
        <v>268</v>
      </c>
      <c r="V4087" s="116" t="s">
        <v>268</v>
      </c>
      <c r="Z4087" s="116">
        <v>0</v>
      </c>
      <c r="AA4087" s="116">
        <v>1</v>
      </c>
      <c r="AB4087" s="116">
        <v>1.0115574531507301</v>
      </c>
      <c r="AC4087" s="116">
        <v>0.18607462367599001</v>
      </c>
      <c r="AD4087" s="116">
        <v>349.58834980961802</v>
      </c>
      <c r="AF4087" s="116">
        <v>-1</v>
      </c>
      <c r="AG4087" s="116">
        <v>-1</v>
      </c>
      <c r="AH4087" s="116">
        <v>-1</v>
      </c>
      <c r="AI4087" s="116">
        <v>-1</v>
      </c>
      <c r="AJ4087" s="116">
        <v>0</v>
      </c>
      <c r="AM4087" s="116" t="s">
        <v>319</v>
      </c>
      <c r="AN4087" s="116">
        <v>-1</v>
      </c>
      <c r="AQ4087" s="116">
        <v>783</v>
      </c>
      <c r="AR4087" s="116" t="s">
        <v>352</v>
      </c>
      <c r="AS4087" s="116" t="s">
        <v>256</v>
      </c>
      <c r="AT4087" s="116" t="s">
        <v>268</v>
      </c>
      <c r="AV4087" s="116">
        <v>79.327336399789303</v>
      </c>
      <c r="AW4087" s="116">
        <v>0.28352664220000001</v>
      </c>
    </row>
    <row r="4088" spans="1:49" x14ac:dyDescent="0.25">
      <c r="A4088" s="127">
        <v>180000</v>
      </c>
      <c r="B4088" s="127">
        <v>730000</v>
      </c>
      <c r="C4088" s="127">
        <v>730000</v>
      </c>
      <c r="D4088" s="116" t="s">
        <v>314</v>
      </c>
      <c r="E4088" s="116" t="s">
        <v>315</v>
      </c>
      <c r="F4088" s="116" t="s">
        <v>316</v>
      </c>
      <c r="G4088" s="116" t="s">
        <v>317</v>
      </c>
      <c r="H4088" s="116">
        <v>0.36</v>
      </c>
      <c r="I4088" s="116">
        <v>0.57999999999999996</v>
      </c>
      <c r="J4088" s="116" t="s">
        <v>268</v>
      </c>
      <c r="K4088" s="116">
        <v>7.6852959908330007E-2</v>
      </c>
      <c r="L4088" s="116">
        <v>3913.8185165723498</v>
      </c>
      <c r="M4088" s="116">
        <v>11.3248976771513</v>
      </c>
      <c r="N4088" s="116">
        <v>2.0831995917597101</v>
      </c>
      <c r="O4088" s="116">
        <v>0.87035190714810995</v>
      </c>
      <c r="P4088" s="116">
        <v>0.16010005470656999</v>
      </c>
      <c r="Q4088" s="116">
        <v>300.78853754263798</v>
      </c>
      <c r="R4088" s="116">
        <v>1310</v>
      </c>
      <c r="S4088" s="116" t="s">
        <v>318</v>
      </c>
      <c r="T4088" s="116">
        <v>1310</v>
      </c>
      <c r="U4088" s="116" t="s">
        <v>268</v>
      </c>
      <c r="V4088" s="116" t="s">
        <v>268</v>
      </c>
      <c r="Z4088" s="116">
        <v>0</v>
      </c>
      <c r="AA4088" s="116">
        <v>1</v>
      </c>
      <c r="AB4088" s="116">
        <v>0.87035190714810995</v>
      </c>
      <c r="AC4088" s="116">
        <v>0.16010005470656999</v>
      </c>
      <c r="AD4088" s="116">
        <v>300.78853754263599</v>
      </c>
      <c r="AF4088" s="116">
        <v>-1</v>
      </c>
      <c r="AG4088" s="116">
        <v>-1</v>
      </c>
      <c r="AH4088" s="116">
        <v>-1</v>
      </c>
      <c r="AI4088" s="116">
        <v>-1</v>
      </c>
      <c r="AJ4088" s="116">
        <v>0</v>
      </c>
      <c r="AM4088" s="116" t="s">
        <v>319</v>
      </c>
      <c r="AN4088" s="116">
        <v>-1</v>
      </c>
      <c r="AQ4088" s="116">
        <v>783</v>
      </c>
      <c r="AR4088" s="116" t="s">
        <v>352</v>
      </c>
      <c r="AS4088" s="116" t="s">
        <v>256</v>
      </c>
      <c r="AT4088" s="116" t="s">
        <v>268</v>
      </c>
      <c r="AV4088" s="116">
        <v>71.038705875557895</v>
      </c>
      <c r="AW4088" s="116">
        <v>0.24394853</v>
      </c>
    </row>
    <row r="4089" spans="1:49" x14ac:dyDescent="0.25">
      <c r="A4089" s="127">
        <v>180000</v>
      </c>
      <c r="B4089" s="127">
        <v>730000</v>
      </c>
      <c r="C4089" s="127">
        <v>730000</v>
      </c>
      <c r="D4089" s="116" t="s">
        <v>314</v>
      </c>
      <c r="E4089" s="116" t="s">
        <v>315</v>
      </c>
      <c r="F4089" s="116" t="s">
        <v>316</v>
      </c>
      <c r="G4089" s="116" t="s">
        <v>317</v>
      </c>
      <c r="H4089" s="116">
        <v>0.36</v>
      </c>
      <c r="I4089" s="116">
        <v>0.57999999999999996</v>
      </c>
      <c r="J4089" s="116" t="s">
        <v>268</v>
      </c>
      <c r="K4089" s="116">
        <v>6.7403407689510003E-2</v>
      </c>
      <c r="L4089" s="116">
        <v>3913.8185165723498</v>
      </c>
      <c r="M4089" s="116">
        <v>11.3248976771513</v>
      </c>
      <c r="N4089" s="116">
        <v>2.0831995917597101</v>
      </c>
      <c r="O4089" s="116">
        <v>0.76333669517503</v>
      </c>
      <c r="P4089" s="116">
        <v>0.14041475138199999</v>
      </c>
      <c r="Q4089" s="116">
        <v>263.80470509528698</v>
      </c>
      <c r="R4089" s="116">
        <v>1310</v>
      </c>
      <c r="S4089" s="116" t="s">
        <v>318</v>
      </c>
      <c r="T4089" s="116">
        <v>1310</v>
      </c>
      <c r="U4089" s="116" t="s">
        <v>268</v>
      </c>
      <c r="V4089" s="116" t="s">
        <v>268</v>
      </c>
      <c r="Z4089" s="116">
        <v>0</v>
      </c>
      <c r="AA4089" s="116">
        <v>1</v>
      </c>
      <c r="AB4089" s="116">
        <v>0.76333669517503</v>
      </c>
      <c r="AC4089" s="116">
        <v>0.14041475138199999</v>
      </c>
      <c r="AD4089" s="116">
        <v>263.80470509528601</v>
      </c>
      <c r="AF4089" s="116">
        <v>-1</v>
      </c>
      <c r="AG4089" s="116">
        <v>-1</v>
      </c>
      <c r="AH4089" s="116">
        <v>-1</v>
      </c>
      <c r="AI4089" s="116">
        <v>-1</v>
      </c>
      <c r="AJ4089" s="116">
        <v>0</v>
      </c>
      <c r="AM4089" s="116" t="s">
        <v>319</v>
      </c>
      <c r="AN4089" s="116">
        <v>-1</v>
      </c>
      <c r="AQ4089" s="116">
        <v>783</v>
      </c>
      <c r="AR4089" s="116" t="s">
        <v>352</v>
      </c>
      <c r="AS4089" s="116" t="s">
        <v>256</v>
      </c>
      <c r="AT4089" s="116" t="s">
        <v>268</v>
      </c>
      <c r="AV4089" s="116">
        <v>67.167952048851802</v>
      </c>
      <c r="AW4089" s="116">
        <v>0.21395353210000001</v>
      </c>
    </row>
    <row r="4090" spans="1:49" x14ac:dyDescent="0.25">
      <c r="A4090" s="127">
        <v>180000</v>
      </c>
      <c r="B4090" s="127">
        <v>730000</v>
      </c>
      <c r="C4090" s="127">
        <v>730000</v>
      </c>
      <c r="D4090" s="116" t="s">
        <v>314</v>
      </c>
      <c r="E4090" s="116" t="s">
        <v>315</v>
      </c>
      <c r="F4090" s="116" t="s">
        <v>316</v>
      </c>
      <c r="G4090" s="116" t="s">
        <v>317</v>
      </c>
      <c r="H4090" s="116">
        <v>0.36</v>
      </c>
      <c r="I4090" s="116">
        <v>0.57999999999999996</v>
      </c>
      <c r="J4090" s="116" t="s">
        <v>268</v>
      </c>
      <c r="K4090" s="116">
        <v>3.2889854097200001E-2</v>
      </c>
      <c r="L4090" s="116">
        <v>3913.8185165723498</v>
      </c>
      <c r="M4090" s="116">
        <v>11.3248976771513</v>
      </c>
      <c r="N4090" s="116">
        <v>2.0831995917597101</v>
      </c>
      <c r="O4090" s="116">
        <v>0.37247423226727</v>
      </c>
      <c r="P4090" s="116">
        <v>6.8516130628329994E-2</v>
      </c>
      <c r="Q4090" s="116">
        <v>128.724919973</v>
      </c>
      <c r="R4090" s="116">
        <v>1310</v>
      </c>
      <c r="S4090" s="116" t="s">
        <v>318</v>
      </c>
      <c r="T4090" s="116">
        <v>1310</v>
      </c>
      <c r="U4090" s="116" t="s">
        <v>268</v>
      </c>
      <c r="V4090" s="116" t="s">
        <v>268</v>
      </c>
      <c r="Z4090" s="116">
        <v>0</v>
      </c>
      <c r="AA4090" s="116">
        <v>1</v>
      </c>
      <c r="AB4090" s="116">
        <v>0.37247423226727</v>
      </c>
      <c r="AC4090" s="116">
        <v>6.8516130628329994E-2</v>
      </c>
      <c r="AD4090" s="116">
        <v>128.72491997300099</v>
      </c>
      <c r="AF4090" s="116">
        <v>-1</v>
      </c>
      <c r="AG4090" s="116">
        <v>-1</v>
      </c>
      <c r="AH4090" s="116">
        <v>-1</v>
      </c>
      <c r="AI4090" s="116">
        <v>-1</v>
      </c>
      <c r="AJ4090" s="116">
        <v>0</v>
      </c>
      <c r="AM4090" s="116" t="s">
        <v>319</v>
      </c>
      <c r="AN4090" s="116">
        <v>-1</v>
      </c>
      <c r="AQ4090" s="116">
        <v>783</v>
      </c>
      <c r="AR4090" s="116" t="s">
        <v>352</v>
      </c>
      <c r="AS4090" s="116" t="s">
        <v>256</v>
      </c>
      <c r="AT4090" s="116" t="s">
        <v>268</v>
      </c>
      <c r="AV4090" s="116">
        <v>52.150099814819299</v>
      </c>
      <c r="AW4090" s="116">
        <v>0.10439977290000001</v>
      </c>
    </row>
    <row r="4091" spans="1:49" x14ac:dyDescent="0.25">
      <c r="A4091" s="127">
        <v>180000</v>
      </c>
      <c r="B4091" s="127">
        <v>730000</v>
      </c>
      <c r="C4091" s="127">
        <v>730000</v>
      </c>
      <c r="D4091" s="116" t="s">
        <v>314</v>
      </c>
      <c r="E4091" s="116" t="s">
        <v>315</v>
      </c>
      <c r="F4091" s="116" t="s">
        <v>316</v>
      </c>
      <c r="G4091" s="116" t="s">
        <v>317</v>
      </c>
      <c r="H4091" s="116">
        <v>0.36</v>
      </c>
      <c r="I4091" s="116">
        <v>0.57999999999999996</v>
      </c>
      <c r="J4091" s="116" t="s">
        <v>268</v>
      </c>
      <c r="K4091" s="116">
        <v>1.6908022907879999E-2</v>
      </c>
      <c r="L4091" s="116">
        <v>3913.8185165723498</v>
      </c>
      <c r="M4091" s="116">
        <v>11.3248976771513</v>
      </c>
      <c r="N4091" s="116">
        <v>2.0831995917597101</v>
      </c>
      <c r="O4091" s="116">
        <v>0.19148162935476001</v>
      </c>
      <c r="P4091" s="116">
        <v>3.5222786419170003E-2</v>
      </c>
      <c r="Q4091" s="116">
        <v>66.174933135521499</v>
      </c>
      <c r="R4091" s="116">
        <v>1310</v>
      </c>
      <c r="S4091" s="116" t="s">
        <v>318</v>
      </c>
      <c r="T4091" s="116">
        <v>1310</v>
      </c>
      <c r="U4091" s="116" t="s">
        <v>268</v>
      </c>
      <c r="V4091" s="116" t="s">
        <v>268</v>
      </c>
      <c r="Z4091" s="116">
        <v>0</v>
      </c>
      <c r="AA4091" s="116">
        <v>1</v>
      </c>
      <c r="AB4091" s="116">
        <v>0.19148162935476001</v>
      </c>
      <c r="AC4091" s="116">
        <v>3.5222786419170003E-2</v>
      </c>
      <c r="AD4091" s="116">
        <v>66.174933135522295</v>
      </c>
      <c r="AF4091" s="116">
        <v>-1</v>
      </c>
      <c r="AG4091" s="116">
        <v>-1</v>
      </c>
      <c r="AH4091" s="116">
        <v>-1</v>
      </c>
      <c r="AI4091" s="116">
        <v>-1</v>
      </c>
      <c r="AJ4091" s="116">
        <v>0</v>
      </c>
      <c r="AM4091" s="116" t="s">
        <v>319</v>
      </c>
      <c r="AN4091" s="116">
        <v>-1</v>
      </c>
      <c r="AQ4091" s="116">
        <v>783</v>
      </c>
      <c r="AR4091" s="116" t="s">
        <v>352</v>
      </c>
      <c r="AS4091" s="116" t="s">
        <v>256</v>
      </c>
      <c r="AT4091" s="116" t="s">
        <v>268</v>
      </c>
      <c r="AV4091" s="116">
        <v>38.4197420123337</v>
      </c>
      <c r="AW4091" s="116">
        <v>5.3669856600000003E-2</v>
      </c>
    </row>
    <row r="4092" spans="1:49" x14ac:dyDescent="0.25">
      <c r="A4092" s="127">
        <v>180000</v>
      </c>
      <c r="B4092" s="127">
        <v>730000</v>
      </c>
      <c r="C4092" s="127">
        <v>730000</v>
      </c>
      <c r="D4092" s="116" t="s">
        <v>314</v>
      </c>
      <c r="E4092" s="116" t="s">
        <v>315</v>
      </c>
      <c r="F4092" s="116" t="s">
        <v>316</v>
      </c>
      <c r="G4092" s="116" t="s">
        <v>317</v>
      </c>
      <c r="H4092" s="116">
        <v>0.36</v>
      </c>
      <c r="I4092" s="116">
        <v>0.57999999999999996</v>
      </c>
      <c r="J4092" s="116" t="s">
        <v>268</v>
      </c>
      <c r="K4092" s="116">
        <v>0.1330536546917</v>
      </c>
      <c r="L4092" s="116">
        <v>3402.1030883933799</v>
      </c>
      <c r="M4092" s="116">
        <v>9.0030161718410593</v>
      </c>
      <c r="N4092" s="116">
        <v>1.4271440193316001</v>
      </c>
      <c r="O4092" s="116">
        <v>1.19788420491199</v>
      </c>
      <c r="P4092" s="116">
        <v>0.18988672754347999</v>
      </c>
      <c r="Q4092" s="116">
        <v>452.66224954868301</v>
      </c>
      <c r="R4092" s="116">
        <v>1210</v>
      </c>
      <c r="S4092" s="116" t="s">
        <v>318</v>
      </c>
      <c r="T4092" s="116">
        <v>1210</v>
      </c>
      <c r="U4092" s="116" t="s">
        <v>268</v>
      </c>
      <c r="V4092" s="116" t="s">
        <v>268</v>
      </c>
      <c r="Z4092" s="116">
        <v>0</v>
      </c>
      <c r="AA4092" s="116">
        <v>1</v>
      </c>
      <c r="AB4092" s="116">
        <v>1.19788420491199</v>
      </c>
      <c r="AC4092" s="116">
        <v>0.18988672754347999</v>
      </c>
      <c r="AD4092" s="116">
        <v>452.66224954868301</v>
      </c>
      <c r="AF4092" s="116">
        <v>-1</v>
      </c>
      <c r="AG4092" s="116">
        <v>-1</v>
      </c>
      <c r="AH4092" s="116">
        <v>-1</v>
      </c>
      <c r="AI4092" s="116">
        <v>-1</v>
      </c>
      <c r="AJ4092" s="116">
        <v>0</v>
      </c>
      <c r="AM4092" s="116" t="s">
        <v>319</v>
      </c>
      <c r="AN4092" s="116">
        <v>-1</v>
      </c>
      <c r="AQ4092" s="116">
        <v>783</v>
      </c>
      <c r="AR4092" s="116" t="s">
        <v>352</v>
      </c>
      <c r="AS4092" s="116" t="s">
        <v>256</v>
      </c>
      <c r="AT4092" s="116" t="s">
        <v>268</v>
      </c>
      <c r="AV4092" s="116">
        <v>132.00370483257799</v>
      </c>
      <c r="AW4092" s="116">
        <v>0.36712266789999998</v>
      </c>
    </row>
    <row r="4093" spans="1:49" x14ac:dyDescent="0.25">
      <c r="A4093" s="127">
        <v>180000</v>
      </c>
      <c r="B4093" s="127">
        <v>730000</v>
      </c>
      <c r="C4093" s="127">
        <v>730000</v>
      </c>
      <c r="D4093" s="116" t="s">
        <v>314</v>
      </c>
      <c r="E4093" s="116" t="s">
        <v>315</v>
      </c>
      <c r="F4093" s="116" t="s">
        <v>316</v>
      </c>
      <c r="G4093" s="116" t="s">
        <v>317</v>
      </c>
      <c r="H4093" s="116">
        <v>0.36</v>
      </c>
      <c r="I4093" s="116">
        <v>0.57999999999999996</v>
      </c>
      <c r="J4093" s="116" t="s">
        <v>330</v>
      </c>
      <c r="K4093" s="116">
        <v>0.19575069894144001</v>
      </c>
      <c r="L4093" s="116">
        <v>3402.1030883933799</v>
      </c>
      <c r="M4093" s="116">
        <v>9.0030161718410593</v>
      </c>
      <c r="N4093" s="116">
        <v>1.4271440193316001</v>
      </c>
      <c r="O4093" s="116">
        <v>1.7623467082189801</v>
      </c>
      <c r="P4093" s="116">
        <v>0.27936443927424998</v>
      </c>
      <c r="Q4093" s="116">
        <v>665.96405742383899</v>
      </c>
      <c r="R4093" s="116">
        <v>4110</v>
      </c>
      <c r="S4093" s="116" t="s">
        <v>331</v>
      </c>
      <c r="T4093" s="116">
        <v>4110</v>
      </c>
      <c r="U4093" s="116" t="s">
        <v>268</v>
      </c>
      <c r="V4093" s="116" t="s">
        <v>268</v>
      </c>
      <c r="Y4093" s="116" t="s">
        <v>330</v>
      </c>
      <c r="Z4093" s="116">
        <v>0</v>
      </c>
      <c r="AA4093" s="116">
        <v>1</v>
      </c>
      <c r="AB4093" s="116">
        <v>1.7623467082189801</v>
      </c>
      <c r="AC4093" s="116">
        <v>0.27936443927424998</v>
      </c>
      <c r="AD4093" s="116">
        <v>665.96405742383899</v>
      </c>
      <c r="AF4093" s="116">
        <v>-1</v>
      </c>
      <c r="AG4093" s="116">
        <v>-1</v>
      </c>
      <c r="AH4093" s="116">
        <v>-1</v>
      </c>
      <c r="AI4093" s="116">
        <v>-1</v>
      </c>
      <c r="AJ4093" s="116">
        <v>0</v>
      </c>
      <c r="AM4093" s="116" t="s">
        <v>319</v>
      </c>
      <c r="AN4093" s="116">
        <v>-1</v>
      </c>
      <c r="AQ4093" s="116">
        <v>783</v>
      </c>
      <c r="AR4093" s="116" t="s">
        <v>352</v>
      </c>
      <c r="AS4093" s="116" t="s">
        <v>256</v>
      </c>
      <c r="AT4093" s="116" t="s">
        <v>268</v>
      </c>
      <c r="AV4093" s="116">
        <v>120.917506140206</v>
      </c>
      <c r="AW4093" s="116">
        <v>0.54011683489999995</v>
      </c>
    </row>
    <row r="4094" spans="1:49" x14ac:dyDescent="0.25">
      <c r="A4094" s="127">
        <v>180000</v>
      </c>
      <c r="B4094" s="127">
        <v>730000</v>
      </c>
      <c r="C4094" s="127">
        <v>730000</v>
      </c>
      <c r="D4094" s="116" t="s">
        <v>314</v>
      </c>
      <c r="E4094" s="116" t="s">
        <v>315</v>
      </c>
      <c r="F4094" s="116" t="s">
        <v>316</v>
      </c>
      <c r="G4094" s="116" t="s">
        <v>317</v>
      </c>
      <c r="H4094" s="116">
        <v>0.36</v>
      </c>
      <c r="I4094" s="116">
        <v>0.57999999999999996</v>
      </c>
      <c r="J4094" s="116" t="s">
        <v>268</v>
      </c>
      <c r="K4094" s="116">
        <v>1.3928779706749999E-2</v>
      </c>
      <c r="L4094" s="116">
        <v>3402.1030883933799</v>
      </c>
      <c r="M4094" s="116">
        <v>9.0030161718410593</v>
      </c>
      <c r="N4094" s="116">
        <v>1.4271440193316001</v>
      </c>
      <c r="O4094" s="116">
        <v>0.12540102895390001</v>
      </c>
      <c r="P4094" s="116">
        <v>1.9878374655069999E-2</v>
      </c>
      <c r="Q4094" s="116">
        <v>47.387144457891999</v>
      </c>
      <c r="R4094" s="116">
        <v>1310</v>
      </c>
      <c r="S4094" s="116" t="s">
        <v>318</v>
      </c>
      <c r="T4094" s="116">
        <v>1310</v>
      </c>
      <c r="U4094" s="116" t="s">
        <v>268</v>
      </c>
      <c r="V4094" s="116" t="s">
        <v>268</v>
      </c>
      <c r="Z4094" s="116">
        <v>0</v>
      </c>
      <c r="AA4094" s="116">
        <v>1</v>
      </c>
      <c r="AB4094" s="116">
        <v>0.12540102895390001</v>
      </c>
      <c r="AC4094" s="116">
        <v>1.9878374655069999E-2</v>
      </c>
      <c r="AD4094" s="116">
        <v>47.387144457893001</v>
      </c>
      <c r="AF4094" s="116">
        <v>-1</v>
      </c>
      <c r="AG4094" s="116">
        <v>-1</v>
      </c>
      <c r="AH4094" s="116">
        <v>-1</v>
      </c>
      <c r="AI4094" s="116">
        <v>-1</v>
      </c>
      <c r="AJ4094" s="116">
        <v>0</v>
      </c>
      <c r="AM4094" s="116" t="s">
        <v>319</v>
      </c>
      <c r="AN4094" s="116">
        <v>-1</v>
      </c>
      <c r="AQ4094" s="116">
        <v>783</v>
      </c>
      <c r="AR4094" s="116" t="s">
        <v>352</v>
      </c>
      <c r="AS4094" s="116" t="s">
        <v>256</v>
      </c>
      <c r="AT4094" s="116" t="s">
        <v>268</v>
      </c>
      <c r="AV4094" s="116">
        <v>46.078783988199802</v>
      </c>
      <c r="AW4094" s="116">
        <v>3.8432396200000003E-2</v>
      </c>
    </row>
    <row r="4095" spans="1:49" x14ac:dyDescent="0.25">
      <c r="A4095" s="127">
        <v>180000</v>
      </c>
      <c r="B4095" s="127">
        <v>730000</v>
      </c>
      <c r="C4095" s="127">
        <v>730000</v>
      </c>
      <c r="D4095" s="116" t="s">
        <v>314</v>
      </c>
      <c r="E4095" s="116" t="s">
        <v>315</v>
      </c>
      <c r="F4095" s="116" t="s">
        <v>316</v>
      </c>
      <c r="G4095" s="116" t="s">
        <v>317</v>
      </c>
      <c r="H4095" s="116">
        <v>0.36</v>
      </c>
      <c r="I4095" s="116">
        <v>0.57999999999999996</v>
      </c>
      <c r="J4095" s="116" t="s">
        <v>268</v>
      </c>
      <c r="K4095" s="116">
        <v>7.0987891143159995E-2</v>
      </c>
      <c r="L4095" s="116">
        <v>3402.1030883933799</v>
      </c>
      <c r="M4095" s="116">
        <v>9.0030161718410593</v>
      </c>
      <c r="N4095" s="116">
        <v>1.4271440193316001</v>
      </c>
      <c r="O4095" s="116">
        <v>0.63910513196678997</v>
      </c>
      <c r="P4095" s="116">
        <v>0.10130994428992</v>
      </c>
      <c r="Q4095" s="116">
        <v>241.508123696691</v>
      </c>
      <c r="R4095" s="116">
        <v>1310</v>
      </c>
      <c r="S4095" s="116" t="s">
        <v>318</v>
      </c>
      <c r="T4095" s="116">
        <v>1310</v>
      </c>
      <c r="U4095" s="116" t="s">
        <v>268</v>
      </c>
      <c r="V4095" s="116" t="s">
        <v>268</v>
      </c>
      <c r="Z4095" s="116">
        <v>0</v>
      </c>
      <c r="AA4095" s="116">
        <v>1</v>
      </c>
      <c r="AB4095" s="116">
        <v>0.63910513196678997</v>
      </c>
      <c r="AC4095" s="116">
        <v>0.10130994428992</v>
      </c>
      <c r="AD4095" s="116">
        <v>241.508123696692</v>
      </c>
      <c r="AF4095" s="116">
        <v>-1</v>
      </c>
      <c r="AG4095" s="116">
        <v>-1</v>
      </c>
      <c r="AH4095" s="116">
        <v>-1</v>
      </c>
      <c r="AI4095" s="116">
        <v>-1</v>
      </c>
      <c r="AJ4095" s="116">
        <v>0</v>
      </c>
      <c r="AM4095" s="116" t="s">
        <v>319</v>
      </c>
      <c r="AN4095" s="116">
        <v>-1</v>
      </c>
      <c r="AQ4095" s="116">
        <v>783</v>
      </c>
      <c r="AR4095" s="116" t="s">
        <v>352</v>
      </c>
      <c r="AS4095" s="116" t="s">
        <v>256</v>
      </c>
      <c r="AT4095" s="116" t="s">
        <v>268</v>
      </c>
      <c r="AV4095" s="116">
        <v>70.017053639640494</v>
      </c>
      <c r="AW4095" s="116">
        <v>0.19587033549999999</v>
      </c>
    </row>
    <row r="4096" spans="1:49" x14ac:dyDescent="0.25">
      <c r="A4096" s="127">
        <v>180000</v>
      </c>
      <c r="B4096" s="127">
        <v>730000</v>
      </c>
      <c r="C4096" s="127">
        <v>730000</v>
      </c>
      <c r="D4096" s="116" t="s">
        <v>314</v>
      </c>
      <c r="E4096" s="116" t="s">
        <v>315</v>
      </c>
      <c r="F4096" s="116" t="s">
        <v>316</v>
      </c>
      <c r="G4096" s="116" t="s">
        <v>317</v>
      </c>
      <c r="H4096" s="116">
        <v>0.36</v>
      </c>
      <c r="I4096" s="116">
        <v>0.57999999999999996</v>
      </c>
      <c r="J4096" s="116" t="s">
        <v>268</v>
      </c>
      <c r="K4096" s="116">
        <v>0.11605219561395</v>
      </c>
      <c r="L4096" s="116">
        <v>3402.1030883933799</v>
      </c>
      <c r="M4096" s="116">
        <v>9.0030161718410593</v>
      </c>
      <c r="N4096" s="116">
        <v>1.4271440193316001</v>
      </c>
      <c r="O4096" s="116">
        <v>1.0448197938900601</v>
      </c>
      <c r="P4096" s="116">
        <v>0.16562319690075</v>
      </c>
      <c r="Q4096" s="116">
        <v>394.82153311305501</v>
      </c>
      <c r="R4096" s="116">
        <v>1310</v>
      </c>
      <c r="S4096" s="116" t="s">
        <v>318</v>
      </c>
      <c r="T4096" s="116">
        <v>1310</v>
      </c>
      <c r="U4096" s="116" t="s">
        <v>268</v>
      </c>
      <c r="V4096" s="116" t="s">
        <v>268</v>
      </c>
      <c r="Z4096" s="116">
        <v>0</v>
      </c>
      <c r="AA4096" s="116">
        <v>1</v>
      </c>
      <c r="AB4096" s="116">
        <v>1.0448197938900601</v>
      </c>
      <c r="AC4096" s="116">
        <v>0.16562319690075</v>
      </c>
      <c r="AD4096" s="116">
        <v>394.82153311305501</v>
      </c>
      <c r="AF4096" s="116">
        <v>-1</v>
      </c>
      <c r="AG4096" s="116">
        <v>-1</v>
      </c>
      <c r="AH4096" s="116">
        <v>-1</v>
      </c>
      <c r="AI4096" s="116">
        <v>-1</v>
      </c>
      <c r="AJ4096" s="116">
        <v>0</v>
      </c>
      <c r="AM4096" s="116" t="s">
        <v>319</v>
      </c>
      <c r="AN4096" s="116">
        <v>-1</v>
      </c>
      <c r="AQ4096" s="116">
        <v>783</v>
      </c>
      <c r="AR4096" s="116" t="s">
        <v>352</v>
      </c>
      <c r="AS4096" s="116" t="s">
        <v>256</v>
      </c>
      <c r="AT4096" s="116" t="s">
        <v>268</v>
      </c>
      <c r="AV4096" s="116">
        <v>86.824737730298295</v>
      </c>
      <c r="AW4096" s="116">
        <v>0.32021211119999998</v>
      </c>
    </row>
    <row r="4097" spans="1:49" x14ac:dyDescent="0.25">
      <c r="A4097" s="127">
        <v>180000</v>
      </c>
      <c r="B4097" s="127">
        <v>730000</v>
      </c>
      <c r="C4097" s="127">
        <v>730000</v>
      </c>
      <c r="D4097" s="116" t="s">
        <v>314</v>
      </c>
      <c r="E4097" s="116" t="s">
        <v>315</v>
      </c>
      <c r="F4097" s="116" t="s">
        <v>316</v>
      </c>
      <c r="G4097" s="116" t="s">
        <v>317</v>
      </c>
      <c r="H4097" s="116">
        <v>0.36</v>
      </c>
      <c r="I4097" s="116">
        <v>0.57999999999999996</v>
      </c>
      <c r="J4097" s="116" t="s">
        <v>268</v>
      </c>
      <c r="K4097" s="116">
        <v>6.9714776040700005E-2</v>
      </c>
      <c r="L4097" s="116">
        <v>3402.1030883933799</v>
      </c>
      <c r="M4097" s="116">
        <v>9.0030161718410593</v>
      </c>
      <c r="N4097" s="116">
        <v>1.4271440193316001</v>
      </c>
      <c r="O4097" s="116">
        <v>0.62764325611070004</v>
      </c>
      <c r="P4097" s="116">
        <v>9.9493025685520001E-2</v>
      </c>
      <c r="Q4097" s="116">
        <v>237.176854874718</v>
      </c>
      <c r="R4097" s="116">
        <v>1310</v>
      </c>
      <c r="S4097" s="116" t="s">
        <v>318</v>
      </c>
      <c r="T4097" s="116">
        <v>1310</v>
      </c>
      <c r="U4097" s="116" t="s">
        <v>268</v>
      </c>
      <c r="V4097" s="116" t="s">
        <v>268</v>
      </c>
      <c r="Z4097" s="116">
        <v>0</v>
      </c>
      <c r="AA4097" s="116">
        <v>1</v>
      </c>
      <c r="AB4097" s="116">
        <v>0.62764325611070004</v>
      </c>
      <c r="AC4097" s="116">
        <v>9.9493025685520001E-2</v>
      </c>
      <c r="AD4097" s="116">
        <v>237.176854874718</v>
      </c>
      <c r="AF4097" s="116">
        <v>-1</v>
      </c>
      <c r="AG4097" s="116">
        <v>-1</v>
      </c>
      <c r="AH4097" s="116">
        <v>-1</v>
      </c>
      <c r="AI4097" s="116">
        <v>-1</v>
      </c>
      <c r="AJ4097" s="116">
        <v>0</v>
      </c>
      <c r="AM4097" s="116" t="s">
        <v>319</v>
      </c>
      <c r="AN4097" s="116">
        <v>-1</v>
      </c>
      <c r="AQ4097" s="116">
        <v>783</v>
      </c>
      <c r="AR4097" s="116" t="s">
        <v>352</v>
      </c>
      <c r="AS4097" s="116" t="s">
        <v>256</v>
      </c>
      <c r="AT4097" s="116" t="s">
        <v>268</v>
      </c>
      <c r="AV4097" s="116">
        <v>69.814187578742406</v>
      </c>
      <c r="AW4097" s="116">
        <v>0.1923575465</v>
      </c>
    </row>
    <row r="4098" spans="1:49" x14ac:dyDescent="0.25">
      <c r="A4098" s="127">
        <v>180000</v>
      </c>
      <c r="B4098" s="127">
        <v>730000</v>
      </c>
      <c r="C4098" s="127">
        <v>730000</v>
      </c>
      <c r="D4098" s="116" t="s">
        <v>314</v>
      </c>
      <c r="E4098" s="116" t="s">
        <v>315</v>
      </c>
      <c r="F4098" s="116" t="s">
        <v>316</v>
      </c>
      <c r="G4098" s="116" t="s">
        <v>317</v>
      </c>
      <c r="H4098" s="116">
        <v>0.36</v>
      </c>
      <c r="I4098" s="116">
        <v>0.57999999999999996</v>
      </c>
      <c r="J4098" s="116" t="s">
        <v>268</v>
      </c>
      <c r="K4098" s="116">
        <v>1.8275457576220001E-2</v>
      </c>
      <c r="L4098" s="116">
        <v>3402.1030883933799</v>
      </c>
      <c r="M4098" s="116">
        <v>9.0030161718410593</v>
      </c>
      <c r="N4098" s="116">
        <v>1.4271440193316001</v>
      </c>
      <c r="O4098" s="116">
        <v>0.16453424010654</v>
      </c>
      <c r="P4098" s="116">
        <v>2.608170998045E-2</v>
      </c>
      <c r="Q4098" s="116">
        <v>62.174990661877303</v>
      </c>
      <c r="R4098" s="116">
        <v>1310</v>
      </c>
      <c r="S4098" s="116" t="s">
        <v>318</v>
      </c>
      <c r="T4098" s="116">
        <v>1310</v>
      </c>
      <c r="U4098" s="116" t="s">
        <v>268</v>
      </c>
      <c r="V4098" s="116" t="s">
        <v>268</v>
      </c>
      <c r="Z4098" s="116">
        <v>0</v>
      </c>
      <c r="AA4098" s="116">
        <v>1</v>
      </c>
      <c r="AB4098" s="116">
        <v>0.16453424010654</v>
      </c>
      <c r="AC4098" s="116">
        <v>2.608170998045E-2</v>
      </c>
      <c r="AD4098" s="116">
        <v>62.174990661876599</v>
      </c>
      <c r="AF4098" s="116">
        <v>-1</v>
      </c>
      <c r="AG4098" s="116">
        <v>-1</v>
      </c>
      <c r="AH4098" s="116">
        <v>-1</v>
      </c>
      <c r="AI4098" s="116">
        <v>-1</v>
      </c>
      <c r="AJ4098" s="116">
        <v>0</v>
      </c>
      <c r="AM4098" s="116" t="s">
        <v>319</v>
      </c>
      <c r="AN4098" s="116">
        <v>-1</v>
      </c>
      <c r="AQ4098" s="116">
        <v>783</v>
      </c>
      <c r="AR4098" s="116" t="s">
        <v>352</v>
      </c>
      <c r="AS4098" s="116" t="s">
        <v>256</v>
      </c>
      <c r="AT4098" s="116" t="s">
        <v>268</v>
      </c>
      <c r="AV4098" s="116">
        <v>36.785866698749103</v>
      </c>
      <c r="AW4098" s="116">
        <v>5.0425783199999998E-2</v>
      </c>
    </row>
    <row r="4099" spans="1:49" x14ac:dyDescent="0.25">
      <c r="A4099" s="127">
        <v>180000</v>
      </c>
      <c r="B4099" s="127">
        <v>730000</v>
      </c>
      <c r="C4099" s="127">
        <v>730000</v>
      </c>
      <c r="D4099" s="116" t="s">
        <v>314</v>
      </c>
      <c r="E4099" s="116" t="s">
        <v>315</v>
      </c>
      <c r="F4099" s="116" t="s">
        <v>316</v>
      </c>
      <c r="G4099" s="116" t="s">
        <v>317</v>
      </c>
      <c r="H4099" s="116">
        <v>0.36</v>
      </c>
      <c r="I4099" s="116">
        <v>0.57999999999999996</v>
      </c>
      <c r="J4099" s="116" t="s">
        <v>268</v>
      </c>
      <c r="K4099" s="116">
        <v>6.5305103788649996E-2</v>
      </c>
      <c r="L4099" s="116">
        <v>1514.7955193688199</v>
      </c>
      <c r="M4099" s="116">
        <v>4.3046615390077498</v>
      </c>
      <c r="N4099" s="116">
        <v>0.77413177312224002</v>
      </c>
      <c r="O4099" s="116">
        <v>0.28111636857992001</v>
      </c>
      <c r="P4099" s="116">
        <v>5.0554755789839999E-2</v>
      </c>
      <c r="Q4099" s="116">
        <v>98.923878610967705</v>
      </c>
      <c r="R4099" s="116">
        <v>1330</v>
      </c>
      <c r="S4099" s="116" t="s">
        <v>346</v>
      </c>
      <c r="T4099" s="116">
        <v>1330</v>
      </c>
      <c r="U4099" s="116" t="s">
        <v>268</v>
      </c>
      <c r="V4099" s="116" t="s">
        <v>268</v>
      </c>
      <c r="Z4099" s="116">
        <v>0</v>
      </c>
      <c r="AA4099" s="116">
        <v>1</v>
      </c>
      <c r="AB4099" s="116">
        <v>0.28111636857992001</v>
      </c>
      <c r="AC4099" s="116">
        <v>5.0554755789839999E-2</v>
      </c>
      <c r="AD4099" s="116">
        <v>211.609124028363</v>
      </c>
      <c r="AF4099" s="116">
        <v>-1</v>
      </c>
      <c r="AG4099" s="116">
        <v>-1</v>
      </c>
      <c r="AH4099" s="116">
        <v>-1</v>
      </c>
      <c r="AI4099" s="116">
        <v>-1</v>
      </c>
      <c r="AJ4099" s="116">
        <v>0</v>
      </c>
      <c r="AM4099" s="116" t="s">
        <v>319</v>
      </c>
      <c r="AN4099" s="116">
        <v>-1</v>
      </c>
      <c r="AQ4099" s="116">
        <v>783</v>
      </c>
      <c r="AR4099" s="116" t="s">
        <v>352</v>
      </c>
      <c r="AS4099" s="116" t="s">
        <v>256</v>
      </c>
      <c r="AT4099" s="116" t="s">
        <v>268</v>
      </c>
      <c r="AV4099" s="116">
        <v>94.451079798101205</v>
      </c>
      <c r="AW4099" s="116">
        <v>0.1716213496</v>
      </c>
    </row>
    <row r="4100" spans="1:49" x14ac:dyDescent="0.25">
      <c r="A4100" s="127">
        <v>180000</v>
      </c>
      <c r="B4100" s="127">
        <v>730000</v>
      </c>
      <c r="C4100" s="127">
        <v>730000</v>
      </c>
      <c r="D4100" s="116" t="s">
        <v>314</v>
      </c>
      <c r="E4100" s="116" t="s">
        <v>315</v>
      </c>
      <c r="F4100" s="116" t="s">
        <v>316</v>
      </c>
      <c r="G4100" s="116" t="s">
        <v>317</v>
      </c>
      <c r="H4100" s="116">
        <v>0.36</v>
      </c>
      <c r="I4100" s="116">
        <v>0.57999999999999996</v>
      </c>
      <c r="J4100" s="116" t="s">
        <v>268</v>
      </c>
      <c r="K4100" s="116">
        <v>0.14021085593527999</v>
      </c>
      <c r="L4100" s="116">
        <v>3983.9169420030098</v>
      </c>
      <c r="M4100" s="116">
        <v>11.387271682077801</v>
      </c>
      <c r="N4100" s="116">
        <v>2.1853926054261201</v>
      </c>
      <c r="O4100" s="116">
        <v>1.5966191093117199</v>
      </c>
      <c r="P4100" s="116">
        <v>0.30641576776142998</v>
      </c>
      <c r="Q4100" s="116">
        <v>558.58840441330995</v>
      </c>
      <c r="R4100" s="116">
        <v>1330</v>
      </c>
      <c r="S4100" s="116" t="s">
        <v>346</v>
      </c>
      <c r="T4100" s="116">
        <v>1330</v>
      </c>
      <c r="U4100" s="116" t="s">
        <v>268</v>
      </c>
      <c r="V4100" s="116" t="s">
        <v>268</v>
      </c>
      <c r="Z4100" s="116">
        <v>0</v>
      </c>
      <c r="AA4100" s="116">
        <v>1</v>
      </c>
      <c r="AB4100" s="116">
        <v>1.5966191093117199</v>
      </c>
      <c r="AC4100" s="116">
        <v>0.30641576776142998</v>
      </c>
      <c r="AD4100" s="116">
        <v>645.96137993955995</v>
      </c>
      <c r="AF4100" s="116">
        <v>-1</v>
      </c>
      <c r="AG4100" s="116">
        <v>-1</v>
      </c>
      <c r="AH4100" s="116">
        <v>-1</v>
      </c>
      <c r="AI4100" s="116">
        <v>-1</v>
      </c>
      <c r="AJ4100" s="116">
        <v>0</v>
      </c>
      <c r="AM4100" s="116" t="s">
        <v>319</v>
      </c>
      <c r="AN4100" s="116">
        <v>-1</v>
      </c>
      <c r="AQ4100" s="116">
        <v>783</v>
      </c>
      <c r="AR4100" s="116" t="s">
        <v>352</v>
      </c>
      <c r="AS4100" s="116" t="s">
        <v>256</v>
      </c>
      <c r="AT4100" s="116" t="s">
        <v>268</v>
      </c>
      <c r="AV4100" s="116">
        <v>107.386272690883</v>
      </c>
      <c r="AW4100" s="116">
        <v>0.52389406319999998</v>
      </c>
    </row>
    <row r="4101" spans="1:49" x14ac:dyDescent="0.25">
      <c r="A4101" s="127">
        <v>180000</v>
      </c>
      <c r="B4101" s="127">
        <v>730000</v>
      </c>
      <c r="C4101" s="127">
        <v>730000</v>
      </c>
      <c r="D4101" s="116" t="s">
        <v>314</v>
      </c>
      <c r="E4101" s="116" t="s">
        <v>315</v>
      </c>
      <c r="F4101" s="116" t="s">
        <v>316</v>
      </c>
      <c r="G4101" s="116" t="s">
        <v>317</v>
      </c>
      <c r="H4101" s="116">
        <v>0.36</v>
      </c>
      <c r="I4101" s="116">
        <v>0.57999999999999996</v>
      </c>
      <c r="J4101" s="116" t="s">
        <v>268</v>
      </c>
      <c r="K4101" s="116">
        <v>0.33966904998546998</v>
      </c>
      <c r="L4101" s="116">
        <v>3983.9169420030098</v>
      </c>
      <c r="M4101" s="116">
        <v>11.387271682077801</v>
      </c>
      <c r="N4101" s="116">
        <v>2.1853926054261201</v>
      </c>
      <c r="O4101" s="116">
        <v>3.8679037541779002</v>
      </c>
      <c r="P4101" s="116">
        <v>0.74231023013037001</v>
      </c>
      <c r="Q4101" s="116">
        <v>1353.2132829111999</v>
      </c>
      <c r="R4101" s="116">
        <v>1330</v>
      </c>
      <c r="S4101" s="116" t="s">
        <v>346</v>
      </c>
      <c r="T4101" s="116">
        <v>1330</v>
      </c>
      <c r="U4101" s="116" t="s">
        <v>268</v>
      </c>
      <c r="V4101" s="116" t="s">
        <v>268</v>
      </c>
      <c r="Z4101" s="116">
        <v>0</v>
      </c>
      <c r="AA4101" s="116">
        <v>1</v>
      </c>
      <c r="AB4101" s="116">
        <v>3.8679037541779002</v>
      </c>
      <c r="AC4101" s="116">
        <v>0.74231023013037001</v>
      </c>
      <c r="AD4101" s="116">
        <v>1361.0032446187799</v>
      </c>
      <c r="AF4101" s="116">
        <v>-1</v>
      </c>
      <c r="AG4101" s="116">
        <v>-1</v>
      </c>
      <c r="AH4101" s="116">
        <v>-1</v>
      </c>
      <c r="AI4101" s="116">
        <v>-1</v>
      </c>
      <c r="AJ4101" s="116">
        <v>0</v>
      </c>
      <c r="AM4101" s="116" t="s">
        <v>319</v>
      </c>
      <c r="AN4101" s="116">
        <v>-1</v>
      </c>
      <c r="AQ4101" s="116">
        <v>783</v>
      </c>
      <c r="AR4101" s="116" t="s">
        <v>352</v>
      </c>
      <c r="AS4101" s="116" t="s">
        <v>256</v>
      </c>
      <c r="AT4101" s="116" t="s">
        <v>268</v>
      </c>
      <c r="AV4101" s="116">
        <v>148.445487746201</v>
      </c>
      <c r="AW4101" s="116">
        <v>1.1038144725000001</v>
      </c>
    </row>
    <row r="4102" spans="1:49" x14ac:dyDescent="0.25">
      <c r="A4102" s="127">
        <v>180000</v>
      </c>
      <c r="B4102" s="127">
        <v>730000</v>
      </c>
      <c r="C4102" s="127">
        <v>730000</v>
      </c>
      <c r="D4102" s="116" t="s">
        <v>314</v>
      </c>
      <c r="E4102" s="116" t="s">
        <v>315</v>
      </c>
      <c r="F4102" s="116" t="s">
        <v>316</v>
      </c>
      <c r="G4102" s="116" t="s">
        <v>317</v>
      </c>
      <c r="H4102" s="116">
        <v>0.36</v>
      </c>
      <c r="I4102" s="116">
        <v>0.57999999999999996</v>
      </c>
      <c r="J4102" s="116" t="s">
        <v>268</v>
      </c>
      <c r="K4102" s="116">
        <v>0.16421097441841001</v>
      </c>
      <c r="L4102" s="116">
        <v>3919.2757055631801</v>
      </c>
      <c r="M4102" s="116">
        <v>12.3221567882381</v>
      </c>
      <c r="N4102" s="116">
        <v>2.4959020891335002</v>
      </c>
      <c r="O4102" s="116">
        <v>2.0234333731330301</v>
      </c>
      <c r="P4102" s="116">
        <v>0.40985451410955998</v>
      </c>
      <c r="Q4102" s="116">
        <v>643.58808262493994</v>
      </c>
      <c r="R4102" s="116">
        <v>1310</v>
      </c>
      <c r="S4102" s="116" t="s">
        <v>318</v>
      </c>
      <c r="T4102" s="116">
        <v>1310</v>
      </c>
      <c r="U4102" s="116" t="s">
        <v>268</v>
      </c>
      <c r="V4102" s="116" t="s">
        <v>268</v>
      </c>
      <c r="Z4102" s="116">
        <v>0</v>
      </c>
      <c r="AA4102" s="116">
        <v>1</v>
      </c>
      <c r="AB4102" s="116">
        <v>2.0234333731330301</v>
      </c>
      <c r="AC4102" s="116">
        <v>0.40985451410955998</v>
      </c>
      <c r="AD4102" s="116">
        <v>643.58808262493994</v>
      </c>
      <c r="AF4102" s="116">
        <v>-1</v>
      </c>
      <c r="AG4102" s="116">
        <v>-1</v>
      </c>
      <c r="AH4102" s="116">
        <v>-1</v>
      </c>
      <c r="AI4102" s="116">
        <v>-1</v>
      </c>
      <c r="AJ4102" s="116">
        <v>0</v>
      </c>
      <c r="AM4102" s="116" t="s">
        <v>319</v>
      </c>
      <c r="AN4102" s="116">
        <v>-1</v>
      </c>
      <c r="AQ4102" s="116">
        <v>783</v>
      </c>
      <c r="AR4102" s="116" t="s">
        <v>352</v>
      </c>
      <c r="AS4102" s="116" t="s">
        <v>256</v>
      </c>
      <c r="AT4102" s="116" t="s">
        <v>268</v>
      </c>
      <c r="AV4102" s="116">
        <v>114.267708722265</v>
      </c>
      <c r="AW4102" s="116">
        <v>0.52196924789999999</v>
      </c>
    </row>
    <row r="4103" spans="1:49" x14ac:dyDescent="0.25">
      <c r="A4103" s="127">
        <v>180000</v>
      </c>
      <c r="B4103" s="127">
        <v>730000</v>
      </c>
      <c r="C4103" s="127">
        <v>730000</v>
      </c>
      <c r="D4103" s="116" t="s">
        <v>314</v>
      </c>
      <c r="E4103" s="116" t="s">
        <v>315</v>
      </c>
      <c r="F4103" s="116" t="s">
        <v>316</v>
      </c>
      <c r="G4103" s="116" t="s">
        <v>317</v>
      </c>
      <c r="H4103" s="116">
        <v>0.36</v>
      </c>
      <c r="I4103" s="116">
        <v>0.57999999999999996</v>
      </c>
      <c r="J4103" s="116" t="s">
        <v>268</v>
      </c>
      <c r="K4103" s="116">
        <v>0.12420491369832</v>
      </c>
      <c r="L4103" s="116">
        <v>3919.2757055631801</v>
      </c>
      <c r="M4103" s="116">
        <v>12.3221567882381</v>
      </c>
      <c r="N4103" s="116">
        <v>2.4959020891335002</v>
      </c>
      <c r="O4103" s="116">
        <v>1.5304724204603899</v>
      </c>
      <c r="P4103" s="116">
        <v>0.31000330358029998</v>
      </c>
      <c r="Q4103" s="116">
        <v>486.79330076943302</v>
      </c>
      <c r="R4103" s="116">
        <v>1310</v>
      </c>
      <c r="S4103" s="116" t="s">
        <v>318</v>
      </c>
      <c r="T4103" s="116">
        <v>1310</v>
      </c>
      <c r="U4103" s="116" t="s">
        <v>268</v>
      </c>
      <c r="V4103" s="116" t="s">
        <v>268</v>
      </c>
      <c r="Z4103" s="116">
        <v>0</v>
      </c>
      <c r="AA4103" s="116">
        <v>1</v>
      </c>
      <c r="AB4103" s="116">
        <v>1.5304724204603899</v>
      </c>
      <c r="AC4103" s="116">
        <v>0.31000330358029998</v>
      </c>
      <c r="AD4103" s="116">
        <v>486.79330076943302</v>
      </c>
      <c r="AF4103" s="116">
        <v>-1</v>
      </c>
      <c r="AG4103" s="116">
        <v>-1</v>
      </c>
      <c r="AH4103" s="116">
        <v>-1</v>
      </c>
      <c r="AI4103" s="116">
        <v>-1</v>
      </c>
      <c r="AJ4103" s="116">
        <v>0</v>
      </c>
      <c r="AM4103" s="116" t="s">
        <v>319</v>
      </c>
      <c r="AN4103" s="116">
        <v>-1</v>
      </c>
      <c r="AQ4103" s="116">
        <v>783</v>
      </c>
      <c r="AR4103" s="116" t="s">
        <v>352</v>
      </c>
      <c r="AS4103" s="116" t="s">
        <v>256</v>
      </c>
      <c r="AT4103" s="116" t="s">
        <v>268</v>
      </c>
      <c r="AV4103" s="116">
        <v>105.728067063056</v>
      </c>
      <c r="AW4103" s="116">
        <v>0.3948039747</v>
      </c>
    </row>
    <row r="4104" spans="1:49" x14ac:dyDescent="0.25">
      <c r="A4104" s="127">
        <v>180000</v>
      </c>
      <c r="B4104" s="127">
        <v>730000</v>
      </c>
      <c r="C4104" s="127">
        <v>730000</v>
      </c>
      <c r="D4104" s="116" t="s">
        <v>314</v>
      </c>
      <c r="E4104" s="116" t="s">
        <v>315</v>
      </c>
      <c r="F4104" s="116" t="s">
        <v>316</v>
      </c>
      <c r="G4104" s="116" t="s">
        <v>317</v>
      </c>
      <c r="H4104" s="116">
        <v>0.36</v>
      </c>
      <c r="I4104" s="116">
        <v>0.57999999999999996</v>
      </c>
      <c r="J4104" s="116" t="s">
        <v>268</v>
      </c>
      <c r="K4104" s="116">
        <v>0.28465538188446998</v>
      </c>
      <c r="L4104" s="116">
        <v>3919.2757055631801</v>
      </c>
      <c r="M4104" s="116">
        <v>12.3221567882381</v>
      </c>
      <c r="N4104" s="116">
        <v>2.4959020891335002</v>
      </c>
      <c r="O4104" s="116">
        <v>3.5075682461962501</v>
      </c>
      <c r="P4104" s="116">
        <v>0.71047196232854004</v>
      </c>
      <c r="Q4104" s="116">
        <v>1115.6429226776199</v>
      </c>
      <c r="R4104" s="116">
        <v>1310</v>
      </c>
      <c r="S4104" s="116" t="s">
        <v>318</v>
      </c>
      <c r="T4104" s="116">
        <v>1310</v>
      </c>
      <c r="U4104" s="116" t="s">
        <v>268</v>
      </c>
      <c r="V4104" s="116" t="s">
        <v>268</v>
      </c>
      <c r="Z4104" s="116">
        <v>0</v>
      </c>
      <c r="AA4104" s="116">
        <v>1</v>
      </c>
      <c r="AB4104" s="116">
        <v>3.5075682461962501</v>
      </c>
      <c r="AC4104" s="116">
        <v>0.71047196232854004</v>
      </c>
      <c r="AD4104" s="116">
        <v>1115.6429226776199</v>
      </c>
      <c r="AF4104" s="116">
        <v>-1</v>
      </c>
      <c r="AG4104" s="116">
        <v>-1</v>
      </c>
      <c r="AH4104" s="116">
        <v>-1</v>
      </c>
      <c r="AI4104" s="116">
        <v>-1</v>
      </c>
      <c r="AJ4104" s="116">
        <v>0</v>
      </c>
      <c r="AM4104" s="116" t="s">
        <v>319</v>
      </c>
      <c r="AN4104" s="116">
        <v>-1</v>
      </c>
      <c r="AQ4104" s="116">
        <v>783</v>
      </c>
      <c r="AR4104" s="116" t="s">
        <v>352</v>
      </c>
      <c r="AS4104" s="116" t="s">
        <v>256</v>
      </c>
      <c r="AT4104" s="116" t="s">
        <v>268</v>
      </c>
      <c r="AV4104" s="116">
        <v>161.14645721291299</v>
      </c>
      <c r="AW4104" s="116">
        <v>0.90481988859999996</v>
      </c>
    </row>
    <row r="4105" spans="1:49" x14ac:dyDescent="0.25">
      <c r="A4105" s="127">
        <v>180000</v>
      </c>
      <c r="B4105" s="127">
        <v>730000</v>
      </c>
      <c r="C4105" s="127">
        <v>730000</v>
      </c>
      <c r="D4105" s="116" t="s">
        <v>314</v>
      </c>
      <c r="E4105" s="116" t="s">
        <v>315</v>
      </c>
      <c r="F4105" s="116" t="s">
        <v>316</v>
      </c>
      <c r="G4105" s="116" t="s">
        <v>317</v>
      </c>
      <c r="H4105" s="116">
        <v>0.36</v>
      </c>
      <c r="I4105" s="116">
        <v>0.57999999999999996</v>
      </c>
      <c r="J4105" s="116" t="s">
        <v>268</v>
      </c>
      <c r="K4105" s="116">
        <v>4.4692183528619998E-2</v>
      </c>
      <c r="L4105" s="116">
        <v>3919.2757055631801</v>
      </c>
      <c r="M4105" s="116">
        <v>12.3221567882381</v>
      </c>
      <c r="N4105" s="116">
        <v>2.4959020891335002</v>
      </c>
      <c r="O4105" s="116">
        <v>0.55070409264835996</v>
      </c>
      <c r="P4105" s="116">
        <v>0.11154731423702</v>
      </c>
      <c r="Q4105" s="116">
        <v>175.16098913229101</v>
      </c>
      <c r="R4105" s="116">
        <v>1310</v>
      </c>
      <c r="S4105" s="116" t="s">
        <v>318</v>
      </c>
      <c r="T4105" s="116">
        <v>1310</v>
      </c>
      <c r="U4105" s="116" t="s">
        <v>268</v>
      </c>
      <c r="V4105" s="116" t="s">
        <v>268</v>
      </c>
      <c r="Z4105" s="116">
        <v>0</v>
      </c>
      <c r="AA4105" s="116">
        <v>1</v>
      </c>
      <c r="AB4105" s="116">
        <v>0.55070409264835996</v>
      </c>
      <c r="AC4105" s="116">
        <v>0.11154731423702</v>
      </c>
      <c r="AD4105" s="116">
        <v>175.16098913229101</v>
      </c>
      <c r="AF4105" s="116">
        <v>-1</v>
      </c>
      <c r="AG4105" s="116">
        <v>-1</v>
      </c>
      <c r="AH4105" s="116">
        <v>-1</v>
      </c>
      <c r="AI4105" s="116">
        <v>-1</v>
      </c>
      <c r="AJ4105" s="116">
        <v>0</v>
      </c>
      <c r="AM4105" s="116" t="s">
        <v>319</v>
      </c>
      <c r="AN4105" s="116">
        <v>-1</v>
      </c>
      <c r="AQ4105" s="116">
        <v>783</v>
      </c>
      <c r="AR4105" s="116" t="s">
        <v>352</v>
      </c>
      <c r="AS4105" s="116" t="s">
        <v>256</v>
      </c>
      <c r="AT4105" s="116" t="s">
        <v>268</v>
      </c>
      <c r="AV4105" s="116">
        <v>57.156319000708201</v>
      </c>
      <c r="AW4105" s="116">
        <v>0.14206081840000001</v>
      </c>
    </row>
    <row r="4106" spans="1:49" x14ac:dyDescent="0.25">
      <c r="A4106" s="127">
        <v>180000</v>
      </c>
      <c r="B4106" s="127">
        <v>740000</v>
      </c>
      <c r="C4106" s="127">
        <v>740000</v>
      </c>
      <c r="D4106" s="116" t="s">
        <v>314</v>
      </c>
      <c r="E4106" s="116" t="s">
        <v>315</v>
      </c>
      <c r="F4106" s="116" t="s">
        <v>316</v>
      </c>
      <c r="G4106" s="116" t="s">
        <v>317</v>
      </c>
      <c r="H4106" s="116">
        <v>0.36</v>
      </c>
      <c r="I4106" s="116">
        <v>0.57999999999999996</v>
      </c>
      <c r="J4106" s="116" t="s">
        <v>330</v>
      </c>
      <c r="K4106" s="116">
        <v>6.7190732275589998E-2</v>
      </c>
      <c r="L4106" s="116">
        <v>2968.7145337955799</v>
      </c>
      <c r="M4106" s="116">
        <v>7.5417608521132999</v>
      </c>
      <c r="N4106" s="116">
        <v>1.0240995407831299</v>
      </c>
      <c r="O4106" s="116">
        <v>0.50673643430088999</v>
      </c>
      <c r="P4106" s="116">
        <v>6.8809998068309994E-2</v>
      </c>
      <c r="Q4106" s="116">
        <v>199.47010344291999</v>
      </c>
      <c r="R4106" s="116">
        <v>4110</v>
      </c>
      <c r="S4106" s="116" t="s">
        <v>331</v>
      </c>
      <c r="T4106" s="116">
        <v>4110</v>
      </c>
      <c r="U4106" s="116" t="s">
        <v>268</v>
      </c>
      <c r="V4106" s="116" t="s">
        <v>268</v>
      </c>
      <c r="Y4106" s="116" t="s">
        <v>330</v>
      </c>
      <c r="Z4106" s="116">
        <v>0</v>
      </c>
      <c r="AA4106" s="116">
        <v>1</v>
      </c>
      <c r="AB4106" s="116">
        <v>0.50673643430088999</v>
      </c>
      <c r="AC4106" s="116">
        <v>6.8809998068309994E-2</v>
      </c>
      <c r="AD4106" s="116">
        <v>1133.6353409062799</v>
      </c>
      <c r="AF4106" s="116">
        <v>-1</v>
      </c>
      <c r="AG4106" s="116">
        <v>-1</v>
      </c>
      <c r="AH4106" s="116">
        <v>-1</v>
      </c>
      <c r="AI4106" s="116">
        <v>-1</v>
      </c>
      <c r="AJ4106" s="116">
        <v>0</v>
      </c>
      <c r="AM4106" s="116" t="s">
        <v>319</v>
      </c>
      <c r="AN4106" s="116">
        <v>-1</v>
      </c>
      <c r="AQ4106" s="116">
        <v>783</v>
      </c>
      <c r="AR4106" s="116" t="s">
        <v>352</v>
      </c>
      <c r="AS4106" s="116" t="s">
        <v>256</v>
      </c>
      <c r="AT4106" s="116" t="s">
        <v>268</v>
      </c>
      <c r="AV4106" s="116">
        <v>79.226596643230593</v>
      </c>
      <c r="AW4106" s="116">
        <v>0.91941227969999995</v>
      </c>
    </row>
    <row r="4107" spans="1:49" x14ac:dyDescent="0.25">
      <c r="A4107" s="127">
        <v>180000</v>
      </c>
      <c r="B4107" s="127">
        <v>740000</v>
      </c>
      <c r="C4107" s="127">
        <v>740000</v>
      </c>
      <c r="D4107" s="116" t="s">
        <v>314</v>
      </c>
      <c r="E4107" s="116" t="s">
        <v>315</v>
      </c>
      <c r="F4107" s="116" t="s">
        <v>316</v>
      </c>
      <c r="G4107" s="116" t="s">
        <v>317</v>
      </c>
      <c r="H4107" s="116">
        <v>0.36</v>
      </c>
      <c r="I4107" s="116">
        <v>0.57999999999999996</v>
      </c>
      <c r="J4107" s="116" t="s">
        <v>268</v>
      </c>
      <c r="K4107" s="116">
        <v>3.6913722692670001E-2</v>
      </c>
      <c r="L4107" s="116">
        <v>2968.7145337955799</v>
      </c>
      <c r="M4107" s="116">
        <v>7.5417608521132999</v>
      </c>
      <c r="N4107" s="116">
        <v>1.0240995407831299</v>
      </c>
      <c r="O4107" s="116">
        <v>0.27839446870938001</v>
      </c>
      <c r="P4107" s="116">
        <v>3.7803326458160001E-2</v>
      </c>
      <c r="Q4107" s="116">
        <v>109.58630505424399</v>
      </c>
      <c r="R4107" s="116">
        <v>1330</v>
      </c>
      <c r="S4107" s="116" t="s">
        <v>346</v>
      </c>
      <c r="T4107" s="116">
        <v>1330</v>
      </c>
      <c r="U4107" s="116" t="s">
        <v>268</v>
      </c>
      <c r="V4107" s="116" t="s">
        <v>268</v>
      </c>
      <c r="Z4107" s="116">
        <v>0</v>
      </c>
      <c r="AA4107" s="116">
        <v>1</v>
      </c>
      <c r="AB4107" s="116">
        <v>0.27839446870938001</v>
      </c>
      <c r="AC4107" s="116">
        <v>3.7803326458160001E-2</v>
      </c>
      <c r="AD4107" s="116">
        <v>653.24677115470399</v>
      </c>
      <c r="AF4107" s="116">
        <v>-1</v>
      </c>
      <c r="AG4107" s="116">
        <v>-1</v>
      </c>
      <c r="AH4107" s="116">
        <v>-1</v>
      </c>
      <c r="AI4107" s="116">
        <v>-1</v>
      </c>
      <c r="AJ4107" s="116">
        <v>0</v>
      </c>
      <c r="AM4107" s="116" t="s">
        <v>319</v>
      </c>
      <c r="AN4107" s="116">
        <v>-1</v>
      </c>
      <c r="AQ4107" s="116">
        <v>783</v>
      </c>
      <c r="AR4107" s="116" t="s">
        <v>352</v>
      </c>
      <c r="AS4107" s="116" t="s">
        <v>256</v>
      </c>
      <c r="AT4107" s="116" t="s">
        <v>268</v>
      </c>
      <c r="AV4107" s="116">
        <v>61.004082843710002</v>
      </c>
      <c r="AW4107" s="116">
        <v>0.52980273410000001</v>
      </c>
    </row>
    <row r="4108" spans="1:49" x14ac:dyDescent="0.25">
      <c r="A4108" s="127">
        <v>180000</v>
      </c>
      <c r="B4108" s="127">
        <v>740000</v>
      </c>
      <c r="C4108" s="127">
        <v>740000</v>
      </c>
      <c r="D4108" s="116" t="s">
        <v>314</v>
      </c>
      <c r="E4108" s="116" t="s">
        <v>315</v>
      </c>
      <c r="F4108" s="116" t="s">
        <v>316</v>
      </c>
      <c r="G4108" s="116" t="s">
        <v>317</v>
      </c>
      <c r="H4108" s="116">
        <v>0.36</v>
      </c>
      <c r="I4108" s="116">
        <v>0.57999999999999996</v>
      </c>
      <c r="J4108" s="116" t="s">
        <v>268</v>
      </c>
      <c r="K4108" s="116">
        <v>6.9651306741600003E-3</v>
      </c>
      <c r="L4108" s="116">
        <v>2968.7145337955799</v>
      </c>
      <c r="M4108" s="116">
        <v>7.5417608521132999</v>
      </c>
      <c r="N4108" s="116">
        <v>1.0240995407831299</v>
      </c>
      <c r="O4108" s="116">
        <v>5.252934984826E-2</v>
      </c>
      <c r="P4108" s="116">
        <v>7.1329871249000004E-3</v>
      </c>
      <c r="Q4108" s="116">
        <v>20.677484662175999</v>
      </c>
      <c r="R4108" s="116">
        <v>1750</v>
      </c>
      <c r="S4108" s="116" t="s">
        <v>321</v>
      </c>
      <c r="T4108" s="116">
        <v>1750</v>
      </c>
      <c r="U4108" s="116" t="s">
        <v>268</v>
      </c>
      <c r="V4108" s="116" t="s">
        <v>268</v>
      </c>
      <c r="Z4108" s="116">
        <v>0</v>
      </c>
      <c r="AA4108" s="116">
        <v>1</v>
      </c>
      <c r="AB4108" s="116">
        <v>5.252934984826E-2</v>
      </c>
      <c r="AC4108" s="116">
        <v>7.1329871249000004E-3</v>
      </c>
      <c r="AD4108" s="116">
        <v>20.6774846621771</v>
      </c>
      <c r="AF4108" s="116">
        <v>-1</v>
      </c>
      <c r="AG4108" s="116">
        <v>-1</v>
      </c>
      <c r="AH4108" s="116">
        <v>-1</v>
      </c>
      <c r="AI4108" s="116">
        <v>-1</v>
      </c>
      <c r="AJ4108" s="116">
        <v>0</v>
      </c>
      <c r="AM4108" s="116" t="s">
        <v>319</v>
      </c>
      <c r="AN4108" s="116">
        <v>-1</v>
      </c>
      <c r="AQ4108" s="116">
        <v>783</v>
      </c>
      <c r="AR4108" s="116" t="s">
        <v>352</v>
      </c>
      <c r="AS4108" s="116" t="s">
        <v>256</v>
      </c>
      <c r="AT4108" s="116" t="s">
        <v>268</v>
      </c>
      <c r="AV4108" s="116">
        <v>23.990053044077101</v>
      </c>
      <c r="AW4108" s="116">
        <v>1.6770060600000001E-2</v>
      </c>
    </row>
    <row r="4109" spans="1:49" x14ac:dyDescent="0.25">
      <c r="A4109" s="127">
        <v>180000</v>
      </c>
      <c r="B4109" s="127">
        <v>740000</v>
      </c>
      <c r="C4109" s="127">
        <v>740000</v>
      </c>
      <c r="D4109" s="116" t="s">
        <v>314</v>
      </c>
      <c r="E4109" s="116" t="s">
        <v>315</v>
      </c>
      <c r="F4109" s="116" t="s">
        <v>316</v>
      </c>
      <c r="G4109" s="116" t="s">
        <v>317</v>
      </c>
      <c r="H4109" s="116">
        <v>0.36</v>
      </c>
      <c r="I4109" s="116">
        <v>0.57999999999999996</v>
      </c>
      <c r="J4109" s="116" t="s">
        <v>330</v>
      </c>
      <c r="K4109" s="116">
        <v>0.49560660000216999</v>
      </c>
      <c r="L4109" s="116">
        <v>2544.9633913327002</v>
      </c>
      <c r="M4109" s="116">
        <v>5.04084817758815</v>
      </c>
      <c r="N4109" s="116">
        <v>0.53598358187552997</v>
      </c>
      <c r="O4109" s="116">
        <v>2.4982776264216202</v>
      </c>
      <c r="P4109" s="116">
        <v>0.26563700067031998</v>
      </c>
      <c r="Q4109" s="116">
        <v>1261.3006535084</v>
      </c>
      <c r="R4109" s="116">
        <v>4200</v>
      </c>
      <c r="S4109" s="116" t="s">
        <v>355</v>
      </c>
      <c r="T4109" s="116">
        <v>4200</v>
      </c>
      <c r="U4109" s="116" t="s">
        <v>268</v>
      </c>
      <c r="V4109" s="116" t="s">
        <v>268</v>
      </c>
      <c r="Y4109" s="116" t="s">
        <v>330</v>
      </c>
      <c r="Z4109" s="116">
        <v>0</v>
      </c>
      <c r="AA4109" s="116">
        <v>1</v>
      </c>
      <c r="AB4109" s="116">
        <v>2.4982776264216202</v>
      </c>
      <c r="AC4109" s="116">
        <v>0.26563700067031998</v>
      </c>
      <c r="AD4109" s="116">
        <v>1261.3006535084</v>
      </c>
      <c r="AF4109" s="116">
        <v>-1</v>
      </c>
      <c r="AG4109" s="116">
        <v>-1</v>
      </c>
      <c r="AH4109" s="116">
        <v>-1</v>
      </c>
      <c r="AI4109" s="116">
        <v>-1</v>
      </c>
      <c r="AJ4109" s="116">
        <v>0</v>
      </c>
      <c r="AM4109" s="116" t="s">
        <v>319</v>
      </c>
      <c r="AN4109" s="116">
        <v>-1</v>
      </c>
      <c r="AQ4109" s="116">
        <v>783</v>
      </c>
      <c r="AR4109" s="116" t="s">
        <v>352</v>
      </c>
      <c r="AS4109" s="116" t="s">
        <v>256</v>
      </c>
      <c r="AT4109" s="116" t="s">
        <v>268</v>
      </c>
      <c r="AV4109" s="116">
        <v>228.73818676038499</v>
      </c>
      <c r="AW4109" s="116">
        <v>1.0229526792000001</v>
      </c>
    </row>
    <row r="4110" spans="1:49" x14ac:dyDescent="0.25">
      <c r="A4110" s="127">
        <v>180000</v>
      </c>
      <c r="B4110" s="127">
        <v>740000</v>
      </c>
      <c r="C4110" s="127">
        <v>740000</v>
      </c>
      <c r="D4110" s="116" t="s">
        <v>314</v>
      </c>
      <c r="E4110" s="116" t="s">
        <v>315</v>
      </c>
      <c r="F4110" s="116" t="s">
        <v>316</v>
      </c>
      <c r="G4110" s="116" t="s">
        <v>317</v>
      </c>
      <c r="H4110" s="116">
        <v>0.36</v>
      </c>
      <c r="I4110" s="116">
        <v>0.57999999999999996</v>
      </c>
      <c r="J4110" s="116" t="s">
        <v>330</v>
      </c>
      <c r="K4110" s="116">
        <v>0.1221568537808</v>
      </c>
      <c r="L4110" s="116">
        <v>2544.9633913327002</v>
      </c>
      <c r="M4110" s="116">
        <v>5.04084817758815</v>
      </c>
      <c r="N4110" s="116">
        <v>0.53598358187552997</v>
      </c>
      <c r="O4110" s="116">
        <v>0.61577415376086997</v>
      </c>
      <c r="P4110" s="116">
        <v>6.5474068040080005E-2</v>
      </c>
      <c r="Q4110" s="116">
        <v>310.88472087253302</v>
      </c>
      <c r="R4110" s="116">
        <v>6172</v>
      </c>
      <c r="S4110" s="116" t="s">
        <v>354</v>
      </c>
      <c r="T4110" s="116">
        <v>6172</v>
      </c>
      <c r="U4110" s="116" t="s">
        <v>268</v>
      </c>
      <c r="V4110" s="116" t="s">
        <v>268</v>
      </c>
      <c r="Y4110" s="116" t="s">
        <v>330</v>
      </c>
      <c r="Z4110" s="116">
        <v>0</v>
      </c>
      <c r="AA4110" s="116">
        <v>1</v>
      </c>
      <c r="AB4110" s="116">
        <v>0.61577415376086997</v>
      </c>
      <c r="AC4110" s="116">
        <v>6.5474068040080005E-2</v>
      </c>
      <c r="AD4110" s="116">
        <v>310.88472087253302</v>
      </c>
      <c r="AF4110" s="116">
        <v>-1</v>
      </c>
      <c r="AG4110" s="116">
        <v>-1</v>
      </c>
      <c r="AH4110" s="116">
        <v>-1</v>
      </c>
      <c r="AI4110" s="116">
        <v>-1</v>
      </c>
      <c r="AJ4110" s="116">
        <v>0</v>
      </c>
      <c r="AM4110" s="116" t="s">
        <v>319</v>
      </c>
      <c r="AN4110" s="116">
        <v>-1</v>
      </c>
      <c r="AQ4110" s="116">
        <v>783</v>
      </c>
      <c r="AR4110" s="116" t="s">
        <v>352</v>
      </c>
      <c r="AS4110" s="116" t="s">
        <v>256</v>
      </c>
      <c r="AT4110" s="116" t="s">
        <v>268</v>
      </c>
      <c r="AV4110" s="116">
        <v>85.622500179846298</v>
      </c>
      <c r="AW4110" s="116">
        <v>0.2521368377</v>
      </c>
    </row>
    <row r="4111" spans="1:49" x14ac:dyDescent="0.25">
      <c r="A4111" s="127">
        <v>180000</v>
      </c>
      <c r="B4111" s="127">
        <v>740000</v>
      </c>
      <c r="C4111" s="127">
        <v>740000</v>
      </c>
      <c r="D4111" s="116" t="s">
        <v>314</v>
      </c>
      <c r="E4111" s="116" t="s">
        <v>315</v>
      </c>
      <c r="F4111" s="116" t="s">
        <v>316</v>
      </c>
      <c r="G4111" s="116" t="s">
        <v>317</v>
      </c>
      <c r="H4111" s="116">
        <v>0.36</v>
      </c>
      <c r="I4111" s="116">
        <v>0.57999999999999996</v>
      </c>
      <c r="J4111" s="116" t="s">
        <v>330</v>
      </c>
      <c r="K4111" s="116">
        <v>2.525714885544E-2</v>
      </c>
      <c r="L4111" s="116">
        <v>3654.3787275901</v>
      </c>
      <c r="M4111" s="116">
        <v>11.154373473310701</v>
      </c>
      <c r="N4111" s="116">
        <v>2.1050283160056602</v>
      </c>
      <c r="O4111" s="116">
        <v>0.28172767120468001</v>
      </c>
      <c r="P4111" s="116">
        <v>5.3167013522290002E-2</v>
      </c>
      <c r="Q4111" s="116">
        <v>92.299187496929505</v>
      </c>
      <c r="R4111" s="116">
        <v>6410</v>
      </c>
      <c r="S4111" s="116" t="s">
        <v>356</v>
      </c>
      <c r="T4111" s="116">
        <v>6410</v>
      </c>
      <c r="U4111" s="116" t="s">
        <v>268</v>
      </c>
      <c r="V4111" s="116" t="s">
        <v>268</v>
      </c>
      <c r="Y4111" s="116" t="s">
        <v>330</v>
      </c>
      <c r="Z4111" s="116">
        <v>0</v>
      </c>
      <c r="AA4111" s="116">
        <v>1</v>
      </c>
      <c r="AB4111" s="116">
        <v>0.28172767120468001</v>
      </c>
      <c r="AC4111" s="116">
        <v>5.3167013522290002E-2</v>
      </c>
      <c r="AD4111" s="116">
        <v>383.51469974207203</v>
      </c>
      <c r="AF4111" s="116">
        <v>-1</v>
      </c>
      <c r="AG4111" s="116">
        <v>-1</v>
      </c>
      <c r="AH4111" s="116">
        <v>-1</v>
      </c>
      <c r="AI4111" s="116">
        <v>-1</v>
      </c>
      <c r="AJ4111" s="116">
        <v>0</v>
      </c>
      <c r="AM4111" s="116" t="s">
        <v>319</v>
      </c>
      <c r="AN4111" s="116">
        <v>-1</v>
      </c>
      <c r="AQ4111" s="116">
        <v>783</v>
      </c>
      <c r="AR4111" s="116" t="s">
        <v>352</v>
      </c>
      <c r="AS4111" s="116" t="s">
        <v>256</v>
      </c>
      <c r="AT4111" s="116" t="s">
        <v>268</v>
      </c>
      <c r="AV4111" s="116">
        <v>84.707225623963396</v>
      </c>
      <c r="AW4111" s="116">
        <v>0.31104193000000002</v>
      </c>
    </row>
    <row r="4112" spans="1:49" x14ac:dyDescent="0.25">
      <c r="A4112" s="127">
        <v>180000</v>
      </c>
      <c r="B4112" s="127">
        <v>740000</v>
      </c>
      <c r="C4112" s="127">
        <v>740000</v>
      </c>
      <c r="D4112" s="116" t="s">
        <v>314</v>
      </c>
      <c r="E4112" s="116" t="s">
        <v>315</v>
      </c>
      <c r="F4112" s="116" t="s">
        <v>316</v>
      </c>
      <c r="G4112" s="116" t="s">
        <v>317</v>
      </c>
      <c r="H4112" s="116">
        <v>0.36</v>
      </c>
      <c r="I4112" s="116">
        <v>0.57999999999999996</v>
      </c>
      <c r="J4112" s="116" t="s">
        <v>323</v>
      </c>
      <c r="K4112" s="116">
        <v>1.1345532167459999E-2</v>
      </c>
      <c r="L4112" s="116">
        <v>3654.3787275901</v>
      </c>
      <c r="M4112" s="116">
        <v>11.154373473310701</v>
      </c>
      <c r="N4112" s="116">
        <v>2.1050283160056602</v>
      </c>
      <c r="O4112" s="116">
        <v>0.12655230304938</v>
      </c>
      <c r="P4112" s="116">
        <v>2.3882666472670001E-2</v>
      </c>
      <c r="Q4112" s="116">
        <v>41.460871405980598</v>
      </c>
      <c r="R4112" s="116">
        <v>6410</v>
      </c>
      <c r="S4112" s="116" t="s">
        <v>356</v>
      </c>
      <c r="T4112" s="116">
        <v>6410</v>
      </c>
      <c r="U4112" s="116" t="s">
        <v>324</v>
      </c>
      <c r="V4112" s="116" t="s">
        <v>323</v>
      </c>
      <c r="Y4112" s="116" t="s">
        <v>330</v>
      </c>
      <c r="Z4112" s="116">
        <v>0</v>
      </c>
      <c r="AA4112" s="116">
        <v>1</v>
      </c>
      <c r="AB4112" s="116">
        <v>0.12655230304938</v>
      </c>
      <c r="AC4112" s="116">
        <v>2.3882666472670001E-2</v>
      </c>
      <c r="AD4112" s="116">
        <v>111.728600583622</v>
      </c>
      <c r="AF4112" s="116">
        <v>-1</v>
      </c>
      <c r="AG4112" s="116">
        <v>-1</v>
      </c>
      <c r="AH4112" s="116">
        <v>-1</v>
      </c>
      <c r="AI4112" s="116">
        <v>-1</v>
      </c>
      <c r="AJ4112" s="116">
        <v>0</v>
      </c>
      <c r="AM4112" s="116" t="s">
        <v>319</v>
      </c>
      <c r="AN4112" s="116">
        <v>-1</v>
      </c>
      <c r="AQ4112" s="116">
        <v>783</v>
      </c>
      <c r="AR4112" s="116" t="s">
        <v>352</v>
      </c>
      <c r="AS4112" s="116" t="s">
        <v>256</v>
      </c>
      <c r="AT4112" s="116" t="s">
        <v>268</v>
      </c>
      <c r="AV4112" s="116">
        <v>29.788259568992999</v>
      </c>
      <c r="AW4112" s="116">
        <v>9.0615247800000007E-2</v>
      </c>
    </row>
    <row r="4113" spans="1:49" x14ac:dyDescent="0.25">
      <c r="A4113" s="127">
        <v>180000</v>
      </c>
      <c r="B4113" s="127">
        <v>740000</v>
      </c>
      <c r="C4113" s="127">
        <v>740000</v>
      </c>
      <c r="D4113" s="116" t="s">
        <v>314</v>
      </c>
      <c r="E4113" s="116" t="s">
        <v>315</v>
      </c>
      <c r="F4113" s="116" t="s">
        <v>316</v>
      </c>
      <c r="G4113" s="116" t="s">
        <v>317</v>
      </c>
      <c r="H4113" s="116">
        <v>0.36</v>
      </c>
      <c r="I4113" s="116">
        <v>0.57999999999999996</v>
      </c>
      <c r="J4113" s="116" t="s">
        <v>268</v>
      </c>
      <c r="K4113" s="116">
        <v>0.18288676674429</v>
      </c>
      <c r="L4113" s="116">
        <v>3654.3787275901</v>
      </c>
      <c r="M4113" s="116">
        <v>11.154373473310701</v>
      </c>
      <c r="N4113" s="116">
        <v>2.1050283160056602</v>
      </c>
      <c r="O4113" s="116">
        <v>2.0399872995921502</v>
      </c>
      <c r="P4113" s="116">
        <v>0.38498182261946001</v>
      </c>
      <c r="Q4113" s="116">
        <v>668.33750994809202</v>
      </c>
      <c r="R4113" s="116">
        <v>1330</v>
      </c>
      <c r="S4113" s="116" t="s">
        <v>346</v>
      </c>
      <c r="T4113" s="116">
        <v>1330</v>
      </c>
      <c r="U4113" s="116" t="s">
        <v>268</v>
      </c>
      <c r="V4113" s="116" t="s">
        <v>268</v>
      </c>
      <c r="Z4113" s="116">
        <v>0</v>
      </c>
      <c r="AA4113" s="116">
        <v>1</v>
      </c>
      <c r="AB4113" s="116">
        <v>2.0399872995921502</v>
      </c>
      <c r="AC4113" s="116">
        <v>0.38498182261946001</v>
      </c>
      <c r="AD4113" s="116">
        <v>668.33750994809202</v>
      </c>
      <c r="AF4113" s="116">
        <v>-1</v>
      </c>
      <c r="AG4113" s="116">
        <v>-1</v>
      </c>
      <c r="AH4113" s="116">
        <v>-1</v>
      </c>
      <c r="AI4113" s="116">
        <v>-1</v>
      </c>
      <c r="AJ4113" s="116">
        <v>0</v>
      </c>
      <c r="AM4113" s="116" t="s">
        <v>319</v>
      </c>
      <c r="AN4113" s="116">
        <v>-1</v>
      </c>
      <c r="AQ4113" s="116">
        <v>783</v>
      </c>
      <c r="AR4113" s="116" t="s">
        <v>352</v>
      </c>
      <c r="AS4113" s="116" t="s">
        <v>256</v>
      </c>
      <c r="AT4113" s="116" t="s">
        <v>268</v>
      </c>
      <c r="AV4113" s="116">
        <v>116.514838708554</v>
      </c>
      <c r="AW4113" s="116">
        <v>0.54204177610000004</v>
      </c>
    </row>
    <row r="4114" spans="1:49" x14ac:dyDescent="0.25">
      <c r="A4114" s="127">
        <v>180000</v>
      </c>
      <c r="B4114" s="127">
        <v>740000</v>
      </c>
      <c r="C4114" s="127">
        <v>740000</v>
      </c>
      <c r="D4114" s="116" t="s">
        <v>314</v>
      </c>
      <c r="E4114" s="116" t="s">
        <v>315</v>
      </c>
      <c r="F4114" s="116" t="s">
        <v>316</v>
      </c>
      <c r="G4114" s="116" t="s">
        <v>317</v>
      </c>
      <c r="H4114" s="116">
        <v>0.36</v>
      </c>
      <c r="I4114" s="116">
        <v>0.57999999999999996</v>
      </c>
      <c r="J4114" s="116" t="s">
        <v>323</v>
      </c>
      <c r="K4114" s="116">
        <v>7.9366480140930007E-2</v>
      </c>
      <c r="L4114" s="116">
        <v>3654.3787275901</v>
      </c>
      <c r="M4114" s="116">
        <v>11.154373473310701</v>
      </c>
      <c r="N4114" s="116">
        <v>2.1050283160056602</v>
      </c>
      <c r="O4114" s="116">
        <v>0.88528336075406999</v>
      </c>
      <c r="P4114" s="116">
        <v>0.16706868803836</v>
      </c>
      <c r="Q4114" s="116">
        <v>290.03517671073098</v>
      </c>
      <c r="R4114" s="116">
        <v>1330</v>
      </c>
      <c r="S4114" s="116" t="s">
        <v>346</v>
      </c>
      <c r="T4114" s="116">
        <v>1330</v>
      </c>
      <c r="U4114" s="116" t="s">
        <v>324</v>
      </c>
      <c r="V4114" s="116" t="s">
        <v>323</v>
      </c>
      <c r="Z4114" s="116">
        <v>0</v>
      </c>
      <c r="AA4114" s="116">
        <v>1</v>
      </c>
      <c r="AB4114" s="116">
        <v>0.88528336075406999</v>
      </c>
      <c r="AC4114" s="116">
        <v>0.16706868803836</v>
      </c>
      <c r="AD4114" s="116">
        <v>290.03517671072899</v>
      </c>
      <c r="AF4114" s="116">
        <v>-1</v>
      </c>
      <c r="AG4114" s="116">
        <v>-1</v>
      </c>
      <c r="AH4114" s="116">
        <v>-1</v>
      </c>
      <c r="AI4114" s="116">
        <v>-1</v>
      </c>
      <c r="AJ4114" s="116">
        <v>0</v>
      </c>
      <c r="AM4114" s="116" t="s">
        <v>319</v>
      </c>
      <c r="AN4114" s="116">
        <v>-1</v>
      </c>
      <c r="AQ4114" s="116">
        <v>783</v>
      </c>
      <c r="AR4114" s="116" t="s">
        <v>352</v>
      </c>
      <c r="AS4114" s="116" t="s">
        <v>256</v>
      </c>
      <c r="AT4114" s="116" t="s">
        <v>268</v>
      </c>
      <c r="AV4114" s="116">
        <v>98.037485021153799</v>
      </c>
      <c r="AW4114" s="116">
        <v>0.23522723170000001</v>
      </c>
    </row>
    <row r="4115" spans="1:49" x14ac:dyDescent="0.25">
      <c r="A4115" s="127">
        <v>180000</v>
      </c>
      <c r="B4115" s="127">
        <v>740000</v>
      </c>
      <c r="C4115" s="127">
        <v>740000</v>
      </c>
      <c r="D4115" s="116" t="s">
        <v>314</v>
      </c>
      <c r="E4115" s="116" t="s">
        <v>315</v>
      </c>
      <c r="F4115" s="116" t="s">
        <v>316</v>
      </c>
      <c r="G4115" s="116" t="s">
        <v>317</v>
      </c>
      <c r="H4115" s="116">
        <v>0.36</v>
      </c>
      <c r="I4115" s="116">
        <v>0.57999999999999996</v>
      </c>
      <c r="J4115" s="116" t="s">
        <v>268</v>
      </c>
      <c r="K4115" s="116">
        <v>0.19561737998244</v>
      </c>
      <c r="L4115" s="116">
        <v>3654.3787275901</v>
      </c>
      <c r="M4115" s="116">
        <v>11.154373473310701</v>
      </c>
      <c r="N4115" s="116">
        <v>2.1050283160056602</v>
      </c>
      <c r="O4115" s="116">
        <v>2.1819893141947202</v>
      </c>
      <c r="P4115" s="116">
        <v>0.41178012396587999</v>
      </c>
      <c r="Q4115" s="116">
        <v>714.85999215475294</v>
      </c>
      <c r="R4115" s="116">
        <v>1330</v>
      </c>
      <c r="S4115" s="116" t="s">
        <v>346</v>
      </c>
      <c r="T4115" s="116">
        <v>1330</v>
      </c>
      <c r="U4115" s="116" t="s">
        <v>268</v>
      </c>
      <c r="V4115" s="116" t="s">
        <v>268</v>
      </c>
      <c r="Z4115" s="116">
        <v>0</v>
      </c>
      <c r="AA4115" s="116">
        <v>1</v>
      </c>
      <c r="AB4115" s="116">
        <v>2.1819893141947202</v>
      </c>
      <c r="AC4115" s="116">
        <v>0.41178012396587999</v>
      </c>
      <c r="AD4115" s="116">
        <v>714.85999215475294</v>
      </c>
      <c r="AF4115" s="116">
        <v>-1</v>
      </c>
      <c r="AG4115" s="116">
        <v>-1</v>
      </c>
      <c r="AH4115" s="116">
        <v>-1</v>
      </c>
      <c r="AI4115" s="116">
        <v>-1</v>
      </c>
      <c r="AJ4115" s="116">
        <v>0</v>
      </c>
      <c r="AM4115" s="116" t="s">
        <v>319</v>
      </c>
      <c r="AN4115" s="116">
        <v>-1</v>
      </c>
      <c r="AQ4115" s="116">
        <v>783</v>
      </c>
      <c r="AR4115" s="116" t="s">
        <v>352</v>
      </c>
      <c r="AS4115" s="116" t="s">
        <v>256</v>
      </c>
      <c r="AT4115" s="116" t="s">
        <v>268</v>
      </c>
      <c r="AV4115" s="116">
        <v>118.39884245562099</v>
      </c>
      <c r="AW4115" s="116">
        <v>0.57977290520000002</v>
      </c>
    </row>
    <row r="4116" spans="1:49" x14ac:dyDescent="0.25">
      <c r="A4116" s="127">
        <v>180000</v>
      </c>
      <c r="B4116" s="127">
        <v>740000</v>
      </c>
      <c r="C4116" s="127">
        <v>740000</v>
      </c>
      <c r="D4116" s="116" t="s">
        <v>314</v>
      </c>
      <c r="E4116" s="116" t="s">
        <v>315</v>
      </c>
      <c r="F4116" s="116" t="s">
        <v>316</v>
      </c>
      <c r="G4116" s="116" t="s">
        <v>317</v>
      </c>
      <c r="H4116" s="116">
        <v>0.36</v>
      </c>
      <c r="I4116" s="116">
        <v>0.57999999999999996</v>
      </c>
      <c r="J4116" s="116" t="s">
        <v>323</v>
      </c>
      <c r="K4116" s="116">
        <v>2.3915538505250002E-2</v>
      </c>
      <c r="L4116" s="116">
        <v>3654.3787275901</v>
      </c>
      <c r="M4116" s="116">
        <v>11.154373473310701</v>
      </c>
      <c r="N4116" s="116">
        <v>2.1050283160056602</v>
      </c>
      <c r="O4116" s="116">
        <v>0.26676284830289998</v>
      </c>
      <c r="P4116" s="116">
        <v>5.0342885746070001E-2</v>
      </c>
      <c r="Q4116" s="116">
        <v>87.396435172447596</v>
      </c>
      <c r="R4116" s="116">
        <v>1330</v>
      </c>
      <c r="S4116" s="116" t="s">
        <v>346</v>
      </c>
      <c r="T4116" s="116">
        <v>1330</v>
      </c>
      <c r="U4116" s="116" t="s">
        <v>324</v>
      </c>
      <c r="V4116" s="116" t="s">
        <v>323</v>
      </c>
      <c r="Z4116" s="116">
        <v>0</v>
      </c>
      <c r="AA4116" s="116">
        <v>1</v>
      </c>
      <c r="AB4116" s="116">
        <v>0.26676284830289998</v>
      </c>
      <c r="AC4116" s="116">
        <v>5.0342885746070001E-2</v>
      </c>
      <c r="AD4116" s="116">
        <v>87.396435172448705</v>
      </c>
      <c r="AF4116" s="116">
        <v>-1</v>
      </c>
      <c r="AG4116" s="116">
        <v>-1</v>
      </c>
      <c r="AH4116" s="116">
        <v>-1</v>
      </c>
      <c r="AI4116" s="116">
        <v>-1</v>
      </c>
      <c r="AJ4116" s="116">
        <v>0</v>
      </c>
      <c r="AM4116" s="116" t="s">
        <v>319</v>
      </c>
      <c r="AN4116" s="116">
        <v>-1</v>
      </c>
      <c r="AQ4116" s="116">
        <v>783</v>
      </c>
      <c r="AR4116" s="116" t="s">
        <v>352</v>
      </c>
      <c r="AS4116" s="116" t="s">
        <v>256</v>
      </c>
      <c r="AT4116" s="116" t="s">
        <v>268</v>
      </c>
      <c r="AV4116" s="116">
        <v>49.782893127568101</v>
      </c>
      <c r="AW4116" s="116">
        <v>7.08811315E-2</v>
      </c>
    </row>
    <row r="4117" spans="1:49" x14ac:dyDescent="0.25">
      <c r="A4117" s="127">
        <v>180000</v>
      </c>
      <c r="B4117" s="127">
        <v>740000</v>
      </c>
      <c r="C4117" s="127">
        <v>740000</v>
      </c>
      <c r="D4117" s="116" t="s">
        <v>314</v>
      </c>
      <c r="E4117" s="116" t="s">
        <v>315</v>
      </c>
      <c r="F4117" s="116" t="s">
        <v>316</v>
      </c>
      <c r="G4117" s="116" t="s">
        <v>317</v>
      </c>
      <c r="H4117" s="116">
        <v>0.36</v>
      </c>
      <c r="I4117" s="116">
        <v>0.57999999999999996</v>
      </c>
      <c r="J4117" s="116" t="s">
        <v>268</v>
      </c>
      <c r="K4117" s="116">
        <v>0.39336897753799999</v>
      </c>
      <c r="L4117" s="116">
        <v>3973.51208422021</v>
      </c>
      <c r="M4117" s="116">
        <v>12.087702746525199</v>
      </c>
      <c r="N4117" s="116">
        <v>2.4053059021574299</v>
      </c>
      <c r="O4117" s="116">
        <v>4.7549272701840204</v>
      </c>
      <c r="P4117" s="116">
        <v>0.94617272339780001</v>
      </c>
      <c r="Q4117" s="116">
        <v>1563.05638580462</v>
      </c>
      <c r="R4117" s="116">
        <v>1330</v>
      </c>
      <c r="S4117" s="116" t="s">
        <v>346</v>
      </c>
      <c r="T4117" s="116">
        <v>1330</v>
      </c>
      <c r="U4117" s="116" t="s">
        <v>268</v>
      </c>
      <c r="V4117" s="116" t="s">
        <v>268</v>
      </c>
      <c r="Z4117" s="116">
        <v>0</v>
      </c>
      <c r="AA4117" s="116">
        <v>1</v>
      </c>
      <c r="AB4117" s="116">
        <v>4.7549272701840204</v>
      </c>
      <c r="AC4117" s="116">
        <v>0.94617272339780001</v>
      </c>
      <c r="AD4117" s="116">
        <v>1563.05638580462</v>
      </c>
      <c r="AF4117" s="116">
        <v>-1</v>
      </c>
      <c r="AG4117" s="116">
        <v>-1</v>
      </c>
      <c r="AH4117" s="116">
        <v>-1</v>
      </c>
      <c r="AI4117" s="116">
        <v>-1</v>
      </c>
      <c r="AJ4117" s="116">
        <v>0</v>
      </c>
      <c r="AM4117" s="116" t="s">
        <v>319</v>
      </c>
      <c r="AN4117" s="116">
        <v>-1</v>
      </c>
      <c r="AQ4117" s="116">
        <v>783</v>
      </c>
      <c r="AR4117" s="116" t="s">
        <v>352</v>
      </c>
      <c r="AS4117" s="116" t="s">
        <v>256</v>
      </c>
      <c r="AT4117" s="116" t="s">
        <v>268</v>
      </c>
      <c r="AV4117" s="116">
        <v>200.20823481690201</v>
      </c>
      <c r="AW4117" s="116">
        <v>1.2676856332999999</v>
      </c>
    </row>
    <row r="4118" spans="1:49" x14ac:dyDescent="0.25">
      <c r="A4118" s="127">
        <v>180000</v>
      </c>
      <c r="B4118" s="127">
        <v>740000</v>
      </c>
      <c r="C4118" s="127">
        <v>740000</v>
      </c>
      <c r="D4118" s="116" t="s">
        <v>314</v>
      </c>
      <c r="E4118" s="116" t="s">
        <v>315</v>
      </c>
      <c r="F4118" s="116" t="s">
        <v>316</v>
      </c>
      <c r="G4118" s="116" t="s">
        <v>317</v>
      </c>
      <c r="H4118" s="116">
        <v>0.36</v>
      </c>
      <c r="I4118" s="116">
        <v>0.57999999999999996</v>
      </c>
      <c r="J4118" s="116" t="s">
        <v>268</v>
      </c>
      <c r="K4118" s="116">
        <v>0.22439447626798001</v>
      </c>
      <c r="L4118" s="116">
        <v>3973.51208422021</v>
      </c>
      <c r="M4118" s="116">
        <v>12.087702746525199</v>
      </c>
      <c r="N4118" s="116">
        <v>2.4053059021574299</v>
      </c>
      <c r="O4118" s="116">
        <v>2.71241372708963</v>
      </c>
      <c r="P4118" s="116">
        <v>0.53973735817891</v>
      </c>
      <c r="Q4118" s="116">
        <v>891.63416308310798</v>
      </c>
      <c r="R4118" s="116">
        <v>1330</v>
      </c>
      <c r="S4118" s="116" t="s">
        <v>346</v>
      </c>
      <c r="T4118" s="116">
        <v>1330</v>
      </c>
      <c r="U4118" s="116" t="s">
        <v>268</v>
      </c>
      <c r="V4118" s="116" t="s">
        <v>268</v>
      </c>
      <c r="Z4118" s="116">
        <v>0</v>
      </c>
      <c r="AA4118" s="116">
        <v>1</v>
      </c>
      <c r="AB4118" s="116">
        <v>2.71241372708963</v>
      </c>
      <c r="AC4118" s="116">
        <v>0.53973735817891</v>
      </c>
      <c r="AD4118" s="116">
        <v>891.63416308310798</v>
      </c>
      <c r="AF4118" s="116">
        <v>-1</v>
      </c>
      <c r="AG4118" s="116">
        <v>-1</v>
      </c>
      <c r="AH4118" s="116">
        <v>-1</v>
      </c>
      <c r="AI4118" s="116">
        <v>-1</v>
      </c>
      <c r="AJ4118" s="116">
        <v>0</v>
      </c>
      <c r="AM4118" s="116" t="s">
        <v>319</v>
      </c>
      <c r="AN4118" s="116">
        <v>-1</v>
      </c>
      <c r="AQ4118" s="116">
        <v>783</v>
      </c>
      <c r="AR4118" s="116" t="s">
        <v>352</v>
      </c>
      <c r="AS4118" s="116" t="s">
        <v>256</v>
      </c>
      <c r="AT4118" s="116" t="s">
        <v>268</v>
      </c>
      <c r="AV4118" s="116">
        <v>121.86628049995799</v>
      </c>
      <c r="AW4118" s="116">
        <v>0.72314206250000002</v>
      </c>
    </row>
    <row r="4119" spans="1:49" x14ac:dyDescent="0.25">
      <c r="A4119" s="127">
        <v>180000</v>
      </c>
      <c r="B4119" s="127">
        <v>740000</v>
      </c>
      <c r="C4119" s="127">
        <v>740000</v>
      </c>
      <c r="D4119" s="116" t="s">
        <v>314</v>
      </c>
      <c r="E4119" s="116" t="s">
        <v>315</v>
      </c>
      <c r="F4119" s="116" t="s">
        <v>316</v>
      </c>
      <c r="G4119" s="116" t="s">
        <v>317</v>
      </c>
      <c r="H4119" s="116">
        <v>0.36</v>
      </c>
      <c r="I4119" s="116">
        <v>0.57999999999999996</v>
      </c>
      <c r="J4119" s="116" t="s">
        <v>330</v>
      </c>
      <c r="K4119" s="116">
        <v>0.40708078634846001</v>
      </c>
      <c r="L4119" s="116">
        <v>2836.3392904027801</v>
      </c>
      <c r="M4119" s="116">
        <v>7.2536201882197497</v>
      </c>
      <c r="N4119" s="116">
        <v>0.96084175280886996</v>
      </c>
      <c r="O4119" s="116">
        <v>2.9528094100935798</v>
      </c>
      <c r="P4119" s="116">
        <v>0.39114021628987</v>
      </c>
      <c r="Q4119" s="116">
        <v>1154.6192286882001</v>
      </c>
      <c r="R4119" s="116">
        <v>4110</v>
      </c>
      <c r="S4119" s="116" t="s">
        <v>331</v>
      </c>
      <c r="T4119" s="116">
        <v>4110</v>
      </c>
      <c r="U4119" s="116" t="s">
        <v>268</v>
      </c>
      <c r="V4119" s="116" t="s">
        <v>268</v>
      </c>
      <c r="Y4119" s="116" t="s">
        <v>330</v>
      </c>
      <c r="Z4119" s="116">
        <v>0</v>
      </c>
      <c r="AA4119" s="116">
        <v>1</v>
      </c>
      <c r="AB4119" s="116">
        <v>2.9528094100935798</v>
      </c>
      <c r="AC4119" s="116">
        <v>0.39114021628987</v>
      </c>
      <c r="AD4119" s="116">
        <v>1154.6192286882001</v>
      </c>
      <c r="AF4119" s="116">
        <v>-1</v>
      </c>
      <c r="AG4119" s="116">
        <v>-1</v>
      </c>
      <c r="AH4119" s="116">
        <v>-1</v>
      </c>
      <c r="AI4119" s="116">
        <v>-1</v>
      </c>
      <c r="AJ4119" s="116">
        <v>0</v>
      </c>
      <c r="AM4119" s="116" t="s">
        <v>319</v>
      </c>
      <c r="AN4119" s="116">
        <v>-1</v>
      </c>
      <c r="AQ4119" s="116">
        <v>783</v>
      </c>
      <c r="AR4119" s="116" t="s">
        <v>352</v>
      </c>
      <c r="AS4119" s="116" t="s">
        <v>256</v>
      </c>
      <c r="AT4119" s="116" t="s">
        <v>268</v>
      </c>
      <c r="AV4119" s="116">
        <v>165.90646265137701</v>
      </c>
      <c r="AW4119" s="116">
        <v>0.93643084239999996</v>
      </c>
    </row>
    <row r="4120" spans="1:49" x14ac:dyDescent="0.25">
      <c r="A4120" s="127">
        <v>180000</v>
      </c>
      <c r="B4120" s="127">
        <v>740000</v>
      </c>
      <c r="C4120" s="127">
        <v>740000</v>
      </c>
      <c r="D4120" s="116" t="s">
        <v>314</v>
      </c>
      <c r="E4120" s="116" t="s">
        <v>315</v>
      </c>
      <c r="F4120" s="116" t="s">
        <v>316</v>
      </c>
      <c r="G4120" s="116" t="s">
        <v>317</v>
      </c>
      <c r="H4120" s="116">
        <v>0.36</v>
      </c>
      <c r="I4120" s="116">
        <v>0.57999999999999996</v>
      </c>
      <c r="J4120" s="116" t="s">
        <v>268</v>
      </c>
      <c r="K4120" s="116">
        <v>0.10067071502828</v>
      </c>
      <c r="L4120" s="116">
        <v>2836.3392904027801</v>
      </c>
      <c r="M4120" s="116">
        <v>7.2536201882197497</v>
      </c>
      <c r="N4120" s="116">
        <v>0.96084175280886996</v>
      </c>
      <c r="O4120" s="116">
        <v>0.73022713089165003</v>
      </c>
      <c r="P4120" s="116">
        <v>9.6728626284290006E-2</v>
      </c>
      <c r="Q4120" s="116">
        <v>285.53630442765501</v>
      </c>
      <c r="R4120" s="116">
        <v>1310</v>
      </c>
      <c r="S4120" s="116" t="s">
        <v>318</v>
      </c>
      <c r="T4120" s="116">
        <v>1310</v>
      </c>
      <c r="U4120" s="116" t="s">
        <v>268</v>
      </c>
      <c r="V4120" s="116" t="s">
        <v>268</v>
      </c>
      <c r="Z4120" s="116">
        <v>0</v>
      </c>
      <c r="AA4120" s="116">
        <v>1</v>
      </c>
      <c r="AB4120" s="116">
        <v>0.73022713089165003</v>
      </c>
      <c r="AC4120" s="116">
        <v>9.6728626284290006E-2</v>
      </c>
      <c r="AD4120" s="116">
        <v>285.53630442765501</v>
      </c>
      <c r="AF4120" s="116">
        <v>-1</v>
      </c>
      <c r="AG4120" s="116">
        <v>-1</v>
      </c>
      <c r="AH4120" s="116">
        <v>-1</v>
      </c>
      <c r="AI4120" s="116">
        <v>-1</v>
      </c>
      <c r="AJ4120" s="116">
        <v>0</v>
      </c>
      <c r="AM4120" s="116" t="s">
        <v>319</v>
      </c>
      <c r="AN4120" s="116">
        <v>-1</v>
      </c>
      <c r="AQ4120" s="116">
        <v>783</v>
      </c>
      <c r="AR4120" s="116" t="s">
        <v>352</v>
      </c>
      <c r="AS4120" s="116" t="s">
        <v>256</v>
      </c>
      <c r="AT4120" s="116" t="s">
        <v>268</v>
      </c>
      <c r="AV4120" s="116">
        <v>81.685034974560295</v>
      </c>
      <c r="AW4120" s="116">
        <v>0.23157851130000001</v>
      </c>
    </row>
    <row r="4121" spans="1:49" x14ac:dyDescent="0.25">
      <c r="A4121" s="127">
        <v>180000</v>
      </c>
      <c r="B4121" s="127">
        <v>740000</v>
      </c>
      <c r="C4121" s="127">
        <v>740000</v>
      </c>
      <c r="D4121" s="116" t="s">
        <v>314</v>
      </c>
      <c r="E4121" s="116" t="s">
        <v>315</v>
      </c>
      <c r="F4121" s="116" t="s">
        <v>316</v>
      </c>
      <c r="G4121" s="116" t="s">
        <v>317</v>
      </c>
      <c r="H4121" s="116">
        <v>0.36</v>
      </c>
      <c r="I4121" s="116">
        <v>0.57999999999999996</v>
      </c>
      <c r="J4121" s="116" t="s">
        <v>268</v>
      </c>
      <c r="K4121" s="116">
        <v>0.11001195226815</v>
      </c>
      <c r="L4121" s="116">
        <v>2836.3392904027801</v>
      </c>
      <c r="M4121" s="116">
        <v>7.2536201882197497</v>
      </c>
      <c r="N4121" s="116">
        <v>0.96084175280886996</v>
      </c>
      <c r="O4121" s="116">
        <v>0.79798491791776005</v>
      </c>
      <c r="P4121" s="116">
        <v>0.10570407704725999</v>
      </c>
      <c r="Q4121" s="116">
        <v>312.03122263208598</v>
      </c>
      <c r="R4121" s="116">
        <v>1310</v>
      </c>
      <c r="S4121" s="116" t="s">
        <v>318</v>
      </c>
      <c r="T4121" s="116">
        <v>1310</v>
      </c>
      <c r="U4121" s="116" t="s">
        <v>268</v>
      </c>
      <c r="V4121" s="116" t="s">
        <v>268</v>
      </c>
      <c r="Z4121" s="116">
        <v>0</v>
      </c>
      <c r="AA4121" s="116">
        <v>1</v>
      </c>
      <c r="AB4121" s="116">
        <v>0.79798491791776005</v>
      </c>
      <c r="AC4121" s="116">
        <v>0.10570407704725999</v>
      </c>
      <c r="AD4121" s="116">
        <v>312.03122263208598</v>
      </c>
      <c r="AF4121" s="116">
        <v>-1</v>
      </c>
      <c r="AG4121" s="116">
        <v>-1</v>
      </c>
      <c r="AH4121" s="116">
        <v>-1</v>
      </c>
      <c r="AI4121" s="116">
        <v>-1</v>
      </c>
      <c r="AJ4121" s="116">
        <v>0</v>
      </c>
      <c r="AM4121" s="116" t="s">
        <v>319</v>
      </c>
      <c r="AN4121" s="116">
        <v>-1</v>
      </c>
      <c r="AQ4121" s="116">
        <v>783</v>
      </c>
      <c r="AR4121" s="116" t="s">
        <v>352</v>
      </c>
      <c r="AS4121" s="116" t="s">
        <v>256</v>
      </c>
      <c r="AT4121" s="116" t="s">
        <v>268</v>
      </c>
      <c r="AV4121" s="116">
        <v>86.593131009679297</v>
      </c>
      <c r="AW4121" s="116">
        <v>0.25306668500000001</v>
      </c>
    </row>
    <row r="4122" spans="1:49" x14ac:dyDescent="0.25">
      <c r="A4122" s="127">
        <v>180000</v>
      </c>
      <c r="B4122" s="127">
        <v>740000</v>
      </c>
      <c r="C4122" s="127">
        <v>740000</v>
      </c>
      <c r="D4122" s="116" t="s">
        <v>314</v>
      </c>
      <c r="E4122" s="116" t="s">
        <v>315</v>
      </c>
      <c r="F4122" s="116" t="s">
        <v>316</v>
      </c>
      <c r="G4122" s="116" t="s">
        <v>317</v>
      </c>
      <c r="H4122" s="116">
        <v>0.36</v>
      </c>
      <c r="I4122" s="116">
        <v>0.57999999999999996</v>
      </c>
      <c r="J4122" s="116" t="s">
        <v>268</v>
      </c>
      <c r="K4122" s="116">
        <v>0.19752239833683</v>
      </c>
      <c r="L4122" s="116">
        <v>3980.5068772942</v>
      </c>
      <c r="M4122" s="116">
        <v>11.378222387454</v>
      </c>
      <c r="N4122" s="116">
        <v>2.1837375979926801</v>
      </c>
      <c r="O4122" s="116">
        <v>2.2474537747797299</v>
      </c>
      <c r="P4122" s="116">
        <v>0.43133708769382001</v>
      </c>
      <c r="Q4122" s="116">
        <v>786.23926499939705</v>
      </c>
      <c r="R4122" s="116">
        <v>1330</v>
      </c>
      <c r="S4122" s="116" t="s">
        <v>346</v>
      </c>
      <c r="T4122" s="116">
        <v>1330</v>
      </c>
      <c r="U4122" s="116" t="s">
        <v>268</v>
      </c>
      <c r="V4122" s="116" t="s">
        <v>268</v>
      </c>
      <c r="Z4122" s="116">
        <v>0</v>
      </c>
      <c r="AA4122" s="116">
        <v>1</v>
      </c>
      <c r="AB4122" s="116">
        <v>2.2474537747797299</v>
      </c>
      <c r="AC4122" s="116">
        <v>0.43133708769382001</v>
      </c>
      <c r="AD4122" s="116">
        <v>786.23926499939705</v>
      </c>
      <c r="AF4122" s="116">
        <v>-1</v>
      </c>
      <c r="AG4122" s="116">
        <v>-1</v>
      </c>
      <c r="AH4122" s="116">
        <v>-1</v>
      </c>
      <c r="AI4122" s="116">
        <v>-1</v>
      </c>
      <c r="AJ4122" s="116">
        <v>0</v>
      </c>
      <c r="AM4122" s="116" t="s">
        <v>319</v>
      </c>
      <c r="AN4122" s="116">
        <v>-1</v>
      </c>
      <c r="AQ4122" s="116">
        <v>783</v>
      </c>
      <c r="AR4122" s="116" t="s">
        <v>352</v>
      </c>
      <c r="AS4122" s="116" t="s">
        <v>256</v>
      </c>
      <c r="AT4122" s="116" t="s">
        <v>268</v>
      </c>
      <c r="AV4122" s="116">
        <v>131.98471755575201</v>
      </c>
      <c r="AW4122" s="116">
        <v>0.63766363749999999</v>
      </c>
    </row>
    <row r="4123" spans="1:49" x14ac:dyDescent="0.25">
      <c r="A4123" s="127">
        <v>180000</v>
      </c>
      <c r="B4123" s="127">
        <v>740000</v>
      </c>
      <c r="C4123" s="127">
        <v>740000</v>
      </c>
      <c r="D4123" s="116" t="s">
        <v>314</v>
      </c>
      <c r="E4123" s="116" t="s">
        <v>315</v>
      </c>
      <c r="F4123" s="116" t="s">
        <v>316</v>
      </c>
      <c r="G4123" s="116" t="s">
        <v>317</v>
      </c>
      <c r="H4123" s="116">
        <v>0.36</v>
      </c>
      <c r="I4123" s="116">
        <v>0.57999999999999996</v>
      </c>
      <c r="J4123" s="116" t="s">
        <v>268</v>
      </c>
      <c r="K4123" s="116">
        <v>3.0414097239590002E-2</v>
      </c>
      <c r="L4123" s="116">
        <v>3980.5068772942</v>
      </c>
      <c r="M4123" s="116">
        <v>11.378222387454</v>
      </c>
      <c r="N4123" s="116">
        <v>2.1837375979926801</v>
      </c>
      <c r="O4123" s="116">
        <v>0.34605836210578</v>
      </c>
      <c r="P4123" s="116">
        <v>6.6416407651109996E-2</v>
      </c>
      <c r="Q4123" s="116">
        <v>121.06352322891</v>
      </c>
      <c r="R4123" s="116">
        <v>1330</v>
      </c>
      <c r="S4123" s="116" t="s">
        <v>346</v>
      </c>
      <c r="T4123" s="116">
        <v>1330</v>
      </c>
      <c r="U4123" s="116" t="s">
        <v>268</v>
      </c>
      <c r="V4123" s="116" t="s">
        <v>268</v>
      </c>
      <c r="Z4123" s="116">
        <v>0</v>
      </c>
      <c r="AA4123" s="116">
        <v>1</v>
      </c>
      <c r="AB4123" s="116">
        <v>0.34605836210578</v>
      </c>
      <c r="AC4123" s="116">
        <v>6.6416407651109996E-2</v>
      </c>
      <c r="AD4123" s="116">
        <v>121.06352322891</v>
      </c>
      <c r="AF4123" s="116">
        <v>-1</v>
      </c>
      <c r="AG4123" s="116">
        <v>-1</v>
      </c>
      <c r="AH4123" s="116">
        <v>-1</v>
      </c>
      <c r="AI4123" s="116">
        <v>-1</v>
      </c>
      <c r="AJ4123" s="116">
        <v>0</v>
      </c>
      <c r="AM4123" s="116" t="s">
        <v>319</v>
      </c>
      <c r="AN4123" s="116">
        <v>-1</v>
      </c>
      <c r="AQ4123" s="116">
        <v>783</v>
      </c>
      <c r="AR4123" s="116" t="s">
        <v>352</v>
      </c>
      <c r="AS4123" s="116" t="s">
        <v>256</v>
      </c>
      <c r="AT4123" s="116" t="s">
        <v>268</v>
      </c>
      <c r="AV4123" s="116">
        <v>48.357815402585203</v>
      </c>
      <c r="AW4123" s="116">
        <v>9.8186150200000002E-2</v>
      </c>
    </row>
    <row r="4124" spans="1:49" x14ac:dyDescent="0.25">
      <c r="A4124" s="127">
        <v>180000</v>
      </c>
      <c r="B4124" s="127">
        <v>740000</v>
      </c>
      <c r="C4124" s="127">
        <v>740000</v>
      </c>
      <c r="D4124" s="116" t="s">
        <v>314</v>
      </c>
      <c r="E4124" s="116" t="s">
        <v>315</v>
      </c>
      <c r="F4124" s="116" t="s">
        <v>316</v>
      </c>
      <c r="G4124" s="116" t="s">
        <v>317</v>
      </c>
      <c r="H4124" s="116">
        <v>0.36</v>
      </c>
      <c r="I4124" s="116">
        <v>0.57999999999999996</v>
      </c>
      <c r="J4124" s="116" t="s">
        <v>268</v>
      </c>
      <c r="K4124" s="116">
        <v>4.4704212419600001E-2</v>
      </c>
      <c r="L4124" s="116">
        <v>3980.5068772942</v>
      </c>
      <c r="M4124" s="116">
        <v>11.378222387454</v>
      </c>
      <c r="N4124" s="116">
        <v>2.1837375979926801</v>
      </c>
      <c r="O4124" s="116">
        <v>0.50865447056626001</v>
      </c>
      <c r="P4124" s="116">
        <v>9.7622269449339993E-2</v>
      </c>
      <c r="Q4124" s="116">
        <v>177.945424980262</v>
      </c>
      <c r="R4124" s="116">
        <v>1330</v>
      </c>
      <c r="S4124" s="116" t="s">
        <v>346</v>
      </c>
      <c r="T4124" s="116">
        <v>1330</v>
      </c>
      <c r="U4124" s="116" t="s">
        <v>268</v>
      </c>
      <c r="V4124" s="116" t="s">
        <v>268</v>
      </c>
      <c r="Z4124" s="116">
        <v>0</v>
      </c>
      <c r="AA4124" s="116">
        <v>1</v>
      </c>
      <c r="AB4124" s="116">
        <v>0.50865447056626001</v>
      </c>
      <c r="AC4124" s="116">
        <v>9.7622269449339993E-2</v>
      </c>
      <c r="AD4124" s="116">
        <v>177.945424980262</v>
      </c>
      <c r="AF4124" s="116">
        <v>-1</v>
      </c>
      <c r="AG4124" s="116">
        <v>-1</v>
      </c>
      <c r="AH4124" s="116">
        <v>-1</v>
      </c>
      <c r="AI4124" s="116">
        <v>-1</v>
      </c>
      <c r="AJ4124" s="116">
        <v>0</v>
      </c>
      <c r="AM4124" s="116" t="s">
        <v>319</v>
      </c>
      <c r="AN4124" s="116">
        <v>-1</v>
      </c>
      <c r="AQ4124" s="116">
        <v>783</v>
      </c>
      <c r="AR4124" s="116" t="s">
        <v>352</v>
      </c>
      <c r="AS4124" s="116" t="s">
        <v>256</v>
      </c>
      <c r="AT4124" s="116" t="s">
        <v>268</v>
      </c>
      <c r="AV4124" s="116">
        <v>65.869565176965693</v>
      </c>
      <c r="AW4124" s="116">
        <v>0.1443190795</v>
      </c>
    </row>
    <row r="4125" spans="1:49" x14ac:dyDescent="0.25">
      <c r="A4125" s="127">
        <v>180000</v>
      </c>
      <c r="B4125" s="127">
        <v>740000</v>
      </c>
      <c r="C4125" s="127">
        <v>740000</v>
      </c>
      <c r="D4125" s="116" t="s">
        <v>314</v>
      </c>
      <c r="E4125" s="116" t="s">
        <v>315</v>
      </c>
      <c r="F4125" s="116" t="s">
        <v>316</v>
      </c>
      <c r="G4125" s="116" t="s">
        <v>317</v>
      </c>
      <c r="H4125" s="116">
        <v>0.36</v>
      </c>
      <c r="I4125" s="116">
        <v>0.57999999999999996</v>
      </c>
      <c r="J4125" s="116" t="s">
        <v>268</v>
      </c>
      <c r="K4125" s="116">
        <v>1.186080254151E-2</v>
      </c>
      <c r="L4125" s="116">
        <v>3980.5068772942</v>
      </c>
      <c r="M4125" s="116">
        <v>11.378222387454</v>
      </c>
      <c r="N4125" s="116">
        <v>2.1837375979926801</v>
      </c>
      <c r="O4125" s="116">
        <v>0.13495484901099999</v>
      </c>
      <c r="P4125" s="116">
        <v>2.5900880452260001E-2</v>
      </c>
      <c r="Q4125" s="116">
        <v>47.212006086716997</v>
      </c>
      <c r="R4125" s="116">
        <v>1330</v>
      </c>
      <c r="S4125" s="116" t="s">
        <v>346</v>
      </c>
      <c r="T4125" s="116">
        <v>1330</v>
      </c>
      <c r="U4125" s="116" t="s">
        <v>268</v>
      </c>
      <c r="V4125" s="116" t="s">
        <v>268</v>
      </c>
      <c r="Z4125" s="116">
        <v>0</v>
      </c>
      <c r="AA4125" s="116">
        <v>1</v>
      </c>
      <c r="AB4125" s="116">
        <v>0.13495484901099999</v>
      </c>
      <c r="AC4125" s="116">
        <v>2.5900880452260001E-2</v>
      </c>
      <c r="AD4125" s="116">
        <v>47.212006086715398</v>
      </c>
      <c r="AF4125" s="116">
        <v>-1</v>
      </c>
      <c r="AG4125" s="116">
        <v>-1</v>
      </c>
      <c r="AH4125" s="116">
        <v>-1</v>
      </c>
      <c r="AI4125" s="116">
        <v>-1</v>
      </c>
      <c r="AJ4125" s="116">
        <v>0</v>
      </c>
      <c r="AM4125" s="116" t="s">
        <v>319</v>
      </c>
      <c r="AN4125" s="116">
        <v>-1</v>
      </c>
      <c r="AQ4125" s="116">
        <v>783</v>
      </c>
      <c r="AR4125" s="116" t="s">
        <v>352</v>
      </c>
      <c r="AS4125" s="116" t="s">
        <v>256</v>
      </c>
      <c r="AT4125" s="116" t="s">
        <v>268</v>
      </c>
      <c r="AV4125" s="116">
        <v>27.726010009421799</v>
      </c>
      <c r="AW4125" s="116">
        <v>3.8290353700000002E-2</v>
      </c>
    </row>
    <row r="4126" spans="1:49" x14ac:dyDescent="0.25">
      <c r="A4126" s="127">
        <v>180000</v>
      </c>
      <c r="B4126" s="127">
        <v>740000</v>
      </c>
      <c r="C4126" s="127">
        <v>740000</v>
      </c>
      <c r="D4126" s="116" t="s">
        <v>314</v>
      </c>
      <c r="E4126" s="116" t="s">
        <v>315</v>
      </c>
      <c r="F4126" s="116" t="s">
        <v>316</v>
      </c>
      <c r="G4126" s="116" t="s">
        <v>317</v>
      </c>
      <c r="H4126" s="116">
        <v>0.36</v>
      </c>
      <c r="I4126" s="116">
        <v>0.57999999999999996</v>
      </c>
      <c r="J4126" s="116" t="s">
        <v>268</v>
      </c>
      <c r="K4126" s="116">
        <v>5.2590290739080003E-2</v>
      </c>
      <c r="L4126" s="116">
        <v>1035.5412881162999</v>
      </c>
      <c r="M4126" s="116">
        <v>2.6959441458353401</v>
      </c>
      <c r="N4126" s="116">
        <v>0.40039645551476</v>
      </c>
      <c r="O4126" s="116">
        <v>0.14178048644581001</v>
      </c>
      <c r="P4126" s="116">
        <v>2.105696600642E-2</v>
      </c>
      <c r="Q4126" s="116">
        <v>54.459417414363202</v>
      </c>
      <c r="R4126" s="116">
        <v>1210</v>
      </c>
      <c r="S4126" s="116" t="s">
        <v>318</v>
      </c>
      <c r="T4126" s="116">
        <v>1210</v>
      </c>
      <c r="U4126" s="116" t="s">
        <v>268</v>
      </c>
      <c r="V4126" s="116" t="s">
        <v>268</v>
      </c>
      <c r="Z4126" s="116">
        <v>0</v>
      </c>
      <c r="AA4126" s="116">
        <v>1</v>
      </c>
      <c r="AB4126" s="116">
        <v>0.14178048644581001</v>
      </c>
      <c r="AC4126" s="116">
        <v>2.105696600642E-2</v>
      </c>
      <c r="AD4126" s="116">
        <v>54.459417414362797</v>
      </c>
      <c r="AF4126" s="116">
        <v>-1</v>
      </c>
      <c r="AG4126" s="116">
        <v>-1</v>
      </c>
      <c r="AH4126" s="116">
        <v>-1</v>
      </c>
      <c r="AI4126" s="116">
        <v>-1</v>
      </c>
      <c r="AJ4126" s="116">
        <v>0</v>
      </c>
      <c r="AM4126" s="116" t="s">
        <v>319</v>
      </c>
      <c r="AN4126" s="116">
        <v>-1</v>
      </c>
      <c r="AQ4126" s="116">
        <v>783</v>
      </c>
      <c r="AR4126" s="116" t="s">
        <v>352</v>
      </c>
      <c r="AS4126" s="116" t="s">
        <v>256</v>
      </c>
      <c r="AT4126" s="116" t="s">
        <v>268</v>
      </c>
      <c r="AV4126" s="116">
        <v>108.519843826165</v>
      </c>
      <c r="AW4126" s="116">
        <v>4.4168221700000003E-2</v>
      </c>
    </row>
    <row r="4127" spans="1:49" x14ac:dyDescent="0.25">
      <c r="A4127" s="127">
        <v>180000</v>
      </c>
      <c r="B4127" s="127">
        <v>740000</v>
      </c>
      <c r="C4127" s="127">
        <v>740000</v>
      </c>
      <c r="D4127" s="116" t="s">
        <v>314</v>
      </c>
      <c r="E4127" s="116" t="s">
        <v>315</v>
      </c>
      <c r="F4127" s="116" t="s">
        <v>316</v>
      </c>
      <c r="G4127" s="116" t="s">
        <v>317</v>
      </c>
      <c r="H4127" s="116">
        <v>0.36</v>
      </c>
      <c r="I4127" s="116">
        <v>0.57999999999999996</v>
      </c>
      <c r="J4127" s="116" t="s">
        <v>332</v>
      </c>
      <c r="K4127" s="116">
        <v>1.8456717935370001E-2</v>
      </c>
      <c r="L4127" s="116">
        <v>1035.5412881162999</v>
      </c>
      <c r="M4127" s="116">
        <v>2.6959441458353401</v>
      </c>
      <c r="N4127" s="116">
        <v>0.40039645551476</v>
      </c>
      <c r="O4127" s="116">
        <v>4.9758280669200003E-2</v>
      </c>
      <c r="P4127" s="116">
        <v>7.3900044417499998E-3</v>
      </c>
      <c r="Q4127" s="116">
        <v>19.112693465195498</v>
      </c>
      <c r="R4127" s="116">
        <v>1210</v>
      </c>
      <c r="S4127" s="116" t="s">
        <v>318</v>
      </c>
      <c r="T4127" s="116">
        <v>1210</v>
      </c>
      <c r="U4127" s="116" t="s">
        <v>333</v>
      </c>
      <c r="V4127" s="116" t="s">
        <v>332</v>
      </c>
      <c r="Z4127" s="116">
        <v>0</v>
      </c>
      <c r="AA4127" s="116">
        <v>1</v>
      </c>
      <c r="AB4127" s="116">
        <v>4.9758280669200003E-2</v>
      </c>
      <c r="AC4127" s="116">
        <v>7.3900044417499998E-3</v>
      </c>
      <c r="AD4127" s="116">
        <v>93.673900191922499</v>
      </c>
      <c r="AF4127" s="116">
        <v>-1</v>
      </c>
      <c r="AG4127" s="116">
        <v>-1</v>
      </c>
      <c r="AH4127" s="116">
        <v>-1</v>
      </c>
      <c r="AI4127" s="116">
        <v>-1</v>
      </c>
      <c r="AJ4127" s="116">
        <v>0</v>
      </c>
      <c r="AM4127" s="116" t="s">
        <v>319</v>
      </c>
      <c r="AN4127" s="116">
        <v>-1</v>
      </c>
      <c r="AQ4127" s="116">
        <v>783</v>
      </c>
      <c r="AR4127" s="116" t="s">
        <v>352</v>
      </c>
      <c r="AS4127" s="116" t="s">
        <v>256</v>
      </c>
      <c r="AT4127" s="116" t="s">
        <v>268</v>
      </c>
      <c r="AV4127" s="116">
        <v>103.001187686763</v>
      </c>
      <c r="AW4127" s="116">
        <v>7.5972343999999997E-2</v>
      </c>
    </row>
    <row r="4128" spans="1:49" x14ac:dyDescent="0.25">
      <c r="A4128" s="127">
        <v>180000</v>
      </c>
      <c r="B4128" s="127">
        <v>740000</v>
      </c>
      <c r="C4128" s="127">
        <v>740000</v>
      </c>
      <c r="D4128" s="116" t="s">
        <v>314</v>
      </c>
      <c r="E4128" s="116" t="s">
        <v>315</v>
      </c>
      <c r="F4128" s="116" t="s">
        <v>316</v>
      </c>
      <c r="G4128" s="116" t="s">
        <v>317</v>
      </c>
      <c r="H4128" s="116">
        <v>0.36</v>
      </c>
      <c r="I4128" s="116">
        <v>0.57999999999999996</v>
      </c>
      <c r="J4128" s="116" t="s">
        <v>268</v>
      </c>
      <c r="K4128" s="116">
        <v>0.22016921160922001</v>
      </c>
      <c r="L4128" s="116">
        <v>3938.9767803587301</v>
      </c>
      <c r="M4128" s="116">
        <v>12.3795055505457</v>
      </c>
      <c r="N4128" s="116">
        <v>2.5070296095180602</v>
      </c>
      <c r="O4128" s="116">
        <v>2.7255859771756601</v>
      </c>
      <c r="P4128" s="116">
        <v>0.55197073260856999</v>
      </c>
      <c r="Q4128" s="116">
        <v>867.24141227862106</v>
      </c>
      <c r="R4128" s="116">
        <v>1330</v>
      </c>
      <c r="S4128" s="116" t="s">
        <v>346</v>
      </c>
      <c r="T4128" s="116">
        <v>1330</v>
      </c>
      <c r="U4128" s="116" t="s">
        <v>268</v>
      </c>
      <c r="V4128" s="116" t="s">
        <v>268</v>
      </c>
      <c r="Z4128" s="116">
        <v>0</v>
      </c>
      <c r="AA4128" s="116">
        <v>1</v>
      </c>
      <c r="AB4128" s="116">
        <v>2.7255859771756601</v>
      </c>
      <c r="AC4128" s="116">
        <v>0.55197073260856999</v>
      </c>
      <c r="AD4128" s="116">
        <v>867.24141227862106</v>
      </c>
      <c r="AF4128" s="116">
        <v>-1</v>
      </c>
      <c r="AG4128" s="116">
        <v>-1</v>
      </c>
      <c r="AH4128" s="116">
        <v>-1</v>
      </c>
      <c r="AI4128" s="116">
        <v>-1</v>
      </c>
      <c r="AJ4128" s="116">
        <v>0</v>
      </c>
      <c r="AM4128" s="116" t="s">
        <v>319</v>
      </c>
      <c r="AN4128" s="116">
        <v>-1</v>
      </c>
      <c r="AQ4128" s="116">
        <v>783</v>
      </c>
      <c r="AR4128" s="116" t="s">
        <v>352</v>
      </c>
      <c r="AS4128" s="116" t="s">
        <v>256</v>
      </c>
      <c r="AT4128" s="116" t="s">
        <v>268</v>
      </c>
      <c r="AV4128" s="116">
        <v>194.287488035835</v>
      </c>
      <c r="AW4128" s="116">
        <v>0.70335880959999997</v>
      </c>
    </row>
    <row r="4129" spans="1:49" x14ac:dyDescent="0.25">
      <c r="A4129" s="127">
        <v>180000</v>
      </c>
      <c r="B4129" s="127">
        <v>740000</v>
      </c>
      <c r="C4129" s="127">
        <v>740000</v>
      </c>
      <c r="D4129" s="116" t="s">
        <v>314</v>
      </c>
      <c r="E4129" s="116" t="s">
        <v>315</v>
      </c>
      <c r="F4129" s="116" t="s">
        <v>316</v>
      </c>
      <c r="G4129" s="116" t="s">
        <v>317</v>
      </c>
      <c r="H4129" s="116">
        <v>0.36</v>
      </c>
      <c r="I4129" s="116">
        <v>0.57999999999999996</v>
      </c>
      <c r="J4129" s="116" t="s">
        <v>323</v>
      </c>
      <c r="K4129" s="116">
        <v>3.5398299543279999E-2</v>
      </c>
      <c r="L4129" s="116">
        <v>3938.9767803587301</v>
      </c>
      <c r="M4129" s="116">
        <v>12.3795055505457</v>
      </c>
      <c r="N4129" s="116">
        <v>2.5070296095180602</v>
      </c>
      <c r="O4129" s="116">
        <v>0.43821344567596998</v>
      </c>
      <c r="P4129" s="116">
        <v>8.8744585081600005E-2</v>
      </c>
      <c r="Q4129" s="116">
        <v>139.433079965182</v>
      </c>
      <c r="R4129" s="116">
        <v>1330</v>
      </c>
      <c r="S4129" s="116" t="s">
        <v>346</v>
      </c>
      <c r="T4129" s="116">
        <v>1330</v>
      </c>
      <c r="U4129" s="116" t="s">
        <v>324</v>
      </c>
      <c r="V4129" s="116" t="s">
        <v>323</v>
      </c>
      <c r="Z4129" s="116">
        <v>0</v>
      </c>
      <c r="AA4129" s="116">
        <v>1</v>
      </c>
      <c r="AB4129" s="116">
        <v>0.43821344567596998</v>
      </c>
      <c r="AC4129" s="116">
        <v>8.8744585081600005E-2</v>
      </c>
      <c r="AD4129" s="116">
        <v>139.433079965182</v>
      </c>
      <c r="AF4129" s="116">
        <v>-1</v>
      </c>
      <c r="AG4129" s="116">
        <v>-1</v>
      </c>
      <c r="AH4129" s="116">
        <v>-1</v>
      </c>
      <c r="AI4129" s="116">
        <v>-1</v>
      </c>
      <c r="AJ4129" s="116">
        <v>0</v>
      </c>
      <c r="AM4129" s="116" t="s">
        <v>319</v>
      </c>
      <c r="AN4129" s="116">
        <v>-1</v>
      </c>
      <c r="AQ4129" s="116">
        <v>783</v>
      </c>
      <c r="AR4129" s="116" t="s">
        <v>352</v>
      </c>
      <c r="AS4129" s="116" t="s">
        <v>256</v>
      </c>
      <c r="AT4129" s="116" t="s">
        <v>268</v>
      </c>
      <c r="AV4129" s="116">
        <v>105.7432691506</v>
      </c>
      <c r="AW4129" s="116">
        <v>0.113084412</v>
      </c>
    </row>
    <row r="4130" spans="1:49" x14ac:dyDescent="0.25">
      <c r="A4130" s="127">
        <v>180000</v>
      </c>
      <c r="B4130" s="127">
        <v>740000</v>
      </c>
      <c r="C4130" s="127">
        <v>740000</v>
      </c>
      <c r="D4130" s="116" t="s">
        <v>314</v>
      </c>
      <c r="E4130" s="116" t="s">
        <v>315</v>
      </c>
      <c r="F4130" s="116" t="s">
        <v>316</v>
      </c>
      <c r="G4130" s="116" t="s">
        <v>317</v>
      </c>
      <c r="H4130" s="116">
        <v>0.36</v>
      </c>
      <c r="I4130" s="116">
        <v>0.57999999999999996</v>
      </c>
      <c r="J4130" s="116" t="s">
        <v>268</v>
      </c>
      <c r="K4130" s="116">
        <v>0.17394278512047001</v>
      </c>
      <c r="L4130" s="116">
        <v>3938.9767803587301</v>
      </c>
      <c r="M4130" s="116">
        <v>12.3795055505457</v>
      </c>
      <c r="N4130" s="116">
        <v>2.5070296095180602</v>
      </c>
      <c r="O4130" s="116">
        <v>2.15332567387629</v>
      </c>
      <c r="P4130" s="116">
        <v>0.43607971265905998</v>
      </c>
      <c r="Q4130" s="116">
        <v>685.15659170047502</v>
      </c>
      <c r="R4130" s="116">
        <v>1310</v>
      </c>
      <c r="S4130" s="116" t="s">
        <v>318</v>
      </c>
      <c r="T4130" s="116">
        <v>1310</v>
      </c>
      <c r="U4130" s="116" t="s">
        <v>268</v>
      </c>
      <c r="V4130" s="116" t="s">
        <v>268</v>
      </c>
      <c r="Z4130" s="116">
        <v>0</v>
      </c>
      <c r="AA4130" s="116">
        <v>1</v>
      </c>
      <c r="AB4130" s="116">
        <v>2.15332567387629</v>
      </c>
      <c r="AC4130" s="116">
        <v>0.43607971265905998</v>
      </c>
      <c r="AD4130" s="116">
        <v>685.15659170047502</v>
      </c>
      <c r="AF4130" s="116">
        <v>-1</v>
      </c>
      <c r="AG4130" s="116">
        <v>-1</v>
      </c>
      <c r="AH4130" s="116">
        <v>-1</v>
      </c>
      <c r="AI4130" s="116">
        <v>-1</v>
      </c>
      <c r="AJ4130" s="116">
        <v>0</v>
      </c>
      <c r="AM4130" s="116" t="s">
        <v>319</v>
      </c>
      <c r="AN4130" s="116">
        <v>-1</v>
      </c>
      <c r="AQ4130" s="116">
        <v>783</v>
      </c>
      <c r="AR4130" s="116" t="s">
        <v>352</v>
      </c>
      <c r="AS4130" s="116" t="s">
        <v>256</v>
      </c>
      <c r="AT4130" s="116" t="s">
        <v>268</v>
      </c>
      <c r="AV4130" s="116">
        <v>116.783705973599</v>
      </c>
      <c r="AW4130" s="116">
        <v>0.55568255609999995</v>
      </c>
    </row>
    <row r="4131" spans="1:49" x14ac:dyDescent="0.25">
      <c r="A4131" s="127">
        <v>180000</v>
      </c>
      <c r="B4131" s="127">
        <v>740000</v>
      </c>
      <c r="C4131" s="127">
        <v>740000</v>
      </c>
      <c r="D4131" s="116" t="s">
        <v>314</v>
      </c>
      <c r="E4131" s="116" t="s">
        <v>315</v>
      </c>
      <c r="F4131" s="116" t="s">
        <v>316</v>
      </c>
      <c r="G4131" s="116" t="s">
        <v>317</v>
      </c>
      <c r="H4131" s="116">
        <v>0.36</v>
      </c>
      <c r="I4131" s="116">
        <v>0.57999999999999996</v>
      </c>
      <c r="J4131" s="116" t="s">
        <v>268</v>
      </c>
      <c r="K4131" s="116">
        <v>0.17690275768416</v>
      </c>
      <c r="L4131" s="116">
        <v>3938.9767803587301</v>
      </c>
      <c r="M4131" s="116">
        <v>12.3795055505457</v>
      </c>
      <c r="N4131" s="116">
        <v>2.5070296095180602</v>
      </c>
      <c r="O4131" s="116">
        <v>2.1899686706579402</v>
      </c>
      <c r="P4131" s="116">
        <v>0.44350045151959</v>
      </c>
      <c r="Q4131" s="116">
        <v>696.81585489934503</v>
      </c>
      <c r="R4131" s="116">
        <v>1310</v>
      </c>
      <c r="S4131" s="116" t="s">
        <v>318</v>
      </c>
      <c r="T4131" s="116">
        <v>1310</v>
      </c>
      <c r="U4131" s="116" t="s">
        <v>268</v>
      </c>
      <c r="V4131" s="116" t="s">
        <v>268</v>
      </c>
      <c r="Z4131" s="116">
        <v>0</v>
      </c>
      <c r="AA4131" s="116">
        <v>1</v>
      </c>
      <c r="AB4131" s="116">
        <v>2.1899686706579402</v>
      </c>
      <c r="AC4131" s="116">
        <v>0.44350045151959</v>
      </c>
      <c r="AD4131" s="116">
        <v>696.81585489934503</v>
      </c>
      <c r="AF4131" s="116">
        <v>-1</v>
      </c>
      <c r="AG4131" s="116">
        <v>-1</v>
      </c>
      <c r="AH4131" s="116">
        <v>-1</v>
      </c>
      <c r="AI4131" s="116">
        <v>-1</v>
      </c>
      <c r="AJ4131" s="116">
        <v>0</v>
      </c>
      <c r="AM4131" s="116" t="s">
        <v>319</v>
      </c>
      <c r="AN4131" s="116">
        <v>-1</v>
      </c>
      <c r="AQ4131" s="116">
        <v>783</v>
      </c>
      <c r="AR4131" s="116" t="s">
        <v>352</v>
      </c>
      <c r="AS4131" s="116" t="s">
        <v>256</v>
      </c>
      <c r="AT4131" s="116" t="s">
        <v>268</v>
      </c>
      <c r="AV4131" s="116">
        <v>119.479345309656</v>
      </c>
      <c r="AW4131" s="116">
        <v>0.56513856849999999</v>
      </c>
    </row>
    <row r="4132" spans="1:49" x14ac:dyDescent="0.25">
      <c r="A4132" s="127">
        <v>180000</v>
      </c>
      <c r="B4132" s="127">
        <v>740000</v>
      </c>
      <c r="C4132" s="127">
        <v>740000</v>
      </c>
      <c r="D4132" s="116" t="s">
        <v>314</v>
      </c>
      <c r="E4132" s="116" t="s">
        <v>315</v>
      </c>
      <c r="F4132" s="116" t="s">
        <v>316</v>
      </c>
      <c r="G4132" s="116" t="s">
        <v>317</v>
      </c>
      <c r="H4132" s="116">
        <v>0.36</v>
      </c>
      <c r="I4132" s="116">
        <v>0.57999999999999996</v>
      </c>
      <c r="J4132" s="116" t="s">
        <v>268</v>
      </c>
      <c r="K4132" s="116">
        <v>1.135039952665E-2</v>
      </c>
      <c r="L4132" s="116">
        <v>3938.9767803587301</v>
      </c>
      <c r="M4132" s="116">
        <v>12.3795055505457</v>
      </c>
      <c r="N4132" s="116">
        <v>2.5070296095180602</v>
      </c>
      <c r="O4132" s="116">
        <v>0.14051233394118001</v>
      </c>
      <c r="P4132" s="116">
        <v>2.8455787693190002E-2</v>
      </c>
      <c r="Q4132" s="116">
        <v>44.708960183304498</v>
      </c>
      <c r="R4132" s="116">
        <v>1310</v>
      </c>
      <c r="S4132" s="116" t="s">
        <v>318</v>
      </c>
      <c r="T4132" s="116">
        <v>1310</v>
      </c>
      <c r="U4132" s="116" t="s">
        <v>268</v>
      </c>
      <c r="V4132" s="116" t="s">
        <v>268</v>
      </c>
      <c r="Z4132" s="116">
        <v>0</v>
      </c>
      <c r="AA4132" s="116">
        <v>1</v>
      </c>
      <c r="AB4132" s="116">
        <v>0.14051233394118001</v>
      </c>
      <c r="AC4132" s="116">
        <v>2.8455787693190002E-2</v>
      </c>
      <c r="AD4132" s="116">
        <v>44.708960183304903</v>
      </c>
      <c r="AF4132" s="116">
        <v>-1</v>
      </c>
      <c r="AG4132" s="116">
        <v>-1</v>
      </c>
      <c r="AH4132" s="116">
        <v>-1</v>
      </c>
      <c r="AI4132" s="116">
        <v>-1</v>
      </c>
      <c r="AJ4132" s="116">
        <v>0</v>
      </c>
      <c r="AM4132" s="116" t="s">
        <v>319</v>
      </c>
      <c r="AN4132" s="116">
        <v>-1</v>
      </c>
      <c r="AQ4132" s="116">
        <v>783</v>
      </c>
      <c r="AR4132" s="116" t="s">
        <v>352</v>
      </c>
      <c r="AS4132" s="116" t="s">
        <v>256</v>
      </c>
      <c r="AT4132" s="116" t="s">
        <v>268</v>
      </c>
      <c r="AV4132" s="116">
        <v>38.684227958104699</v>
      </c>
      <c r="AW4132" s="116">
        <v>3.6260308300000002E-2</v>
      </c>
    </row>
    <row r="4133" spans="1:49" x14ac:dyDescent="0.25">
      <c r="A4133" s="127">
        <v>180000</v>
      </c>
      <c r="B4133" s="127">
        <v>740000</v>
      </c>
      <c r="C4133" s="127">
        <v>740000</v>
      </c>
      <c r="D4133" s="116" t="s">
        <v>314</v>
      </c>
      <c r="E4133" s="116" t="s">
        <v>315</v>
      </c>
      <c r="F4133" s="116" t="s">
        <v>316</v>
      </c>
      <c r="G4133" s="116" t="s">
        <v>317</v>
      </c>
      <c r="H4133" s="116">
        <v>0.36</v>
      </c>
      <c r="I4133" s="116">
        <v>0.57999999999999996</v>
      </c>
      <c r="J4133" s="116" t="s">
        <v>268</v>
      </c>
      <c r="K4133" s="116">
        <v>9.9231596937939995E-2</v>
      </c>
      <c r="L4133" s="116">
        <v>3953.84635975117</v>
      </c>
      <c r="M4133" s="116">
        <v>11.3069285898028</v>
      </c>
      <c r="N4133" s="116">
        <v>2.1706301213916102</v>
      </c>
      <c r="O4133" s="116">
        <v>1.1220045804294401</v>
      </c>
      <c r="P4133" s="116">
        <v>0.21539509330729001</v>
      </c>
      <c r="Q4133" s="116">
        <v>392.34648832538898</v>
      </c>
      <c r="R4133" s="116">
        <v>1310</v>
      </c>
      <c r="S4133" s="116" t="s">
        <v>318</v>
      </c>
      <c r="T4133" s="116">
        <v>1310</v>
      </c>
      <c r="U4133" s="116" t="s">
        <v>268</v>
      </c>
      <c r="V4133" s="116" t="s">
        <v>268</v>
      </c>
      <c r="Z4133" s="116">
        <v>0</v>
      </c>
      <c r="AA4133" s="116">
        <v>1</v>
      </c>
      <c r="AB4133" s="116">
        <v>1.1220045804294401</v>
      </c>
      <c r="AC4133" s="116">
        <v>0.21539509330729001</v>
      </c>
      <c r="AD4133" s="116">
        <v>392.34648832538898</v>
      </c>
      <c r="AF4133" s="116">
        <v>-1</v>
      </c>
      <c r="AG4133" s="116">
        <v>-1</v>
      </c>
      <c r="AH4133" s="116">
        <v>-1</v>
      </c>
      <c r="AI4133" s="116">
        <v>-1</v>
      </c>
      <c r="AJ4133" s="116">
        <v>0</v>
      </c>
      <c r="AM4133" s="116" t="s">
        <v>319</v>
      </c>
      <c r="AN4133" s="116">
        <v>-1</v>
      </c>
      <c r="AQ4133" s="116">
        <v>783</v>
      </c>
      <c r="AR4133" s="116" t="s">
        <v>352</v>
      </c>
      <c r="AS4133" s="116" t="s">
        <v>256</v>
      </c>
      <c r="AT4133" s="116" t="s">
        <v>268</v>
      </c>
      <c r="AV4133" s="116">
        <v>80.184380059601693</v>
      </c>
      <c r="AW4133" s="116">
        <v>0.31820477559999999</v>
      </c>
    </row>
    <row r="4134" spans="1:49" x14ac:dyDescent="0.25">
      <c r="A4134" s="127">
        <v>180000</v>
      </c>
      <c r="B4134" s="127">
        <v>740000</v>
      </c>
      <c r="C4134" s="127">
        <v>740000</v>
      </c>
      <c r="D4134" s="116" t="s">
        <v>314</v>
      </c>
      <c r="E4134" s="116" t="s">
        <v>315</v>
      </c>
      <c r="F4134" s="116" t="s">
        <v>316</v>
      </c>
      <c r="G4134" s="116" t="s">
        <v>317</v>
      </c>
      <c r="H4134" s="116">
        <v>0.36</v>
      </c>
      <c r="I4134" s="116">
        <v>0.57999999999999996</v>
      </c>
      <c r="J4134" s="116" t="s">
        <v>268</v>
      </c>
      <c r="K4134" s="116">
        <v>0.15711895070692999</v>
      </c>
      <c r="L4134" s="116">
        <v>3953.84635975117</v>
      </c>
      <c r="M4134" s="116">
        <v>11.3069285898028</v>
      </c>
      <c r="N4134" s="116">
        <v>2.1706301213916102</v>
      </c>
      <c r="O4134" s="116">
        <v>1.7765327557480199</v>
      </c>
      <c r="P4134" s="116">
        <v>0.34104712704590001</v>
      </c>
      <c r="Q4134" s="116">
        <v>621.22419130052197</v>
      </c>
      <c r="R4134" s="116">
        <v>1310</v>
      </c>
      <c r="S4134" s="116" t="s">
        <v>318</v>
      </c>
      <c r="T4134" s="116">
        <v>1310</v>
      </c>
      <c r="U4134" s="116" t="s">
        <v>268</v>
      </c>
      <c r="V4134" s="116" t="s">
        <v>268</v>
      </c>
      <c r="Z4134" s="116">
        <v>0</v>
      </c>
      <c r="AA4134" s="116">
        <v>1</v>
      </c>
      <c r="AB4134" s="116">
        <v>1.7765327557480199</v>
      </c>
      <c r="AC4134" s="116">
        <v>0.34104712704590001</v>
      </c>
      <c r="AD4134" s="116">
        <v>621.22419130052197</v>
      </c>
      <c r="AF4134" s="116">
        <v>-1</v>
      </c>
      <c r="AG4134" s="116">
        <v>-1</v>
      </c>
      <c r="AH4134" s="116">
        <v>-1</v>
      </c>
      <c r="AI4134" s="116">
        <v>-1</v>
      </c>
      <c r="AJ4134" s="116">
        <v>0</v>
      </c>
      <c r="AM4134" s="116" t="s">
        <v>319</v>
      </c>
      <c r="AN4134" s="116">
        <v>-1</v>
      </c>
      <c r="AQ4134" s="116">
        <v>783</v>
      </c>
      <c r="AR4134" s="116" t="s">
        <v>352</v>
      </c>
      <c r="AS4134" s="116" t="s">
        <v>256</v>
      </c>
      <c r="AT4134" s="116" t="s">
        <v>268</v>
      </c>
      <c r="AV4134" s="116">
        <v>102.150455861753</v>
      </c>
      <c r="AW4134" s="116">
        <v>0.50383146089999997</v>
      </c>
    </row>
    <row r="4135" spans="1:49" x14ac:dyDescent="0.25">
      <c r="A4135" s="127">
        <v>180000</v>
      </c>
      <c r="B4135" s="127">
        <v>740000</v>
      </c>
      <c r="C4135" s="127">
        <v>740000</v>
      </c>
      <c r="D4135" s="116" t="s">
        <v>314</v>
      </c>
      <c r="E4135" s="116" t="s">
        <v>315</v>
      </c>
      <c r="F4135" s="116" t="s">
        <v>316</v>
      </c>
      <c r="G4135" s="116" t="s">
        <v>317</v>
      </c>
      <c r="H4135" s="116">
        <v>0.36</v>
      </c>
      <c r="I4135" s="116">
        <v>0.57999999999999996</v>
      </c>
      <c r="J4135" s="116" t="s">
        <v>268</v>
      </c>
      <c r="K4135" s="116">
        <v>0.14822171384369001</v>
      </c>
      <c r="L4135" s="116">
        <v>3953.84635975117</v>
      </c>
      <c r="M4135" s="116">
        <v>11.3069285898028</v>
      </c>
      <c r="N4135" s="116">
        <v>2.1706301213916102</v>
      </c>
      <c r="O4135" s="116">
        <v>1.6759323338888199</v>
      </c>
      <c r="P4135" s="116">
        <v>0.32173451671339998</v>
      </c>
      <c r="Q4135" s="116">
        <v>586.04588371696502</v>
      </c>
      <c r="R4135" s="116">
        <v>1310</v>
      </c>
      <c r="S4135" s="116" t="s">
        <v>318</v>
      </c>
      <c r="T4135" s="116">
        <v>1310</v>
      </c>
      <c r="U4135" s="116" t="s">
        <v>268</v>
      </c>
      <c r="V4135" s="116" t="s">
        <v>268</v>
      </c>
      <c r="Z4135" s="116">
        <v>0</v>
      </c>
      <c r="AA4135" s="116">
        <v>1</v>
      </c>
      <c r="AB4135" s="116">
        <v>1.6759323338888199</v>
      </c>
      <c r="AC4135" s="116">
        <v>0.32173451671339998</v>
      </c>
      <c r="AD4135" s="116">
        <v>586.04588371696502</v>
      </c>
      <c r="AF4135" s="116">
        <v>-1</v>
      </c>
      <c r="AG4135" s="116">
        <v>-1</v>
      </c>
      <c r="AH4135" s="116">
        <v>-1</v>
      </c>
      <c r="AI4135" s="116">
        <v>-1</v>
      </c>
      <c r="AJ4135" s="116">
        <v>0</v>
      </c>
      <c r="AM4135" s="116" t="s">
        <v>319</v>
      </c>
      <c r="AN4135" s="116">
        <v>-1</v>
      </c>
      <c r="AQ4135" s="116">
        <v>783</v>
      </c>
      <c r="AR4135" s="116" t="s">
        <v>352</v>
      </c>
      <c r="AS4135" s="116" t="s">
        <v>256</v>
      </c>
      <c r="AT4135" s="116" t="s">
        <v>268</v>
      </c>
      <c r="AV4135" s="116">
        <v>99.985704888539004</v>
      </c>
      <c r="AW4135" s="116">
        <v>0.47530079780000001</v>
      </c>
    </row>
    <row r="4136" spans="1:49" x14ac:dyDescent="0.25">
      <c r="A4136" s="127">
        <v>180000</v>
      </c>
      <c r="B4136" s="127">
        <v>740000</v>
      </c>
      <c r="C4136" s="127">
        <v>740000</v>
      </c>
      <c r="D4136" s="116" t="s">
        <v>314</v>
      </c>
      <c r="E4136" s="116" t="s">
        <v>315</v>
      </c>
      <c r="F4136" s="116" t="s">
        <v>316</v>
      </c>
      <c r="G4136" s="116" t="s">
        <v>317</v>
      </c>
      <c r="H4136" s="116">
        <v>0.36</v>
      </c>
      <c r="I4136" s="116">
        <v>0.57999999999999996</v>
      </c>
      <c r="J4136" s="116" t="s">
        <v>268</v>
      </c>
      <c r="K4136" s="116">
        <v>0.16106057957157</v>
      </c>
      <c r="L4136" s="116">
        <v>3953.84635975117</v>
      </c>
      <c r="M4136" s="116">
        <v>11.3069285898028</v>
      </c>
      <c r="N4136" s="116">
        <v>2.1706301213916102</v>
      </c>
      <c r="O4136" s="116">
        <v>1.8211004718480199</v>
      </c>
      <c r="P4136" s="116">
        <v>0.34960294538684</v>
      </c>
      <c r="Q4136" s="116">
        <v>636.80878623847298</v>
      </c>
      <c r="R4136" s="116">
        <v>1310</v>
      </c>
      <c r="S4136" s="116" t="s">
        <v>318</v>
      </c>
      <c r="T4136" s="116">
        <v>1310</v>
      </c>
      <c r="U4136" s="116" t="s">
        <v>268</v>
      </c>
      <c r="V4136" s="116" t="s">
        <v>268</v>
      </c>
      <c r="Z4136" s="116">
        <v>0</v>
      </c>
      <c r="AA4136" s="116">
        <v>1</v>
      </c>
      <c r="AB4136" s="116">
        <v>1.8211004718480199</v>
      </c>
      <c r="AC4136" s="116">
        <v>0.34960294538684</v>
      </c>
      <c r="AD4136" s="116">
        <v>636.80878623847298</v>
      </c>
      <c r="AF4136" s="116">
        <v>-1</v>
      </c>
      <c r="AG4136" s="116">
        <v>-1</v>
      </c>
      <c r="AH4136" s="116">
        <v>-1</v>
      </c>
      <c r="AI4136" s="116">
        <v>-1</v>
      </c>
      <c r="AJ4136" s="116">
        <v>0</v>
      </c>
      <c r="AM4136" s="116" t="s">
        <v>319</v>
      </c>
      <c r="AN4136" s="116">
        <v>-1</v>
      </c>
      <c r="AQ4136" s="116">
        <v>783</v>
      </c>
      <c r="AR4136" s="116" t="s">
        <v>352</v>
      </c>
      <c r="AS4136" s="116" t="s">
        <v>256</v>
      </c>
      <c r="AT4136" s="116" t="s">
        <v>268</v>
      </c>
      <c r="AV4136" s="116">
        <v>103.47653109679401</v>
      </c>
      <c r="AW4136" s="116">
        <v>0.51647103510000003</v>
      </c>
    </row>
    <row r="4137" spans="1:49" x14ac:dyDescent="0.25">
      <c r="A4137" s="127">
        <v>180000</v>
      </c>
      <c r="B4137" s="127">
        <v>740000</v>
      </c>
      <c r="C4137" s="127">
        <v>740000</v>
      </c>
      <c r="D4137" s="116" t="s">
        <v>314</v>
      </c>
      <c r="E4137" s="116" t="s">
        <v>315</v>
      </c>
      <c r="F4137" s="116" t="s">
        <v>316</v>
      </c>
      <c r="G4137" s="116" t="s">
        <v>317</v>
      </c>
      <c r="H4137" s="116">
        <v>0.36</v>
      </c>
      <c r="I4137" s="116">
        <v>0.57999999999999996</v>
      </c>
      <c r="J4137" s="116" t="s">
        <v>268</v>
      </c>
      <c r="K4137" s="116">
        <v>5.0806061850079999E-2</v>
      </c>
      <c r="L4137" s="116">
        <v>3953.84635975117</v>
      </c>
      <c r="M4137" s="116">
        <v>11.3069285898028</v>
      </c>
      <c r="N4137" s="116">
        <v>2.1706301213916102</v>
      </c>
      <c r="O4137" s="116">
        <v>0.57446051326796999</v>
      </c>
      <c r="P4137" s="116">
        <v>0.11028116820107001</v>
      </c>
      <c r="Q4137" s="116">
        <v>200.879362699235</v>
      </c>
      <c r="R4137" s="116">
        <v>1310</v>
      </c>
      <c r="S4137" s="116" t="s">
        <v>318</v>
      </c>
      <c r="T4137" s="116">
        <v>1310</v>
      </c>
      <c r="U4137" s="116" t="s">
        <v>268</v>
      </c>
      <c r="V4137" s="116" t="s">
        <v>268</v>
      </c>
      <c r="Z4137" s="116">
        <v>0</v>
      </c>
      <c r="AA4137" s="116">
        <v>1</v>
      </c>
      <c r="AB4137" s="116">
        <v>0.57446051326796999</v>
      </c>
      <c r="AC4137" s="116">
        <v>0.11028116820107001</v>
      </c>
      <c r="AD4137" s="116">
        <v>200.879362699236</v>
      </c>
      <c r="AF4137" s="116">
        <v>-1</v>
      </c>
      <c r="AG4137" s="116">
        <v>-1</v>
      </c>
      <c r="AH4137" s="116">
        <v>-1</v>
      </c>
      <c r="AI4137" s="116">
        <v>-1</v>
      </c>
      <c r="AJ4137" s="116">
        <v>0</v>
      </c>
      <c r="AM4137" s="116" t="s">
        <v>319</v>
      </c>
      <c r="AN4137" s="116">
        <v>-1</v>
      </c>
      <c r="AQ4137" s="116">
        <v>783</v>
      </c>
      <c r="AR4137" s="116" t="s">
        <v>352</v>
      </c>
      <c r="AS4137" s="116" t="s">
        <v>256</v>
      </c>
      <c r="AT4137" s="116" t="s">
        <v>268</v>
      </c>
      <c r="AV4137" s="116">
        <v>74.197357809798007</v>
      </c>
      <c r="AW4137" s="116">
        <v>0.16291919120000001</v>
      </c>
    </row>
    <row r="4138" spans="1:49" x14ac:dyDescent="0.25">
      <c r="A4138" s="127">
        <v>180000</v>
      </c>
      <c r="B4138" s="127">
        <v>740000</v>
      </c>
      <c r="C4138" s="127">
        <v>740000</v>
      </c>
      <c r="D4138" s="116" t="s">
        <v>314</v>
      </c>
      <c r="E4138" s="116" t="s">
        <v>315</v>
      </c>
      <c r="F4138" s="116" t="s">
        <v>316</v>
      </c>
      <c r="G4138" s="116" t="s">
        <v>317</v>
      </c>
      <c r="H4138" s="116">
        <v>0.36</v>
      </c>
      <c r="I4138" s="116">
        <v>0.57999999999999996</v>
      </c>
      <c r="J4138" s="116" t="s">
        <v>268</v>
      </c>
      <c r="K4138" s="116">
        <v>1.3245506196100001E-3</v>
      </c>
      <c r="L4138" s="116">
        <v>3953.84635975117</v>
      </c>
      <c r="M4138" s="116">
        <v>11.3069285898028</v>
      </c>
      <c r="N4138" s="116">
        <v>2.1706301213916102</v>
      </c>
      <c r="O4138" s="116">
        <v>1.4976599269500001E-2</v>
      </c>
      <c r="P4138" s="116">
        <v>2.8751094722300002E-3</v>
      </c>
      <c r="Q4138" s="116">
        <v>5.2370696456511503</v>
      </c>
      <c r="R4138" s="116">
        <v>1310</v>
      </c>
      <c r="S4138" s="116" t="s">
        <v>318</v>
      </c>
      <c r="T4138" s="116">
        <v>1310</v>
      </c>
      <c r="U4138" s="116" t="s">
        <v>268</v>
      </c>
      <c r="V4138" s="116" t="s">
        <v>268</v>
      </c>
      <c r="Z4138" s="116">
        <v>0</v>
      </c>
      <c r="AA4138" s="116">
        <v>1</v>
      </c>
      <c r="AB4138" s="116">
        <v>1.4976599269500001E-2</v>
      </c>
      <c r="AC4138" s="116">
        <v>2.8751094722300002E-3</v>
      </c>
      <c r="AD4138" s="116">
        <v>5.23706964564985</v>
      </c>
      <c r="AF4138" s="116">
        <v>-1</v>
      </c>
      <c r="AG4138" s="116">
        <v>-1</v>
      </c>
      <c r="AH4138" s="116">
        <v>-1</v>
      </c>
      <c r="AI4138" s="116">
        <v>-1</v>
      </c>
      <c r="AJ4138" s="116">
        <v>0</v>
      </c>
      <c r="AM4138" s="116" t="s">
        <v>319</v>
      </c>
      <c r="AN4138" s="116">
        <v>-1</v>
      </c>
      <c r="AQ4138" s="116">
        <v>783</v>
      </c>
      <c r="AR4138" s="116" t="s">
        <v>352</v>
      </c>
      <c r="AS4138" s="116" t="s">
        <v>256</v>
      </c>
      <c r="AT4138" s="116" t="s">
        <v>268</v>
      </c>
      <c r="AV4138" s="116">
        <v>34.831269973861403</v>
      </c>
      <c r="AW4138" s="116">
        <v>4.2474206000000002E-3</v>
      </c>
    </row>
    <row r="4139" spans="1:49" x14ac:dyDescent="0.25">
      <c r="A4139" s="127">
        <v>180000</v>
      </c>
      <c r="B4139" s="127">
        <v>740000</v>
      </c>
      <c r="C4139" s="127">
        <v>740000</v>
      </c>
      <c r="D4139" s="116" t="s">
        <v>314</v>
      </c>
      <c r="E4139" s="116" t="s">
        <v>315</v>
      </c>
      <c r="F4139" s="116" t="s">
        <v>316</v>
      </c>
      <c r="G4139" s="116" t="s">
        <v>317</v>
      </c>
      <c r="H4139" s="116">
        <v>0.36</v>
      </c>
      <c r="I4139" s="116">
        <v>0.57999999999999996</v>
      </c>
      <c r="J4139" s="116" t="s">
        <v>323</v>
      </c>
      <c r="K4139" s="116">
        <v>9.2043486403730002E-2</v>
      </c>
      <c r="L4139" s="116">
        <v>3958.7341129803799</v>
      </c>
      <c r="M4139" s="116">
        <v>12.4371286461467</v>
      </c>
      <c r="N4139" s="116">
        <v>2.51822307109386</v>
      </c>
      <c r="O4139" s="116">
        <v>1.1447566814430601</v>
      </c>
      <c r="P4139" s="116">
        <v>0.23178603100579001</v>
      </c>
      <c r="Q4139" s="116">
        <v>364.37568950410002</v>
      </c>
      <c r="R4139" s="116">
        <v>1330</v>
      </c>
      <c r="S4139" s="116" t="s">
        <v>346</v>
      </c>
      <c r="T4139" s="116">
        <v>1330</v>
      </c>
      <c r="U4139" s="116" t="s">
        <v>324</v>
      </c>
      <c r="V4139" s="116" t="s">
        <v>323</v>
      </c>
      <c r="Z4139" s="116">
        <v>0</v>
      </c>
      <c r="AA4139" s="116">
        <v>1</v>
      </c>
      <c r="AB4139" s="116">
        <v>1.1447566814430601</v>
      </c>
      <c r="AC4139" s="116">
        <v>0.23178603100579001</v>
      </c>
      <c r="AD4139" s="116">
        <v>364.37568950409798</v>
      </c>
      <c r="AF4139" s="116">
        <v>-1</v>
      </c>
      <c r="AG4139" s="116">
        <v>-1</v>
      </c>
      <c r="AH4139" s="116">
        <v>-1</v>
      </c>
      <c r="AI4139" s="116">
        <v>-1</v>
      </c>
      <c r="AJ4139" s="116">
        <v>0</v>
      </c>
      <c r="AM4139" s="116" t="s">
        <v>319</v>
      </c>
      <c r="AN4139" s="116">
        <v>-1</v>
      </c>
      <c r="AQ4139" s="116">
        <v>783</v>
      </c>
      <c r="AR4139" s="116" t="s">
        <v>352</v>
      </c>
      <c r="AS4139" s="116" t="s">
        <v>256</v>
      </c>
      <c r="AT4139" s="116" t="s">
        <v>268</v>
      </c>
      <c r="AV4139" s="116">
        <v>114.922237397031</v>
      </c>
      <c r="AW4139" s="116">
        <v>0.29551961840000002</v>
      </c>
    </row>
    <row r="4140" spans="1:49" x14ac:dyDescent="0.25">
      <c r="A4140" s="127">
        <v>180000</v>
      </c>
      <c r="B4140" s="127">
        <v>740000</v>
      </c>
      <c r="C4140" s="127">
        <v>740000</v>
      </c>
      <c r="D4140" s="116" t="s">
        <v>314</v>
      </c>
      <c r="E4140" s="116" t="s">
        <v>315</v>
      </c>
      <c r="F4140" s="116" t="s">
        <v>316</v>
      </c>
      <c r="G4140" s="116" t="s">
        <v>317</v>
      </c>
      <c r="H4140" s="116">
        <v>0.36</v>
      </c>
      <c r="I4140" s="116">
        <v>0.57999999999999996</v>
      </c>
      <c r="J4140" s="116" t="s">
        <v>268</v>
      </c>
      <c r="K4140" s="116">
        <v>8.5833248689799996E-2</v>
      </c>
      <c r="L4140" s="116">
        <v>3958.7341129803799</v>
      </c>
      <c r="M4140" s="116">
        <v>12.4371286461467</v>
      </c>
      <c r="N4140" s="116">
        <v>2.51822307109386</v>
      </c>
      <c r="O4140" s="116">
        <v>1.0675191560717401</v>
      </c>
      <c r="P4140" s="116">
        <v>0.21614726711759</v>
      </c>
      <c r="Q4140" s="116">
        <v>339.79100961623999</v>
      </c>
      <c r="R4140" s="116">
        <v>1330</v>
      </c>
      <c r="S4140" s="116" t="s">
        <v>346</v>
      </c>
      <c r="T4140" s="116">
        <v>1330</v>
      </c>
      <c r="U4140" s="116" t="s">
        <v>268</v>
      </c>
      <c r="V4140" s="116" t="s">
        <v>268</v>
      </c>
      <c r="Z4140" s="116">
        <v>0</v>
      </c>
      <c r="AA4140" s="116">
        <v>1</v>
      </c>
      <c r="AB4140" s="116">
        <v>1.0675191560717401</v>
      </c>
      <c r="AC4140" s="116">
        <v>0.21614726711759</v>
      </c>
      <c r="AD4140" s="116">
        <v>339.79100961623902</v>
      </c>
      <c r="AF4140" s="116">
        <v>-1</v>
      </c>
      <c r="AG4140" s="116">
        <v>-1</v>
      </c>
      <c r="AH4140" s="116">
        <v>-1</v>
      </c>
      <c r="AI4140" s="116">
        <v>-1</v>
      </c>
      <c r="AJ4140" s="116">
        <v>0</v>
      </c>
      <c r="AM4140" s="116" t="s">
        <v>319</v>
      </c>
      <c r="AN4140" s="116">
        <v>-1</v>
      </c>
      <c r="AQ4140" s="116">
        <v>783</v>
      </c>
      <c r="AR4140" s="116" t="s">
        <v>352</v>
      </c>
      <c r="AS4140" s="116" t="s">
        <v>256</v>
      </c>
      <c r="AT4140" s="116" t="s">
        <v>268</v>
      </c>
      <c r="AV4140" s="116">
        <v>94.969324731364495</v>
      </c>
      <c r="AW4140" s="116">
        <v>0.27558070530000001</v>
      </c>
    </row>
    <row r="4141" spans="1:49" x14ac:dyDescent="0.25">
      <c r="A4141" s="127">
        <v>180000</v>
      </c>
      <c r="B4141" s="127">
        <v>740000</v>
      </c>
      <c r="C4141" s="127">
        <v>740000</v>
      </c>
      <c r="D4141" s="116" t="s">
        <v>314</v>
      </c>
      <c r="E4141" s="116" t="s">
        <v>315</v>
      </c>
      <c r="F4141" s="116" t="s">
        <v>316</v>
      </c>
      <c r="G4141" s="116" t="s">
        <v>317</v>
      </c>
      <c r="H4141" s="116">
        <v>0.36</v>
      </c>
      <c r="I4141" s="116">
        <v>0.57999999999999996</v>
      </c>
      <c r="J4141" s="116" t="s">
        <v>323</v>
      </c>
      <c r="K4141" s="116">
        <v>1.088820270433E-2</v>
      </c>
      <c r="L4141" s="116">
        <v>3958.7341129803799</v>
      </c>
      <c r="M4141" s="116">
        <v>12.4371286461467</v>
      </c>
      <c r="N4141" s="116">
        <v>2.51822307109386</v>
      </c>
      <c r="O4141" s="116">
        <v>0.13541797775917</v>
      </c>
      <c r="P4141" s="116">
        <v>2.741892325281E-2</v>
      </c>
      <c r="Q4141" s="116">
        <v>43.103499474708102</v>
      </c>
      <c r="R4141" s="116">
        <v>1330</v>
      </c>
      <c r="S4141" s="116" t="s">
        <v>346</v>
      </c>
      <c r="T4141" s="116">
        <v>1330</v>
      </c>
      <c r="U4141" s="116" t="s">
        <v>324</v>
      </c>
      <c r="V4141" s="116" t="s">
        <v>323</v>
      </c>
      <c r="Z4141" s="116">
        <v>0</v>
      </c>
      <c r="AA4141" s="116">
        <v>1</v>
      </c>
      <c r="AB4141" s="116">
        <v>0.13541797775917</v>
      </c>
      <c r="AC4141" s="116">
        <v>2.741892325281E-2</v>
      </c>
      <c r="AD4141" s="116">
        <v>43.1034994747097</v>
      </c>
      <c r="AF4141" s="116">
        <v>-1</v>
      </c>
      <c r="AG4141" s="116">
        <v>-1</v>
      </c>
      <c r="AH4141" s="116">
        <v>-1</v>
      </c>
      <c r="AI4141" s="116">
        <v>-1</v>
      </c>
      <c r="AJ4141" s="116">
        <v>0</v>
      </c>
      <c r="AM4141" s="116" t="s">
        <v>319</v>
      </c>
      <c r="AN4141" s="116">
        <v>-1</v>
      </c>
      <c r="AQ4141" s="116">
        <v>783</v>
      </c>
      <c r="AR4141" s="116" t="s">
        <v>352</v>
      </c>
      <c r="AS4141" s="116" t="s">
        <v>256</v>
      </c>
      <c r="AT4141" s="116" t="s">
        <v>268</v>
      </c>
      <c r="AV4141" s="116">
        <v>28.120714339872901</v>
      </c>
      <c r="AW4141" s="116">
        <v>3.4958231499999999E-2</v>
      </c>
    </row>
    <row r="4142" spans="1:49" x14ac:dyDescent="0.25">
      <c r="A4142" s="127">
        <v>180000</v>
      </c>
      <c r="B4142" s="127">
        <v>740000</v>
      </c>
      <c r="C4142" s="127">
        <v>740000</v>
      </c>
      <c r="D4142" s="116" t="s">
        <v>314</v>
      </c>
      <c r="E4142" s="116" t="s">
        <v>315</v>
      </c>
      <c r="F4142" s="116" t="s">
        <v>316</v>
      </c>
      <c r="G4142" s="116" t="s">
        <v>317</v>
      </c>
      <c r="H4142" s="116">
        <v>0.36</v>
      </c>
      <c r="I4142" s="116">
        <v>0.57999999999999996</v>
      </c>
      <c r="J4142" s="116" t="s">
        <v>268</v>
      </c>
      <c r="K4142" s="116">
        <v>0.27057812904255002</v>
      </c>
      <c r="L4142" s="116">
        <v>3958.7341129803799</v>
      </c>
      <c r="M4142" s="116">
        <v>12.4371286461467</v>
      </c>
      <c r="N4142" s="116">
        <v>2.51822307109386</v>
      </c>
      <c r="O4142" s="116">
        <v>3.36521499973591</v>
      </c>
      <c r="P4142" s="116">
        <v>0.68137608708837005</v>
      </c>
      <c r="Q4142" s="116">
        <v>1071.14686966716</v>
      </c>
      <c r="R4142" s="116">
        <v>1330</v>
      </c>
      <c r="S4142" s="116" t="s">
        <v>346</v>
      </c>
      <c r="T4142" s="116">
        <v>1330</v>
      </c>
      <c r="U4142" s="116" t="s">
        <v>268</v>
      </c>
      <c r="V4142" s="116" t="s">
        <v>268</v>
      </c>
      <c r="Z4142" s="116">
        <v>0</v>
      </c>
      <c r="AA4142" s="116">
        <v>1</v>
      </c>
      <c r="AB4142" s="116">
        <v>3.36521499973591</v>
      </c>
      <c r="AC4142" s="116">
        <v>0.68137608708837005</v>
      </c>
      <c r="AD4142" s="116">
        <v>1071.14686966716</v>
      </c>
      <c r="AF4142" s="116">
        <v>-1</v>
      </c>
      <c r="AG4142" s="116">
        <v>-1</v>
      </c>
      <c r="AH4142" s="116">
        <v>-1</v>
      </c>
      <c r="AI4142" s="116">
        <v>-1</v>
      </c>
      <c r="AJ4142" s="116">
        <v>0</v>
      </c>
      <c r="AM4142" s="116" t="s">
        <v>319</v>
      </c>
      <c r="AN4142" s="116">
        <v>-1</v>
      </c>
      <c r="AQ4142" s="116">
        <v>783</v>
      </c>
      <c r="AR4142" s="116" t="s">
        <v>352</v>
      </c>
      <c r="AS4142" s="116" t="s">
        <v>256</v>
      </c>
      <c r="AT4142" s="116" t="s">
        <v>268</v>
      </c>
      <c r="AV4142" s="116">
        <v>133.642994119859</v>
      </c>
      <c r="AW4142" s="116">
        <v>0.86873225440000001</v>
      </c>
    </row>
    <row r="4143" spans="1:49" x14ac:dyDescent="0.25">
      <c r="A4143" s="127">
        <v>180000</v>
      </c>
      <c r="B4143" s="127">
        <v>740000</v>
      </c>
      <c r="C4143" s="127">
        <v>740000</v>
      </c>
      <c r="D4143" s="116" t="s">
        <v>314</v>
      </c>
      <c r="E4143" s="116" t="s">
        <v>315</v>
      </c>
      <c r="F4143" s="116" t="s">
        <v>316</v>
      </c>
      <c r="G4143" s="116" t="s">
        <v>317</v>
      </c>
      <c r="H4143" s="116">
        <v>0.36</v>
      </c>
      <c r="I4143" s="116">
        <v>0.57999999999999996</v>
      </c>
      <c r="J4143" s="116" t="s">
        <v>323</v>
      </c>
      <c r="K4143" s="116">
        <v>3.2714692002660001E-2</v>
      </c>
      <c r="L4143" s="116">
        <v>3958.7341129803799</v>
      </c>
      <c r="M4143" s="116">
        <v>12.4371286461467</v>
      </c>
      <c r="N4143" s="116">
        <v>2.51822307109386</v>
      </c>
      <c r="O4143" s="116">
        <v>0.40687683305623001</v>
      </c>
      <c r="P4143" s="116">
        <v>8.2382892164840002E-2</v>
      </c>
      <c r="Q4143" s="116">
        <v>129.50876722660399</v>
      </c>
      <c r="R4143" s="116">
        <v>1330</v>
      </c>
      <c r="S4143" s="116" t="s">
        <v>346</v>
      </c>
      <c r="T4143" s="116">
        <v>1330</v>
      </c>
      <c r="U4143" s="116" t="s">
        <v>324</v>
      </c>
      <c r="V4143" s="116" t="s">
        <v>323</v>
      </c>
      <c r="Z4143" s="116">
        <v>0</v>
      </c>
      <c r="AA4143" s="116">
        <v>1</v>
      </c>
      <c r="AB4143" s="116">
        <v>0.40687683305623001</v>
      </c>
      <c r="AC4143" s="116">
        <v>8.2382892164840002E-2</v>
      </c>
      <c r="AD4143" s="116">
        <v>129.50876722660399</v>
      </c>
      <c r="AF4143" s="116">
        <v>-1</v>
      </c>
      <c r="AG4143" s="116">
        <v>-1</v>
      </c>
      <c r="AH4143" s="116">
        <v>-1</v>
      </c>
      <c r="AI4143" s="116">
        <v>-1</v>
      </c>
      <c r="AJ4143" s="116">
        <v>0</v>
      </c>
      <c r="AM4143" s="116" t="s">
        <v>319</v>
      </c>
      <c r="AN4143" s="116">
        <v>-1</v>
      </c>
      <c r="AQ4143" s="116">
        <v>783</v>
      </c>
      <c r="AR4143" s="116" t="s">
        <v>352</v>
      </c>
      <c r="AS4143" s="116" t="s">
        <v>256</v>
      </c>
      <c r="AT4143" s="116" t="s">
        <v>268</v>
      </c>
      <c r="AV4143" s="116">
        <v>67.005037737456902</v>
      </c>
      <c r="AW4143" s="116">
        <v>0.10503549650000001</v>
      </c>
    </row>
    <row r="4144" spans="1:49" x14ac:dyDescent="0.25">
      <c r="A4144" s="127">
        <v>180000</v>
      </c>
      <c r="B4144" s="127">
        <v>740000</v>
      </c>
      <c r="C4144" s="127">
        <v>740000</v>
      </c>
      <c r="D4144" s="116" t="s">
        <v>314</v>
      </c>
      <c r="E4144" s="116" t="s">
        <v>315</v>
      </c>
      <c r="F4144" s="116" t="s">
        <v>316</v>
      </c>
      <c r="G4144" s="116" t="s">
        <v>317</v>
      </c>
      <c r="H4144" s="116">
        <v>0.36</v>
      </c>
      <c r="I4144" s="116">
        <v>0.57999999999999996</v>
      </c>
      <c r="J4144" s="116" t="s">
        <v>268</v>
      </c>
      <c r="K4144" s="116">
        <v>0.11284556670666</v>
      </c>
      <c r="L4144" s="116">
        <v>3958.7341129803799</v>
      </c>
      <c r="M4144" s="116">
        <v>12.4371286461467</v>
      </c>
      <c r="N4144" s="116">
        <v>2.51822307109386</v>
      </c>
      <c r="O4144" s="116">
        <v>1.4034748302781499</v>
      </c>
      <c r="P4144" s="116">
        <v>0.28417030955139</v>
      </c>
      <c r="Q4144" s="116">
        <v>446.72559442029001</v>
      </c>
      <c r="R4144" s="116">
        <v>1330</v>
      </c>
      <c r="S4144" s="116" t="s">
        <v>346</v>
      </c>
      <c r="T4144" s="116">
        <v>1330</v>
      </c>
      <c r="U4144" s="116" t="s">
        <v>268</v>
      </c>
      <c r="V4144" s="116" t="s">
        <v>268</v>
      </c>
      <c r="Z4144" s="116">
        <v>0</v>
      </c>
      <c r="AA4144" s="116">
        <v>1</v>
      </c>
      <c r="AB4144" s="116">
        <v>1.4034748302781499</v>
      </c>
      <c r="AC4144" s="116">
        <v>0.28417030955139</v>
      </c>
      <c r="AD4144" s="116">
        <v>446.72559442029001</v>
      </c>
      <c r="AF4144" s="116">
        <v>-1</v>
      </c>
      <c r="AG4144" s="116">
        <v>-1</v>
      </c>
      <c r="AH4144" s="116">
        <v>-1</v>
      </c>
      <c r="AI4144" s="116">
        <v>-1</v>
      </c>
      <c r="AJ4144" s="116">
        <v>0</v>
      </c>
      <c r="AM4144" s="116" t="s">
        <v>319</v>
      </c>
      <c r="AN4144" s="116">
        <v>-1</v>
      </c>
      <c r="AQ4144" s="116">
        <v>783</v>
      </c>
      <c r="AR4144" s="116" t="s">
        <v>352</v>
      </c>
      <c r="AS4144" s="116" t="s">
        <v>256</v>
      </c>
      <c r="AT4144" s="116" t="s">
        <v>268</v>
      </c>
      <c r="AV4144" s="116">
        <v>99.419413127919597</v>
      </c>
      <c r="AW4144" s="116">
        <v>0.36230786250000002</v>
      </c>
    </row>
    <row r="4145" spans="1:49" x14ac:dyDescent="0.25">
      <c r="A4145" s="127">
        <v>180000</v>
      </c>
      <c r="B4145" s="127">
        <v>740000</v>
      </c>
      <c r="C4145" s="127">
        <v>740000</v>
      </c>
      <c r="D4145" s="116" t="s">
        <v>314</v>
      </c>
      <c r="E4145" s="116" t="s">
        <v>315</v>
      </c>
      <c r="F4145" s="116" t="s">
        <v>316</v>
      </c>
      <c r="G4145" s="116" t="s">
        <v>317</v>
      </c>
      <c r="H4145" s="116">
        <v>0.36</v>
      </c>
      <c r="I4145" s="116">
        <v>0.57999999999999996</v>
      </c>
      <c r="J4145" s="116" t="s">
        <v>323</v>
      </c>
      <c r="K4145" s="116">
        <v>1.286012809514E-2</v>
      </c>
      <c r="L4145" s="116">
        <v>3958.7341129803799</v>
      </c>
      <c r="M4145" s="116">
        <v>12.4371286461467</v>
      </c>
      <c r="N4145" s="116">
        <v>2.51822307109386</v>
      </c>
      <c r="O4145" s="116">
        <v>0.15994306752519</v>
      </c>
      <c r="P4145" s="116">
        <v>3.2384671266400003E-2</v>
      </c>
      <c r="Q4145" s="116">
        <v>50.909827787532102</v>
      </c>
      <c r="R4145" s="116">
        <v>1330</v>
      </c>
      <c r="S4145" s="116" t="s">
        <v>346</v>
      </c>
      <c r="T4145" s="116">
        <v>1330</v>
      </c>
      <c r="U4145" s="116" t="s">
        <v>324</v>
      </c>
      <c r="V4145" s="116" t="s">
        <v>323</v>
      </c>
      <c r="Z4145" s="116">
        <v>0</v>
      </c>
      <c r="AA4145" s="116">
        <v>1</v>
      </c>
      <c r="AB4145" s="116">
        <v>0.15994306752519</v>
      </c>
      <c r="AC4145" s="116">
        <v>3.2384671266400003E-2</v>
      </c>
      <c r="AD4145" s="116">
        <v>50.909827787533303</v>
      </c>
      <c r="AF4145" s="116">
        <v>-1</v>
      </c>
      <c r="AG4145" s="116">
        <v>-1</v>
      </c>
      <c r="AH4145" s="116">
        <v>-1</v>
      </c>
      <c r="AI4145" s="116">
        <v>-1</v>
      </c>
      <c r="AJ4145" s="116">
        <v>0</v>
      </c>
      <c r="AM4145" s="116" t="s">
        <v>319</v>
      </c>
      <c r="AN4145" s="116">
        <v>-1</v>
      </c>
      <c r="AQ4145" s="116">
        <v>783</v>
      </c>
      <c r="AR4145" s="116" t="s">
        <v>352</v>
      </c>
      <c r="AS4145" s="116" t="s">
        <v>256</v>
      </c>
      <c r="AT4145" s="116" t="s">
        <v>268</v>
      </c>
      <c r="AV4145" s="116">
        <v>32.359472172978897</v>
      </c>
      <c r="AW4145" s="116">
        <v>4.1289397999999998E-2</v>
      </c>
    </row>
    <row r="4146" spans="1:49" x14ac:dyDescent="0.25">
      <c r="A4146" s="127">
        <v>180000</v>
      </c>
      <c r="B4146" s="127">
        <v>740000</v>
      </c>
      <c r="C4146" s="127">
        <v>740000</v>
      </c>
      <c r="D4146" s="116" t="s">
        <v>314</v>
      </c>
      <c r="E4146" s="116" t="s">
        <v>315</v>
      </c>
      <c r="F4146" s="116" t="s">
        <v>316</v>
      </c>
      <c r="G4146" s="116" t="s">
        <v>317</v>
      </c>
      <c r="H4146" s="116">
        <v>0.36</v>
      </c>
      <c r="I4146" s="116">
        <v>0.57999999999999996</v>
      </c>
      <c r="J4146" s="116" t="s">
        <v>268</v>
      </c>
      <c r="K4146" s="116">
        <v>0.36326039059439003</v>
      </c>
      <c r="L4146" s="116">
        <v>3903.47065620987</v>
      </c>
      <c r="M4146" s="116">
        <v>11.2827645593509</v>
      </c>
      <c r="N4146" s="116">
        <v>1.9584549592789799</v>
      </c>
      <c r="O4146" s="116">
        <v>4.0985814608144802</v>
      </c>
      <c r="P4146" s="116">
        <v>0.71142911346922</v>
      </c>
      <c r="Q4146" s="116">
        <v>1417.9762752485699</v>
      </c>
      <c r="R4146" s="116">
        <v>1210</v>
      </c>
      <c r="S4146" s="116" t="s">
        <v>318</v>
      </c>
      <c r="T4146" s="116">
        <v>1210</v>
      </c>
      <c r="U4146" s="116" t="s">
        <v>268</v>
      </c>
      <c r="V4146" s="116" t="s">
        <v>268</v>
      </c>
      <c r="Z4146" s="116">
        <v>0</v>
      </c>
      <c r="AA4146" s="116">
        <v>1</v>
      </c>
      <c r="AB4146" s="116">
        <v>4.0985814608144802</v>
      </c>
      <c r="AC4146" s="116">
        <v>0.71142911346922</v>
      </c>
      <c r="AD4146" s="116">
        <v>1417.9762752485699</v>
      </c>
      <c r="AF4146" s="116">
        <v>-1</v>
      </c>
      <c r="AG4146" s="116">
        <v>-1</v>
      </c>
      <c r="AH4146" s="116">
        <v>-1</v>
      </c>
      <c r="AI4146" s="116">
        <v>-1</v>
      </c>
      <c r="AJ4146" s="116">
        <v>0</v>
      </c>
      <c r="AM4146" s="116" t="s">
        <v>319</v>
      </c>
      <c r="AN4146" s="116">
        <v>-1</v>
      </c>
      <c r="AQ4146" s="116">
        <v>783</v>
      </c>
      <c r="AR4146" s="116" t="s">
        <v>352</v>
      </c>
      <c r="AS4146" s="116" t="s">
        <v>256</v>
      </c>
      <c r="AT4146" s="116" t="s">
        <v>268</v>
      </c>
      <c r="AV4146" s="116">
        <v>199.91129297936001</v>
      </c>
      <c r="AW4146" s="116">
        <v>1.1500213100000001</v>
      </c>
    </row>
    <row r="4147" spans="1:49" x14ac:dyDescent="0.25">
      <c r="A4147" s="127">
        <v>180000</v>
      </c>
      <c r="B4147" s="127">
        <v>740000</v>
      </c>
      <c r="C4147" s="127">
        <v>740000</v>
      </c>
      <c r="D4147" s="116" t="s">
        <v>314</v>
      </c>
      <c r="E4147" s="116" t="s">
        <v>315</v>
      </c>
      <c r="F4147" s="116" t="s">
        <v>316</v>
      </c>
      <c r="G4147" s="116" t="s">
        <v>317</v>
      </c>
      <c r="H4147" s="116">
        <v>0.36</v>
      </c>
      <c r="I4147" s="116">
        <v>0.57999999999999996</v>
      </c>
      <c r="J4147" s="116" t="s">
        <v>268</v>
      </c>
      <c r="K4147" s="116">
        <v>6.0311695265149998E-2</v>
      </c>
      <c r="L4147" s="116">
        <v>3903.47065620987</v>
      </c>
      <c r="M4147" s="116">
        <v>11.2827645593509</v>
      </c>
      <c r="N4147" s="116">
        <v>1.9584549592789799</v>
      </c>
      <c r="O4147" s="116">
        <v>0.68048265785202999</v>
      </c>
      <c r="P4147" s="116">
        <v>0.11811773869456001</v>
      </c>
      <c r="Q4147" s="116">
        <v>235.42493269379301</v>
      </c>
      <c r="R4147" s="116">
        <v>1310</v>
      </c>
      <c r="S4147" s="116" t="s">
        <v>318</v>
      </c>
      <c r="T4147" s="116">
        <v>1310</v>
      </c>
      <c r="U4147" s="116" t="s">
        <v>268</v>
      </c>
      <c r="V4147" s="116" t="s">
        <v>268</v>
      </c>
      <c r="Z4147" s="116">
        <v>0</v>
      </c>
      <c r="AA4147" s="116">
        <v>1</v>
      </c>
      <c r="AB4147" s="116">
        <v>0.68048265785202999</v>
      </c>
      <c r="AC4147" s="116">
        <v>0.11811773869456001</v>
      </c>
      <c r="AD4147" s="116">
        <v>235.42493269379099</v>
      </c>
      <c r="AF4147" s="116">
        <v>-1</v>
      </c>
      <c r="AG4147" s="116">
        <v>-1</v>
      </c>
      <c r="AH4147" s="116">
        <v>-1</v>
      </c>
      <c r="AI4147" s="116">
        <v>-1</v>
      </c>
      <c r="AJ4147" s="116">
        <v>0</v>
      </c>
      <c r="AM4147" s="116" t="s">
        <v>319</v>
      </c>
      <c r="AN4147" s="116">
        <v>-1</v>
      </c>
      <c r="AQ4147" s="116">
        <v>783</v>
      </c>
      <c r="AR4147" s="116" t="s">
        <v>352</v>
      </c>
      <c r="AS4147" s="116" t="s">
        <v>256</v>
      </c>
      <c r="AT4147" s="116" t="s">
        <v>268</v>
      </c>
      <c r="AV4147" s="116">
        <v>68.556202898174504</v>
      </c>
      <c r="AW4147" s="116">
        <v>0.1909366851</v>
      </c>
    </row>
    <row r="4148" spans="1:49" x14ac:dyDescent="0.25">
      <c r="A4148" s="127">
        <v>180000</v>
      </c>
      <c r="B4148" s="127">
        <v>740000</v>
      </c>
      <c r="C4148" s="127">
        <v>740000</v>
      </c>
      <c r="D4148" s="116" t="s">
        <v>314</v>
      </c>
      <c r="E4148" s="116" t="s">
        <v>315</v>
      </c>
      <c r="F4148" s="116" t="s">
        <v>316</v>
      </c>
      <c r="G4148" s="116" t="s">
        <v>317</v>
      </c>
      <c r="H4148" s="116">
        <v>0.36</v>
      </c>
      <c r="I4148" s="116">
        <v>0.57999999999999996</v>
      </c>
      <c r="J4148" s="116" t="s">
        <v>268</v>
      </c>
      <c r="K4148" s="116">
        <v>0.19419136790041</v>
      </c>
      <c r="L4148" s="116">
        <v>3903.47065620987</v>
      </c>
      <c r="M4148" s="116">
        <v>11.2827645593509</v>
      </c>
      <c r="N4148" s="116">
        <v>1.9584549592789799</v>
      </c>
      <c r="O4148" s="116">
        <v>2.1910154834787101</v>
      </c>
      <c r="P4148" s="116">
        <v>0.38031504751374001</v>
      </c>
      <c r="Q4148" s="116">
        <v>758.02030628853402</v>
      </c>
      <c r="R4148" s="116">
        <v>1310</v>
      </c>
      <c r="S4148" s="116" t="s">
        <v>318</v>
      </c>
      <c r="T4148" s="116">
        <v>1310</v>
      </c>
      <c r="U4148" s="116" t="s">
        <v>268</v>
      </c>
      <c r="V4148" s="116" t="s">
        <v>268</v>
      </c>
      <c r="Z4148" s="116">
        <v>0</v>
      </c>
      <c r="AA4148" s="116">
        <v>1</v>
      </c>
      <c r="AB4148" s="116">
        <v>2.1910154834787101</v>
      </c>
      <c r="AC4148" s="116">
        <v>0.38031504751374001</v>
      </c>
      <c r="AD4148" s="116">
        <v>758.02030628853402</v>
      </c>
      <c r="AF4148" s="116">
        <v>-1</v>
      </c>
      <c r="AG4148" s="116">
        <v>-1</v>
      </c>
      <c r="AH4148" s="116">
        <v>-1</v>
      </c>
      <c r="AI4148" s="116">
        <v>-1</v>
      </c>
      <c r="AJ4148" s="116">
        <v>0</v>
      </c>
      <c r="AM4148" s="116" t="s">
        <v>319</v>
      </c>
      <c r="AN4148" s="116">
        <v>-1</v>
      </c>
      <c r="AQ4148" s="116">
        <v>783</v>
      </c>
      <c r="AR4148" s="116" t="s">
        <v>352</v>
      </c>
      <c r="AS4148" s="116" t="s">
        <v>256</v>
      </c>
      <c r="AT4148" s="116" t="s">
        <v>268</v>
      </c>
      <c r="AV4148" s="116">
        <v>113.092188515461</v>
      </c>
      <c r="AW4148" s="116">
        <v>0.61477721519999995</v>
      </c>
    </row>
    <row r="4149" spans="1:49" x14ac:dyDescent="0.25">
      <c r="A4149" s="127">
        <v>180000</v>
      </c>
      <c r="B4149" s="127">
        <v>740000</v>
      </c>
      <c r="C4149" s="127">
        <v>740000</v>
      </c>
      <c r="D4149" s="116" t="s">
        <v>314</v>
      </c>
      <c r="E4149" s="116" t="s">
        <v>315</v>
      </c>
      <c r="F4149" s="116" t="s">
        <v>316</v>
      </c>
      <c r="G4149" s="116" t="s">
        <v>317</v>
      </c>
      <c r="H4149" s="116">
        <v>0.36</v>
      </c>
      <c r="I4149" s="116">
        <v>0.57999999999999996</v>
      </c>
      <c r="J4149" s="116" t="s">
        <v>330</v>
      </c>
      <c r="K4149" s="116">
        <v>4.0473670825920002E-2</v>
      </c>
      <c r="L4149" s="116">
        <v>3853.27703952305</v>
      </c>
      <c r="M4149" s="116">
        <v>11.9193622175576</v>
      </c>
      <c r="N4149" s="116">
        <v>2.3827228265184499</v>
      </c>
      <c r="O4149" s="116">
        <v>0.48242034284842</v>
      </c>
      <c r="P4149" s="116">
        <v>9.6437539349930004E-2</v>
      </c>
      <c r="Q4149" s="116">
        <v>155.956266498758</v>
      </c>
      <c r="R4149" s="116">
        <v>4200</v>
      </c>
      <c r="S4149" s="116" t="s">
        <v>355</v>
      </c>
      <c r="T4149" s="116">
        <v>4200</v>
      </c>
      <c r="U4149" s="116" t="s">
        <v>268</v>
      </c>
      <c r="V4149" s="116" t="s">
        <v>268</v>
      </c>
      <c r="Y4149" s="116" t="s">
        <v>330</v>
      </c>
      <c r="Z4149" s="116">
        <v>0</v>
      </c>
      <c r="AA4149" s="116">
        <v>1</v>
      </c>
      <c r="AB4149" s="116">
        <v>0.48242034284842</v>
      </c>
      <c r="AC4149" s="116">
        <v>9.6437539349930004E-2</v>
      </c>
      <c r="AD4149" s="116">
        <v>155.956266498757</v>
      </c>
      <c r="AF4149" s="116">
        <v>-1</v>
      </c>
      <c r="AG4149" s="116">
        <v>-1</v>
      </c>
      <c r="AH4149" s="116">
        <v>-1</v>
      </c>
      <c r="AI4149" s="116">
        <v>-1</v>
      </c>
      <c r="AJ4149" s="116">
        <v>0</v>
      </c>
      <c r="AM4149" s="116" t="s">
        <v>319</v>
      </c>
      <c r="AN4149" s="116">
        <v>-1</v>
      </c>
      <c r="AQ4149" s="116">
        <v>783</v>
      </c>
      <c r="AR4149" s="116" t="s">
        <v>352</v>
      </c>
      <c r="AS4149" s="116" t="s">
        <v>256</v>
      </c>
      <c r="AT4149" s="116" t="s">
        <v>268</v>
      </c>
      <c r="AV4149" s="116">
        <v>106.55546523654201</v>
      </c>
      <c r="AW4149" s="116">
        <v>0.12648521209999999</v>
      </c>
    </row>
    <row r="4150" spans="1:49" x14ac:dyDescent="0.25">
      <c r="A4150" s="127">
        <v>180000</v>
      </c>
      <c r="B4150" s="127">
        <v>740000</v>
      </c>
      <c r="C4150" s="127">
        <v>740000</v>
      </c>
      <c r="D4150" s="116" t="s">
        <v>314</v>
      </c>
      <c r="E4150" s="116" t="s">
        <v>315</v>
      </c>
      <c r="F4150" s="116" t="s">
        <v>316</v>
      </c>
      <c r="G4150" s="116" t="s">
        <v>317</v>
      </c>
      <c r="H4150" s="116">
        <v>0.36</v>
      </c>
      <c r="I4150" s="116">
        <v>0.57999999999999996</v>
      </c>
      <c r="J4150" s="116" t="s">
        <v>268</v>
      </c>
      <c r="K4150" s="116">
        <v>0.14161050791338001</v>
      </c>
      <c r="L4150" s="116">
        <v>3853.27703952305</v>
      </c>
      <c r="M4150" s="116">
        <v>11.9193622175576</v>
      </c>
      <c r="N4150" s="116">
        <v>2.3827228265184499</v>
      </c>
      <c r="O4150" s="116">
        <v>1.68790693763196</v>
      </c>
      <c r="P4150" s="116">
        <v>0.33741858968008998</v>
      </c>
      <c r="Q4150" s="116">
        <v>545.66451869784805</v>
      </c>
      <c r="R4150" s="116">
        <v>1330</v>
      </c>
      <c r="S4150" s="116" t="s">
        <v>346</v>
      </c>
      <c r="T4150" s="116">
        <v>1330</v>
      </c>
      <c r="U4150" s="116" t="s">
        <v>268</v>
      </c>
      <c r="V4150" s="116" t="s">
        <v>268</v>
      </c>
      <c r="Z4150" s="116">
        <v>0</v>
      </c>
      <c r="AA4150" s="116">
        <v>1</v>
      </c>
      <c r="AB4150" s="116">
        <v>1.68790693763196</v>
      </c>
      <c r="AC4150" s="116">
        <v>0.33741858968008998</v>
      </c>
      <c r="AD4150" s="116">
        <v>545.66451869784805</v>
      </c>
      <c r="AF4150" s="116">
        <v>-1</v>
      </c>
      <c r="AG4150" s="116">
        <v>-1</v>
      </c>
      <c r="AH4150" s="116">
        <v>-1</v>
      </c>
      <c r="AI4150" s="116">
        <v>-1</v>
      </c>
      <c r="AJ4150" s="116">
        <v>0</v>
      </c>
      <c r="AM4150" s="116" t="s">
        <v>319</v>
      </c>
      <c r="AN4150" s="116">
        <v>-1</v>
      </c>
      <c r="AQ4150" s="116">
        <v>783</v>
      </c>
      <c r="AR4150" s="116" t="s">
        <v>352</v>
      </c>
      <c r="AS4150" s="116" t="s">
        <v>256</v>
      </c>
      <c r="AT4150" s="116" t="s">
        <v>268</v>
      </c>
      <c r="AV4150" s="116">
        <v>117.638880563054</v>
      </c>
      <c r="AW4150" s="116">
        <v>0.44255029899999998</v>
      </c>
    </row>
    <row r="4151" spans="1:49" x14ac:dyDescent="0.25">
      <c r="A4151" s="127">
        <v>180000</v>
      </c>
      <c r="B4151" s="127">
        <v>740000</v>
      </c>
      <c r="C4151" s="127">
        <v>740000</v>
      </c>
      <c r="D4151" s="116" t="s">
        <v>314</v>
      </c>
      <c r="E4151" s="116" t="s">
        <v>315</v>
      </c>
      <c r="F4151" s="116" t="s">
        <v>316</v>
      </c>
      <c r="G4151" s="116" t="s">
        <v>317</v>
      </c>
      <c r="H4151" s="116">
        <v>0.36</v>
      </c>
      <c r="I4151" s="116">
        <v>0.57999999999999996</v>
      </c>
      <c r="J4151" s="116" t="s">
        <v>268</v>
      </c>
      <c r="K4151" s="116">
        <v>0.17704689057135001</v>
      </c>
      <c r="L4151" s="116">
        <v>3853.27703952305</v>
      </c>
      <c r="M4151" s="116">
        <v>11.9193622175576</v>
      </c>
      <c r="N4151" s="116">
        <v>2.3827228265184499</v>
      </c>
      <c r="O4151" s="116">
        <v>2.1102860182122298</v>
      </c>
      <c r="P4151" s="116">
        <v>0.42185366752846998</v>
      </c>
      <c r="Q4151" s="116">
        <v>682.21071835753696</v>
      </c>
      <c r="R4151" s="116">
        <v>1310</v>
      </c>
      <c r="S4151" s="116" t="s">
        <v>318</v>
      </c>
      <c r="T4151" s="116">
        <v>1310</v>
      </c>
      <c r="U4151" s="116" t="s">
        <v>268</v>
      </c>
      <c r="V4151" s="116" t="s">
        <v>268</v>
      </c>
      <c r="Z4151" s="116">
        <v>0</v>
      </c>
      <c r="AA4151" s="116">
        <v>1</v>
      </c>
      <c r="AB4151" s="116">
        <v>2.1102860182122298</v>
      </c>
      <c r="AC4151" s="116">
        <v>0.42185366752846998</v>
      </c>
      <c r="AD4151" s="116">
        <v>682.21071835753696</v>
      </c>
      <c r="AF4151" s="116">
        <v>-1</v>
      </c>
      <c r="AG4151" s="116">
        <v>-1</v>
      </c>
      <c r="AH4151" s="116">
        <v>-1</v>
      </c>
      <c r="AI4151" s="116">
        <v>-1</v>
      </c>
      <c r="AJ4151" s="116">
        <v>0</v>
      </c>
      <c r="AM4151" s="116" t="s">
        <v>319</v>
      </c>
      <c r="AN4151" s="116">
        <v>-1</v>
      </c>
      <c r="AQ4151" s="116">
        <v>783</v>
      </c>
      <c r="AR4151" s="116" t="s">
        <v>352</v>
      </c>
      <c r="AS4151" s="116" t="s">
        <v>256</v>
      </c>
      <c r="AT4151" s="116" t="s">
        <v>268</v>
      </c>
      <c r="AV4151" s="116">
        <v>124.042187697096</v>
      </c>
      <c r="AW4151" s="116">
        <v>0.55329336439999999</v>
      </c>
    </row>
    <row r="4152" spans="1:49" x14ac:dyDescent="0.25">
      <c r="A4152" s="127">
        <v>180000</v>
      </c>
      <c r="B4152" s="127">
        <v>740000</v>
      </c>
      <c r="C4152" s="127">
        <v>740000</v>
      </c>
      <c r="D4152" s="116" t="s">
        <v>314</v>
      </c>
      <c r="E4152" s="116" t="s">
        <v>315</v>
      </c>
      <c r="F4152" s="116" t="s">
        <v>316</v>
      </c>
      <c r="G4152" s="116" t="s">
        <v>317</v>
      </c>
      <c r="H4152" s="116">
        <v>0.36</v>
      </c>
      <c r="I4152" s="116">
        <v>0.57999999999999996</v>
      </c>
      <c r="J4152" s="116" t="s">
        <v>268</v>
      </c>
      <c r="K4152" s="116">
        <v>0.16974116701191999</v>
      </c>
      <c r="L4152" s="116">
        <v>3853.27703952305</v>
      </c>
      <c r="M4152" s="116">
        <v>11.9193622175576</v>
      </c>
      <c r="N4152" s="116">
        <v>2.3827228265184499</v>
      </c>
      <c r="O4152" s="116">
        <v>2.0232064528460398</v>
      </c>
      <c r="P4152" s="116">
        <v>0.40444615323917998</v>
      </c>
      <c r="Q4152" s="116">
        <v>654.05974150888301</v>
      </c>
      <c r="R4152" s="116">
        <v>1310</v>
      </c>
      <c r="S4152" s="116" t="s">
        <v>318</v>
      </c>
      <c r="T4152" s="116">
        <v>1310</v>
      </c>
      <c r="U4152" s="116" t="s">
        <v>268</v>
      </c>
      <c r="V4152" s="116" t="s">
        <v>268</v>
      </c>
      <c r="Z4152" s="116">
        <v>0</v>
      </c>
      <c r="AA4152" s="116">
        <v>1</v>
      </c>
      <c r="AB4152" s="116">
        <v>2.0232064528460398</v>
      </c>
      <c r="AC4152" s="116">
        <v>0.40444615323917998</v>
      </c>
      <c r="AD4152" s="116">
        <v>654.05974150888301</v>
      </c>
      <c r="AF4152" s="116">
        <v>-1</v>
      </c>
      <c r="AG4152" s="116">
        <v>-1</v>
      </c>
      <c r="AH4152" s="116">
        <v>-1</v>
      </c>
      <c r="AI4152" s="116">
        <v>-1</v>
      </c>
      <c r="AJ4152" s="116">
        <v>0</v>
      </c>
      <c r="AM4152" s="116" t="s">
        <v>319</v>
      </c>
      <c r="AN4152" s="116">
        <v>-1</v>
      </c>
      <c r="AQ4152" s="116">
        <v>783</v>
      </c>
      <c r="AR4152" s="116" t="s">
        <v>352</v>
      </c>
      <c r="AS4152" s="116" t="s">
        <v>256</v>
      </c>
      <c r="AT4152" s="116" t="s">
        <v>268</v>
      </c>
      <c r="AV4152" s="116">
        <v>123.02718801172099</v>
      </c>
      <c r="AW4152" s="116">
        <v>0.53046207749999996</v>
      </c>
    </row>
    <row r="4153" spans="1:49" x14ac:dyDescent="0.25">
      <c r="A4153" s="127">
        <v>180000</v>
      </c>
      <c r="B4153" s="127">
        <v>740000</v>
      </c>
      <c r="C4153" s="127">
        <v>740000</v>
      </c>
      <c r="D4153" s="116" t="s">
        <v>314</v>
      </c>
      <c r="E4153" s="116" t="s">
        <v>315</v>
      </c>
      <c r="F4153" s="116" t="s">
        <v>316</v>
      </c>
      <c r="G4153" s="116" t="s">
        <v>317</v>
      </c>
      <c r="H4153" s="116">
        <v>0.36</v>
      </c>
      <c r="I4153" s="116">
        <v>0.57999999999999996</v>
      </c>
      <c r="J4153" s="116" t="s">
        <v>268</v>
      </c>
      <c r="K4153" s="116">
        <v>8.8891217437380002E-2</v>
      </c>
      <c r="L4153" s="116">
        <v>3853.27703952305</v>
      </c>
      <c r="M4153" s="116">
        <v>11.9193622175576</v>
      </c>
      <c r="N4153" s="116">
        <v>2.3827228265184499</v>
      </c>
      <c r="O4153" s="116">
        <v>1.0595266185958301</v>
      </c>
      <c r="P4153" s="116">
        <v>0.21180313286506</v>
      </c>
      <c r="Q4153" s="116">
        <v>342.522487166715</v>
      </c>
      <c r="R4153" s="116">
        <v>1310</v>
      </c>
      <c r="S4153" s="116" t="s">
        <v>318</v>
      </c>
      <c r="T4153" s="116">
        <v>1310</v>
      </c>
      <c r="U4153" s="116" t="s">
        <v>268</v>
      </c>
      <c r="V4153" s="116" t="s">
        <v>268</v>
      </c>
      <c r="Z4153" s="116">
        <v>0</v>
      </c>
      <c r="AA4153" s="116">
        <v>1</v>
      </c>
      <c r="AB4153" s="116">
        <v>1.0595266185958301</v>
      </c>
      <c r="AC4153" s="116">
        <v>0.21180313286506</v>
      </c>
      <c r="AD4153" s="116">
        <v>342.522487166715</v>
      </c>
      <c r="AF4153" s="116">
        <v>-1</v>
      </c>
      <c r="AG4153" s="116">
        <v>-1</v>
      </c>
      <c r="AH4153" s="116">
        <v>-1</v>
      </c>
      <c r="AI4153" s="116">
        <v>-1</v>
      </c>
      <c r="AJ4153" s="116">
        <v>0</v>
      </c>
      <c r="AM4153" s="116" t="s">
        <v>319</v>
      </c>
      <c r="AN4153" s="116">
        <v>-1</v>
      </c>
      <c r="AQ4153" s="116">
        <v>783</v>
      </c>
      <c r="AR4153" s="116" t="s">
        <v>352</v>
      </c>
      <c r="AS4153" s="116" t="s">
        <v>256</v>
      </c>
      <c r="AT4153" s="116" t="s">
        <v>268</v>
      </c>
      <c r="AV4153" s="116">
        <v>109.28265690166999</v>
      </c>
      <c r="AW4153" s="116">
        <v>0.27779601549999999</v>
      </c>
    </row>
    <row r="4154" spans="1:49" x14ac:dyDescent="0.25">
      <c r="A4154" s="127">
        <v>180000</v>
      </c>
      <c r="B4154" s="127">
        <v>740000</v>
      </c>
      <c r="C4154" s="127">
        <v>740000</v>
      </c>
      <c r="D4154" s="116" t="s">
        <v>314</v>
      </c>
      <c r="E4154" s="116" t="s">
        <v>315</v>
      </c>
      <c r="F4154" s="116" t="s">
        <v>316</v>
      </c>
      <c r="G4154" s="116" t="s">
        <v>317</v>
      </c>
      <c r="H4154" s="116">
        <v>0.36</v>
      </c>
      <c r="I4154" s="116">
        <v>0.57999999999999996</v>
      </c>
      <c r="J4154" s="116" t="s">
        <v>323</v>
      </c>
      <c r="K4154" s="116">
        <v>0.13433419111403</v>
      </c>
      <c r="L4154" s="116">
        <v>3888.1023924536998</v>
      </c>
      <c r="M4154" s="116">
        <v>11.2937705193032</v>
      </c>
      <c r="N4154" s="116">
        <v>2.0701617835292399</v>
      </c>
      <c r="O4154" s="116">
        <v>1.51713952733818</v>
      </c>
      <c r="P4154" s="116">
        <v>0.27809350866559002</v>
      </c>
      <c r="Q4154" s="116">
        <v>522.30508985882796</v>
      </c>
      <c r="R4154" s="116">
        <v>8140</v>
      </c>
      <c r="S4154" s="116" t="s">
        <v>353</v>
      </c>
      <c r="T4154" s="116">
        <v>8140</v>
      </c>
      <c r="U4154" s="116" t="s">
        <v>324</v>
      </c>
      <c r="V4154" s="116" t="s">
        <v>323</v>
      </c>
      <c r="Z4154" s="116">
        <v>0</v>
      </c>
      <c r="AA4154" s="116">
        <v>1</v>
      </c>
      <c r="AB4154" s="116">
        <v>1.51713952733818</v>
      </c>
      <c r="AC4154" s="116">
        <v>0.27809350866559002</v>
      </c>
      <c r="AD4154" s="116">
        <v>522.30508985882796</v>
      </c>
      <c r="AF4154" s="116">
        <v>-1</v>
      </c>
      <c r="AG4154" s="116">
        <v>-1</v>
      </c>
      <c r="AH4154" s="116">
        <v>-1</v>
      </c>
      <c r="AI4154" s="116">
        <v>-1</v>
      </c>
      <c r="AJ4154" s="116">
        <v>0</v>
      </c>
      <c r="AM4154" s="116" t="s">
        <v>319</v>
      </c>
      <c r="AN4154" s="116">
        <v>-1</v>
      </c>
      <c r="AQ4154" s="116">
        <v>783</v>
      </c>
      <c r="AR4154" s="116" t="s">
        <v>352</v>
      </c>
      <c r="AS4154" s="116" t="s">
        <v>256</v>
      </c>
      <c r="AT4154" s="116" t="s">
        <v>268</v>
      </c>
      <c r="AV4154" s="116">
        <v>122.77045847575999</v>
      </c>
      <c r="AW4154" s="116">
        <v>0.42360510130000001</v>
      </c>
    </row>
    <row r="4155" spans="1:49" x14ac:dyDescent="0.25">
      <c r="A4155" s="127">
        <v>180000</v>
      </c>
      <c r="B4155" s="127">
        <v>740000</v>
      </c>
      <c r="C4155" s="127">
        <v>740000</v>
      </c>
      <c r="D4155" s="116" t="s">
        <v>314</v>
      </c>
      <c r="E4155" s="116" t="s">
        <v>315</v>
      </c>
      <c r="F4155" s="116" t="s">
        <v>316</v>
      </c>
      <c r="G4155" s="116" t="s">
        <v>317</v>
      </c>
      <c r="H4155" s="116">
        <v>0.36</v>
      </c>
      <c r="I4155" s="116">
        <v>0.57999999999999996</v>
      </c>
      <c r="J4155" s="116" t="s">
        <v>268</v>
      </c>
      <c r="K4155" s="116">
        <v>5.0496768899909998E-2</v>
      </c>
      <c r="L4155" s="116">
        <v>3888.1023924536998</v>
      </c>
      <c r="M4155" s="116">
        <v>11.2937705193032</v>
      </c>
      <c r="N4155" s="116">
        <v>2.0701617835292399</v>
      </c>
      <c r="O4155" s="116">
        <v>0.57029891992190995</v>
      </c>
      <c r="P4155" s="116">
        <v>0.10453648116831001</v>
      </c>
      <c r="Q4155" s="116">
        <v>196.336607970937</v>
      </c>
      <c r="R4155" s="116">
        <v>1210</v>
      </c>
      <c r="S4155" s="116" t="s">
        <v>318</v>
      </c>
      <c r="T4155" s="116">
        <v>1210</v>
      </c>
      <c r="U4155" s="116" t="s">
        <v>268</v>
      </c>
      <c r="V4155" s="116" t="s">
        <v>268</v>
      </c>
      <c r="Z4155" s="116">
        <v>0</v>
      </c>
      <c r="AA4155" s="116">
        <v>1</v>
      </c>
      <c r="AB4155" s="116">
        <v>0.57029891992190995</v>
      </c>
      <c r="AC4155" s="116">
        <v>0.10453648116831001</v>
      </c>
      <c r="AD4155" s="116">
        <v>196.33660797093799</v>
      </c>
      <c r="AF4155" s="116">
        <v>-1</v>
      </c>
      <c r="AG4155" s="116">
        <v>-1</v>
      </c>
      <c r="AH4155" s="116">
        <v>-1</v>
      </c>
      <c r="AI4155" s="116">
        <v>-1</v>
      </c>
      <c r="AJ4155" s="116">
        <v>0</v>
      </c>
      <c r="AM4155" s="116" t="s">
        <v>319</v>
      </c>
      <c r="AN4155" s="116">
        <v>-1</v>
      </c>
      <c r="AQ4155" s="116">
        <v>783</v>
      </c>
      <c r="AR4155" s="116" t="s">
        <v>352</v>
      </c>
      <c r="AS4155" s="116" t="s">
        <v>256</v>
      </c>
      <c r="AT4155" s="116" t="s">
        <v>268</v>
      </c>
      <c r="AV4155" s="116">
        <v>66.341785517537801</v>
      </c>
      <c r="AW4155" s="116">
        <v>0.15923488080000001</v>
      </c>
    </row>
    <row r="4156" spans="1:49" x14ac:dyDescent="0.25">
      <c r="A4156" s="127">
        <v>180000</v>
      </c>
      <c r="B4156" s="127">
        <v>740000</v>
      </c>
      <c r="C4156" s="127">
        <v>740000</v>
      </c>
      <c r="D4156" s="116" t="s">
        <v>314</v>
      </c>
      <c r="E4156" s="116" t="s">
        <v>315</v>
      </c>
      <c r="F4156" s="116" t="s">
        <v>316</v>
      </c>
      <c r="G4156" s="116" t="s">
        <v>317</v>
      </c>
      <c r="H4156" s="116">
        <v>0.36</v>
      </c>
      <c r="I4156" s="116">
        <v>0.57999999999999996</v>
      </c>
      <c r="J4156" s="116" t="s">
        <v>323</v>
      </c>
      <c r="K4156" s="116">
        <v>2.1078944656199999E-3</v>
      </c>
      <c r="L4156" s="116">
        <v>3888.1023924536998</v>
      </c>
      <c r="M4156" s="116">
        <v>11.2937705193032</v>
      </c>
      <c r="N4156" s="116">
        <v>2.0701617835292399</v>
      </c>
      <c r="O4156" s="116">
        <v>2.3806076373630001E-2</v>
      </c>
      <c r="P4156" s="116">
        <v>4.3636825664399997E-3</v>
      </c>
      <c r="Q4156" s="116">
        <v>8.1957095148209298</v>
      </c>
      <c r="R4156" s="116">
        <v>1210</v>
      </c>
      <c r="S4156" s="116" t="s">
        <v>318</v>
      </c>
      <c r="T4156" s="116">
        <v>1210</v>
      </c>
      <c r="U4156" s="116" t="s">
        <v>324</v>
      </c>
      <c r="V4156" s="116" t="s">
        <v>323</v>
      </c>
      <c r="Z4156" s="116">
        <v>0</v>
      </c>
      <c r="AA4156" s="116">
        <v>1</v>
      </c>
      <c r="AB4156" s="116">
        <v>2.3806076373630001E-2</v>
      </c>
      <c r="AC4156" s="116">
        <v>4.3636825664399997E-3</v>
      </c>
      <c r="AD4156" s="116">
        <v>8.1957095148222905</v>
      </c>
      <c r="AF4156" s="116">
        <v>-1</v>
      </c>
      <c r="AG4156" s="116">
        <v>-1</v>
      </c>
      <c r="AH4156" s="116">
        <v>-1</v>
      </c>
      <c r="AI4156" s="116">
        <v>-1</v>
      </c>
      <c r="AJ4156" s="116">
        <v>0</v>
      </c>
      <c r="AM4156" s="116" t="s">
        <v>319</v>
      </c>
      <c r="AN4156" s="116">
        <v>-1</v>
      </c>
      <c r="AQ4156" s="116">
        <v>783</v>
      </c>
      <c r="AR4156" s="116" t="s">
        <v>352</v>
      </c>
      <c r="AS4156" s="116" t="s">
        <v>256</v>
      </c>
      <c r="AT4156" s="116" t="s">
        <v>268</v>
      </c>
      <c r="AV4156" s="116">
        <v>17.9057630611047</v>
      </c>
      <c r="AW4156" s="116">
        <v>6.6469663999999999E-3</v>
      </c>
    </row>
    <row r="4157" spans="1:49" x14ac:dyDescent="0.25">
      <c r="A4157" s="127">
        <v>180000</v>
      </c>
      <c r="B4157" s="127">
        <v>740000</v>
      </c>
      <c r="C4157" s="127">
        <v>740000</v>
      </c>
      <c r="D4157" s="116" t="s">
        <v>314</v>
      </c>
      <c r="E4157" s="116" t="s">
        <v>315</v>
      </c>
      <c r="F4157" s="116" t="s">
        <v>316</v>
      </c>
      <c r="G4157" s="116" t="s">
        <v>317</v>
      </c>
      <c r="H4157" s="116">
        <v>0.36</v>
      </c>
      <c r="I4157" s="116">
        <v>0.57999999999999996</v>
      </c>
      <c r="J4157" s="116" t="s">
        <v>268</v>
      </c>
      <c r="K4157" s="116">
        <v>2.5685060932780002E-2</v>
      </c>
      <c r="L4157" s="116">
        <v>3888.1023924536998</v>
      </c>
      <c r="M4157" s="116">
        <v>11.2937705193032</v>
      </c>
      <c r="N4157" s="116">
        <v>2.0701617835292399</v>
      </c>
      <c r="O4157" s="116">
        <v>0.29008118394915999</v>
      </c>
      <c r="P4157" s="116">
        <v>5.3172231550659997E-2</v>
      </c>
      <c r="Q4157" s="116">
        <v>99.866146863068806</v>
      </c>
      <c r="R4157" s="116">
        <v>1310</v>
      </c>
      <c r="S4157" s="116" t="s">
        <v>318</v>
      </c>
      <c r="T4157" s="116">
        <v>1310</v>
      </c>
      <c r="U4157" s="116" t="s">
        <v>268</v>
      </c>
      <c r="V4157" s="116" t="s">
        <v>268</v>
      </c>
      <c r="Z4157" s="116">
        <v>0</v>
      </c>
      <c r="AA4157" s="116">
        <v>1</v>
      </c>
      <c r="AB4157" s="116">
        <v>0.29008118394915999</v>
      </c>
      <c r="AC4157" s="116">
        <v>5.3172231550659997E-2</v>
      </c>
      <c r="AD4157" s="116">
        <v>99.866146863067598</v>
      </c>
      <c r="AF4157" s="116">
        <v>-1</v>
      </c>
      <c r="AG4157" s="116">
        <v>-1</v>
      </c>
      <c r="AH4157" s="116">
        <v>-1</v>
      </c>
      <c r="AI4157" s="116">
        <v>-1</v>
      </c>
      <c r="AJ4157" s="116">
        <v>0</v>
      </c>
      <c r="AM4157" s="116" t="s">
        <v>319</v>
      </c>
      <c r="AN4157" s="116">
        <v>-1</v>
      </c>
      <c r="AQ4157" s="116">
        <v>783</v>
      </c>
      <c r="AR4157" s="116" t="s">
        <v>352</v>
      </c>
      <c r="AS4157" s="116" t="s">
        <v>256</v>
      </c>
      <c r="AT4157" s="116" t="s">
        <v>268</v>
      </c>
      <c r="AV4157" s="116">
        <v>41.3633990849778</v>
      </c>
      <c r="AW4157" s="116">
        <v>8.0994441900000005E-2</v>
      </c>
    </row>
    <row r="4158" spans="1:49" x14ac:dyDescent="0.25">
      <c r="A4158" s="127">
        <v>180000</v>
      </c>
      <c r="B4158" s="127">
        <v>740000</v>
      </c>
      <c r="C4158" s="127">
        <v>740000</v>
      </c>
      <c r="D4158" s="116" t="s">
        <v>314</v>
      </c>
      <c r="E4158" s="116" t="s">
        <v>315</v>
      </c>
      <c r="F4158" s="116" t="s">
        <v>316</v>
      </c>
      <c r="G4158" s="116" t="s">
        <v>317</v>
      </c>
      <c r="H4158" s="116">
        <v>0.36</v>
      </c>
      <c r="I4158" s="116">
        <v>0.57999999999999996</v>
      </c>
      <c r="J4158" s="116" t="s">
        <v>268</v>
      </c>
      <c r="K4158" s="116">
        <v>0.28868756194063</v>
      </c>
      <c r="L4158" s="116">
        <v>3888.1023924536998</v>
      </c>
      <c r="M4158" s="116">
        <v>11.2937705193032</v>
      </c>
      <c r="N4158" s="116">
        <v>2.0701617835292399</v>
      </c>
      <c r="O4158" s="116">
        <v>3.2603710763346898</v>
      </c>
      <c r="P4158" s="116">
        <v>0.59762995810972996</v>
      </c>
      <c r="Q4158" s="116">
        <v>1122.44680025301</v>
      </c>
      <c r="R4158" s="116">
        <v>1310</v>
      </c>
      <c r="S4158" s="116" t="s">
        <v>318</v>
      </c>
      <c r="T4158" s="116">
        <v>1310</v>
      </c>
      <c r="U4158" s="116" t="s">
        <v>268</v>
      </c>
      <c r="V4158" s="116" t="s">
        <v>268</v>
      </c>
      <c r="Z4158" s="116">
        <v>0</v>
      </c>
      <c r="AA4158" s="116">
        <v>1</v>
      </c>
      <c r="AB4158" s="116">
        <v>3.2603710763346898</v>
      </c>
      <c r="AC4158" s="116">
        <v>0.59762995810972996</v>
      </c>
      <c r="AD4158" s="116">
        <v>1122.44680025301</v>
      </c>
      <c r="AF4158" s="116">
        <v>-1</v>
      </c>
      <c r="AG4158" s="116">
        <v>-1</v>
      </c>
      <c r="AH4158" s="116">
        <v>-1</v>
      </c>
      <c r="AI4158" s="116">
        <v>-1</v>
      </c>
      <c r="AJ4158" s="116">
        <v>0</v>
      </c>
      <c r="AM4158" s="116" t="s">
        <v>319</v>
      </c>
      <c r="AN4158" s="116">
        <v>-1</v>
      </c>
      <c r="AQ4158" s="116">
        <v>783</v>
      </c>
      <c r="AR4158" s="116" t="s">
        <v>352</v>
      </c>
      <c r="AS4158" s="116" t="s">
        <v>256</v>
      </c>
      <c r="AT4158" s="116" t="s">
        <v>268</v>
      </c>
      <c r="AV4158" s="116">
        <v>137.343964175796</v>
      </c>
      <c r="AW4158" s="116">
        <v>0.91033803749999997</v>
      </c>
    </row>
    <row r="4159" spans="1:49" x14ac:dyDescent="0.25">
      <c r="A4159" s="127">
        <v>180000</v>
      </c>
      <c r="B4159" s="127">
        <v>740000</v>
      </c>
      <c r="C4159" s="127">
        <v>740000</v>
      </c>
      <c r="D4159" s="116" t="s">
        <v>314</v>
      </c>
      <c r="E4159" s="116" t="s">
        <v>315</v>
      </c>
      <c r="F4159" s="116" t="s">
        <v>316</v>
      </c>
      <c r="G4159" s="116" t="s">
        <v>317</v>
      </c>
      <c r="H4159" s="116">
        <v>0.36</v>
      </c>
      <c r="I4159" s="116">
        <v>0.57999999999999996</v>
      </c>
      <c r="J4159" s="116" t="s">
        <v>323</v>
      </c>
      <c r="K4159" s="116">
        <v>1.3399388259319999E-2</v>
      </c>
      <c r="L4159" s="116">
        <v>3888.1023924536998</v>
      </c>
      <c r="M4159" s="116">
        <v>11.2937705193032</v>
      </c>
      <c r="N4159" s="116">
        <v>2.0701617835292399</v>
      </c>
      <c r="O4159" s="116">
        <v>0.1513296160998</v>
      </c>
      <c r="P4159" s="116">
        <v>2.7738901497109999E-2</v>
      </c>
      <c r="Q4159" s="116">
        <v>52.0981935484781</v>
      </c>
      <c r="R4159" s="116">
        <v>1310</v>
      </c>
      <c r="S4159" s="116" t="s">
        <v>318</v>
      </c>
      <c r="T4159" s="116">
        <v>1310</v>
      </c>
      <c r="U4159" s="116" t="s">
        <v>324</v>
      </c>
      <c r="V4159" s="116" t="s">
        <v>323</v>
      </c>
      <c r="Z4159" s="116">
        <v>0</v>
      </c>
      <c r="AA4159" s="116">
        <v>1</v>
      </c>
      <c r="AB4159" s="116">
        <v>0.1513296160998</v>
      </c>
      <c r="AC4159" s="116">
        <v>2.7738901497109999E-2</v>
      </c>
      <c r="AD4159" s="116">
        <v>52.098193548476601</v>
      </c>
      <c r="AF4159" s="116">
        <v>-1</v>
      </c>
      <c r="AG4159" s="116">
        <v>-1</v>
      </c>
      <c r="AH4159" s="116">
        <v>-1</v>
      </c>
      <c r="AI4159" s="116">
        <v>-1</v>
      </c>
      <c r="AJ4159" s="116">
        <v>0</v>
      </c>
      <c r="AM4159" s="116" t="s">
        <v>319</v>
      </c>
      <c r="AN4159" s="116">
        <v>-1</v>
      </c>
      <c r="AQ4159" s="116">
        <v>783</v>
      </c>
      <c r="AR4159" s="116" t="s">
        <v>352</v>
      </c>
      <c r="AS4159" s="116" t="s">
        <v>256</v>
      </c>
      <c r="AT4159" s="116" t="s">
        <v>268</v>
      </c>
      <c r="AV4159" s="116">
        <v>66.348303470550803</v>
      </c>
      <c r="AW4159" s="116">
        <v>4.2253198300000003E-2</v>
      </c>
    </row>
    <row r="4160" spans="1:49" x14ac:dyDescent="0.25">
      <c r="A4160" s="127">
        <v>180000</v>
      </c>
      <c r="B4160" s="127">
        <v>740000</v>
      </c>
      <c r="C4160" s="127">
        <v>740000</v>
      </c>
      <c r="D4160" s="116" t="s">
        <v>314</v>
      </c>
      <c r="E4160" s="116" t="s">
        <v>315</v>
      </c>
      <c r="F4160" s="116" t="s">
        <v>316</v>
      </c>
      <c r="G4160" s="116" t="s">
        <v>317</v>
      </c>
      <c r="H4160" s="116">
        <v>0.36</v>
      </c>
      <c r="I4160" s="116">
        <v>0.57999999999999996</v>
      </c>
      <c r="J4160" s="116" t="s">
        <v>268</v>
      </c>
      <c r="K4160" s="116">
        <v>9.8362236975780004E-2</v>
      </c>
      <c r="L4160" s="116">
        <v>3888.1023924536998</v>
      </c>
      <c r="M4160" s="116">
        <v>11.2937705193032</v>
      </c>
      <c r="N4160" s="116">
        <v>2.0701617835292399</v>
      </c>
      <c r="O4160" s="116">
        <v>1.11088053216986</v>
      </c>
      <c r="P4160" s="116">
        <v>0.20362574392971999</v>
      </c>
      <c r="Q4160" s="116">
        <v>382.44244891265498</v>
      </c>
      <c r="R4160" s="116">
        <v>1310</v>
      </c>
      <c r="S4160" s="116" t="s">
        <v>318</v>
      </c>
      <c r="T4160" s="116">
        <v>1310</v>
      </c>
      <c r="U4160" s="116" t="s">
        <v>268</v>
      </c>
      <c r="V4160" s="116" t="s">
        <v>268</v>
      </c>
      <c r="Z4160" s="116">
        <v>0</v>
      </c>
      <c r="AA4160" s="116">
        <v>1</v>
      </c>
      <c r="AB4160" s="116">
        <v>1.11088053216986</v>
      </c>
      <c r="AC4160" s="116">
        <v>0.20362574392971999</v>
      </c>
      <c r="AD4160" s="116">
        <v>382.44244891265402</v>
      </c>
      <c r="AF4160" s="116">
        <v>-1</v>
      </c>
      <c r="AG4160" s="116">
        <v>-1</v>
      </c>
      <c r="AH4160" s="116">
        <v>-1</v>
      </c>
      <c r="AI4160" s="116">
        <v>-1</v>
      </c>
      <c r="AJ4160" s="116">
        <v>0</v>
      </c>
      <c r="AM4160" s="116" t="s">
        <v>319</v>
      </c>
      <c r="AN4160" s="116">
        <v>-1</v>
      </c>
      <c r="AQ4160" s="116">
        <v>783</v>
      </c>
      <c r="AR4160" s="116" t="s">
        <v>352</v>
      </c>
      <c r="AS4160" s="116" t="s">
        <v>256</v>
      </c>
      <c r="AT4160" s="116" t="s">
        <v>268</v>
      </c>
      <c r="AV4160" s="116">
        <v>96.773549344194606</v>
      </c>
      <c r="AW4160" s="116">
        <v>0.31017230239999999</v>
      </c>
    </row>
    <row r="4161" spans="1:49" x14ac:dyDescent="0.25">
      <c r="A4161" s="127">
        <v>180000</v>
      </c>
      <c r="B4161" s="127">
        <v>740000</v>
      </c>
      <c r="C4161" s="127">
        <v>740000</v>
      </c>
      <c r="D4161" s="116" t="s">
        <v>314</v>
      </c>
      <c r="E4161" s="116" t="s">
        <v>315</v>
      </c>
      <c r="F4161" s="116" t="s">
        <v>316</v>
      </c>
      <c r="G4161" s="116" t="s">
        <v>317</v>
      </c>
      <c r="H4161" s="116">
        <v>0.36</v>
      </c>
      <c r="I4161" s="116">
        <v>0.57999999999999996</v>
      </c>
      <c r="J4161" s="116" t="s">
        <v>323</v>
      </c>
      <c r="K4161" s="116">
        <v>4.6903511718599999E-3</v>
      </c>
      <c r="L4161" s="116">
        <v>3888.1023924536998</v>
      </c>
      <c r="M4161" s="116">
        <v>11.2937705193032</v>
      </c>
      <c r="N4161" s="116">
        <v>2.0701617835292399</v>
      </c>
      <c r="O4161" s="116">
        <v>5.297174979001E-2</v>
      </c>
      <c r="P4161" s="116">
        <v>9.7097857473300003E-3</v>
      </c>
      <c r="Q4161" s="116">
        <v>18.236565612784101</v>
      </c>
      <c r="R4161" s="116">
        <v>1310</v>
      </c>
      <c r="S4161" s="116" t="s">
        <v>318</v>
      </c>
      <c r="T4161" s="116">
        <v>1310</v>
      </c>
      <c r="U4161" s="116" t="s">
        <v>324</v>
      </c>
      <c r="V4161" s="116" t="s">
        <v>323</v>
      </c>
      <c r="Z4161" s="116">
        <v>0</v>
      </c>
      <c r="AA4161" s="116">
        <v>1</v>
      </c>
      <c r="AB4161" s="116">
        <v>5.297174979001E-2</v>
      </c>
      <c r="AC4161" s="116">
        <v>9.7097857473300003E-3</v>
      </c>
      <c r="AD4161" s="116">
        <v>18.236565612784801</v>
      </c>
      <c r="AF4161" s="116">
        <v>-1</v>
      </c>
      <c r="AG4161" s="116">
        <v>-1</v>
      </c>
      <c r="AH4161" s="116">
        <v>-1</v>
      </c>
      <c r="AI4161" s="116">
        <v>-1</v>
      </c>
      <c r="AJ4161" s="116">
        <v>0</v>
      </c>
      <c r="AM4161" s="116" t="s">
        <v>319</v>
      </c>
      <c r="AN4161" s="116">
        <v>-1</v>
      </c>
      <c r="AQ4161" s="116">
        <v>783</v>
      </c>
      <c r="AR4161" s="116" t="s">
        <v>352</v>
      </c>
      <c r="AS4161" s="116" t="s">
        <v>256</v>
      </c>
      <c r="AT4161" s="116" t="s">
        <v>268</v>
      </c>
      <c r="AV4161" s="116">
        <v>24.949096263182401</v>
      </c>
      <c r="AW4161" s="116">
        <v>1.4790401999999999E-2</v>
      </c>
    </row>
    <row r="4162" spans="1:49" x14ac:dyDescent="0.25">
      <c r="A4162" s="127">
        <v>180000</v>
      </c>
      <c r="B4162" s="127">
        <v>740000</v>
      </c>
      <c r="C4162" s="127">
        <v>740000</v>
      </c>
      <c r="D4162" s="116" t="s">
        <v>314</v>
      </c>
      <c r="E4162" s="116" t="s">
        <v>315</v>
      </c>
      <c r="F4162" s="116" t="s">
        <v>316</v>
      </c>
      <c r="G4162" s="116" t="s">
        <v>317</v>
      </c>
      <c r="H4162" s="116">
        <v>0.36</v>
      </c>
      <c r="I4162" s="116">
        <v>0.57999999999999996</v>
      </c>
      <c r="J4162" s="116" t="s">
        <v>268</v>
      </c>
      <c r="K4162" s="116">
        <v>0.14759972220810999</v>
      </c>
      <c r="L4162" s="116">
        <v>3983.9169422998398</v>
      </c>
      <c r="M4162" s="116">
        <v>11.387271682926199</v>
      </c>
      <c r="N4162" s="116">
        <v>2.1853926055889401</v>
      </c>
      <c r="O4162" s="116">
        <v>1.6807581371082601</v>
      </c>
      <c r="P4162" s="116">
        <v>0.32256334150060001</v>
      </c>
      <c r="Q4162" s="116">
        <v>588.02503398366298</v>
      </c>
      <c r="R4162" s="116">
        <v>1330</v>
      </c>
      <c r="S4162" s="116" t="s">
        <v>346</v>
      </c>
      <c r="T4162" s="116">
        <v>1330</v>
      </c>
      <c r="U4162" s="116" t="s">
        <v>268</v>
      </c>
      <c r="V4162" s="116" t="s">
        <v>268</v>
      </c>
      <c r="Z4162" s="116">
        <v>0</v>
      </c>
      <c r="AA4162" s="116">
        <v>1</v>
      </c>
      <c r="AB4162" s="116">
        <v>1.6807581371082601</v>
      </c>
      <c r="AC4162" s="116">
        <v>0.32256334150060001</v>
      </c>
      <c r="AD4162" s="116">
        <v>588.02503398366298</v>
      </c>
      <c r="AF4162" s="116">
        <v>-1</v>
      </c>
      <c r="AG4162" s="116">
        <v>-1</v>
      </c>
      <c r="AH4162" s="116">
        <v>-1</v>
      </c>
      <c r="AI4162" s="116">
        <v>-1</v>
      </c>
      <c r="AJ4162" s="116">
        <v>0</v>
      </c>
      <c r="AM4162" s="116" t="s">
        <v>319</v>
      </c>
      <c r="AN4162" s="116">
        <v>-1</v>
      </c>
      <c r="AQ4162" s="116">
        <v>783</v>
      </c>
      <c r="AR4162" s="116" t="s">
        <v>352</v>
      </c>
      <c r="AS4162" s="116" t="s">
        <v>256</v>
      </c>
      <c r="AT4162" s="116" t="s">
        <v>268</v>
      </c>
      <c r="AV4162" s="116">
        <v>123.90795562155699</v>
      </c>
      <c r="AW4162" s="116">
        <v>0.47690594809999998</v>
      </c>
    </row>
    <row r="4163" spans="1:49" x14ac:dyDescent="0.25">
      <c r="A4163" s="127">
        <v>180000</v>
      </c>
      <c r="B4163" s="127">
        <v>740000</v>
      </c>
      <c r="C4163" s="127">
        <v>740000</v>
      </c>
      <c r="D4163" s="116" t="s">
        <v>314</v>
      </c>
      <c r="E4163" s="116" t="s">
        <v>315</v>
      </c>
      <c r="F4163" s="116" t="s">
        <v>316</v>
      </c>
      <c r="G4163" s="116" t="s">
        <v>317</v>
      </c>
      <c r="H4163" s="116">
        <v>0.36</v>
      </c>
      <c r="I4163" s="116">
        <v>0.57999999999999996</v>
      </c>
      <c r="J4163" s="116" t="s">
        <v>268</v>
      </c>
      <c r="K4163" s="116">
        <v>3.3638850182039999E-2</v>
      </c>
      <c r="L4163" s="116">
        <v>3950.3068043868702</v>
      </c>
      <c r="M4163" s="116">
        <v>10.783482273306699</v>
      </c>
      <c r="N4163" s="116">
        <v>1.91849391696546</v>
      </c>
      <c r="O4163" s="116">
        <v>0.36274394463246001</v>
      </c>
      <c r="P4163" s="116">
        <v>6.4535929447950002E-2</v>
      </c>
      <c r="Q4163" s="116">
        <v>132.88377876586699</v>
      </c>
      <c r="R4163" s="116">
        <v>1210</v>
      </c>
      <c r="S4163" s="116" t="s">
        <v>318</v>
      </c>
      <c r="T4163" s="116">
        <v>1210</v>
      </c>
      <c r="U4163" s="116" t="s">
        <v>268</v>
      </c>
      <c r="V4163" s="116" t="s">
        <v>268</v>
      </c>
      <c r="Z4163" s="116">
        <v>0</v>
      </c>
      <c r="AA4163" s="116">
        <v>1</v>
      </c>
      <c r="AB4163" s="116">
        <v>0.36274394463246001</v>
      </c>
      <c r="AC4163" s="116">
        <v>6.4535929447950002E-2</v>
      </c>
      <c r="AD4163" s="116">
        <v>132.88377876586699</v>
      </c>
      <c r="AF4163" s="116">
        <v>-1</v>
      </c>
      <c r="AG4163" s="116">
        <v>-1</v>
      </c>
      <c r="AH4163" s="116">
        <v>-1</v>
      </c>
      <c r="AI4163" s="116">
        <v>-1</v>
      </c>
      <c r="AJ4163" s="116">
        <v>0</v>
      </c>
      <c r="AM4163" s="116" t="s">
        <v>319</v>
      </c>
      <c r="AN4163" s="116">
        <v>-1</v>
      </c>
      <c r="AQ4163" s="116">
        <v>783</v>
      </c>
      <c r="AR4163" s="116" t="s">
        <v>352</v>
      </c>
      <c r="AS4163" s="116" t="s">
        <v>256</v>
      </c>
      <c r="AT4163" s="116" t="s">
        <v>268</v>
      </c>
      <c r="AV4163" s="116">
        <v>171.28774184505099</v>
      </c>
      <c r="AW4163" s="116">
        <v>0.1077727322</v>
      </c>
    </row>
    <row r="4164" spans="1:49" x14ac:dyDescent="0.25">
      <c r="A4164" s="127">
        <v>180000</v>
      </c>
      <c r="B4164" s="127">
        <v>740000</v>
      </c>
      <c r="C4164" s="127">
        <v>740000</v>
      </c>
      <c r="D4164" s="116" t="s">
        <v>314</v>
      </c>
      <c r="E4164" s="116" t="s">
        <v>315</v>
      </c>
      <c r="F4164" s="116" t="s">
        <v>316</v>
      </c>
      <c r="G4164" s="116" t="s">
        <v>317</v>
      </c>
      <c r="H4164" s="116">
        <v>0.36</v>
      </c>
      <c r="I4164" s="116">
        <v>0.57999999999999996</v>
      </c>
      <c r="J4164" s="116" t="s">
        <v>268</v>
      </c>
      <c r="K4164" s="116">
        <v>0.40440057996697998</v>
      </c>
      <c r="L4164" s="116">
        <v>3950.3068043868702</v>
      </c>
      <c r="M4164" s="116">
        <v>10.783482273306699</v>
      </c>
      <c r="N4164" s="116">
        <v>1.91849391696546</v>
      </c>
      <c r="O4164" s="116">
        <v>4.3608464853889499</v>
      </c>
      <c r="P4164" s="116">
        <v>0.77584005268395995</v>
      </c>
      <c r="Q4164" s="116">
        <v>1597.50636274157</v>
      </c>
      <c r="R4164" s="116">
        <v>1310</v>
      </c>
      <c r="S4164" s="116" t="s">
        <v>318</v>
      </c>
      <c r="T4164" s="116">
        <v>1310</v>
      </c>
      <c r="U4164" s="116" t="s">
        <v>268</v>
      </c>
      <c r="V4164" s="116" t="s">
        <v>268</v>
      </c>
      <c r="Z4164" s="116">
        <v>0</v>
      </c>
      <c r="AA4164" s="116">
        <v>1</v>
      </c>
      <c r="AB4164" s="116">
        <v>4.3608464853889499</v>
      </c>
      <c r="AC4164" s="116">
        <v>0.77584005268395995</v>
      </c>
      <c r="AD4164" s="116">
        <v>1597.50636274157</v>
      </c>
      <c r="AF4164" s="116">
        <v>-1</v>
      </c>
      <c r="AG4164" s="116">
        <v>-1</v>
      </c>
      <c r="AH4164" s="116">
        <v>-1</v>
      </c>
      <c r="AI4164" s="116">
        <v>-1</v>
      </c>
      <c r="AJ4164" s="116">
        <v>0</v>
      </c>
      <c r="AM4164" s="116" t="s">
        <v>319</v>
      </c>
      <c r="AN4164" s="116">
        <v>-1</v>
      </c>
      <c r="AQ4164" s="116">
        <v>783</v>
      </c>
      <c r="AR4164" s="116" t="s">
        <v>352</v>
      </c>
      <c r="AS4164" s="116" t="s">
        <v>256</v>
      </c>
      <c r="AT4164" s="116" t="s">
        <v>268</v>
      </c>
      <c r="AV4164" s="116">
        <v>163.50572417969499</v>
      </c>
      <c r="AW4164" s="116">
        <v>1.2956255983</v>
      </c>
    </row>
    <row r="4165" spans="1:49" x14ac:dyDescent="0.25">
      <c r="A4165" s="127">
        <v>180000</v>
      </c>
      <c r="B4165" s="127">
        <v>740000</v>
      </c>
      <c r="C4165" s="127">
        <v>740000</v>
      </c>
      <c r="D4165" s="116" t="s">
        <v>314</v>
      </c>
      <c r="E4165" s="116" t="s">
        <v>315</v>
      </c>
      <c r="F4165" s="116" t="s">
        <v>316</v>
      </c>
      <c r="G4165" s="116" t="s">
        <v>317</v>
      </c>
      <c r="H4165" s="116">
        <v>0.36</v>
      </c>
      <c r="I4165" s="116">
        <v>0.57999999999999996</v>
      </c>
      <c r="J4165" s="116" t="s">
        <v>268</v>
      </c>
      <c r="K4165" s="116">
        <v>7.6498713316760003E-2</v>
      </c>
      <c r="L4165" s="116">
        <v>3952.2347740125501</v>
      </c>
      <c r="M4165" s="116">
        <v>11.118564094685</v>
      </c>
      <c r="N4165" s="116">
        <v>2.0801794944665102</v>
      </c>
      <c r="O4165" s="116">
        <v>0.85055584717337995</v>
      </c>
      <c r="P4165" s="116">
        <v>0.15913105479459999</v>
      </c>
      <c r="Q4165" s="116">
        <v>302.34087493773501</v>
      </c>
      <c r="R4165" s="116">
        <v>1210</v>
      </c>
      <c r="S4165" s="116" t="s">
        <v>318</v>
      </c>
      <c r="T4165" s="116">
        <v>1210</v>
      </c>
      <c r="U4165" s="116" t="s">
        <v>268</v>
      </c>
      <c r="V4165" s="116" t="s">
        <v>268</v>
      </c>
      <c r="Z4165" s="116">
        <v>0</v>
      </c>
      <c r="AA4165" s="116">
        <v>1</v>
      </c>
      <c r="AB4165" s="116">
        <v>0.85055584717337995</v>
      </c>
      <c r="AC4165" s="116">
        <v>0.15913105479459999</v>
      </c>
      <c r="AD4165" s="116">
        <v>302.34087493773399</v>
      </c>
      <c r="AF4165" s="116">
        <v>-1</v>
      </c>
      <c r="AG4165" s="116">
        <v>-1</v>
      </c>
      <c r="AH4165" s="116">
        <v>-1</v>
      </c>
      <c r="AI4165" s="116">
        <v>-1</v>
      </c>
      <c r="AJ4165" s="116">
        <v>0</v>
      </c>
      <c r="AM4165" s="116" t="s">
        <v>319</v>
      </c>
      <c r="AN4165" s="116">
        <v>-1</v>
      </c>
      <c r="AQ4165" s="116">
        <v>783</v>
      </c>
      <c r="AR4165" s="116" t="s">
        <v>352</v>
      </c>
      <c r="AS4165" s="116" t="s">
        <v>256</v>
      </c>
      <c r="AT4165" s="116" t="s">
        <v>268</v>
      </c>
      <c r="AV4165" s="116">
        <v>82.395232998314498</v>
      </c>
      <c r="AW4165" s="116">
        <v>0.24520752230000001</v>
      </c>
    </row>
    <row r="4166" spans="1:49" x14ac:dyDescent="0.25">
      <c r="A4166" s="127">
        <v>180000</v>
      </c>
      <c r="B4166" s="127">
        <v>740000</v>
      </c>
      <c r="C4166" s="127">
        <v>740000</v>
      </c>
      <c r="D4166" s="116" t="s">
        <v>314</v>
      </c>
      <c r="E4166" s="116" t="s">
        <v>315</v>
      </c>
      <c r="F4166" s="116" t="s">
        <v>316</v>
      </c>
      <c r="G4166" s="116" t="s">
        <v>317</v>
      </c>
      <c r="H4166" s="116">
        <v>0.36</v>
      </c>
      <c r="I4166" s="116">
        <v>0.57999999999999996</v>
      </c>
      <c r="J4166" s="116" t="s">
        <v>268</v>
      </c>
      <c r="K4166" s="116">
        <v>2.8875621009999999E-5</v>
      </c>
      <c r="L4166" s="116">
        <v>3952.2347740125501</v>
      </c>
      <c r="M4166" s="116">
        <v>11.118564094685</v>
      </c>
      <c r="N4166" s="116">
        <v>2.0801794944665102</v>
      </c>
      <c r="O4166" s="116">
        <v>3.2105544304000003E-4</v>
      </c>
      <c r="P4166" s="116">
        <v>6.0066474720000001E-5</v>
      </c>
      <c r="Q4166" s="116">
        <v>0.11412323350064001</v>
      </c>
      <c r="R4166" s="116">
        <v>1310</v>
      </c>
      <c r="S4166" s="116" t="s">
        <v>318</v>
      </c>
      <c r="T4166" s="116">
        <v>1310</v>
      </c>
      <c r="U4166" s="116" t="s">
        <v>268</v>
      </c>
      <c r="V4166" s="116" t="s">
        <v>268</v>
      </c>
      <c r="Z4166" s="116">
        <v>0</v>
      </c>
      <c r="AA4166" s="116">
        <v>1</v>
      </c>
      <c r="AB4166" s="116">
        <v>3.2105544304000003E-4</v>
      </c>
      <c r="AC4166" s="116">
        <v>6.0066474720000001E-5</v>
      </c>
      <c r="AD4166" s="116">
        <v>0.11412323350096</v>
      </c>
      <c r="AF4166" s="116">
        <v>-1</v>
      </c>
      <c r="AG4166" s="116">
        <v>-1</v>
      </c>
      <c r="AH4166" s="116">
        <v>-1</v>
      </c>
      <c r="AI4166" s="116">
        <v>-1</v>
      </c>
      <c r="AJ4166" s="116">
        <v>0</v>
      </c>
      <c r="AM4166" s="116" t="s">
        <v>319</v>
      </c>
      <c r="AN4166" s="116">
        <v>-1</v>
      </c>
      <c r="AQ4166" s="116">
        <v>783</v>
      </c>
      <c r="AR4166" s="116" t="s">
        <v>352</v>
      </c>
      <c r="AS4166" s="116" t="s">
        <v>256</v>
      </c>
      <c r="AT4166" s="116" t="s">
        <v>268</v>
      </c>
      <c r="AV4166" s="116">
        <v>5.14279697708829</v>
      </c>
      <c r="AW4166" s="116">
        <v>9.2557400000000003E-5</v>
      </c>
    </row>
    <row r="4167" spans="1:49" x14ac:dyDescent="0.25">
      <c r="A4167" s="127">
        <v>180000</v>
      </c>
      <c r="B4167" s="127">
        <v>740000</v>
      </c>
      <c r="C4167" s="127">
        <v>740000</v>
      </c>
      <c r="D4167" s="116" t="s">
        <v>314</v>
      </c>
      <c r="E4167" s="116" t="s">
        <v>315</v>
      </c>
      <c r="F4167" s="116" t="s">
        <v>316</v>
      </c>
      <c r="G4167" s="116" t="s">
        <v>317</v>
      </c>
      <c r="H4167" s="116">
        <v>0.36</v>
      </c>
      <c r="I4167" s="116">
        <v>0.57999999999999996</v>
      </c>
      <c r="J4167" s="116" t="s">
        <v>268</v>
      </c>
      <c r="K4167" s="116">
        <v>0.13438756566195001</v>
      </c>
      <c r="L4167" s="116">
        <v>3952.2347740125501</v>
      </c>
      <c r="M4167" s="116">
        <v>11.118564094685</v>
      </c>
      <c r="N4167" s="116">
        <v>2.0801794944665102</v>
      </c>
      <c r="O4167" s="116">
        <v>1.4941967623411401</v>
      </c>
      <c r="P4167" s="116">
        <v>0.27955025840127001</v>
      </c>
      <c r="Q4167" s="116">
        <v>531.13121020407402</v>
      </c>
      <c r="R4167" s="116">
        <v>1310</v>
      </c>
      <c r="S4167" s="116" t="s">
        <v>318</v>
      </c>
      <c r="T4167" s="116">
        <v>1310</v>
      </c>
      <c r="U4167" s="116" t="s">
        <v>268</v>
      </c>
      <c r="V4167" s="116" t="s">
        <v>268</v>
      </c>
      <c r="Z4167" s="116">
        <v>0</v>
      </c>
      <c r="AA4167" s="116">
        <v>1</v>
      </c>
      <c r="AB4167" s="116">
        <v>1.4941967623411401</v>
      </c>
      <c r="AC4167" s="116">
        <v>0.27955025840127001</v>
      </c>
      <c r="AD4167" s="116">
        <v>531.13121020407402</v>
      </c>
      <c r="AF4167" s="116">
        <v>-1</v>
      </c>
      <c r="AG4167" s="116">
        <v>-1</v>
      </c>
      <c r="AH4167" s="116">
        <v>-1</v>
      </c>
      <c r="AI4167" s="116">
        <v>-1</v>
      </c>
      <c r="AJ4167" s="116">
        <v>0</v>
      </c>
      <c r="AM4167" s="116" t="s">
        <v>319</v>
      </c>
      <c r="AN4167" s="116">
        <v>-1</v>
      </c>
      <c r="AQ4167" s="116">
        <v>783</v>
      </c>
      <c r="AR4167" s="116" t="s">
        <v>352</v>
      </c>
      <c r="AS4167" s="116" t="s">
        <v>256</v>
      </c>
      <c r="AT4167" s="116" t="s">
        <v>268</v>
      </c>
      <c r="AV4167" s="116">
        <v>96.718448029363103</v>
      </c>
      <c r="AW4167" s="116">
        <v>0.43076334970000002</v>
      </c>
    </row>
    <row r="4168" spans="1:49" x14ac:dyDescent="0.25">
      <c r="A4168" s="127">
        <v>180000</v>
      </c>
      <c r="B4168" s="127">
        <v>740000</v>
      </c>
      <c r="C4168" s="127">
        <v>740000</v>
      </c>
      <c r="D4168" s="116" t="s">
        <v>314</v>
      </c>
      <c r="E4168" s="116" t="s">
        <v>315</v>
      </c>
      <c r="F4168" s="116" t="s">
        <v>316</v>
      </c>
      <c r="G4168" s="116" t="s">
        <v>317</v>
      </c>
      <c r="H4168" s="116">
        <v>0.36</v>
      </c>
      <c r="I4168" s="116">
        <v>0.57999999999999996</v>
      </c>
      <c r="J4168" s="116" t="s">
        <v>268</v>
      </c>
      <c r="K4168" s="116">
        <v>0.23605017228894001</v>
      </c>
      <c r="L4168" s="116">
        <v>3952.2347740125501</v>
      </c>
      <c r="M4168" s="116">
        <v>11.118564094685</v>
      </c>
      <c r="N4168" s="116">
        <v>2.0801794944665102</v>
      </c>
      <c r="O4168" s="116">
        <v>2.6245389701561099</v>
      </c>
      <c r="P4168" s="116">
        <v>0.49102672806074998</v>
      </c>
      <c r="Q4168" s="116">
        <v>932.92569933203504</v>
      </c>
      <c r="R4168" s="116">
        <v>1310</v>
      </c>
      <c r="S4168" s="116" t="s">
        <v>318</v>
      </c>
      <c r="T4168" s="116">
        <v>1310</v>
      </c>
      <c r="U4168" s="116" t="s">
        <v>268</v>
      </c>
      <c r="V4168" s="116" t="s">
        <v>268</v>
      </c>
      <c r="Z4168" s="116">
        <v>0</v>
      </c>
      <c r="AA4168" s="116">
        <v>1</v>
      </c>
      <c r="AB4168" s="116">
        <v>2.6245389701561099</v>
      </c>
      <c r="AC4168" s="116">
        <v>0.49102672806074998</v>
      </c>
      <c r="AD4168" s="116">
        <v>932.92569933203504</v>
      </c>
      <c r="AF4168" s="116">
        <v>-1</v>
      </c>
      <c r="AG4168" s="116">
        <v>-1</v>
      </c>
      <c r="AH4168" s="116">
        <v>-1</v>
      </c>
      <c r="AI4168" s="116">
        <v>-1</v>
      </c>
      <c r="AJ4168" s="116">
        <v>0</v>
      </c>
      <c r="AM4168" s="116" t="s">
        <v>319</v>
      </c>
      <c r="AN4168" s="116">
        <v>-1</v>
      </c>
      <c r="AQ4168" s="116">
        <v>783</v>
      </c>
      <c r="AR4168" s="116" t="s">
        <v>352</v>
      </c>
      <c r="AS4168" s="116" t="s">
        <v>256</v>
      </c>
      <c r="AT4168" s="116" t="s">
        <v>268</v>
      </c>
      <c r="AV4168" s="116">
        <v>138.13316655608801</v>
      </c>
      <c r="AW4168" s="116">
        <v>0.75663073749999998</v>
      </c>
    </row>
    <row r="4169" spans="1:49" x14ac:dyDescent="0.25">
      <c r="A4169" s="127">
        <v>180000</v>
      </c>
      <c r="B4169" s="127">
        <v>740000</v>
      </c>
      <c r="C4169" s="127">
        <v>740000</v>
      </c>
      <c r="D4169" s="116" t="s">
        <v>314</v>
      </c>
      <c r="E4169" s="116" t="s">
        <v>315</v>
      </c>
      <c r="F4169" s="116" t="s">
        <v>316</v>
      </c>
      <c r="G4169" s="116" t="s">
        <v>317</v>
      </c>
      <c r="H4169" s="116">
        <v>0.36</v>
      </c>
      <c r="I4169" s="116">
        <v>0.57999999999999996</v>
      </c>
      <c r="J4169" s="116" t="s">
        <v>268</v>
      </c>
      <c r="K4169" s="116">
        <v>0.1707981265721</v>
      </c>
      <c r="L4169" s="116">
        <v>3952.2347740125501</v>
      </c>
      <c r="M4169" s="116">
        <v>11.118564094685</v>
      </c>
      <c r="N4169" s="116">
        <v>2.0801794944665102</v>
      </c>
      <c r="O4169" s="116">
        <v>1.8990299175441101</v>
      </c>
      <c r="P4169" s="116">
        <v>0.35529076058858999</v>
      </c>
      <c r="Q4169" s="116">
        <v>675.03429517448205</v>
      </c>
      <c r="R4169" s="116">
        <v>1310</v>
      </c>
      <c r="S4169" s="116" t="s">
        <v>318</v>
      </c>
      <c r="T4169" s="116">
        <v>1310</v>
      </c>
      <c r="U4169" s="116" t="s">
        <v>268</v>
      </c>
      <c r="V4169" s="116" t="s">
        <v>268</v>
      </c>
      <c r="Z4169" s="116">
        <v>0</v>
      </c>
      <c r="AA4169" s="116">
        <v>1</v>
      </c>
      <c r="AB4169" s="116">
        <v>1.8990299175441101</v>
      </c>
      <c r="AC4169" s="116">
        <v>0.35529076058858999</v>
      </c>
      <c r="AD4169" s="116">
        <v>675.03429517448205</v>
      </c>
      <c r="AF4169" s="116">
        <v>-1</v>
      </c>
      <c r="AG4169" s="116">
        <v>-1</v>
      </c>
      <c r="AH4169" s="116">
        <v>-1</v>
      </c>
      <c r="AI4169" s="116">
        <v>-1</v>
      </c>
      <c r="AJ4169" s="116">
        <v>0</v>
      </c>
      <c r="AM4169" s="116" t="s">
        <v>319</v>
      </c>
      <c r="AN4169" s="116">
        <v>-1</v>
      </c>
      <c r="AQ4169" s="116">
        <v>783</v>
      </c>
      <c r="AR4169" s="116" t="s">
        <v>352</v>
      </c>
      <c r="AS4169" s="116" t="s">
        <v>256</v>
      </c>
      <c r="AT4169" s="116" t="s">
        <v>268</v>
      </c>
      <c r="AV4169" s="116">
        <v>106.590159896556</v>
      </c>
      <c r="AW4169" s="116">
        <v>0.5474730699</v>
      </c>
    </row>
    <row r="4170" spans="1:49" x14ac:dyDescent="0.25">
      <c r="A4170" s="127">
        <v>180000</v>
      </c>
      <c r="B4170" s="127">
        <v>740000</v>
      </c>
      <c r="C4170" s="127">
        <v>750000</v>
      </c>
      <c r="D4170" s="116" t="s">
        <v>314</v>
      </c>
      <c r="E4170" s="116" t="s">
        <v>315</v>
      </c>
      <c r="F4170" s="116" t="s">
        <v>316</v>
      </c>
      <c r="G4170" s="116" t="s">
        <v>317</v>
      </c>
      <c r="H4170" s="116">
        <v>0.36</v>
      </c>
      <c r="I4170" s="116">
        <v>0.57999999999999996</v>
      </c>
      <c r="J4170" s="116" t="s">
        <v>268</v>
      </c>
      <c r="K4170" s="116">
        <v>7.8798044500930003E-2</v>
      </c>
      <c r="L4170" s="116">
        <v>3913.9414329782498</v>
      </c>
      <c r="M4170" s="116">
        <v>11.200276354846601</v>
      </c>
      <c r="N4170" s="116">
        <v>2.1510293102123299</v>
      </c>
      <c r="O4170" s="116">
        <v>0.88255987463202001</v>
      </c>
      <c r="P4170" s="116">
        <v>0.16949690330893</v>
      </c>
      <c r="Q4170" s="116">
        <v>308.41093120988899</v>
      </c>
      <c r="R4170" s="116">
        <v>1330</v>
      </c>
      <c r="S4170" s="116" t="s">
        <v>346</v>
      </c>
      <c r="T4170" s="116">
        <v>1330</v>
      </c>
      <c r="U4170" s="116" t="s">
        <v>268</v>
      </c>
      <c r="V4170" s="116" t="s">
        <v>268</v>
      </c>
      <c r="Z4170" s="116">
        <v>0</v>
      </c>
      <c r="AA4170" s="116">
        <v>1</v>
      </c>
      <c r="AB4170" s="116">
        <v>0.88255987463202001</v>
      </c>
      <c r="AC4170" s="116">
        <v>0.16949690330893</v>
      </c>
      <c r="AD4170" s="116">
        <v>308.410931209887</v>
      </c>
      <c r="AF4170" s="116">
        <v>-1</v>
      </c>
      <c r="AG4170" s="116">
        <v>-1</v>
      </c>
      <c r="AH4170" s="116">
        <v>-1</v>
      </c>
      <c r="AI4170" s="116">
        <v>-1</v>
      </c>
      <c r="AJ4170" s="116">
        <v>0</v>
      </c>
      <c r="AM4170" s="116" t="s">
        <v>319</v>
      </c>
      <c r="AN4170" s="116">
        <v>-1</v>
      </c>
      <c r="AQ4170" s="116">
        <v>783</v>
      </c>
      <c r="AR4170" s="116" t="s">
        <v>352</v>
      </c>
      <c r="AS4170" s="116" t="s">
        <v>256</v>
      </c>
      <c r="AT4170" s="116" t="s">
        <v>268</v>
      </c>
      <c r="AV4170" s="116">
        <v>71.628920818767099</v>
      </c>
      <c r="AW4170" s="116">
        <v>0.25013052000000002</v>
      </c>
    </row>
    <row r="4171" spans="1:49" x14ac:dyDescent="0.25">
      <c r="A4171" s="127">
        <v>180000</v>
      </c>
      <c r="B4171" s="127">
        <v>740000</v>
      </c>
      <c r="C4171" s="127">
        <v>750000</v>
      </c>
      <c r="D4171" s="116" t="s">
        <v>314</v>
      </c>
      <c r="E4171" s="116" t="s">
        <v>315</v>
      </c>
      <c r="F4171" s="116" t="s">
        <v>316</v>
      </c>
      <c r="G4171" s="116" t="s">
        <v>317</v>
      </c>
      <c r="H4171" s="116">
        <v>0.36</v>
      </c>
      <c r="I4171" s="116">
        <v>0.57999999999999996</v>
      </c>
      <c r="J4171" s="116" t="s">
        <v>268</v>
      </c>
      <c r="K4171" s="116">
        <v>4.0808589986519997E-2</v>
      </c>
      <c r="L4171" s="116">
        <v>3913.9414329782498</v>
      </c>
      <c r="M4171" s="116">
        <v>11.200276354846601</v>
      </c>
      <c r="N4171" s="116">
        <v>2.1510293102123299</v>
      </c>
      <c r="O4171" s="116">
        <v>0.45706748550067</v>
      </c>
      <c r="P4171" s="116">
        <v>8.7780473169440001E-2</v>
      </c>
      <c r="Q4171" s="116">
        <v>159.72243116966899</v>
      </c>
      <c r="R4171" s="116">
        <v>1330</v>
      </c>
      <c r="S4171" s="116" t="s">
        <v>346</v>
      </c>
      <c r="T4171" s="116">
        <v>1330</v>
      </c>
      <c r="U4171" s="116" t="s">
        <v>268</v>
      </c>
      <c r="V4171" s="116" t="s">
        <v>268</v>
      </c>
      <c r="Z4171" s="116">
        <v>0</v>
      </c>
      <c r="AA4171" s="116">
        <v>1</v>
      </c>
      <c r="AB4171" s="116">
        <v>0.45706748550067</v>
      </c>
      <c r="AC4171" s="116">
        <v>8.7780473169440001E-2</v>
      </c>
      <c r="AD4171" s="116">
        <v>159.72243116966999</v>
      </c>
      <c r="AF4171" s="116">
        <v>-1</v>
      </c>
      <c r="AG4171" s="116">
        <v>-1</v>
      </c>
      <c r="AH4171" s="116">
        <v>-1</v>
      </c>
      <c r="AI4171" s="116">
        <v>-1</v>
      </c>
      <c r="AJ4171" s="116">
        <v>0</v>
      </c>
      <c r="AM4171" s="116" t="s">
        <v>319</v>
      </c>
      <c r="AN4171" s="116">
        <v>-1</v>
      </c>
      <c r="AQ4171" s="116">
        <v>783</v>
      </c>
      <c r="AR4171" s="116" t="s">
        <v>352</v>
      </c>
      <c r="AS4171" s="116" t="s">
        <v>256</v>
      </c>
      <c r="AT4171" s="116" t="s">
        <v>268</v>
      </c>
      <c r="AV4171" s="116">
        <v>76.399793453936695</v>
      </c>
      <c r="AW4171" s="116">
        <v>0.12953968460000001</v>
      </c>
    </row>
    <row r="4172" spans="1:49" x14ac:dyDescent="0.25">
      <c r="A4172" s="127">
        <v>180000</v>
      </c>
      <c r="B4172" s="127">
        <v>740000</v>
      </c>
      <c r="C4172" s="127">
        <v>750000</v>
      </c>
      <c r="D4172" s="116" t="s">
        <v>314</v>
      </c>
      <c r="E4172" s="116" t="s">
        <v>315</v>
      </c>
      <c r="F4172" s="116" t="s">
        <v>316</v>
      </c>
      <c r="G4172" s="116" t="s">
        <v>317</v>
      </c>
      <c r="H4172" s="116">
        <v>0.36</v>
      </c>
      <c r="I4172" s="116">
        <v>0.57999999999999996</v>
      </c>
      <c r="J4172" s="116" t="s">
        <v>268</v>
      </c>
      <c r="K4172" s="116">
        <v>0.20147781238995</v>
      </c>
      <c r="L4172" s="116">
        <v>3913.9414329782498</v>
      </c>
      <c r="M4172" s="116">
        <v>11.200276354846601</v>
      </c>
      <c r="N4172" s="116">
        <v>2.1510293102123299</v>
      </c>
      <c r="O4172" s="116">
        <v>2.25660717813741</v>
      </c>
      <c r="P4172" s="116">
        <v>0.43338467980824003</v>
      </c>
      <c r="Q4172" s="116">
        <v>788.572357738851</v>
      </c>
      <c r="R4172" s="116">
        <v>1330</v>
      </c>
      <c r="S4172" s="116" t="s">
        <v>346</v>
      </c>
      <c r="T4172" s="116">
        <v>1330</v>
      </c>
      <c r="U4172" s="116" t="s">
        <v>268</v>
      </c>
      <c r="V4172" s="116" t="s">
        <v>268</v>
      </c>
      <c r="Z4172" s="116">
        <v>0</v>
      </c>
      <c r="AA4172" s="116">
        <v>1</v>
      </c>
      <c r="AB4172" s="116">
        <v>2.25660717813741</v>
      </c>
      <c r="AC4172" s="116">
        <v>0.43338467980824003</v>
      </c>
      <c r="AD4172" s="116">
        <v>788.572357738851</v>
      </c>
      <c r="AF4172" s="116">
        <v>-1</v>
      </c>
      <c r="AG4172" s="116">
        <v>-1</v>
      </c>
      <c r="AH4172" s="116">
        <v>-1</v>
      </c>
      <c r="AI4172" s="116">
        <v>-1</v>
      </c>
      <c r="AJ4172" s="116">
        <v>0</v>
      </c>
      <c r="AM4172" s="116" t="s">
        <v>319</v>
      </c>
      <c r="AN4172" s="116">
        <v>-1</v>
      </c>
      <c r="AQ4172" s="116">
        <v>783</v>
      </c>
      <c r="AR4172" s="116" t="s">
        <v>352</v>
      </c>
      <c r="AS4172" s="116" t="s">
        <v>256</v>
      </c>
      <c r="AT4172" s="116" t="s">
        <v>268</v>
      </c>
      <c r="AV4172" s="116">
        <v>115.729764925548</v>
      </c>
      <c r="AW4172" s="116">
        <v>0.63955584570000001</v>
      </c>
    </row>
    <row r="4173" spans="1:49" x14ac:dyDescent="0.25">
      <c r="A4173" s="127">
        <v>180000</v>
      </c>
      <c r="B4173" s="127">
        <v>740000</v>
      </c>
      <c r="C4173" s="127">
        <v>750000</v>
      </c>
      <c r="D4173" s="116" t="s">
        <v>314</v>
      </c>
      <c r="E4173" s="116" t="s">
        <v>315</v>
      </c>
      <c r="F4173" s="116" t="s">
        <v>316</v>
      </c>
      <c r="G4173" s="116" t="s">
        <v>317</v>
      </c>
      <c r="H4173" s="116">
        <v>0.36</v>
      </c>
      <c r="I4173" s="116">
        <v>0.57999999999999996</v>
      </c>
      <c r="J4173" s="116" t="s">
        <v>268</v>
      </c>
      <c r="K4173" s="116">
        <v>0.11026668110206</v>
      </c>
      <c r="L4173" s="116">
        <v>3913.9414329782498</v>
      </c>
      <c r="M4173" s="116">
        <v>11.200276354846601</v>
      </c>
      <c r="N4173" s="116">
        <v>2.1510293102123299</v>
      </c>
      <c r="O4173" s="116">
        <v>1.2350173010749099</v>
      </c>
      <c r="P4173" s="116">
        <v>0.23718686299038</v>
      </c>
      <c r="Q4173" s="116">
        <v>431.57733184238299</v>
      </c>
      <c r="R4173" s="116">
        <v>1330</v>
      </c>
      <c r="S4173" s="116" t="s">
        <v>346</v>
      </c>
      <c r="T4173" s="116">
        <v>1330</v>
      </c>
      <c r="U4173" s="116" t="s">
        <v>268</v>
      </c>
      <c r="V4173" s="116" t="s">
        <v>268</v>
      </c>
      <c r="Z4173" s="116">
        <v>0</v>
      </c>
      <c r="AA4173" s="116">
        <v>1</v>
      </c>
      <c r="AB4173" s="116">
        <v>1.2350173010749099</v>
      </c>
      <c r="AC4173" s="116">
        <v>0.23718686299038</v>
      </c>
      <c r="AD4173" s="116">
        <v>431.57733184238299</v>
      </c>
      <c r="AF4173" s="116">
        <v>-1</v>
      </c>
      <c r="AG4173" s="116">
        <v>-1</v>
      </c>
      <c r="AH4173" s="116">
        <v>-1</v>
      </c>
      <c r="AI4173" s="116">
        <v>-1</v>
      </c>
      <c r="AJ4173" s="116">
        <v>0</v>
      </c>
      <c r="AM4173" s="116" t="s">
        <v>319</v>
      </c>
      <c r="AN4173" s="116">
        <v>-1</v>
      </c>
      <c r="AQ4173" s="116">
        <v>783</v>
      </c>
      <c r="AR4173" s="116" t="s">
        <v>352</v>
      </c>
      <c r="AS4173" s="116" t="s">
        <v>256</v>
      </c>
      <c r="AT4173" s="116" t="s">
        <v>268</v>
      </c>
      <c r="AV4173" s="116">
        <v>87.753713513519102</v>
      </c>
      <c r="AW4173" s="116">
        <v>0.35002216689999999</v>
      </c>
    </row>
    <row r="4174" spans="1:49" x14ac:dyDescent="0.25">
      <c r="A4174" s="127">
        <v>180000</v>
      </c>
      <c r="B4174" s="127">
        <v>740000</v>
      </c>
      <c r="C4174" s="127">
        <v>750000</v>
      </c>
      <c r="D4174" s="116" t="s">
        <v>314</v>
      </c>
      <c r="E4174" s="116" t="s">
        <v>315</v>
      </c>
      <c r="F4174" s="116" t="s">
        <v>316</v>
      </c>
      <c r="G4174" s="116" t="s">
        <v>317</v>
      </c>
      <c r="H4174" s="116">
        <v>0.36</v>
      </c>
      <c r="I4174" s="116">
        <v>0.57999999999999996</v>
      </c>
      <c r="J4174" s="116" t="s">
        <v>268</v>
      </c>
      <c r="K4174" s="116">
        <v>0.17505385601584</v>
      </c>
      <c r="L4174" s="116">
        <v>3913.9414329782498</v>
      </c>
      <c r="M4174" s="116">
        <v>11.200276354846601</v>
      </c>
      <c r="N4174" s="116">
        <v>2.1510293102123299</v>
      </c>
      <c r="O4174" s="116">
        <v>1.9606515643589599</v>
      </c>
      <c r="P4174" s="116">
        <v>0.37654597515575999</v>
      </c>
      <c r="Q4174" s="116">
        <v>685.15054006300795</v>
      </c>
      <c r="R4174" s="116">
        <v>1330</v>
      </c>
      <c r="S4174" s="116" t="s">
        <v>346</v>
      </c>
      <c r="T4174" s="116">
        <v>1330</v>
      </c>
      <c r="U4174" s="116" t="s">
        <v>268</v>
      </c>
      <c r="V4174" s="116" t="s">
        <v>268</v>
      </c>
      <c r="Z4174" s="116">
        <v>0</v>
      </c>
      <c r="AA4174" s="116">
        <v>1</v>
      </c>
      <c r="AB4174" s="116">
        <v>1.9606515643589599</v>
      </c>
      <c r="AC4174" s="116">
        <v>0.37654597515575999</v>
      </c>
      <c r="AD4174" s="116">
        <v>685.15054006300795</v>
      </c>
      <c r="AF4174" s="116">
        <v>-1</v>
      </c>
      <c r="AG4174" s="116">
        <v>-1</v>
      </c>
      <c r="AH4174" s="116">
        <v>-1</v>
      </c>
      <c r="AI4174" s="116">
        <v>-1</v>
      </c>
      <c r="AJ4174" s="116">
        <v>0</v>
      </c>
      <c r="AM4174" s="116" t="s">
        <v>319</v>
      </c>
      <c r="AN4174" s="116">
        <v>-1</v>
      </c>
      <c r="AQ4174" s="116">
        <v>783</v>
      </c>
      <c r="AR4174" s="116" t="s">
        <v>352</v>
      </c>
      <c r="AS4174" s="116" t="s">
        <v>256</v>
      </c>
      <c r="AT4174" s="116" t="s">
        <v>268</v>
      </c>
      <c r="AV4174" s="116">
        <v>109.781193088582</v>
      </c>
      <c r="AW4174" s="116">
        <v>0.55567764809999998</v>
      </c>
    </row>
    <row r="4175" spans="1:49" x14ac:dyDescent="0.25">
      <c r="A4175" s="127">
        <v>180000</v>
      </c>
      <c r="B4175" s="127">
        <v>740000</v>
      </c>
      <c r="C4175" s="127">
        <v>750000</v>
      </c>
      <c r="D4175" s="116" t="s">
        <v>314</v>
      </c>
      <c r="E4175" s="116" t="s">
        <v>315</v>
      </c>
      <c r="F4175" s="116" t="s">
        <v>316</v>
      </c>
      <c r="G4175" s="116" t="s">
        <v>317</v>
      </c>
      <c r="H4175" s="116">
        <v>0.36</v>
      </c>
      <c r="I4175" s="116">
        <v>0.57999999999999996</v>
      </c>
      <c r="J4175" s="116" t="s">
        <v>268</v>
      </c>
      <c r="K4175" s="116">
        <v>1.135846976464E-2</v>
      </c>
      <c r="L4175" s="116">
        <v>3913.9414329782498</v>
      </c>
      <c r="M4175" s="116">
        <v>11.200276354846601</v>
      </c>
      <c r="N4175" s="116">
        <v>2.1510293102123299</v>
      </c>
      <c r="O4175" s="116">
        <v>0.12721800033219999</v>
      </c>
      <c r="P4175" s="116">
        <v>2.4432401382909998E-2</v>
      </c>
      <c r="Q4175" s="116">
        <v>44.456385427078601</v>
      </c>
      <c r="R4175" s="116">
        <v>1330</v>
      </c>
      <c r="S4175" s="116" t="s">
        <v>346</v>
      </c>
      <c r="T4175" s="116">
        <v>1330</v>
      </c>
      <c r="U4175" s="116" t="s">
        <v>268</v>
      </c>
      <c r="V4175" s="116" t="s">
        <v>268</v>
      </c>
      <c r="Z4175" s="116">
        <v>0</v>
      </c>
      <c r="AA4175" s="116">
        <v>1</v>
      </c>
      <c r="AB4175" s="116">
        <v>0.12721800033219999</v>
      </c>
      <c r="AC4175" s="116">
        <v>2.4432401382909998E-2</v>
      </c>
      <c r="AD4175" s="116">
        <v>44.456385427077102</v>
      </c>
      <c r="AF4175" s="116">
        <v>-1</v>
      </c>
      <c r="AG4175" s="116">
        <v>-1</v>
      </c>
      <c r="AH4175" s="116">
        <v>-1</v>
      </c>
      <c r="AI4175" s="116">
        <v>-1</v>
      </c>
      <c r="AJ4175" s="116">
        <v>0</v>
      </c>
      <c r="AM4175" s="116" t="s">
        <v>319</v>
      </c>
      <c r="AN4175" s="116">
        <v>-1</v>
      </c>
      <c r="AQ4175" s="116">
        <v>783</v>
      </c>
      <c r="AR4175" s="116" t="s">
        <v>352</v>
      </c>
      <c r="AS4175" s="116" t="s">
        <v>256</v>
      </c>
      <c r="AT4175" s="116" t="s">
        <v>268</v>
      </c>
      <c r="AV4175" s="116">
        <v>37.171410522092302</v>
      </c>
      <c r="AW4175" s="116">
        <v>3.6055462599999998E-2</v>
      </c>
    </row>
    <row r="4176" spans="1:49" x14ac:dyDescent="0.25">
      <c r="A4176" s="127">
        <v>180000</v>
      </c>
      <c r="B4176" s="127">
        <v>750000</v>
      </c>
      <c r="C4176" s="127">
        <v>750000</v>
      </c>
      <c r="D4176" s="116" t="s">
        <v>314</v>
      </c>
      <c r="E4176" s="116" t="s">
        <v>315</v>
      </c>
      <c r="F4176" s="116" t="s">
        <v>316</v>
      </c>
      <c r="G4176" s="116" t="s">
        <v>317</v>
      </c>
      <c r="H4176" s="116">
        <v>0.36</v>
      </c>
      <c r="I4176" s="116">
        <v>0.57999999999999996</v>
      </c>
      <c r="J4176" s="116" t="s">
        <v>330</v>
      </c>
      <c r="K4176" s="116">
        <v>2.2799180223080001E-2</v>
      </c>
      <c r="L4176" s="116">
        <v>3467.78495102638</v>
      </c>
      <c r="M4176" s="116">
        <v>10.2588593950746</v>
      </c>
      <c r="N4176" s="116">
        <v>1.81972123538874</v>
      </c>
      <c r="O4176" s="116">
        <v>0.23389358423157999</v>
      </c>
      <c r="P4176" s="116">
        <v>4.1488152401399997E-2</v>
      </c>
      <c r="Q4176" s="116">
        <v>79.062654073348995</v>
      </c>
      <c r="R4176" s="116">
        <v>6410</v>
      </c>
      <c r="S4176" s="116" t="s">
        <v>356</v>
      </c>
      <c r="T4176" s="116">
        <v>6410</v>
      </c>
      <c r="U4176" s="116" t="s">
        <v>268</v>
      </c>
      <c r="V4176" s="116" t="s">
        <v>268</v>
      </c>
      <c r="Y4176" s="116" t="s">
        <v>330</v>
      </c>
      <c r="Z4176" s="116">
        <v>0</v>
      </c>
      <c r="AA4176" s="116">
        <v>1</v>
      </c>
      <c r="AB4176" s="116">
        <v>0.23389358423157999</v>
      </c>
      <c r="AC4176" s="116">
        <v>4.1488152401399997E-2</v>
      </c>
      <c r="AD4176" s="116">
        <v>750.78632140880597</v>
      </c>
      <c r="AF4176" s="116">
        <v>-1</v>
      </c>
      <c r="AG4176" s="116">
        <v>-1</v>
      </c>
      <c r="AH4176" s="116">
        <v>-1</v>
      </c>
      <c r="AI4176" s="116">
        <v>-1</v>
      </c>
      <c r="AJ4176" s="116">
        <v>0</v>
      </c>
      <c r="AM4176" s="116" t="s">
        <v>319</v>
      </c>
      <c r="AN4176" s="116">
        <v>-1</v>
      </c>
      <c r="AQ4176" s="116">
        <v>783</v>
      </c>
      <c r="AR4176" s="116" t="s">
        <v>352</v>
      </c>
      <c r="AS4176" s="116" t="s">
        <v>256</v>
      </c>
      <c r="AT4176" s="116" t="s">
        <v>268</v>
      </c>
      <c r="AV4176" s="116">
        <v>104.06959006112599</v>
      </c>
      <c r="AW4176" s="116">
        <v>0.60891023629999996</v>
      </c>
    </row>
    <row r="4177" spans="1:49" x14ac:dyDescent="0.25">
      <c r="A4177" s="127">
        <v>180000</v>
      </c>
      <c r="B4177" s="127">
        <v>750000</v>
      </c>
      <c r="C4177" s="127">
        <v>750000</v>
      </c>
      <c r="D4177" s="116" t="s">
        <v>314</v>
      </c>
      <c r="E4177" s="116" t="s">
        <v>315</v>
      </c>
      <c r="F4177" s="116" t="s">
        <v>316</v>
      </c>
      <c r="G4177" s="116" t="s">
        <v>317</v>
      </c>
      <c r="H4177" s="116">
        <v>0.36</v>
      </c>
      <c r="I4177" s="116">
        <v>0.57999999999999996</v>
      </c>
      <c r="J4177" s="116" t="s">
        <v>268</v>
      </c>
      <c r="K4177" s="116">
        <v>0.11410555860374</v>
      </c>
      <c r="L4177" s="116">
        <v>3467.78495102638</v>
      </c>
      <c r="M4177" s="116">
        <v>10.2588593950746</v>
      </c>
      <c r="N4177" s="116">
        <v>1.81972123538874</v>
      </c>
      <c r="O4177" s="116">
        <v>1.17059288191223</v>
      </c>
      <c r="P4177" s="116">
        <v>0.20764030806712</v>
      </c>
      <c r="Q4177" s="116">
        <v>395.69353895451502</v>
      </c>
      <c r="R4177" s="116">
        <v>1330</v>
      </c>
      <c r="S4177" s="116" t="s">
        <v>346</v>
      </c>
      <c r="T4177" s="116">
        <v>1330</v>
      </c>
      <c r="U4177" s="116" t="s">
        <v>268</v>
      </c>
      <c r="V4177" s="116" t="s">
        <v>268</v>
      </c>
      <c r="Z4177" s="116">
        <v>0</v>
      </c>
      <c r="AA4177" s="116">
        <v>1</v>
      </c>
      <c r="AB4177" s="116">
        <v>1.17059288191223</v>
      </c>
      <c r="AC4177" s="116">
        <v>0.20764030806712</v>
      </c>
      <c r="AD4177" s="116">
        <v>395.69353895451502</v>
      </c>
      <c r="AF4177" s="116">
        <v>-1</v>
      </c>
      <c r="AG4177" s="116">
        <v>-1</v>
      </c>
      <c r="AH4177" s="116">
        <v>-1</v>
      </c>
      <c r="AI4177" s="116">
        <v>-1</v>
      </c>
      <c r="AJ4177" s="116">
        <v>0</v>
      </c>
      <c r="AM4177" s="116" t="s">
        <v>319</v>
      </c>
      <c r="AN4177" s="116">
        <v>-1</v>
      </c>
      <c r="AQ4177" s="116">
        <v>783</v>
      </c>
      <c r="AR4177" s="116" t="s">
        <v>352</v>
      </c>
      <c r="AS4177" s="116" t="s">
        <v>256</v>
      </c>
      <c r="AT4177" s="116" t="s">
        <v>268</v>
      </c>
      <c r="AV4177" s="116">
        <v>118.043928615947</v>
      </c>
      <c r="AW4177" s="116">
        <v>0.32091933410000001</v>
      </c>
    </row>
    <row r="4178" spans="1:49" x14ac:dyDescent="0.25">
      <c r="A4178" s="127">
        <v>180000</v>
      </c>
      <c r="B4178" s="127">
        <v>750000</v>
      </c>
      <c r="C4178" s="127">
        <v>750000</v>
      </c>
      <c r="D4178" s="116" t="s">
        <v>314</v>
      </c>
      <c r="E4178" s="116" t="s">
        <v>315</v>
      </c>
      <c r="F4178" s="116" t="s">
        <v>316</v>
      </c>
      <c r="G4178" s="116" t="s">
        <v>317</v>
      </c>
      <c r="H4178" s="116">
        <v>0.36</v>
      </c>
      <c r="I4178" s="116">
        <v>0.57999999999999996</v>
      </c>
      <c r="J4178" s="116" t="s">
        <v>268</v>
      </c>
      <c r="K4178" s="116">
        <v>8.194696743629E-2</v>
      </c>
      <c r="L4178" s="116">
        <v>3336.1102778792101</v>
      </c>
      <c r="M4178" s="116">
        <v>8.6293916141234295</v>
      </c>
      <c r="N4178" s="116">
        <v>1.2887435401912299</v>
      </c>
      <c r="O4178" s="116">
        <v>0.70715247359761002</v>
      </c>
      <c r="P4178" s="116">
        <v>0.10560862492178</v>
      </c>
      <c r="Q4178" s="116">
        <v>273.38412030525598</v>
      </c>
      <c r="R4178" s="116">
        <v>1210</v>
      </c>
      <c r="S4178" s="116" t="s">
        <v>318</v>
      </c>
      <c r="T4178" s="116">
        <v>1210</v>
      </c>
      <c r="U4178" s="116" t="s">
        <v>268</v>
      </c>
      <c r="V4178" s="116" t="s">
        <v>268</v>
      </c>
      <c r="Z4178" s="116">
        <v>0</v>
      </c>
      <c r="AA4178" s="116">
        <v>1</v>
      </c>
      <c r="AB4178" s="116">
        <v>0.70715247359761002</v>
      </c>
      <c r="AC4178" s="116">
        <v>0.10560862492178</v>
      </c>
      <c r="AD4178" s="116">
        <v>273.38412030525501</v>
      </c>
      <c r="AF4178" s="116">
        <v>-1</v>
      </c>
      <c r="AG4178" s="116">
        <v>-1</v>
      </c>
      <c r="AH4178" s="116">
        <v>-1</v>
      </c>
      <c r="AI4178" s="116">
        <v>-1</v>
      </c>
      <c r="AJ4178" s="116">
        <v>0</v>
      </c>
      <c r="AM4178" s="116" t="s">
        <v>319</v>
      </c>
      <c r="AN4178" s="116">
        <v>-1</v>
      </c>
      <c r="AQ4178" s="116">
        <v>783</v>
      </c>
      <c r="AR4178" s="116" t="s">
        <v>352</v>
      </c>
      <c r="AS4178" s="116" t="s">
        <v>256</v>
      </c>
      <c r="AT4178" s="116" t="s">
        <v>268</v>
      </c>
      <c r="AV4178" s="116">
        <v>158.31830153462599</v>
      </c>
      <c r="AW4178" s="116">
        <v>0.22172272530000001</v>
      </c>
    </row>
    <row r="4179" spans="1:49" x14ac:dyDescent="0.25">
      <c r="A4179" s="127">
        <v>180000</v>
      </c>
      <c r="B4179" s="127">
        <v>750000</v>
      </c>
      <c r="C4179" s="127">
        <v>750000</v>
      </c>
      <c r="D4179" s="116" t="s">
        <v>314</v>
      </c>
      <c r="E4179" s="116" t="s">
        <v>315</v>
      </c>
      <c r="F4179" s="116" t="s">
        <v>316</v>
      </c>
      <c r="G4179" s="116" t="s">
        <v>317</v>
      </c>
      <c r="H4179" s="116">
        <v>0.36</v>
      </c>
      <c r="I4179" s="116">
        <v>0.57999999999999996</v>
      </c>
      <c r="J4179" s="116" t="s">
        <v>330</v>
      </c>
      <c r="K4179" s="116">
        <v>0.22418449023782999</v>
      </c>
      <c r="L4179" s="116">
        <v>3336.1102778792101</v>
      </c>
      <c r="M4179" s="116">
        <v>8.6293916141234295</v>
      </c>
      <c r="N4179" s="116">
        <v>1.2887435401912299</v>
      </c>
      <c r="O4179" s="116">
        <v>1.9345757600748601</v>
      </c>
      <c r="P4179" s="116">
        <v>0.28891631360505998</v>
      </c>
      <c r="Q4179" s="116">
        <v>747.90418202353601</v>
      </c>
      <c r="R4179" s="116">
        <v>4110</v>
      </c>
      <c r="S4179" s="116" t="s">
        <v>331</v>
      </c>
      <c r="T4179" s="116">
        <v>4110</v>
      </c>
      <c r="U4179" s="116" t="s">
        <v>268</v>
      </c>
      <c r="V4179" s="116" t="s">
        <v>268</v>
      </c>
      <c r="Y4179" s="116" t="s">
        <v>330</v>
      </c>
      <c r="Z4179" s="116">
        <v>0</v>
      </c>
      <c r="AA4179" s="116">
        <v>1</v>
      </c>
      <c r="AB4179" s="116">
        <v>1.9345757600748601</v>
      </c>
      <c r="AC4179" s="116">
        <v>0.28891631360505998</v>
      </c>
      <c r="AD4179" s="116">
        <v>747.90418202353601</v>
      </c>
      <c r="AF4179" s="116">
        <v>-1</v>
      </c>
      <c r="AG4179" s="116">
        <v>-1</v>
      </c>
      <c r="AH4179" s="116">
        <v>-1</v>
      </c>
      <c r="AI4179" s="116">
        <v>-1</v>
      </c>
      <c r="AJ4179" s="116">
        <v>0</v>
      </c>
      <c r="AM4179" s="116" t="s">
        <v>319</v>
      </c>
      <c r="AN4179" s="116">
        <v>-1</v>
      </c>
      <c r="AQ4179" s="116">
        <v>783</v>
      </c>
      <c r="AR4179" s="116" t="s">
        <v>352</v>
      </c>
      <c r="AS4179" s="116" t="s">
        <v>256</v>
      </c>
      <c r="AT4179" s="116" t="s">
        <v>268</v>
      </c>
      <c r="AV4179" s="116">
        <v>123.966959959048</v>
      </c>
      <c r="AW4179" s="116">
        <v>0.60657273479999996</v>
      </c>
    </row>
    <row r="4180" spans="1:49" x14ac:dyDescent="0.25">
      <c r="A4180" s="127">
        <v>180000</v>
      </c>
      <c r="B4180" s="127">
        <v>750000</v>
      </c>
      <c r="C4180" s="127">
        <v>750000</v>
      </c>
      <c r="D4180" s="116" t="s">
        <v>314</v>
      </c>
      <c r="E4180" s="116" t="s">
        <v>315</v>
      </c>
      <c r="F4180" s="116" t="s">
        <v>316</v>
      </c>
      <c r="G4180" s="116" t="s">
        <v>317</v>
      </c>
      <c r="H4180" s="116">
        <v>0.36</v>
      </c>
      <c r="I4180" s="116">
        <v>0.57999999999999996</v>
      </c>
      <c r="J4180" s="116" t="s">
        <v>268</v>
      </c>
      <c r="K4180" s="116">
        <v>2.1883325078800001E-3</v>
      </c>
      <c r="L4180" s="116">
        <v>3336.1102778792101</v>
      </c>
      <c r="M4180" s="116">
        <v>8.6293916141234295</v>
      </c>
      <c r="N4180" s="116">
        <v>1.2887435401912299</v>
      </c>
      <c r="O4180" s="116">
        <v>1.8883978192419999E-2</v>
      </c>
      <c r="P4180" s="116">
        <v>2.8201993833200001E-3</v>
      </c>
      <c r="Q4180" s="116">
        <v>7.3005185709589897</v>
      </c>
      <c r="R4180" s="116">
        <v>1310</v>
      </c>
      <c r="S4180" s="116" t="s">
        <v>318</v>
      </c>
      <c r="T4180" s="116">
        <v>1310</v>
      </c>
      <c r="U4180" s="116" t="s">
        <v>268</v>
      </c>
      <c r="V4180" s="116" t="s">
        <v>268</v>
      </c>
      <c r="Z4180" s="116">
        <v>0</v>
      </c>
      <c r="AA4180" s="116">
        <v>1</v>
      </c>
      <c r="AB4180" s="116">
        <v>1.8883978192419999E-2</v>
      </c>
      <c r="AC4180" s="116">
        <v>2.8201993833200001E-3</v>
      </c>
      <c r="AD4180" s="116">
        <v>7.3005185709591904</v>
      </c>
      <c r="AF4180" s="116">
        <v>-1</v>
      </c>
      <c r="AG4180" s="116">
        <v>-1</v>
      </c>
      <c r="AH4180" s="116">
        <v>-1</v>
      </c>
      <c r="AI4180" s="116">
        <v>-1</v>
      </c>
      <c r="AJ4180" s="116">
        <v>0</v>
      </c>
      <c r="AM4180" s="116" t="s">
        <v>319</v>
      </c>
      <c r="AN4180" s="116">
        <v>-1</v>
      </c>
      <c r="AQ4180" s="116">
        <v>783</v>
      </c>
      <c r="AR4180" s="116" t="s">
        <v>352</v>
      </c>
      <c r="AS4180" s="116" t="s">
        <v>256</v>
      </c>
      <c r="AT4180" s="116" t="s">
        <v>268</v>
      </c>
      <c r="AV4180" s="116">
        <v>41.252420573954097</v>
      </c>
      <c r="AW4180" s="116">
        <v>5.9209396000000003E-3</v>
      </c>
    </row>
    <row r="4181" spans="1:49" x14ac:dyDescent="0.25">
      <c r="A4181" s="127">
        <v>180000</v>
      </c>
      <c r="B4181" s="127">
        <v>750000</v>
      </c>
      <c r="C4181" s="127">
        <v>750000</v>
      </c>
      <c r="D4181" s="116" t="s">
        <v>314</v>
      </c>
      <c r="E4181" s="116" t="s">
        <v>315</v>
      </c>
      <c r="F4181" s="116" t="s">
        <v>316</v>
      </c>
      <c r="G4181" s="116" t="s">
        <v>317</v>
      </c>
      <c r="H4181" s="116">
        <v>0.36</v>
      </c>
      <c r="I4181" s="116">
        <v>0.57999999999999996</v>
      </c>
      <c r="J4181" s="116" t="s">
        <v>268</v>
      </c>
      <c r="K4181" s="116">
        <v>0.14258475209617</v>
      </c>
      <c r="L4181" s="116">
        <v>3336.1102778792101</v>
      </c>
      <c r="M4181" s="116">
        <v>8.6293916141234295</v>
      </c>
      <c r="N4181" s="116">
        <v>1.2887435401912299</v>
      </c>
      <c r="O4181" s="116">
        <v>1.23041966404059</v>
      </c>
      <c r="P4181" s="116">
        <v>0.18375517819371001</v>
      </c>
      <c r="Q4181" s="116">
        <v>475.67845693690498</v>
      </c>
      <c r="R4181" s="116">
        <v>1310</v>
      </c>
      <c r="S4181" s="116" t="s">
        <v>318</v>
      </c>
      <c r="T4181" s="116">
        <v>1310</v>
      </c>
      <c r="U4181" s="116" t="s">
        <v>268</v>
      </c>
      <c r="V4181" s="116" t="s">
        <v>268</v>
      </c>
      <c r="Z4181" s="116">
        <v>0</v>
      </c>
      <c r="AA4181" s="116">
        <v>1</v>
      </c>
      <c r="AB4181" s="116">
        <v>1.23041966404059</v>
      </c>
      <c r="AC4181" s="116">
        <v>0.18375517819371001</v>
      </c>
      <c r="AD4181" s="116">
        <v>475.67845693690498</v>
      </c>
      <c r="AF4181" s="116">
        <v>-1</v>
      </c>
      <c r="AG4181" s="116">
        <v>-1</v>
      </c>
      <c r="AH4181" s="116">
        <v>-1</v>
      </c>
      <c r="AI4181" s="116">
        <v>-1</v>
      </c>
      <c r="AJ4181" s="116">
        <v>0</v>
      </c>
      <c r="AM4181" s="116" t="s">
        <v>319</v>
      </c>
      <c r="AN4181" s="116">
        <v>-1</v>
      </c>
      <c r="AQ4181" s="116">
        <v>783</v>
      </c>
      <c r="AR4181" s="116" t="s">
        <v>352</v>
      </c>
      <c r="AS4181" s="116" t="s">
        <v>256</v>
      </c>
      <c r="AT4181" s="116" t="s">
        <v>268</v>
      </c>
      <c r="AV4181" s="116">
        <v>103.74205204929601</v>
      </c>
      <c r="AW4181" s="116">
        <v>0.38578950280000002</v>
      </c>
    </row>
    <row r="4182" spans="1:49" x14ac:dyDescent="0.25">
      <c r="A4182" s="127">
        <v>180000</v>
      </c>
      <c r="B4182" s="127">
        <v>750000</v>
      </c>
      <c r="C4182" s="127">
        <v>750000</v>
      </c>
      <c r="D4182" s="116" t="s">
        <v>314</v>
      </c>
      <c r="E4182" s="116" t="s">
        <v>315</v>
      </c>
      <c r="F4182" s="116" t="s">
        <v>316</v>
      </c>
      <c r="G4182" s="116" t="s">
        <v>317</v>
      </c>
      <c r="H4182" s="116">
        <v>0.36</v>
      </c>
      <c r="I4182" s="116">
        <v>0.57999999999999996</v>
      </c>
      <c r="J4182" s="116" t="s">
        <v>268</v>
      </c>
      <c r="K4182" s="116">
        <v>0.23687674384522001</v>
      </c>
      <c r="L4182" s="116">
        <v>3966.29103275341</v>
      </c>
      <c r="M4182" s="116">
        <v>12.4585049081044</v>
      </c>
      <c r="N4182" s="116">
        <v>2.52229930621285</v>
      </c>
      <c r="O4182" s="116">
        <v>2.95113007581151</v>
      </c>
      <c r="P4182" s="116">
        <v>0.59747404665876003</v>
      </c>
      <c r="Q4182" s="116">
        <v>939.52210498113504</v>
      </c>
      <c r="R4182" s="116">
        <v>1330</v>
      </c>
      <c r="S4182" s="116" t="s">
        <v>346</v>
      </c>
      <c r="T4182" s="116">
        <v>1330</v>
      </c>
      <c r="U4182" s="116" t="s">
        <v>268</v>
      </c>
      <c r="V4182" s="116" t="s">
        <v>268</v>
      </c>
      <c r="Z4182" s="116">
        <v>0</v>
      </c>
      <c r="AA4182" s="116">
        <v>1</v>
      </c>
      <c r="AB4182" s="116">
        <v>2.95113007581151</v>
      </c>
      <c r="AC4182" s="116">
        <v>0.59747404665876003</v>
      </c>
      <c r="AD4182" s="116">
        <v>939.52210498113504</v>
      </c>
      <c r="AF4182" s="116">
        <v>-1</v>
      </c>
      <c r="AG4182" s="116">
        <v>-1</v>
      </c>
      <c r="AH4182" s="116">
        <v>-1</v>
      </c>
      <c r="AI4182" s="116">
        <v>-1</v>
      </c>
      <c r="AJ4182" s="116">
        <v>0</v>
      </c>
      <c r="AM4182" s="116" t="s">
        <v>319</v>
      </c>
      <c r="AN4182" s="116">
        <v>-1</v>
      </c>
      <c r="AQ4182" s="116">
        <v>783</v>
      </c>
      <c r="AR4182" s="116" t="s">
        <v>352</v>
      </c>
      <c r="AS4182" s="116" t="s">
        <v>256</v>
      </c>
      <c r="AT4182" s="116" t="s">
        <v>268</v>
      </c>
      <c r="AV4182" s="116">
        <v>123.855071869206</v>
      </c>
      <c r="AW4182" s="116">
        <v>0.76198062040000003</v>
      </c>
    </row>
    <row r="4183" spans="1:49" x14ac:dyDescent="0.25">
      <c r="A4183" s="127">
        <v>180000</v>
      </c>
      <c r="B4183" s="127">
        <v>750000</v>
      </c>
      <c r="C4183" s="127">
        <v>750000</v>
      </c>
      <c r="D4183" s="116" t="s">
        <v>314</v>
      </c>
      <c r="E4183" s="116" t="s">
        <v>315</v>
      </c>
      <c r="F4183" s="116" t="s">
        <v>316</v>
      </c>
      <c r="G4183" s="116" t="s">
        <v>317</v>
      </c>
      <c r="H4183" s="116">
        <v>0.36</v>
      </c>
      <c r="I4183" s="116">
        <v>0.57999999999999996</v>
      </c>
      <c r="J4183" s="116" t="s">
        <v>268</v>
      </c>
      <c r="K4183" s="116">
        <v>0.14613507135147</v>
      </c>
      <c r="L4183" s="116">
        <v>3966.29103275341</v>
      </c>
      <c r="M4183" s="116">
        <v>12.4585049081044</v>
      </c>
      <c r="N4183" s="116">
        <v>2.52229930621285</v>
      </c>
      <c r="O4183" s="116">
        <v>1.82062450367852</v>
      </c>
      <c r="P4183" s="116">
        <v>0.36859638908317999</v>
      </c>
      <c r="Q4183" s="116">
        <v>579.61422307212695</v>
      </c>
      <c r="R4183" s="116">
        <v>1330</v>
      </c>
      <c r="S4183" s="116" t="s">
        <v>346</v>
      </c>
      <c r="T4183" s="116">
        <v>1330</v>
      </c>
      <c r="U4183" s="116" t="s">
        <v>268</v>
      </c>
      <c r="V4183" s="116" t="s">
        <v>268</v>
      </c>
      <c r="Z4183" s="116">
        <v>0</v>
      </c>
      <c r="AA4183" s="116">
        <v>1</v>
      </c>
      <c r="AB4183" s="116">
        <v>1.82062450367852</v>
      </c>
      <c r="AC4183" s="116">
        <v>0.36859638908317999</v>
      </c>
      <c r="AD4183" s="116">
        <v>579.61422307212695</v>
      </c>
      <c r="AF4183" s="116">
        <v>-1</v>
      </c>
      <c r="AG4183" s="116">
        <v>-1</v>
      </c>
      <c r="AH4183" s="116">
        <v>-1</v>
      </c>
      <c r="AI4183" s="116">
        <v>-1</v>
      </c>
      <c r="AJ4183" s="116">
        <v>0</v>
      </c>
      <c r="AM4183" s="116" t="s">
        <v>319</v>
      </c>
      <c r="AN4183" s="116">
        <v>-1</v>
      </c>
      <c r="AQ4183" s="116">
        <v>783</v>
      </c>
      <c r="AR4183" s="116" t="s">
        <v>352</v>
      </c>
      <c r="AS4183" s="116" t="s">
        <v>256</v>
      </c>
      <c r="AT4183" s="116" t="s">
        <v>268</v>
      </c>
      <c r="AV4183" s="116">
        <v>100.13143940646</v>
      </c>
      <c r="AW4183" s="116">
        <v>0.470084528</v>
      </c>
    </row>
    <row r="4184" spans="1:49" x14ac:dyDescent="0.25">
      <c r="A4184" s="127">
        <v>180000</v>
      </c>
      <c r="B4184" s="127">
        <v>750000</v>
      </c>
      <c r="C4184" s="127">
        <v>750000</v>
      </c>
      <c r="D4184" s="116" t="s">
        <v>314</v>
      </c>
      <c r="E4184" s="116" t="s">
        <v>315</v>
      </c>
      <c r="F4184" s="116" t="s">
        <v>316</v>
      </c>
      <c r="G4184" s="116" t="s">
        <v>317</v>
      </c>
      <c r="H4184" s="116">
        <v>0.36</v>
      </c>
      <c r="I4184" s="116">
        <v>0.57999999999999996</v>
      </c>
      <c r="J4184" s="116" t="s">
        <v>268</v>
      </c>
      <c r="K4184" s="116">
        <v>4.9419565916589997E-2</v>
      </c>
      <c r="L4184" s="116">
        <v>3966.29103275341</v>
      </c>
      <c r="M4184" s="116">
        <v>12.4585049081044</v>
      </c>
      <c r="N4184" s="116">
        <v>2.52229930621285</v>
      </c>
      <c r="O4184" s="116">
        <v>0.61569390452822004</v>
      </c>
      <c r="P4184" s="116">
        <v>0.12465093682474999</v>
      </c>
      <c r="Q4184" s="116">
        <v>196.01238113753701</v>
      </c>
      <c r="R4184" s="116">
        <v>1330</v>
      </c>
      <c r="S4184" s="116" t="s">
        <v>346</v>
      </c>
      <c r="T4184" s="116">
        <v>1330</v>
      </c>
      <c r="U4184" s="116" t="s">
        <v>268</v>
      </c>
      <c r="V4184" s="116" t="s">
        <v>268</v>
      </c>
      <c r="Z4184" s="116">
        <v>0</v>
      </c>
      <c r="AA4184" s="116">
        <v>1</v>
      </c>
      <c r="AB4184" s="116">
        <v>0.61569390452822004</v>
      </c>
      <c r="AC4184" s="116">
        <v>0.12465093682474999</v>
      </c>
      <c r="AD4184" s="116">
        <v>196.01238113753499</v>
      </c>
      <c r="AF4184" s="116">
        <v>-1</v>
      </c>
      <c r="AG4184" s="116">
        <v>-1</v>
      </c>
      <c r="AH4184" s="116">
        <v>-1</v>
      </c>
      <c r="AI4184" s="116">
        <v>-1</v>
      </c>
      <c r="AJ4184" s="116">
        <v>0</v>
      </c>
      <c r="AM4184" s="116" t="s">
        <v>319</v>
      </c>
      <c r="AN4184" s="116">
        <v>-1</v>
      </c>
      <c r="AQ4184" s="116">
        <v>783</v>
      </c>
      <c r="AR4184" s="116" t="s">
        <v>352</v>
      </c>
      <c r="AS4184" s="116" t="s">
        <v>256</v>
      </c>
      <c r="AT4184" s="116" t="s">
        <v>268</v>
      </c>
      <c r="AV4184" s="116">
        <v>58.808153193234197</v>
      </c>
      <c r="AW4184" s="116">
        <v>0.1589719231</v>
      </c>
    </row>
    <row r="4185" spans="1:49" x14ac:dyDescent="0.25">
      <c r="A4185" s="127">
        <v>180000</v>
      </c>
      <c r="B4185" s="127">
        <v>750000</v>
      </c>
      <c r="C4185" s="127">
        <v>750000</v>
      </c>
      <c r="D4185" s="116" t="s">
        <v>314</v>
      </c>
      <c r="E4185" s="116" t="s">
        <v>315</v>
      </c>
      <c r="F4185" s="116" t="s">
        <v>316</v>
      </c>
      <c r="G4185" s="116" t="s">
        <v>317</v>
      </c>
      <c r="H4185" s="116">
        <v>0.36</v>
      </c>
      <c r="I4185" s="116">
        <v>0.57999999999999996</v>
      </c>
      <c r="J4185" s="116" t="s">
        <v>268</v>
      </c>
      <c r="K4185" s="116">
        <v>7.768967458777E-2</v>
      </c>
      <c r="L4185" s="116">
        <v>3966.29103275341</v>
      </c>
      <c r="M4185" s="116">
        <v>12.4585049081044</v>
      </c>
      <c r="N4185" s="116">
        <v>2.52229930621285</v>
      </c>
      <c r="O4185" s="116">
        <v>0.96789719216083003</v>
      </c>
      <c r="P4185" s="116">
        <v>0.19595661231264</v>
      </c>
      <c r="Q4185" s="116">
        <v>308.13985965502201</v>
      </c>
      <c r="R4185" s="116">
        <v>1330</v>
      </c>
      <c r="S4185" s="116" t="s">
        <v>346</v>
      </c>
      <c r="T4185" s="116">
        <v>1330</v>
      </c>
      <c r="U4185" s="116" t="s">
        <v>268</v>
      </c>
      <c r="V4185" s="116" t="s">
        <v>268</v>
      </c>
      <c r="Z4185" s="116">
        <v>0</v>
      </c>
      <c r="AA4185" s="116">
        <v>1</v>
      </c>
      <c r="AB4185" s="116">
        <v>0.96789719216083003</v>
      </c>
      <c r="AC4185" s="116">
        <v>0.19595661231264</v>
      </c>
      <c r="AD4185" s="116">
        <v>308.13985965502297</v>
      </c>
      <c r="AF4185" s="116">
        <v>-1</v>
      </c>
      <c r="AG4185" s="116">
        <v>-1</v>
      </c>
      <c r="AH4185" s="116">
        <v>-1</v>
      </c>
      <c r="AI4185" s="116">
        <v>-1</v>
      </c>
      <c r="AJ4185" s="116">
        <v>0</v>
      </c>
      <c r="AM4185" s="116" t="s">
        <v>319</v>
      </c>
      <c r="AN4185" s="116">
        <v>-1</v>
      </c>
      <c r="AQ4185" s="116">
        <v>783</v>
      </c>
      <c r="AR4185" s="116" t="s">
        <v>352</v>
      </c>
      <c r="AS4185" s="116" t="s">
        <v>256</v>
      </c>
      <c r="AT4185" s="116" t="s">
        <v>268</v>
      </c>
      <c r="AV4185" s="116">
        <v>82.677833930862505</v>
      </c>
      <c r="AW4185" s="116">
        <v>0.24991067289999999</v>
      </c>
    </row>
    <row r="4186" spans="1:49" x14ac:dyDescent="0.25">
      <c r="A4186" s="127">
        <v>180000</v>
      </c>
      <c r="B4186" s="127">
        <v>750000</v>
      </c>
      <c r="C4186" s="127">
        <v>750000</v>
      </c>
      <c r="D4186" s="116" t="s">
        <v>314</v>
      </c>
      <c r="E4186" s="116" t="s">
        <v>315</v>
      </c>
      <c r="F4186" s="116" t="s">
        <v>316</v>
      </c>
      <c r="G4186" s="116" t="s">
        <v>317</v>
      </c>
      <c r="H4186" s="116">
        <v>0.36</v>
      </c>
      <c r="I4186" s="116">
        <v>0.57999999999999996</v>
      </c>
      <c r="J4186" s="116" t="s">
        <v>268</v>
      </c>
      <c r="K4186" s="116">
        <v>4.0298062714650001E-2</v>
      </c>
      <c r="L4186" s="116">
        <v>3966.29103275341</v>
      </c>
      <c r="M4186" s="116">
        <v>12.4585049081044</v>
      </c>
      <c r="N4186" s="116">
        <v>2.52229930621285</v>
      </c>
      <c r="O4186" s="116">
        <v>0.50205361211760002</v>
      </c>
      <c r="P4186" s="116">
        <v>0.10164377562689</v>
      </c>
      <c r="Q4186" s="116">
        <v>159.83384478246199</v>
      </c>
      <c r="R4186" s="116">
        <v>1330</v>
      </c>
      <c r="S4186" s="116" t="s">
        <v>346</v>
      </c>
      <c r="T4186" s="116">
        <v>1330</v>
      </c>
      <c r="U4186" s="116" t="s">
        <v>268</v>
      </c>
      <c r="V4186" s="116" t="s">
        <v>268</v>
      </c>
      <c r="Z4186" s="116">
        <v>0</v>
      </c>
      <c r="AA4186" s="116">
        <v>1</v>
      </c>
      <c r="AB4186" s="116">
        <v>0.50205361211760002</v>
      </c>
      <c r="AC4186" s="116">
        <v>0.10164377562689</v>
      </c>
      <c r="AD4186" s="116">
        <v>159.833844782461</v>
      </c>
      <c r="AF4186" s="116">
        <v>-1</v>
      </c>
      <c r="AG4186" s="116">
        <v>-1</v>
      </c>
      <c r="AH4186" s="116">
        <v>-1</v>
      </c>
      <c r="AI4186" s="116">
        <v>-1</v>
      </c>
      <c r="AJ4186" s="116">
        <v>0</v>
      </c>
      <c r="AM4186" s="116" t="s">
        <v>319</v>
      </c>
      <c r="AN4186" s="116">
        <v>-1</v>
      </c>
      <c r="AQ4186" s="116">
        <v>783</v>
      </c>
      <c r="AR4186" s="116" t="s">
        <v>352</v>
      </c>
      <c r="AS4186" s="116" t="s">
        <v>256</v>
      </c>
      <c r="AT4186" s="116" t="s">
        <v>268</v>
      </c>
      <c r="AV4186" s="116">
        <v>55.749915566307202</v>
      </c>
      <c r="AW4186" s="116">
        <v>0.12963004440000001</v>
      </c>
    </row>
    <row r="4187" spans="1:49" x14ac:dyDescent="0.25">
      <c r="A4187" s="127">
        <v>180000</v>
      </c>
      <c r="B4187" s="127">
        <v>750000</v>
      </c>
      <c r="C4187" s="127">
        <v>750000</v>
      </c>
      <c r="D4187" s="116" t="s">
        <v>314</v>
      </c>
      <c r="E4187" s="116" t="s">
        <v>315</v>
      </c>
      <c r="F4187" s="116" t="s">
        <v>316</v>
      </c>
      <c r="G4187" s="116" t="s">
        <v>317</v>
      </c>
      <c r="H4187" s="116">
        <v>0.36</v>
      </c>
      <c r="I4187" s="116">
        <v>0.57999999999999996</v>
      </c>
      <c r="J4187" s="116" t="s">
        <v>268</v>
      </c>
      <c r="K4187" s="116">
        <v>6.7344335114110004E-2</v>
      </c>
      <c r="L4187" s="116">
        <v>3966.29103275341</v>
      </c>
      <c r="M4187" s="116">
        <v>12.4585049081044</v>
      </c>
      <c r="N4187" s="116">
        <v>2.52229930621285</v>
      </c>
      <c r="O4187" s="116">
        <v>0.83900972955227004</v>
      </c>
      <c r="P4187" s="116">
        <v>0.16986256973569999</v>
      </c>
      <c r="Q4187" s="116">
        <v>267.10723246986697</v>
      </c>
      <c r="R4187" s="116">
        <v>1330</v>
      </c>
      <c r="S4187" s="116" t="s">
        <v>346</v>
      </c>
      <c r="T4187" s="116">
        <v>1330</v>
      </c>
      <c r="U4187" s="116" t="s">
        <v>268</v>
      </c>
      <c r="V4187" s="116" t="s">
        <v>268</v>
      </c>
      <c r="Z4187" s="116">
        <v>0</v>
      </c>
      <c r="AA4187" s="116">
        <v>1</v>
      </c>
      <c r="AB4187" s="116">
        <v>0.83900972955227004</v>
      </c>
      <c r="AC4187" s="116">
        <v>0.16986256973569999</v>
      </c>
      <c r="AD4187" s="116">
        <v>267.10723246986799</v>
      </c>
      <c r="AF4187" s="116">
        <v>-1</v>
      </c>
      <c r="AG4187" s="116">
        <v>-1</v>
      </c>
      <c r="AH4187" s="116">
        <v>-1</v>
      </c>
      <c r="AI4187" s="116">
        <v>-1</v>
      </c>
      <c r="AJ4187" s="116">
        <v>0</v>
      </c>
      <c r="AM4187" s="116" t="s">
        <v>319</v>
      </c>
      <c r="AN4187" s="116">
        <v>-1</v>
      </c>
      <c r="AQ4187" s="116">
        <v>783</v>
      </c>
      <c r="AR4187" s="116" t="s">
        <v>352</v>
      </c>
      <c r="AS4187" s="116" t="s">
        <v>256</v>
      </c>
      <c r="AT4187" s="116" t="s">
        <v>268</v>
      </c>
      <c r="AV4187" s="116">
        <v>78.856144866858401</v>
      </c>
      <c r="AW4187" s="116">
        <v>0.21663198089999999</v>
      </c>
    </row>
    <row r="4188" spans="1:49" x14ac:dyDescent="0.25">
      <c r="A4188" s="127">
        <v>180000</v>
      </c>
      <c r="B4188" s="127">
        <v>750000</v>
      </c>
      <c r="C4188" s="127">
        <v>750000</v>
      </c>
      <c r="D4188" s="116" t="s">
        <v>314</v>
      </c>
      <c r="E4188" s="116" t="s">
        <v>315</v>
      </c>
      <c r="F4188" s="116" t="s">
        <v>316</v>
      </c>
      <c r="G4188" s="116" t="s">
        <v>317</v>
      </c>
      <c r="H4188" s="116">
        <v>0.36</v>
      </c>
      <c r="I4188" s="116">
        <v>0.57999999999999996</v>
      </c>
      <c r="J4188" s="116" t="s">
        <v>268</v>
      </c>
      <c r="K4188" s="116">
        <v>7.2901957824180005E-2</v>
      </c>
      <c r="L4188" s="116">
        <v>3988.6518718632001</v>
      </c>
      <c r="M4188" s="116">
        <v>11.5041499820585</v>
      </c>
      <c r="N4188" s="116">
        <v>2.21992310055023</v>
      </c>
      <c r="O4188" s="116">
        <v>0.83867505679510002</v>
      </c>
      <c r="P4188" s="116">
        <v>0.16183674024924</v>
      </c>
      <c r="Q4188" s="116">
        <v>290.78053053792001</v>
      </c>
      <c r="R4188" s="116">
        <v>1330</v>
      </c>
      <c r="S4188" s="116" t="s">
        <v>346</v>
      </c>
      <c r="T4188" s="116">
        <v>1330</v>
      </c>
      <c r="U4188" s="116" t="s">
        <v>268</v>
      </c>
      <c r="V4188" s="116" t="s">
        <v>268</v>
      </c>
      <c r="Z4188" s="116">
        <v>0</v>
      </c>
      <c r="AA4188" s="116">
        <v>1</v>
      </c>
      <c r="AB4188" s="116">
        <v>0.83867505679510002</v>
      </c>
      <c r="AC4188" s="116">
        <v>0.16183674024924</v>
      </c>
      <c r="AD4188" s="116">
        <v>290.88826740620601</v>
      </c>
      <c r="AF4188" s="116">
        <v>-1</v>
      </c>
      <c r="AG4188" s="116">
        <v>-1</v>
      </c>
      <c r="AH4188" s="116">
        <v>-1</v>
      </c>
      <c r="AI4188" s="116">
        <v>-1</v>
      </c>
      <c r="AJ4188" s="116">
        <v>0</v>
      </c>
      <c r="AM4188" s="116" t="s">
        <v>319</v>
      </c>
      <c r="AN4188" s="116">
        <v>-1</v>
      </c>
      <c r="AQ4188" s="116">
        <v>783</v>
      </c>
      <c r="AR4188" s="116" t="s">
        <v>352</v>
      </c>
      <c r="AS4188" s="116" t="s">
        <v>256</v>
      </c>
      <c r="AT4188" s="116" t="s">
        <v>268</v>
      </c>
      <c r="AV4188" s="116">
        <v>74.798060043369702</v>
      </c>
      <c r="AW4188" s="116">
        <v>0.2359191139</v>
      </c>
    </row>
    <row r="4189" spans="1:49" x14ac:dyDescent="0.25">
      <c r="A4189" s="127">
        <v>180000</v>
      </c>
      <c r="B4189" s="127">
        <v>750000</v>
      </c>
      <c r="C4189" s="127">
        <v>750000</v>
      </c>
      <c r="D4189" s="116" t="s">
        <v>314</v>
      </c>
      <c r="E4189" s="116" t="s">
        <v>315</v>
      </c>
      <c r="F4189" s="116" t="s">
        <v>316</v>
      </c>
      <c r="G4189" s="116" t="s">
        <v>317</v>
      </c>
      <c r="H4189" s="116">
        <v>0.36</v>
      </c>
      <c r="I4189" s="116">
        <v>0.57999999999999996</v>
      </c>
      <c r="J4189" s="116" t="s">
        <v>268</v>
      </c>
      <c r="K4189" s="116">
        <v>3.0671046349100002E-3</v>
      </c>
      <c r="L4189" s="116">
        <v>3988.6518718632001</v>
      </c>
      <c r="M4189" s="116">
        <v>11.5041499820585</v>
      </c>
      <c r="N4189" s="116">
        <v>2.21992310055023</v>
      </c>
      <c r="O4189" s="116">
        <v>3.5284431730759999E-2</v>
      </c>
      <c r="P4189" s="116">
        <v>6.8087364308499999E-3</v>
      </c>
      <c r="Q4189" s="116">
        <v>12.2336126432659</v>
      </c>
      <c r="R4189" s="116">
        <v>1330</v>
      </c>
      <c r="S4189" s="116" t="s">
        <v>346</v>
      </c>
      <c r="T4189" s="116">
        <v>1330</v>
      </c>
      <c r="U4189" s="116" t="s">
        <v>268</v>
      </c>
      <c r="V4189" s="116" t="s">
        <v>268</v>
      </c>
      <c r="Z4189" s="116">
        <v>0</v>
      </c>
      <c r="AA4189" s="116">
        <v>1</v>
      </c>
      <c r="AB4189" s="116">
        <v>3.5284431730759999E-2</v>
      </c>
      <c r="AC4189" s="116">
        <v>6.8087364308499999E-3</v>
      </c>
      <c r="AD4189" s="116">
        <v>12.286381149831</v>
      </c>
      <c r="AF4189" s="116">
        <v>-1</v>
      </c>
      <c r="AG4189" s="116">
        <v>-1</v>
      </c>
      <c r="AH4189" s="116">
        <v>-1</v>
      </c>
      <c r="AI4189" s="116">
        <v>-1</v>
      </c>
      <c r="AJ4189" s="116">
        <v>0</v>
      </c>
      <c r="AM4189" s="116" t="s">
        <v>319</v>
      </c>
      <c r="AN4189" s="116">
        <v>-1</v>
      </c>
      <c r="AQ4189" s="116">
        <v>783</v>
      </c>
      <c r="AR4189" s="116" t="s">
        <v>352</v>
      </c>
      <c r="AS4189" s="116" t="s">
        <v>256</v>
      </c>
      <c r="AT4189" s="116" t="s">
        <v>268</v>
      </c>
      <c r="AV4189" s="116">
        <v>25.1318421659081</v>
      </c>
      <c r="AW4189" s="116">
        <v>9.9646238000000009E-3</v>
      </c>
    </row>
    <row r="4190" spans="1:49" x14ac:dyDescent="0.25">
      <c r="A4190" s="127">
        <v>180000</v>
      </c>
      <c r="B4190" s="127">
        <v>750000</v>
      </c>
      <c r="C4190" s="127">
        <v>750000</v>
      </c>
      <c r="D4190" s="116" t="s">
        <v>314</v>
      </c>
      <c r="E4190" s="116" t="s">
        <v>315</v>
      </c>
      <c r="F4190" s="116" t="s">
        <v>316</v>
      </c>
      <c r="G4190" s="116" t="s">
        <v>317</v>
      </c>
      <c r="H4190" s="116">
        <v>0.36</v>
      </c>
      <c r="I4190" s="116">
        <v>0.57999999999999996</v>
      </c>
      <c r="J4190" s="116" t="s">
        <v>268</v>
      </c>
      <c r="K4190" s="116">
        <v>2.5431185542599999E-3</v>
      </c>
      <c r="L4190" s="116">
        <v>3988.6518718632001</v>
      </c>
      <c r="M4190" s="116">
        <v>11.5041499820585</v>
      </c>
      <c r="N4190" s="116">
        <v>2.21992310055023</v>
      </c>
      <c r="O4190" s="116">
        <v>2.9256417270360002E-2</v>
      </c>
      <c r="P4190" s="116">
        <v>5.6455276260400002E-3</v>
      </c>
      <c r="Q4190" s="116">
        <v>10.143614581819101</v>
      </c>
      <c r="R4190" s="116">
        <v>1330</v>
      </c>
      <c r="S4190" s="116" t="s">
        <v>346</v>
      </c>
      <c r="T4190" s="116">
        <v>1330</v>
      </c>
      <c r="U4190" s="116" t="s">
        <v>268</v>
      </c>
      <c r="V4190" s="116" t="s">
        <v>268</v>
      </c>
      <c r="Z4190" s="116">
        <v>0</v>
      </c>
      <c r="AA4190" s="116">
        <v>1</v>
      </c>
      <c r="AB4190" s="116">
        <v>2.9256417270360002E-2</v>
      </c>
      <c r="AC4190" s="116">
        <v>5.6455276260400002E-3</v>
      </c>
      <c r="AD4190" s="116">
        <v>10.1436145818207</v>
      </c>
      <c r="AF4190" s="116">
        <v>-1</v>
      </c>
      <c r="AG4190" s="116">
        <v>-1</v>
      </c>
      <c r="AH4190" s="116">
        <v>-1</v>
      </c>
      <c r="AI4190" s="116">
        <v>-1</v>
      </c>
      <c r="AJ4190" s="116">
        <v>0</v>
      </c>
      <c r="AM4190" s="116" t="s">
        <v>319</v>
      </c>
      <c r="AN4190" s="116">
        <v>-1</v>
      </c>
      <c r="AQ4190" s="116">
        <v>783</v>
      </c>
      <c r="AR4190" s="116" t="s">
        <v>352</v>
      </c>
      <c r="AS4190" s="116" t="s">
        <v>256</v>
      </c>
      <c r="AT4190" s="116" t="s">
        <v>268</v>
      </c>
      <c r="AV4190" s="116">
        <v>23.312843003817999</v>
      </c>
      <c r="AW4190" s="116">
        <v>8.2267758000000007E-3</v>
      </c>
    </row>
    <row r="4191" spans="1:49" x14ac:dyDescent="0.25">
      <c r="A4191" s="127">
        <v>180000</v>
      </c>
      <c r="B4191" s="127">
        <v>750000</v>
      </c>
      <c r="C4191" s="127">
        <v>750000</v>
      </c>
      <c r="D4191" s="116" t="s">
        <v>314</v>
      </c>
      <c r="E4191" s="116" t="s">
        <v>315</v>
      </c>
      <c r="F4191" s="116" t="s">
        <v>316</v>
      </c>
      <c r="G4191" s="116" t="s">
        <v>317</v>
      </c>
      <c r="H4191" s="116">
        <v>0.36</v>
      </c>
      <c r="I4191" s="116">
        <v>0.57999999999999996</v>
      </c>
      <c r="J4191" s="116" t="s">
        <v>268</v>
      </c>
      <c r="K4191" s="116">
        <v>5.8762537790500002E-2</v>
      </c>
      <c r="L4191" s="116">
        <v>3988.6518718632001</v>
      </c>
      <c r="M4191" s="116">
        <v>11.5041499820585</v>
      </c>
      <c r="N4191" s="116">
        <v>2.21992310055023</v>
      </c>
      <c r="O4191" s="116">
        <v>0.67601304806835005</v>
      </c>
      <c r="P4191" s="116">
        <v>0.13044831508808999</v>
      </c>
      <c r="Q4191" s="116">
        <v>234.38330635353</v>
      </c>
      <c r="R4191" s="116">
        <v>1330</v>
      </c>
      <c r="S4191" s="116" t="s">
        <v>346</v>
      </c>
      <c r="T4191" s="116">
        <v>1330</v>
      </c>
      <c r="U4191" s="116" t="s">
        <v>268</v>
      </c>
      <c r="V4191" s="116" t="s">
        <v>268</v>
      </c>
      <c r="Z4191" s="116">
        <v>0</v>
      </c>
      <c r="AA4191" s="116">
        <v>1</v>
      </c>
      <c r="AB4191" s="116">
        <v>0.67601304806835005</v>
      </c>
      <c r="AC4191" s="116">
        <v>0.13044831508808999</v>
      </c>
      <c r="AD4191" s="116">
        <v>234.38330635352801</v>
      </c>
      <c r="AF4191" s="116">
        <v>-1</v>
      </c>
      <c r="AG4191" s="116">
        <v>-1</v>
      </c>
      <c r="AH4191" s="116">
        <v>-1</v>
      </c>
      <c r="AI4191" s="116">
        <v>-1</v>
      </c>
      <c r="AJ4191" s="116">
        <v>0</v>
      </c>
      <c r="AM4191" s="116" t="s">
        <v>319</v>
      </c>
      <c r="AN4191" s="116">
        <v>-1</v>
      </c>
      <c r="AQ4191" s="116">
        <v>783</v>
      </c>
      <c r="AR4191" s="116" t="s">
        <v>352</v>
      </c>
      <c r="AS4191" s="116" t="s">
        <v>256</v>
      </c>
      <c r="AT4191" s="116" t="s">
        <v>268</v>
      </c>
      <c r="AV4191" s="116">
        <v>65.458389172536499</v>
      </c>
      <c r="AW4191" s="116">
        <v>0.1900918949</v>
      </c>
    </row>
    <row r="4192" spans="1:49" x14ac:dyDescent="0.25">
      <c r="A4192" s="127">
        <v>180000</v>
      </c>
      <c r="B4192" s="127">
        <v>750000</v>
      </c>
      <c r="C4192" s="127">
        <v>750000</v>
      </c>
      <c r="D4192" s="116" t="s">
        <v>314</v>
      </c>
      <c r="E4192" s="116" t="s">
        <v>315</v>
      </c>
      <c r="F4192" s="116" t="s">
        <v>316</v>
      </c>
      <c r="G4192" s="116" t="s">
        <v>317</v>
      </c>
      <c r="H4192" s="116">
        <v>0.36</v>
      </c>
      <c r="I4192" s="116">
        <v>0.57999999999999996</v>
      </c>
      <c r="J4192" s="116" t="s">
        <v>268</v>
      </c>
      <c r="K4192" s="116">
        <v>1.92906812841E-3</v>
      </c>
      <c r="L4192" s="116">
        <v>3988.6518718632001</v>
      </c>
      <c r="M4192" s="116">
        <v>11.5041499820585</v>
      </c>
      <c r="N4192" s="116">
        <v>2.21992310055023</v>
      </c>
      <c r="O4192" s="116">
        <v>2.2192289074839999E-2</v>
      </c>
      <c r="P4192" s="116">
        <v>4.2823829007900003E-3</v>
      </c>
      <c r="Q4192" s="116">
        <v>7.6943812013381798</v>
      </c>
      <c r="R4192" s="116">
        <v>1320</v>
      </c>
      <c r="S4192" s="116" t="s">
        <v>334</v>
      </c>
      <c r="T4192" s="116">
        <v>1320</v>
      </c>
      <c r="U4192" s="116" t="s">
        <v>268</v>
      </c>
      <c r="V4192" s="116" t="s">
        <v>268</v>
      </c>
      <c r="Z4192" s="116">
        <v>0</v>
      </c>
      <c r="AA4192" s="116">
        <v>1</v>
      </c>
      <c r="AB4192" s="116">
        <v>2.2192289074839999E-2</v>
      </c>
      <c r="AC4192" s="116">
        <v>4.2823829007900003E-3</v>
      </c>
      <c r="AD4192" s="116">
        <v>1916.3417857990501</v>
      </c>
      <c r="AF4192" s="116">
        <v>-1</v>
      </c>
      <c r="AG4192" s="116">
        <v>-1</v>
      </c>
      <c r="AH4192" s="116">
        <v>-1</v>
      </c>
      <c r="AI4192" s="116">
        <v>-1</v>
      </c>
      <c r="AJ4192" s="116">
        <v>0</v>
      </c>
      <c r="AM4192" s="116" t="s">
        <v>319</v>
      </c>
      <c r="AN4192" s="116">
        <v>-1</v>
      </c>
      <c r="AQ4192" s="116">
        <v>783</v>
      </c>
      <c r="AR4192" s="116" t="s">
        <v>352</v>
      </c>
      <c r="AS4192" s="116" t="s">
        <v>256</v>
      </c>
      <c r="AT4192" s="116" t="s">
        <v>268</v>
      </c>
      <c r="AV4192" s="116">
        <v>87.740715320159794</v>
      </c>
      <c r="AW4192" s="116">
        <v>1.5542106941</v>
      </c>
    </row>
    <row r="4193" spans="1:49" x14ac:dyDescent="0.25">
      <c r="A4193" s="127">
        <v>180000</v>
      </c>
      <c r="B4193" s="127">
        <v>750000</v>
      </c>
      <c r="C4193" s="127">
        <v>750000</v>
      </c>
      <c r="D4193" s="116" t="s">
        <v>314</v>
      </c>
      <c r="E4193" s="116" t="s">
        <v>315</v>
      </c>
      <c r="F4193" s="116" t="s">
        <v>316</v>
      </c>
      <c r="G4193" s="116" t="s">
        <v>317</v>
      </c>
      <c r="H4193" s="116">
        <v>0.36</v>
      </c>
      <c r="I4193" s="116">
        <v>0.57999999999999996</v>
      </c>
      <c r="J4193" s="116" t="s">
        <v>268</v>
      </c>
      <c r="K4193" s="116">
        <v>0.24740070806402001</v>
      </c>
      <c r="L4193" s="116">
        <v>3948.31016759252</v>
      </c>
      <c r="M4193" s="116">
        <v>12.3965458106806</v>
      </c>
      <c r="N4193" s="116">
        <v>2.5091715262690801</v>
      </c>
      <c r="O4193" s="116">
        <v>3.0669142111105399</v>
      </c>
      <c r="P4193" s="116">
        <v>0.62077081225306996</v>
      </c>
      <c r="Q4193" s="116">
        <v>976.814731118792</v>
      </c>
      <c r="R4193" s="116">
        <v>1330</v>
      </c>
      <c r="S4193" s="116" t="s">
        <v>346</v>
      </c>
      <c r="T4193" s="116">
        <v>1330</v>
      </c>
      <c r="U4193" s="116" t="s">
        <v>268</v>
      </c>
      <c r="V4193" s="116" t="s">
        <v>268</v>
      </c>
      <c r="Z4193" s="116">
        <v>0</v>
      </c>
      <c r="AA4193" s="116">
        <v>1</v>
      </c>
      <c r="AB4193" s="116">
        <v>3.0669142111105399</v>
      </c>
      <c r="AC4193" s="116">
        <v>0.62077081225306996</v>
      </c>
      <c r="AD4193" s="116">
        <v>976.814731118792</v>
      </c>
      <c r="AF4193" s="116">
        <v>-1</v>
      </c>
      <c r="AG4193" s="116">
        <v>-1</v>
      </c>
      <c r="AH4193" s="116">
        <v>-1</v>
      </c>
      <c r="AI4193" s="116">
        <v>-1</v>
      </c>
      <c r="AJ4193" s="116">
        <v>0</v>
      </c>
      <c r="AM4193" s="116" t="s">
        <v>319</v>
      </c>
      <c r="AN4193" s="116">
        <v>-1</v>
      </c>
      <c r="AQ4193" s="116">
        <v>783</v>
      </c>
      <c r="AR4193" s="116" t="s">
        <v>352</v>
      </c>
      <c r="AS4193" s="116" t="s">
        <v>256</v>
      </c>
      <c r="AT4193" s="116" t="s">
        <v>268</v>
      </c>
      <c r="AV4193" s="116">
        <v>200.02997996434101</v>
      </c>
      <c r="AW4193" s="116">
        <v>0.79222605930000001</v>
      </c>
    </row>
    <row r="4194" spans="1:49" x14ac:dyDescent="0.25">
      <c r="A4194" s="127">
        <v>180000</v>
      </c>
      <c r="B4194" s="127">
        <v>750000</v>
      </c>
      <c r="C4194" s="127">
        <v>750000</v>
      </c>
      <c r="D4194" s="116" t="s">
        <v>314</v>
      </c>
      <c r="E4194" s="116" t="s">
        <v>315</v>
      </c>
      <c r="F4194" s="116" t="s">
        <v>316</v>
      </c>
      <c r="G4194" s="116" t="s">
        <v>317</v>
      </c>
      <c r="H4194" s="116">
        <v>0.36</v>
      </c>
      <c r="I4194" s="116">
        <v>0.57999999999999996</v>
      </c>
      <c r="J4194" s="116" t="s">
        <v>268</v>
      </c>
      <c r="K4194" s="116">
        <v>8.4217485235810005E-2</v>
      </c>
      <c r="L4194" s="116">
        <v>3948.31016759252</v>
      </c>
      <c r="M4194" s="116">
        <v>12.3965458106806</v>
      </c>
      <c r="N4194" s="116">
        <v>2.5091715262690801</v>
      </c>
      <c r="O4194" s="116">
        <v>1.04400591378612</v>
      </c>
      <c r="P4194" s="116">
        <v>0.21131611596769001</v>
      </c>
      <c r="Q4194" s="116">
        <v>332.516753245649</v>
      </c>
      <c r="R4194" s="116">
        <v>1330</v>
      </c>
      <c r="S4194" s="116" t="s">
        <v>346</v>
      </c>
      <c r="T4194" s="116">
        <v>1330</v>
      </c>
      <c r="U4194" s="116" t="s">
        <v>268</v>
      </c>
      <c r="V4194" s="116" t="s">
        <v>268</v>
      </c>
      <c r="Z4194" s="116">
        <v>0</v>
      </c>
      <c r="AA4194" s="116">
        <v>1</v>
      </c>
      <c r="AB4194" s="116">
        <v>1.04400591378612</v>
      </c>
      <c r="AC4194" s="116">
        <v>0.21131611596769001</v>
      </c>
      <c r="AD4194" s="116">
        <v>332.51675324564798</v>
      </c>
      <c r="AF4194" s="116">
        <v>-1</v>
      </c>
      <c r="AG4194" s="116">
        <v>-1</v>
      </c>
      <c r="AH4194" s="116">
        <v>-1</v>
      </c>
      <c r="AI4194" s="116">
        <v>-1</v>
      </c>
      <c r="AJ4194" s="116">
        <v>0</v>
      </c>
      <c r="AM4194" s="116" t="s">
        <v>319</v>
      </c>
      <c r="AN4194" s="116">
        <v>-1</v>
      </c>
      <c r="AQ4194" s="116">
        <v>783</v>
      </c>
      <c r="AR4194" s="116" t="s">
        <v>352</v>
      </c>
      <c r="AS4194" s="116" t="s">
        <v>256</v>
      </c>
      <c r="AT4194" s="116" t="s">
        <v>268</v>
      </c>
      <c r="AV4194" s="116">
        <v>82.719818531889501</v>
      </c>
      <c r="AW4194" s="116">
        <v>0.26968106510000001</v>
      </c>
    </row>
    <row r="4195" spans="1:49" x14ac:dyDescent="0.25">
      <c r="A4195" s="127">
        <v>180000</v>
      </c>
      <c r="B4195" s="127">
        <v>750000</v>
      </c>
      <c r="C4195" s="127">
        <v>750000</v>
      </c>
      <c r="D4195" s="116" t="s">
        <v>314</v>
      </c>
      <c r="E4195" s="116" t="s">
        <v>315</v>
      </c>
      <c r="F4195" s="116" t="s">
        <v>316</v>
      </c>
      <c r="G4195" s="116" t="s">
        <v>317</v>
      </c>
      <c r="H4195" s="116">
        <v>0.36</v>
      </c>
      <c r="I4195" s="116">
        <v>0.57999999999999996</v>
      </c>
      <c r="J4195" s="116" t="s">
        <v>268</v>
      </c>
      <c r="K4195" s="116">
        <v>1.0279167357199999E-2</v>
      </c>
      <c r="L4195" s="116">
        <v>3948.31016759252</v>
      </c>
      <c r="M4195" s="116">
        <v>12.3965458106806</v>
      </c>
      <c r="N4195" s="116">
        <v>2.5091715262690801</v>
      </c>
      <c r="O4195" s="116">
        <v>0.12742616903920001</v>
      </c>
      <c r="P4195" s="116">
        <v>2.5792194046439999E-2</v>
      </c>
      <c r="Q4195" s="116">
        <v>40.585340990825799</v>
      </c>
      <c r="R4195" s="116">
        <v>1330</v>
      </c>
      <c r="S4195" s="116" t="s">
        <v>346</v>
      </c>
      <c r="T4195" s="116">
        <v>1330</v>
      </c>
      <c r="U4195" s="116" t="s">
        <v>268</v>
      </c>
      <c r="V4195" s="116" t="s">
        <v>268</v>
      </c>
      <c r="Z4195" s="116">
        <v>0</v>
      </c>
      <c r="AA4195" s="116">
        <v>1</v>
      </c>
      <c r="AB4195" s="116">
        <v>0.12742616903920001</v>
      </c>
      <c r="AC4195" s="116">
        <v>2.5792194046439999E-2</v>
      </c>
      <c r="AD4195" s="116">
        <v>40.585340990827</v>
      </c>
      <c r="AF4195" s="116">
        <v>-1</v>
      </c>
      <c r="AG4195" s="116">
        <v>-1</v>
      </c>
      <c r="AH4195" s="116">
        <v>-1</v>
      </c>
      <c r="AI4195" s="116">
        <v>-1</v>
      </c>
      <c r="AJ4195" s="116">
        <v>0</v>
      </c>
      <c r="AM4195" s="116" t="s">
        <v>319</v>
      </c>
      <c r="AN4195" s="116">
        <v>-1</v>
      </c>
      <c r="AQ4195" s="116">
        <v>783</v>
      </c>
      <c r="AR4195" s="116" t="s">
        <v>352</v>
      </c>
      <c r="AS4195" s="116" t="s">
        <v>256</v>
      </c>
      <c r="AT4195" s="116" t="s">
        <v>268</v>
      </c>
      <c r="AV4195" s="116">
        <v>30.7352102043358</v>
      </c>
      <c r="AW4195" s="116">
        <v>3.2915929400000002E-2</v>
      </c>
    </row>
    <row r="4196" spans="1:49" x14ac:dyDescent="0.25">
      <c r="A4196" s="127">
        <v>180000</v>
      </c>
      <c r="B4196" s="127">
        <v>750000</v>
      </c>
      <c r="C4196" s="127">
        <v>750000</v>
      </c>
      <c r="D4196" s="116" t="s">
        <v>314</v>
      </c>
      <c r="E4196" s="116" t="s">
        <v>315</v>
      </c>
      <c r="F4196" s="116" t="s">
        <v>316</v>
      </c>
      <c r="G4196" s="116" t="s">
        <v>317</v>
      </c>
      <c r="H4196" s="116">
        <v>0.36</v>
      </c>
      <c r="I4196" s="116">
        <v>0.57999999999999996</v>
      </c>
      <c r="J4196" s="116" t="s">
        <v>268</v>
      </c>
      <c r="K4196" s="116">
        <v>5.9943381530329999E-2</v>
      </c>
      <c r="L4196" s="116">
        <v>3948.31016759252</v>
      </c>
      <c r="M4196" s="116">
        <v>12.3965458106806</v>
      </c>
      <c r="N4196" s="116">
        <v>2.5091715262690801</v>
      </c>
      <c r="O4196" s="116">
        <v>0.74309087518785999</v>
      </c>
      <c r="P4196" s="116">
        <v>0.15040822612419</v>
      </c>
      <c r="Q4196" s="116">
        <v>236.675062776087</v>
      </c>
      <c r="R4196" s="116">
        <v>1310</v>
      </c>
      <c r="S4196" s="116" t="s">
        <v>318</v>
      </c>
      <c r="T4196" s="116">
        <v>1310</v>
      </c>
      <c r="U4196" s="116" t="s">
        <v>268</v>
      </c>
      <c r="V4196" s="116" t="s">
        <v>268</v>
      </c>
      <c r="Z4196" s="116">
        <v>0</v>
      </c>
      <c r="AA4196" s="116">
        <v>1</v>
      </c>
      <c r="AB4196" s="116">
        <v>0.74309087518785999</v>
      </c>
      <c r="AC4196" s="116">
        <v>0.15040822612419</v>
      </c>
      <c r="AD4196" s="116">
        <v>236.675062776088</v>
      </c>
      <c r="AF4196" s="116">
        <v>-1</v>
      </c>
      <c r="AG4196" s="116">
        <v>-1</v>
      </c>
      <c r="AH4196" s="116">
        <v>-1</v>
      </c>
      <c r="AI4196" s="116">
        <v>-1</v>
      </c>
      <c r="AJ4196" s="116">
        <v>0</v>
      </c>
      <c r="AM4196" s="116" t="s">
        <v>319</v>
      </c>
      <c r="AN4196" s="116">
        <v>-1</v>
      </c>
      <c r="AQ4196" s="116">
        <v>783</v>
      </c>
      <c r="AR4196" s="116" t="s">
        <v>352</v>
      </c>
      <c r="AS4196" s="116" t="s">
        <v>256</v>
      </c>
      <c r="AT4196" s="116" t="s">
        <v>268</v>
      </c>
      <c r="AV4196" s="116">
        <v>65.834640757438095</v>
      </c>
      <c r="AW4196" s="116">
        <v>0.19195057809999999</v>
      </c>
    </row>
    <row r="4197" spans="1:49" x14ac:dyDescent="0.25">
      <c r="A4197" s="127">
        <v>180000</v>
      </c>
      <c r="B4197" s="127">
        <v>750000</v>
      </c>
      <c r="C4197" s="127">
        <v>750000</v>
      </c>
      <c r="D4197" s="116" t="s">
        <v>314</v>
      </c>
      <c r="E4197" s="116" t="s">
        <v>315</v>
      </c>
      <c r="F4197" s="116" t="s">
        <v>316</v>
      </c>
      <c r="G4197" s="116" t="s">
        <v>317</v>
      </c>
      <c r="H4197" s="116">
        <v>0.36</v>
      </c>
      <c r="I4197" s="116">
        <v>0.57999999999999996</v>
      </c>
      <c r="J4197" s="116" t="s">
        <v>268</v>
      </c>
      <c r="K4197" s="116">
        <v>5.3980454114619998E-2</v>
      </c>
      <c r="L4197" s="116">
        <v>3900.0759145971901</v>
      </c>
      <c r="M4197" s="116">
        <v>10.8795889566792</v>
      </c>
      <c r="N4197" s="116">
        <v>2.0248767998119699</v>
      </c>
      <c r="O4197" s="116">
        <v>0.58728515246195001</v>
      </c>
      <c r="P4197" s="116">
        <v>0.10930376918</v>
      </c>
      <c r="Q4197" s="116">
        <v>210.527868951448</v>
      </c>
      <c r="R4197" s="116">
        <v>1210</v>
      </c>
      <c r="S4197" s="116" t="s">
        <v>318</v>
      </c>
      <c r="T4197" s="116">
        <v>1210</v>
      </c>
      <c r="U4197" s="116" t="s">
        <v>268</v>
      </c>
      <c r="V4197" s="116" t="s">
        <v>268</v>
      </c>
      <c r="Z4197" s="116">
        <v>0</v>
      </c>
      <c r="AA4197" s="116">
        <v>1</v>
      </c>
      <c r="AB4197" s="116">
        <v>0.58728515246195001</v>
      </c>
      <c r="AC4197" s="116">
        <v>0.10930376918</v>
      </c>
      <c r="AD4197" s="116">
        <v>210.527868951448</v>
      </c>
      <c r="AF4197" s="116">
        <v>-1</v>
      </c>
      <c r="AG4197" s="116">
        <v>-1</v>
      </c>
      <c r="AH4197" s="116">
        <v>-1</v>
      </c>
      <c r="AI4197" s="116">
        <v>-1</v>
      </c>
      <c r="AJ4197" s="116">
        <v>0</v>
      </c>
      <c r="AM4197" s="116" t="s">
        <v>319</v>
      </c>
      <c r="AN4197" s="116">
        <v>-1</v>
      </c>
      <c r="AQ4197" s="116">
        <v>783</v>
      </c>
      <c r="AR4197" s="116" t="s">
        <v>352</v>
      </c>
      <c r="AS4197" s="116" t="s">
        <v>256</v>
      </c>
      <c r="AT4197" s="116" t="s">
        <v>268</v>
      </c>
      <c r="AV4197" s="116">
        <v>108.765768597275</v>
      </c>
      <c r="AW4197" s="116">
        <v>0.17074441930000001</v>
      </c>
    </row>
    <row r="4198" spans="1:49" x14ac:dyDescent="0.25">
      <c r="A4198" s="127">
        <v>180000</v>
      </c>
      <c r="B4198" s="127">
        <v>750000</v>
      </c>
      <c r="C4198" s="127">
        <v>750000</v>
      </c>
      <c r="D4198" s="116" t="s">
        <v>314</v>
      </c>
      <c r="E4198" s="116" t="s">
        <v>315</v>
      </c>
      <c r="F4198" s="116" t="s">
        <v>316</v>
      </c>
      <c r="G4198" s="116" t="s">
        <v>317</v>
      </c>
      <c r="H4198" s="116">
        <v>0.36</v>
      </c>
      <c r="I4198" s="116">
        <v>0.57999999999999996</v>
      </c>
      <c r="J4198" s="116" t="s">
        <v>268</v>
      </c>
      <c r="K4198" s="116">
        <v>0.17154813986462</v>
      </c>
      <c r="L4198" s="116">
        <v>3900.0759145971901</v>
      </c>
      <c r="M4198" s="116">
        <v>10.8795889566792</v>
      </c>
      <c r="N4198" s="116">
        <v>2.0248767998119699</v>
      </c>
      <c r="O4198" s="116">
        <v>1.8663732480100399</v>
      </c>
      <c r="P4198" s="116">
        <v>0.34736384846277002</v>
      </c>
      <c r="Q4198" s="116">
        <v>669.05076847997498</v>
      </c>
      <c r="R4198" s="116">
        <v>1330</v>
      </c>
      <c r="S4198" s="116" t="s">
        <v>346</v>
      </c>
      <c r="T4198" s="116">
        <v>1330</v>
      </c>
      <c r="U4198" s="116" t="s">
        <v>268</v>
      </c>
      <c r="V4198" s="116" t="s">
        <v>268</v>
      </c>
      <c r="Z4198" s="116">
        <v>0</v>
      </c>
      <c r="AA4198" s="116">
        <v>1</v>
      </c>
      <c r="AB4198" s="116">
        <v>1.8663732480100399</v>
      </c>
      <c r="AC4198" s="116">
        <v>0.34736384846277002</v>
      </c>
      <c r="AD4198" s="116">
        <v>669.05076847997498</v>
      </c>
      <c r="AF4198" s="116">
        <v>-1</v>
      </c>
      <c r="AG4198" s="116">
        <v>-1</v>
      </c>
      <c r="AH4198" s="116">
        <v>-1</v>
      </c>
      <c r="AI4198" s="116">
        <v>-1</v>
      </c>
      <c r="AJ4198" s="116">
        <v>0</v>
      </c>
      <c r="AM4198" s="116" t="s">
        <v>319</v>
      </c>
      <c r="AN4198" s="116">
        <v>-1</v>
      </c>
      <c r="AQ4198" s="116">
        <v>783</v>
      </c>
      <c r="AR4198" s="116" t="s">
        <v>352</v>
      </c>
      <c r="AS4198" s="116" t="s">
        <v>256</v>
      </c>
      <c r="AT4198" s="116" t="s">
        <v>268</v>
      </c>
      <c r="AV4198" s="116">
        <v>127.79670208825399</v>
      </c>
      <c r="AW4198" s="116">
        <v>0.54262025020000004</v>
      </c>
    </row>
    <row r="4199" spans="1:49" x14ac:dyDescent="0.25">
      <c r="A4199" s="127">
        <v>180000</v>
      </c>
      <c r="B4199" s="127">
        <v>750000</v>
      </c>
      <c r="C4199" s="127">
        <v>750000</v>
      </c>
      <c r="D4199" s="116" t="s">
        <v>314</v>
      </c>
      <c r="E4199" s="116" t="s">
        <v>315</v>
      </c>
      <c r="F4199" s="116" t="s">
        <v>316</v>
      </c>
      <c r="G4199" s="116" t="s">
        <v>317</v>
      </c>
      <c r="H4199" s="116">
        <v>0.36</v>
      </c>
      <c r="I4199" s="116">
        <v>0.57999999999999996</v>
      </c>
      <c r="J4199" s="116" t="s">
        <v>268</v>
      </c>
      <c r="K4199" s="116">
        <v>6.1852869519029997E-2</v>
      </c>
      <c r="L4199" s="116">
        <v>3900.0759145971901</v>
      </c>
      <c r="M4199" s="116">
        <v>10.8795889566792</v>
      </c>
      <c r="N4199" s="116">
        <v>2.0248767998119699</v>
      </c>
      <c r="O4199" s="116">
        <v>0.67293379615818005</v>
      </c>
      <c r="P4199" s="116">
        <v>0.12524444049087999</v>
      </c>
      <c r="Q4199" s="116">
        <v>241.230886659899</v>
      </c>
      <c r="R4199" s="116">
        <v>1330</v>
      </c>
      <c r="S4199" s="116" t="s">
        <v>346</v>
      </c>
      <c r="T4199" s="116">
        <v>1330</v>
      </c>
      <c r="U4199" s="116" t="s">
        <v>268</v>
      </c>
      <c r="V4199" s="116" t="s">
        <v>268</v>
      </c>
      <c r="Z4199" s="116">
        <v>0</v>
      </c>
      <c r="AA4199" s="116">
        <v>1</v>
      </c>
      <c r="AB4199" s="116">
        <v>0.67293379615818005</v>
      </c>
      <c r="AC4199" s="116">
        <v>0.12524444049087999</v>
      </c>
      <c r="AD4199" s="116">
        <v>241.23088665989999</v>
      </c>
      <c r="AF4199" s="116">
        <v>-1</v>
      </c>
      <c r="AG4199" s="116">
        <v>-1</v>
      </c>
      <c r="AH4199" s="116">
        <v>-1</v>
      </c>
      <c r="AI4199" s="116">
        <v>-1</v>
      </c>
      <c r="AJ4199" s="116">
        <v>0</v>
      </c>
      <c r="AM4199" s="116" t="s">
        <v>319</v>
      </c>
      <c r="AN4199" s="116">
        <v>-1</v>
      </c>
      <c r="AQ4199" s="116">
        <v>783</v>
      </c>
      <c r="AR4199" s="116" t="s">
        <v>352</v>
      </c>
      <c r="AS4199" s="116" t="s">
        <v>256</v>
      </c>
      <c r="AT4199" s="116" t="s">
        <v>268</v>
      </c>
      <c r="AV4199" s="116">
        <v>72.029168834146404</v>
      </c>
      <c r="AW4199" s="116">
        <v>0.19564548800000001</v>
      </c>
    </row>
    <row r="4200" spans="1:49" x14ac:dyDescent="0.25">
      <c r="A4200" s="127">
        <v>180000</v>
      </c>
      <c r="B4200" s="127">
        <v>750000</v>
      </c>
      <c r="C4200" s="127">
        <v>750000</v>
      </c>
      <c r="D4200" s="116" t="s">
        <v>314</v>
      </c>
      <c r="E4200" s="116" t="s">
        <v>315</v>
      </c>
      <c r="F4200" s="116" t="s">
        <v>316</v>
      </c>
      <c r="G4200" s="116" t="s">
        <v>317</v>
      </c>
      <c r="H4200" s="116">
        <v>0.36</v>
      </c>
      <c r="I4200" s="116">
        <v>0.57999999999999996</v>
      </c>
      <c r="J4200" s="116" t="s">
        <v>268</v>
      </c>
      <c r="K4200" s="116">
        <v>0.16475768889427</v>
      </c>
      <c r="L4200" s="116">
        <v>3900.0759145971901</v>
      </c>
      <c r="M4200" s="116">
        <v>10.8795889566792</v>
      </c>
      <c r="N4200" s="116">
        <v>2.0248767998119699</v>
      </c>
      <c r="O4200" s="116">
        <v>1.7924959326221801</v>
      </c>
      <c r="P4200" s="116">
        <v>0.33361402183265998</v>
      </c>
      <c r="Q4200" s="116">
        <v>642.56749420127096</v>
      </c>
      <c r="R4200" s="116">
        <v>1330</v>
      </c>
      <c r="S4200" s="116" t="s">
        <v>346</v>
      </c>
      <c r="T4200" s="116">
        <v>1330</v>
      </c>
      <c r="U4200" s="116" t="s">
        <v>268</v>
      </c>
      <c r="V4200" s="116" t="s">
        <v>268</v>
      </c>
      <c r="Z4200" s="116">
        <v>0</v>
      </c>
      <c r="AA4200" s="116">
        <v>1</v>
      </c>
      <c r="AB4200" s="116">
        <v>1.7924959326221801</v>
      </c>
      <c r="AC4200" s="116">
        <v>0.33361402183265998</v>
      </c>
      <c r="AD4200" s="116">
        <v>642.56749420127096</v>
      </c>
      <c r="AF4200" s="116">
        <v>-1</v>
      </c>
      <c r="AG4200" s="116">
        <v>-1</v>
      </c>
      <c r="AH4200" s="116">
        <v>-1</v>
      </c>
      <c r="AI4200" s="116">
        <v>-1</v>
      </c>
      <c r="AJ4200" s="116">
        <v>0</v>
      </c>
      <c r="AM4200" s="116" t="s">
        <v>319</v>
      </c>
      <c r="AN4200" s="116">
        <v>-1</v>
      </c>
      <c r="AQ4200" s="116">
        <v>783</v>
      </c>
      <c r="AR4200" s="116" t="s">
        <v>352</v>
      </c>
      <c r="AS4200" s="116" t="s">
        <v>256</v>
      </c>
      <c r="AT4200" s="116" t="s">
        <v>268</v>
      </c>
      <c r="AV4200" s="116">
        <v>103.304277279289</v>
      </c>
      <c r="AW4200" s="116">
        <v>0.52114152000000002</v>
      </c>
    </row>
    <row r="4201" spans="1:49" x14ac:dyDescent="0.25">
      <c r="A4201" s="127">
        <v>180000</v>
      </c>
      <c r="B4201" s="127">
        <v>750000</v>
      </c>
      <c r="C4201" s="127">
        <v>750000</v>
      </c>
      <c r="D4201" s="116" t="s">
        <v>314</v>
      </c>
      <c r="E4201" s="116" t="s">
        <v>315</v>
      </c>
      <c r="F4201" s="116" t="s">
        <v>316</v>
      </c>
      <c r="G4201" s="116" t="s">
        <v>317</v>
      </c>
      <c r="H4201" s="116">
        <v>0.36</v>
      </c>
      <c r="I4201" s="116">
        <v>0.57999999999999996</v>
      </c>
      <c r="J4201" s="116" t="s">
        <v>268</v>
      </c>
      <c r="K4201" s="116">
        <v>2.1983233369979999E-2</v>
      </c>
      <c r="L4201" s="116">
        <v>3900.0759145971901</v>
      </c>
      <c r="M4201" s="116">
        <v>10.8795889566792</v>
      </c>
      <c r="N4201" s="116">
        <v>2.0248767998119699</v>
      </c>
      <c r="O4201" s="116">
        <v>0.23916854300422</v>
      </c>
      <c r="P4201" s="116">
        <v>4.4513339235740003E-2</v>
      </c>
      <c r="Q4201" s="116">
        <v>85.736278991259496</v>
      </c>
      <c r="R4201" s="116">
        <v>1310</v>
      </c>
      <c r="S4201" s="116" t="s">
        <v>318</v>
      </c>
      <c r="T4201" s="116">
        <v>1310</v>
      </c>
      <c r="U4201" s="116" t="s">
        <v>268</v>
      </c>
      <c r="V4201" s="116" t="s">
        <v>268</v>
      </c>
      <c r="Z4201" s="116">
        <v>0</v>
      </c>
      <c r="AA4201" s="116">
        <v>1</v>
      </c>
      <c r="AB4201" s="116">
        <v>0.23916854300422</v>
      </c>
      <c r="AC4201" s="116">
        <v>4.4513339235740003E-2</v>
      </c>
      <c r="AD4201" s="116">
        <v>85.736278991259098</v>
      </c>
      <c r="AF4201" s="116">
        <v>-1</v>
      </c>
      <c r="AG4201" s="116">
        <v>-1</v>
      </c>
      <c r="AH4201" s="116">
        <v>-1</v>
      </c>
      <c r="AI4201" s="116">
        <v>-1</v>
      </c>
      <c r="AJ4201" s="116">
        <v>0</v>
      </c>
      <c r="AM4201" s="116" t="s">
        <v>319</v>
      </c>
      <c r="AN4201" s="116">
        <v>-1</v>
      </c>
      <c r="AQ4201" s="116">
        <v>783</v>
      </c>
      <c r="AR4201" s="116" t="s">
        <v>352</v>
      </c>
      <c r="AS4201" s="116" t="s">
        <v>256</v>
      </c>
      <c r="AT4201" s="116" t="s">
        <v>268</v>
      </c>
      <c r="AV4201" s="116">
        <v>41.674829114509102</v>
      </c>
      <c r="AW4201" s="116">
        <v>6.9534694999999994E-2</v>
      </c>
    </row>
    <row r="4202" spans="1:49" x14ac:dyDescent="0.25">
      <c r="A4202" s="127">
        <v>180000</v>
      </c>
      <c r="B4202" s="127">
        <v>750000</v>
      </c>
      <c r="C4202" s="127">
        <v>750000</v>
      </c>
      <c r="D4202" s="116" t="s">
        <v>314</v>
      </c>
      <c r="E4202" s="116" t="s">
        <v>315</v>
      </c>
      <c r="F4202" s="116" t="s">
        <v>316</v>
      </c>
      <c r="G4202" s="116" t="s">
        <v>317</v>
      </c>
      <c r="H4202" s="116">
        <v>0.36</v>
      </c>
      <c r="I4202" s="116">
        <v>0.57999999999999996</v>
      </c>
      <c r="J4202" s="116" t="s">
        <v>268</v>
      </c>
      <c r="K4202" s="116">
        <v>9.6455325354099994E-2</v>
      </c>
      <c r="L4202" s="116">
        <v>3900.0759145971901</v>
      </c>
      <c r="M4202" s="116">
        <v>10.8795889566792</v>
      </c>
      <c r="N4202" s="116">
        <v>2.0248767998119699</v>
      </c>
      <c r="O4202" s="116">
        <v>1.04939429253547</v>
      </c>
      <c r="P4202" s="116">
        <v>0.19531015052785</v>
      </c>
      <c r="Q4202" s="116">
        <v>376.18309124819598</v>
      </c>
      <c r="R4202" s="116">
        <v>1330</v>
      </c>
      <c r="S4202" s="116" t="s">
        <v>346</v>
      </c>
      <c r="T4202" s="116">
        <v>1330</v>
      </c>
      <c r="U4202" s="116" t="s">
        <v>268</v>
      </c>
      <c r="V4202" s="116" t="s">
        <v>268</v>
      </c>
      <c r="Z4202" s="116">
        <v>0</v>
      </c>
      <c r="AA4202" s="116">
        <v>1</v>
      </c>
      <c r="AB4202" s="116">
        <v>1.04939429253547</v>
      </c>
      <c r="AC4202" s="116">
        <v>0.19531015052785</v>
      </c>
      <c r="AD4202" s="116">
        <v>376.18309124819598</v>
      </c>
      <c r="AF4202" s="116">
        <v>-1</v>
      </c>
      <c r="AG4202" s="116">
        <v>-1</v>
      </c>
      <c r="AH4202" s="116">
        <v>-1</v>
      </c>
      <c r="AI4202" s="116">
        <v>-1</v>
      </c>
      <c r="AJ4202" s="116">
        <v>0</v>
      </c>
      <c r="AM4202" s="116" t="s">
        <v>319</v>
      </c>
      <c r="AN4202" s="116">
        <v>-1</v>
      </c>
      <c r="AQ4202" s="116">
        <v>783</v>
      </c>
      <c r="AR4202" s="116" t="s">
        <v>352</v>
      </c>
      <c r="AS4202" s="116" t="s">
        <v>256</v>
      </c>
      <c r="AT4202" s="116" t="s">
        <v>268</v>
      </c>
      <c r="AV4202" s="116">
        <v>81.826635291003598</v>
      </c>
      <c r="AW4202" s="116">
        <v>0.3050957755</v>
      </c>
    </row>
    <row r="4203" spans="1:49" x14ac:dyDescent="0.25">
      <c r="A4203" s="127">
        <v>180000</v>
      </c>
      <c r="B4203" s="127">
        <v>750000</v>
      </c>
      <c r="C4203" s="127">
        <v>750000</v>
      </c>
      <c r="D4203" s="116" t="s">
        <v>314</v>
      </c>
      <c r="E4203" s="116" t="s">
        <v>315</v>
      </c>
      <c r="F4203" s="116" t="s">
        <v>316</v>
      </c>
      <c r="G4203" s="116" t="s">
        <v>317</v>
      </c>
      <c r="H4203" s="116">
        <v>0.36</v>
      </c>
      <c r="I4203" s="116">
        <v>0.57999999999999996</v>
      </c>
      <c r="J4203" s="116" t="s">
        <v>268</v>
      </c>
      <c r="K4203" s="116">
        <v>3.4403107317100001E-2</v>
      </c>
      <c r="L4203" s="116">
        <v>3900.0759145971901</v>
      </c>
      <c r="M4203" s="116">
        <v>10.8795889566792</v>
      </c>
      <c r="N4203" s="116">
        <v>2.0248767998119699</v>
      </c>
      <c r="O4203" s="116">
        <v>0.37429166644261003</v>
      </c>
      <c r="P4203" s="116">
        <v>6.9662053847839994E-2</v>
      </c>
      <c r="Q4203" s="116">
        <v>134.174730234739</v>
      </c>
      <c r="R4203" s="116">
        <v>1740</v>
      </c>
      <c r="S4203" s="116" t="s">
        <v>357</v>
      </c>
      <c r="T4203" s="116">
        <v>1740</v>
      </c>
      <c r="U4203" s="116" t="s">
        <v>268</v>
      </c>
      <c r="V4203" s="116" t="s">
        <v>268</v>
      </c>
      <c r="Z4203" s="116">
        <v>0</v>
      </c>
      <c r="AA4203" s="116">
        <v>1</v>
      </c>
      <c r="AB4203" s="116">
        <v>0.37429166644261003</v>
      </c>
      <c r="AC4203" s="116">
        <v>6.9662053847839994E-2</v>
      </c>
      <c r="AD4203" s="116">
        <v>134.17473023474099</v>
      </c>
      <c r="AF4203" s="116">
        <v>-1</v>
      </c>
      <c r="AG4203" s="116">
        <v>-1</v>
      </c>
      <c r="AH4203" s="116">
        <v>-1</v>
      </c>
      <c r="AI4203" s="116">
        <v>-1</v>
      </c>
      <c r="AJ4203" s="116">
        <v>0</v>
      </c>
      <c r="AM4203" s="116" t="s">
        <v>319</v>
      </c>
      <c r="AN4203" s="116">
        <v>-1</v>
      </c>
      <c r="AQ4203" s="116">
        <v>783</v>
      </c>
      <c r="AR4203" s="116" t="s">
        <v>352</v>
      </c>
      <c r="AS4203" s="116" t="s">
        <v>256</v>
      </c>
      <c r="AT4203" s="116" t="s">
        <v>268</v>
      </c>
      <c r="AV4203" s="116">
        <v>61.3164050083018</v>
      </c>
      <c r="AW4203" s="116">
        <v>0.1088197326</v>
      </c>
    </row>
    <row r="4204" spans="1:49" x14ac:dyDescent="0.25">
      <c r="A4204" s="127">
        <v>180000</v>
      </c>
      <c r="B4204" s="127">
        <v>750000</v>
      </c>
      <c r="C4204" s="127">
        <v>750000</v>
      </c>
      <c r="D4204" s="116" t="s">
        <v>314</v>
      </c>
      <c r="E4204" s="116" t="s">
        <v>315</v>
      </c>
      <c r="F4204" s="116" t="s">
        <v>316</v>
      </c>
      <c r="G4204" s="116" t="s">
        <v>317</v>
      </c>
      <c r="H4204" s="116">
        <v>0.36</v>
      </c>
      <c r="I4204" s="116">
        <v>0.57999999999999996</v>
      </c>
      <c r="J4204" s="116" t="s">
        <v>268</v>
      </c>
      <c r="K4204" s="116">
        <v>1.278258407805E-2</v>
      </c>
      <c r="L4204" s="116">
        <v>3900.0759145971901</v>
      </c>
      <c r="M4204" s="116">
        <v>10.8795889566792</v>
      </c>
      <c r="N4204" s="116">
        <v>2.0248767998119699</v>
      </c>
      <c r="O4204" s="116">
        <v>0.13906926057345001</v>
      </c>
      <c r="P4204" s="116">
        <v>2.58831579413E-2</v>
      </c>
      <c r="Q4204" s="116">
        <v>49.8530482891437</v>
      </c>
      <c r="R4204" s="116">
        <v>1310</v>
      </c>
      <c r="S4204" s="116" t="s">
        <v>318</v>
      </c>
      <c r="T4204" s="116">
        <v>1310</v>
      </c>
      <c r="U4204" s="116" t="s">
        <v>268</v>
      </c>
      <c r="V4204" s="116" t="s">
        <v>268</v>
      </c>
      <c r="Z4204" s="116">
        <v>0</v>
      </c>
      <c r="AA4204" s="116">
        <v>1</v>
      </c>
      <c r="AB4204" s="116">
        <v>0.13906926057345001</v>
      </c>
      <c r="AC4204" s="116">
        <v>2.58831579413E-2</v>
      </c>
      <c r="AD4204" s="116">
        <v>49.853048289143302</v>
      </c>
      <c r="AF4204" s="116">
        <v>-1</v>
      </c>
      <c r="AG4204" s="116">
        <v>-1</v>
      </c>
      <c r="AH4204" s="116">
        <v>-1</v>
      </c>
      <c r="AI4204" s="116">
        <v>-1</v>
      </c>
      <c r="AJ4204" s="116">
        <v>0</v>
      </c>
      <c r="AM4204" s="116" t="s">
        <v>319</v>
      </c>
      <c r="AN4204" s="116">
        <v>-1</v>
      </c>
      <c r="AQ4204" s="116">
        <v>783</v>
      </c>
      <c r="AR4204" s="116" t="s">
        <v>352</v>
      </c>
      <c r="AS4204" s="116" t="s">
        <v>256</v>
      </c>
      <c r="AT4204" s="116" t="s">
        <v>268</v>
      </c>
      <c r="AV4204" s="116">
        <v>30.3943995151187</v>
      </c>
      <c r="AW4204" s="116">
        <v>4.0432318199999998E-2</v>
      </c>
    </row>
    <row r="4205" spans="1:49" x14ac:dyDescent="0.25">
      <c r="A4205" s="127">
        <v>180000</v>
      </c>
      <c r="B4205" s="127">
        <v>750000</v>
      </c>
      <c r="C4205" s="127">
        <v>750000</v>
      </c>
      <c r="D4205" s="116" t="s">
        <v>314</v>
      </c>
      <c r="E4205" s="116" t="s">
        <v>315</v>
      </c>
      <c r="F4205" s="116" t="s">
        <v>316</v>
      </c>
      <c r="G4205" s="116" t="s">
        <v>317</v>
      </c>
      <c r="H4205" s="116">
        <v>0.36</v>
      </c>
      <c r="I4205" s="116">
        <v>0.57999999999999996</v>
      </c>
      <c r="J4205" s="116" t="s">
        <v>268</v>
      </c>
      <c r="K4205" s="116">
        <v>0.35343005110977999</v>
      </c>
      <c r="L4205" s="116">
        <v>3955.4024408973901</v>
      </c>
      <c r="M4205" s="116">
        <v>12.426684295056599</v>
      </c>
      <c r="N4205" s="116">
        <v>2.5161107605212401</v>
      </c>
      <c r="O4205" s="116">
        <v>4.3919636655270402</v>
      </c>
      <c r="P4205" s="116">
        <v>0.8892691546889</v>
      </c>
      <c r="Q4205" s="116">
        <v>1397.9580868461301</v>
      </c>
      <c r="R4205" s="116">
        <v>1330</v>
      </c>
      <c r="S4205" s="116" t="s">
        <v>346</v>
      </c>
      <c r="T4205" s="116">
        <v>1330</v>
      </c>
      <c r="U4205" s="116" t="s">
        <v>268</v>
      </c>
      <c r="V4205" s="116" t="s">
        <v>268</v>
      </c>
      <c r="Z4205" s="116">
        <v>0</v>
      </c>
      <c r="AA4205" s="116">
        <v>1</v>
      </c>
      <c r="AB4205" s="116">
        <v>4.3919636655270402</v>
      </c>
      <c r="AC4205" s="116">
        <v>0.8892691546889</v>
      </c>
      <c r="AD4205" s="116">
        <v>1397.9580868461301</v>
      </c>
      <c r="AF4205" s="116">
        <v>-1</v>
      </c>
      <c r="AG4205" s="116">
        <v>-1</v>
      </c>
      <c r="AH4205" s="116">
        <v>-1</v>
      </c>
      <c r="AI4205" s="116">
        <v>-1</v>
      </c>
      <c r="AJ4205" s="116">
        <v>0</v>
      </c>
      <c r="AM4205" s="116" t="s">
        <v>319</v>
      </c>
      <c r="AN4205" s="116">
        <v>-1</v>
      </c>
      <c r="AQ4205" s="116">
        <v>783</v>
      </c>
      <c r="AR4205" s="116" t="s">
        <v>352</v>
      </c>
      <c r="AS4205" s="116" t="s">
        <v>256</v>
      </c>
      <c r="AT4205" s="116" t="s">
        <v>268</v>
      </c>
      <c r="AV4205" s="116">
        <v>180.843462854693</v>
      </c>
      <c r="AW4205" s="116">
        <v>1.1337859585000001</v>
      </c>
    </row>
    <row r="4206" spans="1:49" x14ac:dyDescent="0.25">
      <c r="A4206" s="127">
        <v>180000</v>
      </c>
      <c r="B4206" s="127">
        <v>750000</v>
      </c>
      <c r="C4206" s="127">
        <v>750000</v>
      </c>
      <c r="D4206" s="116" t="s">
        <v>314</v>
      </c>
      <c r="E4206" s="116" t="s">
        <v>315</v>
      </c>
      <c r="F4206" s="116" t="s">
        <v>316</v>
      </c>
      <c r="G4206" s="116" t="s">
        <v>317</v>
      </c>
      <c r="H4206" s="116">
        <v>0.36</v>
      </c>
      <c r="I4206" s="116">
        <v>0.57999999999999996</v>
      </c>
      <c r="J4206" s="116" t="s">
        <v>268</v>
      </c>
      <c r="K4206" s="116">
        <v>7.5304416296310003E-2</v>
      </c>
      <c r="L4206" s="116">
        <v>3955.4024408973901</v>
      </c>
      <c r="M4206" s="116">
        <v>12.426684295056599</v>
      </c>
      <c r="N4206" s="116">
        <v>2.5161107605212401</v>
      </c>
      <c r="O4206" s="116">
        <v>0.93578420733781997</v>
      </c>
      <c r="P4206" s="116">
        <v>0.18947425215793001</v>
      </c>
      <c r="Q4206" s="116">
        <v>297.85927202879702</v>
      </c>
      <c r="R4206" s="116">
        <v>1330</v>
      </c>
      <c r="S4206" s="116" t="s">
        <v>346</v>
      </c>
      <c r="T4206" s="116">
        <v>1330</v>
      </c>
      <c r="U4206" s="116" t="s">
        <v>268</v>
      </c>
      <c r="V4206" s="116" t="s">
        <v>268</v>
      </c>
      <c r="Z4206" s="116">
        <v>0</v>
      </c>
      <c r="AA4206" s="116">
        <v>1</v>
      </c>
      <c r="AB4206" s="116">
        <v>0.93578420733781997</v>
      </c>
      <c r="AC4206" s="116">
        <v>0.18947425215793001</v>
      </c>
      <c r="AD4206" s="116">
        <v>297.859272028796</v>
      </c>
      <c r="AF4206" s="116">
        <v>-1</v>
      </c>
      <c r="AG4206" s="116">
        <v>-1</v>
      </c>
      <c r="AH4206" s="116">
        <v>-1</v>
      </c>
      <c r="AI4206" s="116">
        <v>-1</v>
      </c>
      <c r="AJ4206" s="116">
        <v>0</v>
      </c>
      <c r="AM4206" s="116" t="s">
        <v>319</v>
      </c>
      <c r="AN4206" s="116">
        <v>-1</v>
      </c>
      <c r="AQ4206" s="116">
        <v>783</v>
      </c>
      <c r="AR4206" s="116" t="s">
        <v>352</v>
      </c>
      <c r="AS4206" s="116" t="s">
        <v>256</v>
      </c>
      <c r="AT4206" s="116" t="s">
        <v>268</v>
      </c>
      <c r="AV4206" s="116">
        <v>81.744375646894397</v>
      </c>
      <c r="AW4206" s="116">
        <v>0.24157280780000001</v>
      </c>
    </row>
    <row r="4207" spans="1:49" x14ac:dyDescent="0.25">
      <c r="A4207" s="127">
        <v>180000</v>
      </c>
      <c r="B4207" s="127">
        <v>750000</v>
      </c>
      <c r="C4207" s="127">
        <v>750000</v>
      </c>
      <c r="D4207" s="116" t="s">
        <v>314</v>
      </c>
      <c r="E4207" s="116" t="s">
        <v>315</v>
      </c>
      <c r="F4207" s="116" t="s">
        <v>316</v>
      </c>
      <c r="G4207" s="116" t="s">
        <v>317</v>
      </c>
      <c r="H4207" s="116">
        <v>0.36</v>
      </c>
      <c r="I4207" s="116">
        <v>0.57999999999999996</v>
      </c>
      <c r="J4207" s="116" t="s">
        <v>268</v>
      </c>
      <c r="K4207" s="116">
        <v>5.5807387981439999E-2</v>
      </c>
      <c r="L4207" s="116">
        <v>3955.4024408973901</v>
      </c>
      <c r="M4207" s="116">
        <v>12.426684295056599</v>
      </c>
      <c r="N4207" s="116">
        <v>2.5161107605212401</v>
      </c>
      <c r="O4207" s="116">
        <v>0.69350079177714996</v>
      </c>
      <c r="P4207" s="116">
        <v>0.14041756941669001</v>
      </c>
      <c r="Q4207" s="116">
        <v>220.740678641915</v>
      </c>
      <c r="R4207" s="116">
        <v>1330</v>
      </c>
      <c r="S4207" s="116" t="s">
        <v>346</v>
      </c>
      <c r="T4207" s="116">
        <v>1330</v>
      </c>
      <c r="U4207" s="116" t="s">
        <v>268</v>
      </c>
      <c r="V4207" s="116" t="s">
        <v>268</v>
      </c>
      <c r="Z4207" s="116">
        <v>0</v>
      </c>
      <c r="AA4207" s="116">
        <v>1</v>
      </c>
      <c r="AB4207" s="116">
        <v>0.69350079177714996</v>
      </c>
      <c r="AC4207" s="116">
        <v>0.14041756941669001</v>
      </c>
      <c r="AD4207" s="116">
        <v>220.74067864191301</v>
      </c>
      <c r="AF4207" s="116">
        <v>-1</v>
      </c>
      <c r="AG4207" s="116">
        <v>-1</v>
      </c>
      <c r="AH4207" s="116">
        <v>-1</v>
      </c>
      <c r="AI4207" s="116">
        <v>-1</v>
      </c>
      <c r="AJ4207" s="116">
        <v>0</v>
      </c>
      <c r="AM4207" s="116" t="s">
        <v>319</v>
      </c>
      <c r="AN4207" s="116">
        <v>-1</v>
      </c>
      <c r="AQ4207" s="116">
        <v>783</v>
      </c>
      <c r="AR4207" s="116" t="s">
        <v>352</v>
      </c>
      <c r="AS4207" s="116" t="s">
        <v>256</v>
      </c>
      <c r="AT4207" s="116" t="s">
        <v>268</v>
      </c>
      <c r="AV4207" s="116">
        <v>66.9265516373613</v>
      </c>
      <c r="AW4207" s="116">
        <v>0.1790273144</v>
      </c>
    </row>
    <row r="4208" spans="1:49" x14ac:dyDescent="0.25">
      <c r="A4208" s="127">
        <v>180000</v>
      </c>
      <c r="B4208" s="127">
        <v>750000</v>
      </c>
      <c r="C4208" s="127">
        <v>750000</v>
      </c>
      <c r="D4208" s="116" t="s">
        <v>314</v>
      </c>
      <c r="E4208" s="116" t="s">
        <v>315</v>
      </c>
      <c r="F4208" s="116" t="s">
        <v>316</v>
      </c>
      <c r="G4208" s="116" t="s">
        <v>317</v>
      </c>
      <c r="H4208" s="116">
        <v>0.36</v>
      </c>
      <c r="I4208" s="116">
        <v>0.57999999999999996</v>
      </c>
      <c r="J4208" s="116" t="s">
        <v>268</v>
      </c>
      <c r="K4208" s="116">
        <v>2.235817651521E-2</v>
      </c>
      <c r="L4208" s="116">
        <v>3955.4024408973901</v>
      </c>
      <c r="M4208" s="116">
        <v>12.426684295056599</v>
      </c>
      <c r="N4208" s="116">
        <v>2.5161107605212401</v>
      </c>
      <c r="O4208" s="116">
        <v>0.27783800096765998</v>
      </c>
      <c r="P4208" s="116">
        <v>5.6255648515549997E-2</v>
      </c>
      <c r="Q4208" s="116">
        <v>88.435585962276306</v>
      </c>
      <c r="R4208" s="116">
        <v>1330</v>
      </c>
      <c r="S4208" s="116" t="s">
        <v>346</v>
      </c>
      <c r="T4208" s="116">
        <v>1330</v>
      </c>
      <c r="U4208" s="116" t="s">
        <v>268</v>
      </c>
      <c r="V4208" s="116" t="s">
        <v>268</v>
      </c>
      <c r="Z4208" s="116">
        <v>0</v>
      </c>
      <c r="AA4208" s="116">
        <v>1</v>
      </c>
      <c r="AB4208" s="116">
        <v>0.27783800096765998</v>
      </c>
      <c r="AC4208" s="116">
        <v>5.6255648515549997E-2</v>
      </c>
      <c r="AD4208" s="116">
        <v>88.435585962275894</v>
      </c>
      <c r="AF4208" s="116">
        <v>-1</v>
      </c>
      <c r="AG4208" s="116">
        <v>-1</v>
      </c>
      <c r="AH4208" s="116">
        <v>-1</v>
      </c>
      <c r="AI4208" s="116">
        <v>-1</v>
      </c>
      <c r="AJ4208" s="116">
        <v>0</v>
      </c>
      <c r="AM4208" s="116" t="s">
        <v>319</v>
      </c>
      <c r="AN4208" s="116">
        <v>-1</v>
      </c>
      <c r="AQ4208" s="116">
        <v>783</v>
      </c>
      <c r="AR4208" s="116" t="s">
        <v>352</v>
      </c>
      <c r="AS4208" s="116" t="s">
        <v>256</v>
      </c>
      <c r="AT4208" s="116" t="s">
        <v>268</v>
      </c>
      <c r="AV4208" s="116">
        <v>38.050894897440401</v>
      </c>
      <c r="AW4208" s="116">
        <v>7.1723914E-2</v>
      </c>
    </row>
    <row r="4209" spans="1:49" x14ac:dyDescent="0.25">
      <c r="A4209" s="127">
        <v>180000</v>
      </c>
      <c r="B4209" s="127">
        <v>750000</v>
      </c>
      <c r="C4209" s="127">
        <v>750000</v>
      </c>
      <c r="D4209" s="116" t="s">
        <v>314</v>
      </c>
      <c r="E4209" s="116" t="s">
        <v>315</v>
      </c>
      <c r="F4209" s="116" t="s">
        <v>316</v>
      </c>
      <c r="G4209" s="116" t="s">
        <v>317</v>
      </c>
      <c r="H4209" s="116">
        <v>0.36</v>
      </c>
      <c r="I4209" s="116">
        <v>0.57999999999999996</v>
      </c>
      <c r="J4209" s="116" t="s">
        <v>268</v>
      </c>
      <c r="K4209" s="116">
        <v>2.3563272397600001E-2</v>
      </c>
      <c r="L4209" s="116">
        <v>3955.4024408973901</v>
      </c>
      <c r="M4209" s="116">
        <v>12.426684295056599</v>
      </c>
      <c r="N4209" s="116">
        <v>2.5161107605212401</v>
      </c>
      <c r="O4209" s="116">
        <v>0.29281334704348999</v>
      </c>
      <c r="P4209" s="116">
        <v>5.9287803232709997E-2</v>
      </c>
      <c r="Q4209" s="116">
        <v>93.202225157028806</v>
      </c>
      <c r="R4209" s="116">
        <v>1330</v>
      </c>
      <c r="S4209" s="116" t="s">
        <v>346</v>
      </c>
      <c r="T4209" s="116">
        <v>1330</v>
      </c>
      <c r="U4209" s="116" t="s">
        <v>268</v>
      </c>
      <c r="V4209" s="116" t="s">
        <v>268</v>
      </c>
      <c r="Z4209" s="116">
        <v>0</v>
      </c>
      <c r="AA4209" s="116">
        <v>1</v>
      </c>
      <c r="AB4209" s="116">
        <v>0.29281334704348999</v>
      </c>
      <c r="AC4209" s="116">
        <v>5.9287803232709997E-2</v>
      </c>
      <c r="AD4209" s="116">
        <v>93.202225157029204</v>
      </c>
      <c r="AF4209" s="116">
        <v>-1</v>
      </c>
      <c r="AG4209" s="116">
        <v>-1</v>
      </c>
      <c r="AH4209" s="116">
        <v>-1</v>
      </c>
      <c r="AI4209" s="116">
        <v>-1</v>
      </c>
      <c r="AJ4209" s="116">
        <v>0</v>
      </c>
      <c r="AM4209" s="116" t="s">
        <v>319</v>
      </c>
      <c r="AN4209" s="116">
        <v>-1</v>
      </c>
      <c r="AQ4209" s="116">
        <v>783</v>
      </c>
      <c r="AR4209" s="116" t="s">
        <v>352</v>
      </c>
      <c r="AS4209" s="116" t="s">
        <v>256</v>
      </c>
      <c r="AT4209" s="116" t="s">
        <v>268</v>
      </c>
      <c r="AV4209" s="116">
        <v>39.088668599997902</v>
      </c>
      <c r="AW4209" s="116">
        <v>7.5589801400000003E-2</v>
      </c>
    </row>
    <row r="4210" spans="1:49" x14ac:dyDescent="0.25">
      <c r="A4210" s="127">
        <v>180000</v>
      </c>
      <c r="B4210" s="127">
        <v>750000</v>
      </c>
      <c r="C4210" s="127">
        <v>750000</v>
      </c>
      <c r="D4210" s="116" t="s">
        <v>314</v>
      </c>
      <c r="E4210" s="116" t="s">
        <v>315</v>
      </c>
      <c r="F4210" s="116" t="s">
        <v>316</v>
      </c>
      <c r="G4210" s="116" t="s">
        <v>317</v>
      </c>
      <c r="H4210" s="116">
        <v>0.36</v>
      </c>
      <c r="I4210" s="116">
        <v>0.57999999999999996</v>
      </c>
      <c r="J4210" s="116" t="s">
        <v>268</v>
      </c>
      <c r="K4210" s="116">
        <v>8.7300149413570005E-2</v>
      </c>
      <c r="L4210" s="116">
        <v>3955.4024408973901</v>
      </c>
      <c r="M4210" s="116">
        <v>12.426684295056599</v>
      </c>
      <c r="N4210" s="116">
        <v>2.5161107605212401</v>
      </c>
      <c r="O4210" s="116">
        <v>1.08485139567378</v>
      </c>
      <c r="P4210" s="116">
        <v>0.21965684533461</v>
      </c>
      <c r="Q4210" s="116">
        <v>345.30722408116497</v>
      </c>
      <c r="R4210" s="116">
        <v>1330</v>
      </c>
      <c r="S4210" s="116" t="s">
        <v>346</v>
      </c>
      <c r="T4210" s="116">
        <v>1330</v>
      </c>
      <c r="U4210" s="116" t="s">
        <v>268</v>
      </c>
      <c r="V4210" s="116" t="s">
        <v>268</v>
      </c>
      <c r="Z4210" s="116">
        <v>0</v>
      </c>
      <c r="AA4210" s="116">
        <v>1</v>
      </c>
      <c r="AB4210" s="116">
        <v>1.08485139567378</v>
      </c>
      <c r="AC4210" s="116">
        <v>0.21965684533461</v>
      </c>
      <c r="AD4210" s="116">
        <v>345.30722408116702</v>
      </c>
      <c r="AF4210" s="116">
        <v>-1</v>
      </c>
      <c r="AG4210" s="116">
        <v>-1</v>
      </c>
      <c r="AH4210" s="116">
        <v>-1</v>
      </c>
      <c r="AI4210" s="116">
        <v>-1</v>
      </c>
      <c r="AJ4210" s="116">
        <v>0</v>
      </c>
      <c r="AM4210" s="116" t="s">
        <v>319</v>
      </c>
      <c r="AN4210" s="116">
        <v>-1</v>
      </c>
      <c r="AQ4210" s="116">
        <v>783</v>
      </c>
      <c r="AR4210" s="116" t="s">
        <v>352</v>
      </c>
      <c r="AS4210" s="116" t="s">
        <v>256</v>
      </c>
      <c r="AT4210" s="116" t="s">
        <v>268</v>
      </c>
      <c r="AV4210" s="116">
        <v>77.061108605372993</v>
      </c>
      <c r="AW4210" s="116">
        <v>0.28005452069999998</v>
      </c>
    </row>
    <row r="4211" spans="1:49" x14ac:dyDescent="0.25">
      <c r="A4211" s="127">
        <v>180000</v>
      </c>
      <c r="B4211" s="127">
        <v>750000</v>
      </c>
      <c r="C4211" s="127">
        <v>750000</v>
      </c>
      <c r="D4211" s="116" t="s">
        <v>314</v>
      </c>
      <c r="E4211" s="116" t="s">
        <v>315</v>
      </c>
      <c r="F4211" s="116" t="s">
        <v>316</v>
      </c>
      <c r="G4211" s="116" t="s">
        <v>317</v>
      </c>
      <c r="H4211" s="116">
        <v>0.36</v>
      </c>
      <c r="I4211" s="116">
        <v>0.57999999999999996</v>
      </c>
      <c r="J4211" s="116" t="s">
        <v>268</v>
      </c>
      <c r="K4211" s="116">
        <v>0.31199108857734997</v>
      </c>
      <c r="L4211" s="116">
        <v>3888.5276800516899</v>
      </c>
      <c r="M4211" s="116">
        <v>11.3836243927087</v>
      </c>
      <c r="N4211" s="116">
        <v>2.0265557172894102</v>
      </c>
      <c r="O4211" s="116">
        <v>3.55158936623693</v>
      </c>
      <c r="P4211" s="116">
        <v>0.63226732429978005</v>
      </c>
      <c r="Q4211" s="116">
        <v>1213.1859838625001</v>
      </c>
      <c r="R4211" s="116">
        <v>1210</v>
      </c>
      <c r="S4211" s="116" t="s">
        <v>318</v>
      </c>
      <c r="T4211" s="116">
        <v>1210</v>
      </c>
      <c r="U4211" s="116" t="s">
        <v>268</v>
      </c>
      <c r="V4211" s="116" t="s">
        <v>268</v>
      </c>
      <c r="Z4211" s="116">
        <v>0</v>
      </c>
      <c r="AA4211" s="116">
        <v>1</v>
      </c>
      <c r="AB4211" s="116">
        <v>3.55158936623693</v>
      </c>
      <c r="AC4211" s="116">
        <v>0.63226732429978005</v>
      </c>
      <c r="AD4211" s="116">
        <v>1213.1859838625001</v>
      </c>
      <c r="AF4211" s="116">
        <v>-1</v>
      </c>
      <c r="AG4211" s="116">
        <v>-1</v>
      </c>
      <c r="AH4211" s="116">
        <v>-1</v>
      </c>
      <c r="AI4211" s="116">
        <v>-1</v>
      </c>
      <c r="AJ4211" s="116">
        <v>0</v>
      </c>
      <c r="AM4211" s="116" t="s">
        <v>319</v>
      </c>
      <c r="AN4211" s="116">
        <v>-1</v>
      </c>
      <c r="AQ4211" s="116">
        <v>783</v>
      </c>
      <c r="AR4211" s="116" t="s">
        <v>352</v>
      </c>
      <c r="AS4211" s="116" t="s">
        <v>256</v>
      </c>
      <c r="AT4211" s="116" t="s">
        <v>268</v>
      </c>
      <c r="AV4211" s="116">
        <v>150.516648417559</v>
      </c>
      <c r="AW4211" s="116">
        <v>0.98393023830000004</v>
      </c>
    </row>
    <row r="4212" spans="1:49" x14ac:dyDescent="0.25">
      <c r="A4212" s="127">
        <v>180000</v>
      </c>
      <c r="B4212" s="127">
        <v>750000</v>
      </c>
      <c r="C4212" s="127">
        <v>750000</v>
      </c>
      <c r="D4212" s="116" t="s">
        <v>314</v>
      </c>
      <c r="E4212" s="116" t="s">
        <v>315</v>
      </c>
      <c r="F4212" s="116" t="s">
        <v>316</v>
      </c>
      <c r="G4212" s="116" t="s">
        <v>317</v>
      </c>
      <c r="H4212" s="116">
        <v>0.36</v>
      </c>
      <c r="I4212" s="116">
        <v>0.57999999999999996</v>
      </c>
      <c r="J4212" s="116" t="s">
        <v>268</v>
      </c>
      <c r="K4212" s="116">
        <v>1.5951513267000001E-4</v>
      </c>
      <c r="L4212" s="116">
        <v>3888.5276800516899</v>
      </c>
      <c r="M4212" s="116">
        <v>11.3836243927087</v>
      </c>
      <c r="N4212" s="116">
        <v>2.0265557172894102</v>
      </c>
      <c r="O4212" s="116">
        <v>1.81586035531E-3</v>
      </c>
      <c r="P4212" s="116">
        <v>3.2326630410999999E-4</v>
      </c>
      <c r="Q4212" s="116">
        <v>0.62027900878996001</v>
      </c>
      <c r="R4212" s="116">
        <v>1310</v>
      </c>
      <c r="S4212" s="116" t="s">
        <v>318</v>
      </c>
      <c r="T4212" s="116">
        <v>1310</v>
      </c>
      <c r="U4212" s="116" t="s">
        <v>268</v>
      </c>
      <c r="V4212" s="116" t="s">
        <v>268</v>
      </c>
      <c r="Z4212" s="116">
        <v>0</v>
      </c>
      <c r="AA4212" s="116">
        <v>1</v>
      </c>
      <c r="AB4212" s="116">
        <v>1.81586035531E-3</v>
      </c>
      <c r="AC4212" s="116">
        <v>3.2326630410999999E-4</v>
      </c>
      <c r="AD4212" s="116">
        <v>0.62027900878876996</v>
      </c>
      <c r="AF4212" s="116">
        <v>-1</v>
      </c>
      <c r="AG4212" s="116">
        <v>-1</v>
      </c>
      <c r="AH4212" s="116">
        <v>-1</v>
      </c>
      <c r="AI4212" s="116">
        <v>-1</v>
      </c>
      <c r="AJ4212" s="116">
        <v>0</v>
      </c>
      <c r="AM4212" s="116" t="s">
        <v>319</v>
      </c>
      <c r="AN4212" s="116">
        <v>-1</v>
      </c>
      <c r="AQ4212" s="116">
        <v>783</v>
      </c>
      <c r="AR4212" s="116" t="s">
        <v>352</v>
      </c>
      <c r="AS4212" s="116" t="s">
        <v>256</v>
      </c>
      <c r="AT4212" s="116" t="s">
        <v>268</v>
      </c>
      <c r="AV4212" s="116">
        <v>20.212984758555798</v>
      </c>
      <c r="AW4212" s="116">
        <v>5.0306489999999999E-4</v>
      </c>
    </row>
    <row r="4213" spans="1:49" x14ac:dyDescent="0.25">
      <c r="A4213" s="127">
        <v>180000</v>
      </c>
      <c r="B4213" s="127">
        <v>750000</v>
      </c>
      <c r="C4213" s="127">
        <v>750000</v>
      </c>
      <c r="D4213" s="116" t="s">
        <v>314</v>
      </c>
      <c r="E4213" s="116" t="s">
        <v>315</v>
      </c>
      <c r="F4213" s="116" t="s">
        <v>316</v>
      </c>
      <c r="G4213" s="116" t="s">
        <v>317</v>
      </c>
      <c r="H4213" s="116">
        <v>0.36</v>
      </c>
      <c r="I4213" s="116">
        <v>0.57999999999999996</v>
      </c>
      <c r="J4213" s="116" t="s">
        <v>268</v>
      </c>
      <c r="K4213" s="116">
        <v>0.1421801030539</v>
      </c>
      <c r="L4213" s="116">
        <v>3888.5276800516899</v>
      </c>
      <c r="M4213" s="116">
        <v>11.3836243927087</v>
      </c>
      <c r="N4213" s="116">
        <v>2.0265557172894102</v>
      </c>
      <c r="O4213" s="116">
        <v>1.6185248892822599</v>
      </c>
      <c r="P4213" s="116">
        <v>0.28813590072868001</v>
      </c>
      <c r="Q4213" s="116">
        <v>552.87126627770795</v>
      </c>
      <c r="R4213" s="116">
        <v>1310</v>
      </c>
      <c r="S4213" s="116" t="s">
        <v>318</v>
      </c>
      <c r="T4213" s="116">
        <v>1310</v>
      </c>
      <c r="U4213" s="116" t="s">
        <v>268</v>
      </c>
      <c r="V4213" s="116" t="s">
        <v>268</v>
      </c>
      <c r="Z4213" s="116">
        <v>0</v>
      </c>
      <c r="AA4213" s="116">
        <v>1</v>
      </c>
      <c r="AB4213" s="116">
        <v>1.6185248892822599</v>
      </c>
      <c r="AC4213" s="116">
        <v>0.28813590072868001</v>
      </c>
      <c r="AD4213" s="116">
        <v>552.87126627770795</v>
      </c>
      <c r="AF4213" s="116">
        <v>-1</v>
      </c>
      <c r="AG4213" s="116">
        <v>-1</v>
      </c>
      <c r="AH4213" s="116">
        <v>-1</v>
      </c>
      <c r="AI4213" s="116">
        <v>-1</v>
      </c>
      <c r="AJ4213" s="116">
        <v>0</v>
      </c>
      <c r="AM4213" s="116" t="s">
        <v>319</v>
      </c>
      <c r="AN4213" s="116">
        <v>-1</v>
      </c>
      <c r="AQ4213" s="116">
        <v>783</v>
      </c>
      <c r="AR4213" s="116" t="s">
        <v>352</v>
      </c>
      <c r="AS4213" s="116" t="s">
        <v>256</v>
      </c>
      <c r="AT4213" s="116" t="s">
        <v>268</v>
      </c>
      <c r="AV4213" s="116">
        <v>95.969139423802901</v>
      </c>
      <c r="AW4213" s="116">
        <v>0.44839518760000002</v>
      </c>
    </row>
    <row r="4214" spans="1:49" x14ac:dyDescent="0.25">
      <c r="A4214" s="127">
        <v>180000</v>
      </c>
      <c r="B4214" s="127">
        <v>750000</v>
      </c>
      <c r="C4214" s="127">
        <v>750000</v>
      </c>
      <c r="D4214" s="116" t="s">
        <v>314</v>
      </c>
      <c r="E4214" s="116" t="s">
        <v>315</v>
      </c>
      <c r="F4214" s="116" t="s">
        <v>316</v>
      </c>
      <c r="G4214" s="116" t="s">
        <v>317</v>
      </c>
      <c r="H4214" s="116">
        <v>0.36</v>
      </c>
      <c r="I4214" s="116">
        <v>0.57999999999999996</v>
      </c>
      <c r="J4214" s="116" t="s">
        <v>268</v>
      </c>
      <c r="K4214" s="116">
        <v>0.13534328417697999</v>
      </c>
      <c r="L4214" s="116">
        <v>3888.5276800516899</v>
      </c>
      <c r="M4214" s="116">
        <v>11.3836243927087</v>
      </c>
      <c r="N4214" s="116">
        <v>2.0265557172894102</v>
      </c>
      <c r="O4214" s="116">
        <v>1.54069711114646</v>
      </c>
      <c r="P4214" s="116">
        <v>0.27428070634558999</v>
      </c>
      <c r="Q4214" s="116">
        <v>526.28610683131603</v>
      </c>
      <c r="R4214" s="116">
        <v>1310</v>
      </c>
      <c r="S4214" s="116" t="s">
        <v>318</v>
      </c>
      <c r="T4214" s="116">
        <v>1310</v>
      </c>
      <c r="U4214" s="116" t="s">
        <v>268</v>
      </c>
      <c r="V4214" s="116" t="s">
        <v>268</v>
      </c>
      <c r="Z4214" s="116">
        <v>0</v>
      </c>
      <c r="AA4214" s="116">
        <v>1</v>
      </c>
      <c r="AB4214" s="116">
        <v>1.54069711114646</v>
      </c>
      <c r="AC4214" s="116">
        <v>0.27428070634558999</v>
      </c>
      <c r="AD4214" s="116">
        <v>526.28610683131603</v>
      </c>
      <c r="AF4214" s="116">
        <v>-1</v>
      </c>
      <c r="AG4214" s="116">
        <v>-1</v>
      </c>
      <c r="AH4214" s="116">
        <v>-1</v>
      </c>
      <c r="AI4214" s="116">
        <v>-1</v>
      </c>
      <c r="AJ4214" s="116">
        <v>0</v>
      </c>
      <c r="AM4214" s="116" t="s">
        <v>319</v>
      </c>
      <c r="AN4214" s="116">
        <v>-1</v>
      </c>
      <c r="AQ4214" s="116">
        <v>783</v>
      </c>
      <c r="AR4214" s="116" t="s">
        <v>352</v>
      </c>
      <c r="AS4214" s="116" t="s">
        <v>256</v>
      </c>
      <c r="AT4214" s="116" t="s">
        <v>268</v>
      </c>
      <c r="AV4214" s="116">
        <v>93.725347524633406</v>
      </c>
      <c r="AW4214" s="116">
        <v>0.42683382549999999</v>
      </c>
    </row>
    <row r="4215" spans="1:49" x14ac:dyDescent="0.25">
      <c r="A4215" s="127">
        <v>180000</v>
      </c>
      <c r="B4215" s="127">
        <v>750000</v>
      </c>
      <c r="C4215" s="127">
        <v>750000</v>
      </c>
      <c r="D4215" s="116" t="s">
        <v>314</v>
      </c>
      <c r="E4215" s="116" t="s">
        <v>315</v>
      </c>
      <c r="F4215" s="116" t="s">
        <v>316</v>
      </c>
      <c r="G4215" s="116" t="s">
        <v>317</v>
      </c>
      <c r="H4215" s="116">
        <v>0.36</v>
      </c>
      <c r="I4215" s="116">
        <v>0.57999999999999996</v>
      </c>
      <c r="J4215" s="116" t="s">
        <v>268</v>
      </c>
      <c r="K4215" s="116">
        <v>2.808946258891E-2</v>
      </c>
      <c r="L4215" s="116">
        <v>3888.5276800516899</v>
      </c>
      <c r="M4215" s="116">
        <v>11.3836243927087</v>
      </c>
      <c r="N4215" s="116">
        <v>2.0265557172894102</v>
      </c>
      <c r="O4215" s="116">
        <v>0.31975989150522999</v>
      </c>
      <c r="P4215" s="116">
        <v>5.692486100514E-2</v>
      </c>
      <c r="Q4215" s="116">
        <v>109.22665279476399</v>
      </c>
      <c r="R4215" s="116">
        <v>1310</v>
      </c>
      <c r="S4215" s="116" t="s">
        <v>318</v>
      </c>
      <c r="T4215" s="116">
        <v>1310</v>
      </c>
      <c r="U4215" s="116" t="s">
        <v>268</v>
      </c>
      <c r="V4215" s="116" t="s">
        <v>268</v>
      </c>
      <c r="Z4215" s="116">
        <v>0</v>
      </c>
      <c r="AA4215" s="116">
        <v>1</v>
      </c>
      <c r="AB4215" s="116">
        <v>0.31975989150522999</v>
      </c>
      <c r="AC4215" s="116">
        <v>5.692486100514E-2</v>
      </c>
      <c r="AD4215" s="116">
        <v>109.226652794766</v>
      </c>
      <c r="AF4215" s="116">
        <v>-1</v>
      </c>
      <c r="AG4215" s="116">
        <v>-1</v>
      </c>
      <c r="AH4215" s="116">
        <v>-1</v>
      </c>
      <c r="AI4215" s="116">
        <v>-1</v>
      </c>
      <c r="AJ4215" s="116">
        <v>0</v>
      </c>
      <c r="AM4215" s="116" t="s">
        <v>319</v>
      </c>
      <c r="AN4215" s="116">
        <v>-1</v>
      </c>
      <c r="AQ4215" s="116">
        <v>783</v>
      </c>
      <c r="AR4215" s="116" t="s">
        <v>352</v>
      </c>
      <c r="AS4215" s="116" t="s">
        <v>256</v>
      </c>
      <c r="AT4215" s="116" t="s">
        <v>268</v>
      </c>
      <c r="AV4215" s="116">
        <v>57.843685242797498</v>
      </c>
      <c r="AW4215" s="116">
        <v>8.8586093099999999E-2</v>
      </c>
    </row>
    <row r="4216" spans="1:49" x14ac:dyDescent="0.25">
      <c r="A4216" s="127">
        <v>180000</v>
      </c>
      <c r="B4216" s="127">
        <v>750000</v>
      </c>
      <c r="C4216" s="127">
        <v>750000</v>
      </c>
      <c r="D4216" s="116" t="s">
        <v>314</v>
      </c>
      <c r="E4216" s="116" t="s">
        <v>315</v>
      </c>
      <c r="F4216" s="116" t="s">
        <v>316</v>
      </c>
      <c r="G4216" s="116" t="s">
        <v>317</v>
      </c>
      <c r="H4216" s="116">
        <v>0.36</v>
      </c>
      <c r="I4216" s="116">
        <v>0.57999999999999996</v>
      </c>
      <c r="J4216" s="116" t="s">
        <v>330</v>
      </c>
      <c r="K4216" s="116">
        <v>6.01010422872E-3</v>
      </c>
      <c r="L4216" s="116">
        <v>3942.0766721015402</v>
      </c>
      <c r="M4216" s="116">
        <v>12.1488545898477</v>
      </c>
      <c r="N4216" s="116">
        <v>2.4118796942557701</v>
      </c>
      <c r="O4216" s="116">
        <v>7.3015882344620003E-2</v>
      </c>
      <c r="P4216" s="116">
        <v>1.4495648349619999E-2</v>
      </c>
      <c r="Q4216" s="116">
        <v>23.692291676959499</v>
      </c>
      <c r="R4216" s="116">
        <v>6410</v>
      </c>
      <c r="S4216" s="116" t="s">
        <v>356</v>
      </c>
      <c r="T4216" s="116">
        <v>6410</v>
      </c>
      <c r="U4216" s="116" t="s">
        <v>268</v>
      </c>
      <c r="V4216" s="116" t="s">
        <v>268</v>
      </c>
      <c r="Y4216" s="116" t="s">
        <v>330</v>
      </c>
      <c r="Z4216" s="116">
        <v>0</v>
      </c>
      <c r="AA4216" s="116">
        <v>1</v>
      </c>
      <c r="AB4216" s="116">
        <v>7.3015882344620003E-2</v>
      </c>
      <c r="AC4216" s="116">
        <v>1.4495648349619999E-2</v>
      </c>
      <c r="AD4216" s="116">
        <v>23.693919282931699</v>
      </c>
      <c r="AF4216" s="116">
        <v>-1</v>
      </c>
      <c r="AG4216" s="116">
        <v>-1</v>
      </c>
      <c r="AH4216" s="116">
        <v>-1</v>
      </c>
      <c r="AI4216" s="116">
        <v>-1</v>
      </c>
      <c r="AJ4216" s="116">
        <v>0</v>
      </c>
      <c r="AM4216" s="116" t="s">
        <v>319</v>
      </c>
      <c r="AN4216" s="116">
        <v>-1</v>
      </c>
      <c r="AQ4216" s="116">
        <v>783</v>
      </c>
      <c r="AR4216" s="116" t="s">
        <v>352</v>
      </c>
      <c r="AS4216" s="116" t="s">
        <v>256</v>
      </c>
      <c r="AT4216" s="116" t="s">
        <v>268</v>
      </c>
      <c r="AV4216" s="116">
        <v>30.175295929308401</v>
      </c>
      <c r="AW4216" s="116">
        <v>1.9216479500000001E-2</v>
      </c>
    </row>
    <row r="4217" spans="1:49" x14ac:dyDescent="0.25">
      <c r="A4217" s="127">
        <v>180000</v>
      </c>
      <c r="B4217" s="127">
        <v>750000</v>
      </c>
      <c r="C4217" s="127">
        <v>750000</v>
      </c>
      <c r="D4217" s="116" t="s">
        <v>314</v>
      </c>
      <c r="E4217" s="116" t="s">
        <v>315</v>
      </c>
      <c r="F4217" s="116" t="s">
        <v>316</v>
      </c>
      <c r="G4217" s="116" t="s">
        <v>317</v>
      </c>
      <c r="H4217" s="116">
        <v>0.36</v>
      </c>
      <c r="I4217" s="116">
        <v>0.57999999999999996</v>
      </c>
      <c r="J4217" s="116" t="s">
        <v>268</v>
      </c>
      <c r="K4217" s="116">
        <v>0.34107170481968002</v>
      </c>
      <c r="L4217" s="116">
        <v>3942.0766721015402</v>
      </c>
      <c r="M4217" s="116">
        <v>12.1488545898477</v>
      </c>
      <c r="N4217" s="116">
        <v>2.4118796942557701</v>
      </c>
      <c r="O4217" s="116">
        <v>4.1436305465658902</v>
      </c>
      <c r="P4217" s="116">
        <v>0.82262391913980004</v>
      </c>
      <c r="Q4217" s="116">
        <v>1344.5308110835899</v>
      </c>
      <c r="R4217" s="116">
        <v>1330</v>
      </c>
      <c r="S4217" s="116" t="s">
        <v>346</v>
      </c>
      <c r="T4217" s="116">
        <v>1330</v>
      </c>
      <c r="U4217" s="116" t="s">
        <v>268</v>
      </c>
      <c r="V4217" s="116" t="s">
        <v>268</v>
      </c>
      <c r="Z4217" s="116">
        <v>0</v>
      </c>
      <c r="AA4217" s="116">
        <v>1</v>
      </c>
      <c r="AB4217" s="116">
        <v>4.1436305465658902</v>
      </c>
      <c r="AC4217" s="116">
        <v>0.82262391913980004</v>
      </c>
      <c r="AD4217" s="116">
        <v>1344.5308110835899</v>
      </c>
      <c r="AF4217" s="116">
        <v>-1</v>
      </c>
      <c r="AG4217" s="116">
        <v>-1</v>
      </c>
      <c r="AH4217" s="116">
        <v>-1</v>
      </c>
      <c r="AI4217" s="116">
        <v>-1</v>
      </c>
      <c r="AJ4217" s="116">
        <v>0</v>
      </c>
      <c r="AM4217" s="116" t="s">
        <v>319</v>
      </c>
      <c r="AN4217" s="116">
        <v>-1</v>
      </c>
      <c r="AQ4217" s="116">
        <v>783</v>
      </c>
      <c r="AR4217" s="116" t="s">
        <v>352</v>
      </c>
      <c r="AS4217" s="116" t="s">
        <v>256</v>
      </c>
      <c r="AT4217" s="116" t="s">
        <v>268</v>
      </c>
      <c r="AV4217" s="116">
        <v>152.96810105389801</v>
      </c>
      <c r="AW4217" s="116">
        <v>1.0904548346</v>
      </c>
    </row>
    <row r="4218" spans="1:49" x14ac:dyDescent="0.25">
      <c r="A4218" s="127">
        <v>180000</v>
      </c>
      <c r="B4218" s="127">
        <v>750000</v>
      </c>
      <c r="C4218" s="127">
        <v>750000</v>
      </c>
      <c r="D4218" s="116" t="s">
        <v>314</v>
      </c>
      <c r="E4218" s="116" t="s">
        <v>315</v>
      </c>
      <c r="F4218" s="116" t="s">
        <v>316</v>
      </c>
      <c r="G4218" s="116" t="s">
        <v>317</v>
      </c>
      <c r="H4218" s="116">
        <v>0.36</v>
      </c>
      <c r="I4218" s="116">
        <v>0.57999999999999996</v>
      </c>
      <c r="J4218" s="116" t="s">
        <v>268</v>
      </c>
      <c r="K4218" s="116">
        <v>4.0104940115679999E-2</v>
      </c>
      <c r="L4218" s="116">
        <v>3942.0766721015402</v>
      </c>
      <c r="M4218" s="116">
        <v>12.1488545898477</v>
      </c>
      <c r="N4218" s="116">
        <v>2.4118796942557701</v>
      </c>
      <c r="O4218" s="116">
        <v>0.48722908579997998</v>
      </c>
      <c r="P4218" s="116">
        <v>9.6728290704350003E-2</v>
      </c>
      <c r="Q4218" s="116">
        <v>158.096748866063</v>
      </c>
      <c r="R4218" s="116">
        <v>1740</v>
      </c>
      <c r="S4218" s="116" t="s">
        <v>357</v>
      </c>
      <c r="T4218" s="116">
        <v>1740</v>
      </c>
      <c r="U4218" s="116" t="s">
        <v>268</v>
      </c>
      <c r="V4218" s="116" t="s">
        <v>268</v>
      </c>
      <c r="Z4218" s="116">
        <v>0</v>
      </c>
      <c r="AA4218" s="116">
        <v>1</v>
      </c>
      <c r="AB4218" s="116">
        <v>0.48722908579997998</v>
      </c>
      <c r="AC4218" s="116">
        <v>9.6728290704350003E-2</v>
      </c>
      <c r="AD4218" s="116">
        <v>158.096748866062</v>
      </c>
      <c r="AF4218" s="116">
        <v>-1</v>
      </c>
      <c r="AG4218" s="116">
        <v>-1</v>
      </c>
      <c r="AH4218" s="116">
        <v>-1</v>
      </c>
      <c r="AI4218" s="116">
        <v>-1</v>
      </c>
      <c r="AJ4218" s="116">
        <v>0</v>
      </c>
      <c r="AM4218" s="116" t="s">
        <v>319</v>
      </c>
      <c r="AN4218" s="116">
        <v>-1</v>
      </c>
      <c r="AQ4218" s="116">
        <v>783</v>
      </c>
      <c r="AR4218" s="116" t="s">
        <v>352</v>
      </c>
      <c r="AS4218" s="116" t="s">
        <v>256</v>
      </c>
      <c r="AT4218" s="116" t="s">
        <v>268</v>
      </c>
      <c r="AV4218" s="116">
        <v>58.192937650623399</v>
      </c>
      <c r="AW4218" s="116">
        <v>0.12822120749999999</v>
      </c>
    </row>
    <row r="4219" spans="1:49" x14ac:dyDescent="0.25">
      <c r="A4219" s="127">
        <v>180000</v>
      </c>
      <c r="B4219" s="127">
        <v>750000</v>
      </c>
      <c r="C4219" s="127">
        <v>750000</v>
      </c>
      <c r="D4219" s="116" t="s">
        <v>314</v>
      </c>
      <c r="E4219" s="116" t="s">
        <v>315</v>
      </c>
      <c r="F4219" s="116" t="s">
        <v>316</v>
      </c>
      <c r="G4219" s="116" t="s">
        <v>317</v>
      </c>
      <c r="H4219" s="116">
        <v>0.36</v>
      </c>
      <c r="I4219" s="116">
        <v>0.57999999999999996</v>
      </c>
      <c r="J4219" s="116" t="s">
        <v>268</v>
      </c>
      <c r="K4219" s="116">
        <v>0.1540823585985</v>
      </c>
      <c r="L4219" s="116">
        <v>3942.0766721015402</v>
      </c>
      <c r="M4219" s="116">
        <v>12.1488545898477</v>
      </c>
      <c r="N4219" s="116">
        <v>2.4118796942557701</v>
      </c>
      <c r="O4219" s="116">
        <v>1.8719241694739801</v>
      </c>
      <c r="P4219" s="116">
        <v>0.37162811194675999</v>
      </c>
      <c r="Q4219" s="116">
        <v>607.404471413539</v>
      </c>
      <c r="R4219" s="116">
        <v>1330</v>
      </c>
      <c r="S4219" s="116" t="s">
        <v>346</v>
      </c>
      <c r="T4219" s="116">
        <v>1330</v>
      </c>
      <c r="U4219" s="116" t="s">
        <v>268</v>
      </c>
      <c r="V4219" s="116" t="s">
        <v>268</v>
      </c>
      <c r="Z4219" s="116">
        <v>0</v>
      </c>
      <c r="AA4219" s="116">
        <v>1</v>
      </c>
      <c r="AB4219" s="116">
        <v>1.8719241694739801</v>
      </c>
      <c r="AC4219" s="116">
        <v>0.37162811194675999</v>
      </c>
      <c r="AD4219" s="116">
        <v>607.404471413539</v>
      </c>
      <c r="AF4219" s="116">
        <v>-1</v>
      </c>
      <c r="AG4219" s="116">
        <v>-1</v>
      </c>
      <c r="AH4219" s="116">
        <v>-1</v>
      </c>
      <c r="AI4219" s="116">
        <v>-1</v>
      </c>
      <c r="AJ4219" s="116">
        <v>0</v>
      </c>
      <c r="AM4219" s="116" t="s">
        <v>319</v>
      </c>
      <c r="AN4219" s="116">
        <v>-1</v>
      </c>
      <c r="AQ4219" s="116">
        <v>783</v>
      </c>
      <c r="AR4219" s="116" t="s">
        <v>352</v>
      </c>
      <c r="AS4219" s="116" t="s">
        <v>256</v>
      </c>
      <c r="AT4219" s="116" t="s">
        <v>268</v>
      </c>
      <c r="AV4219" s="116">
        <v>100.776714635529</v>
      </c>
      <c r="AW4219" s="116">
        <v>0.49262325340000002</v>
      </c>
    </row>
    <row r="4220" spans="1:49" x14ac:dyDescent="0.25">
      <c r="A4220" s="127">
        <v>180000</v>
      </c>
      <c r="B4220" s="127">
        <v>750000</v>
      </c>
      <c r="C4220" s="127">
        <v>750000</v>
      </c>
      <c r="D4220" s="116" t="s">
        <v>314</v>
      </c>
      <c r="E4220" s="116" t="s">
        <v>315</v>
      </c>
      <c r="F4220" s="116" t="s">
        <v>316</v>
      </c>
      <c r="G4220" s="116" t="s">
        <v>317</v>
      </c>
      <c r="H4220" s="116">
        <v>0.36</v>
      </c>
      <c r="I4220" s="116">
        <v>0.57999999999999996</v>
      </c>
      <c r="J4220" s="116" t="s">
        <v>268</v>
      </c>
      <c r="K4220" s="116">
        <v>7.6493819968059998E-2</v>
      </c>
      <c r="L4220" s="116">
        <v>3942.0766721015402</v>
      </c>
      <c r="M4220" s="116">
        <v>12.1488545898477</v>
      </c>
      <c r="N4220" s="116">
        <v>2.4118796942557701</v>
      </c>
      <c r="O4220" s="116">
        <v>0.92931229581401997</v>
      </c>
      <c r="P4220" s="116">
        <v>0.18449389111702999</v>
      </c>
      <c r="Q4220" s="116">
        <v>301.54450325604802</v>
      </c>
      <c r="R4220" s="116">
        <v>1330</v>
      </c>
      <c r="S4220" s="116" t="s">
        <v>346</v>
      </c>
      <c r="T4220" s="116">
        <v>1330</v>
      </c>
      <c r="U4220" s="116" t="s">
        <v>268</v>
      </c>
      <c r="V4220" s="116" t="s">
        <v>268</v>
      </c>
      <c r="Z4220" s="116">
        <v>0</v>
      </c>
      <c r="AA4220" s="116">
        <v>1</v>
      </c>
      <c r="AB4220" s="116">
        <v>0.92931229581401997</v>
      </c>
      <c r="AC4220" s="116">
        <v>0.18449389111702999</v>
      </c>
      <c r="AD4220" s="116">
        <v>301.54450325604699</v>
      </c>
      <c r="AF4220" s="116">
        <v>-1</v>
      </c>
      <c r="AG4220" s="116">
        <v>-1</v>
      </c>
      <c r="AH4220" s="116">
        <v>-1</v>
      </c>
      <c r="AI4220" s="116">
        <v>-1</v>
      </c>
      <c r="AJ4220" s="116">
        <v>0</v>
      </c>
      <c r="AM4220" s="116" t="s">
        <v>319</v>
      </c>
      <c r="AN4220" s="116">
        <v>-1</v>
      </c>
      <c r="AQ4220" s="116">
        <v>783</v>
      </c>
      <c r="AR4220" s="116" t="s">
        <v>352</v>
      </c>
      <c r="AS4220" s="116" t="s">
        <v>256</v>
      </c>
      <c r="AT4220" s="116" t="s">
        <v>268</v>
      </c>
      <c r="AV4220" s="116">
        <v>72.285975237012295</v>
      </c>
      <c r="AW4220" s="116">
        <v>0.24456164089999999</v>
      </c>
    </row>
    <row r="4221" spans="1:49" x14ac:dyDescent="0.25">
      <c r="A4221" s="127">
        <v>180000</v>
      </c>
      <c r="B4221" s="127">
        <v>750000</v>
      </c>
      <c r="C4221" s="127">
        <v>750000</v>
      </c>
      <c r="D4221" s="116" t="s">
        <v>314</v>
      </c>
      <c r="E4221" s="116" t="s">
        <v>315</v>
      </c>
      <c r="F4221" s="116" t="s">
        <v>316</v>
      </c>
      <c r="G4221" s="116" t="s">
        <v>317</v>
      </c>
      <c r="H4221" s="116">
        <v>0.36</v>
      </c>
      <c r="I4221" s="116">
        <v>0.57999999999999996</v>
      </c>
      <c r="J4221" s="116" t="s">
        <v>268</v>
      </c>
      <c r="K4221" s="116">
        <v>0.13879204039064999</v>
      </c>
      <c r="L4221" s="116">
        <v>3897.1111000042101</v>
      </c>
      <c r="M4221" s="116">
        <v>10.825372236296699</v>
      </c>
      <c r="N4221" s="116">
        <v>1.98192657552104</v>
      </c>
      <c r="O4221" s="116">
        <v>1.50247550066402</v>
      </c>
      <c r="P4221" s="116">
        <v>0.27507563332103002</v>
      </c>
      <c r="Q4221" s="116">
        <v>540.88800119867005</v>
      </c>
      <c r="R4221" s="116">
        <v>1210</v>
      </c>
      <c r="S4221" s="116" t="s">
        <v>318</v>
      </c>
      <c r="T4221" s="116">
        <v>1210</v>
      </c>
      <c r="U4221" s="116" t="s">
        <v>268</v>
      </c>
      <c r="V4221" s="116" t="s">
        <v>268</v>
      </c>
      <c r="Z4221" s="116">
        <v>0</v>
      </c>
      <c r="AA4221" s="116">
        <v>1</v>
      </c>
      <c r="AB4221" s="116">
        <v>1.50247550066402</v>
      </c>
      <c r="AC4221" s="116">
        <v>0.27507563332103002</v>
      </c>
      <c r="AD4221" s="116">
        <v>540.88800119867005</v>
      </c>
      <c r="AF4221" s="116">
        <v>-1</v>
      </c>
      <c r="AG4221" s="116">
        <v>-1</v>
      </c>
      <c r="AH4221" s="116">
        <v>-1</v>
      </c>
      <c r="AI4221" s="116">
        <v>-1</v>
      </c>
      <c r="AJ4221" s="116">
        <v>0</v>
      </c>
      <c r="AM4221" s="116" t="s">
        <v>319</v>
      </c>
      <c r="AN4221" s="116">
        <v>-1</v>
      </c>
      <c r="AQ4221" s="116">
        <v>783</v>
      </c>
      <c r="AR4221" s="116" t="s">
        <v>352</v>
      </c>
      <c r="AS4221" s="116" t="s">
        <v>256</v>
      </c>
      <c r="AT4221" s="116" t="s">
        <v>268</v>
      </c>
      <c r="AV4221" s="116">
        <v>122.50078586295299</v>
      </c>
      <c r="AW4221" s="116">
        <v>0.43867640000000002</v>
      </c>
    </row>
    <row r="4222" spans="1:49" x14ac:dyDescent="0.25">
      <c r="A4222" s="127">
        <v>180000</v>
      </c>
      <c r="B4222" s="127">
        <v>750000</v>
      </c>
      <c r="C4222" s="127">
        <v>750000</v>
      </c>
      <c r="D4222" s="116" t="s">
        <v>314</v>
      </c>
      <c r="E4222" s="116" t="s">
        <v>315</v>
      </c>
      <c r="F4222" s="116" t="s">
        <v>316</v>
      </c>
      <c r="G4222" s="116" t="s">
        <v>317</v>
      </c>
      <c r="H4222" s="116">
        <v>0.36</v>
      </c>
      <c r="I4222" s="116">
        <v>0.57999999999999996</v>
      </c>
      <c r="J4222" s="116" t="s">
        <v>268</v>
      </c>
      <c r="K4222" s="116">
        <v>8.6733932214069998E-2</v>
      </c>
      <c r="L4222" s="116">
        <v>3897.1111000042101</v>
      </c>
      <c r="M4222" s="116">
        <v>10.825372236296699</v>
      </c>
      <c r="N4222" s="116">
        <v>1.98192657552104</v>
      </c>
      <c r="O4222" s="116">
        <v>0.93892710173513005</v>
      </c>
      <c r="P4222" s="116">
        <v>0.17190028525452</v>
      </c>
      <c r="Q4222" s="116">
        <v>338.01176997850001</v>
      </c>
      <c r="R4222" s="116">
        <v>1330</v>
      </c>
      <c r="S4222" s="116" t="s">
        <v>346</v>
      </c>
      <c r="T4222" s="116">
        <v>1330</v>
      </c>
      <c r="U4222" s="116" t="s">
        <v>268</v>
      </c>
      <c r="V4222" s="116" t="s">
        <v>268</v>
      </c>
      <c r="Z4222" s="116">
        <v>0</v>
      </c>
      <c r="AA4222" s="116">
        <v>1</v>
      </c>
      <c r="AB4222" s="116">
        <v>0.93892710173513005</v>
      </c>
      <c r="AC4222" s="116">
        <v>0.17190028525452</v>
      </c>
      <c r="AD4222" s="116">
        <v>338.01176997849802</v>
      </c>
      <c r="AF4222" s="116">
        <v>-1</v>
      </c>
      <c r="AG4222" s="116">
        <v>-1</v>
      </c>
      <c r="AH4222" s="116">
        <v>-1</v>
      </c>
      <c r="AI4222" s="116">
        <v>-1</v>
      </c>
      <c r="AJ4222" s="116">
        <v>0</v>
      </c>
      <c r="AM4222" s="116" t="s">
        <v>319</v>
      </c>
      <c r="AN4222" s="116">
        <v>-1</v>
      </c>
      <c r="AQ4222" s="116">
        <v>783</v>
      </c>
      <c r="AR4222" s="116" t="s">
        <v>352</v>
      </c>
      <c r="AS4222" s="116" t="s">
        <v>256</v>
      </c>
      <c r="AT4222" s="116" t="s">
        <v>268</v>
      </c>
      <c r="AV4222" s="116">
        <v>114.07395927667299</v>
      </c>
      <c r="AW4222" s="116">
        <v>0.27413768849999998</v>
      </c>
    </row>
    <row r="4223" spans="1:49" x14ac:dyDescent="0.25">
      <c r="A4223" s="127">
        <v>180000</v>
      </c>
      <c r="B4223" s="127">
        <v>750000</v>
      </c>
      <c r="C4223" s="127">
        <v>750000</v>
      </c>
      <c r="D4223" s="116" t="s">
        <v>314</v>
      </c>
      <c r="E4223" s="116" t="s">
        <v>315</v>
      </c>
      <c r="F4223" s="116" t="s">
        <v>316</v>
      </c>
      <c r="G4223" s="116" t="s">
        <v>317</v>
      </c>
      <c r="H4223" s="116">
        <v>0.36</v>
      </c>
      <c r="I4223" s="116">
        <v>0.57999999999999996</v>
      </c>
      <c r="J4223" s="116" t="s">
        <v>268</v>
      </c>
      <c r="K4223" s="116">
        <v>0.19195178573155</v>
      </c>
      <c r="L4223" s="116">
        <v>3897.1111000042101</v>
      </c>
      <c r="M4223" s="116">
        <v>10.825372236296699</v>
      </c>
      <c r="N4223" s="116">
        <v>1.98192657552104</v>
      </c>
      <c r="O4223" s="116">
        <v>2.0779495319659902</v>
      </c>
      <c r="P4223" s="116">
        <v>0.38043434536009002</v>
      </c>
      <c r="Q4223" s="116">
        <v>748.05743484008406</v>
      </c>
      <c r="R4223" s="116">
        <v>1310</v>
      </c>
      <c r="S4223" s="116" t="s">
        <v>318</v>
      </c>
      <c r="T4223" s="116">
        <v>1310</v>
      </c>
      <c r="U4223" s="116" t="s">
        <v>268</v>
      </c>
      <c r="V4223" s="116" t="s">
        <v>268</v>
      </c>
      <c r="Z4223" s="116">
        <v>0</v>
      </c>
      <c r="AA4223" s="116">
        <v>1</v>
      </c>
      <c r="AB4223" s="116">
        <v>2.0779495319659902</v>
      </c>
      <c r="AC4223" s="116">
        <v>0.38043434536009002</v>
      </c>
      <c r="AD4223" s="116">
        <v>748.05743484008406</v>
      </c>
      <c r="AF4223" s="116">
        <v>-1</v>
      </c>
      <c r="AG4223" s="116">
        <v>-1</v>
      </c>
      <c r="AH4223" s="116">
        <v>-1</v>
      </c>
      <c r="AI4223" s="116">
        <v>-1</v>
      </c>
      <c r="AJ4223" s="116">
        <v>0</v>
      </c>
      <c r="AM4223" s="116" t="s">
        <v>319</v>
      </c>
      <c r="AN4223" s="116">
        <v>-1</v>
      </c>
      <c r="AQ4223" s="116">
        <v>783</v>
      </c>
      <c r="AR4223" s="116" t="s">
        <v>352</v>
      </c>
      <c r="AS4223" s="116" t="s">
        <v>256</v>
      </c>
      <c r="AT4223" s="116" t="s">
        <v>268</v>
      </c>
      <c r="AV4223" s="116">
        <v>111.706178269674</v>
      </c>
      <c r="AW4223" s="116">
        <v>0.60669702739999998</v>
      </c>
    </row>
    <row r="4224" spans="1:49" x14ac:dyDescent="0.25">
      <c r="A4224" s="127">
        <v>180000</v>
      </c>
      <c r="B4224" s="127">
        <v>750000</v>
      </c>
      <c r="C4224" s="127">
        <v>750000</v>
      </c>
      <c r="D4224" s="116" t="s">
        <v>314</v>
      </c>
      <c r="E4224" s="116" t="s">
        <v>315</v>
      </c>
      <c r="F4224" s="116" t="s">
        <v>316</v>
      </c>
      <c r="G4224" s="116" t="s">
        <v>317</v>
      </c>
      <c r="H4224" s="116">
        <v>0.36</v>
      </c>
      <c r="I4224" s="116">
        <v>0.57999999999999996</v>
      </c>
      <c r="J4224" s="116" t="s">
        <v>268</v>
      </c>
      <c r="K4224" s="116">
        <v>3.4616343205470003E-2</v>
      </c>
      <c r="L4224" s="116">
        <v>3897.1111000042101</v>
      </c>
      <c r="M4224" s="116">
        <v>10.825372236296699</v>
      </c>
      <c r="N4224" s="116">
        <v>1.98192657552104</v>
      </c>
      <c r="O4224" s="116">
        <v>0.37473480065870002</v>
      </c>
      <c r="P4224" s="116">
        <v>6.8607050546290002E-2</v>
      </c>
      <c r="Q4224" s="116">
        <v>134.90373534762301</v>
      </c>
      <c r="R4224" s="116">
        <v>1330</v>
      </c>
      <c r="S4224" s="116" t="s">
        <v>346</v>
      </c>
      <c r="T4224" s="116">
        <v>1330</v>
      </c>
      <c r="U4224" s="116" t="s">
        <v>268</v>
      </c>
      <c r="V4224" s="116" t="s">
        <v>268</v>
      </c>
      <c r="Z4224" s="116">
        <v>0</v>
      </c>
      <c r="AA4224" s="116">
        <v>1</v>
      </c>
      <c r="AB4224" s="116">
        <v>0.37473480065870002</v>
      </c>
      <c r="AC4224" s="116">
        <v>6.8607050546290002E-2</v>
      </c>
      <c r="AD4224" s="116">
        <v>134.90373534762401</v>
      </c>
      <c r="AF4224" s="116">
        <v>-1</v>
      </c>
      <c r="AG4224" s="116">
        <v>-1</v>
      </c>
      <c r="AH4224" s="116">
        <v>-1</v>
      </c>
      <c r="AI4224" s="116">
        <v>-1</v>
      </c>
      <c r="AJ4224" s="116">
        <v>0</v>
      </c>
      <c r="AM4224" s="116" t="s">
        <v>319</v>
      </c>
      <c r="AN4224" s="116">
        <v>-1</v>
      </c>
      <c r="AQ4224" s="116">
        <v>783</v>
      </c>
      <c r="AR4224" s="116" t="s">
        <v>352</v>
      </c>
      <c r="AS4224" s="116" t="s">
        <v>256</v>
      </c>
      <c r="AT4224" s="116" t="s">
        <v>268</v>
      </c>
      <c r="AV4224" s="116">
        <v>61.741916395388898</v>
      </c>
      <c r="AW4224" s="116">
        <v>0.1094109776</v>
      </c>
    </row>
    <row r="4225" spans="1:49" x14ac:dyDescent="0.25">
      <c r="A4225" s="127">
        <v>180000</v>
      </c>
      <c r="B4225" s="127">
        <v>750000</v>
      </c>
      <c r="C4225" s="127">
        <v>750000</v>
      </c>
      <c r="D4225" s="116" t="s">
        <v>314</v>
      </c>
      <c r="E4225" s="116" t="s">
        <v>315</v>
      </c>
      <c r="F4225" s="116" t="s">
        <v>316</v>
      </c>
      <c r="G4225" s="116" t="s">
        <v>317</v>
      </c>
      <c r="H4225" s="116">
        <v>0.36</v>
      </c>
      <c r="I4225" s="116">
        <v>0.57999999999999996</v>
      </c>
      <c r="J4225" s="116" t="s">
        <v>268</v>
      </c>
      <c r="K4225" s="116">
        <v>4.8404050701299998E-3</v>
      </c>
      <c r="L4225" s="116">
        <v>3897.1111000042101</v>
      </c>
      <c r="M4225" s="116">
        <v>10.825372236296699</v>
      </c>
      <c r="N4225" s="116">
        <v>1.98192657552104</v>
      </c>
      <c r="O4225" s="116">
        <v>5.2399186658709997E-2</v>
      </c>
      <c r="P4225" s="116">
        <v>9.5933274447900004E-3</v>
      </c>
      <c r="Q4225" s="116">
        <v>18.8635963273553</v>
      </c>
      <c r="R4225" s="116">
        <v>1330</v>
      </c>
      <c r="S4225" s="116" t="s">
        <v>346</v>
      </c>
      <c r="T4225" s="116">
        <v>1330</v>
      </c>
      <c r="U4225" s="116" t="s">
        <v>268</v>
      </c>
      <c r="V4225" s="116" t="s">
        <v>268</v>
      </c>
      <c r="Z4225" s="116">
        <v>0</v>
      </c>
      <c r="AA4225" s="116">
        <v>1</v>
      </c>
      <c r="AB4225" s="116">
        <v>5.2399186658709997E-2</v>
      </c>
      <c r="AC4225" s="116">
        <v>9.5933274447900004E-3</v>
      </c>
      <c r="AD4225" s="116">
        <v>18.8635963273566</v>
      </c>
      <c r="AF4225" s="116">
        <v>-1</v>
      </c>
      <c r="AG4225" s="116">
        <v>-1</v>
      </c>
      <c r="AH4225" s="116">
        <v>-1</v>
      </c>
      <c r="AI4225" s="116">
        <v>-1</v>
      </c>
      <c r="AJ4225" s="116">
        <v>0</v>
      </c>
      <c r="AM4225" s="116" t="s">
        <v>319</v>
      </c>
      <c r="AN4225" s="116">
        <v>-1</v>
      </c>
      <c r="AQ4225" s="116">
        <v>783</v>
      </c>
      <c r="AR4225" s="116" t="s">
        <v>352</v>
      </c>
      <c r="AS4225" s="116" t="s">
        <v>256</v>
      </c>
      <c r="AT4225" s="116" t="s">
        <v>268</v>
      </c>
      <c r="AV4225" s="116">
        <v>18.382064175327901</v>
      </c>
      <c r="AW4225" s="116">
        <v>1.52989427E-2</v>
      </c>
    </row>
    <row r="4226" spans="1:49" x14ac:dyDescent="0.25">
      <c r="A4226" s="127">
        <v>180000</v>
      </c>
      <c r="B4226" s="127">
        <v>750000</v>
      </c>
      <c r="C4226" s="127">
        <v>750000</v>
      </c>
      <c r="D4226" s="116" t="s">
        <v>314</v>
      </c>
      <c r="E4226" s="116" t="s">
        <v>315</v>
      </c>
      <c r="F4226" s="116" t="s">
        <v>316</v>
      </c>
      <c r="G4226" s="116" t="s">
        <v>317</v>
      </c>
      <c r="H4226" s="116">
        <v>0.36</v>
      </c>
      <c r="I4226" s="116">
        <v>0.57999999999999996</v>
      </c>
      <c r="J4226" s="116" t="s">
        <v>268</v>
      </c>
      <c r="K4226" s="116">
        <v>2.6526313911739999E-2</v>
      </c>
      <c r="L4226" s="116">
        <v>3897.1111000042101</v>
      </c>
      <c r="M4226" s="116">
        <v>10.825372236296699</v>
      </c>
      <c r="N4226" s="116">
        <v>1.98192657552104</v>
      </c>
      <c r="O4226" s="116">
        <v>0.28715722215153</v>
      </c>
      <c r="P4226" s="116">
        <v>5.2573206492299997E-2</v>
      </c>
      <c r="Q4226" s="116">
        <v>103.375992387669</v>
      </c>
      <c r="R4226" s="116">
        <v>1330</v>
      </c>
      <c r="S4226" s="116" t="s">
        <v>346</v>
      </c>
      <c r="T4226" s="116">
        <v>1330</v>
      </c>
      <c r="U4226" s="116" t="s">
        <v>268</v>
      </c>
      <c r="V4226" s="116" t="s">
        <v>268</v>
      </c>
      <c r="Z4226" s="116">
        <v>0</v>
      </c>
      <c r="AA4226" s="116">
        <v>1</v>
      </c>
      <c r="AB4226" s="116">
        <v>0.28715722215153</v>
      </c>
      <c r="AC4226" s="116">
        <v>5.2573206492299997E-2</v>
      </c>
      <c r="AD4226" s="116">
        <v>103.37599238767</v>
      </c>
      <c r="AF4226" s="116">
        <v>-1</v>
      </c>
      <c r="AG4226" s="116">
        <v>-1</v>
      </c>
      <c r="AH4226" s="116">
        <v>-1</v>
      </c>
      <c r="AI4226" s="116">
        <v>-1</v>
      </c>
      <c r="AJ4226" s="116">
        <v>0</v>
      </c>
      <c r="AM4226" s="116" t="s">
        <v>319</v>
      </c>
      <c r="AN4226" s="116">
        <v>-1</v>
      </c>
      <c r="AQ4226" s="116">
        <v>783</v>
      </c>
      <c r="AR4226" s="116" t="s">
        <v>352</v>
      </c>
      <c r="AS4226" s="116" t="s">
        <v>256</v>
      </c>
      <c r="AT4226" s="116" t="s">
        <v>268</v>
      </c>
      <c r="AV4226" s="116">
        <v>52.686465367773998</v>
      </c>
      <c r="AW4226" s="116">
        <v>8.3841031900000001E-2</v>
      </c>
    </row>
    <row r="4227" spans="1:49" x14ac:dyDescent="0.25">
      <c r="A4227" s="127">
        <v>180000</v>
      </c>
      <c r="B4227" s="127">
        <v>750000</v>
      </c>
      <c r="C4227" s="127">
        <v>750000</v>
      </c>
      <c r="D4227" s="116" t="s">
        <v>314</v>
      </c>
      <c r="E4227" s="116" t="s">
        <v>315</v>
      </c>
      <c r="F4227" s="116" t="s">
        <v>316</v>
      </c>
      <c r="G4227" s="116" t="s">
        <v>317</v>
      </c>
      <c r="H4227" s="116">
        <v>0.36</v>
      </c>
      <c r="I4227" s="116">
        <v>0.57999999999999996</v>
      </c>
      <c r="J4227" s="116" t="s">
        <v>268</v>
      </c>
      <c r="K4227" s="116">
        <v>0.13430263312123</v>
      </c>
      <c r="L4227" s="116">
        <v>3897.1111000042101</v>
      </c>
      <c r="M4227" s="116">
        <v>10.825372236296699</v>
      </c>
      <c r="N4227" s="116">
        <v>1.98192657552104</v>
      </c>
      <c r="O4227" s="116">
        <v>1.4538759958522101</v>
      </c>
      <c r="P4227" s="116">
        <v>0.26617795774543002</v>
      </c>
      <c r="Q4227" s="116">
        <v>523.39228229657294</v>
      </c>
      <c r="R4227" s="116">
        <v>1310</v>
      </c>
      <c r="S4227" s="116" t="s">
        <v>318</v>
      </c>
      <c r="T4227" s="116">
        <v>1310</v>
      </c>
      <c r="U4227" s="116" t="s">
        <v>268</v>
      </c>
      <c r="V4227" s="116" t="s">
        <v>268</v>
      </c>
      <c r="Z4227" s="116">
        <v>0</v>
      </c>
      <c r="AA4227" s="116">
        <v>1</v>
      </c>
      <c r="AB4227" s="116">
        <v>1.4538759958522101</v>
      </c>
      <c r="AC4227" s="116">
        <v>0.26617795774543002</v>
      </c>
      <c r="AD4227" s="116">
        <v>523.39228229657294</v>
      </c>
      <c r="AF4227" s="116">
        <v>-1</v>
      </c>
      <c r="AG4227" s="116">
        <v>-1</v>
      </c>
      <c r="AH4227" s="116">
        <v>-1</v>
      </c>
      <c r="AI4227" s="116">
        <v>-1</v>
      </c>
      <c r="AJ4227" s="116">
        <v>0</v>
      </c>
      <c r="AM4227" s="116" t="s">
        <v>319</v>
      </c>
      <c r="AN4227" s="116">
        <v>-1</v>
      </c>
      <c r="AQ4227" s="116">
        <v>783</v>
      </c>
      <c r="AR4227" s="116" t="s">
        <v>352</v>
      </c>
      <c r="AS4227" s="116" t="s">
        <v>256</v>
      </c>
      <c r="AT4227" s="116" t="s">
        <v>268</v>
      </c>
      <c r="AV4227" s="116">
        <v>94.124437013442005</v>
      </c>
      <c r="AW4227" s="116">
        <v>0.424486847</v>
      </c>
    </row>
    <row r="4228" spans="1:49" x14ac:dyDescent="0.25">
      <c r="A4228" s="127">
        <v>180000</v>
      </c>
      <c r="B4228" s="127">
        <v>750000</v>
      </c>
      <c r="C4228" s="127">
        <v>750000</v>
      </c>
      <c r="D4228" s="116" t="s">
        <v>314</v>
      </c>
      <c r="E4228" s="116" t="s">
        <v>315</v>
      </c>
      <c r="F4228" s="116" t="s">
        <v>316</v>
      </c>
      <c r="G4228" s="116" t="s">
        <v>317</v>
      </c>
      <c r="H4228" s="116">
        <v>0.36</v>
      </c>
      <c r="I4228" s="116">
        <v>0.57999999999999996</v>
      </c>
      <c r="J4228" s="116" t="s">
        <v>268</v>
      </c>
      <c r="K4228" s="116">
        <v>0.31767703833972999</v>
      </c>
      <c r="L4228" s="116">
        <v>3966.2910321623799</v>
      </c>
      <c r="M4228" s="116">
        <v>12.458504906247899</v>
      </c>
      <c r="N4228" s="116">
        <v>2.5222993058369898</v>
      </c>
      <c r="O4228" s="116">
        <v>3.9577809407579201</v>
      </c>
      <c r="P4228" s="116">
        <v>0.80127657328465995</v>
      </c>
      <c r="Q4228" s="116">
        <v>1259.9995882907899</v>
      </c>
      <c r="R4228" s="116">
        <v>1330</v>
      </c>
      <c r="S4228" s="116" t="s">
        <v>346</v>
      </c>
      <c r="T4228" s="116">
        <v>1330</v>
      </c>
      <c r="U4228" s="116" t="s">
        <v>268</v>
      </c>
      <c r="V4228" s="116" t="s">
        <v>268</v>
      </c>
      <c r="Z4228" s="116">
        <v>0</v>
      </c>
      <c r="AA4228" s="116">
        <v>1</v>
      </c>
      <c r="AB4228" s="116">
        <v>3.9577809407579201</v>
      </c>
      <c r="AC4228" s="116">
        <v>0.80127657328465995</v>
      </c>
      <c r="AD4228" s="116">
        <v>1259.9995882907899</v>
      </c>
      <c r="AF4228" s="116">
        <v>-1</v>
      </c>
      <c r="AG4228" s="116">
        <v>-1</v>
      </c>
      <c r="AH4228" s="116">
        <v>-1</v>
      </c>
      <c r="AI4228" s="116">
        <v>-1</v>
      </c>
      <c r="AJ4228" s="116">
        <v>0</v>
      </c>
      <c r="AM4228" s="116" t="s">
        <v>319</v>
      </c>
      <c r="AN4228" s="116">
        <v>-1</v>
      </c>
      <c r="AQ4228" s="116">
        <v>783</v>
      </c>
      <c r="AR4228" s="116" t="s">
        <v>352</v>
      </c>
      <c r="AS4228" s="116" t="s">
        <v>256</v>
      </c>
      <c r="AT4228" s="116" t="s">
        <v>268</v>
      </c>
      <c r="AV4228" s="116">
        <v>151.42987984454501</v>
      </c>
      <c r="AW4228" s="116">
        <v>1.0218974762999999</v>
      </c>
    </row>
    <row r="4229" spans="1:49" x14ac:dyDescent="0.25">
      <c r="A4229" s="127">
        <v>180000</v>
      </c>
      <c r="B4229" s="127">
        <v>750000</v>
      </c>
      <c r="C4229" s="127">
        <v>750000</v>
      </c>
      <c r="D4229" s="116" t="s">
        <v>314</v>
      </c>
      <c r="E4229" s="116" t="s">
        <v>315</v>
      </c>
      <c r="F4229" s="116" t="s">
        <v>316</v>
      </c>
      <c r="G4229" s="116" t="s">
        <v>317</v>
      </c>
      <c r="H4229" s="116">
        <v>0.36</v>
      </c>
      <c r="I4229" s="116">
        <v>0.57999999999999996</v>
      </c>
      <c r="J4229" s="116" t="s">
        <v>268</v>
      </c>
      <c r="K4229" s="116">
        <v>0.18534647229359999</v>
      </c>
      <c r="L4229" s="116">
        <v>3966.2910321623799</v>
      </c>
      <c r="M4229" s="116">
        <v>12.458504906247899</v>
      </c>
      <c r="N4229" s="116">
        <v>2.5222993058369898</v>
      </c>
      <c r="O4229" s="116">
        <v>2.3091399344256298</v>
      </c>
      <c r="P4229" s="116">
        <v>0.46749927840548999</v>
      </c>
      <c r="Q4229" s="116">
        <v>735.13805090105996</v>
      </c>
      <c r="R4229" s="116">
        <v>1330</v>
      </c>
      <c r="S4229" s="116" t="s">
        <v>346</v>
      </c>
      <c r="T4229" s="116">
        <v>1330</v>
      </c>
      <c r="U4229" s="116" t="s">
        <v>268</v>
      </c>
      <c r="V4229" s="116" t="s">
        <v>268</v>
      </c>
      <c r="Z4229" s="116">
        <v>0</v>
      </c>
      <c r="AA4229" s="116">
        <v>1</v>
      </c>
      <c r="AB4229" s="116">
        <v>2.3091399344256298</v>
      </c>
      <c r="AC4229" s="116">
        <v>0.46749927840548999</v>
      </c>
      <c r="AD4229" s="116">
        <v>735.13805090105996</v>
      </c>
      <c r="AF4229" s="116">
        <v>-1</v>
      </c>
      <c r="AG4229" s="116">
        <v>-1</v>
      </c>
      <c r="AH4229" s="116">
        <v>-1</v>
      </c>
      <c r="AI4229" s="116">
        <v>-1</v>
      </c>
      <c r="AJ4229" s="116">
        <v>0</v>
      </c>
      <c r="AM4229" s="116" t="s">
        <v>319</v>
      </c>
      <c r="AN4229" s="116">
        <v>-1</v>
      </c>
      <c r="AQ4229" s="116">
        <v>783</v>
      </c>
      <c r="AR4229" s="116" t="s">
        <v>352</v>
      </c>
      <c r="AS4229" s="116" t="s">
        <v>256</v>
      </c>
      <c r="AT4229" s="116" t="s">
        <v>268</v>
      </c>
      <c r="AV4229" s="116">
        <v>110.36430590124399</v>
      </c>
      <c r="AW4229" s="116">
        <v>0.59621901939999999</v>
      </c>
    </row>
    <row r="4230" spans="1:49" x14ac:dyDescent="0.25">
      <c r="A4230" s="127">
        <v>180000</v>
      </c>
      <c r="B4230" s="127">
        <v>750000</v>
      </c>
      <c r="C4230" s="127">
        <v>750000</v>
      </c>
      <c r="D4230" s="116" t="s">
        <v>314</v>
      </c>
      <c r="E4230" s="116" t="s">
        <v>315</v>
      </c>
      <c r="F4230" s="116" t="s">
        <v>316</v>
      </c>
      <c r="G4230" s="116" t="s">
        <v>317</v>
      </c>
      <c r="H4230" s="116">
        <v>0.36</v>
      </c>
      <c r="I4230" s="116">
        <v>0.57999999999999996</v>
      </c>
      <c r="J4230" s="116" t="s">
        <v>268</v>
      </c>
      <c r="K4230" s="116">
        <v>6.8289857067259999E-2</v>
      </c>
      <c r="L4230" s="116">
        <v>3966.2910321623799</v>
      </c>
      <c r="M4230" s="116">
        <v>12.458504906247899</v>
      </c>
      <c r="N4230" s="116">
        <v>2.5222993058369898</v>
      </c>
      <c r="O4230" s="116">
        <v>0.85078951931951996</v>
      </c>
      <c r="P4230" s="116">
        <v>0.17224745907646999</v>
      </c>
      <c r="Q4230" s="116">
        <v>270.85744767355197</v>
      </c>
      <c r="R4230" s="116">
        <v>1330</v>
      </c>
      <c r="S4230" s="116" t="s">
        <v>346</v>
      </c>
      <c r="T4230" s="116">
        <v>1330</v>
      </c>
      <c r="U4230" s="116" t="s">
        <v>268</v>
      </c>
      <c r="V4230" s="116" t="s">
        <v>268</v>
      </c>
      <c r="Z4230" s="116">
        <v>0</v>
      </c>
      <c r="AA4230" s="116">
        <v>1</v>
      </c>
      <c r="AB4230" s="116">
        <v>0.85078951931951996</v>
      </c>
      <c r="AC4230" s="116">
        <v>0.17224745907646999</v>
      </c>
      <c r="AD4230" s="116">
        <v>270.857447673553</v>
      </c>
      <c r="AF4230" s="116">
        <v>-1</v>
      </c>
      <c r="AG4230" s="116">
        <v>-1</v>
      </c>
      <c r="AH4230" s="116">
        <v>-1</v>
      </c>
      <c r="AI4230" s="116">
        <v>-1</v>
      </c>
      <c r="AJ4230" s="116">
        <v>0</v>
      </c>
      <c r="AM4230" s="116" t="s">
        <v>319</v>
      </c>
      <c r="AN4230" s="116">
        <v>-1</v>
      </c>
      <c r="AQ4230" s="116">
        <v>783</v>
      </c>
      <c r="AR4230" s="116" t="s">
        <v>352</v>
      </c>
      <c r="AS4230" s="116" t="s">
        <v>256</v>
      </c>
      <c r="AT4230" s="116" t="s">
        <v>268</v>
      </c>
      <c r="AV4230" s="116">
        <v>71.667938831820905</v>
      </c>
      <c r="AW4230" s="116">
        <v>0.21967351800000001</v>
      </c>
    </row>
    <row r="4231" spans="1:49" x14ac:dyDescent="0.25">
      <c r="A4231" s="127">
        <v>180000</v>
      </c>
      <c r="B4231" s="127">
        <v>750000</v>
      </c>
      <c r="C4231" s="127">
        <v>750000</v>
      </c>
      <c r="D4231" s="116" t="s">
        <v>314</v>
      </c>
      <c r="E4231" s="116" t="s">
        <v>315</v>
      </c>
      <c r="F4231" s="116" t="s">
        <v>316</v>
      </c>
      <c r="G4231" s="116" t="s">
        <v>317</v>
      </c>
      <c r="H4231" s="116">
        <v>0.36</v>
      </c>
      <c r="I4231" s="116">
        <v>0.57999999999999996</v>
      </c>
      <c r="J4231" s="116" t="s">
        <v>268</v>
      </c>
      <c r="K4231" s="116">
        <v>4.6450086059359998E-2</v>
      </c>
      <c r="L4231" s="116">
        <v>3966.2910321623799</v>
      </c>
      <c r="M4231" s="116">
        <v>12.458504906247899</v>
      </c>
      <c r="N4231" s="116">
        <v>2.5222993058369898</v>
      </c>
      <c r="O4231" s="116">
        <v>0.57869862506616998</v>
      </c>
      <c r="P4231" s="116">
        <v>0.11716101982359001</v>
      </c>
      <c r="Q4231" s="116">
        <v>184.23455978041</v>
      </c>
      <c r="R4231" s="116">
        <v>1330</v>
      </c>
      <c r="S4231" s="116" t="s">
        <v>346</v>
      </c>
      <c r="T4231" s="116">
        <v>1330</v>
      </c>
      <c r="U4231" s="116" t="s">
        <v>268</v>
      </c>
      <c r="V4231" s="116" t="s">
        <v>268</v>
      </c>
      <c r="Z4231" s="116">
        <v>0</v>
      </c>
      <c r="AA4231" s="116">
        <v>1</v>
      </c>
      <c r="AB4231" s="116">
        <v>0.57869862506616998</v>
      </c>
      <c r="AC4231" s="116">
        <v>0.11716101982359001</v>
      </c>
      <c r="AD4231" s="116">
        <v>184.23455978041099</v>
      </c>
      <c r="AF4231" s="116">
        <v>-1</v>
      </c>
      <c r="AG4231" s="116">
        <v>-1</v>
      </c>
      <c r="AH4231" s="116">
        <v>-1</v>
      </c>
      <c r="AI4231" s="116">
        <v>-1</v>
      </c>
      <c r="AJ4231" s="116">
        <v>0</v>
      </c>
      <c r="AM4231" s="116" t="s">
        <v>319</v>
      </c>
      <c r="AN4231" s="116">
        <v>-1</v>
      </c>
      <c r="AQ4231" s="116">
        <v>783</v>
      </c>
      <c r="AR4231" s="116" t="s">
        <v>352</v>
      </c>
      <c r="AS4231" s="116" t="s">
        <v>256</v>
      </c>
      <c r="AT4231" s="116" t="s">
        <v>268</v>
      </c>
      <c r="AV4231" s="116">
        <v>63.605574400930003</v>
      </c>
      <c r="AW4231" s="116">
        <v>0.1494197565</v>
      </c>
    </row>
    <row r="4232" spans="1:49" x14ac:dyDescent="0.25">
      <c r="A4232" s="127">
        <v>180000</v>
      </c>
      <c r="B4232" s="127">
        <v>750000</v>
      </c>
      <c r="C4232" s="127">
        <v>750000</v>
      </c>
      <c r="D4232" s="116" t="s">
        <v>314</v>
      </c>
      <c r="E4232" s="116" t="s">
        <v>315</v>
      </c>
      <c r="F4232" s="116" t="s">
        <v>316</v>
      </c>
      <c r="G4232" s="116" t="s">
        <v>317</v>
      </c>
      <c r="H4232" s="116">
        <v>0.36</v>
      </c>
      <c r="I4232" s="116">
        <v>0.57999999999999996</v>
      </c>
      <c r="J4232" s="116" t="s">
        <v>323</v>
      </c>
      <c r="K4232" s="116">
        <v>2.2707152027799998E-3</v>
      </c>
      <c r="L4232" s="116">
        <v>2767.3180686615501</v>
      </c>
      <c r="M4232" s="116">
        <v>6.5576337139221197</v>
      </c>
      <c r="N4232" s="116">
        <v>0.63702547712095003</v>
      </c>
      <c r="O4232" s="116">
        <v>1.489051856849E-2</v>
      </c>
      <c r="P4232" s="116">
        <v>1.4465034354599999E-3</v>
      </c>
      <c r="Q4232" s="116">
        <v>6.2837912094514099</v>
      </c>
      <c r="R4232" s="116">
        <v>8140</v>
      </c>
      <c r="S4232" s="116" t="s">
        <v>353</v>
      </c>
      <c r="T4232" s="116">
        <v>8140</v>
      </c>
      <c r="U4232" s="116" t="s">
        <v>324</v>
      </c>
      <c r="V4232" s="116" t="s">
        <v>323</v>
      </c>
      <c r="Z4232" s="116">
        <v>0</v>
      </c>
      <c r="AA4232" s="116">
        <v>1</v>
      </c>
      <c r="AB4232" s="116">
        <v>1.489051856849E-2</v>
      </c>
      <c r="AC4232" s="116">
        <v>1.4465034354599999E-3</v>
      </c>
      <c r="AD4232" s="116">
        <v>638.83915664495998</v>
      </c>
      <c r="AF4232" s="116">
        <v>-1</v>
      </c>
      <c r="AG4232" s="116">
        <v>-1</v>
      </c>
      <c r="AH4232" s="116">
        <v>-1</v>
      </c>
      <c r="AI4232" s="116">
        <v>-1</v>
      </c>
      <c r="AJ4232" s="116">
        <v>0</v>
      </c>
      <c r="AM4232" s="116" t="s">
        <v>319</v>
      </c>
      <c r="AN4232" s="116">
        <v>-1</v>
      </c>
      <c r="AQ4232" s="116">
        <v>783</v>
      </c>
      <c r="AR4232" s="116" t="s">
        <v>352</v>
      </c>
      <c r="AS4232" s="116" t="s">
        <v>256</v>
      </c>
      <c r="AT4232" s="116" t="s">
        <v>268</v>
      </c>
      <c r="AV4232" s="116">
        <v>55.274357217282102</v>
      </c>
      <c r="AW4232" s="116">
        <v>0.51811772639999998</v>
      </c>
    </row>
    <row r="4233" spans="1:49" x14ac:dyDescent="0.25">
      <c r="A4233" s="127">
        <v>180000</v>
      </c>
      <c r="B4233" s="127">
        <v>750000</v>
      </c>
      <c r="C4233" s="127">
        <v>750000</v>
      </c>
      <c r="D4233" s="116" t="s">
        <v>314</v>
      </c>
      <c r="E4233" s="116" t="s">
        <v>315</v>
      </c>
      <c r="F4233" s="116" t="s">
        <v>316</v>
      </c>
      <c r="G4233" s="116" t="s">
        <v>317</v>
      </c>
      <c r="H4233" s="116">
        <v>0.36</v>
      </c>
      <c r="I4233" s="116">
        <v>0.57999999999999996</v>
      </c>
      <c r="J4233" s="116" t="s">
        <v>330</v>
      </c>
      <c r="K4233" s="116">
        <v>0.26222127836155001</v>
      </c>
      <c r="L4233" s="116">
        <v>2767.3180686615501</v>
      </c>
      <c r="M4233" s="116">
        <v>6.5576337139221197</v>
      </c>
      <c r="N4233" s="116">
        <v>0.63702547712095003</v>
      </c>
      <c r="O4233" s="116">
        <v>1.7195510954915101</v>
      </c>
      <c r="P4233" s="116">
        <v>0.16704163495953001</v>
      </c>
      <c r="Q4233" s="116">
        <v>725.64968159747002</v>
      </c>
      <c r="R4233" s="116">
        <v>4110</v>
      </c>
      <c r="S4233" s="116" t="s">
        <v>331</v>
      </c>
      <c r="T4233" s="116">
        <v>4110</v>
      </c>
      <c r="U4233" s="116" t="s">
        <v>268</v>
      </c>
      <c r="V4233" s="116" t="s">
        <v>268</v>
      </c>
      <c r="Y4233" s="116" t="s">
        <v>330</v>
      </c>
      <c r="Z4233" s="116">
        <v>0</v>
      </c>
      <c r="AA4233" s="116">
        <v>1</v>
      </c>
      <c r="AB4233" s="116">
        <v>1.7195510954915101</v>
      </c>
      <c r="AC4233" s="116">
        <v>0.16704163495953001</v>
      </c>
      <c r="AD4233" s="116">
        <v>725.64968159747002</v>
      </c>
      <c r="AF4233" s="116">
        <v>-1</v>
      </c>
      <c r="AG4233" s="116">
        <v>-1</v>
      </c>
      <c r="AH4233" s="116">
        <v>-1</v>
      </c>
      <c r="AI4233" s="116">
        <v>-1</v>
      </c>
      <c r="AJ4233" s="116">
        <v>0</v>
      </c>
      <c r="AM4233" s="116" t="s">
        <v>319</v>
      </c>
      <c r="AN4233" s="116">
        <v>-1</v>
      </c>
      <c r="AQ4233" s="116">
        <v>783</v>
      </c>
      <c r="AR4233" s="116" t="s">
        <v>352</v>
      </c>
      <c r="AS4233" s="116" t="s">
        <v>256</v>
      </c>
      <c r="AT4233" s="116" t="s">
        <v>268</v>
      </c>
      <c r="AV4233" s="116">
        <v>142.45607788105701</v>
      </c>
      <c r="AW4233" s="116">
        <v>0.58852366720000004</v>
      </c>
    </row>
    <row r="4234" spans="1:49" x14ac:dyDescent="0.25">
      <c r="A4234" s="127">
        <v>180000</v>
      </c>
      <c r="B4234" s="127">
        <v>750000</v>
      </c>
      <c r="C4234" s="127">
        <v>750000</v>
      </c>
      <c r="D4234" s="116" t="s">
        <v>314</v>
      </c>
      <c r="E4234" s="116" t="s">
        <v>315</v>
      </c>
      <c r="F4234" s="116" t="s">
        <v>316</v>
      </c>
      <c r="G4234" s="116" t="s">
        <v>317</v>
      </c>
      <c r="H4234" s="116">
        <v>0.36</v>
      </c>
      <c r="I4234" s="116">
        <v>0.57999999999999996</v>
      </c>
      <c r="J4234" s="116" t="s">
        <v>323</v>
      </c>
      <c r="K4234" s="116">
        <v>0.12303516206082001</v>
      </c>
      <c r="L4234" s="116">
        <v>2767.3180686615501</v>
      </c>
      <c r="M4234" s="116">
        <v>6.5576337139221197</v>
      </c>
      <c r="N4234" s="116">
        <v>0.63702547712095003</v>
      </c>
      <c r="O4234" s="116">
        <v>0.80681952672794</v>
      </c>
      <c r="P4234" s="116">
        <v>7.8376532814450006E-2</v>
      </c>
      <c r="Q4234" s="116">
        <v>340.47742705162602</v>
      </c>
      <c r="R4234" s="116">
        <v>4110</v>
      </c>
      <c r="S4234" s="116" t="s">
        <v>331</v>
      </c>
      <c r="T4234" s="116">
        <v>4110</v>
      </c>
      <c r="U4234" s="116" t="s">
        <v>324</v>
      </c>
      <c r="V4234" s="116" t="s">
        <v>323</v>
      </c>
      <c r="Y4234" s="116" t="s">
        <v>330</v>
      </c>
      <c r="Z4234" s="116">
        <v>0</v>
      </c>
      <c r="AA4234" s="116">
        <v>1</v>
      </c>
      <c r="AB4234" s="116">
        <v>0.80681952672794</v>
      </c>
      <c r="AC4234" s="116">
        <v>7.8376532814450006E-2</v>
      </c>
      <c r="AD4234" s="116">
        <v>345.05912906049599</v>
      </c>
      <c r="AF4234" s="116">
        <v>-1</v>
      </c>
      <c r="AG4234" s="116">
        <v>-1</v>
      </c>
      <c r="AH4234" s="116">
        <v>-1</v>
      </c>
      <c r="AI4234" s="116">
        <v>-1</v>
      </c>
      <c r="AJ4234" s="116">
        <v>0</v>
      </c>
      <c r="AM4234" s="116" t="s">
        <v>319</v>
      </c>
      <c r="AN4234" s="116">
        <v>-1</v>
      </c>
      <c r="AQ4234" s="116">
        <v>783</v>
      </c>
      <c r="AR4234" s="116" t="s">
        <v>352</v>
      </c>
      <c r="AS4234" s="116" t="s">
        <v>256</v>
      </c>
      <c r="AT4234" s="116" t="s">
        <v>268</v>
      </c>
      <c r="AV4234" s="116">
        <v>120.223880835846</v>
      </c>
      <c r="AW4234" s="116">
        <v>0.27985330819999998</v>
      </c>
    </row>
    <row r="4235" spans="1:49" x14ac:dyDescent="0.25">
      <c r="A4235" s="127">
        <v>180000</v>
      </c>
      <c r="B4235" s="127">
        <v>750000</v>
      </c>
      <c r="C4235" s="127">
        <v>750000</v>
      </c>
      <c r="D4235" s="116" t="s">
        <v>314</v>
      </c>
      <c r="E4235" s="116" t="s">
        <v>315</v>
      </c>
      <c r="F4235" s="116" t="s">
        <v>316</v>
      </c>
      <c r="G4235" s="116" t="s">
        <v>317</v>
      </c>
      <c r="H4235" s="116">
        <v>0.36</v>
      </c>
      <c r="I4235" s="116">
        <v>0.57999999999999996</v>
      </c>
      <c r="J4235" s="116" t="s">
        <v>268</v>
      </c>
      <c r="K4235" s="116">
        <v>0.61776345352982998</v>
      </c>
      <c r="L4235" s="116">
        <v>3867.60338780338</v>
      </c>
      <c r="M4235" s="116">
        <v>10.4905793668388</v>
      </c>
      <c r="N4235" s="116">
        <v>1.57175662624726</v>
      </c>
      <c r="O4235" s="116">
        <v>6.4806965391871802</v>
      </c>
      <c r="P4235" s="116">
        <v>0.97097380153890001</v>
      </c>
      <c r="Q4235" s="116">
        <v>2389.26402573309</v>
      </c>
      <c r="R4235" s="116">
        <v>1210</v>
      </c>
      <c r="S4235" s="116" t="s">
        <v>318</v>
      </c>
      <c r="T4235" s="116">
        <v>1210</v>
      </c>
      <c r="U4235" s="116" t="s">
        <v>268</v>
      </c>
      <c r="V4235" s="116" t="s">
        <v>268</v>
      </c>
      <c r="Z4235" s="116">
        <v>0</v>
      </c>
      <c r="AA4235" s="116">
        <v>1</v>
      </c>
      <c r="AB4235" s="116">
        <v>6.4806965391871802</v>
      </c>
      <c r="AC4235" s="116">
        <v>0.97097380153890001</v>
      </c>
      <c r="AD4235" s="116">
        <v>2389.26402573309</v>
      </c>
      <c r="AF4235" s="116">
        <v>-1</v>
      </c>
      <c r="AG4235" s="116">
        <v>-1</v>
      </c>
      <c r="AH4235" s="116">
        <v>-1</v>
      </c>
      <c r="AI4235" s="116">
        <v>-1</v>
      </c>
      <c r="AJ4235" s="116">
        <v>0</v>
      </c>
      <c r="AM4235" s="116" t="s">
        <v>319</v>
      </c>
      <c r="AN4235" s="116">
        <v>-1</v>
      </c>
      <c r="AQ4235" s="116">
        <v>783</v>
      </c>
      <c r="AR4235" s="116" t="s">
        <v>352</v>
      </c>
      <c r="AS4235" s="116" t="s">
        <v>256</v>
      </c>
      <c r="AT4235" s="116" t="s">
        <v>268</v>
      </c>
      <c r="AV4235" s="116">
        <v>199.999999977648</v>
      </c>
      <c r="AW4235" s="116">
        <v>1.9377648221999999</v>
      </c>
    </row>
    <row r="4236" spans="1:49" x14ac:dyDescent="0.25">
      <c r="A4236" s="127">
        <v>180000</v>
      </c>
      <c r="B4236" s="127">
        <v>750000</v>
      </c>
      <c r="C4236" s="127">
        <v>750000</v>
      </c>
      <c r="D4236" s="116" t="s">
        <v>314</v>
      </c>
      <c r="E4236" s="116" t="s">
        <v>315</v>
      </c>
      <c r="F4236" s="116" t="s">
        <v>316</v>
      </c>
      <c r="G4236" s="116" t="s">
        <v>317</v>
      </c>
      <c r="H4236" s="116">
        <v>0.36</v>
      </c>
      <c r="I4236" s="116">
        <v>0.57999999999999996</v>
      </c>
      <c r="J4236" s="116" t="s">
        <v>268</v>
      </c>
      <c r="K4236" s="116">
        <v>8.7691177294129993E-2</v>
      </c>
      <c r="L4236" s="116">
        <v>3976.0770280964798</v>
      </c>
      <c r="M4236" s="116">
        <v>11.0749101262863</v>
      </c>
      <c r="N4236" s="116">
        <v>2.0396151666470499</v>
      </c>
      <c r="O4236" s="116">
        <v>0.97117190740073001</v>
      </c>
      <c r="P4236" s="116">
        <v>0.17885625519024001</v>
      </c>
      <c r="Q4236" s="116">
        <v>348.66687560592499</v>
      </c>
      <c r="R4236" s="116">
        <v>1210</v>
      </c>
      <c r="S4236" s="116" t="s">
        <v>318</v>
      </c>
      <c r="T4236" s="116">
        <v>1210</v>
      </c>
      <c r="U4236" s="116" t="s">
        <v>268</v>
      </c>
      <c r="V4236" s="116" t="s">
        <v>268</v>
      </c>
      <c r="Z4236" s="116">
        <v>0</v>
      </c>
      <c r="AA4236" s="116">
        <v>1</v>
      </c>
      <c r="AB4236" s="116">
        <v>0.97117190740073001</v>
      </c>
      <c r="AC4236" s="116">
        <v>0.17885625519024001</v>
      </c>
      <c r="AD4236" s="116">
        <v>348.66687560592698</v>
      </c>
      <c r="AF4236" s="116">
        <v>-1</v>
      </c>
      <c r="AG4236" s="116">
        <v>-1</v>
      </c>
      <c r="AH4236" s="116">
        <v>-1</v>
      </c>
      <c r="AI4236" s="116">
        <v>-1</v>
      </c>
      <c r="AJ4236" s="116">
        <v>0</v>
      </c>
      <c r="AM4236" s="116" t="s">
        <v>319</v>
      </c>
      <c r="AN4236" s="116">
        <v>-1</v>
      </c>
      <c r="AQ4236" s="116">
        <v>783</v>
      </c>
      <c r="AR4236" s="116" t="s">
        <v>352</v>
      </c>
      <c r="AS4236" s="116" t="s">
        <v>256</v>
      </c>
      <c r="AT4236" s="116" t="s">
        <v>268</v>
      </c>
      <c r="AV4236" s="116">
        <v>88.578862589436696</v>
      </c>
      <c r="AW4236" s="116">
        <v>0.28277929899999998</v>
      </c>
    </row>
    <row r="4237" spans="1:49" x14ac:dyDescent="0.25">
      <c r="A4237" s="127">
        <v>180000</v>
      </c>
      <c r="B4237" s="127">
        <v>750000</v>
      </c>
      <c r="C4237" s="127">
        <v>750000</v>
      </c>
      <c r="D4237" s="116" t="s">
        <v>314</v>
      </c>
      <c r="E4237" s="116" t="s">
        <v>315</v>
      </c>
      <c r="F4237" s="116" t="s">
        <v>316</v>
      </c>
      <c r="G4237" s="116" t="s">
        <v>317</v>
      </c>
      <c r="H4237" s="116">
        <v>0.36</v>
      </c>
      <c r="I4237" s="116">
        <v>0.57999999999999996</v>
      </c>
      <c r="J4237" s="116" t="s">
        <v>268</v>
      </c>
      <c r="K4237" s="116">
        <v>4.4594681787239999E-2</v>
      </c>
      <c r="L4237" s="116">
        <v>3976.0770280964798</v>
      </c>
      <c r="M4237" s="116">
        <v>11.0749101262863</v>
      </c>
      <c r="N4237" s="116">
        <v>2.0396151666470499</v>
      </c>
      <c r="O4237" s="116">
        <v>0.49388209290405</v>
      </c>
      <c r="P4237" s="116">
        <v>9.0955989325059994E-2</v>
      </c>
      <c r="Q4237" s="116">
        <v>177.31188982952901</v>
      </c>
      <c r="R4237" s="116">
        <v>1330</v>
      </c>
      <c r="S4237" s="116" t="s">
        <v>346</v>
      </c>
      <c r="T4237" s="116">
        <v>1330</v>
      </c>
      <c r="U4237" s="116" t="s">
        <v>268</v>
      </c>
      <c r="V4237" s="116" t="s">
        <v>268</v>
      </c>
      <c r="Z4237" s="116">
        <v>0</v>
      </c>
      <c r="AA4237" s="116">
        <v>1</v>
      </c>
      <c r="AB4237" s="116">
        <v>0.49388209290405</v>
      </c>
      <c r="AC4237" s="116">
        <v>9.0955989325059994E-2</v>
      </c>
      <c r="AD4237" s="116">
        <v>177.31188982952699</v>
      </c>
      <c r="AF4237" s="116">
        <v>-1</v>
      </c>
      <c r="AG4237" s="116">
        <v>-1</v>
      </c>
      <c r="AH4237" s="116">
        <v>-1</v>
      </c>
      <c r="AI4237" s="116">
        <v>-1</v>
      </c>
      <c r="AJ4237" s="116">
        <v>0</v>
      </c>
      <c r="AM4237" s="116" t="s">
        <v>319</v>
      </c>
      <c r="AN4237" s="116">
        <v>-1</v>
      </c>
      <c r="AQ4237" s="116">
        <v>783</v>
      </c>
      <c r="AR4237" s="116" t="s">
        <v>352</v>
      </c>
      <c r="AS4237" s="116" t="s">
        <v>256</v>
      </c>
      <c r="AT4237" s="116" t="s">
        <v>268</v>
      </c>
      <c r="AV4237" s="116">
        <v>54.697425094804103</v>
      </c>
      <c r="AW4237" s="116">
        <v>0.14380526339999999</v>
      </c>
    </row>
    <row r="4238" spans="1:49" x14ac:dyDescent="0.25">
      <c r="A4238" s="127">
        <v>180000</v>
      </c>
      <c r="B4238" s="127">
        <v>750000</v>
      </c>
      <c r="C4238" s="127">
        <v>750000</v>
      </c>
      <c r="D4238" s="116" t="s">
        <v>314</v>
      </c>
      <c r="E4238" s="116" t="s">
        <v>315</v>
      </c>
      <c r="F4238" s="116" t="s">
        <v>316</v>
      </c>
      <c r="G4238" s="116" t="s">
        <v>317</v>
      </c>
      <c r="H4238" s="116">
        <v>0.36</v>
      </c>
      <c r="I4238" s="116">
        <v>0.57999999999999996</v>
      </c>
      <c r="J4238" s="116" t="s">
        <v>268</v>
      </c>
      <c r="K4238" s="116">
        <v>0.14756736978287999</v>
      </c>
      <c r="L4238" s="116">
        <v>3152.20787919132</v>
      </c>
      <c r="M4238" s="116">
        <v>8.0161218536310397</v>
      </c>
      <c r="N4238" s="116">
        <v>1.24449070841958</v>
      </c>
      <c r="O4238" s="116">
        <v>1.18291801779946</v>
      </c>
      <c r="P4238" s="116">
        <v>0.18364622056072</v>
      </c>
      <c r="Q4238" s="116">
        <v>465.163025741159</v>
      </c>
      <c r="R4238" s="116">
        <v>1210</v>
      </c>
      <c r="S4238" s="116" t="s">
        <v>318</v>
      </c>
      <c r="T4238" s="116">
        <v>1210</v>
      </c>
      <c r="U4238" s="116" t="s">
        <v>268</v>
      </c>
      <c r="V4238" s="116" t="s">
        <v>268</v>
      </c>
      <c r="Z4238" s="116">
        <v>0</v>
      </c>
      <c r="AA4238" s="116">
        <v>1</v>
      </c>
      <c r="AB4238" s="116">
        <v>1.18291801779946</v>
      </c>
      <c r="AC4238" s="116">
        <v>0.18364622056072</v>
      </c>
      <c r="AD4238" s="116">
        <v>465.163025741159</v>
      </c>
      <c r="AF4238" s="116">
        <v>-1</v>
      </c>
      <c r="AG4238" s="116">
        <v>-1</v>
      </c>
      <c r="AH4238" s="116">
        <v>-1</v>
      </c>
      <c r="AI4238" s="116">
        <v>-1</v>
      </c>
      <c r="AJ4238" s="116">
        <v>0</v>
      </c>
      <c r="AM4238" s="116" t="s">
        <v>319</v>
      </c>
      <c r="AN4238" s="116">
        <v>-1</v>
      </c>
      <c r="AQ4238" s="116">
        <v>783</v>
      </c>
      <c r="AR4238" s="116" t="s">
        <v>352</v>
      </c>
      <c r="AS4238" s="116" t="s">
        <v>256</v>
      </c>
      <c r="AT4238" s="116" t="s">
        <v>268</v>
      </c>
      <c r="AV4238" s="116">
        <v>147.200253209311</v>
      </c>
      <c r="AW4238" s="116">
        <v>0.37726117250000002</v>
      </c>
    </row>
    <row r="4239" spans="1:49" x14ac:dyDescent="0.25">
      <c r="A4239" s="127">
        <v>180000</v>
      </c>
      <c r="B4239" s="127">
        <v>750000</v>
      </c>
      <c r="C4239" s="127">
        <v>750000</v>
      </c>
      <c r="D4239" s="116" t="s">
        <v>314</v>
      </c>
      <c r="E4239" s="116" t="s">
        <v>315</v>
      </c>
      <c r="F4239" s="116" t="s">
        <v>316</v>
      </c>
      <c r="G4239" s="116" t="s">
        <v>317</v>
      </c>
      <c r="H4239" s="116">
        <v>0.36</v>
      </c>
      <c r="I4239" s="116">
        <v>0.57999999999999996</v>
      </c>
      <c r="J4239" s="116" t="s">
        <v>330</v>
      </c>
      <c r="K4239" s="116">
        <v>0.30385828915712998</v>
      </c>
      <c r="L4239" s="116">
        <v>3152.20787919132</v>
      </c>
      <c r="M4239" s="116">
        <v>8.0161218536310397</v>
      </c>
      <c r="N4239" s="116">
        <v>1.24449070841958</v>
      </c>
      <c r="O4239" s="116">
        <v>2.4357650721194402</v>
      </c>
      <c r="P4239" s="116">
        <v>0.37814881753231999</v>
      </c>
      <c r="Q4239" s="116">
        <v>957.82449323871299</v>
      </c>
      <c r="R4239" s="116">
        <v>4200</v>
      </c>
      <c r="S4239" s="116" t="s">
        <v>355</v>
      </c>
      <c r="T4239" s="116">
        <v>4200</v>
      </c>
      <c r="U4239" s="116" t="s">
        <v>268</v>
      </c>
      <c r="V4239" s="116" t="s">
        <v>268</v>
      </c>
      <c r="Y4239" s="116" t="s">
        <v>330</v>
      </c>
      <c r="Z4239" s="116">
        <v>0</v>
      </c>
      <c r="AA4239" s="116">
        <v>1</v>
      </c>
      <c r="AB4239" s="116">
        <v>2.4357650721194402</v>
      </c>
      <c r="AC4239" s="116">
        <v>0.37814881753231999</v>
      </c>
      <c r="AD4239" s="116">
        <v>957.82449323871299</v>
      </c>
      <c r="AF4239" s="116">
        <v>-1</v>
      </c>
      <c r="AG4239" s="116">
        <v>-1</v>
      </c>
      <c r="AH4239" s="116">
        <v>-1</v>
      </c>
      <c r="AI4239" s="116">
        <v>-1</v>
      </c>
      <c r="AJ4239" s="116">
        <v>0</v>
      </c>
      <c r="AM4239" s="116" t="s">
        <v>319</v>
      </c>
      <c r="AN4239" s="116">
        <v>-1</v>
      </c>
      <c r="AQ4239" s="116">
        <v>783</v>
      </c>
      <c r="AR4239" s="116" t="s">
        <v>352</v>
      </c>
      <c r="AS4239" s="116" t="s">
        <v>256</v>
      </c>
      <c r="AT4239" s="116" t="s">
        <v>268</v>
      </c>
      <c r="AV4239" s="116">
        <v>152.54596249740399</v>
      </c>
      <c r="AW4239" s="116">
        <v>0.77682440649999995</v>
      </c>
    </row>
    <row r="4240" spans="1:49" x14ac:dyDescent="0.25">
      <c r="A4240" s="127">
        <v>180000</v>
      </c>
      <c r="B4240" s="127">
        <v>750000</v>
      </c>
      <c r="C4240" s="127">
        <v>750000</v>
      </c>
      <c r="D4240" s="116" t="s">
        <v>314</v>
      </c>
      <c r="E4240" s="116" t="s">
        <v>315</v>
      </c>
      <c r="F4240" s="116" t="s">
        <v>316</v>
      </c>
      <c r="G4240" s="116" t="s">
        <v>317</v>
      </c>
      <c r="H4240" s="116">
        <v>0.36</v>
      </c>
      <c r="I4240" s="116">
        <v>0.57999999999999996</v>
      </c>
      <c r="J4240" s="116" t="s">
        <v>330</v>
      </c>
      <c r="K4240" s="116">
        <v>2.2059886121299999E-2</v>
      </c>
      <c r="L4240" s="116">
        <v>3152.20787919132</v>
      </c>
      <c r="M4240" s="116">
        <v>8.0161218536310397</v>
      </c>
      <c r="N4240" s="116">
        <v>1.24449070841958</v>
      </c>
      <c r="O4240" s="116">
        <v>0.17683473522563001</v>
      </c>
      <c r="P4240" s="116">
        <v>2.7453323306760001E-2</v>
      </c>
      <c r="Q4240" s="116">
        <v>69.537346845653502</v>
      </c>
      <c r="R4240" s="116">
        <v>6172</v>
      </c>
      <c r="S4240" s="116" t="s">
        <v>354</v>
      </c>
      <c r="T4240" s="116">
        <v>6172</v>
      </c>
      <c r="U4240" s="116" t="s">
        <v>268</v>
      </c>
      <c r="V4240" s="116" t="s">
        <v>268</v>
      </c>
      <c r="Y4240" s="116" t="s">
        <v>330</v>
      </c>
      <c r="Z4240" s="116">
        <v>0</v>
      </c>
      <c r="AA4240" s="116">
        <v>1</v>
      </c>
      <c r="AB4240" s="116">
        <v>0.17683473522563001</v>
      </c>
      <c r="AC4240" s="116">
        <v>2.7453323306760001E-2</v>
      </c>
      <c r="AD4240" s="116">
        <v>69.537346845655094</v>
      </c>
      <c r="AF4240" s="116">
        <v>-1</v>
      </c>
      <c r="AG4240" s="116">
        <v>-1</v>
      </c>
      <c r="AH4240" s="116">
        <v>-1</v>
      </c>
      <c r="AI4240" s="116">
        <v>-1</v>
      </c>
      <c r="AJ4240" s="116">
        <v>0</v>
      </c>
      <c r="AM4240" s="116" t="s">
        <v>319</v>
      </c>
      <c r="AN4240" s="116">
        <v>-1</v>
      </c>
      <c r="AQ4240" s="116">
        <v>783</v>
      </c>
      <c r="AR4240" s="116" t="s">
        <v>352</v>
      </c>
      <c r="AS4240" s="116" t="s">
        <v>256</v>
      </c>
      <c r="AT4240" s="116" t="s">
        <v>268</v>
      </c>
      <c r="AV4240" s="116">
        <v>40.601413109807197</v>
      </c>
      <c r="AW4240" s="116">
        <v>5.6396874999999999E-2</v>
      </c>
    </row>
    <row r="4241" spans="1:49" x14ac:dyDescent="0.25">
      <c r="A4241" s="127">
        <v>180000</v>
      </c>
      <c r="B4241" s="127">
        <v>750000</v>
      </c>
      <c r="C4241" s="127">
        <v>750000</v>
      </c>
      <c r="D4241" s="116" t="s">
        <v>314</v>
      </c>
      <c r="E4241" s="116" t="s">
        <v>315</v>
      </c>
      <c r="F4241" s="116" t="s">
        <v>316</v>
      </c>
      <c r="G4241" s="116" t="s">
        <v>317</v>
      </c>
      <c r="H4241" s="116">
        <v>0.36</v>
      </c>
      <c r="I4241" s="116">
        <v>0.57999999999999996</v>
      </c>
      <c r="J4241" s="116" t="s">
        <v>268</v>
      </c>
      <c r="K4241" s="116">
        <v>0.14427790869863</v>
      </c>
      <c r="L4241" s="116">
        <v>3152.20787919132</v>
      </c>
      <c r="M4241" s="116">
        <v>8.0161218536310397</v>
      </c>
      <c r="N4241" s="116">
        <v>1.24449070841958</v>
      </c>
      <c r="O4241" s="116">
        <v>1.1565492969153099</v>
      </c>
      <c r="P4241" s="116">
        <v>0.17955251680566001</v>
      </c>
      <c r="Q4241" s="116">
        <v>454.793960593083</v>
      </c>
      <c r="R4241" s="116">
        <v>1310</v>
      </c>
      <c r="S4241" s="116" t="s">
        <v>318</v>
      </c>
      <c r="T4241" s="116">
        <v>1310</v>
      </c>
      <c r="U4241" s="116" t="s">
        <v>268</v>
      </c>
      <c r="V4241" s="116" t="s">
        <v>268</v>
      </c>
      <c r="Z4241" s="116">
        <v>0</v>
      </c>
      <c r="AA4241" s="116">
        <v>1</v>
      </c>
      <c r="AB4241" s="116">
        <v>1.1565492969153099</v>
      </c>
      <c r="AC4241" s="116">
        <v>0.17955251680566001</v>
      </c>
      <c r="AD4241" s="116">
        <v>454.793960593083</v>
      </c>
      <c r="AF4241" s="116">
        <v>-1</v>
      </c>
      <c r="AG4241" s="116">
        <v>-1</v>
      </c>
      <c r="AH4241" s="116">
        <v>-1</v>
      </c>
      <c r="AI4241" s="116">
        <v>-1</v>
      </c>
      <c r="AJ4241" s="116">
        <v>0</v>
      </c>
      <c r="AM4241" s="116" t="s">
        <v>319</v>
      </c>
      <c r="AN4241" s="116">
        <v>-1</v>
      </c>
      <c r="AQ4241" s="116">
        <v>783</v>
      </c>
      <c r="AR4241" s="116" t="s">
        <v>352</v>
      </c>
      <c r="AS4241" s="116" t="s">
        <v>256</v>
      </c>
      <c r="AT4241" s="116" t="s">
        <v>268</v>
      </c>
      <c r="AV4241" s="116">
        <v>97.190745863999695</v>
      </c>
      <c r="AW4241" s="116">
        <v>0.36885154949999999</v>
      </c>
    </row>
    <row r="4242" spans="1:49" x14ac:dyDescent="0.25">
      <c r="A4242" s="127">
        <v>180000</v>
      </c>
      <c r="B4242" s="127">
        <v>750000</v>
      </c>
      <c r="C4242" s="127">
        <v>750000</v>
      </c>
      <c r="D4242" s="116" t="s">
        <v>314</v>
      </c>
      <c r="E4242" s="116" t="s">
        <v>315</v>
      </c>
      <c r="F4242" s="116" t="s">
        <v>316</v>
      </c>
      <c r="G4242" s="116" t="s">
        <v>317</v>
      </c>
      <c r="H4242" s="116">
        <v>0.36</v>
      </c>
      <c r="I4242" s="116">
        <v>0.57999999999999996</v>
      </c>
      <c r="J4242" s="116" t="s">
        <v>268</v>
      </c>
      <c r="K4242" s="116">
        <v>0.20295189251696</v>
      </c>
      <c r="L4242" s="116">
        <v>3948.1425718278401</v>
      </c>
      <c r="M4242" s="116">
        <v>12.4054689764545</v>
      </c>
      <c r="N4242" s="116">
        <v>2.5119848465837702</v>
      </c>
      <c r="O4242" s="116">
        <v>2.5177134063319402</v>
      </c>
      <c r="P4242" s="116">
        <v>0.50981207858810995</v>
      </c>
      <c r="Q4242" s="116">
        <v>801.28300687925798</v>
      </c>
      <c r="R4242" s="116">
        <v>1330</v>
      </c>
      <c r="S4242" s="116" t="s">
        <v>346</v>
      </c>
      <c r="T4242" s="116">
        <v>1330</v>
      </c>
      <c r="U4242" s="116" t="s">
        <v>268</v>
      </c>
      <c r="V4242" s="116" t="s">
        <v>268</v>
      </c>
      <c r="Z4242" s="116">
        <v>0</v>
      </c>
      <c r="AA4242" s="116">
        <v>1</v>
      </c>
      <c r="AB4242" s="116">
        <v>2.5177134063319402</v>
      </c>
      <c r="AC4242" s="116">
        <v>0.50981207858810995</v>
      </c>
      <c r="AD4242" s="116">
        <v>801.28300687925798</v>
      </c>
      <c r="AF4242" s="116">
        <v>-1</v>
      </c>
      <c r="AG4242" s="116">
        <v>-1</v>
      </c>
      <c r="AH4242" s="116">
        <v>-1</v>
      </c>
      <c r="AI4242" s="116">
        <v>-1</v>
      </c>
      <c r="AJ4242" s="116">
        <v>0</v>
      </c>
      <c r="AM4242" s="116" t="s">
        <v>319</v>
      </c>
      <c r="AN4242" s="116">
        <v>-1</v>
      </c>
      <c r="AQ4242" s="116">
        <v>783</v>
      </c>
      <c r="AR4242" s="116" t="s">
        <v>352</v>
      </c>
      <c r="AS4242" s="116" t="s">
        <v>256</v>
      </c>
      <c r="AT4242" s="116" t="s">
        <v>268</v>
      </c>
      <c r="AV4242" s="116">
        <v>132.863715600608</v>
      </c>
      <c r="AW4242" s="116">
        <v>0.6498645636</v>
      </c>
    </row>
    <row r="4243" spans="1:49" x14ac:dyDescent="0.25">
      <c r="A4243" s="127">
        <v>180000</v>
      </c>
      <c r="B4243" s="127">
        <v>750000</v>
      </c>
      <c r="C4243" s="127">
        <v>750000</v>
      </c>
      <c r="D4243" s="116" t="s">
        <v>314</v>
      </c>
      <c r="E4243" s="116" t="s">
        <v>315</v>
      </c>
      <c r="F4243" s="116" t="s">
        <v>316</v>
      </c>
      <c r="G4243" s="116" t="s">
        <v>317</v>
      </c>
      <c r="H4243" s="116">
        <v>0.36</v>
      </c>
      <c r="I4243" s="116">
        <v>0.57999999999999996</v>
      </c>
      <c r="J4243" s="116" t="s">
        <v>268</v>
      </c>
      <c r="K4243" s="116">
        <v>0.19350678838376001</v>
      </c>
      <c r="L4243" s="116">
        <v>3948.1425718278401</v>
      </c>
      <c r="M4243" s="116">
        <v>12.4054689764545</v>
      </c>
      <c r="N4243" s="116">
        <v>2.5119848465837702</v>
      </c>
      <c r="O4243" s="116">
        <v>2.4005424600281602</v>
      </c>
      <c r="P4243" s="116">
        <v>0.48608612013111002</v>
      </c>
      <c r="Q4243" s="116">
        <v>763.99238915562796</v>
      </c>
      <c r="R4243" s="116">
        <v>1310</v>
      </c>
      <c r="S4243" s="116" t="s">
        <v>318</v>
      </c>
      <c r="T4243" s="116">
        <v>1310</v>
      </c>
      <c r="U4243" s="116" t="s">
        <v>268</v>
      </c>
      <c r="V4243" s="116" t="s">
        <v>268</v>
      </c>
      <c r="Z4243" s="116">
        <v>0</v>
      </c>
      <c r="AA4243" s="116">
        <v>1</v>
      </c>
      <c r="AB4243" s="116">
        <v>2.4005424600281602</v>
      </c>
      <c r="AC4243" s="116">
        <v>0.48608612013111002</v>
      </c>
      <c r="AD4243" s="116">
        <v>763.99238915562796</v>
      </c>
      <c r="AF4243" s="116">
        <v>-1</v>
      </c>
      <c r="AG4243" s="116">
        <v>-1</v>
      </c>
      <c r="AH4243" s="116">
        <v>-1</v>
      </c>
      <c r="AI4243" s="116">
        <v>-1</v>
      </c>
      <c r="AJ4243" s="116">
        <v>0</v>
      </c>
      <c r="AM4243" s="116" t="s">
        <v>319</v>
      </c>
      <c r="AN4243" s="116">
        <v>-1</v>
      </c>
      <c r="AQ4243" s="116">
        <v>783</v>
      </c>
      <c r="AR4243" s="116" t="s">
        <v>352</v>
      </c>
      <c r="AS4243" s="116" t="s">
        <v>256</v>
      </c>
      <c r="AT4243" s="116" t="s">
        <v>268</v>
      </c>
      <c r="AV4243" s="116">
        <v>117.131293809664</v>
      </c>
      <c r="AW4243" s="116">
        <v>0.61962075360000002</v>
      </c>
    </row>
    <row r="4244" spans="1:49" x14ac:dyDescent="0.25">
      <c r="A4244" s="127">
        <v>180000</v>
      </c>
      <c r="B4244" s="127">
        <v>750000</v>
      </c>
      <c r="C4244" s="127">
        <v>750000</v>
      </c>
      <c r="D4244" s="116" t="s">
        <v>314</v>
      </c>
      <c r="E4244" s="116" t="s">
        <v>315</v>
      </c>
      <c r="F4244" s="116" t="s">
        <v>316</v>
      </c>
      <c r="G4244" s="116" t="s">
        <v>317</v>
      </c>
      <c r="H4244" s="116">
        <v>0.36</v>
      </c>
      <c r="I4244" s="116">
        <v>0.57999999999999996</v>
      </c>
      <c r="J4244" s="116" t="s">
        <v>268</v>
      </c>
      <c r="K4244" s="116">
        <v>6.0656623911750002E-2</v>
      </c>
      <c r="L4244" s="116">
        <v>3948.1425718278401</v>
      </c>
      <c r="M4244" s="116">
        <v>12.4054689764545</v>
      </c>
      <c r="N4244" s="116">
        <v>2.5119848465837702</v>
      </c>
      <c r="O4244" s="116">
        <v>0.75247386615375</v>
      </c>
      <c r="P4244" s="116">
        <v>0.15236852011126001</v>
      </c>
      <c r="Q4244" s="116">
        <v>239.48099912935399</v>
      </c>
      <c r="R4244" s="116">
        <v>1310</v>
      </c>
      <c r="S4244" s="116" t="s">
        <v>318</v>
      </c>
      <c r="T4244" s="116">
        <v>1310</v>
      </c>
      <c r="U4244" s="116" t="s">
        <v>268</v>
      </c>
      <c r="V4244" s="116" t="s">
        <v>268</v>
      </c>
      <c r="Z4244" s="116">
        <v>0</v>
      </c>
      <c r="AA4244" s="116">
        <v>1</v>
      </c>
      <c r="AB4244" s="116">
        <v>0.75247386615375</v>
      </c>
      <c r="AC4244" s="116">
        <v>0.15236852011126001</v>
      </c>
      <c r="AD4244" s="116">
        <v>239.48099912935501</v>
      </c>
      <c r="AF4244" s="116">
        <v>-1</v>
      </c>
      <c r="AG4244" s="116">
        <v>-1</v>
      </c>
      <c r="AH4244" s="116">
        <v>-1</v>
      </c>
      <c r="AI4244" s="116">
        <v>-1</v>
      </c>
      <c r="AJ4244" s="116">
        <v>0</v>
      </c>
      <c r="AM4244" s="116" t="s">
        <v>319</v>
      </c>
      <c r="AN4244" s="116">
        <v>-1</v>
      </c>
      <c r="AQ4244" s="116">
        <v>783</v>
      </c>
      <c r="AR4244" s="116" t="s">
        <v>352</v>
      </c>
      <c r="AS4244" s="116" t="s">
        <v>256</v>
      </c>
      <c r="AT4244" s="116" t="s">
        <v>268</v>
      </c>
      <c r="AV4244" s="116">
        <v>64.778116500910897</v>
      </c>
      <c r="AW4244" s="116">
        <v>0.19422627670000001</v>
      </c>
    </row>
    <row r="4245" spans="1:49" x14ac:dyDescent="0.25">
      <c r="A4245" s="127">
        <v>180000</v>
      </c>
      <c r="B4245" s="127">
        <v>750000</v>
      </c>
      <c r="C4245" s="127">
        <v>750000</v>
      </c>
      <c r="D4245" s="116" t="s">
        <v>314</v>
      </c>
      <c r="E4245" s="116" t="s">
        <v>315</v>
      </c>
      <c r="F4245" s="116" t="s">
        <v>316</v>
      </c>
      <c r="G4245" s="116" t="s">
        <v>317</v>
      </c>
      <c r="H4245" s="116">
        <v>0.36</v>
      </c>
      <c r="I4245" s="116">
        <v>0.57999999999999996</v>
      </c>
      <c r="J4245" s="116" t="s">
        <v>268</v>
      </c>
      <c r="K4245" s="116">
        <v>7.6997765627380005E-2</v>
      </c>
      <c r="L4245" s="116">
        <v>3948.1425718278401</v>
      </c>
      <c r="M4245" s="116">
        <v>12.4054689764545</v>
      </c>
      <c r="N4245" s="116">
        <v>2.5119848465837702</v>
      </c>
      <c r="O4245" s="116">
        <v>0.95519339274685999</v>
      </c>
      <c r="P4245" s="116">
        <v>0.19341722047679999</v>
      </c>
      <c r="Q4245" s="116">
        <v>303.99815640910901</v>
      </c>
      <c r="R4245" s="116">
        <v>1330</v>
      </c>
      <c r="S4245" s="116" t="s">
        <v>346</v>
      </c>
      <c r="T4245" s="116">
        <v>1330</v>
      </c>
      <c r="U4245" s="116" t="s">
        <v>268</v>
      </c>
      <c r="V4245" s="116" t="s">
        <v>268</v>
      </c>
      <c r="Z4245" s="116">
        <v>0</v>
      </c>
      <c r="AA4245" s="116">
        <v>1</v>
      </c>
      <c r="AB4245" s="116">
        <v>0.95519339274685999</v>
      </c>
      <c r="AC4245" s="116">
        <v>0.19341722047679999</v>
      </c>
      <c r="AD4245" s="116">
        <v>303.99815640910998</v>
      </c>
      <c r="AF4245" s="116">
        <v>-1</v>
      </c>
      <c r="AG4245" s="116">
        <v>-1</v>
      </c>
      <c r="AH4245" s="116">
        <v>-1</v>
      </c>
      <c r="AI4245" s="116">
        <v>-1</v>
      </c>
      <c r="AJ4245" s="116">
        <v>0</v>
      </c>
      <c r="AM4245" s="116" t="s">
        <v>319</v>
      </c>
      <c r="AN4245" s="116">
        <v>-1</v>
      </c>
      <c r="AQ4245" s="116">
        <v>783</v>
      </c>
      <c r="AR4245" s="116" t="s">
        <v>352</v>
      </c>
      <c r="AS4245" s="116" t="s">
        <v>256</v>
      </c>
      <c r="AT4245" s="116" t="s">
        <v>268</v>
      </c>
      <c r="AV4245" s="116">
        <v>73.621229417215503</v>
      </c>
      <c r="AW4245" s="116">
        <v>0.24655162729999999</v>
      </c>
    </row>
    <row r="4246" spans="1:49" x14ac:dyDescent="0.25">
      <c r="A4246" s="127">
        <v>180000</v>
      </c>
      <c r="B4246" s="127">
        <v>750000</v>
      </c>
      <c r="C4246" s="127">
        <v>750000</v>
      </c>
      <c r="D4246" s="116" t="s">
        <v>314</v>
      </c>
      <c r="E4246" s="116" t="s">
        <v>315</v>
      </c>
      <c r="F4246" s="116" t="s">
        <v>316</v>
      </c>
      <c r="G4246" s="116" t="s">
        <v>317</v>
      </c>
      <c r="H4246" s="116">
        <v>0.36</v>
      </c>
      <c r="I4246" s="116">
        <v>0.57999999999999996</v>
      </c>
      <c r="J4246" s="116" t="s">
        <v>268</v>
      </c>
      <c r="K4246" s="116">
        <v>8.3650383043929993E-2</v>
      </c>
      <c r="L4246" s="116">
        <v>3948.1425718278401</v>
      </c>
      <c r="M4246" s="116">
        <v>12.4054689764545</v>
      </c>
      <c r="N4246" s="116">
        <v>2.5119848465837702</v>
      </c>
      <c r="O4246" s="116">
        <v>1.0377222317200201</v>
      </c>
      <c r="P4246" s="116">
        <v>0.21012849461728</v>
      </c>
      <c r="Q4246" s="116">
        <v>330.26363844545</v>
      </c>
      <c r="R4246" s="116">
        <v>1330</v>
      </c>
      <c r="S4246" s="116" t="s">
        <v>346</v>
      </c>
      <c r="T4246" s="116">
        <v>1330</v>
      </c>
      <c r="U4246" s="116" t="s">
        <v>268</v>
      </c>
      <c r="V4246" s="116" t="s">
        <v>268</v>
      </c>
      <c r="Z4246" s="116">
        <v>0</v>
      </c>
      <c r="AA4246" s="116">
        <v>1</v>
      </c>
      <c r="AB4246" s="116">
        <v>1.0377222317200201</v>
      </c>
      <c r="AC4246" s="116">
        <v>0.21012849461728</v>
      </c>
      <c r="AD4246" s="116">
        <v>330.26363844544898</v>
      </c>
      <c r="AF4246" s="116">
        <v>-1</v>
      </c>
      <c r="AG4246" s="116">
        <v>-1</v>
      </c>
      <c r="AH4246" s="116">
        <v>-1</v>
      </c>
      <c r="AI4246" s="116">
        <v>-1</v>
      </c>
      <c r="AJ4246" s="116">
        <v>0</v>
      </c>
      <c r="AM4246" s="116" t="s">
        <v>319</v>
      </c>
      <c r="AN4246" s="116">
        <v>-1</v>
      </c>
      <c r="AQ4246" s="116">
        <v>783</v>
      </c>
      <c r="AR4246" s="116" t="s">
        <v>352</v>
      </c>
      <c r="AS4246" s="116" t="s">
        <v>256</v>
      </c>
      <c r="AT4246" s="116" t="s">
        <v>268</v>
      </c>
      <c r="AV4246" s="116">
        <v>78.446010418464198</v>
      </c>
      <c r="AW4246" s="116">
        <v>0.26785372140000002</v>
      </c>
    </row>
    <row r="4247" spans="1:49" x14ac:dyDescent="0.25">
      <c r="A4247" s="127">
        <v>180000</v>
      </c>
      <c r="B4247" s="127">
        <v>760000</v>
      </c>
      <c r="C4247" s="127">
        <v>760000</v>
      </c>
      <c r="D4247" s="116" t="s">
        <v>314</v>
      </c>
      <c r="E4247" s="116" t="s">
        <v>315</v>
      </c>
      <c r="F4247" s="116" t="s">
        <v>316</v>
      </c>
      <c r="G4247" s="116" t="s">
        <v>317</v>
      </c>
      <c r="H4247" s="116">
        <v>0.36</v>
      </c>
      <c r="I4247" s="116">
        <v>0.57999999999999996</v>
      </c>
      <c r="J4247" s="116" t="s">
        <v>268</v>
      </c>
      <c r="K4247" s="116">
        <v>3.2130207404200001E-3</v>
      </c>
      <c r="L4247" s="116">
        <v>3684.4259148833999</v>
      </c>
      <c r="M4247" s="116">
        <v>11.0539702475885</v>
      </c>
      <c r="N4247" s="116">
        <v>2.1526538708660898</v>
      </c>
      <c r="O4247" s="116">
        <v>3.5516635669570001E-2</v>
      </c>
      <c r="P4247" s="116">
        <v>6.9165215340499997E-3</v>
      </c>
      <c r="Q4247" s="116">
        <v>11.8381368810907</v>
      </c>
      <c r="R4247" s="116">
        <v>1330</v>
      </c>
      <c r="S4247" s="116" t="s">
        <v>346</v>
      </c>
      <c r="T4247" s="116">
        <v>1330</v>
      </c>
      <c r="U4247" s="116" t="s">
        <v>268</v>
      </c>
      <c r="V4247" s="116" t="s">
        <v>268</v>
      </c>
      <c r="Z4247" s="116">
        <v>0</v>
      </c>
      <c r="AA4247" s="116">
        <v>1</v>
      </c>
      <c r="AB4247" s="116">
        <v>3.5516635669570001E-2</v>
      </c>
      <c r="AC4247" s="116">
        <v>6.9165215340499997E-3</v>
      </c>
      <c r="AD4247" s="116">
        <v>11.8381368810916</v>
      </c>
      <c r="AF4247" s="116">
        <v>-1</v>
      </c>
      <c r="AG4247" s="116">
        <v>-1</v>
      </c>
      <c r="AH4247" s="116">
        <v>-1</v>
      </c>
      <c r="AI4247" s="116">
        <v>-1</v>
      </c>
      <c r="AJ4247" s="116">
        <v>0</v>
      </c>
      <c r="AM4247" s="116" t="s">
        <v>319</v>
      </c>
      <c r="AN4247" s="116">
        <v>-1</v>
      </c>
      <c r="AQ4247" s="116">
        <v>783</v>
      </c>
      <c r="AR4247" s="116" t="s">
        <v>352</v>
      </c>
      <c r="AS4247" s="116" t="s">
        <v>256</v>
      </c>
      <c r="AT4247" s="116" t="s">
        <v>268</v>
      </c>
      <c r="AV4247" s="116">
        <v>23.916324267127798</v>
      </c>
      <c r="AW4247" s="116">
        <v>9.6010842999999998E-3</v>
      </c>
    </row>
    <row r="4248" spans="1:49" x14ac:dyDescent="0.25">
      <c r="A4248" s="127">
        <v>180000</v>
      </c>
      <c r="B4248" s="127">
        <v>760000</v>
      </c>
      <c r="C4248" s="127">
        <v>760000</v>
      </c>
      <c r="D4248" s="116" t="s">
        <v>314</v>
      </c>
      <c r="E4248" s="116" t="s">
        <v>315</v>
      </c>
      <c r="F4248" s="116" t="s">
        <v>316</v>
      </c>
      <c r="G4248" s="116" t="s">
        <v>317</v>
      </c>
      <c r="H4248" s="116">
        <v>0.36</v>
      </c>
      <c r="I4248" s="116">
        <v>0.57999999999999996</v>
      </c>
      <c r="J4248" s="116" t="s">
        <v>268</v>
      </c>
      <c r="K4248" s="116">
        <v>0.20542629951878999</v>
      </c>
      <c r="L4248" s="116">
        <v>3684.4259148833999</v>
      </c>
      <c r="M4248" s="116">
        <v>11.0539702475885</v>
      </c>
      <c r="N4248" s="116">
        <v>2.1526538708660898</v>
      </c>
      <c r="O4248" s="116">
        <v>2.2707762029529501</v>
      </c>
      <c r="P4248" s="116">
        <v>0.44221171883681998</v>
      </c>
      <c r="Q4248" s="116">
        <v>756.87798154564405</v>
      </c>
      <c r="R4248" s="116">
        <v>1330</v>
      </c>
      <c r="S4248" s="116" t="s">
        <v>346</v>
      </c>
      <c r="T4248" s="116">
        <v>1330</v>
      </c>
      <c r="U4248" s="116" t="s">
        <v>268</v>
      </c>
      <c r="V4248" s="116" t="s">
        <v>268</v>
      </c>
      <c r="Z4248" s="116">
        <v>0</v>
      </c>
      <c r="AA4248" s="116">
        <v>1</v>
      </c>
      <c r="AB4248" s="116">
        <v>2.2707762029529501</v>
      </c>
      <c r="AC4248" s="116">
        <v>0.44221171883681998</v>
      </c>
      <c r="AD4248" s="116">
        <v>756.87798154563995</v>
      </c>
      <c r="AF4248" s="116">
        <v>-1</v>
      </c>
      <c r="AG4248" s="116">
        <v>-1</v>
      </c>
      <c r="AH4248" s="116">
        <v>-1</v>
      </c>
      <c r="AI4248" s="116">
        <v>-1</v>
      </c>
      <c r="AJ4248" s="116">
        <v>0</v>
      </c>
      <c r="AM4248" s="116" t="s">
        <v>319</v>
      </c>
      <c r="AN4248" s="116">
        <v>-1</v>
      </c>
      <c r="AQ4248" s="116">
        <v>783</v>
      </c>
      <c r="AR4248" s="116" t="s">
        <v>352</v>
      </c>
      <c r="AS4248" s="116" t="s">
        <v>256</v>
      </c>
      <c r="AT4248" s="116" t="s">
        <v>268</v>
      </c>
      <c r="AV4248" s="116">
        <v>149.91912813462099</v>
      </c>
      <c r="AW4248" s="116">
        <v>0.61385075550000001</v>
      </c>
    </row>
    <row r="4249" spans="1:49" x14ac:dyDescent="0.25">
      <c r="A4249" s="127">
        <v>180000</v>
      </c>
      <c r="B4249" s="127">
        <v>760000</v>
      </c>
      <c r="C4249" s="127">
        <v>760000</v>
      </c>
      <c r="D4249" s="116" t="s">
        <v>314</v>
      </c>
      <c r="E4249" s="116" t="s">
        <v>315</v>
      </c>
      <c r="F4249" s="116" t="s">
        <v>316</v>
      </c>
      <c r="G4249" s="116" t="s">
        <v>317</v>
      </c>
      <c r="H4249" s="116">
        <v>0.36</v>
      </c>
      <c r="I4249" s="116">
        <v>0.57999999999999996</v>
      </c>
      <c r="J4249" s="116" t="s">
        <v>330</v>
      </c>
      <c r="K4249" s="116">
        <v>0.11248761746341</v>
      </c>
      <c r="L4249" s="116">
        <v>3684.4259148833999</v>
      </c>
      <c r="M4249" s="116">
        <v>11.0539702475885</v>
      </c>
      <c r="N4249" s="116">
        <v>2.1526538708660898</v>
      </c>
      <c r="O4249" s="116">
        <v>1.2434347766626901</v>
      </c>
      <c r="P4249" s="116">
        <v>0.24214690515712001</v>
      </c>
      <c r="Q4249" s="116">
        <v>414.452292885693</v>
      </c>
      <c r="R4249" s="116">
        <v>4200</v>
      </c>
      <c r="S4249" s="116" t="s">
        <v>355</v>
      </c>
      <c r="T4249" s="116">
        <v>4200</v>
      </c>
      <c r="U4249" s="116" t="s">
        <v>268</v>
      </c>
      <c r="V4249" s="116" t="s">
        <v>268</v>
      </c>
      <c r="Y4249" s="116" t="s">
        <v>330</v>
      </c>
      <c r="Z4249" s="116">
        <v>0</v>
      </c>
      <c r="AA4249" s="116">
        <v>1</v>
      </c>
      <c r="AB4249" s="116">
        <v>1.2434347766626901</v>
      </c>
      <c r="AC4249" s="116">
        <v>0.24214690515712001</v>
      </c>
      <c r="AD4249" s="116">
        <v>414.452292885693</v>
      </c>
      <c r="AF4249" s="116">
        <v>-1</v>
      </c>
      <c r="AG4249" s="116">
        <v>-1</v>
      </c>
      <c r="AH4249" s="116">
        <v>-1</v>
      </c>
      <c r="AI4249" s="116">
        <v>-1</v>
      </c>
      <c r="AJ4249" s="116">
        <v>0</v>
      </c>
      <c r="AM4249" s="116" t="s">
        <v>319</v>
      </c>
      <c r="AN4249" s="116">
        <v>-1</v>
      </c>
      <c r="AQ4249" s="116">
        <v>783</v>
      </c>
      <c r="AR4249" s="116" t="s">
        <v>352</v>
      </c>
      <c r="AS4249" s="116" t="s">
        <v>256</v>
      </c>
      <c r="AT4249" s="116" t="s">
        <v>268</v>
      </c>
      <c r="AV4249" s="116">
        <v>118.343840027083</v>
      </c>
      <c r="AW4249" s="116">
        <v>0.33613324649999998</v>
      </c>
    </row>
    <row r="4250" spans="1:49" x14ac:dyDescent="0.25">
      <c r="A4250" s="127">
        <v>180000</v>
      </c>
      <c r="B4250" s="127">
        <v>760000</v>
      </c>
      <c r="C4250" s="127">
        <v>760000</v>
      </c>
      <c r="D4250" s="116" t="s">
        <v>314</v>
      </c>
      <c r="E4250" s="116" t="s">
        <v>315</v>
      </c>
      <c r="F4250" s="116" t="s">
        <v>316</v>
      </c>
      <c r="G4250" s="116" t="s">
        <v>317</v>
      </c>
      <c r="H4250" s="116">
        <v>0.36</v>
      </c>
      <c r="I4250" s="116">
        <v>0.57999999999999996</v>
      </c>
      <c r="J4250" s="116" t="s">
        <v>268</v>
      </c>
      <c r="K4250" s="116">
        <v>9.2856120292890004E-2</v>
      </c>
      <c r="L4250" s="116">
        <v>3684.4259148833999</v>
      </c>
      <c r="M4250" s="116">
        <v>11.0539702475885</v>
      </c>
      <c r="N4250" s="116">
        <v>2.1526538708660898</v>
      </c>
      <c r="O4250" s="116">
        <v>1.0264287910241301</v>
      </c>
      <c r="P4250" s="116">
        <v>0.19988708678209999</v>
      </c>
      <c r="Q4250" s="116">
        <v>342.12149596266499</v>
      </c>
      <c r="R4250" s="116">
        <v>1310</v>
      </c>
      <c r="S4250" s="116" t="s">
        <v>318</v>
      </c>
      <c r="T4250" s="116">
        <v>1310</v>
      </c>
      <c r="U4250" s="116" t="s">
        <v>268</v>
      </c>
      <c r="V4250" s="116" t="s">
        <v>268</v>
      </c>
      <c r="Z4250" s="116">
        <v>0</v>
      </c>
      <c r="AA4250" s="116">
        <v>1</v>
      </c>
      <c r="AB4250" s="116">
        <v>1.0264287910241301</v>
      </c>
      <c r="AC4250" s="116">
        <v>0.19988708678209999</v>
      </c>
      <c r="AD4250" s="116">
        <v>342.12149596266499</v>
      </c>
      <c r="AF4250" s="116">
        <v>-1</v>
      </c>
      <c r="AG4250" s="116">
        <v>-1</v>
      </c>
      <c r="AH4250" s="116">
        <v>-1</v>
      </c>
      <c r="AI4250" s="116">
        <v>-1</v>
      </c>
      <c r="AJ4250" s="116">
        <v>0</v>
      </c>
      <c r="AM4250" s="116" t="s">
        <v>319</v>
      </c>
      <c r="AN4250" s="116">
        <v>-1</v>
      </c>
      <c r="AQ4250" s="116">
        <v>783</v>
      </c>
      <c r="AR4250" s="116" t="s">
        <v>352</v>
      </c>
      <c r="AS4250" s="116" t="s">
        <v>256</v>
      </c>
      <c r="AT4250" s="116" t="s">
        <v>268</v>
      </c>
      <c r="AV4250" s="116">
        <v>79.081229631351803</v>
      </c>
      <c r="AW4250" s="116">
        <v>0.27747079959999998</v>
      </c>
    </row>
    <row r="4251" spans="1:49" x14ac:dyDescent="0.25">
      <c r="A4251" s="127">
        <v>180000</v>
      </c>
      <c r="B4251" s="127">
        <v>760000</v>
      </c>
      <c r="C4251" s="127">
        <v>760000</v>
      </c>
      <c r="D4251" s="116" t="s">
        <v>314</v>
      </c>
      <c r="E4251" s="116" t="s">
        <v>315</v>
      </c>
      <c r="F4251" s="116" t="s">
        <v>316</v>
      </c>
      <c r="G4251" s="116" t="s">
        <v>317</v>
      </c>
      <c r="H4251" s="116">
        <v>0.36</v>
      </c>
      <c r="I4251" s="116">
        <v>0.57999999999999996</v>
      </c>
      <c r="J4251" s="116" t="s">
        <v>268</v>
      </c>
      <c r="K4251" s="116">
        <v>0.12212838815501</v>
      </c>
      <c r="L4251" s="116">
        <v>3684.4259148833999</v>
      </c>
      <c r="M4251" s="116">
        <v>11.0539702475885</v>
      </c>
      <c r="N4251" s="116">
        <v>2.1526538708660898</v>
      </c>
      <c r="O4251" s="116">
        <v>1.35000356905147</v>
      </c>
      <c r="P4251" s="116">
        <v>0.26290014750453</v>
      </c>
      <c r="Q4251" s="116">
        <v>449.97299826127602</v>
      </c>
      <c r="R4251" s="116">
        <v>1310</v>
      </c>
      <c r="S4251" s="116" t="s">
        <v>318</v>
      </c>
      <c r="T4251" s="116">
        <v>1310</v>
      </c>
      <c r="U4251" s="116" t="s">
        <v>268</v>
      </c>
      <c r="V4251" s="116" t="s">
        <v>268</v>
      </c>
      <c r="Z4251" s="116">
        <v>0</v>
      </c>
      <c r="AA4251" s="116">
        <v>1</v>
      </c>
      <c r="AB4251" s="116">
        <v>1.35000356905147</v>
      </c>
      <c r="AC4251" s="116">
        <v>0.26290014750453</v>
      </c>
      <c r="AD4251" s="116">
        <v>449.97299826127602</v>
      </c>
      <c r="AF4251" s="116">
        <v>-1</v>
      </c>
      <c r="AG4251" s="116">
        <v>-1</v>
      </c>
      <c r="AH4251" s="116">
        <v>-1</v>
      </c>
      <c r="AI4251" s="116">
        <v>-1</v>
      </c>
      <c r="AJ4251" s="116">
        <v>0</v>
      </c>
      <c r="AM4251" s="116" t="s">
        <v>319</v>
      </c>
      <c r="AN4251" s="116">
        <v>-1</v>
      </c>
      <c r="AQ4251" s="116">
        <v>783</v>
      </c>
      <c r="AR4251" s="116" t="s">
        <v>352</v>
      </c>
      <c r="AS4251" s="116" t="s">
        <v>256</v>
      </c>
      <c r="AT4251" s="116" t="s">
        <v>268</v>
      </c>
      <c r="AV4251" s="116">
        <v>91.7165303188428</v>
      </c>
      <c r="AW4251" s="116">
        <v>0.36494160440000001</v>
      </c>
    </row>
    <row r="4252" spans="1:49" x14ac:dyDescent="0.25">
      <c r="A4252" s="127">
        <v>180000</v>
      </c>
      <c r="B4252" s="127">
        <v>760000</v>
      </c>
      <c r="C4252" s="127">
        <v>760000</v>
      </c>
      <c r="D4252" s="116" t="s">
        <v>314</v>
      </c>
      <c r="E4252" s="116" t="s">
        <v>315</v>
      </c>
      <c r="F4252" s="116" t="s">
        <v>316</v>
      </c>
      <c r="G4252" s="116" t="s">
        <v>317</v>
      </c>
      <c r="H4252" s="116">
        <v>0.36</v>
      </c>
      <c r="I4252" s="116">
        <v>0.57999999999999996</v>
      </c>
      <c r="J4252" s="116" t="s">
        <v>268</v>
      </c>
      <c r="K4252" s="116">
        <v>8.1652007359279993E-2</v>
      </c>
      <c r="L4252" s="116">
        <v>3684.4259148833999</v>
      </c>
      <c r="M4252" s="116">
        <v>11.0539702475885</v>
      </c>
      <c r="N4252" s="116">
        <v>2.1526538708660898</v>
      </c>
      <c r="O4252" s="116">
        <v>0.90257886000544996</v>
      </c>
      <c r="P4252" s="116">
        <v>0.17576850970596</v>
      </c>
      <c r="Q4252" s="116">
        <v>300.84077191681399</v>
      </c>
      <c r="R4252" s="116">
        <v>1310</v>
      </c>
      <c r="S4252" s="116" t="s">
        <v>318</v>
      </c>
      <c r="T4252" s="116">
        <v>1310</v>
      </c>
      <c r="U4252" s="116" t="s">
        <v>268</v>
      </c>
      <c r="V4252" s="116" t="s">
        <v>268</v>
      </c>
      <c r="Z4252" s="116">
        <v>0</v>
      </c>
      <c r="AA4252" s="116">
        <v>1</v>
      </c>
      <c r="AB4252" s="116">
        <v>0.90257886000544996</v>
      </c>
      <c r="AC4252" s="116">
        <v>0.17576850970596</v>
      </c>
      <c r="AD4252" s="116">
        <v>300.84077191681303</v>
      </c>
      <c r="AF4252" s="116">
        <v>-1</v>
      </c>
      <c r="AG4252" s="116">
        <v>-1</v>
      </c>
      <c r="AH4252" s="116">
        <v>-1</v>
      </c>
      <c r="AI4252" s="116">
        <v>-1</v>
      </c>
      <c r="AJ4252" s="116">
        <v>0</v>
      </c>
      <c r="AM4252" s="116" t="s">
        <v>319</v>
      </c>
      <c r="AN4252" s="116">
        <v>-1</v>
      </c>
      <c r="AQ4252" s="116">
        <v>783</v>
      </c>
      <c r="AR4252" s="116" t="s">
        <v>352</v>
      </c>
      <c r="AS4252" s="116" t="s">
        <v>256</v>
      </c>
      <c r="AT4252" s="116" t="s">
        <v>268</v>
      </c>
      <c r="AV4252" s="116">
        <v>73.132422140792897</v>
      </c>
      <c r="AW4252" s="116">
        <v>0.24399089369999999</v>
      </c>
    </row>
    <row r="4253" spans="1:49" x14ac:dyDescent="0.25">
      <c r="A4253" s="127">
        <v>180000</v>
      </c>
      <c r="B4253" s="127">
        <v>760000</v>
      </c>
      <c r="C4253" s="127">
        <v>760000</v>
      </c>
      <c r="D4253" s="116" t="s">
        <v>314</v>
      </c>
      <c r="E4253" s="116" t="s">
        <v>315</v>
      </c>
      <c r="F4253" s="116" t="s">
        <v>316</v>
      </c>
      <c r="G4253" s="116" t="s">
        <v>317</v>
      </c>
      <c r="H4253" s="116">
        <v>0.36</v>
      </c>
      <c r="I4253" s="116">
        <v>0.57999999999999996</v>
      </c>
      <c r="J4253" s="116" t="s">
        <v>268</v>
      </c>
      <c r="K4253" s="116">
        <v>0.13414013317331999</v>
      </c>
      <c r="L4253" s="116">
        <v>3740.54465375262</v>
      </c>
      <c r="M4253" s="116">
        <v>10.2188559745977</v>
      </c>
      <c r="N4253" s="116">
        <v>1.78732349629857</v>
      </c>
      <c r="O4253" s="116">
        <v>1.3707587013116</v>
      </c>
      <c r="P4253" s="116">
        <v>0.23975181181729999</v>
      </c>
      <c r="Q4253" s="116">
        <v>501.757157995157</v>
      </c>
      <c r="R4253" s="116">
        <v>1210</v>
      </c>
      <c r="S4253" s="116" t="s">
        <v>318</v>
      </c>
      <c r="T4253" s="116">
        <v>1210</v>
      </c>
      <c r="U4253" s="116" t="s">
        <v>268</v>
      </c>
      <c r="V4253" s="116" t="s">
        <v>268</v>
      </c>
      <c r="Z4253" s="116">
        <v>0</v>
      </c>
      <c r="AA4253" s="116">
        <v>1</v>
      </c>
      <c r="AB4253" s="116">
        <v>1.3707587013116</v>
      </c>
      <c r="AC4253" s="116">
        <v>0.23975181181729999</v>
      </c>
      <c r="AD4253" s="116">
        <v>501.757157995157</v>
      </c>
      <c r="AF4253" s="116">
        <v>-1</v>
      </c>
      <c r="AG4253" s="116">
        <v>-1</v>
      </c>
      <c r="AH4253" s="116">
        <v>-1</v>
      </c>
      <c r="AI4253" s="116">
        <v>-1</v>
      </c>
      <c r="AJ4253" s="116">
        <v>0</v>
      </c>
      <c r="AM4253" s="116" t="s">
        <v>319</v>
      </c>
      <c r="AN4253" s="116">
        <v>-1</v>
      </c>
      <c r="AQ4253" s="116">
        <v>783</v>
      </c>
      <c r="AR4253" s="116" t="s">
        <v>352</v>
      </c>
      <c r="AS4253" s="116" t="s">
        <v>256</v>
      </c>
      <c r="AT4253" s="116" t="s">
        <v>268</v>
      </c>
      <c r="AV4253" s="116">
        <v>132.78321375983799</v>
      </c>
      <c r="AW4253" s="116">
        <v>0.40694011190000001</v>
      </c>
    </row>
    <row r="4254" spans="1:49" x14ac:dyDescent="0.25">
      <c r="A4254" s="127">
        <v>180000</v>
      </c>
      <c r="B4254" s="127">
        <v>760000</v>
      </c>
      <c r="C4254" s="127">
        <v>760000</v>
      </c>
      <c r="D4254" s="116" t="s">
        <v>314</v>
      </c>
      <c r="E4254" s="116" t="s">
        <v>315</v>
      </c>
      <c r="F4254" s="116" t="s">
        <v>316</v>
      </c>
      <c r="G4254" s="116" t="s">
        <v>317</v>
      </c>
      <c r="H4254" s="116">
        <v>0.36</v>
      </c>
      <c r="I4254" s="116">
        <v>0.57999999999999996</v>
      </c>
      <c r="J4254" s="116" t="s">
        <v>330</v>
      </c>
      <c r="K4254" s="116">
        <v>7.4936617502750005E-2</v>
      </c>
      <c r="L4254" s="116">
        <v>3740.54465375262</v>
      </c>
      <c r="M4254" s="116">
        <v>10.2188559745977</v>
      </c>
      <c r="N4254" s="116">
        <v>1.78732349629857</v>
      </c>
      <c r="O4254" s="116">
        <v>0.76576650148411995</v>
      </c>
      <c r="P4254" s="116">
        <v>0.1339359771958</v>
      </c>
      <c r="Q4254" s="116">
        <v>280.30376397021598</v>
      </c>
      <c r="R4254" s="116">
        <v>4110</v>
      </c>
      <c r="S4254" s="116" t="s">
        <v>331</v>
      </c>
      <c r="T4254" s="116">
        <v>4110</v>
      </c>
      <c r="U4254" s="116" t="s">
        <v>268</v>
      </c>
      <c r="V4254" s="116" t="s">
        <v>268</v>
      </c>
      <c r="Y4254" s="116" t="s">
        <v>330</v>
      </c>
      <c r="Z4254" s="116">
        <v>0</v>
      </c>
      <c r="AA4254" s="116">
        <v>1</v>
      </c>
      <c r="AB4254" s="116">
        <v>0.76576650148411995</v>
      </c>
      <c r="AC4254" s="116">
        <v>0.1339359771958</v>
      </c>
      <c r="AD4254" s="116">
        <v>280.30376397021701</v>
      </c>
      <c r="AF4254" s="116">
        <v>-1</v>
      </c>
      <c r="AG4254" s="116">
        <v>-1</v>
      </c>
      <c r="AH4254" s="116">
        <v>-1</v>
      </c>
      <c r="AI4254" s="116">
        <v>-1</v>
      </c>
      <c r="AJ4254" s="116">
        <v>0</v>
      </c>
      <c r="AM4254" s="116" t="s">
        <v>319</v>
      </c>
      <c r="AN4254" s="116">
        <v>-1</v>
      </c>
      <c r="AQ4254" s="116">
        <v>783</v>
      </c>
      <c r="AR4254" s="116" t="s">
        <v>352</v>
      </c>
      <c r="AS4254" s="116" t="s">
        <v>256</v>
      </c>
      <c r="AT4254" s="116" t="s">
        <v>268</v>
      </c>
      <c r="AV4254" s="116">
        <v>112.32453418851</v>
      </c>
      <c r="AW4254" s="116">
        <v>0.22733476399999999</v>
      </c>
    </row>
    <row r="4255" spans="1:49" x14ac:dyDescent="0.25">
      <c r="A4255" s="127">
        <v>180000</v>
      </c>
      <c r="B4255" s="127">
        <v>760000</v>
      </c>
      <c r="C4255" s="127">
        <v>760000</v>
      </c>
      <c r="D4255" s="116" t="s">
        <v>314</v>
      </c>
      <c r="E4255" s="116" t="s">
        <v>315</v>
      </c>
      <c r="F4255" s="116" t="s">
        <v>316</v>
      </c>
      <c r="G4255" s="116" t="s">
        <v>317</v>
      </c>
      <c r="H4255" s="116">
        <v>0.36</v>
      </c>
      <c r="I4255" s="116">
        <v>0.57999999999999996</v>
      </c>
      <c r="J4255" s="116" t="s">
        <v>268</v>
      </c>
      <c r="K4255" s="116">
        <v>0.34628118452876</v>
      </c>
      <c r="L4255" s="116">
        <v>3740.54465375262</v>
      </c>
      <c r="M4255" s="116">
        <v>10.2188559745977</v>
      </c>
      <c r="N4255" s="116">
        <v>1.78732349629857</v>
      </c>
      <c r="O4255" s="116">
        <v>3.5385975514125301</v>
      </c>
      <c r="P4255" s="116">
        <v>0.61891649743434995</v>
      </c>
      <c r="Q4255" s="116">
        <v>1295.2802334841799</v>
      </c>
      <c r="R4255" s="116">
        <v>1310</v>
      </c>
      <c r="S4255" s="116" t="s">
        <v>318</v>
      </c>
      <c r="T4255" s="116">
        <v>1310</v>
      </c>
      <c r="U4255" s="116" t="s">
        <v>268</v>
      </c>
      <c r="V4255" s="116" t="s">
        <v>268</v>
      </c>
      <c r="Z4255" s="116">
        <v>0</v>
      </c>
      <c r="AA4255" s="116">
        <v>1</v>
      </c>
      <c r="AB4255" s="116">
        <v>3.5385975514125301</v>
      </c>
      <c r="AC4255" s="116">
        <v>0.61891649743434995</v>
      </c>
      <c r="AD4255" s="116">
        <v>1295.2802334841799</v>
      </c>
      <c r="AF4255" s="116">
        <v>-1</v>
      </c>
      <c r="AG4255" s="116">
        <v>-1</v>
      </c>
      <c r="AH4255" s="116">
        <v>-1</v>
      </c>
      <c r="AI4255" s="116">
        <v>-1</v>
      </c>
      <c r="AJ4255" s="116">
        <v>0</v>
      </c>
      <c r="AM4255" s="116" t="s">
        <v>319</v>
      </c>
      <c r="AN4255" s="116">
        <v>-1</v>
      </c>
      <c r="AQ4255" s="116">
        <v>783</v>
      </c>
      <c r="AR4255" s="116" t="s">
        <v>352</v>
      </c>
      <c r="AS4255" s="116" t="s">
        <v>256</v>
      </c>
      <c r="AT4255" s="116" t="s">
        <v>268</v>
      </c>
      <c r="AV4255" s="116">
        <v>156.06590467469599</v>
      </c>
      <c r="AW4255" s="116">
        <v>1.0505111383000001</v>
      </c>
    </row>
    <row r="4256" spans="1:49" x14ac:dyDescent="0.25">
      <c r="A4256" s="127">
        <v>180000</v>
      </c>
      <c r="B4256" s="127">
        <v>760000</v>
      </c>
      <c r="C4256" s="127">
        <v>760000</v>
      </c>
      <c r="D4256" s="116" t="s">
        <v>314</v>
      </c>
      <c r="E4256" s="116" t="s">
        <v>315</v>
      </c>
      <c r="F4256" s="116" t="s">
        <v>316</v>
      </c>
      <c r="G4256" s="116" t="s">
        <v>317</v>
      </c>
      <c r="H4256" s="116">
        <v>0.36</v>
      </c>
      <c r="I4256" s="116">
        <v>0.57999999999999996</v>
      </c>
      <c r="J4256" s="116" t="s">
        <v>268</v>
      </c>
      <c r="K4256" s="116">
        <v>6.240551837102E-2</v>
      </c>
      <c r="L4256" s="116">
        <v>3740.54465375262</v>
      </c>
      <c r="M4256" s="116">
        <v>10.2188559745977</v>
      </c>
      <c r="N4256" s="116">
        <v>1.78732349629857</v>
      </c>
      <c r="O4256" s="116">
        <v>0.63771300425357003</v>
      </c>
      <c r="P4256" s="116">
        <v>0.11153884928321001</v>
      </c>
      <c r="Q4256" s="116">
        <v>233.43062810737999</v>
      </c>
      <c r="R4256" s="116">
        <v>1310</v>
      </c>
      <c r="S4256" s="116" t="s">
        <v>318</v>
      </c>
      <c r="T4256" s="116">
        <v>1310</v>
      </c>
      <c r="U4256" s="116" t="s">
        <v>268</v>
      </c>
      <c r="V4256" s="116" t="s">
        <v>268</v>
      </c>
      <c r="Z4256" s="116">
        <v>0</v>
      </c>
      <c r="AA4256" s="116">
        <v>1</v>
      </c>
      <c r="AB4256" s="116">
        <v>0.63771300425357003</v>
      </c>
      <c r="AC4256" s="116">
        <v>0.11153884928321001</v>
      </c>
      <c r="AD4256" s="116">
        <v>233.430628107378</v>
      </c>
      <c r="AF4256" s="116">
        <v>-1</v>
      </c>
      <c r="AG4256" s="116">
        <v>-1</v>
      </c>
      <c r="AH4256" s="116">
        <v>-1</v>
      </c>
      <c r="AI4256" s="116">
        <v>-1</v>
      </c>
      <c r="AJ4256" s="116">
        <v>0</v>
      </c>
      <c r="AM4256" s="116" t="s">
        <v>319</v>
      </c>
      <c r="AN4256" s="116">
        <v>-1</v>
      </c>
      <c r="AQ4256" s="116">
        <v>783</v>
      </c>
      <c r="AR4256" s="116" t="s">
        <v>352</v>
      </c>
      <c r="AS4256" s="116" t="s">
        <v>256</v>
      </c>
      <c r="AT4256" s="116" t="s">
        <v>268</v>
      </c>
      <c r="AV4256" s="116">
        <v>102.84838592369699</v>
      </c>
      <c r="AW4256" s="116">
        <v>0.18931924419999999</v>
      </c>
    </row>
    <row r="4257" spans="1:49" x14ac:dyDescent="0.25">
      <c r="A4257" s="127">
        <v>180000</v>
      </c>
      <c r="B4257" s="127">
        <v>760000</v>
      </c>
      <c r="C4257" s="127">
        <v>760000</v>
      </c>
      <c r="D4257" s="116" t="s">
        <v>314</v>
      </c>
      <c r="E4257" s="116" t="s">
        <v>315</v>
      </c>
      <c r="F4257" s="116" t="s">
        <v>316</v>
      </c>
      <c r="G4257" s="116" t="s">
        <v>317</v>
      </c>
      <c r="H4257" s="116">
        <v>0.36</v>
      </c>
      <c r="I4257" s="116">
        <v>0.57999999999999996</v>
      </c>
      <c r="J4257" s="116" t="s">
        <v>323</v>
      </c>
      <c r="K4257" s="116">
        <v>8.2855910304620001E-2</v>
      </c>
      <c r="L4257" s="116">
        <v>3890.2660039847401</v>
      </c>
      <c r="M4257" s="116">
        <v>9.6170789357705502</v>
      </c>
      <c r="N4257" s="116">
        <v>1.37330174943052</v>
      </c>
      <c r="O4257" s="116">
        <v>0.79683182969465005</v>
      </c>
      <c r="P4257" s="116">
        <v>0.11378616657199001</v>
      </c>
      <c r="Q4257" s="116">
        <v>322.33153108727203</v>
      </c>
      <c r="R4257" s="116">
        <v>8140</v>
      </c>
      <c r="S4257" s="116" t="s">
        <v>353</v>
      </c>
      <c r="T4257" s="116">
        <v>8140</v>
      </c>
      <c r="U4257" s="116" t="s">
        <v>324</v>
      </c>
      <c r="V4257" s="116" t="s">
        <v>323</v>
      </c>
      <c r="Z4257" s="116">
        <v>0</v>
      </c>
      <c r="AA4257" s="116">
        <v>1</v>
      </c>
      <c r="AB4257" s="116">
        <v>0.79683182969465005</v>
      </c>
      <c r="AC4257" s="116">
        <v>0.11378616657199001</v>
      </c>
      <c r="AD4257" s="116">
        <v>536.38682506880798</v>
      </c>
      <c r="AF4257" s="116">
        <v>-1</v>
      </c>
      <c r="AG4257" s="116">
        <v>-1</v>
      </c>
      <c r="AH4257" s="116">
        <v>-1</v>
      </c>
      <c r="AI4257" s="116">
        <v>-1</v>
      </c>
      <c r="AJ4257" s="116">
        <v>0</v>
      </c>
      <c r="AM4257" s="116" t="s">
        <v>319</v>
      </c>
      <c r="AN4257" s="116">
        <v>-1</v>
      </c>
      <c r="AQ4257" s="116">
        <v>783</v>
      </c>
      <c r="AR4257" s="116" t="s">
        <v>352</v>
      </c>
      <c r="AS4257" s="116" t="s">
        <v>256</v>
      </c>
      <c r="AT4257" s="116" t="s">
        <v>268</v>
      </c>
      <c r="AV4257" s="116">
        <v>81.276305537130995</v>
      </c>
      <c r="AW4257" s="116">
        <v>0.43502581109999999</v>
      </c>
    </row>
    <row r="4258" spans="1:49" x14ac:dyDescent="0.25">
      <c r="A4258" s="127">
        <v>180000</v>
      </c>
      <c r="B4258" s="127">
        <v>760000</v>
      </c>
      <c r="C4258" s="127">
        <v>760000</v>
      </c>
      <c r="D4258" s="116" t="s">
        <v>314</v>
      </c>
      <c r="E4258" s="116" t="s">
        <v>315</v>
      </c>
      <c r="F4258" s="116" t="s">
        <v>316</v>
      </c>
      <c r="G4258" s="116" t="s">
        <v>317</v>
      </c>
      <c r="H4258" s="116">
        <v>0.36</v>
      </c>
      <c r="I4258" s="116">
        <v>0.57999999999999996</v>
      </c>
      <c r="J4258" s="116" t="s">
        <v>268</v>
      </c>
      <c r="K4258" s="116">
        <v>0.10456053737345</v>
      </c>
      <c r="L4258" s="116">
        <v>3890.2660039847401</v>
      </c>
      <c r="M4258" s="116">
        <v>9.6170789357705502</v>
      </c>
      <c r="N4258" s="116">
        <v>1.37330174943052</v>
      </c>
      <c r="O4258" s="116">
        <v>1.0055669414870501</v>
      </c>
      <c r="P4258" s="116">
        <v>0.14359316889634999</v>
      </c>
      <c r="Q4258" s="116">
        <v>406.76830390230799</v>
      </c>
      <c r="R4258" s="116">
        <v>1210</v>
      </c>
      <c r="S4258" s="116" t="s">
        <v>318</v>
      </c>
      <c r="T4258" s="116">
        <v>1210</v>
      </c>
      <c r="U4258" s="116" t="s">
        <v>268</v>
      </c>
      <c r="V4258" s="116" t="s">
        <v>268</v>
      </c>
      <c r="Z4258" s="116">
        <v>0</v>
      </c>
      <c r="AA4258" s="116">
        <v>1</v>
      </c>
      <c r="AB4258" s="116">
        <v>1.0055669414870501</v>
      </c>
      <c r="AC4258" s="116">
        <v>0.14359316889634999</v>
      </c>
      <c r="AD4258" s="116">
        <v>521.57876955305801</v>
      </c>
      <c r="AF4258" s="116">
        <v>-1</v>
      </c>
      <c r="AG4258" s="116">
        <v>-1</v>
      </c>
      <c r="AH4258" s="116">
        <v>-1</v>
      </c>
      <c r="AI4258" s="116">
        <v>-1</v>
      </c>
      <c r="AJ4258" s="116">
        <v>0</v>
      </c>
      <c r="AM4258" s="116" t="s">
        <v>319</v>
      </c>
      <c r="AN4258" s="116">
        <v>-1</v>
      </c>
      <c r="AQ4258" s="116">
        <v>783</v>
      </c>
      <c r="AR4258" s="116" t="s">
        <v>352</v>
      </c>
      <c r="AS4258" s="116" t="s">
        <v>256</v>
      </c>
      <c r="AT4258" s="116" t="s">
        <v>268</v>
      </c>
      <c r="AV4258" s="116">
        <v>95.7645340258738</v>
      </c>
      <c r="AW4258" s="116">
        <v>0.42301603370000002</v>
      </c>
    </row>
    <row r="4259" spans="1:49" x14ac:dyDescent="0.25">
      <c r="A4259" s="127">
        <v>180000</v>
      </c>
      <c r="B4259" s="127">
        <v>760000</v>
      </c>
      <c r="C4259" s="127">
        <v>760000</v>
      </c>
      <c r="D4259" s="116" t="s">
        <v>314</v>
      </c>
      <c r="E4259" s="116" t="s">
        <v>315</v>
      </c>
      <c r="F4259" s="116" t="s">
        <v>316</v>
      </c>
      <c r="G4259" s="116" t="s">
        <v>317</v>
      </c>
      <c r="H4259" s="116">
        <v>0.36</v>
      </c>
      <c r="I4259" s="116">
        <v>0.57999999999999996</v>
      </c>
      <c r="J4259" s="116" t="s">
        <v>323</v>
      </c>
      <c r="K4259" s="116">
        <v>9.9186167299100004E-3</v>
      </c>
      <c r="L4259" s="116">
        <v>3890.2660039847401</v>
      </c>
      <c r="M4259" s="116">
        <v>9.6170789357705502</v>
      </c>
      <c r="N4259" s="116">
        <v>1.37330174943052</v>
      </c>
      <c r="O4259" s="116">
        <v>9.538812002522E-2</v>
      </c>
      <c r="P4259" s="116">
        <v>1.362125370712E-2</v>
      </c>
      <c r="Q4259" s="116">
        <v>38.586057470934797</v>
      </c>
      <c r="R4259" s="116">
        <v>1210</v>
      </c>
      <c r="S4259" s="116" t="s">
        <v>318</v>
      </c>
      <c r="T4259" s="116">
        <v>1210</v>
      </c>
      <c r="U4259" s="116" t="s">
        <v>324</v>
      </c>
      <c r="V4259" s="116" t="s">
        <v>323</v>
      </c>
      <c r="Z4259" s="116">
        <v>0</v>
      </c>
      <c r="AA4259" s="116">
        <v>1</v>
      </c>
      <c r="AB4259" s="116">
        <v>9.538812002522E-2</v>
      </c>
      <c r="AC4259" s="116">
        <v>1.362125370712E-2</v>
      </c>
      <c r="AD4259" s="116">
        <v>48.437011362720298</v>
      </c>
      <c r="AF4259" s="116">
        <v>-1</v>
      </c>
      <c r="AG4259" s="116">
        <v>-1</v>
      </c>
      <c r="AH4259" s="116">
        <v>-1</v>
      </c>
      <c r="AI4259" s="116">
        <v>-1</v>
      </c>
      <c r="AJ4259" s="116">
        <v>0</v>
      </c>
      <c r="AM4259" s="116" t="s">
        <v>319</v>
      </c>
      <c r="AN4259" s="116">
        <v>-1</v>
      </c>
      <c r="AQ4259" s="116">
        <v>783</v>
      </c>
      <c r="AR4259" s="116" t="s">
        <v>352</v>
      </c>
      <c r="AS4259" s="116" t="s">
        <v>256</v>
      </c>
      <c r="AT4259" s="116" t="s">
        <v>268</v>
      </c>
      <c r="AV4259" s="116">
        <v>62.893006601705302</v>
      </c>
      <c r="AW4259" s="116">
        <v>3.9283869700000001E-2</v>
      </c>
    </row>
    <row r="4260" spans="1:49" x14ac:dyDescent="0.25">
      <c r="A4260" s="127">
        <v>180000</v>
      </c>
      <c r="B4260" s="127">
        <v>760000</v>
      </c>
      <c r="C4260" s="127">
        <v>760000</v>
      </c>
      <c r="D4260" s="116" t="s">
        <v>314</v>
      </c>
      <c r="E4260" s="116" t="s">
        <v>315</v>
      </c>
      <c r="F4260" s="116" t="s">
        <v>316</v>
      </c>
      <c r="G4260" s="116" t="s">
        <v>317</v>
      </c>
      <c r="H4260" s="116">
        <v>0.36</v>
      </c>
      <c r="I4260" s="116">
        <v>0.57999999999999996</v>
      </c>
      <c r="J4260" s="116" t="s">
        <v>268</v>
      </c>
      <c r="K4260" s="116">
        <v>4.499426865674E-2</v>
      </c>
      <c r="L4260" s="116">
        <v>3890.2660039847401</v>
      </c>
      <c r="M4260" s="116">
        <v>9.6170789357705502</v>
      </c>
      <c r="N4260" s="116">
        <v>1.37330174943052</v>
      </c>
      <c r="O4260" s="116">
        <v>0.43271343332918</v>
      </c>
      <c r="P4260" s="116">
        <v>6.1790707860650003E-2</v>
      </c>
      <c r="Q4260" s="116">
        <v>175.039673729491</v>
      </c>
      <c r="R4260" s="116">
        <v>1310</v>
      </c>
      <c r="S4260" s="116" t="s">
        <v>318</v>
      </c>
      <c r="T4260" s="116">
        <v>1310</v>
      </c>
      <c r="U4260" s="116" t="s">
        <v>268</v>
      </c>
      <c r="V4260" s="116" t="s">
        <v>268</v>
      </c>
      <c r="Z4260" s="116">
        <v>0</v>
      </c>
      <c r="AA4260" s="116">
        <v>1</v>
      </c>
      <c r="AB4260" s="116">
        <v>0.43271343332918</v>
      </c>
      <c r="AC4260" s="116">
        <v>6.1790707860650003E-2</v>
      </c>
      <c r="AD4260" s="116">
        <v>175.03967372949</v>
      </c>
      <c r="AF4260" s="116">
        <v>-1</v>
      </c>
      <c r="AG4260" s="116">
        <v>-1</v>
      </c>
      <c r="AH4260" s="116">
        <v>-1</v>
      </c>
      <c r="AI4260" s="116">
        <v>-1</v>
      </c>
      <c r="AJ4260" s="116">
        <v>0</v>
      </c>
      <c r="AM4260" s="116" t="s">
        <v>319</v>
      </c>
      <c r="AN4260" s="116">
        <v>-1</v>
      </c>
      <c r="AQ4260" s="116">
        <v>783</v>
      </c>
      <c r="AR4260" s="116" t="s">
        <v>352</v>
      </c>
      <c r="AS4260" s="116" t="s">
        <v>256</v>
      </c>
      <c r="AT4260" s="116" t="s">
        <v>268</v>
      </c>
      <c r="AV4260" s="116">
        <v>55.369755684827297</v>
      </c>
      <c r="AW4260" s="116">
        <v>0.141962428</v>
      </c>
    </row>
    <row r="4261" spans="1:49" x14ac:dyDescent="0.25">
      <c r="A4261" s="127">
        <v>180000</v>
      </c>
      <c r="B4261" s="127">
        <v>760000</v>
      </c>
      <c r="C4261" s="127">
        <v>760000</v>
      </c>
      <c r="D4261" s="116" t="s">
        <v>314</v>
      </c>
      <c r="E4261" s="116" t="s">
        <v>315</v>
      </c>
      <c r="F4261" s="116" t="s">
        <v>316</v>
      </c>
      <c r="G4261" s="116" t="s">
        <v>317</v>
      </c>
      <c r="H4261" s="116">
        <v>0.36</v>
      </c>
      <c r="I4261" s="116">
        <v>0.57999999999999996</v>
      </c>
      <c r="J4261" s="116" t="s">
        <v>268</v>
      </c>
      <c r="K4261" s="116">
        <v>0.10909982963685</v>
      </c>
      <c r="L4261" s="116">
        <v>3890.2660039847401</v>
      </c>
      <c r="M4261" s="116">
        <v>9.6170789357705502</v>
      </c>
      <c r="N4261" s="116">
        <v>1.37330174943052</v>
      </c>
      <c r="O4261" s="116">
        <v>1.0492216734967801</v>
      </c>
      <c r="P4261" s="116">
        <v>0.14982698690286</v>
      </c>
      <c r="Q4261" s="116">
        <v>424.42735827679502</v>
      </c>
      <c r="R4261" s="116">
        <v>1410</v>
      </c>
      <c r="S4261" s="116" t="s">
        <v>344</v>
      </c>
      <c r="T4261" s="116">
        <v>1410</v>
      </c>
      <c r="U4261" s="116" t="s">
        <v>268</v>
      </c>
      <c r="V4261" s="116" t="s">
        <v>268</v>
      </c>
      <c r="Z4261" s="116">
        <v>0</v>
      </c>
      <c r="AA4261" s="116">
        <v>1</v>
      </c>
      <c r="AB4261" s="116">
        <v>1.0492216734967801</v>
      </c>
      <c r="AC4261" s="116">
        <v>0.14982698690286</v>
      </c>
      <c r="AD4261" s="116">
        <v>424.42735827679502</v>
      </c>
      <c r="AF4261" s="116">
        <v>-1</v>
      </c>
      <c r="AG4261" s="116">
        <v>-1</v>
      </c>
      <c r="AH4261" s="116">
        <v>-1</v>
      </c>
      <c r="AI4261" s="116">
        <v>-1</v>
      </c>
      <c r="AJ4261" s="116">
        <v>0</v>
      </c>
      <c r="AM4261" s="116" t="s">
        <v>319</v>
      </c>
      <c r="AN4261" s="116">
        <v>-1</v>
      </c>
      <c r="AQ4261" s="116">
        <v>783</v>
      </c>
      <c r="AR4261" s="116" t="s">
        <v>352</v>
      </c>
      <c r="AS4261" s="116" t="s">
        <v>256</v>
      </c>
      <c r="AT4261" s="116" t="s">
        <v>268</v>
      </c>
      <c r="AV4261" s="116">
        <v>85.594248316422195</v>
      </c>
      <c r="AW4261" s="116">
        <v>0.34422332379999998</v>
      </c>
    </row>
    <row r="4262" spans="1:49" x14ac:dyDescent="0.25">
      <c r="A4262" s="127">
        <v>180000</v>
      </c>
      <c r="B4262" s="127">
        <v>760000</v>
      </c>
      <c r="C4262" s="127">
        <v>760000</v>
      </c>
      <c r="D4262" s="116" t="s">
        <v>314</v>
      </c>
      <c r="E4262" s="116" t="s">
        <v>315</v>
      </c>
      <c r="F4262" s="116" t="s">
        <v>316</v>
      </c>
      <c r="G4262" s="116" t="s">
        <v>317</v>
      </c>
      <c r="H4262" s="116">
        <v>0.36</v>
      </c>
      <c r="I4262" s="116">
        <v>0.57999999999999996</v>
      </c>
      <c r="J4262" s="116" t="s">
        <v>323</v>
      </c>
      <c r="K4262" s="116">
        <v>6.7581243631899997E-3</v>
      </c>
      <c r="L4262" s="116">
        <v>3890.2660039847401</v>
      </c>
      <c r="M4262" s="116">
        <v>9.6170789357705502</v>
      </c>
      <c r="N4262" s="116">
        <v>1.37330174943052</v>
      </c>
      <c r="O4262" s="116">
        <v>6.499341545857E-2</v>
      </c>
      <c r="P4262" s="116">
        <v>9.2809440108400001E-3</v>
      </c>
      <c r="Q4262" s="116">
        <v>26.290901460826799</v>
      </c>
      <c r="R4262" s="116">
        <v>1410</v>
      </c>
      <c r="S4262" s="116" t="s">
        <v>344</v>
      </c>
      <c r="T4262" s="116">
        <v>1410</v>
      </c>
      <c r="U4262" s="116" t="s">
        <v>324</v>
      </c>
      <c r="V4262" s="116" t="s">
        <v>323</v>
      </c>
      <c r="Z4262" s="116">
        <v>0</v>
      </c>
      <c r="AA4262" s="116">
        <v>1</v>
      </c>
      <c r="AB4262" s="116">
        <v>6.499341545857E-2</v>
      </c>
      <c r="AC4262" s="116">
        <v>9.2809440108400001E-3</v>
      </c>
      <c r="AD4262" s="116">
        <v>26.290901460825602</v>
      </c>
      <c r="AF4262" s="116">
        <v>-1</v>
      </c>
      <c r="AG4262" s="116">
        <v>-1</v>
      </c>
      <c r="AH4262" s="116">
        <v>-1</v>
      </c>
      <c r="AI4262" s="116">
        <v>-1</v>
      </c>
      <c r="AJ4262" s="116">
        <v>0</v>
      </c>
      <c r="AM4262" s="116" t="s">
        <v>319</v>
      </c>
      <c r="AN4262" s="116">
        <v>-1</v>
      </c>
      <c r="AQ4262" s="116">
        <v>783</v>
      </c>
      <c r="AR4262" s="116" t="s">
        <v>352</v>
      </c>
      <c r="AS4262" s="116" t="s">
        <v>256</v>
      </c>
      <c r="AT4262" s="116" t="s">
        <v>268</v>
      </c>
      <c r="AV4262" s="116">
        <v>38.452045569355803</v>
      </c>
      <c r="AW4262" s="116">
        <v>2.1322710000000002E-2</v>
      </c>
    </row>
    <row r="4263" spans="1:49" x14ac:dyDescent="0.25">
      <c r="A4263" s="127">
        <v>190000</v>
      </c>
      <c r="B4263" s="127">
        <v>760000</v>
      </c>
      <c r="C4263" s="127">
        <v>760000</v>
      </c>
      <c r="D4263" s="116" t="s">
        <v>314</v>
      </c>
      <c r="E4263" s="116" t="s">
        <v>315</v>
      </c>
      <c r="F4263" s="116" t="s">
        <v>316</v>
      </c>
      <c r="G4263" s="116" t="s">
        <v>317</v>
      </c>
      <c r="H4263" s="116">
        <v>0.36</v>
      </c>
      <c r="I4263" s="116">
        <v>0.57999999999999996</v>
      </c>
      <c r="J4263" s="116" t="s">
        <v>268</v>
      </c>
      <c r="K4263" s="116">
        <v>0.19751863908556</v>
      </c>
      <c r="L4263" s="116">
        <v>3975.3911841947202</v>
      </c>
      <c r="M4263" s="116">
        <v>11.364647280815101</v>
      </c>
      <c r="N4263" s="116">
        <v>2.18125492641976</v>
      </c>
      <c r="O4263" s="116">
        <v>2.2447296645940602</v>
      </c>
      <c r="P4263" s="116">
        <v>0.43083850456511003</v>
      </c>
      <c r="Q4263" s="116">
        <v>785.21385653488699</v>
      </c>
      <c r="R4263" s="116">
        <v>1330</v>
      </c>
      <c r="S4263" s="116" t="s">
        <v>346</v>
      </c>
      <c r="T4263" s="116">
        <v>1330</v>
      </c>
      <c r="U4263" s="116" t="s">
        <v>268</v>
      </c>
      <c r="V4263" s="116" t="s">
        <v>268</v>
      </c>
      <c r="Z4263" s="116">
        <v>0</v>
      </c>
      <c r="AA4263" s="116">
        <v>1</v>
      </c>
      <c r="AB4263" s="116">
        <v>2.2447296645940602</v>
      </c>
      <c r="AC4263" s="116">
        <v>0.43083850456511003</v>
      </c>
      <c r="AD4263" s="116">
        <v>785.21385653488699</v>
      </c>
      <c r="AF4263" s="116">
        <v>-1</v>
      </c>
      <c r="AG4263" s="116">
        <v>-1</v>
      </c>
      <c r="AH4263" s="116">
        <v>-1</v>
      </c>
      <c r="AI4263" s="116">
        <v>-1</v>
      </c>
      <c r="AJ4263" s="116">
        <v>0</v>
      </c>
      <c r="AM4263" s="116" t="s">
        <v>319</v>
      </c>
      <c r="AN4263" s="116">
        <v>-1</v>
      </c>
      <c r="AQ4263" s="116">
        <v>783</v>
      </c>
      <c r="AR4263" s="116" t="s">
        <v>352</v>
      </c>
      <c r="AS4263" s="116" t="s">
        <v>256</v>
      </c>
      <c r="AT4263" s="116" t="s">
        <v>268</v>
      </c>
      <c r="AV4263" s="116">
        <v>131.984231892682</v>
      </c>
      <c r="AW4263" s="116">
        <v>0.63683200039999999</v>
      </c>
    </row>
    <row r="4264" spans="1:49" x14ac:dyDescent="0.25">
      <c r="A4264" s="127">
        <v>190000</v>
      </c>
      <c r="B4264" s="127">
        <v>760000</v>
      </c>
      <c r="C4264" s="127">
        <v>760000</v>
      </c>
      <c r="D4264" s="116" t="s">
        <v>314</v>
      </c>
      <c r="E4264" s="116" t="s">
        <v>315</v>
      </c>
      <c r="F4264" s="116" t="s">
        <v>316</v>
      </c>
      <c r="G4264" s="116" t="s">
        <v>317</v>
      </c>
      <c r="H4264" s="116">
        <v>0.36</v>
      </c>
      <c r="I4264" s="116">
        <v>0.57999999999999996</v>
      </c>
      <c r="J4264" s="116" t="s">
        <v>268</v>
      </c>
      <c r="K4264" s="116">
        <v>2.851362953159E-2</v>
      </c>
      <c r="L4264" s="116">
        <v>3975.3911841947202</v>
      </c>
      <c r="M4264" s="116">
        <v>11.364647280815101</v>
      </c>
      <c r="N4264" s="116">
        <v>2.18125492641976</v>
      </c>
      <c r="O4264" s="116">
        <v>0.32404734232236998</v>
      </c>
      <c r="P4264" s="116">
        <v>6.2195494885889997E-2</v>
      </c>
      <c r="Q4264" s="116">
        <v>113.35283146928499</v>
      </c>
      <c r="R4264" s="116">
        <v>1330</v>
      </c>
      <c r="S4264" s="116" t="s">
        <v>346</v>
      </c>
      <c r="T4264" s="116">
        <v>1330</v>
      </c>
      <c r="U4264" s="116" t="s">
        <v>268</v>
      </c>
      <c r="V4264" s="116" t="s">
        <v>268</v>
      </c>
      <c r="Z4264" s="116">
        <v>0</v>
      </c>
      <c r="AA4264" s="116">
        <v>1</v>
      </c>
      <c r="AB4264" s="116">
        <v>0.32404734232236998</v>
      </c>
      <c r="AC4264" s="116">
        <v>6.2195494885889997E-2</v>
      </c>
      <c r="AD4264" s="116">
        <v>113.35283146928499</v>
      </c>
      <c r="AF4264" s="116">
        <v>-1</v>
      </c>
      <c r="AG4264" s="116">
        <v>-1</v>
      </c>
      <c r="AH4264" s="116">
        <v>-1</v>
      </c>
      <c r="AI4264" s="116">
        <v>-1</v>
      </c>
      <c r="AJ4264" s="116">
        <v>0</v>
      </c>
      <c r="AM4264" s="116" t="s">
        <v>319</v>
      </c>
      <c r="AN4264" s="116">
        <v>-1</v>
      </c>
      <c r="AQ4264" s="116">
        <v>783</v>
      </c>
      <c r="AR4264" s="116" t="s">
        <v>352</v>
      </c>
      <c r="AS4264" s="116" t="s">
        <v>256</v>
      </c>
      <c r="AT4264" s="116" t="s">
        <v>268</v>
      </c>
      <c r="AV4264" s="116">
        <v>44.7683292086584</v>
      </c>
      <c r="AW4264" s="116">
        <v>9.19325478E-2</v>
      </c>
    </row>
    <row r="4265" spans="1:49" x14ac:dyDescent="0.25">
      <c r="A4265" s="127">
        <v>190000</v>
      </c>
      <c r="B4265" s="127">
        <v>760000</v>
      </c>
      <c r="C4265" s="127">
        <v>760000</v>
      </c>
      <c r="D4265" s="116" t="s">
        <v>314</v>
      </c>
      <c r="E4265" s="116" t="s">
        <v>315</v>
      </c>
      <c r="F4265" s="116" t="s">
        <v>316</v>
      </c>
      <c r="G4265" s="116" t="s">
        <v>317</v>
      </c>
      <c r="H4265" s="116">
        <v>0.36</v>
      </c>
      <c r="I4265" s="116">
        <v>0.57999999999999996</v>
      </c>
      <c r="J4265" s="116" t="s">
        <v>268</v>
      </c>
      <c r="K4265" s="116">
        <v>5.1696594561060003E-2</v>
      </c>
      <c r="L4265" s="116">
        <v>3975.3911841947202</v>
      </c>
      <c r="M4265" s="116">
        <v>11.364647280815101</v>
      </c>
      <c r="N4265" s="116">
        <v>2.18125492641976</v>
      </c>
      <c r="O4265" s="116">
        <v>0.58751356280575995</v>
      </c>
      <c r="P4265" s="116">
        <v>0.11276345156544</v>
      </c>
      <c r="Q4265" s="116">
        <v>205.51418627093099</v>
      </c>
      <c r="R4265" s="116">
        <v>1330</v>
      </c>
      <c r="S4265" s="116" t="s">
        <v>346</v>
      </c>
      <c r="T4265" s="116">
        <v>1330</v>
      </c>
      <c r="U4265" s="116" t="s">
        <v>268</v>
      </c>
      <c r="V4265" s="116" t="s">
        <v>268</v>
      </c>
      <c r="Z4265" s="116">
        <v>0</v>
      </c>
      <c r="AA4265" s="116">
        <v>1</v>
      </c>
      <c r="AB4265" s="116">
        <v>0.58751356280575995</v>
      </c>
      <c r="AC4265" s="116">
        <v>0.11276345156544</v>
      </c>
      <c r="AD4265" s="116">
        <v>205.51418627093</v>
      </c>
      <c r="AF4265" s="116">
        <v>-1</v>
      </c>
      <c r="AG4265" s="116">
        <v>-1</v>
      </c>
      <c r="AH4265" s="116">
        <v>-1</v>
      </c>
      <c r="AI4265" s="116">
        <v>-1</v>
      </c>
      <c r="AJ4265" s="116">
        <v>0</v>
      </c>
      <c r="AM4265" s="116" t="s">
        <v>319</v>
      </c>
      <c r="AN4265" s="116">
        <v>-1</v>
      </c>
      <c r="AQ4265" s="116">
        <v>783</v>
      </c>
      <c r="AR4265" s="116" t="s">
        <v>352</v>
      </c>
      <c r="AS4265" s="116" t="s">
        <v>256</v>
      </c>
      <c r="AT4265" s="116" t="s">
        <v>268</v>
      </c>
      <c r="AV4265" s="116">
        <v>69.528176043617606</v>
      </c>
      <c r="AW4265" s="116">
        <v>0.1666781722</v>
      </c>
    </row>
    <row r="4266" spans="1:49" x14ac:dyDescent="0.25">
      <c r="A4266" s="127">
        <v>190000</v>
      </c>
      <c r="B4266" s="127">
        <v>760000</v>
      </c>
      <c r="C4266" s="127">
        <v>760000</v>
      </c>
      <c r="D4266" s="116" t="s">
        <v>314</v>
      </c>
      <c r="E4266" s="116" t="s">
        <v>315</v>
      </c>
      <c r="F4266" s="116" t="s">
        <v>316</v>
      </c>
      <c r="G4266" s="116" t="s">
        <v>317</v>
      </c>
      <c r="H4266" s="116">
        <v>0.36</v>
      </c>
      <c r="I4266" s="116">
        <v>0.57999999999999996</v>
      </c>
      <c r="J4266" s="116" t="s">
        <v>268</v>
      </c>
      <c r="K4266" s="116">
        <v>1.5978675259640002E-2</v>
      </c>
      <c r="L4266" s="116">
        <v>3975.3911841947202</v>
      </c>
      <c r="M4266" s="116">
        <v>11.364647280815101</v>
      </c>
      <c r="N4266" s="116">
        <v>2.18125492641976</v>
      </c>
      <c r="O4266" s="116">
        <v>0.18159200834059</v>
      </c>
      <c r="P4266" s="116">
        <v>3.485356412777E-2</v>
      </c>
      <c r="Q4266" s="116">
        <v>63.521484762318998</v>
      </c>
      <c r="R4266" s="116">
        <v>1330</v>
      </c>
      <c r="S4266" s="116" t="s">
        <v>346</v>
      </c>
      <c r="T4266" s="116">
        <v>1330</v>
      </c>
      <c r="U4266" s="116" t="s">
        <v>268</v>
      </c>
      <c r="V4266" s="116" t="s">
        <v>268</v>
      </c>
      <c r="Z4266" s="116">
        <v>0</v>
      </c>
      <c r="AA4266" s="116">
        <v>1</v>
      </c>
      <c r="AB4266" s="116">
        <v>0.18159200834059</v>
      </c>
      <c r="AC4266" s="116">
        <v>3.485356412777E-2</v>
      </c>
      <c r="AD4266" s="116">
        <v>63.521484762320199</v>
      </c>
      <c r="AF4266" s="116">
        <v>-1</v>
      </c>
      <c r="AG4266" s="116">
        <v>-1</v>
      </c>
      <c r="AH4266" s="116">
        <v>-1</v>
      </c>
      <c r="AI4266" s="116">
        <v>-1</v>
      </c>
      <c r="AJ4266" s="116">
        <v>0</v>
      </c>
      <c r="AM4266" s="116" t="s">
        <v>319</v>
      </c>
      <c r="AN4266" s="116">
        <v>-1</v>
      </c>
      <c r="AQ4266" s="116">
        <v>783</v>
      </c>
      <c r="AR4266" s="116" t="s">
        <v>352</v>
      </c>
      <c r="AS4266" s="116" t="s">
        <v>256</v>
      </c>
      <c r="AT4266" s="116" t="s">
        <v>268</v>
      </c>
      <c r="AV4266" s="116">
        <v>32.252049219370498</v>
      </c>
      <c r="AW4266" s="116">
        <v>5.1517830299999998E-2</v>
      </c>
    </row>
    <row r="4267" spans="1:49" x14ac:dyDescent="0.25">
      <c r="A4267" s="127">
        <v>190000</v>
      </c>
      <c r="B4267" s="127">
        <v>760000</v>
      </c>
      <c r="C4267" s="127">
        <v>760000</v>
      </c>
      <c r="D4267" s="116" t="s">
        <v>314</v>
      </c>
      <c r="E4267" s="116" t="s">
        <v>315</v>
      </c>
      <c r="F4267" s="116" t="s">
        <v>316</v>
      </c>
      <c r="G4267" s="116" t="s">
        <v>317</v>
      </c>
      <c r="H4267" s="116">
        <v>0.36</v>
      </c>
      <c r="I4267" s="116">
        <v>0.57999999999999996</v>
      </c>
      <c r="J4267" s="116" t="s">
        <v>268</v>
      </c>
      <c r="K4267" s="116">
        <v>5.4280785592800002E-3</v>
      </c>
      <c r="L4267" s="116">
        <v>3945.1628123219898</v>
      </c>
      <c r="M4267" s="116">
        <v>10.7142640886895</v>
      </c>
      <c r="N4267" s="116">
        <v>1.88891619324871</v>
      </c>
      <c r="O4267" s="116">
        <v>5.8157867178269998E-2</v>
      </c>
      <c r="P4267" s="116">
        <v>1.025318548885E-2</v>
      </c>
      <c r="Q4267" s="116">
        <v>21.414653674433801</v>
      </c>
      <c r="R4267" s="116">
        <v>1210</v>
      </c>
      <c r="S4267" s="116" t="s">
        <v>318</v>
      </c>
      <c r="T4267" s="116">
        <v>1210</v>
      </c>
      <c r="U4267" s="116" t="s">
        <v>268</v>
      </c>
      <c r="V4267" s="116" t="s">
        <v>268</v>
      </c>
      <c r="Z4267" s="116">
        <v>0</v>
      </c>
      <c r="AA4267" s="116">
        <v>1</v>
      </c>
      <c r="AB4267" s="116">
        <v>5.8157867178269998E-2</v>
      </c>
      <c r="AC4267" s="116">
        <v>1.025318548885E-2</v>
      </c>
      <c r="AD4267" s="116">
        <v>21.414653674434401</v>
      </c>
      <c r="AF4267" s="116">
        <v>-1</v>
      </c>
      <c r="AG4267" s="116">
        <v>-1</v>
      </c>
      <c r="AH4267" s="116">
        <v>-1</v>
      </c>
      <c r="AI4267" s="116">
        <v>-1</v>
      </c>
      <c r="AJ4267" s="116">
        <v>0</v>
      </c>
      <c r="AM4267" s="116" t="s">
        <v>319</v>
      </c>
      <c r="AN4267" s="116">
        <v>-1</v>
      </c>
      <c r="AQ4267" s="116">
        <v>783</v>
      </c>
      <c r="AR4267" s="116" t="s">
        <v>352</v>
      </c>
      <c r="AS4267" s="116" t="s">
        <v>256</v>
      </c>
      <c r="AT4267" s="116" t="s">
        <v>268</v>
      </c>
      <c r="AV4267" s="116">
        <v>100.900363523642</v>
      </c>
      <c r="AW4267" s="116">
        <v>1.7367926700000001E-2</v>
      </c>
    </row>
    <row r="4268" spans="1:49" x14ac:dyDescent="0.25">
      <c r="A4268" s="127">
        <v>190000</v>
      </c>
      <c r="B4268" s="127">
        <v>760000</v>
      </c>
      <c r="C4268" s="127">
        <v>760000</v>
      </c>
      <c r="D4268" s="116" t="s">
        <v>314</v>
      </c>
      <c r="E4268" s="116" t="s">
        <v>315</v>
      </c>
      <c r="F4268" s="116" t="s">
        <v>316</v>
      </c>
      <c r="G4268" s="116" t="s">
        <v>317</v>
      </c>
      <c r="H4268" s="116">
        <v>0.36</v>
      </c>
      <c r="I4268" s="116">
        <v>0.57999999999999996</v>
      </c>
      <c r="J4268" s="116" t="s">
        <v>268</v>
      </c>
      <c r="K4268" s="116">
        <v>1.8411284584779999E-2</v>
      </c>
      <c r="L4268" s="116">
        <v>3945.1628123219898</v>
      </c>
      <c r="M4268" s="116">
        <v>10.7142640886895</v>
      </c>
      <c r="N4268" s="116">
        <v>1.88891619324871</v>
      </c>
      <c r="O4268" s="116">
        <v>0.19726336525343999</v>
      </c>
      <c r="P4268" s="116">
        <v>3.4777373590710002E-2</v>
      </c>
      <c r="Q4268" s="116">
        <v>72.635515270986701</v>
      </c>
      <c r="R4268" s="116">
        <v>1310</v>
      </c>
      <c r="S4268" s="116" t="s">
        <v>318</v>
      </c>
      <c r="T4268" s="116">
        <v>1310</v>
      </c>
      <c r="U4268" s="116" t="s">
        <v>268</v>
      </c>
      <c r="V4268" s="116" t="s">
        <v>268</v>
      </c>
      <c r="Z4268" s="116">
        <v>0</v>
      </c>
      <c r="AA4268" s="116">
        <v>1</v>
      </c>
      <c r="AB4268" s="116">
        <v>0.19726336525343999</v>
      </c>
      <c r="AC4268" s="116">
        <v>3.4777373590710002E-2</v>
      </c>
      <c r="AD4268" s="116">
        <v>72.635515270988293</v>
      </c>
      <c r="AF4268" s="116">
        <v>-1</v>
      </c>
      <c r="AG4268" s="116">
        <v>-1</v>
      </c>
      <c r="AH4268" s="116">
        <v>-1</v>
      </c>
      <c r="AI4268" s="116">
        <v>-1</v>
      </c>
      <c r="AJ4268" s="116">
        <v>0</v>
      </c>
      <c r="AM4268" s="116" t="s">
        <v>319</v>
      </c>
      <c r="AN4268" s="116">
        <v>-1</v>
      </c>
      <c r="AQ4268" s="116">
        <v>783</v>
      </c>
      <c r="AR4268" s="116" t="s">
        <v>352</v>
      </c>
      <c r="AS4268" s="116" t="s">
        <v>256</v>
      </c>
      <c r="AT4268" s="116" t="s">
        <v>268</v>
      </c>
      <c r="AV4268" s="116">
        <v>65.617243092254597</v>
      </c>
      <c r="AW4268" s="116">
        <v>5.8909582500000002E-2</v>
      </c>
    </row>
    <row r="4269" spans="1:49" x14ac:dyDescent="0.25">
      <c r="A4269" s="127">
        <v>190000</v>
      </c>
      <c r="B4269" s="127">
        <v>760000</v>
      </c>
      <c r="C4269" s="127">
        <v>760000</v>
      </c>
      <c r="D4269" s="116" t="s">
        <v>314</v>
      </c>
      <c r="E4269" s="116" t="s">
        <v>315</v>
      </c>
      <c r="F4269" s="116" t="s">
        <v>316</v>
      </c>
      <c r="G4269" s="116" t="s">
        <v>317</v>
      </c>
      <c r="H4269" s="116">
        <v>0.36</v>
      </c>
      <c r="I4269" s="116">
        <v>0.57999999999999996</v>
      </c>
      <c r="J4269" s="116" t="s">
        <v>268</v>
      </c>
      <c r="K4269" s="116">
        <v>0.23100778665687999</v>
      </c>
      <c r="L4269" s="116">
        <v>3945.1628123219898</v>
      </c>
      <c r="M4269" s="116">
        <v>10.7142640886895</v>
      </c>
      <c r="N4269" s="116">
        <v>1.88891619324871</v>
      </c>
      <c r="O4269" s="116">
        <v>2.4750784327855402</v>
      </c>
      <c r="P4269" s="116">
        <v>0.43635434898273001</v>
      </c>
      <c r="Q4269" s="116">
        <v>911.36332927556396</v>
      </c>
      <c r="R4269" s="116">
        <v>1310</v>
      </c>
      <c r="S4269" s="116" t="s">
        <v>318</v>
      </c>
      <c r="T4269" s="116">
        <v>1310</v>
      </c>
      <c r="U4269" s="116" t="s">
        <v>268</v>
      </c>
      <c r="V4269" s="116" t="s">
        <v>268</v>
      </c>
      <c r="Z4269" s="116">
        <v>0</v>
      </c>
      <c r="AA4269" s="116">
        <v>1</v>
      </c>
      <c r="AB4269" s="116">
        <v>2.4750784327855402</v>
      </c>
      <c r="AC4269" s="116">
        <v>0.43635434898273001</v>
      </c>
      <c r="AD4269" s="116">
        <v>911.36332927556396</v>
      </c>
      <c r="AF4269" s="116">
        <v>-1</v>
      </c>
      <c r="AG4269" s="116">
        <v>-1</v>
      </c>
      <c r="AH4269" s="116">
        <v>-1</v>
      </c>
      <c r="AI4269" s="116">
        <v>-1</v>
      </c>
      <c r="AJ4269" s="116">
        <v>0</v>
      </c>
      <c r="AM4269" s="116" t="s">
        <v>319</v>
      </c>
      <c r="AN4269" s="116">
        <v>-1</v>
      </c>
      <c r="AQ4269" s="116">
        <v>783</v>
      </c>
      <c r="AR4269" s="116" t="s">
        <v>352</v>
      </c>
      <c r="AS4269" s="116" t="s">
        <v>256</v>
      </c>
      <c r="AT4269" s="116" t="s">
        <v>268</v>
      </c>
      <c r="AV4269" s="116">
        <v>122.306951700534</v>
      </c>
      <c r="AW4269" s="116">
        <v>0.73914300830000002</v>
      </c>
    </row>
    <row r="4270" spans="1:49" x14ac:dyDescent="0.25">
      <c r="A4270" s="127">
        <v>190000</v>
      </c>
      <c r="B4270" s="127">
        <v>760000</v>
      </c>
      <c r="C4270" s="127">
        <v>760000</v>
      </c>
      <c r="D4270" s="116" t="s">
        <v>314</v>
      </c>
      <c r="E4270" s="116" t="s">
        <v>315</v>
      </c>
      <c r="F4270" s="116" t="s">
        <v>316</v>
      </c>
      <c r="G4270" s="116" t="s">
        <v>317</v>
      </c>
      <c r="H4270" s="116">
        <v>0.36</v>
      </c>
      <c r="I4270" s="116">
        <v>0.57999999999999996</v>
      </c>
      <c r="J4270" s="116" t="s">
        <v>268</v>
      </c>
      <c r="K4270" s="116">
        <v>0.13173483888583001</v>
      </c>
      <c r="L4270" s="116">
        <v>3945.1628123219898</v>
      </c>
      <c r="M4270" s="116">
        <v>10.7142640886895</v>
      </c>
      <c r="N4270" s="116">
        <v>1.88891619324871</v>
      </c>
      <c r="O4270" s="116">
        <v>1.41144185350381</v>
      </c>
      <c r="P4270" s="116">
        <v>0.24883607038646</v>
      </c>
      <c r="Q4270" s="116">
        <v>519.71538745962903</v>
      </c>
      <c r="R4270" s="116">
        <v>1310</v>
      </c>
      <c r="S4270" s="116" t="s">
        <v>318</v>
      </c>
      <c r="T4270" s="116">
        <v>1310</v>
      </c>
      <c r="U4270" s="116" t="s">
        <v>268</v>
      </c>
      <c r="V4270" s="116" t="s">
        <v>268</v>
      </c>
      <c r="Z4270" s="116">
        <v>0</v>
      </c>
      <c r="AA4270" s="116">
        <v>1</v>
      </c>
      <c r="AB4270" s="116">
        <v>1.41144185350381</v>
      </c>
      <c r="AC4270" s="116">
        <v>0.24883607038646</v>
      </c>
      <c r="AD4270" s="116">
        <v>519.71538745962903</v>
      </c>
      <c r="AF4270" s="116">
        <v>-1</v>
      </c>
      <c r="AG4270" s="116">
        <v>-1</v>
      </c>
      <c r="AH4270" s="116">
        <v>-1</v>
      </c>
      <c r="AI4270" s="116">
        <v>-1</v>
      </c>
      <c r="AJ4270" s="116">
        <v>0</v>
      </c>
      <c r="AM4270" s="116" t="s">
        <v>319</v>
      </c>
      <c r="AN4270" s="116">
        <v>-1</v>
      </c>
      <c r="AQ4270" s="116">
        <v>783</v>
      </c>
      <c r="AR4270" s="116" t="s">
        <v>352</v>
      </c>
      <c r="AS4270" s="116" t="s">
        <v>256</v>
      </c>
      <c r="AT4270" s="116" t="s">
        <v>268</v>
      </c>
      <c r="AV4270" s="116">
        <v>96.569708011446906</v>
      </c>
      <c r="AW4270" s="116">
        <v>0.42150477489999999</v>
      </c>
    </row>
    <row r="4271" spans="1:49" x14ac:dyDescent="0.25">
      <c r="A4271" s="127">
        <v>190000</v>
      </c>
      <c r="B4271" s="127">
        <v>760000</v>
      </c>
      <c r="C4271" s="127">
        <v>760000</v>
      </c>
      <c r="D4271" s="116" t="s">
        <v>314</v>
      </c>
      <c r="E4271" s="116" t="s">
        <v>315</v>
      </c>
      <c r="F4271" s="116" t="s">
        <v>316</v>
      </c>
      <c r="G4271" s="116" t="s">
        <v>317</v>
      </c>
      <c r="H4271" s="116">
        <v>0.36</v>
      </c>
      <c r="I4271" s="116">
        <v>0.57999999999999996</v>
      </c>
      <c r="J4271" s="116" t="s">
        <v>268</v>
      </c>
      <c r="K4271" s="116">
        <v>0.13299528290962001</v>
      </c>
      <c r="L4271" s="116">
        <v>3904.62305033555</v>
      </c>
      <c r="M4271" s="116">
        <v>10.858639144839801</v>
      </c>
      <c r="N4271" s="116">
        <v>1.9920730749959299</v>
      </c>
      <c r="O4271" s="116">
        <v>1.4441477850814699</v>
      </c>
      <c r="P4271" s="116">
        <v>0.26493632218572</v>
      </c>
      <c r="Q4271" s="116">
        <v>519.29644723481204</v>
      </c>
      <c r="R4271" s="116">
        <v>1210</v>
      </c>
      <c r="S4271" s="116" t="s">
        <v>318</v>
      </c>
      <c r="T4271" s="116">
        <v>1210</v>
      </c>
      <c r="U4271" s="116" t="s">
        <v>268</v>
      </c>
      <c r="V4271" s="116" t="s">
        <v>268</v>
      </c>
      <c r="Z4271" s="116">
        <v>0</v>
      </c>
      <c r="AA4271" s="116">
        <v>1</v>
      </c>
      <c r="AB4271" s="116">
        <v>1.4441477850814699</v>
      </c>
      <c r="AC4271" s="116">
        <v>0.26493632218572</v>
      </c>
      <c r="AD4271" s="116">
        <v>519.29644723481204</v>
      </c>
      <c r="AF4271" s="116">
        <v>-1</v>
      </c>
      <c r="AG4271" s="116">
        <v>-1</v>
      </c>
      <c r="AH4271" s="116">
        <v>-1</v>
      </c>
      <c r="AI4271" s="116">
        <v>-1</v>
      </c>
      <c r="AJ4271" s="116">
        <v>0</v>
      </c>
      <c r="AM4271" s="116" t="s">
        <v>319</v>
      </c>
      <c r="AN4271" s="116">
        <v>-1</v>
      </c>
      <c r="AQ4271" s="116">
        <v>783</v>
      </c>
      <c r="AR4271" s="116" t="s">
        <v>352</v>
      </c>
      <c r="AS4271" s="116" t="s">
        <v>256</v>
      </c>
      <c r="AT4271" s="116" t="s">
        <v>268</v>
      </c>
      <c r="AV4271" s="116">
        <v>121.562380702765</v>
      </c>
      <c r="AW4271" s="116">
        <v>0.42116500179999999</v>
      </c>
    </row>
    <row r="4272" spans="1:49" x14ac:dyDescent="0.25">
      <c r="A4272" s="127">
        <v>190000</v>
      </c>
      <c r="B4272" s="127">
        <v>760000</v>
      </c>
      <c r="C4272" s="127">
        <v>760000</v>
      </c>
      <c r="D4272" s="116" t="s">
        <v>314</v>
      </c>
      <c r="E4272" s="116" t="s">
        <v>315</v>
      </c>
      <c r="F4272" s="116" t="s">
        <v>316</v>
      </c>
      <c r="G4272" s="116" t="s">
        <v>317</v>
      </c>
      <c r="H4272" s="116">
        <v>0.36</v>
      </c>
      <c r="I4272" s="116">
        <v>0.57999999999999996</v>
      </c>
      <c r="J4272" s="116" t="s">
        <v>268</v>
      </c>
      <c r="K4272" s="116">
        <v>9.2533463269319993E-2</v>
      </c>
      <c r="L4272" s="116">
        <v>3904.62305033555</v>
      </c>
      <c r="M4272" s="116">
        <v>10.858639144839801</v>
      </c>
      <c r="N4272" s="116">
        <v>1.9920730749959299</v>
      </c>
      <c r="O4272" s="116">
        <v>1.0047874864638799</v>
      </c>
      <c r="P4272" s="116">
        <v>0.18433342071493999</v>
      </c>
      <c r="Q4272" s="116">
        <v>361.30829360878403</v>
      </c>
      <c r="R4272" s="116">
        <v>1330</v>
      </c>
      <c r="S4272" s="116" t="s">
        <v>346</v>
      </c>
      <c r="T4272" s="116">
        <v>1330</v>
      </c>
      <c r="U4272" s="116" t="s">
        <v>268</v>
      </c>
      <c r="V4272" s="116" t="s">
        <v>268</v>
      </c>
      <c r="Z4272" s="116">
        <v>0</v>
      </c>
      <c r="AA4272" s="116">
        <v>1</v>
      </c>
      <c r="AB4272" s="116">
        <v>1.0047874864638799</v>
      </c>
      <c r="AC4272" s="116">
        <v>0.18433342071493999</v>
      </c>
      <c r="AD4272" s="116">
        <v>361.30829360878403</v>
      </c>
      <c r="AF4272" s="116">
        <v>-1</v>
      </c>
      <c r="AG4272" s="116">
        <v>-1</v>
      </c>
      <c r="AH4272" s="116">
        <v>-1</v>
      </c>
      <c r="AI4272" s="116">
        <v>-1</v>
      </c>
      <c r="AJ4272" s="116">
        <v>0</v>
      </c>
      <c r="AM4272" s="116" t="s">
        <v>319</v>
      </c>
      <c r="AN4272" s="116">
        <v>-1</v>
      </c>
      <c r="AQ4272" s="116">
        <v>783</v>
      </c>
      <c r="AR4272" s="116" t="s">
        <v>352</v>
      </c>
      <c r="AS4272" s="116" t="s">
        <v>256</v>
      </c>
      <c r="AT4272" s="116" t="s">
        <v>268</v>
      </c>
      <c r="AV4272" s="116">
        <v>115.012601357082</v>
      </c>
      <c r="AW4272" s="116">
        <v>0.2930318683</v>
      </c>
    </row>
    <row r="4273" spans="1:49" x14ac:dyDescent="0.25">
      <c r="A4273" s="127">
        <v>190000</v>
      </c>
      <c r="B4273" s="127">
        <v>760000</v>
      </c>
      <c r="C4273" s="127">
        <v>760000</v>
      </c>
      <c r="D4273" s="116" t="s">
        <v>314</v>
      </c>
      <c r="E4273" s="116" t="s">
        <v>315</v>
      </c>
      <c r="F4273" s="116" t="s">
        <v>316</v>
      </c>
      <c r="G4273" s="116" t="s">
        <v>317</v>
      </c>
      <c r="H4273" s="116">
        <v>0.36</v>
      </c>
      <c r="I4273" s="116">
        <v>0.57999999999999996</v>
      </c>
      <c r="J4273" s="116" t="s">
        <v>268</v>
      </c>
      <c r="K4273" s="116">
        <v>3.4231176753000002E-3</v>
      </c>
      <c r="L4273" s="116">
        <v>3904.62305033555</v>
      </c>
      <c r="M4273" s="116">
        <v>10.858639144839801</v>
      </c>
      <c r="N4273" s="116">
        <v>1.9920730749959299</v>
      </c>
      <c r="O4273" s="116">
        <v>3.7170399586469997E-2</v>
      </c>
      <c r="P4273" s="116">
        <v>6.8191005535199996E-3</v>
      </c>
      <c r="Q4273" s="116">
        <v>13.3659841790108</v>
      </c>
      <c r="R4273" s="116">
        <v>1310</v>
      </c>
      <c r="S4273" s="116" t="s">
        <v>318</v>
      </c>
      <c r="T4273" s="116">
        <v>1310</v>
      </c>
      <c r="U4273" s="116" t="s">
        <v>268</v>
      </c>
      <c r="V4273" s="116" t="s">
        <v>268</v>
      </c>
      <c r="Z4273" s="116">
        <v>0</v>
      </c>
      <c r="AA4273" s="116">
        <v>1</v>
      </c>
      <c r="AB4273" s="116">
        <v>3.7170399586469997E-2</v>
      </c>
      <c r="AC4273" s="116">
        <v>6.8191005535199996E-3</v>
      </c>
      <c r="AD4273" s="116">
        <v>13.3659841790091</v>
      </c>
      <c r="AF4273" s="116">
        <v>-1</v>
      </c>
      <c r="AG4273" s="116">
        <v>-1</v>
      </c>
      <c r="AH4273" s="116">
        <v>-1</v>
      </c>
      <c r="AI4273" s="116">
        <v>-1</v>
      </c>
      <c r="AJ4273" s="116">
        <v>0</v>
      </c>
      <c r="AM4273" s="116" t="s">
        <v>319</v>
      </c>
      <c r="AN4273" s="116">
        <v>-1</v>
      </c>
      <c r="AQ4273" s="116">
        <v>783</v>
      </c>
      <c r="AR4273" s="116" t="s">
        <v>352</v>
      </c>
      <c r="AS4273" s="116" t="s">
        <v>256</v>
      </c>
      <c r="AT4273" s="116" t="s">
        <v>268</v>
      </c>
      <c r="AV4273" s="116">
        <v>52.825117097002398</v>
      </c>
      <c r="AW4273" s="116">
        <v>1.08402143E-2</v>
      </c>
    </row>
    <row r="4274" spans="1:49" x14ac:dyDescent="0.25">
      <c r="A4274" s="127">
        <v>190000</v>
      </c>
      <c r="B4274" s="127">
        <v>760000</v>
      </c>
      <c r="C4274" s="127">
        <v>760000</v>
      </c>
      <c r="D4274" s="116" t="s">
        <v>314</v>
      </c>
      <c r="E4274" s="116" t="s">
        <v>315</v>
      </c>
      <c r="F4274" s="116" t="s">
        <v>316</v>
      </c>
      <c r="G4274" s="116" t="s">
        <v>317</v>
      </c>
      <c r="H4274" s="116">
        <v>0.36</v>
      </c>
      <c r="I4274" s="116">
        <v>0.57999999999999996</v>
      </c>
      <c r="J4274" s="116" t="s">
        <v>268</v>
      </c>
      <c r="K4274" s="116">
        <v>0.19365784685845999</v>
      </c>
      <c r="L4274" s="116">
        <v>3904.62305033555</v>
      </c>
      <c r="M4274" s="116">
        <v>10.858639144839801</v>
      </c>
      <c r="N4274" s="116">
        <v>1.9920730749959299</v>
      </c>
      <c r="O4274" s="116">
        <v>2.1028606766026701</v>
      </c>
      <c r="P4274" s="116">
        <v>0.38578058248842001</v>
      </c>
      <c r="Q4274" s="116">
        <v>756.16089272189902</v>
      </c>
      <c r="R4274" s="116">
        <v>1310</v>
      </c>
      <c r="S4274" s="116" t="s">
        <v>318</v>
      </c>
      <c r="T4274" s="116">
        <v>1310</v>
      </c>
      <c r="U4274" s="116" t="s">
        <v>268</v>
      </c>
      <c r="V4274" s="116" t="s">
        <v>268</v>
      </c>
      <c r="Z4274" s="116">
        <v>0</v>
      </c>
      <c r="AA4274" s="116">
        <v>1</v>
      </c>
      <c r="AB4274" s="116">
        <v>2.1028606766026701</v>
      </c>
      <c r="AC4274" s="116">
        <v>0.38578058248842001</v>
      </c>
      <c r="AD4274" s="116">
        <v>756.16089272189902</v>
      </c>
      <c r="AF4274" s="116">
        <v>-1</v>
      </c>
      <c r="AG4274" s="116">
        <v>-1</v>
      </c>
      <c r="AH4274" s="116">
        <v>-1</v>
      </c>
      <c r="AI4274" s="116">
        <v>-1</v>
      </c>
      <c r="AJ4274" s="116">
        <v>0</v>
      </c>
      <c r="AM4274" s="116" t="s">
        <v>319</v>
      </c>
      <c r="AN4274" s="116">
        <v>-1</v>
      </c>
      <c r="AQ4274" s="116">
        <v>783</v>
      </c>
      <c r="AR4274" s="116" t="s">
        <v>352</v>
      </c>
      <c r="AS4274" s="116" t="s">
        <v>256</v>
      </c>
      <c r="AT4274" s="116" t="s">
        <v>268</v>
      </c>
      <c r="AV4274" s="116">
        <v>112.45566324295</v>
      </c>
      <c r="AW4274" s="116">
        <v>0.613269175</v>
      </c>
    </row>
    <row r="4275" spans="1:49" x14ac:dyDescent="0.25">
      <c r="A4275" s="127">
        <v>190000</v>
      </c>
      <c r="B4275" s="127">
        <v>760000</v>
      </c>
      <c r="C4275" s="127">
        <v>760000</v>
      </c>
      <c r="D4275" s="116" t="s">
        <v>314</v>
      </c>
      <c r="E4275" s="116" t="s">
        <v>315</v>
      </c>
      <c r="F4275" s="116" t="s">
        <v>316</v>
      </c>
      <c r="G4275" s="116" t="s">
        <v>317</v>
      </c>
      <c r="H4275" s="116">
        <v>0.36</v>
      </c>
      <c r="I4275" s="116">
        <v>0.57999999999999996</v>
      </c>
      <c r="J4275" s="116" t="s">
        <v>268</v>
      </c>
      <c r="K4275" s="116">
        <v>0.11621507538825999</v>
      </c>
      <c r="L4275" s="116">
        <v>3904.62305033555</v>
      </c>
      <c r="M4275" s="116">
        <v>10.858639144839801</v>
      </c>
      <c r="N4275" s="116">
        <v>1.9920730749959299</v>
      </c>
      <c r="O4275" s="116">
        <v>1.2619375668314901</v>
      </c>
      <c r="P4275" s="116">
        <v>0.23150892258957001</v>
      </c>
      <c r="Q4275" s="116">
        <v>453.77606215749199</v>
      </c>
      <c r="R4275" s="116">
        <v>1310</v>
      </c>
      <c r="S4275" s="116" t="s">
        <v>318</v>
      </c>
      <c r="T4275" s="116">
        <v>1310</v>
      </c>
      <c r="U4275" s="116" t="s">
        <v>268</v>
      </c>
      <c r="V4275" s="116" t="s">
        <v>268</v>
      </c>
      <c r="Z4275" s="116">
        <v>0</v>
      </c>
      <c r="AA4275" s="116">
        <v>1</v>
      </c>
      <c r="AB4275" s="116">
        <v>1.2619375668314901</v>
      </c>
      <c r="AC4275" s="116">
        <v>0.23150892258957001</v>
      </c>
      <c r="AD4275" s="116">
        <v>453.77606215749199</v>
      </c>
      <c r="AF4275" s="116">
        <v>-1</v>
      </c>
      <c r="AG4275" s="116">
        <v>-1</v>
      </c>
      <c r="AH4275" s="116">
        <v>-1</v>
      </c>
      <c r="AI4275" s="116">
        <v>-1</v>
      </c>
      <c r="AJ4275" s="116">
        <v>0</v>
      </c>
      <c r="AM4275" s="116" t="s">
        <v>319</v>
      </c>
      <c r="AN4275" s="116">
        <v>-1</v>
      </c>
      <c r="AQ4275" s="116">
        <v>783</v>
      </c>
      <c r="AR4275" s="116" t="s">
        <v>352</v>
      </c>
      <c r="AS4275" s="116" t="s">
        <v>256</v>
      </c>
      <c r="AT4275" s="116" t="s">
        <v>268</v>
      </c>
      <c r="AV4275" s="116">
        <v>87.643017257254201</v>
      </c>
      <c r="AW4275" s="116">
        <v>0.36802600340000002</v>
      </c>
    </row>
    <row r="4276" spans="1:49" x14ac:dyDescent="0.25">
      <c r="A4276" s="127">
        <v>190000</v>
      </c>
      <c r="B4276" s="127">
        <v>760000</v>
      </c>
      <c r="C4276" s="127">
        <v>760000</v>
      </c>
      <c r="D4276" s="116" t="s">
        <v>314</v>
      </c>
      <c r="E4276" s="116" t="s">
        <v>315</v>
      </c>
      <c r="F4276" s="116" t="s">
        <v>316</v>
      </c>
      <c r="G4276" s="116" t="s">
        <v>317</v>
      </c>
      <c r="H4276" s="116">
        <v>0.36</v>
      </c>
      <c r="I4276" s="116">
        <v>0.57999999999999996</v>
      </c>
      <c r="J4276" s="116" t="s">
        <v>268</v>
      </c>
      <c r="K4276" s="116">
        <v>9.1228141719900003E-3</v>
      </c>
      <c r="L4276" s="116">
        <v>3904.62305033555</v>
      </c>
      <c r="M4276" s="116">
        <v>10.858639144839801</v>
      </c>
      <c r="N4276" s="116">
        <v>1.9920730749959299</v>
      </c>
      <c r="O4276" s="116">
        <v>9.9061347079110004E-2</v>
      </c>
      <c r="P4276" s="116">
        <v>1.817331248022E-2</v>
      </c>
      <c r="Q4276" s="116">
        <v>35.621150499895599</v>
      </c>
      <c r="R4276" s="116">
        <v>1330</v>
      </c>
      <c r="S4276" s="116" t="s">
        <v>346</v>
      </c>
      <c r="T4276" s="116">
        <v>1330</v>
      </c>
      <c r="U4276" s="116" t="s">
        <v>268</v>
      </c>
      <c r="V4276" s="116" t="s">
        <v>268</v>
      </c>
      <c r="Z4276" s="116">
        <v>0</v>
      </c>
      <c r="AA4276" s="116">
        <v>1</v>
      </c>
      <c r="AB4276" s="116">
        <v>9.9061347079110004E-2</v>
      </c>
      <c r="AC4276" s="116">
        <v>1.817331248022E-2</v>
      </c>
      <c r="AD4276" s="116">
        <v>35.621150499896302</v>
      </c>
      <c r="AF4276" s="116">
        <v>-1</v>
      </c>
      <c r="AG4276" s="116">
        <v>-1</v>
      </c>
      <c r="AH4276" s="116">
        <v>-1</v>
      </c>
      <c r="AI4276" s="116">
        <v>-1</v>
      </c>
      <c r="AJ4276" s="116">
        <v>0</v>
      </c>
      <c r="AM4276" s="116" t="s">
        <v>319</v>
      </c>
      <c r="AN4276" s="116">
        <v>-1</v>
      </c>
      <c r="AQ4276" s="116">
        <v>783</v>
      </c>
      <c r="AR4276" s="116" t="s">
        <v>352</v>
      </c>
      <c r="AS4276" s="116" t="s">
        <v>256</v>
      </c>
      <c r="AT4276" s="116" t="s">
        <v>268</v>
      </c>
      <c r="AV4276" s="116">
        <v>24.483395093577901</v>
      </c>
      <c r="AW4276" s="116">
        <v>2.8889821999999999E-2</v>
      </c>
    </row>
    <row r="4277" spans="1:49" x14ac:dyDescent="0.25">
      <c r="A4277" s="127">
        <v>190000</v>
      </c>
      <c r="B4277" s="127">
        <v>760000</v>
      </c>
      <c r="C4277" s="127">
        <v>760000</v>
      </c>
      <c r="D4277" s="116" t="s">
        <v>314</v>
      </c>
      <c r="E4277" s="116" t="s">
        <v>315</v>
      </c>
      <c r="F4277" s="116" t="s">
        <v>316</v>
      </c>
      <c r="G4277" s="116" t="s">
        <v>317</v>
      </c>
      <c r="H4277" s="116">
        <v>0.36</v>
      </c>
      <c r="I4277" s="116">
        <v>0.57999999999999996</v>
      </c>
      <c r="J4277" s="116" t="s">
        <v>268</v>
      </c>
      <c r="K4277" s="116">
        <v>3.9269437869499997E-2</v>
      </c>
      <c r="L4277" s="116">
        <v>3904.62305033555</v>
      </c>
      <c r="M4277" s="116">
        <v>10.858639144839801</v>
      </c>
      <c r="N4277" s="116">
        <v>1.9920730749959299</v>
      </c>
      <c r="O4277" s="116">
        <v>0.42641265524564997</v>
      </c>
      <c r="P4277" s="116">
        <v>7.8227589850059995E-2</v>
      </c>
      <c r="Q4277" s="116">
        <v>153.33235227898501</v>
      </c>
      <c r="R4277" s="116">
        <v>1330</v>
      </c>
      <c r="S4277" s="116" t="s">
        <v>346</v>
      </c>
      <c r="T4277" s="116">
        <v>1330</v>
      </c>
      <c r="U4277" s="116" t="s">
        <v>268</v>
      </c>
      <c r="V4277" s="116" t="s">
        <v>268</v>
      </c>
      <c r="Z4277" s="116">
        <v>0</v>
      </c>
      <c r="AA4277" s="116">
        <v>1</v>
      </c>
      <c r="AB4277" s="116">
        <v>0.42641265524564997</v>
      </c>
      <c r="AC4277" s="116">
        <v>7.8227589850059995E-2</v>
      </c>
      <c r="AD4277" s="116">
        <v>153.332352278987</v>
      </c>
      <c r="AF4277" s="116">
        <v>-1</v>
      </c>
      <c r="AG4277" s="116">
        <v>-1</v>
      </c>
      <c r="AH4277" s="116">
        <v>-1</v>
      </c>
      <c r="AI4277" s="116">
        <v>-1</v>
      </c>
      <c r="AJ4277" s="116">
        <v>0</v>
      </c>
      <c r="AM4277" s="116" t="s">
        <v>319</v>
      </c>
      <c r="AN4277" s="116">
        <v>-1</v>
      </c>
      <c r="AQ4277" s="116">
        <v>783</v>
      </c>
      <c r="AR4277" s="116" t="s">
        <v>352</v>
      </c>
      <c r="AS4277" s="116" t="s">
        <v>256</v>
      </c>
      <c r="AT4277" s="116" t="s">
        <v>268</v>
      </c>
      <c r="AV4277" s="116">
        <v>61.652001188223501</v>
      </c>
      <c r="AW4277" s="116">
        <v>0.1243571389</v>
      </c>
    </row>
    <row r="4278" spans="1:49" x14ac:dyDescent="0.25">
      <c r="A4278" s="127">
        <v>190000</v>
      </c>
      <c r="B4278" s="127">
        <v>760000</v>
      </c>
      <c r="C4278" s="127">
        <v>760000</v>
      </c>
      <c r="D4278" s="116" t="s">
        <v>314</v>
      </c>
      <c r="E4278" s="116" t="s">
        <v>315</v>
      </c>
      <c r="F4278" s="116" t="s">
        <v>316</v>
      </c>
      <c r="G4278" s="116" t="s">
        <v>317</v>
      </c>
      <c r="H4278" s="116">
        <v>0.36</v>
      </c>
      <c r="I4278" s="116">
        <v>0.57999999999999996</v>
      </c>
      <c r="J4278" s="116" t="s">
        <v>268</v>
      </c>
      <c r="K4278" s="116">
        <v>3.0546415433379999E-2</v>
      </c>
      <c r="L4278" s="116">
        <v>3904.62305033555</v>
      </c>
      <c r="M4278" s="116">
        <v>10.858639144839801</v>
      </c>
      <c r="N4278" s="116">
        <v>1.9920730749959299</v>
      </c>
      <c r="O4278" s="116">
        <v>0.33169250235948</v>
      </c>
      <c r="P4278" s="116">
        <v>6.0850691722479998E-2</v>
      </c>
      <c r="Q4278" s="116">
        <v>119.272237806316</v>
      </c>
      <c r="R4278" s="116">
        <v>1330</v>
      </c>
      <c r="S4278" s="116" t="s">
        <v>346</v>
      </c>
      <c r="T4278" s="116">
        <v>1330</v>
      </c>
      <c r="U4278" s="116" t="s">
        <v>268</v>
      </c>
      <c r="V4278" s="116" t="s">
        <v>268</v>
      </c>
      <c r="Z4278" s="116">
        <v>0</v>
      </c>
      <c r="AA4278" s="116">
        <v>1</v>
      </c>
      <c r="AB4278" s="116">
        <v>0.33169250235948</v>
      </c>
      <c r="AC4278" s="116">
        <v>6.0850691722479998E-2</v>
      </c>
      <c r="AD4278" s="116">
        <v>119.272237806316</v>
      </c>
      <c r="AF4278" s="116">
        <v>-1</v>
      </c>
      <c r="AG4278" s="116">
        <v>-1</v>
      </c>
      <c r="AH4278" s="116">
        <v>-1</v>
      </c>
      <c r="AI4278" s="116">
        <v>-1</v>
      </c>
      <c r="AJ4278" s="116">
        <v>0</v>
      </c>
      <c r="AM4278" s="116" t="s">
        <v>319</v>
      </c>
      <c r="AN4278" s="116">
        <v>-1</v>
      </c>
      <c r="AQ4278" s="116">
        <v>783</v>
      </c>
      <c r="AR4278" s="116" t="s">
        <v>352</v>
      </c>
      <c r="AS4278" s="116" t="s">
        <v>256</v>
      </c>
      <c r="AT4278" s="116" t="s">
        <v>268</v>
      </c>
      <c r="AV4278" s="116">
        <v>52.837475162597798</v>
      </c>
      <c r="AW4278" s="116">
        <v>9.6733364000000002E-2</v>
      </c>
    </row>
    <row r="4279" spans="1:49" x14ac:dyDescent="0.25">
      <c r="A4279" s="127">
        <v>190000</v>
      </c>
      <c r="B4279" s="127">
        <v>760000</v>
      </c>
      <c r="C4279" s="127">
        <v>770000</v>
      </c>
      <c r="D4279" s="116" t="s">
        <v>314</v>
      </c>
      <c r="E4279" s="116" t="s">
        <v>315</v>
      </c>
      <c r="F4279" s="116" t="s">
        <v>316</v>
      </c>
      <c r="G4279" s="116" t="s">
        <v>317</v>
      </c>
      <c r="H4279" s="116">
        <v>0.36</v>
      </c>
      <c r="I4279" s="116">
        <v>0.57999999999999996</v>
      </c>
      <c r="J4279" s="116" t="s">
        <v>268</v>
      </c>
      <c r="K4279" s="116">
        <v>0.30760746657581001</v>
      </c>
      <c r="L4279" s="116">
        <v>3927.5936413714699</v>
      </c>
      <c r="M4279" s="116">
        <v>10.4985488204871</v>
      </c>
      <c r="N4279" s="116">
        <v>1.79801348842238</v>
      </c>
      <c r="O4279" s="116">
        <v>3.22943200539261</v>
      </c>
      <c r="P4279" s="116">
        <v>0.55308237404274996</v>
      </c>
      <c r="Q4279" s="116">
        <v>1208.1571297615701</v>
      </c>
      <c r="R4279" s="116">
        <v>1210</v>
      </c>
      <c r="S4279" s="116" t="s">
        <v>318</v>
      </c>
      <c r="T4279" s="116">
        <v>1210</v>
      </c>
      <c r="U4279" s="116" t="s">
        <v>268</v>
      </c>
      <c r="V4279" s="116" t="s">
        <v>268</v>
      </c>
      <c r="Z4279" s="116">
        <v>0</v>
      </c>
      <c r="AA4279" s="116">
        <v>1</v>
      </c>
      <c r="AB4279" s="116">
        <v>3.22943200539261</v>
      </c>
      <c r="AC4279" s="116">
        <v>0.55308237404274996</v>
      </c>
      <c r="AD4279" s="116">
        <v>1208.1571297615701</v>
      </c>
      <c r="AF4279" s="116">
        <v>-1</v>
      </c>
      <c r="AG4279" s="116">
        <v>-1</v>
      </c>
      <c r="AH4279" s="116">
        <v>-1</v>
      </c>
      <c r="AI4279" s="116">
        <v>-1</v>
      </c>
      <c r="AJ4279" s="116">
        <v>0</v>
      </c>
      <c r="AM4279" s="116" t="s">
        <v>319</v>
      </c>
      <c r="AN4279" s="116">
        <v>-1</v>
      </c>
      <c r="AQ4279" s="116">
        <v>783</v>
      </c>
      <c r="AR4279" s="116" t="s">
        <v>352</v>
      </c>
      <c r="AS4279" s="116" t="s">
        <v>256</v>
      </c>
      <c r="AT4279" s="116" t="s">
        <v>268</v>
      </c>
      <c r="AV4279" s="116">
        <v>145.090498230961</v>
      </c>
      <c r="AW4279" s="116">
        <v>0.9798516867</v>
      </c>
    </row>
    <row r="4280" spans="1:49" x14ac:dyDescent="0.25">
      <c r="A4280" s="127">
        <v>190000</v>
      </c>
      <c r="B4280" s="127">
        <v>760000</v>
      </c>
      <c r="C4280" s="127">
        <v>770000</v>
      </c>
      <c r="D4280" s="116" t="s">
        <v>314</v>
      </c>
      <c r="E4280" s="116" t="s">
        <v>315</v>
      </c>
      <c r="F4280" s="116" t="s">
        <v>316</v>
      </c>
      <c r="G4280" s="116" t="s">
        <v>317</v>
      </c>
      <c r="H4280" s="116">
        <v>0.36</v>
      </c>
      <c r="I4280" s="116">
        <v>0.57999999999999996</v>
      </c>
      <c r="J4280" s="116" t="s">
        <v>268</v>
      </c>
      <c r="K4280" s="116">
        <v>2.6326879877159998E-2</v>
      </c>
      <c r="L4280" s="116">
        <v>3927.5936413714699</v>
      </c>
      <c r="M4280" s="116">
        <v>10.4985488204871</v>
      </c>
      <c r="N4280" s="116">
        <v>1.79801348842238</v>
      </c>
      <c r="O4280" s="116">
        <v>0.27639403368156001</v>
      </c>
      <c r="P4280" s="116">
        <v>4.7336085127219998E-2</v>
      </c>
      <c r="Q4280" s="116">
        <v>103.401286002719</v>
      </c>
      <c r="R4280" s="116">
        <v>1310</v>
      </c>
      <c r="S4280" s="116" t="s">
        <v>318</v>
      </c>
      <c r="T4280" s="116">
        <v>1310</v>
      </c>
      <c r="U4280" s="116" t="s">
        <v>268</v>
      </c>
      <c r="V4280" s="116" t="s">
        <v>268</v>
      </c>
      <c r="Z4280" s="116">
        <v>0</v>
      </c>
      <c r="AA4280" s="116">
        <v>1</v>
      </c>
      <c r="AB4280" s="116">
        <v>0.27639403368156001</v>
      </c>
      <c r="AC4280" s="116">
        <v>4.7336085127219998E-2</v>
      </c>
      <c r="AD4280" s="116">
        <v>103.401286002717</v>
      </c>
      <c r="AF4280" s="116">
        <v>-1</v>
      </c>
      <c r="AG4280" s="116">
        <v>-1</v>
      </c>
      <c r="AH4280" s="116">
        <v>-1</v>
      </c>
      <c r="AI4280" s="116">
        <v>-1</v>
      </c>
      <c r="AJ4280" s="116">
        <v>0</v>
      </c>
      <c r="AM4280" s="116" t="s">
        <v>319</v>
      </c>
      <c r="AN4280" s="116">
        <v>-1</v>
      </c>
      <c r="AQ4280" s="116">
        <v>783</v>
      </c>
      <c r="AR4280" s="116" t="s">
        <v>352</v>
      </c>
      <c r="AS4280" s="116" t="s">
        <v>256</v>
      </c>
      <c r="AT4280" s="116" t="s">
        <v>268</v>
      </c>
      <c r="AV4280" s="116">
        <v>54.719911999885703</v>
      </c>
      <c r="AW4280" s="116">
        <v>8.3861545800000006E-2</v>
      </c>
    </row>
    <row r="4281" spans="1:49" x14ac:dyDescent="0.25">
      <c r="A4281" s="127">
        <v>190000</v>
      </c>
      <c r="B4281" s="127">
        <v>760000</v>
      </c>
      <c r="C4281" s="127">
        <v>770000</v>
      </c>
      <c r="D4281" s="116" t="s">
        <v>314</v>
      </c>
      <c r="E4281" s="116" t="s">
        <v>315</v>
      </c>
      <c r="F4281" s="116" t="s">
        <v>316</v>
      </c>
      <c r="G4281" s="116" t="s">
        <v>317</v>
      </c>
      <c r="H4281" s="116">
        <v>0.36</v>
      </c>
      <c r="I4281" s="116">
        <v>0.57999999999999996</v>
      </c>
      <c r="J4281" s="116" t="s">
        <v>268</v>
      </c>
      <c r="K4281" s="116">
        <v>3.5981331900579998E-2</v>
      </c>
      <c r="L4281" s="116">
        <v>3927.5936413714699</v>
      </c>
      <c r="M4281" s="116">
        <v>10.4985488204871</v>
      </c>
      <c r="N4281" s="116">
        <v>1.79801348842238</v>
      </c>
      <c r="O4281" s="116">
        <v>0.37775176958446999</v>
      </c>
      <c r="P4281" s="116">
        <v>6.4694920088659999E-2</v>
      </c>
      <c r="Q4281" s="116">
        <v>141.32005038082499</v>
      </c>
      <c r="R4281" s="116">
        <v>1310</v>
      </c>
      <c r="S4281" s="116" t="s">
        <v>318</v>
      </c>
      <c r="T4281" s="116">
        <v>1310</v>
      </c>
      <c r="U4281" s="116" t="s">
        <v>268</v>
      </c>
      <c r="V4281" s="116" t="s">
        <v>268</v>
      </c>
      <c r="Z4281" s="116">
        <v>0</v>
      </c>
      <c r="AA4281" s="116">
        <v>1</v>
      </c>
      <c r="AB4281" s="116">
        <v>0.37775176958446999</v>
      </c>
      <c r="AC4281" s="116">
        <v>6.4694920088659999E-2</v>
      </c>
      <c r="AD4281" s="116">
        <v>141.32005038082701</v>
      </c>
      <c r="AF4281" s="116">
        <v>-1</v>
      </c>
      <c r="AG4281" s="116">
        <v>-1</v>
      </c>
      <c r="AH4281" s="116">
        <v>-1</v>
      </c>
      <c r="AI4281" s="116">
        <v>-1</v>
      </c>
      <c r="AJ4281" s="116">
        <v>0</v>
      </c>
      <c r="AM4281" s="116" t="s">
        <v>319</v>
      </c>
      <c r="AN4281" s="116">
        <v>-1</v>
      </c>
      <c r="AQ4281" s="116">
        <v>783</v>
      </c>
      <c r="AR4281" s="116" t="s">
        <v>352</v>
      </c>
      <c r="AS4281" s="116" t="s">
        <v>256</v>
      </c>
      <c r="AT4281" s="116" t="s">
        <v>268</v>
      </c>
      <c r="AV4281" s="116">
        <v>65.350604222010801</v>
      </c>
      <c r="AW4281" s="116">
        <v>0.1146148016</v>
      </c>
    </row>
    <row r="4282" spans="1:49" x14ac:dyDescent="0.25">
      <c r="A4282" s="127">
        <v>190000</v>
      </c>
      <c r="B4282" s="127">
        <v>760000</v>
      </c>
      <c r="C4282" s="127">
        <v>770000</v>
      </c>
      <c r="D4282" s="116" t="s">
        <v>314</v>
      </c>
      <c r="E4282" s="116" t="s">
        <v>315</v>
      </c>
      <c r="F4282" s="116" t="s">
        <v>316</v>
      </c>
      <c r="G4282" s="116" t="s">
        <v>317</v>
      </c>
      <c r="H4282" s="116">
        <v>0.36</v>
      </c>
      <c r="I4282" s="116">
        <v>0.57999999999999996</v>
      </c>
      <c r="J4282" s="116" t="s">
        <v>268</v>
      </c>
      <c r="K4282" s="116">
        <v>0.24784777529131999</v>
      </c>
      <c r="L4282" s="116">
        <v>3927.5936413714699</v>
      </c>
      <c r="M4282" s="116">
        <v>10.4985488204871</v>
      </c>
      <c r="N4282" s="116">
        <v>1.79801348842238</v>
      </c>
      <c r="O4282" s="116">
        <v>2.6020419689451</v>
      </c>
      <c r="P4282" s="116">
        <v>0.44563364304927999</v>
      </c>
      <c r="Q4282" s="116">
        <v>973.44534626226903</v>
      </c>
      <c r="R4282" s="116">
        <v>1310</v>
      </c>
      <c r="S4282" s="116" t="s">
        <v>318</v>
      </c>
      <c r="T4282" s="116">
        <v>1310</v>
      </c>
      <c r="U4282" s="116" t="s">
        <v>268</v>
      </c>
      <c r="V4282" s="116" t="s">
        <v>268</v>
      </c>
      <c r="Z4282" s="116">
        <v>0</v>
      </c>
      <c r="AA4282" s="116">
        <v>1</v>
      </c>
      <c r="AB4282" s="116">
        <v>2.6020419689451</v>
      </c>
      <c r="AC4282" s="116">
        <v>0.44563364304927999</v>
      </c>
      <c r="AD4282" s="116">
        <v>973.44534626226903</v>
      </c>
      <c r="AF4282" s="116">
        <v>-1</v>
      </c>
      <c r="AG4282" s="116">
        <v>-1</v>
      </c>
      <c r="AH4282" s="116">
        <v>-1</v>
      </c>
      <c r="AI4282" s="116">
        <v>-1</v>
      </c>
      <c r="AJ4282" s="116">
        <v>0</v>
      </c>
      <c r="AM4282" s="116" t="s">
        <v>319</v>
      </c>
      <c r="AN4282" s="116">
        <v>-1</v>
      </c>
      <c r="AQ4282" s="116">
        <v>783</v>
      </c>
      <c r="AR4282" s="116" t="s">
        <v>352</v>
      </c>
      <c r="AS4282" s="116" t="s">
        <v>256</v>
      </c>
      <c r="AT4282" s="116" t="s">
        <v>268</v>
      </c>
      <c r="AV4282" s="116">
        <v>134.89100848009201</v>
      </c>
      <c r="AW4282" s="116">
        <v>0.78949338710000005</v>
      </c>
    </row>
    <row r="4283" spans="1:49" x14ac:dyDescent="0.25">
      <c r="A4283" s="127">
        <v>190000</v>
      </c>
      <c r="B4283" s="127">
        <v>770000</v>
      </c>
      <c r="C4283" s="127">
        <v>770000</v>
      </c>
      <c r="D4283" s="116" t="s">
        <v>314</v>
      </c>
      <c r="E4283" s="116" t="s">
        <v>315</v>
      </c>
      <c r="F4283" s="116" t="s">
        <v>316</v>
      </c>
      <c r="G4283" s="116" t="s">
        <v>317</v>
      </c>
      <c r="H4283" s="116">
        <v>0.36</v>
      </c>
      <c r="I4283" s="116">
        <v>0.57999999999999996</v>
      </c>
      <c r="J4283" s="116" t="s">
        <v>268</v>
      </c>
      <c r="K4283" s="116">
        <v>0.14459103958111999</v>
      </c>
      <c r="L4283" s="116">
        <v>3896.6985732487101</v>
      </c>
      <c r="M4283" s="116">
        <v>10.810483105568199</v>
      </c>
      <c r="N4283" s="116">
        <v>1.97500328585218</v>
      </c>
      <c r="O4283" s="116">
        <v>1.56309899060826</v>
      </c>
      <c r="P4283" s="116">
        <v>0.28556777827749003</v>
      </c>
      <c r="Q4283" s="116">
        <v>563.42769764030095</v>
      </c>
      <c r="R4283" s="116">
        <v>1210</v>
      </c>
      <c r="S4283" s="116" t="s">
        <v>318</v>
      </c>
      <c r="T4283" s="116">
        <v>1210</v>
      </c>
      <c r="U4283" s="116" t="s">
        <v>268</v>
      </c>
      <c r="V4283" s="116" t="s">
        <v>268</v>
      </c>
      <c r="Z4283" s="116">
        <v>0</v>
      </c>
      <c r="AA4283" s="116">
        <v>1</v>
      </c>
      <c r="AB4283" s="116">
        <v>1.56309899060826</v>
      </c>
      <c r="AC4283" s="116">
        <v>0.28556777827749003</v>
      </c>
      <c r="AD4283" s="116">
        <v>563.42769764030095</v>
      </c>
      <c r="AF4283" s="116">
        <v>-1</v>
      </c>
      <c r="AG4283" s="116">
        <v>-1</v>
      </c>
      <c r="AH4283" s="116">
        <v>-1</v>
      </c>
      <c r="AI4283" s="116">
        <v>-1</v>
      </c>
      <c r="AJ4283" s="116">
        <v>0</v>
      </c>
      <c r="AM4283" s="116" t="s">
        <v>319</v>
      </c>
      <c r="AN4283" s="116">
        <v>-1</v>
      </c>
      <c r="AQ4283" s="116">
        <v>783</v>
      </c>
      <c r="AR4283" s="116" t="s">
        <v>352</v>
      </c>
      <c r="AS4283" s="116" t="s">
        <v>256</v>
      </c>
      <c r="AT4283" s="116" t="s">
        <v>268</v>
      </c>
      <c r="AV4283" s="116">
        <v>123.439674029659</v>
      </c>
      <c r="AW4283" s="116">
        <v>0.45695677019999997</v>
      </c>
    </row>
    <row r="4284" spans="1:49" x14ac:dyDescent="0.25">
      <c r="A4284" s="127">
        <v>190000</v>
      </c>
      <c r="B4284" s="127">
        <v>770000</v>
      </c>
      <c r="C4284" s="127">
        <v>770000</v>
      </c>
      <c r="D4284" s="116" t="s">
        <v>314</v>
      </c>
      <c r="E4284" s="116" t="s">
        <v>315</v>
      </c>
      <c r="F4284" s="116" t="s">
        <v>316</v>
      </c>
      <c r="G4284" s="116" t="s">
        <v>317</v>
      </c>
      <c r="H4284" s="116">
        <v>0.36</v>
      </c>
      <c r="I4284" s="116">
        <v>0.57999999999999996</v>
      </c>
      <c r="J4284" s="116" t="s">
        <v>268</v>
      </c>
      <c r="K4284" s="116">
        <v>8.0935262767530006E-2</v>
      </c>
      <c r="L4284" s="116">
        <v>3896.6985732487101</v>
      </c>
      <c r="M4284" s="116">
        <v>10.810483105568199</v>
      </c>
      <c r="N4284" s="116">
        <v>1.97500328585218</v>
      </c>
      <c r="O4284" s="116">
        <v>0.87494929079313999</v>
      </c>
      <c r="P4284" s="116">
        <v>0.15984740990717999</v>
      </c>
      <c r="Q4284" s="116">
        <v>315.38032295175498</v>
      </c>
      <c r="R4284" s="116">
        <v>1330</v>
      </c>
      <c r="S4284" s="116" t="s">
        <v>346</v>
      </c>
      <c r="T4284" s="116">
        <v>1330</v>
      </c>
      <c r="U4284" s="116" t="s">
        <v>268</v>
      </c>
      <c r="V4284" s="116" t="s">
        <v>268</v>
      </c>
      <c r="Z4284" s="116">
        <v>0</v>
      </c>
      <c r="AA4284" s="116">
        <v>1</v>
      </c>
      <c r="AB4284" s="116">
        <v>0.87494929079313999</v>
      </c>
      <c r="AC4284" s="116">
        <v>0.15984740990717999</v>
      </c>
      <c r="AD4284" s="116">
        <v>315.380322951756</v>
      </c>
      <c r="AF4284" s="116">
        <v>-1</v>
      </c>
      <c r="AG4284" s="116">
        <v>-1</v>
      </c>
      <c r="AH4284" s="116">
        <v>-1</v>
      </c>
      <c r="AI4284" s="116">
        <v>-1</v>
      </c>
      <c r="AJ4284" s="116">
        <v>0</v>
      </c>
      <c r="AM4284" s="116" t="s">
        <v>319</v>
      </c>
      <c r="AN4284" s="116">
        <v>-1</v>
      </c>
      <c r="AQ4284" s="116">
        <v>783</v>
      </c>
      <c r="AR4284" s="116" t="s">
        <v>352</v>
      </c>
      <c r="AS4284" s="116" t="s">
        <v>256</v>
      </c>
      <c r="AT4284" s="116" t="s">
        <v>268</v>
      </c>
      <c r="AV4284" s="116">
        <v>113.135264216915</v>
      </c>
      <c r="AW4284" s="116">
        <v>0.25578290590000002</v>
      </c>
    </row>
    <row r="4285" spans="1:49" x14ac:dyDescent="0.25">
      <c r="A4285" s="127">
        <v>190000</v>
      </c>
      <c r="B4285" s="127">
        <v>770000</v>
      </c>
      <c r="C4285" s="127">
        <v>770000</v>
      </c>
      <c r="D4285" s="116" t="s">
        <v>314</v>
      </c>
      <c r="E4285" s="116" t="s">
        <v>315</v>
      </c>
      <c r="F4285" s="116" t="s">
        <v>316</v>
      </c>
      <c r="G4285" s="116" t="s">
        <v>317</v>
      </c>
      <c r="H4285" s="116">
        <v>0.36</v>
      </c>
      <c r="I4285" s="116">
        <v>0.57999999999999996</v>
      </c>
      <c r="J4285" s="116" t="s">
        <v>268</v>
      </c>
      <c r="K4285" s="116">
        <v>6.2614462396829995E-2</v>
      </c>
      <c r="L4285" s="116">
        <v>3896.6985732487101</v>
      </c>
      <c r="M4285" s="116">
        <v>10.810483105568199</v>
      </c>
      <c r="N4285" s="116">
        <v>1.97500328585218</v>
      </c>
      <c r="O4285" s="116">
        <v>0.67689258790519002</v>
      </c>
      <c r="P4285" s="116">
        <v>0.12366376897561</v>
      </c>
      <c r="Q4285" s="116">
        <v>243.98968628647</v>
      </c>
      <c r="R4285" s="116">
        <v>1310</v>
      </c>
      <c r="S4285" s="116" t="s">
        <v>318</v>
      </c>
      <c r="T4285" s="116">
        <v>1310</v>
      </c>
      <c r="U4285" s="116" t="s">
        <v>268</v>
      </c>
      <c r="V4285" s="116" t="s">
        <v>268</v>
      </c>
      <c r="Z4285" s="116">
        <v>0</v>
      </c>
      <c r="AA4285" s="116">
        <v>1</v>
      </c>
      <c r="AB4285" s="116">
        <v>0.67689258790519002</v>
      </c>
      <c r="AC4285" s="116">
        <v>0.12366376897561</v>
      </c>
      <c r="AD4285" s="116">
        <v>243.989686286471</v>
      </c>
      <c r="AF4285" s="116">
        <v>-1</v>
      </c>
      <c r="AG4285" s="116">
        <v>-1</v>
      </c>
      <c r="AH4285" s="116">
        <v>-1</v>
      </c>
      <c r="AI4285" s="116">
        <v>-1</v>
      </c>
      <c r="AJ4285" s="116">
        <v>0</v>
      </c>
      <c r="AM4285" s="116" t="s">
        <v>319</v>
      </c>
      <c r="AN4285" s="116">
        <v>-1</v>
      </c>
      <c r="AQ4285" s="116">
        <v>783</v>
      </c>
      <c r="AR4285" s="116" t="s">
        <v>352</v>
      </c>
      <c r="AS4285" s="116" t="s">
        <v>256</v>
      </c>
      <c r="AT4285" s="116" t="s">
        <v>268</v>
      </c>
      <c r="AV4285" s="116">
        <v>73.944978260299195</v>
      </c>
      <c r="AW4285" s="116">
        <v>0.19788295719999999</v>
      </c>
    </row>
    <row r="4286" spans="1:49" x14ac:dyDescent="0.25">
      <c r="A4286" s="127">
        <v>190000</v>
      </c>
      <c r="B4286" s="127">
        <v>770000</v>
      </c>
      <c r="C4286" s="127">
        <v>770000</v>
      </c>
      <c r="D4286" s="116" t="s">
        <v>314</v>
      </c>
      <c r="E4286" s="116" t="s">
        <v>315</v>
      </c>
      <c r="F4286" s="116" t="s">
        <v>316</v>
      </c>
      <c r="G4286" s="116" t="s">
        <v>317</v>
      </c>
      <c r="H4286" s="116">
        <v>0.36</v>
      </c>
      <c r="I4286" s="116">
        <v>0.57999999999999996</v>
      </c>
      <c r="J4286" s="116" t="s">
        <v>268</v>
      </c>
      <c r="K4286" s="116">
        <v>2.2008790529020002E-2</v>
      </c>
      <c r="L4286" s="116">
        <v>3896.6985732487101</v>
      </c>
      <c r="M4286" s="116">
        <v>10.810483105568199</v>
      </c>
      <c r="N4286" s="116">
        <v>1.97500328585218</v>
      </c>
      <c r="O4286" s="116">
        <v>0.23792565818795999</v>
      </c>
      <c r="P4286" s="116">
        <v>4.3467433612440001E-2</v>
      </c>
      <c r="Q4286" s="116">
        <v>85.761622653361897</v>
      </c>
      <c r="R4286" s="116">
        <v>1330</v>
      </c>
      <c r="S4286" s="116" t="s">
        <v>346</v>
      </c>
      <c r="T4286" s="116">
        <v>1330</v>
      </c>
      <c r="U4286" s="116" t="s">
        <v>268</v>
      </c>
      <c r="V4286" s="116" t="s">
        <v>268</v>
      </c>
      <c r="Z4286" s="116">
        <v>0</v>
      </c>
      <c r="AA4286" s="116">
        <v>1</v>
      </c>
      <c r="AB4286" s="116">
        <v>0.23792565818795999</v>
      </c>
      <c r="AC4286" s="116">
        <v>4.3467433612440001E-2</v>
      </c>
      <c r="AD4286" s="116">
        <v>85.761622653363503</v>
      </c>
      <c r="AF4286" s="116">
        <v>-1</v>
      </c>
      <c r="AG4286" s="116">
        <v>-1</v>
      </c>
      <c r="AH4286" s="116">
        <v>-1</v>
      </c>
      <c r="AI4286" s="116">
        <v>-1</v>
      </c>
      <c r="AJ4286" s="116">
        <v>0</v>
      </c>
      <c r="AM4286" s="116" t="s">
        <v>319</v>
      </c>
      <c r="AN4286" s="116">
        <v>-1</v>
      </c>
      <c r="AQ4286" s="116">
        <v>783</v>
      </c>
      <c r="AR4286" s="116" t="s">
        <v>352</v>
      </c>
      <c r="AS4286" s="116" t="s">
        <v>256</v>
      </c>
      <c r="AT4286" s="116" t="s">
        <v>268</v>
      </c>
      <c r="AV4286" s="116">
        <v>52.529890194411102</v>
      </c>
      <c r="AW4286" s="116">
        <v>6.9555249499999999E-2</v>
      </c>
    </row>
    <row r="4287" spans="1:49" x14ac:dyDescent="0.25">
      <c r="A4287" s="127">
        <v>190000</v>
      </c>
      <c r="B4287" s="127">
        <v>770000</v>
      </c>
      <c r="C4287" s="127">
        <v>770000</v>
      </c>
      <c r="D4287" s="116" t="s">
        <v>314</v>
      </c>
      <c r="E4287" s="116" t="s">
        <v>315</v>
      </c>
      <c r="F4287" s="116" t="s">
        <v>316</v>
      </c>
      <c r="G4287" s="116" t="s">
        <v>317</v>
      </c>
      <c r="H4287" s="116">
        <v>0.36</v>
      </c>
      <c r="I4287" s="116">
        <v>0.57999999999999996</v>
      </c>
      <c r="J4287" s="116" t="s">
        <v>268</v>
      </c>
      <c r="K4287" s="116">
        <v>3.3257815371300001E-3</v>
      </c>
      <c r="L4287" s="116">
        <v>3896.6985732487101</v>
      </c>
      <c r="M4287" s="116">
        <v>10.810483105568199</v>
      </c>
      <c r="N4287" s="116">
        <v>1.97500328585218</v>
      </c>
      <c r="O4287" s="116">
        <v>3.5953305120000001E-2</v>
      </c>
      <c r="P4287" s="116">
        <v>6.5684294638599997E-3</v>
      </c>
      <c r="Q4287" s="116">
        <v>12.959568170690799</v>
      </c>
      <c r="R4287" s="116">
        <v>1330</v>
      </c>
      <c r="S4287" s="116" t="s">
        <v>346</v>
      </c>
      <c r="T4287" s="116">
        <v>1330</v>
      </c>
      <c r="U4287" s="116" t="s">
        <v>268</v>
      </c>
      <c r="V4287" s="116" t="s">
        <v>268</v>
      </c>
      <c r="Z4287" s="116">
        <v>0</v>
      </c>
      <c r="AA4287" s="116">
        <v>1</v>
      </c>
      <c r="AB4287" s="116">
        <v>3.5953305120000001E-2</v>
      </c>
      <c r="AC4287" s="116">
        <v>6.5684294638599997E-3</v>
      </c>
      <c r="AD4287" s="116">
        <v>12.9595681706917</v>
      </c>
      <c r="AF4287" s="116">
        <v>-1</v>
      </c>
      <c r="AG4287" s="116">
        <v>-1</v>
      </c>
      <c r="AH4287" s="116">
        <v>-1</v>
      </c>
      <c r="AI4287" s="116">
        <v>-1</v>
      </c>
      <c r="AJ4287" s="116">
        <v>0</v>
      </c>
      <c r="AM4287" s="116" t="s">
        <v>319</v>
      </c>
      <c r="AN4287" s="116">
        <v>-1</v>
      </c>
      <c r="AQ4287" s="116">
        <v>783</v>
      </c>
      <c r="AR4287" s="116" t="s">
        <v>352</v>
      </c>
      <c r="AS4287" s="116" t="s">
        <v>256</v>
      </c>
      <c r="AT4287" s="116" t="s">
        <v>268</v>
      </c>
      <c r="AV4287" s="116">
        <v>15.1973272119491</v>
      </c>
      <c r="AW4287" s="116">
        <v>1.05105987E-2</v>
      </c>
    </row>
    <row r="4288" spans="1:49" x14ac:dyDescent="0.25">
      <c r="A4288" s="127">
        <v>190000</v>
      </c>
      <c r="B4288" s="127">
        <v>770000</v>
      </c>
      <c r="C4288" s="127">
        <v>770000</v>
      </c>
      <c r="D4288" s="116" t="s">
        <v>314</v>
      </c>
      <c r="E4288" s="116" t="s">
        <v>315</v>
      </c>
      <c r="F4288" s="116" t="s">
        <v>316</v>
      </c>
      <c r="G4288" s="116" t="s">
        <v>317</v>
      </c>
      <c r="H4288" s="116">
        <v>0.36</v>
      </c>
      <c r="I4288" s="116">
        <v>0.57999999999999996</v>
      </c>
      <c r="J4288" s="116" t="s">
        <v>268</v>
      </c>
      <c r="K4288" s="116">
        <v>2.7692023226899998E-2</v>
      </c>
      <c r="L4288" s="116">
        <v>3896.6985732487101</v>
      </c>
      <c r="M4288" s="116">
        <v>10.810483105568199</v>
      </c>
      <c r="N4288" s="116">
        <v>1.97500328585218</v>
      </c>
      <c r="O4288" s="116">
        <v>0.29936414925345001</v>
      </c>
      <c r="P4288" s="116">
        <v>5.469183686503E-2</v>
      </c>
      <c r="Q4288" s="116">
        <v>107.90746739864601</v>
      </c>
      <c r="R4288" s="116">
        <v>1330</v>
      </c>
      <c r="S4288" s="116" t="s">
        <v>346</v>
      </c>
      <c r="T4288" s="116">
        <v>1330</v>
      </c>
      <c r="U4288" s="116" t="s">
        <v>268</v>
      </c>
      <c r="V4288" s="116" t="s">
        <v>268</v>
      </c>
      <c r="Z4288" s="116">
        <v>0</v>
      </c>
      <c r="AA4288" s="116">
        <v>1</v>
      </c>
      <c r="AB4288" s="116">
        <v>0.29936414925345001</v>
      </c>
      <c r="AC4288" s="116">
        <v>5.469183686503E-2</v>
      </c>
      <c r="AD4288" s="116">
        <v>107.907467398645</v>
      </c>
      <c r="AF4288" s="116">
        <v>-1</v>
      </c>
      <c r="AG4288" s="116">
        <v>-1</v>
      </c>
      <c r="AH4288" s="116">
        <v>-1</v>
      </c>
      <c r="AI4288" s="116">
        <v>-1</v>
      </c>
      <c r="AJ4288" s="116">
        <v>0</v>
      </c>
      <c r="AM4288" s="116" t="s">
        <v>319</v>
      </c>
      <c r="AN4288" s="116">
        <v>-1</v>
      </c>
      <c r="AQ4288" s="116">
        <v>783</v>
      </c>
      <c r="AR4288" s="116" t="s">
        <v>352</v>
      </c>
      <c r="AS4288" s="116" t="s">
        <v>256</v>
      </c>
      <c r="AT4288" s="116" t="s">
        <v>268</v>
      </c>
      <c r="AV4288" s="116">
        <v>58.850907456155099</v>
      </c>
      <c r="AW4288" s="116">
        <v>8.7516194199999994E-2</v>
      </c>
    </row>
    <row r="4289" spans="1:49" x14ac:dyDescent="0.25">
      <c r="A4289" s="127">
        <v>190000</v>
      </c>
      <c r="B4289" s="127">
        <v>770000</v>
      </c>
      <c r="C4289" s="127">
        <v>770000</v>
      </c>
      <c r="D4289" s="116" t="s">
        <v>314</v>
      </c>
      <c r="E4289" s="116" t="s">
        <v>315</v>
      </c>
      <c r="F4289" s="116" t="s">
        <v>316</v>
      </c>
      <c r="G4289" s="116" t="s">
        <v>317</v>
      </c>
      <c r="H4289" s="116">
        <v>0.36</v>
      </c>
      <c r="I4289" s="116">
        <v>0.57999999999999996</v>
      </c>
      <c r="J4289" s="116" t="s">
        <v>268</v>
      </c>
      <c r="K4289" s="116">
        <v>0.20923569515391999</v>
      </c>
      <c r="L4289" s="116">
        <v>3896.6985732487101</v>
      </c>
      <c r="M4289" s="116">
        <v>10.810483105568199</v>
      </c>
      <c r="N4289" s="116">
        <v>1.97500328585218</v>
      </c>
      <c r="O4289" s="116">
        <v>2.26193894754336</v>
      </c>
      <c r="P4289" s="116">
        <v>0.41324118544657001</v>
      </c>
      <c r="Q4289" s="116">
        <v>815.32843477900894</v>
      </c>
      <c r="R4289" s="116">
        <v>1310</v>
      </c>
      <c r="S4289" s="116" t="s">
        <v>318</v>
      </c>
      <c r="T4289" s="116">
        <v>1310</v>
      </c>
      <c r="U4289" s="116" t="s">
        <v>268</v>
      </c>
      <c r="V4289" s="116" t="s">
        <v>268</v>
      </c>
      <c r="Z4289" s="116">
        <v>0</v>
      </c>
      <c r="AA4289" s="116">
        <v>1</v>
      </c>
      <c r="AB4289" s="116">
        <v>2.26193894754336</v>
      </c>
      <c r="AC4289" s="116">
        <v>0.41324118544657001</v>
      </c>
      <c r="AD4289" s="116">
        <v>815.32843477900894</v>
      </c>
      <c r="AF4289" s="116">
        <v>-1</v>
      </c>
      <c r="AG4289" s="116">
        <v>-1</v>
      </c>
      <c r="AH4289" s="116">
        <v>-1</v>
      </c>
      <c r="AI4289" s="116">
        <v>-1</v>
      </c>
      <c r="AJ4289" s="116">
        <v>0</v>
      </c>
      <c r="AM4289" s="116" t="s">
        <v>319</v>
      </c>
      <c r="AN4289" s="116">
        <v>-1</v>
      </c>
      <c r="AQ4289" s="116">
        <v>783</v>
      </c>
      <c r="AR4289" s="116" t="s">
        <v>352</v>
      </c>
      <c r="AS4289" s="116" t="s">
        <v>256</v>
      </c>
      <c r="AT4289" s="116" t="s">
        <v>268</v>
      </c>
      <c r="AV4289" s="116">
        <v>116.596396769769</v>
      </c>
      <c r="AW4289" s="116">
        <v>0.66125582709999997</v>
      </c>
    </row>
    <row r="4290" spans="1:49" x14ac:dyDescent="0.25">
      <c r="A4290" s="127">
        <v>190000</v>
      </c>
      <c r="B4290" s="127">
        <v>770000</v>
      </c>
      <c r="C4290" s="127">
        <v>770000</v>
      </c>
      <c r="D4290" s="116" t="s">
        <v>314</v>
      </c>
      <c r="E4290" s="116" t="s">
        <v>315</v>
      </c>
      <c r="F4290" s="116" t="s">
        <v>316</v>
      </c>
      <c r="G4290" s="116" t="s">
        <v>317</v>
      </c>
      <c r="H4290" s="116">
        <v>0.36</v>
      </c>
      <c r="I4290" s="116">
        <v>0.57999999999999996</v>
      </c>
      <c r="J4290" s="116" t="s">
        <v>268</v>
      </c>
      <c r="K4290" s="116">
        <v>6.7360398337360003E-2</v>
      </c>
      <c r="L4290" s="116">
        <v>3896.6985732487101</v>
      </c>
      <c r="M4290" s="116">
        <v>10.810483105568199</v>
      </c>
      <c r="N4290" s="116">
        <v>1.97500328585218</v>
      </c>
      <c r="O4290" s="116">
        <v>0.72819844821038004</v>
      </c>
      <c r="P4290" s="116">
        <v>0.13303700805259</v>
      </c>
      <c r="Q4290" s="116">
        <v>262.48316809465501</v>
      </c>
      <c r="R4290" s="116">
        <v>1310</v>
      </c>
      <c r="S4290" s="116" t="s">
        <v>318</v>
      </c>
      <c r="T4290" s="116">
        <v>1310</v>
      </c>
      <c r="U4290" s="116" t="s">
        <v>268</v>
      </c>
      <c r="V4290" s="116" t="s">
        <v>268</v>
      </c>
      <c r="Z4290" s="116">
        <v>0</v>
      </c>
      <c r="AA4290" s="116">
        <v>1</v>
      </c>
      <c r="AB4290" s="116">
        <v>0.72819844821038004</v>
      </c>
      <c r="AC4290" s="116">
        <v>0.13303700805259</v>
      </c>
      <c r="AD4290" s="116">
        <v>262.48316809465399</v>
      </c>
      <c r="AF4290" s="116">
        <v>-1</v>
      </c>
      <c r="AG4290" s="116">
        <v>-1</v>
      </c>
      <c r="AH4290" s="116">
        <v>-1</v>
      </c>
      <c r="AI4290" s="116">
        <v>-1</v>
      </c>
      <c r="AJ4290" s="116">
        <v>0</v>
      </c>
      <c r="AM4290" s="116" t="s">
        <v>319</v>
      </c>
      <c r="AN4290" s="116">
        <v>-1</v>
      </c>
      <c r="AQ4290" s="116">
        <v>783</v>
      </c>
      <c r="AR4290" s="116" t="s">
        <v>352</v>
      </c>
      <c r="AS4290" s="116" t="s">
        <v>256</v>
      </c>
      <c r="AT4290" s="116" t="s">
        <v>268</v>
      </c>
      <c r="AV4290" s="116">
        <v>74.238822001459596</v>
      </c>
      <c r="AW4290" s="116">
        <v>0.21288172590000001</v>
      </c>
    </row>
    <row r="4291" spans="1:49" x14ac:dyDescent="0.25">
      <c r="A4291" s="127">
        <v>190000</v>
      </c>
      <c r="B4291" s="127">
        <v>770000</v>
      </c>
      <c r="C4291" s="127">
        <v>770000</v>
      </c>
      <c r="D4291" s="116" t="s">
        <v>314</v>
      </c>
      <c r="E4291" s="116" t="s">
        <v>315</v>
      </c>
      <c r="F4291" s="116" t="s">
        <v>316</v>
      </c>
      <c r="G4291" s="116" t="s">
        <v>317</v>
      </c>
      <c r="H4291" s="116">
        <v>0.36</v>
      </c>
      <c r="I4291" s="116">
        <v>0.57999999999999996</v>
      </c>
      <c r="J4291" s="116" t="s">
        <v>268</v>
      </c>
      <c r="K4291" s="116">
        <v>0.18584538908527001</v>
      </c>
      <c r="L4291" s="116">
        <v>3920.42044719661</v>
      </c>
      <c r="M4291" s="116">
        <v>11.531494896235399</v>
      </c>
      <c r="N4291" s="116">
        <v>2.0741897209889499</v>
      </c>
      <c r="O4291" s="116">
        <v>2.1430751557257102</v>
      </c>
      <c r="P4291" s="116">
        <v>0.38547859573386001</v>
      </c>
      <c r="Q4291" s="116">
        <v>728.59206338711397</v>
      </c>
      <c r="R4291" s="116">
        <v>1210</v>
      </c>
      <c r="S4291" s="116" t="s">
        <v>318</v>
      </c>
      <c r="T4291" s="116">
        <v>1210</v>
      </c>
      <c r="U4291" s="116" t="s">
        <v>268</v>
      </c>
      <c r="V4291" s="116" t="s">
        <v>268</v>
      </c>
      <c r="Z4291" s="116">
        <v>0</v>
      </c>
      <c r="AA4291" s="116">
        <v>1</v>
      </c>
      <c r="AB4291" s="116">
        <v>2.1430751557257102</v>
      </c>
      <c r="AC4291" s="116">
        <v>0.38547859573386001</v>
      </c>
      <c r="AD4291" s="116">
        <v>728.59206338711397</v>
      </c>
      <c r="AF4291" s="116">
        <v>-1</v>
      </c>
      <c r="AG4291" s="116">
        <v>-1</v>
      </c>
      <c r="AH4291" s="116">
        <v>-1</v>
      </c>
      <c r="AI4291" s="116">
        <v>-1</v>
      </c>
      <c r="AJ4291" s="116">
        <v>0</v>
      </c>
      <c r="AM4291" s="116" t="s">
        <v>319</v>
      </c>
      <c r="AN4291" s="116">
        <v>-1</v>
      </c>
      <c r="AQ4291" s="116">
        <v>783</v>
      </c>
      <c r="AR4291" s="116" t="s">
        <v>352</v>
      </c>
      <c r="AS4291" s="116" t="s">
        <v>256</v>
      </c>
      <c r="AT4291" s="116" t="s">
        <v>268</v>
      </c>
      <c r="AV4291" s="116">
        <v>111.587797982905</v>
      </c>
      <c r="AW4291" s="116">
        <v>0.59091002709999996</v>
      </c>
    </row>
    <row r="4292" spans="1:49" x14ac:dyDescent="0.25">
      <c r="A4292" s="127">
        <v>190000</v>
      </c>
      <c r="B4292" s="127">
        <v>770000</v>
      </c>
      <c r="C4292" s="127">
        <v>770000</v>
      </c>
      <c r="D4292" s="116" t="s">
        <v>314</v>
      </c>
      <c r="E4292" s="116" t="s">
        <v>315</v>
      </c>
      <c r="F4292" s="116" t="s">
        <v>316</v>
      </c>
      <c r="G4292" s="116" t="s">
        <v>317</v>
      </c>
      <c r="H4292" s="116">
        <v>0.36</v>
      </c>
      <c r="I4292" s="116">
        <v>0.57999999999999996</v>
      </c>
      <c r="J4292" s="116" t="s">
        <v>323</v>
      </c>
      <c r="K4292" s="116">
        <v>0.10367351995573</v>
      </c>
      <c r="L4292" s="116">
        <v>3920.42044719661</v>
      </c>
      <c r="M4292" s="116">
        <v>11.531494896235399</v>
      </c>
      <c r="N4292" s="116">
        <v>2.0741897209889499</v>
      </c>
      <c r="O4292" s="116">
        <v>1.19551066624431</v>
      </c>
      <c r="P4292" s="116">
        <v>0.21503854943091999</v>
      </c>
      <c r="Q4292" s="116">
        <v>406.44378746730501</v>
      </c>
      <c r="R4292" s="116">
        <v>1210</v>
      </c>
      <c r="S4292" s="116" t="s">
        <v>318</v>
      </c>
      <c r="T4292" s="116">
        <v>1210</v>
      </c>
      <c r="U4292" s="116" t="s">
        <v>324</v>
      </c>
      <c r="V4292" s="116" t="s">
        <v>323</v>
      </c>
      <c r="Z4292" s="116">
        <v>0</v>
      </c>
      <c r="AA4292" s="116">
        <v>1</v>
      </c>
      <c r="AB4292" s="116">
        <v>1.19551066624431</v>
      </c>
      <c r="AC4292" s="116">
        <v>0.21503854943091999</v>
      </c>
      <c r="AD4292" s="116">
        <v>406.44378746730501</v>
      </c>
      <c r="AF4292" s="116">
        <v>-1</v>
      </c>
      <c r="AG4292" s="116">
        <v>-1</v>
      </c>
      <c r="AH4292" s="116">
        <v>-1</v>
      </c>
      <c r="AI4292" s="116">
        <v>-1</v>
      </c>
      <c r="AJ4292" s="116">
        <v>0</v>
      </c>
      <c r="AM4292" s="116" t="s">
        <v>319</v>
      </c>
      <c r="AN4292" s="116">
        <v>-1</v>
      </c>
      <c r="AQ4292" s="116">
        <v>783</v>
      </c>
      <c r="AR4292" s="116" t="s">
        <v>352</v>
      </c>
      <c r="AS4292" s="116" t="s">
        <v>256</v>
      </c>
      <c r="AT4292" s="116" t="s">
        <v>268</v>
      </c>
      <c r="AV4292" s="116">
        <v>82.573712215954401</v>
      </c>
      <c r="AW4292" s="116">
        <v>0.3296381082</v>
      </c>
    </row>
    <row r="4293" spans="1:49" x14ac:dyDescent="0.25">
      <c r="A4293" s="127">
        <v>190000</v>
      </c>
      <c r="B4293" s="127">
        <v>770000</v>
      </c>
      <c r="C4293" s="127">
        <v>770000</v>
      </c>
      <c r="D4293" s="116" t="s">
        <v>314</v>
      </c>
      <c r="E4293" s="116" t="s">
        <v>315</v>
      </c>
      <c r="F4293" s="116" t="s">
        <v>316</v>
      </c>
      <c r="G4293" s="116" t="s">
        <v>317</v>
      </c>
      <c r="H4293" s="116">
        <v>0.36</v>
      </c>
      <c r="I4293" s="116">
        <v>0.57999999999999996</v>
      </c>
      <c r="J4293" s="116" t="s">
        <v>268</v>
      </c>
      <c r="K4293" s="116">
        <v>6.9868382270290005E-2</v>
      </c>
      <c r="L4293" s="116">
        <v>3920.42044719661</v>
      </c>
      <c r="M4293" s="116">
        <v>11.531494896235399</v>
      </c>
      <c r="N4293" s="116">
        <v>2.0741897209889499</v>
      </c>
      <c r="O4293" s="116">
        <v>0.80568689355818002</v>
      </c>
      <c r="P4293" s="116">
        <v>0.14492028032717999</v>
      </c>
      <c r="Q4293" s="116">
        <v>273.91343446502901</v>
      </c>
      <c r="R4293" s="116">
        <v>1330</v>
      </c>
      <c r="S4293" s="116" t="s">
        <v>346</v>
      </c>
      <c r="T4293" s="116">
        <v>1330</v>
      </c>
      <c r="U4293" s="116" t="s">
        <v>268</v>
      </c>
      <c r="V4293" s="116" t="s">
        <v>268</v>
      </c>
      <c r="Z4293" s="116">
        <v>0</v>
      </c>
      <c r="AA4293" s="116">
        <v>1</v>
      </c>
      <c r="AB4293" s="116">
        <v>0.80568689355818002</v>
      </c>
      <c r="AC4293" s="116">
        <v>0.14492028032717999</v>
      </c>
      <c r="AD4293" s="116">
        <v>273.913434465031</v>
      </c>
      <c r="AF4293" s="116">
        <v>-1</v>
      </c>
      <c r="AG4293" s="116">
        <v>-1</v>
      </c>
      <c r="AH4293" s="116">
        <v>-1</v>
      </c>
      <c r="AI4293" s="116">
        <v>-1</v>
      </c>
      <c r="AJ4293" s="116">
        <v>0</v>
      </c>
      <c r="AM4293" s="116" t="s">
        <v>319</v>
      </c>
      <c r="AN4293" s="116">
        <v>-1</v>
      </c>
      <c r="AQ4293" s="116">
        <v>783</v>
      </c>
      <c r="AR4293" s="116" t="s">
        <v>352</v>
      </c>
      <c r="AS4293" s="116" t="s">
        <v>256</v>
      </c>
      <c r="AT4293" s="116" t="s">
        <v>268</v>
      </c>
      <c r="AV4293" s="116">
        <v>82.111944186288895</v>
      </c>
      <c r="AW4293" s="116">
        <v>0.22215201500000001</v>
      </c>
    </row>
    <row r="4294" spans="1:49" x14ac:dyDescent="0.25">
      <c r="A4294" s="127">
        <v>190000</v>
      </c>
      <c r="B4294" s="127">
        <v>770000</v>
      </c>
      <c r="C4294" s="127">
        <v>770000</v>
      </c>
      <c r="D4294" s="116" t="s">
        <v>314</v>
      </c>
      <c r="E4294" s="116" t="s">
        <v>315</v>
      </c>
      <c r="F4294" s="116" t="s">
        <v>316</v>
      </c>
      <c r="G4294" s="116" t="s">
        <v>317</v>
      </c>
      <c r="H4294" s="116">
        <v>0.36</v>
      </c>
      <c r="I4294" s="116">
        <v>0.57999999999999996</v>
      </c>
      <c r="J4294" s="116" t="s">
        <v>323</v>
      </c>
      <c r="K4294" s="116">
        <v>0.10859223764462</v>
      </c>
      <c r="L4294" s="116">
        <v>3920.42044719661</v>
      </c>
      <c r="M4294" s="116">
        <v>11.531494896235399</v>
      </c>
      <c r="N4294" s="116">
        <v>2.0741897209889499</v>
      </c>
      <c r="O4294" s="116">
        <v>1.2522308341698001</v>
      </c>
      <c r="P4294" s="116">
        <v>0.22524090310167</v>
      </c>
      <c r="Q4294" s="116">
        <v>425.727228868829</v>
      </c>
      <c r="R4294" s="116">
        <v>1330</v>
      </c>
      <c r="S4294" s="116" t="s">
        <v>346</v>
      </c>
      <c r="T4294" s="116">
        <v>1330</v>
      </c>
      <c r="U4294" s="116" t="s">
        <v>324</v>
      </c>
      <c r="V4294" s="116" t="s">
        <v>323</v>
      </c>
      <c r="Z4294" s="116">
        <v>0</v>
      </c>
      <c r="AA4294" s="116">
        <v>1</v>
      </c>
      <c r="AB4294" s="116">
        <v>1.2522308341698001</v>
      </c>
      <c r="AC4294" s="116">
        <v>0.22524090310167</v>
      </c>
      <c r="AD4294" s="116">
        <v>425.727228868829</v>
      </c>
      <c r="AF4294" s="116">
        <v>-1</v>
      </c>
      <c r="AG4294" s="116">
        <v>-1</v>
      </c>
      <c r="AH4294" s="116">
        <v>-1</v>
      </c>
      <c r="AI4294" s="116">
        <v>-1</v>
      </c>
      <c r="AJ4294" s="116">
        <v>0</v>
      </c>
      <c r="AM4294" s="116" t="s">
        <v>319</v>
      </c>
      <c r="AN4294" s="116">
        <v>-1</v>
      </c>
      <c r="AQ4294" s="116">
        <v>783</v>
      </c>
      <c r="AR4294" s="116" t="s">
        <v>352</v>
      </c>
      <c r="AS4294" s="116" t="s">
        <v>256</v>
      </c>
      <c r="AT4294" s="116" t="s">
        <v>268</v>
      </c>
      <c r="AV4294" s="116">
        <v>88.551140055892304</v>
      </c>
      <c r="AW4294" s="116">
        <v>0.34527755789999998</v>
      </c>
    </row>
    <row r="4295" spans="1:49" x14ac:dyDescent="0.25">
      <c r="A4295" s="127">
        <v>190000</v>
      </c>
      <c r="B4295" s="127">
        <v>770000</v>
      </c>
      <c r="C4295" s="127">
        <v>770000</v>
      </c>
      <c r="D4295" s="116" t="s">
        <v>314</v>
      </c>
      <c r="E4295" s="116" t="s">
        <v>315</v>
      </c>
      <c r="F4295" s="116" t="s">
        <v>316</v>
      </c>
      <c r="G4295" s="116" t="s">
        <v>317</v>
      </c>
      <c r="H4295" s="116">
        <v>0.36</v>
      </c>
      <c r="I4295" s="116">
        <v>0.57999999999999996</v>
      </c>
      <c r="J4295" s="116" t="s">
        <v>268</v>
      </c>
      <c r="K4295" s="116">
        <v>0.14257446974387</v>
      </c>
      <c r="L4295" s="116">
        <v>3920.42044719661</v>
      </c>
      <c r="M4295" s="116">
        <v>11.531494896235399</v>
      </c>
      <c r="N4295" s="116">
        <v>2.0741897209889499</v>
      </c>
      <c r="O4295" s="116">
        <v>1.64409677018497</v>
      </c>
      <c r="P4295" s="116">
        <v>0.29572649961818998</v>
      </c>
      <c r="Q4295" s="116">
        <v>558.95186643210195</v>
      </c>
      <c r="R4295" s="116">
        <v>1330</v>
      </c>
      <c r="S4295" s="116" t="s">
        <v>346</v>
      </c>
      <c r="T4295" s="116">
        <v>1330</v>
      </c>
      <c r="U4295" s="116" t="s">
        <v>268</v>
      </c>
      <c r="V4295" s="116" t="s">
        <v>268</v>
      </c>
      <c r="Z4295" s="116">
        <v>0</v>
      </c>
      <c r="AA4295" s="116">
        <v>1</v>
      </c>
      <c r="AB4295" s="116">
        <v>1.64409677018497</v>
      </c>
      <c r="AC4295" s="116">
        <v>0.29572649961818998</v>
      </c>
      <c r="AD4295" s="116">
        <v>558.95186643210195</v>
      </c>
      <c r="AF4295" s="116">
        <v>-1</v>
      </c>
      <c r="AG4295" s="116">
        <v>-1</v>
      </c>
      <c r="AH4295" s="116">
        <v>-1</v>
      </c>
      <c r="AI4295" s="116">
        <v>-1</v>
      </c>
      <c r="AJ4295" s="116">
        <v>0</v>
      </c>
      <c r="AM4295" s="116" t="s">
        <v>319</v>
      </c>
      <c r="AN4295" s="116">
        <v>-1</v>
      </c>
      <c r="AQ4295" s="116">
        <v>783</v>
      </c>
      <c r="AR4295" s="116" t="s">
        <v>352</v>
      </c>
      <c r="AS4295" s="116" t="s">
        <v>256</v>
      </c>
      <c r="AT4295" s="116" t="s">
        <v>268</v>
      </c>
      <c r="AV4295" s="116">
        <v>100.607800184621</v>
      </c>
      <c r="AW4295" s="116">
        <v>0.45332673680000002</v>
      </c>
    </row>
    <row r="4296" spans="1:49" x14ac:dyDescent="0.25">
      <c r="A4296" s="127">
        <v>190000</v>
      </c>
      <c r="B4296" s="127">
        <v>770000</v>
      </c>
      <c r="C4296" s="127">
        <v>770000</v>
      </c>
      <c r="D4296" s="116" t="s">
        <v>314</v>
      </c>
      <c r="E4296" s="116" t="s">
        <v>315</v>
      </c>
      <c r="F4296" s="116" t="s">
        <v>316</v>
      </c>
      <c r="G4296" s="116" t="s">
        <v>317</v>
      </c>
      <c r="H4296" s="116">
        <v>0.36</v>
      </c>
      <c r="I4296" s="116">
        <v>0.57999999999999996</v>
      </c>
      <c r="J4296" s="116" t="s">
        <v>323</v>
      </c>
      <c r="K4296" s="116">
        <v>7.2094549450899999E-3</v>
      </c>
      <c r="L4296" s="116">
        <v>3920.42044719661</v>
      </c>
      <c r="M4296" s="116">
        <v>11.531494896235399</v>
      </c>
      <c r="N4296" s="116">
        <v>2.0741897209889499</v>
      </c>
      <c r="O4296" s="116">
        <v>8.3135792903949998E-2</v>
      </c>
      <c r="P4296" s="116">
        <v>1.495377734104E-2</v>
      </c>
      <c r="Q4296" s="116">
        <v>28.264094579877501</v>
      </c>
      <c r="R4296" s="116">
        <v>1330</v>
      </c>
      <c r="S4296" s="116" t="s">
        <v>346</v>
      </c>
      <c r="T4296" s="116">
        <v>1330</v>
      </c>
      <c r="U4296" s="116" t="s">
        <v>324</v>
      </c>
      <c r="V4296" s="116" t="s">
        <v>323</v>
      </c>
      <c r="Z4296" s="116">
        <v>0</v>
      </c>
      <c r="AA4296" s="116">
        <v>1</v>
      </c>
      <c r="AB4296" s="116">
        <v>8.3135792903949998E-2</v>
      </c>
      <c r="AC4296" s="116">
        <v>1.495377734104E-2</v>
      </c>
      <c r="AD4296" s="116">
        <v>28.264094579878201</v>
      </c>
      <c r="AF4296" s="116">
        <v>-1</v>
      </c>
      <c r="AG4296" s="116">
        <v>-1</v>
      </c>
      <c r="AH4296" s="116">
        <v>-1</v>
      </c>
      <c r="AI4296" s="116">
        <v>-1</v>
      </c>
      <c r="AJ4296" s="116">
        <v>0</v>
      </c>
      <c r="AM4296" s="116" t="s">
        <v>319</v>
      </c>
      <c r="AN4296" s="116">
        <v>-1</v>
      </c>
      <c r="AQ4296" s="116">
        <v>783</v>
      </c>
      <c r="AR4296" s="116" t="s">
        <v>352</v>
      </c>
      <c r="AS4296" s="116" t="s">
        <v>256</v>
      </c>
      <c r="AT4296" s="116" t="s">
        <v>268</v>
      </c>
      <c r="AV4296" s="116">
        <v>39.2982933987699</v>
      </c>
      <c r="AW4296" s="116">
        <v>2.29230289E-2</v>
      </c>
    </row>
    <row r="4297" spans="1:49" x14ac:dyDescent="0.25">
      <c r="A4297" s="127">
        <v>190000</v>
      </c>
      <c r="B4297" s="127">
        <v>770000</v>
      </c>
      <c r="C4297" s="127">
        <v>770000</v>
      </c>
      <c r="D4297" s="116" t="s">
        <v>314</v>
      </c>
      <c r="E4297" s="116" t="s">
        <v>315</v>
      </c>
      <c r="F4297" s="116" t="s">
        <v>316</v>
      </c>
      <c r="G4297" s="116" t="s">
        <v>317</v>
      </c>
      <c r="H4297" s="116">
        <v>0.36</v>
      </c>
      <c r="I4297" s="116">
        <v>0.57999999999999996</v>
      </c>
      <c r="J4297" s="116" t="s">
        <v>330</v>
      </c>
      <c r="K4297" s="116">
        <v>0.24475458044705001</v>
      </c>
      <c r="L4297" s="116">
        <v>3356.09615410788</v>
      </c>
      <c r="M4297" s="116">
        <v>7.0803108149620302</v>
      </c>
      <c r="N4297" s="116">
        <v>0.85109565403273002</v>
      </c>
      <c r="O4297" s="116">
        <v>1.7329385029508</v>
      </c>
      <c r="P4297" s="116">
        <v>0.20830955972309001</v>
      </c>
      <c r="Q4297" s="116">
        <v>821.41990613866301</v>
      </c>
      <c r="R4297" s="116">
        <v>6172</v>
      </c>
      <c r="S4297" s="116" t="s">
        <v>354</v>
      </c>
      <c r="T4297" s="116">
        <v>6172</v>
      </c>
      <c r="U4297" s="116" t="s">
        <v>268</v>
      </c>
      <c r="V4297" s="116" t="s">
        <v>268</v>
      </c>
      <c r="Y4297" s="116" t="s">
        <v>330</v>
      </c>
      <c r="Z4297" s="116">
        <v>0</v>
      </c>
      <c r="AA4297" s="116">
        <v>1</v>
      </c>
      <c r="AB4297" s="116">
        <v>1.7329385029508</v>
      </c>
      <c r="AC4297" s="116">
        <v>0.20830955972309001</v>
      </c>
      <c r="AD4297" s="116">
        <v>821.41990613866301</v>
      </c>
      <c r="AF4297" s="116">
        <v>-1</v>
      </c>
      <c r="AG4297" s="116">
        <v>-1</v>
      </c>
      <c r="AH4297" s="116">
        <v>-1</v>
      </c>
      <c r="AI4297" s="116">
        <v>-1</v>
      </c>
      <c r="AJ4297" s="116">
        <v>0</v>
      </c>
      <c r="AM4297" s="116" t="s">
        <v>319</v>
      </c>
      <c r="AN4297" s="116">
        <v>-1</v>
      </c>
      <c r="AQ4297" s="116">
        <v>783</v>
      </c>
      <c r="AR4297" s="116" t="s">
        <v>352</v>
      </c>
      <c r="AS4297" s="116" t="s">
        <v>256</v>
      </c>
      <c r="AT4297" s="116" t="s">
        <v>268</v>
      </c>
      <c r="AV4297" s="116">
        <v>139.633778124576</v>
      </c>
      <c r="AW4297" s="116">
        <v>0.6661961931</v>
      </c>
    </row>
    <row r="4298" spans="1:49" x14ac:dyDescent="0.25">
      <c r="A4298" s="127">
        <v>190000</v>
      </c>
      <c r="B4298" s="127">
        <v>770000</v>
      </c>
      <c r="C4298" s="127">
        <v>770000</v>
      </c>
      <c r="D4298" s="116" t="s">
        <v>314</v>
      </c>
      <c r="E4298" s="116" t="s">
        <v>315</v>
      </c>
      <c r="F4298" s="116" t="s">
        <v>316</v>
      </c>
      <c r="G4298" s="116" t="s">
        <v>317</v>
      </c>
      <c r="H4298" s="116">
        <v>0.36</v>
      </c>
      <c r="I4298" s="116">
        <v>0.57999999999999996</v>
      </c>
      <c r="J4298" s="116" t="s">
        <v>268</v>
      </c>
      <c r="K4298" s="116">
        <v>0.10484545673498</v>
      </c>
      <c r="L4298" s="116">
        <v>3356.09615410788</v>
      </c>
      <c r="M4298" s="116">
        <v>7.0803108149620302</v>
      </c>
      <c r="N4298" s="116">
        <v>0.85109565403273002</v>
      </c>
      <c r="O4298" s="116">
        <v>0.74233842122033</v>
      </c>
      <c r="P4298" s="116">
        <v>8.9233512572219995E-2</v>
      </c>
      <c r="Q4298" s="116">
        <v>351.87143412396</v>
      </c>
      <c r="R4298" s="116">
        <v>1750</v>
      </c>
      <c r="S4298" s="116" t="s">
        <v>321</v>
      </c>
      <c r="T4298" s="116">
        <v>1750</v>
      </c>
      <c r="U4298" s="116" t="s">
        <v>268</v>
      </c>
      <c r="V4298" s="116" t="s">
        <v>268</v>
      </c>
      <c r="Z4298" s="116">
        <v>0</v>
      </c>
      <c r="AA4298" s="116">
        <v>1</v>
      </c>
      <c r="AB4298" s="116">
        <v>0.74233842122033</v>
      </c>
      <c r="AC4298" s="116">
        <v>8.9233512572219995E-2</v>
      </c>
      <c r="AD4298" s="116">
        <v>1251.8536907038599</v>
      </c>
      <c r="AF4298" s="116">
        <v>-1</v>
      </c>
      <c r="AG4298" s="116">
        <v>-1</v>
      </c>
      <c r="AH4298" s="116">
        <v>-1</v>
      </c>
      <c r="AI4298" s="116">
        <v>-1</v>
      </c>
      <c r="AJ4298" s="116">
        <v>0</v>
      </c>
      <c r="AM4298" s="116" t="s">
        <v>319</v>
      </c>
      <c r="AN4298" s="116">
        <v>-1</v>
      </c>
      <c r="AQ4298" s="116">
        <v>783</v>
      </c>
      <c r="AR4298" s="116" t="s">
        <v>352</v>
      </c>
      <c r="AS4298" s="116" t="s">
        <v>256</v>
      </c>
      <c r="AT4298" s="116" t="s">
        <v>268</v>
      </c>
      <c r="AV4298" s="116">
        <v>132.36777357631399</v>
      </c>
      <c r="AW4298" s="116">
        <v>1.0152909089</v>
      </c>
    </row>
    <row r="4299" spans="1:49" x14ac:dyDescent="0.25">
      <c r="A4299" s="127">
        <v>190000</v>
      </c>
      <c r="B4299" s="127">
        <v>770000</v>
      </c>
      <c r="C4299" s="127">
        <v>770000</v>
      </c>
      <c r="D4299" s="116" t="s">
        <v>314</v>
      </c>
      <c r="E4299" s="116" t="s">
        <v>315</v>
      </c>
      <c r="F4299" s="116" t="s">
        <v>316</v>
      </c>
      <c r="G4299" s="116" t="s">
        <v>317</v>
      </c>
      <c r="H4299" s="116">
        <v>0.36</v>
      </c>
      <c r="I4299" s="116">
        <v>0.57999999999999996</v>
      </c>
      <c r="J4299" s="116" t="s">
        <v>268</v>
      </c>
      <c r="K4299" s="116">
        <v>0.20295207320037001</v>
      </c>
      <c r="L4299" s="116">
        <v>3948.14257109244</v>
      </c>
      <c r="M4299" s="116">
        <v>12.405468974143799</v>
      </c>
      <c r="N4299" s="116">
        <v>2.51198484611588</v>
      </c>
      <c r="O4299" s="116">
        <v>2.5177156473254301</v>
      </c>
      <c r="P4299" s="116">
        <v>0.50981253236713997</v>
      </c>
      <c r="Q4299" s="116">
        <v>801.28372009387397</v>
      </c>
      <c r="R4299" s="116">
        <v>1330</v>
      </c>
      <c r="S4299" s="116" t="s">
        <v>346</v>
      </c>
      <c r="T4299" s="116">
        <v>1330</v>
      </c>
      <c r="U4299" s="116" t="s">
        <v>268</v>
      </c>
      <c r="V4299" s="116" t="s">
        <v>268</v>
      </c>
      <c r="Z4299" s="116">
        <v>0</v>
      </c>
      <c r="AA4299" s="116">
        <v>1</v>
      </c>
      <c r="AB4299" s="116">
        <v>2.5177156473254301</v>
      </c>
      <c r="AC4299" s="116">
        <v>0.50981253236713997</v>
      </c>
      <c r="AD4299" s="116">
        <v>801.28372009387397</v>
      </c>
      <c r="AF4299" s="116">
        <v>-1</v>
      </c>
      <c r="AG4299" s="116">
        <v>-1</v>
      </c>
      <c r="AH4299" s="116">
        <v>-1</v>
      </c>
      <c r="AI4299" s="116">
        <v>-1</v>
      </c>
      <c r="AJ4299" s="116">
        <v>0</v>
      </c>
      <c r="AM4299" s="116" t="s">
        <v>319</v>
      </c>
      <c r="AN4299" s="116">
        <v>-1</v>
      </c>
      <c r="AQ4299" s="116">
        <v>783</v>
      </c>
      <c r="AR4299" s="116" t="s">
        <v>352</v>
      </c>
      <c r="AS4299" s="116" t="s">
        <v>256</v>
      </c>
      <c r="AT4299" s="116" t="s">
        <v>268</v>
      </c>
      <c r="AV4299" s="116">
        <v>132.86386879836499</v>
      </c>
      <c r="AW4299" s="116">
        <v>0.64986514200000001</v>
      </c>
    </row>
    <row r="4300" spans="1:49" x14ac:dyDescent="0.25">
      <c r="A4300" s="127">
        <v>190000</v>
      </c>
      <c r="B4300" s="127">
        <v>770000</v>
      </c>
      <c r="C4300" s="127">
        <v>770000</v>
      </c>
      <c r="D4300" s="116" t="s">
        <v>314</v>
      </c>
      <c r="E4300" s="116" t="s">
        <v>315</v>
      </c>
      <c r="F4300" s="116" t="s">
        <v>316</v>
      </c>
      <c r="G4300" s="116" t="s">
        <v>317</v>
      </c>
      <c r="H4300" s="116">
        <v>0.36</v>
      </c>
      <c r="I4300" s="116">
        <v>0.57999999999999996</v>
      </c>
      <c r="J4300" s="116" t="s">
        <v>268</v>
      </c>
      <c r="K4300" s="116">
        <v>5.0108401345600002E-3</v>
      </c>
      <c r="L4300" s="116">
        <v>3948.14257109244</v>
      </c>
      <c r="M4300" s="116">
        <v>12.405468974143799</v>
      </c>
      <c r="N4300" s="116">
        <v>2.51198484611588</v>
      </c>
      <c r="O4300" s="116">
        <v>6.2161821823689997E-2</v>
      </c>
      <c r="P4300" s="116">
        <v>1.258715448432E-2</v>
      </c>
      <c r="Q4300" s="116">
        <v>19.783511252198799</v>
      </c>
      <c r="R4300" s="116">
        <v>1310</v>
      </c>
      <c r="S4300" s="116" t="s">
        <v>318</v>
      </c>
      <c r="T4300" s="116">
        <v>1310</v>
      </c>
      <c r="U4300" s="116" t="s">
        <v>268</v>
      </c>
      <c r="V4300" s="116" t="s">
        <v>268</v>
      </c>
      <c r="Z4300" s="116">
        <v>0</v>
      </c>
      <c r="AA4300" s="116">
        <v>1</v>
      </c>
      <c r="AB4300" s="116">
        <v>6.2161821823689997E-2</v>
      </c>
      <c r="AC4300" s="116">
        <v>1.258715448432E-2</v>
      </c>
      <c r="AD4300" s="116">
        <v>19.783511252198199</v>
      </c>
      <c r="AF4300" s="116">
        <v>-1</v>
      </c>
      <c r="AG4300" s="116">
        <v>-1</v>
      </c>
      <c r="AH4300" s="116">
        <v>-1</v>
      </c>
      <c r="AI4300" s="116">
        <v>-1</v>
      </c>
      <c r="AJ4300" s="116">
        <v>0</v>
      </c>
      <c r="AM4300" s="116" t="s">
        <v>319</v>
      </c>
      <c r="AN4300" s="116">
        <v>-1</v>
      </c>
      <c r="AQ4300" s="116">
        <v>783</v>
      </c>
      <c r="AR4300" s="116" t="s">
        <v>352</v>
      </c>
      <c r="AS4300" s="116" t="s">
        <v>256</v>
      </c>
      <c r="AT4300" s="116" t="s">
        <v>268</v>
      </c>
      <c r="AV4300" s="116">
        <v>43.840115087264898</v>
      </c>
      <c r="AW4300" s="116">
        <v>1.60450213E-2</v>
      </c>
    </row>
    <row r="4301" spans="1:49" x14ac:dyDescent="0.25">
      <c r="A4301" s="127">
        <v>190000</v>
      </c>
      <c r="B4301" s="127">
        <v>770000</v>
      </c>
      <c r="C4301" s="127">
        <v>770000</v>
      </c>
      <c r="D4301" s="116" t="s">
        <v>314</v>
      </c>
      <c r="E4301" s="116" t="s">
        <v>315</v>
      </c>
      <c r="F4301" s="116" t="s">
        <v>316</v>
      </c>
      <c r="G4301" s="116" t="s">
        <v>317</v>
      </c>
      <c r="H4301" s="116">
        <v>0.36</v>
      </c>
      <c r="I4301" s="116">
        <v>0.57999999999999996</v>
      </c>
      <c r="J4301" s="116" t="s">
        <v>268</v>
      </c>
      <c r="K4301" s="116">
        <v>7.7187677131880003E-2</v>
      </c>
      <c r="L4301" s="116">
        <v>3948.14257109244</v>
      </c>
      <c r="M4301" s="116">
        <v>12.405468974143799</v>
      </c>
      <c r="N4301" s="116">
        <v>2.51198484611588</v>
      </c>
      <c r="O4301" s="116">
        <v>0.95754933384584995</v>
      </c>
      <c r="P4301" s="116">
        <v>0.19389427526218</v>
      </c>
      <c r="Q4301" s="116">
        <v>304.74795404814103</v>
      </c>
      <c r="R4301" s="116">
        <v>1330</v>
      </c>
      <c r="S4301" s="116" t="s">
        <v>346</v>
      </c>
      <c r="T4301" s="116">
        <v>1330</v>
      </c>
      <c r="U4301" s="116" t="s">
        <v>268</v>
      </c>
      <c r="V4301" s="116" t="s">
        <v>268</v>
      </c>
      <c r="Z4301" s="116">
        <v>0</v>
      </c>
      <c r="AA4301" s="116">
        <v>1</v>
      </c>
      <c r="AB4301" s="116">
        <v>0.95754933384584995</v>
      </c>
      <c r="AC4301" s="116">
        <v>0.19389427526218</v>
      </c>
      <c r="AD4301" s="116">
        <v>304.74795404814301</v>
      </c>
      <c r="AF4301" s="116">
        <v>-1</v>
      </c>
      <c r="AG4301" s="116">
        <v>-1</v>
      </c>
      <c r="AH4301" s="116">
        <v>-1</v>
      </c>
      <c r="AI4301" s="116">
        <v>-1</v>
      </c>
      <c r="AJ4301" s="116">
        <v>0</v>
      </c>
      <c r="AM4301" s="116" t="s">
        <v>319</v>
      </c>
      <c r="AN4301" s="116">
        <v>-1</v>
      </c>
      <c r="AQ4301" s="116">
        <v>783</v>
      </c>
      <c r="AR4301" s="116" t="s">
        <v>352</v>
      </c>
      <c r="AS4301" s="116" t="s">
        <v>256</v>
      </c>
      <c r="AT4301" s="116" t="s">
        <v>268</v>
      </c>
      <c r="AV4301" s="116">
        <v>75.169941255043199</v>
      </c>
      <c r="AW4301" s="116">
        <v>0.24715973560000001</v>
      </c>
    </row>
    <row r="4302" spans="1:49" x14ac:dyDescent="0.25">
      <c r="A4302" s="127">
        <v>190000</v>
      </c>
      <c r="B4302" s="127">
        <v>770000</v>
      </c>
      <c r="C4302" s="127">
        <v>770000</v>
      </c>
      <c r="D4302" s="116" t="s">
        <v>314</v>
      </c>
      <c r="E4302" s="116" t="s">
        <v>315</v>
      </c>
      <c r="F4302" s="116" t="s">
        <v>316</v>
      </c>
      <c r="G4302" s="116" t="s">
        <v>317</v>
      </c>
      <c r="H4302" s="116">
        <v>0.36</v>
      </c>
      <c r="I4302" s="116">
        <v>0.57999999999999996</v>
      </c>
      <c r="J4302" s="116" t="s">
        <v>268</v>
      </c>
      <c r="K4302" s="116">
        <v>6.7589403141729995E-2</v>
      </c>
      <c r="L4302" s="116">
        <v>3948.14257109244</v>
      </c>
      <c r="M4302" s="116">
        <v>12.405468974143799</v>
      </c>
      <c r="N4302" s="116">
        <v>2.51198484611588</v>
      </c>
      <c r="O4302" s="116">
        <v>0.83847824365573997</v>
      </c>
      <c r="P4302" s="116">
        <v>0.16978355645005999</v>
      </c>
      <c r="Q4302" s="116">
        <v>266.85259989862902</v>
      </c>
      <c r="R4302" s="116">
        <v>1330</v>
      </c>
      <c r="S4302" s="116" t="s">
        <v>346</v>
      </c>
      <c r="T4302" s="116">
        <v>1330</v>
      </c>
      <c r="U4302" s="116" t="s">
        <v>268</v>
      </c>
      <c r="V4302" s="116" t="s">
        <v>268</v>
      </c>
      <c r="Z4302" s="116">
        <v>0</v>
      </c>
      <c r="AA4302" s="116">
        <v>1</v>
      </c>
      <c r="AB4302" s="116">
        <v>0.83847824365573997</v>
      </c>
      <c r="AC4302" s="116">
        <v>0.16978355645005999</v>
      </c>
      <c r="AD4302" s="116">
        <v>266.85259989862999</v>
      </c>
      <c r="AF4302" s="116">
        <v>-1</v>
      </c>
      <c r="AG4302" s="116">
        <v>-1</v>
      </c>
      <c r="AH4302" s="116">
        <v>-1</v>
      </c>
      <c r="AI4302" s="116">
        <v>-1</v>
      </c>
      <c r="AJ4302" s="116">
        <v>0</v>
      </c>
      <c r="AM4302" s="116" t="s">
        <v>319</v>
      </c>
      <c r="AN4302" s="116">
        <v>-1</v>
      </c>
      <c r="AQ4302" s="116">
        <v>783</v>
      </c>
      <c r="AR4302" s="116" t="s">
        <v>352</v>
      </c>
      <c r="AS4302" s="116" t="s">
        <v>256</v>
      </c>
      <c r="AT4302" s="116" t="s">
        <v>268</v>
      </c>
      <c r="AV4302" s="116">
        <v>69.496119679607503</v>
      </c>
      <c r="AW4302" s="116">
        <v>0.21642546630000001</v>
      </c>
    </row>
    <row r="4303" spans="1:49" x14ac:dyDescent="0.25">
      <c r="A4303" s="127">
        <v>190000</v>
      </c>
      <c r="B4303" s="127">
        <v>770000</v>
      </c>
      <c r="C4303" s="127">
        <v>770000</v>
      </c>
      <c r="D4303" s="116" t="s">
        <v>314</v>
      </c>
      <c r="E4303" s="116" t="s">
        <v>315</v>
      </c>
      <c r="F4303" s="116" t="s">
        <v>316</v>
      </c>
      <c r="G4303" s="116" t="s">
        <v>317</v>
      </c>
      <c r="H4303" s="116">
        <v>0.36</v>
      </c>
      <c r="I4303" s="116">
        <v>0.57999999999999996</v>
      </c>
      <c r="J4303" s="116" t="s">
        <v>268</v>
      </c>
      <c r="K4303" s="116">
        <v>8.0243142306049994E-2</v>
      </c>
      <c r="L4303" s="116">
        <v>3948.14257109244</v>
      </c>
      <c r="M4303" s="116">
        <v>12.405468974143799</v>
      </c>
      <c r="N4303" s="116">
        <v>2.51198484611588</v>
      </c>
      <c r="O4303" s="116">
        <v>0.99545381226551999</v>
      </c>
      <c r="P4303" s="116">
        <v>0.20156955747752001</v>
      </c>
      <c r="Q4303" s="116">
        <v>316.811366176749</v>
      </c>
      <c r="R4303" s="116">
        <v>1310</v>
      </c>
      <c r="S4303" s="116" t="s">
        <v>318</v>
      </c>
      <c r="T4303" s="116">
        <v>1310</v>
      </c>
      <c r="U4303" s="116" t="s">
        <v>268</v>
      </c>
      <c r="V4303" s="116" t="s">
        <v>268</v>
      </c>
      <c r="Z4303" s="116">
        <v>0</v>
      </c>
      <c r="AA4303" s="116">
        <v>1</v>
      </c>
      <c r="AB4303" s="116">
        <v>0.99545381226551999</v>
      </c>
      <c r="AC4303" s="116">
        <v>0.20156955747752001</v>
      </c>
      <c r="AD4303" s="116">
        <v>316.81136617675003</v>
      </c>
      <c r="AF4303" s="116">
        <v>-1</v>
      </c>
      <c r="AG4303" s="116">
        <v>-1</v>
      </c>
      <c r="AH4303" s="116">
        <v>-1</v>
      </c>
      <c r="AI4303" s="116">
        <v>-1</v>
      </c>
      <c r="AJ4303" s="116">
        <v>0</v>
      </c>
      <c r="AM4303" s="116" t="s">
        <v>319</v>
      </c>
      <c r="AN4303" s="116">
        <v>-1</v>
      </c>
      <c r="AQ4303" s="116">
        <v>783</v>
      </c>
      <c r="AR4303" s="116" t="s">
        <v>352</v>
      </c>
      <c r="AS4303" s="116" t="s">
        <v>256</v>
      </c>
      <c r="AT4303" s="116" t="s">
        <v>268</v>
      </c>
      <c r="AV4303" s="116">
        <v>73.257556721788205</v>
      </c>
      <c r="AW4303" s="116">
        <v>0.2569435249</v>
      </c>
    </row>
    <row r="4304" spans="1:49" x14ac:dyDescent="0.25">
      <c r="A4304" s="127">
        <v>190000</v>
      </c>
      <c r="B4304" s="127">
        <v>770000</v>
      </c>
      <c r="C4304" s="127">
        <v>770000</v>
      </c>
      <c r="D4304" s="116" t="s">
        <v>314</v>
      </c>
      <c r="E4304" s="116" t="s">
        <v>315</v>
      </c>
      <c r="F4304" s="116" t="s">
        <v>316</v>
      </c>
      <c r="G4304" s="116" t="s">
        <v>317</v>
      </c>
      <c r="H4304" s="116">
        <v>0.36</v>
      </c>
      <c r="I4304" s="116">
        <v>0.57999999999999996</v>
      </c>
      <c r="J4304" s="116" t="s">
        <v>268</v>
      </c>
      <c r="K4304" s="116">
        <v>6.6617548526499999E-3</v>
      </c>
      <c r="L4304" s="116">
        <v>3948.14257109244</v>
      </c>
      <c r="M4304" s="116">
        <v>12.405468974143799</v>
      </c>
      <c r="N4304" s="116">
        <v>2.51198484611588</v>
      </c>
      <c r="O4304" s="116">
        <v>8.2642193137969999E-2</v>
      </c>
      <c r="P4304" s="116">
        <v>1.6734227238410001E-2</v>
      </c>
      <c r="Q4304" s="116">
        <v>26.3015579319528</v>
      </c>
      <c r="R4304" s="116">
        <v>1330</v>
      </c>
      <c r="S4304" s="116" t="s">
        <v>346</v>
      </c>
      <c r="T4304" s="116">
        <v>1330</v>
      </c>
      <c r="U4304" s="116" t="s">
        <v>268</v>
      </c>
      <c r="V4304" s="116" t="s">
        <v>268</v>
      </c>
      <c r="Z4304" s="116">
        <v>0</v>
      </c>
      <c r="AA4304" s="116">
        <v>1</v>
      </c>
      <c r="AB4304" s="116">
        <v>8.2642193137969999E-2</v>
      </c>
      <c r="AC4304" s="116">
        <v>1.6734227238410001E-2</v>
      </c>
      <c r="AD4304" s="116">
        <v>26.301557931952502</v>
      </c>
      <c r="AF4304" s="116">
        <v>-1</v>
      </c>
      <c r="AG4304" s="116">
        <v>-1</v>
      </c>
      <c r="AH4304" s="116">
        <v>-1</v>
      </c>
      <c r="AI4304" s="116">
        <v>-1</v>
      </c>
      <c r="AJ4304" s="116">
        <v>0</v>
      </c>
      <c r="AM4304" s="116" t="s">
        <v>319</v>
      </c>
      <c r="AN4304" s="116">
        <v>-1</v>
      </c>
      <c r="AQ4304" s="116">
        <v>783</v>
      </c>
      <c r="AR4304" s="116" t="s">
        <v>352</v>
      </c>
      <c r="AS4304" s="116" t="s">
        <v>256</v>
      </c>
      <c r="AT4304" s="116" t="s">
        <v>268</v>
      </c>
      <c r="AV4304" s="116">
        <v>29.507305719022799</v>
      </c>
      <c r="AW4304" s="116">
        <v>2.13313527E-2</v>
      </c>
    </row>
    <row r="4305" spans="1:49" x14ac:dyDescent="0.25">
      <c r="A4305" s="127">
        <v>190000</v>
      </c>
      <c r="B4305" s="127">
        <v>770000</v>
      </c>
      <c r="C4305" s="127">
        <v>770000</v>
      </c>
      <c r="D4305" s="116" t="s">
        <v>314</v>
      </c>
      <c r="E4305" s="116" t="s">
        <v>315</v>
      </c>
      <c r="F4305" s="116" t="s">
        <v>316</v>
      </c>
      <c r="G4305" s="116" t="s">
        <v>317</v>
      </c>
      <c r="H4305" s="116">
        <v>0.36</v>
      </c>
      <c r="I4305" s="116">
        <v>0.57999999999999996</v>
      </c>
      <c r="J4305" s="116" t="s">
        <v>268</v>
      </c>
      <c r="K4305" s="116">
        <v>0.17811856283159999</v>
      </c>
      <c r="L4305" s="116">
        <v>3948.14257109244</v>
      </c>
      <c r="M4305" s="116">
        <v>12.405468974143799</v>
      </c>
      <c r="N4305" s="116">
        <v>2.51198484611588</v>
      </c>
      <c r="O4305" s="116">
        <v>2.20964430492652</v>
      </c>
      <c r="P4305" s="116">
        <v>0.44743113064492002</v>
      </c>
      <c r="Q4305" s="116">
        <v>703.237480617252</v>
      </c>
      <c r="R4305" s="116">
        <v>1310</v>
      </c>
      <c r="S4305" s="116" t="s">
        <v>318</v>
      </c>
      <c r="T4305" s="116">
        <v>1310</v>
      </c>
      <c r="U4305" s="116" t="s">
        <v>268</v>
      </c>
      <c r="V4305" s="116" t="s">
        <v>268</v>
      </c>
      <c r="Z4305" s="116">
        <v>0</v>
      </c>
      <c r="AA4305" s="116">
        <v>1</v>
      </c>
      <c r="AB4305" s="116">
        <v>2.20964430492652</v>
      </c>
      <c r="AC4305" s="116">
        <v>0.44743113064492002</v>
      </c>
      <c r="AD4305" s="116">
        <v>703.237480617252</v>
      </c>
      <c r="AF4305" s="116">
        <v>-1</v>
      </c>
      <c r="AG4305" s="116">
        <v>-1</v>
      </c>
      <c r="AH4305" s="116">
        <v>-1</v>
      </c>
      <c r="AI4305" s="116">
        <v>-1</v>
      </c>
      <c r="AJ4305" s="116">
        <v>0</v>
      </c>
      <c r="AM4305" s="116" t="s">
        <v>319</v>
      </c>
      <c r="AN4305" s="116">
        <v>-1</v>
      </c>
      <c r="AQ4305" s="116">
        <v>783</v>
      </c>
      <c r="AR4305" s="116" t="s">
        <v>352</v>
      </c>
      <c r="AS4305" s="116" t="s">
        <v>256</v>
      </c>
      <c r="AT4305" s="116" t="s">
        <v>268</v>
      </c>
      <c r="AV4305" s="116">
        <v>110.395335410885</v>
      </c>
      <c r="AW4305" s="116">
        <v>0.57034669959999995</v>
      </c>
    </row>
    <row r="4306" spans="1:49" x14ac:dyDescent="0.25">
      <c r="A4306" s="127">
        <v>190000</v>
      </c>
      <c r="B4306" s="127">
        <v>770000</v>
      </c>
      <c r="C4306" s="127">
        <v>770000</v>
      </c>
      <c r="D4306" s="116" t="s">
        <v>314</v>
      </c>
      <c r="E4306" s="116" t="s">
        <v>315</v>
      </c>
      <c r="F4306" s="116" t="s">
        <v>316</v>
      </c>
      <c r="G4306" s="116" t="s">
        <v>317</v>
      </c>
      <c r="H4306" s="116">
        <v>0.36</v>
      </c>
      <c r="I4306" s="116">
        <v>0.57999999999999996</v>
      </c>
      <c r="J4306" s="116" t="s">
        <v>268</v>
      </c>
      <c r="K4306" s="116">
        <v>8.0799517865839998E-2</v>
      </c>
      <c r="L4306" s="116">
        <v>3795.9661107523398</v>
      </c>
      <c r="M4306" s="116">
        <v>11.435324367434401</v>
      </c>
      <c r="N4306" s="116">
        <v>2.19706554466197</v>
      </c>
      <c r="O4306" s="116">
        <v>0.92396869552827998</v>
      </c>
      <c r="P4306" s="116">
        <v>0.17752183672835001</v>
      </c>
      <c r="Q4306" s="116">
        <v>306.71223158388699</v>
      </c>
      <c r="R4306" s="116">
        <v>1210</v>
      </c>
      <c r="S4306" s="116" t="s">
        <v>318</v>
      </c>
      <c r="T4306" s="116">
        <v>1210</v>
      </c>
      <c r="U4306" s="116" t="s">
        <v>268</v>
      </c>
      <c r="V4306" s="116" t="s">
        <v>268</v>
      </c>
      <c r="Z4306" s="116">
        <v>0</v>
      </c>
      <c r="AA4306" s="116">
        <v>1</v>
      </c>
      <c r="AB4306" s="116">
        <v>0.92396869552827998</v>
      </c>
      <c r="AC4306" s="116">
        <v>0.17752183672835001</v>
      </c>
      <c r="AD4306" s="116">
        <v>306.71223158388801</v>
      </c>
      <c r="AF4306" s="116">
        <v>-1</v>
      </c>
      <c r="AG4306" s="116">
        <v>-1</v>
      </c>
      <c r="AH4306" s="116">
        <v>-1</v>
      </c>
      <c r="AI4306" s="116">
        <v>-1</v>
      </c>
      <c r="AJ4306" s="116">
        <v>0</v>
      </c>
      <c r="AM4306" s="116" t="s">
        <v>319</v>
      </c>
      <c r="AN4306" s="116">
        <v>-1</v>
      </c>
      <c r="AQ4306" s="116">
        <v>783</v>
      </c>
      <c r="AR4306" s="116" t="s">
        <v>352</v>
      </c>
      <c r="AS4306" s="116" t="s">
        <v>256</v>
      </c>
      <c r="AT4306" s="116" t="s">
        <v>268</v>
      </c>
      <c r="AV4306" s="116">
        <v>125.196677124117</v>
      </c>
      <c r="AW4306" s="116">
        <v>0.24875282369999999</v>
      </c>
    </row>
    <row r="4307" spans="1:49" x14ac:dyDescent="0.25">
      <c r="A4307" s="127">
        <v>190000</v>
      </c>
      <c r="B4307" s="127">
        <v>770000</v>
      </c>
      <c r="C4307" s="127">
        <v>770000</v>
      </c>
      <c r="D4307" s="116" t="s">
        <v>314</v>
      </c>
      <c r="E4307" s="116" t="s">
        <v>315</v>
      </c>
      <c r="F4307" s="116" t="s">
        <v>316</v>
      </c>
      <c r="G4307" s="116" t="s">
        <v>317</v>
      </c>
      <c r="H4307" s="116">
        <v>0.36</v>
      </c>
      <c r="I4307" s="116">
        <v>0.57999999999999996</v>
      </c>
      <c r="J4307" s="116" t="s">
        <v>323</v>
      </c>
      <c r="K4307" s="116">
        <v>1.47438071487E-3</v>
      </c>
      <c r="L4307" s="116">
        <v>3795.9661107523398</v>
      </c>
      <c r="M4307" s="116">
        <v>11.435324367434401</v>
      </c>
      <c r="N4307" s="116">
        <v>2.19706554466197</v>
      </c>
      <c r="O4307" s="116">
        <v>1.686002171572E-2</v>
      </c>
      <c r="P4307" s="116">
        <v>3.2393110683700001E-3</v>
      </c>
      <c r="Q4307" s="116">
        <v>5.5966992280236996</v>
      </c>
      <c r="R4307" s="116">
        <v>1210</v>
      </c>
      <c r="S4307" s="116" t="s">
        <v>318</v>
      </c>
      <c r="T4307" s="116">
        <v>1210</v>
      </c>
      <c r="U4307" s="116" t="s">
        <v>324</v>
      </c>
      <c r="V4307" s="116" t="s">
        <v>323</v>
      </c>
      <c r="Z4307" s="116">
        <v>0</v>
      </c>
      <c r="AA4307" s="116">
        <v>1</v>
      </c>
      <c r="AB4307" s="116">
        <v>1.686002171572E-2</v>
      </c>
      <c r="AC4307" s="116">
        <v>3.2393110683700001E-3</v>
      </c>
      <c r="AD4307" s="116">
        <v>5.59669922802457</v>
      </c>
      <c r="AF4307" s="116">
        <v>-1</v>
      </c>
      <c r="AG4307" s="116">
        <v>-1</v>
      </c>
      <c r="AH4307" s="116">
        <v>-1</v>
      </c>
      <c r="AI4307" s="116">
        <v>-1</v>
      </c>
      <c r="AJ4307" s="116">
        <v>0</v>
      </c>
      <c r="AM4307" s="116" t="s">
        <v>319</v>
      </c>
      <c r="AN4307" s="116">
        <v>-1</v>
      </c>
      <c r="AQ4307" s="116">
        <v>783</v>
      </c>
      <c r="AR4307" s="116" t="s">
        <v>352</v>
      </c>
      <c r="AS4307" s="116" t="s">
        <v>256</v>
      </c>
      <c r="AT4307" s="116" t="s">
        <v>268</v>
      </c>
      <c r="AV4307" s="116">
        <v>46.109249448134101</v>
      </c>
      <c r="AW4307" s="116">
        <v>4.5390910000000003E-3</v>
      </c>
    </row>
    <row r="4308" spans="1:49" x14ac:dyDescent="0.25">
      <c r="A4308" s="127">
        <v>190000</v>
      </c>
      <c r="B4308" s="127">
        <v>770000</v>
      </c>
      <c r="C4308" s="127">
        <v>770000</v>
      </c>
      <c r="D4308" s="116" t="s">
        <v>314</v>
      </c>
      <c r="E4308" s="116" t="s">
        <v>315</v>
      </c>
      <c r="F4308" s="116" t="s">
        <v>316</v>
      </c>
      <c r="G4308" s="116" t="s">
        <v>317</v>
      </c>
      <c r="H4308" s="116">
        <v>0.36</v>
      </c>
      <c r="I4308" s="116">
        <v>0.57999999999999996</v>
      </c>
      <c r="J4308" s="116" t="s">
        <v>268</v>
      </c>
      <c r="K4308" s="116">
        <v>0.11330867888590999</v>
      </c>
      <c r="L4308" s="116">
        <v>3795.9661107523398</v>
      </c>
      <c r="M4308" s="116">
        <v>11.435324367434401</v>
      </c>
      <c r="N4308" s="116">
        <v>2.19706554466197</v>
      </c>
      <c r="O4308" s="116">
        <v>1.2957214967058699</v>
      </c>
      <c r="P4308" s="116">
        <v>0.24894659429140001</v>
      </c>
      <c r="Q4308" s="116">
        <v>430.11590510504101</v>
      </c>
      <c r="R4308" s="116">
        <v>1330</v>
      </c>
      <c r="S4308" s="116" t="s">
        <v>346</v>
      </c>
      <c r="T4308" s="116">
        <v>1330</v>
      </c>
      <c r="U4308" s="116" t="s">
        <v>268</v>
      </c>
      <c r="V4308" s="116" t="s">
        <v>268</v>
      </c>
      <c r="Z4308" s="116">
        <v>0</v>
      </c>
      <c r="AA4308" s="116">
        <v>1</v>
      </c>
      <c r="AB4308" s="116">
        <v>1.2957214967058699</v>
      </c>
      <c r="AC4308" s="116">
        <v>0.24894659429140001</v>
      </c>
      <c r="AD4308" s="116">
        <v>430.11590510504101</v>
      </c>
      <c r="AF4308" s="116">
        <v>-1</v>
      </c>
      <c r="AG4308" s="116">
        <v>-1</v>
      </c>
      <c r="AH4308" s="116">
        <v>-1</v>
      </c>
      <c r="AI4308" s="116">
        <v>-1</v>
      </c>
      <c r="AJ4308" s="116">
        <v>0</v>
      </c>
      <c r="AM4308" s="116" t="s">
        <v>319</v>
      </c>
      <c r="AN4308" s="116">
        <v>-1</v>
      </c>
      <c r="AQ4308" s="116">
        <v>783</v>
      </c>
      <c r="AR4308" s="116" t="s">
        <v>352</v>
      </c>
      <c r="AS4308" s="116" t="s">
        <v>256</v>
      </c>
      <c r="AT4308" s="116" t="s">
        <v>268</v>
      </c>
      <c r="AV4308" s="116">
        <v>136.89482118049901</v>
      </c>
      <c r="AW4308" s="116">
        <v>0.348836906</v>
      </c>
    </row>
    <row r="4309" spans="1:49" x14ac:dyDescent="0.25">
      <c r="A4309" s="127">
        <v>190000</v>
      </c>
      <c r="B4309" s="127">
        <v>770000</v>
      </c>
      <c r="C4309" s="127">
        <v>770000</v>
      </c>
      <c r="D4309" s="116" t="s">
        <v>314</v>
      </c>
      <c r="E4309" s="116" t="s">
        <v>315</v>
      </c>
      <c r="F4309" s="116" t="s">
        <v>316</v>
      </c>
      <c r="G4309" s="116" t="s">
        <v>317</v>
      </c>
      <c r="H4309" s="116">
        <v>0.36</v>
      </c>
      <c r="I4309" s="116">
        <v>0.57999999999999996</v>
      </c>
      <c r="J4309" s="116" t="s">
        <v>323</v>
      </c>
      <c r="K4309" s="116">
        <v>5.5366443738499999E-3</v>
      </c>
      <c r="L4309" s="116">
        <v>3795.9661107523398</v>
      </c>
      <c r="M4309" s="116">
        <v>11.435324367434401</v>
      </c>
      <c r="N4309" s="116">
        <v>2.19706554466197</v>
      </c>
      <c r="O4309" s="116">
        <v>6.3313324322179995E-2</v>
      </c>
      <c r="P4309" s="116">
        <v>1.2164370586839999E-2</v>
      </c>
      <c r="Q4309" s="116">
        <v>21.016914410448798</v>
      </c>
      <c r="R4309" s="116">
        <v>1330</v>
      </c>
      <c r="S4309" s="116" t="s">
        <v>346</v>
      </c>
      <c r="T4309" s="116">
        <v>1330</v>
      </c>
      <c r="U4309" s="116" t="s">
        <v>324</v>
      </c>
      <c r="V4309" s="116" t="s">
        <v>323</v>
      </c>
      <c r="Z4309" s="116">
        <v>0</v>
      </c>
      <c r="AA4309" s="116">
        <v>1</v>
      </c>
      <c r="AB4309" s="116">
        <v>6.3313324322179995E-2</v>
      </c>
      <c r="AC4309" s="116">
        <v>1.2164370586839999E-2</v>
      </c>
      <c r="AD4309" s="116">
        <v>21.0169144104506</v>
      </c>
      <c r="AF4309" s="116">
        <v>-1</v>
      </c>
      <c r="AG4309" s="116">
        <v>-1</v>
      </c>
      <c r="AH4309" s="116">
        <v>-1</v>
      </c>
      <c r="AI4309" s="116">
        <v>-1</v>
      </c>
      <c r="AJ4309" s="116">
        <v>0</v>
      </c>
      <c r="AM4309" s="116" t="s">
        <v>319</v>
      </c>
      <c r="AN4309" s="116">
        <v>-1</v>
      </c>
      <c r="AQ4309" s="116">
        <v>783</v>
      </c>
      <c r="AR4309" s="116" t="s">
        <v>352</v>
      </c>
      <c r="AS4309" s="116" t="s">
        <v>256</v>
      </c>
      <c r="AT4309" s="116" t="s">
        <v>268</v>
      </c>
      <c r="AV4309" s="116">
        <v>55.486126425440503</v>
      </c>
      <c r="AW4309" s="116">
        <v>1.7045348299999999E-2</v>
      </c>
    </row>
    <row r="4310" spans="1:49" x14ac:dyDescent="0.25">
      <c r="A4310" s="127">
        <v>190000</v>
      </c>
      <c r="B4310" s="127">
        <v>770000</v>
      </c>
      <c r="C4310" s="127">
        <v>770000</v>
      </c>
      <c r="D4310" s="116" t="s">
        <v>314</v>
      </c>
      <c r="E4310" s="116" t="s">
        <v>315</v>
      </c>
      <c r="F4310" s="116" t="s">
        <v>316</v>
      </c>
      <c r="G4310" s="116" t="s">
        <v>317</v>
      </c>
      <c r="H4310" s="116">
        <v>0.36</v>
      </c>
      <c r="I4310" s="116">
        <v>0.57999999999999996</v>
      </c>
      <c r="J4310" s="116" t="s">
        <v>268</v>
      </c>
      <c r="K4310" s="116">
        <v>1.344080308993E-2</v>
      </c>
      <c r="L4310" s="116">
        <v>3795.9661107523398</v>
      </c>
      <c r="M4310" s="116">
        <v>11.435324367434401</v>
      </c>
      <c r="N4310" s="116">
        <v>2.19706554466197</v>
      </c>
      <c r="O4310" s="116">
        <v>0.15369994309223001</v>
      </c>
      <c r="P4310" s="116">
        <v>2.9530325361479998E-2</v>
      </c>
      <c r="Q4310" s="116">
        <v>51.020833030692401</v>
      </c>
      <c r="R4310" s="116">
        <v>1330</v>
      </c>
      <c r="S4310" s="116" t="s">
        <v>346</v>
      </c>
      <c r="T4310" s="116">
        <v>1330</v>
      </c>
      <c r="U4310" s="116" t="s">
        <v>268</v>
      </c>
      <c r="V4310" s="116" t="s">
        <v>268</v>
      </c>
      <c r="Z4310" s="116">
        <v>0</v>
      </c>
      <c r="AA4310" s="116">
        <v>1</v>
      </c>
      <c r="AB4310" s="116">
        <v>0.15369994309223001</v>
      </c>
      <c r="AC4310" s="116">
        <v>2.9530325361479998E-2</v>
      </c>
      <c r="AD4310" s="116">
        <v>51.020833030692103</v>
      </c>
      <c r="AF4310" s="116">
        <v>-1</v>
      </c>
      <c r="AG4310" s="116">
        <v>-1</v>
      </c>
      <c r="AH4310" s="116">
        <v>-1</v>
      </c>
      <c r="AI4310" s="116">
        <v>-1</v>
      </c>
      <c r="AJ4310" s="116">
        <v>0</v>
      </c>
      <c r="AM4310" s="116" t="s">
        <v>319</v>
      </c>
      <c r="AN4310" s="116">
        <v>-1</v>
      </c>
      <c r="AQ4310" s="116">
        <v>783</v>
      </c>
      <c r="AR4310" s="116" t="s">
        <v>352</v>
      </c>
      <c r="AS4310" s="116" t="s">
        <v>256</v>
      </c>
      <c r="AT4310" s="116" t="s">
        <v>268</v>
      </c>
      <c r="AV4310" s="116">
        <v>38.826494371694999</v>
      </c>
      <c r="AW4310" s="116">
        <v>4.1379426599999998E-2</v>
      </c>
    </row>
    <row r="4311" spans="1:49" x14ac:dyDescent="0.25">
      <c r="A4311" s="127">
        <v>190000</v>
      </c>
      <c r="B4311" s="127">
        <v>770000</v>
      </c>
      <c r="C4311" s="127">
        <v>770000</v>
      </c>
      <c r="D4311" s="116" t="s">
        <v>314</v>
      </c>
      <c r="E4311" s="116" t="s">
        <v>315</v>
      </c>
      <c r="F4311" s="116" t="s">
        <v>316</v>
      </c>
      <c r="G4311" s="116" t="s">
        <v>317</v>
      </c>
      <c r="H4311" s="116">
        <v>0.36</v>
      </c>
      <c r="I4311" s="116">
        <v>0.57999999999999996</v>
      </c>
      <c r="J4311" s="116" t="s">
        <v>330</v>
      </c>
      <c r="K4311" s="116">
        <v>5.9147230553930001E-2</v>
      </c>
      <c r="L4311" s="116">
        <v>3795.9661107523398</v>
      </c>
      <c r="M4311" s="116">
        <v>11.435324367434401</v>
      </c>
      <c r="N4311" s="116">
        <v>2.19706554466197</v>
      </c>
      <c r="O4311" s="116">
        <v>0.67636776681967004</v>
      </c>
      <c r="P4311" s="116">
        <v>0.12995034231222</v>
      </c>
      <c r="Q4311" s="116">
        <v>224.520882727593</v>
      </c>
      <c r="R4311" s="116">
        <v>4200</v>
      </c>
      <c r="S4311" s="116" t="s">
        <v>355</v>
      </c>
      <c r="T4311" s="116">
        <v>4200</v>
      </c>
      <c r="U4311" s="116" t="s">
        <v>268</v>
      </c>
      <c r="V4311" s="116" t="s">
        <v>268</v>
      </c>
      <c r="Y4311" s="116" t="s">
        <v>330</v>
      </c>
      <c r="Z4311" s="116">
        <v>0</v>
      </c>
      <c r="AA4311" s="116">
        <v>1</v>
      </c>
      <c r="AB4311" s="116">
        <v>0.67636776681967004</v>
      </c>
      <c r="AC4311" s="116">
        <v>0.12995034231222</v>
      </c>
      <c r="AD4311" s="116">
        <v>224.52088272759099</v>
      </c>
      <c r="AF4311" s="116">
        <v>-1</v>
      </c>
      <c r="AG4311" s="116">
        <v>-1</v>
      </c>
      <c r="AH4311" s="116">
        <v>-1</v>
      </c>
      <c r="AI4311" s="116">
        <v>-1</v>
      </c>
      <c r="AJ4311" s="116">
        <v>0</v>
      </c>
      <c r="AM4311" s="116" t="s">
        <v>319</v>
      </c>
      <c r="AN4311" s="116">
        <v>-1</v>
      </c>
      <c r="AQ4311" s="116">
        <v>783</v>
      </c>
      <c r="AR4311" s="116" t="s">
        <v>352</v>
      </c>
      <c r="AS4311" s="116" t="s">
        <v>256</v>
      </c>
      <c r="AT4311" s="116" t="s">
        <v>268</v>
      </c>
      <c r="AV4311" s="116">
        <v>92.101352666959798</v>
      </c>
      <c r="AW4311" s="116">
        <v>0.18209317329999999</v>
      </c>
    </row>
    <row r="4312" spans="1:49" x14ac:dyDescent="0.25">
      <c r="A4312" s="127">
        <v>190000</v>
      </c>
      <c r="B4312" s="127">
        <v>770000</v>
      </c>
      <c r="C4312" s="127">
        <v>770000</v>
      </c>
      <c r="D4312" s="116" t="s">
        <v>314</v>
      </c>
      <c r="E4312" s="116" t="s">
        <v>315</v>
      </c>
      <c r="F4312" s="116" t="s">
        <v>316</v>
      </c>
      <c r="G4312" s="116" t="s">
        <v>317</v>
      </c>
      <c r="H4312" s="116">
        <v>0.36</v>
      </c>
      <c r="I4312" s="116">
        <v>0.57999999999999996</v>
      </c>
      <c r="J4312" s="116" t="s">
        <v>268</v>
      </c>
      <c r="K4312" s="116">
        <v>0.18174195675386001</v>
      </c>
      <c r="L4312" s="116">
        <v>3795.9661107523398</v>
      </c>
      <c r="M4312" s="116">
        <v>11.435324367434401</v>
      </c>
      <c r="N4312" s="116">
        <v>2.19706554466197</v>
      </c>
      <c r="O4312" s="116">
        <v>2.0782782266526501</v>
      </c>
      <c r="P4312" s="116">
        <v>0.39929899120335</v>
      </c>
      <c r="Q4312" s="116">
        <v>689.88630873947795</v>
      </c>
      <c r="R4312" s="116">
        <v>1310</v>
      </c>
      <c r="S4312" s="116" t="s">
        <v>318</v>
      </c>
      <c r="T4312" s="116">
        <v>1310</v>
      </c>
      <c r="U4312" s="116" t="s">
        <v>268</v>
      </c>
      <c r="V4312" s="116" t="s">
        <v>268</v>
      </c>
      <c r="Z4312" s="116">
        <v>0</v>
      </c>
      <c r="AA4312" s="116">
        <v>1</v>
      </c>
      <c r="AB4312" s="116">
        <v>2.0782782266526501</v>
      </c>
      <c r="AC4312" s="116">
        <v>0.39929899120335</v>
      </c>
      <c r="AD4312" s="116">
        <v>689.88630873947795</v>
      </c>
      <c r="AF4312" s="116">
        <v>-1</v>
      </c>
      <c r="AG4312" s="116">
        <v>-1</v>
      </c>
      <c r="AH4312" s="116">
        <v>-1</v>
      </c>
      <c r="AI4312" s="116">
        <v>-1</v>
      </c>
      <c r="AJ4312" s="116">
        <v>0</v>
      </c>
      <c r="AM4312" s="116" t="s">
        <v>319</v>
      </c>
      <c r="AN4312" s="116">
        <v>-1</v>
      </c>
      <c r="AQ4312" s="116">
        <v>783</v>
      </c>
      <c r="AR4312" s="116" t="s">
        <v>352</v>
      </c>
      <c r="AS4312" s="116" t="s">
        <v>256</v>
      </c>
      <c r="AT4312" s="116" t="s">
        <v>268</v>
      </c>
      <c r="AV4312" s="116">
        <v>116.775145285191</v>
      </c>
      <c r="AW4312" s="116">
        <v>0.55951849860000002</v>
      </c>
    </row>
    <row r="4313" spans="1:49" x14ac:dyDescent="0.25">
      <c r="A4313" s="127">
        <v>190000</v>
      </c>
      <c r="B4313" s="127">
        <v>770000</v>
      </c>
      <c r="C4313" s="127">
        <v>770000</v>
      </c>
      <c r="D4313" s="116" t="s">
        <v>314</v>
      </c>
      <c r="E4313" s="116" t="s">
        <v>315</v>
      </c>
      <c r="F4313" s="116" t="s">
        <v>316</v>
      </c>
      <c r="G4313" s="116" t="s">
        <v>317</v>
      </c>
      <c r="H4313" s="116">
        <v>0.36</v>
      </c>
      <c r="I4313" s="116">
        <v>0.57999999999999996</v>
      </c>
      <c r="J4313" s="116" t="s">
        <v>268</v>
      </c>
      <c r="K4313" s="116">
        <v>0.16231424129159999</v>
      </c>
      <c r="L4313" s="116">
        <v>3795.9661107523398</v>
      </c>
      <c r="M4313" s="116">
        <v>11.435324367434401</v>
      </c>
      <c r="N4313" s="116">
        <v>2.19706554466197</v>
      </c>
      <c r="O4313" s="116">
        <v>1.8561159986235101</v>
      </c>
      <c r="P4313" s="116">
        <v>0.35661502694973002</v>
      </c>
      <c r="Q4313" s="116">
        <v>616.13935923540703</v>
      </c>
      <c r="R4313" s="116">
        <v>1310</v>
      </c>
      <c r="S4313" s="116" t="s">
        <v>318</v>
      </c>
      <c r="T4313" s="116">
        <v>1310</v>
      </c>
      <c r="U4313" s="116" t="s">
        <v>268</v>
      </c>
      <c r="V4313" s="116" t="s">
        <v>268</v>
      </c>
      <c r="Z4313" s="116">
        <v>0</v>
      </c>
      <c r="AA4313" s="116">
        <v>1</v>
      </c>
      <c r="AB4313" s="116">
        <v>1.8561159986235101</v>
      </c>
      <c r="AC4313" s="116">
        <v>0.35661502694973002</v>
      </c>
      <c r="AD4313" s="116">
        <v>616.13935923540703</v>
      </c>
      <c r="AF4313" s="116">
        <v>-1</v>
      </c>
      <c r="AG4313" s="116">
        <v>-1</v>
      </c>
      <c r="AH4313" s="116">
        <v>-1</v>
      </c>
      <c r="AI4313" s="116">
        <v>-1</v>
      </c>
      <c r="AJ4313" s="116">
        <v>0</v>
      </c>
      <c r="AM4313" s="116" t="s">
        <v>319</v>
      </c>
      <c r="AN4313" s="116">
        <v>-1</v>
      </c>
      <c r="AQ4313" s="116">
        <v>783</v>
      </c>
      <c r="AR4313" s="116" t="s">
        <v>352</v>
      </c>
      <c r="AS4313" s="116" t="s">
        <v>256</v>
      </c>
      <c r="AT4313" s="116" t="s">
        <v>268</v>
      </c>
      <c r="AV4313" s="116">
        <v>113.29867747177499</v>
      </c>
      <c r="AW4313" s="116">
        <v>0.49970750949999998</v>
      </c>
    </row>
    <row r="4314" spans="1:49" x14ac:dyDescent="0.25">
      <c r="A4314" s="127">
        <v>190000</v>
      </c>
      <c r="B4314" s="127">
        <v>770000</v>
      </c>
      <c r="C4314" s="127">
        <v>770000</v>
      </c>
      <c r="D4314" s="116" t="s">
        <v>314</v>
      </c>
      <c r="E4314" s="116" t="s">
        <v>315</v>
      </c>
      <c r="F4314" s="116" t="s">
        <v>316</v>
      </c>
      <c r="G4314" s="116" t="s">
        <v>317</v>
      </c>
      <c r="H4314" s="116">
        <v>0.36</v>
      </c>
      <c r="I4314" s="116">
        <v>0.57999999999999996</v>
      </c>
      <c r="J4314" s="116" t="s">
        <v>268</v>
      </c>
      <c r="K4314" s="116">
        <v>0.15891248299151001</v>
      </c>
      <c r="L4314" s="116">
        <v>3932.6435734681099</v>
      </c>
      <c r="M4314" s="116">
        <v>10.9124332433923</v>
      </c>
      <c r="N4314" s="116">
        <v>1.98244476390222</v>
      </c>
      <c r="O4314" s="116">
        <v>1.7341218621865799</v>
      </c>
      <c r="P4314" s="116">
        <v>0.31503521982521998</v>
      </c>
      <c r="Q4314" s="116">
        <v>624.94615498042697</v>
      </c>
      <c r="R4314" s="116">
        <v>1210</v>
      </c>
      <c r="S4314" s="116" t="s">
        <v>318</v>
      </c>
      <c r="T4314" s="116">
        <v>1210</v>
      </c>
      <c r="U4314" s="116" t="s">
        <v>268</v>
      </c>
      <c r="V4314" s="116" t="s">
        <v>268</v>
      </c>
      <c r="Z4314" s="116">
        <v>0</v>
      </c>
      <c r="AA4314" s="116">
        <v>1</v>
      </c>
      <c r="AB4314" s="116">
        <v>1.7341218621865799</v>
      </c>
      <c r="AC4314" s="116">
        <v>0.31503521982521998</v>
      </c>
      <c r="AD4314" s="116">
        <v>624.94615498042697</v>
      </c>
      <c r="AF4314" s="116">
        <v>-1</v>
      </c>
      <c r="AG4314" s="116">
        <v>-1</v>
      </c>
      <c r="AH4314" s="116">
        <v>-1</v>
      </c>
      <c r="AI4314" s="116">
        <v>-1</v>
      </c>
      <c r="AJ4314" s="116">
        <v>0</v>
      </c>
      <c r="AM4314" s="116" t="s">
        <v>319</v>
      </c>
      <c r="AN4314" s="116">
        <v>-1</v>
      </c>
      <c r="AQ4314" s="116">
        <v>783</v>
      </c>
      <c r="AR4314" s="116" t="s">
        <v>352</v>
      </c>
      <c r="AS4314" s="116" t="s">
        <v>256</v>
      </c>
      <c r="AT4314" s="116" t="s">
        <v>268</v>
      </c>
      <c r="AV4314" s="116">
        <v>101.461374973313</v>
      </c>
      <c r="AW4314" s="116">
        <v>0.50685008509999996</v>
      </c>
    </row>
    <row r="4315" spans="1:49" x14ac:dyDescent="0.25">
      <c r="A4315" s="127">
        <v>190000</v>
      </c>
      <c r="B4315" s="127">
        <v>770000</v>
      </c>
      <c r="C4315" s="127">
        <v>770000</v>
      </c>
      <c r="D4315" s="116" t="s">
        <v>314</v>
      </c>
      <c r="E4315" s="116" t="s">
        <v>315</v>
      </c>
      <c r="F4315" s="116" t="s">
        <v>316</v>
      </c>
      <c r="G4315" s="116" t="s">
        <v>317</v>
      </c>
      <c r="H4315" s="116">
        <v>0.36</v>
      </c>
      <c r="I4315" s="116">
        <v>0.57999999999999996</v>
      </c>
      <c r="J4315" s="116" t="s">
        <v>268</v>
      </c>
      <c r="K4315" s="116">
        <v>0.14764517722775</v>
      </c>
      <c r="L4315" s="116">
        <v>3932.6435734681099</v>
      </c>
      <c r="M4315" s="116">
        <v>10.9124332433923</v>
      </c>
      <c r="N4315" s="116">
        <v>1.98244476390222</v>
      </c>
      <c r="O4315" s="116">
        <v>1.61116814020668</v>
      </c>
      <c r="P4315" s="116">
        <v>0.29269840851057</v>
      </c>
      <c r="Q4315" s="116">
        <v>580.63585737828396</v>
      </c>
      <c r="R4315" s="116">
        <v>1310</v>
      </c>
      <c r="S4315" s="116" t="s">
        <v>318</v>
      </c>
      <c r="T4315" s="116">
        <v>1310</v>
      </c>
      <c r="U4315" s="116" t="s">
        <v>268</v>
      </c>
      <c r="V4315" s="116" t="s">
        <v>268</v>
      </c>
      <c r="Z4315" s="116">
        <v>0</v>
      </c>
      <c r="AA4315" s="116">
        <v>1</v>
      </c>
      <c r="AB4315" s="116">
        <v>1.61116814020668</v>
      </c>
      <c r="AC4315" s="116">
        <v>0.29269840851057</v>
      </c>
      <c r="AD4315" s="116">
        <v>580.63585737828396</v>
      </c>
      <c r="AF4315" s="116">
        <v>-1</v>
      </c>
      <c r="AG4315" s="116">
        <v>-1</v>
      </c>
      <c r="AH4315" s="116">
        <v>-1</v>
      </c>
      <c r="AI4315" s="116">
        <v>-1</v>
      </c>
      <c r="AJ4315" s="116">
        <v>0</v>
      </c>
      <c r="AM4315" s="116" t="s">
        <v>319</v>
      </c>
      <c r="AN4315" s="116">
        <v>-1</v>
      </c>
      <c r="AQ4315" s="116">
        <v>783</v>
      </c>
      <c r="AR4315" s="116" t="s">
        <v>352</v>
      </c>
      <c r="AS4315" s="116" t="s">
        <v>256</v>
      </c>
      <c r="AT4315" s="116" t="s">
        <v>268</v>
      </c>
      <c r="AV4315" s="116">
        <v>97.795367207581094</v>
      </c>
      <c r="AW4315" s="116">
        <v>0.47091310409999998</v>
      </c>
    </row>
    <row r="4316" spans="1:49" x14ac:dyDescent="0.25">
      <c r="A4316" s="127">
        <v>190000</v>
      </c>
      <c r="B4316" s="127">
        <v>770000</v>
      </c>
      <c r="C4316" s="127">
        <v>770000</v>
      </c>
      <c r="D4316" s="116" t="s">
        <v>314</v>
      </c>
      <c r="E4316" s="116" t="s">
        <v>315</v>
      </c>
      <c r="F4316" s="116" t="s">
        <v>316</v>
      </c>
      <c r="G4316" s="116" t="s">
        <v>317</v>
      </c>
      <c r="H4316" s="116">
        <v>0.36</v>
      </c>
      <c r="I4316" s="116">
        <v>0.57999999999999996</v>
      </c>
      <c r="J4316" s="116" t="s">
        <v>268</v>
      </c>
      <c r="K4316" s="116">
        <v>0.12496487265102001</v>
      </c>
      <c r="L4316" s="116">
        <v>3932.6435734681099</v>
      </c>
      <c r="M4316" s="116">
        <v>10.9124332433923</v>
      </c>
      <c r="N4316" s="116">
        <v>1.98244476390222</v>
      </c>
      <c r="O4316" s="116">
        <v>1.36367083057334</v>
      </c>
      <c r="P4316" s="116">
        <v>0.24773595745873001</v>
      </c>
      <c r="Q4316" s="116">
        <v>491.44230334031897</v>
      </c>
      <c r="R4316" s="116">
        <v>1310</v>
      </c>
      <c r="S4316" s="116" t="s">
        <v>318</v>
      </c>
      <c r="T4316" s="116">
        <v>1310</v>
      </c>
      <c r="U4316" s="116" t="s">
        <v>268</v>
      </c>
      <c r="V4316" s="116" t="s">
        <v>268</v>
      </c>
      <c r="Z4316" s="116">
        <v>0</v>
      </c>
      <c r="AA4316" s="116">
        <v>1</v>
      </c>
      <c r="AB4316" s="116">
        <v>1.36367083057334</v>
      </c>
      <c r="AC4316" s="116">
        <v>0.24773595745873001</v>
      </c>
      <c r="AD4316" s="116">
        <v>491.44230334031897</v>
      </c>
      <c r="AF4316" s="116">
        <v>-1</v>
      </c>
      <c r="AG4316" s="116">
        <v>-1</v>
      </c>
      <c r="AH4316" s="116">
        <v>-1</v>
      </c>
      <c r="AI4316" s="116">
        <v>-1</v>
      </c>
      <c r="AJ4316" s="116">
        <v>0</v>
      </c>
      <c r="AM4316" s="116" t="s">
        <v>319</v>
      </c>
      <c r="AN4316" s="116">
        <v>-1</v>
      </c>
      <c r="AQ4316" s="116">
        <v>783</v>
      </c>
      <c r="AR4316" s="116" t="s">
        <v>352</v>
      </c>
      <c r="AS4316" s="116" t="s">
        <v>256</v>
      </c>
      <c r="AT4316" s="116" t="s">
        <v>268</v>
      </c>
      <c r="AV4316" s="116">
        <v>90.262742873618194</v>
      </c>
      <c r="AW4316" s="116">
        <v>0.39857445530000002</v>
      </c>
    </row>
    <row r="4317" spans="1:49" x14ac:dyDescent="0.25">
      <c r="A4317" s="127">
        <v>190000</v>
      </c>
      <c r="B4317" s="127">
        <v>770000</v>
      </c>
      <c r="C4317" s="127">
        <v>770000</v>
      </c>
      <c r="D4317" s="116" t="s">
        <v>314</v>
      </c>
      <c r="E4317" s="116" t="s">
        <v>315</v>
      </c>
      <c r="F4317" s="116" t="s">
        <v>316</v>
      </c>
      <c r="G4317" s="116" t="s">
        <v>317</v>
      </c>
      <c r="H4317" s="116">
        <v>0.36</v>
      </c>
      <c r="I4317" s="116">
        <v>0.57999999999999996</v>
      </c>
      <c r="J4317" s="116" t="s">
        <v>268</v>
      </c>
      <c r="K4317" s="116">
        <v>0.15335727837291999</v>
      </c>
      <c r="L4317" s="116">
        <v>3932.6435734681099</v>
      </c>
      <c r="M4317" s="116">
        <v>10.9124332433923</v>
      </c>
      <c r="N4317" s="116">
        <v>1.98244476390222</v>
      </c>
      <c r="O4317" s="116">
        <v>1.6735010626329201</v>
      </c>
      <c r="P4317" s="116">
        <v>0.30402233351669999</v>
      </c>
      <c r="Q4317" s="116">
        <v>603.09951523786003</v>
      </c>
      <c r="R4317" s="116">
        <v>1310</v>
      </c>
      <c r="S4317" s="116" t="s">
        <v>318</v>
      </c>
      <c r="T4317" s="116">
        <v>1310</v>
      </c>
      <c r="U4317" s="116" t="s">
        <v>268</v>
      </c>
      <c r="V4317" s="116" t="s">
        <v>268</v>
      </c>
      <c r="Z4317" s="116">
        <v>0</v>
      </c>
      <c r="AA4317" s="116">
        <v>1</v>
      </c>
      <c r="AB4317" s="116">
        <v>1.6735010626329201</v>
      </c>
      <c r="AC4317" s="116">
        <v>0.30402233351669999</v>
      </c>
      <c r="AD4317" s="116">
        <v>603.09951523786003</v>
      </c>
      <c r="AF4317" s="116">
        <v>-1</v>
      </c>
      <c r="AG4317" s="116">
        <v>-1</v>
      </c>
      <c r="AH4317" s="116">
        <v>-1</v>
      </c>
      <c r="AI4317" s="116">
        <v>-1</v>
      </c>
      <c r="AJ4317" s="116">
        <v>0</v>
      </c>
      <c r="AM4317" s="116" t="s">
        <v>319</v>
      </c>
      <c r="AN4317" s="116">
        <v>-1</v>
      </c>
      <c r="AQ4317" s="116">
        <v>783</v>
      </c>
      <c r="AR4317" s="116" t="s">
        <v>352</v>
      </c>
      <c r="AS4317" s="116" t="s">
        <v>256</v>
      </c>
      <c r="AT4317" s="116" t="s">
        <v>268</v>
      </c>
      <c r="AV4317" s="116">
        <v>99.671741765939203</v>
      </c>
      <c r="AW4317" s="116">
        <v>0.48913180470000001</v>
      </c>
    </row>
    <row r="4318" spans="1:49" x14ac:dyDescent="0.25">
      <c r="A4318" s="127">
        <v>190000</v>
      </c>
      <c r="B4318" s="127">
        <v>770000</v>
      </c>
      <c r="C4318" s="127">
        <v>770000</v>
      </c>
      <c r="D4318" s="116" t="s">
        <v>314</v>
      </c>
      <c r="E4318" s="116" t="s">
        <v>315</v>
      </c>
      <c r="F4318" s="116" t="s">
        <v>316</v>
      </c>
      <c r="G4318" s="116" t="s">
        <v>317</v>
      </c>
      <c r="H4318" s="116">
        <v>0.36</v>
      </c>
      <c r="I4318" s="116">
        <v>0.57999999999999996</v>
      </c>
      <c r="J4318" s="116" t="s">
        <v>268</v>
      </c>
      <c r="K4318" s="116">
        <v>3.2883642286609997E-2</v>
      </c>
      <c r="L4318" s="116">
        <v>3932.6435734681099</v>
      </c>
      <c r="M4318" s="116">
        <v>10.9124332433923</v>
      </c>
      <c r="N4318" s="116">
        <v>1.98244476390222</v>
      </c>
      <c r="O4318" s="116">
        <v>0.35884055125225001</v>
      </c>
      <c r="P4318" s="116">
        <v>6.5190004469129995E-2</v>
      </c>
      <c r="Q4318" s="116">
        <v>129.31964451067299</v>
      </c>
      <c r="R4318" s="116">
        <v>1310</v>
      </c>
      <c r="S4318" s="116" t="s">
        <v>318</v>
      </c>
      <c r="T4318" s="116">
        <v>1310</v>
      </c>
      <c r="U4318" s="116" t="s">
        <v>268</v>
      </c>
      <c r="V4318" s="116" t="s">
        <v>268</v>
      </c>
      <c r="Z4318" s="116">
        <v>0</v>
      </c>
      <c r="AA4318" s="116">
        <v>1</v>
      </c>
      <c r="AB4318" s="116">
        <v>0.35884055125225001</v>
      </c>
      <c r="AC4318" s="116">
        <v>6.5190004469129995E-2</v>
      </c>
      <c r="AD4318" s="116">
        <v>129.31964451067299</v>
      </c>
      <c r="AF4318" s="116">
        <v>-1</v>
      </c>
      <c r="AG4318" s="116">
        <v>-1</v>
      </c>
      <c r="AH4318" s="116">
        <v>-1</v>
      </c>
      <c r="AI4318" s="116">
        <v>-1</v>
      </c>
      <c r="AJ4318" s="116">
        <v>0</v>
      </c>
      <c r="AM4318" s="116" t="s">
        <v>319</v>
      </c>
      <c r="AN4318" s="116">
        <v>-1</v>
      </c>
      <c r="AQ4318" s="116">
        <v>783</v>
      </c>
      <c r="AR4318" s="116" t="s">
        <v>352</v>
      </c>
      <c r="AS4318" s="116" t="s">
        <v>256</v>
      </c>
      <c r="AT4318" s="116" t="s">
        <v>268</v>
      </c>
      <c r="AV4318" s="116">
        <v>60.940178479870703</v>
      </c>
      <c r="AW4318" s="116">
        <v>0.1048821123</v>
      </c>
    </row>
    <row r="4319" spans="1:49" x14ac:dyDescent="0.25">
      <c r="A4319" s="127">
        <v>190000</v>
      </c>
      <c r="B4319" s="127">
        <v>770000</v>
      </c>
      <c r="C4319" s="127">
        <v>770000</v>
      </c>
      <c r="D4319" s="116" t="s">
        <v>314</v>
      </c>
      <c r="E4319" s="116" t="s">
        <v>315</v>
      </c>
      <c r="F4319" s="116" t="s">
        <v>316</v>
      </c>
      <c r="G4319" s="116" t="s">
        <v>317</v>
      </c>
      <c r="H4319" s="116">
        <v>0.36</v>
      </c>
      <c r="I4319" s="116">
        <v>0.57999999999999996</v>
      </c>
      <c r="J4319" s="116" t="s">
        <v>330</v>
      </c>
      <c r="K4319" s="116">
        <v>0.57170393740814995</v>
      </c>
      <c r="L4319" s="116">
        <v>2175.6591843862602</v>
      </c>
      <c r="M4319" s="116">
        <v>4.9937409679645004</v>
      </c>
      <c r="N4319" s="116">
        <v>0.31217897444076997</v>
      </c>
      <c r="O4319" s="116">
        <v>2.8549413737817</v>
      </c>
      <c r="P4319" s="116">
        <v>0.17847394886383</v>
      </c>
      <c r="Q4319" s="116">
        <v>1243.83292217183</v>
      </c>
      <c r="R4319" s="116">
        <v>4110</v>
      </c>
      <c r="S4319" s="116" t="s">
        <v>331</v>
      </c>
      <c r="T4319" s="116">
        <v>4110</v>
      </c>
      <c r="U4319" s="116" t="s">
        <v>268</v>
      </c>
      <c r="V4319" s="116" t="s">
        <v>268</v>
      </c>
      <c r="Y4319" s="116" t="s">
        <v>330</v>
      </c>
      <c r="Z4319" s="116">
        <v>0</v>
      </c>
      <c r="AA4319" s="116">
        <v>1</v>
      </c>
      <c r="AB4319" s="116">
        <v>2.8549413737817</v>
      </c>
      <c r="AC4319" s="116">
        <v>0.17847394886383</v>
      </c>
      <c r="AD4319" s="116">
        <v>1243.83292217183</v>
      </c>
      <c r="AF4319" s="116">
        <v>-1</v>
      </c>
      <c r="AG4319" s="116">
        <v>-1</v>
      </c>
      <c r="AH4319" s="116">
        <v>-1</v>
      </c>
      <c r="AI4319" s="116">
        <v>-1</v>
      </c>
      <c r="AJ4319" s="116">
        <v>0</v>
      </c>
      <c r="AM4319" s="116" t="s">
        <v>319</v>
      </c>
      <c r="AN4319" s="116">
        <v>-1</v>
      </c>
      <c r="AQ4319" s="116">
        <v>783</v>
      </c>
      <c r="AR4319" s="116" t="s">
        <v>352</v>
      </c>
      <c r="AS4319" s="116" t="s">
        <v>256</v>
      </c>
      <c r="AT4319" s="116" t="s">
        <v>268</v>
      </c>
      <c r="AV4319" s="116">
        <v>212.39624497864699</v>
      </c>
      <c r="AW4319" s="116">
        <v>1.0087858249999999</v>
      </c>
    </row>
    <row r="4320" spans="1:49" x14ac:dyDescent="0.25">
      <c r="A4320" s="127">
        <v>190000</v>
      </c>
      <c r="B4320" s="127">
        <v>770000</v>
      </c>
      <c r="C4320" s="127">
        <v>770000</v>
      </c>
      <c r="D4320" s="116" t="s">
        <v>314</v>
      </c>
      <c r="E4320" s="116" t="s">
        <v>315</v>
      </c>
      <c r="F4320" s="116" t="s">
        <v>316</v>
      </c>
      <c r="G4320" s="116" t="s">
        <v>317</v>
      </c>
      <c r="H4320" s="116">
        <v>0.36</v>
      </c>
      <c r="I4320" s="116">
        <v>0.57999999999999996</v>
      </c>
      <c r="J4320" s="116" t="s">
        <v>323</v>
      </c>
      <c r="K4320" s="116">
        <v>4.605951635181E-2</v>
      </c>
      <c r="L4320" s="116">
        <v>2175.6591843862602</v>
      </c>
      <c r="M4320" s="116">
        <v>4.9937409679645004</v>
      </c>
      <c r="N4320" s="116">
        <v>0.31217897444076997</v>
      </c>
      <c r="O4320" s="116">
        <v>0.23000929377068</v>
      </c>
      <c r="P4320" s="116">
        <v>1.4378812577939999E-2</v>
      </c>
      <c r="Q4320" s="116">
        <v>100.209809779213</v>
      </c>
      <c r="R4320" s="116">
        <v>4110</v>
      </c>
      <c r="S4320" s="116" t="s">
        <v>331</v>
      </c>
      <c r="T4320" s="116">
        <v>4110</v>
      </c>
      <c r="U4320" s="116" t="s">
        <v>324</v>
      </c>
      <c r="V4320" s="116" t="s">
        <v>323</v>
      </c>
      <c r="Y4320" s="116" t="s">
        <v>330</v>
      </c>
      <c r="Z4320" s="116">
        <v>0</v>
      </c>
      <c r="AA4320" s="116">
        <v>1</v>
      </c>
      <c r="AB4320" s="116">
        <v>0.23000929377068</v>
      </c>
      <c r="AC4320" s="116">
        <v>1.4378812577939999E-2</v>
      </c>
      <c r="AD4320" s="116">
        <v>100.209809779213</v>
      </c>
      <c r="AF4320" s="116">
        <v>-1</v>
      </c>
      <c r="AG4320" s="116">
        <v>-1</v>
      </c>
      <c r="AH4320" s="116">
        <v>-1</v>
      </c>
      <c r="AI4320" s="116">
        <v>-1</v>
      </c>
      <c r="AJ4320" s="116">
        <v>0</v>
      </c>
      <c r="AM4320" s="116" t="s">
        <v>319</v>
      </c>
      <c r="AN4320" s="116">
        <v>-1</v>
      </c>
      <c r="AQ4320" s="116">
        <v>783</v>
      </c>
      <c r="AR4320" s="116" t="s">
        <v>352</v>
      </c>
      <c r="AS4320" s="116" t="s">
        <v>256</v>
      </c>
      <c r="AT4320" s="116" t="s">
        <v>268</v>
      </c>
      <c r="AV4320" s="116">
        <v>82.795070259015901</v>
      </c>
      <c r="AW4320" s="116">
        <v>8.1273162800000007E-2</v>
      </c>
    </row>
    <row r="4321" spans="1:49" x14ac:dyDescent="0.25">
      <c r="A4321" s="127">
        <v>190000</v>
      </c>
      <c r="B4321" s="127">
        <v>770000</v>
      </c>
      <c r="C4321" s="127">
        <v>770000</v>
      </c>
      <c r="D4321" s="116" t="s">
        <v>314</v>
      </c>
      <c r="E4321" s="116" t="s">
        <v>315</v>
      </c>
      <c r="F4321" s="116" t="s">
        <v>316</v>
      </c>
      <c r="G4321" s="116" t="s">
        <v>317</v>
      </c>
      <c r="H4321" s="116">
        <v>0.36</v>
      </c>
      <c r="I4321" s="116">
        <v>0.57999999999999996</v>
      </c>
      <c r="J4321" s="116" t="s">
        <v>330</v>
      </c>
      <c r="K4321" s="116">
        <v>1.4517339416380001E-2</v>
      </c>
      <c r="L4321" s="116">
        <v>3369.3768015726901</v>
      </c>
      <c r="M4321" s="116">
        <v>7.8286651201852697</v>
      </c>
      <c r="N4321" s="116">
        <v>0.97502429521605005</v>
      </c>
      <c r="O4321" s="116">
        <v>0.11365138872695001</v>
      </c>
      <c r="P4321" s="116">
        <v>1.4154758632869999E-2</v>
      </c>
      <c r="Q4321" s="116">
        <v>48.914386650127803</v>
      </c>
      <c r="R4321" s="116">
        <v>4110</v>
      </c>
      <c r="S4321" s="116" t="s">
        <v>331</v>
      </c>
      <c r="T4321" s="116">
        <v>4110</v>
      </c>
      <c r="U4321" s="116" t="s">
        <v>268</v>
      </c>
      <c r="V4321" s="116" t="s">
        <v>268</v>
      </c>
      <c r="Y4321" s="116" t="s">
        <v>330</v>
      </c>
      <c r="Z4321" s="116">
        <v>0</v>
      </c>
      <c r="AA4321" s="116">
        <v>1</v>
      </c>
      <c r="AB4321" s="116">
        <v>0.11365138872695001</v>
      </c>
      <c r="AC4321" s="116">
        <v>1.4154758632869999E-2</v>
      </c>
      <c r="AD4321" s="116">
        <v>722.732935629125</v>
      </c>
      <c r="AF4321" s="116">
        <v>-1</v>
      </c>
      <c r="AG4321" s="116">
        <v>-1</v>
      </c>
      <c r="AH4321" s="116">
        <v>-1</v>
      </c>
      <c r="AI4321" s="116">
        <v>-1</v>
      </c>
      <c r="AJ4321" s="116">
        <v>0</v>
      </c>
      <c r="AM4321" s="116" t="s">
        <v>319</v>
      </c>
      <c r="AN4321" s="116">
        <v>-1</v>
      </c>
      <c r="AQ4321" s="116">
        <v>783</v>
      </c>
      <c r="AR4321" s="116" t="s">
        <v>352</v>
      </c>
      <c r="AS4321" s="116" t="s">
        <v>256</v>
      </c>
      <c r="AT4321" s="116" t="s">
        <v>268</v>
      </c>
      <c r="AV4321" s="116">
        <v>78.883520845582595</v>
      </c>
      <c r="AW4321" s="116">
        <v>0.58615809860000001</v>
      </c>
    </row>
    <row r="4322" spans="1:49" x14ac:dyDescent="0.25">
      <c r="A4322" s="127">
        <v>190000</v>
      </c>
      <c r="B4322" s="127">
        <v>770000</v>
      </c>
      <c r="C4322" s="127">
        <v>770000</v>
      </c>
      <c r="D4322" s="116" t="s">
        <v>314</v>
      </c>
      <c r="E4322" s="116" t="s">
        <v>315</v>
      </c>
      <c r="F4322" s="116" t="s">
        <v>316</v>
      </c>
      <c r="G4322" s="116" t="s">
        <v>317</v>
      </c>
      <c r="H4322" s="116">
        <v>0.36</v>
      </c>
      <c r="I4322" s="116">
        <v>0.57999999999999996</v>
      </c>
      <c r="J4322" s="116" t="s">
        <v>268</v>
      </c>
      <c r="K4322" s="116">
        <v>0.24190485590170999</v>
      </c>
      <c r="L4322" s="116">
        <v>3369.3768015726901</v>
      </c>
      <c r="M4322" s="116">
        <v>7.8286651201852697</v>
      </c>
      <c r="N4322" s="116">
        <v>0.97502429521605005</v>
      </c>
      <c r="O4322" s="116">
        <v>1.8937921078011699</v>
      </c>
      <c r="P4322" s="116">
        <v>0.23586311163490001</v>
      </c>
      <c r="Q4322" s="116">
        <v>815.06860966301394</v>
      </c>
      <c r="R4322" s="116">
        <v>1210</v>
      </c>
      <c r="S4322" s="116" t="s">
        <v>318</v>
      </c>
      <c r="T4322" s="116">
        <v>1210</v>
      </c>
      <c r="U4322" s="116" t="s">
        <v>268</v>
      </c>
      <c r="V4322" s="116" t="s">
        <v>268</v>
      </c>
      <c r="Z4322" s="116">
        <v>0</v>
      </c>
      <c r="AA4322" s="116">
        <v>1</v>
      </c>
      <c r="AB4322" s="116">
        <v>1.8937921078011699</v>
      </c>
      <c r="AC4322" s="116">
        <v>0.23586311163490001</v>
      </c>
      <c r="AD4322" s="116">
        <v>820.08497316116598</v>
      </c>
      <c r="AF4322" s="116">
        <v>-1</v>
      </c>
      <c r="AG4322" s="116">
        <v>-1</v>
      </c>
      <c r="AH4322" s="116">
        <v>-1</v>
      </c>
      <c r="AI4322" s="116">
        <v>-1</v>
      </c>
      <c r="AJ4322" s="116">
        <v>0</v>
      </c>
      <c r="AM4322" s="116" t="s">
        <v>319</v>
      </c>
      <c r="AN4322" s="116">
        <v>-1</v>
      </c>
      <c r="AQ4322" s="116">
        <v>783</v>
      </c>
      <c r="AR4322" s="116" t="s">
        <v>352</v>
      </c>
      <c r="AS4322" s="116" t="s">
        <v>256</v>
      </c>
      <c r="AT4322" s="116" t="s">
        <v>268</v>
      </c>
      <c r="AV4322" s="116">
        <v>126.064423370311</v>
      </c>
      <c r="AW4322" s="116">
        <v>0.66511352239999999</v>
      </c>
    </row>
    <row r="4323" spans="1:49" x14ac:dyDescent="0.25">
      <c r="A4323" s="127">
        <v>190000</v>
      </c>
      <c r="B4323" s="127">
        <v>770000</v>
      </c>
      <c r="C4323" s="127">
        <v>770000</v>
      </c>
      <c r="D4323" s="116" t="s">
        <v>314</v>
      </c>
      <c r="E4323" s="116" t="s">
        <v>315</v>
      </c>
      <c r="F4323" s="116" t="s">
        <v>316</v>
      </c>
      <c r="G4323" s="116" t="s">
        <v>317</v>
      </c>
      <c r="H4323" s="116">
        <v>0.36</v>
      </c>
      <c r="I4323" s="116">
        <v>0.57999999999999996</v>
      </c>
      <c r="J4323" s="116" t="s">
        <v>268</v>
      </c>
      <c r="K4323" s="116">
        <v>5.7429417144740001E-2</v>
      </c>
      <c r="L4323" s="116">
        <v>3912.0569971057898</v>
      </c>
      <c r="M4323" s="116">
        <v>10.9239449036903</v>
      </c>
      <c r="N4323" s="116">
        <v>2.03424634279297</v>
      </c>
      <c r="O4323" s="116">
        <v>0.62735578874022002</v>
      </c>
      <c r="P4323" s="116">
        <v>0.11682558179542001</v>
      </c>
      <c r="Q4323" s="116">
        <v>224.667153180799</v>
      </c>
      <c r="R4323" s="116">
        <v>1210</v>
      </c>
      <c r="S4323" s="116" t="s">
        <v>318</v>
      </c>
      <c r="T4323" s="116">
        <v>1210</v>
      </c>
      <c r="U4323" s="116" t="s">
        <v>268</v>
      </c>
      <c r="V4323" s="116" t="s">
        <v>268</v>
      </c>
      <c r="Z4323" s="116">
        <v>0</v>
      </c>
      <c r="AA4323" s="116">
        <v>1</v>
      </c>
      <c r="AB4323" s="116">
        <v>0.62735578874022002</v>
      </c>
      <c r="AC4323" s="116">
        <v>0.11682558179542001</v>
      </c>
      <c r="AD4323" s="116">
        <v>224.66715318079699</v>
      </c>
      <c r="AF4323" s="116">
        <v>-1</v>
      </c>
      <c r="AG4323" s="116">
        <v>-1</v>
      </c>
      <c r="AH4323" s="116">
        <v>-1</v>
      </c>
      <c r="AI4323" s="116">
        <v>-1</v>
      </c>
      <c r="AJ4323" s="116">
        <v>0</v>
      </c>
      <c r="AM4323" s="116" t="s">
        <v>319</v>
      </c>
      <c r="AN4323" s="116">
        <v>-1</v>
      </c>
      <c r="AQ4323" s="116">
        <v>783</v>
      </c>
      <c r="AR4323" s="116" t="s">
        <v>352</v>
      </c>
      <c r="AS4323" s="116" t="s">
        <v>256</v>
      </c>
      <c r="AT4323" s="116" t="s">
        <v>268</v>
      </c>
      <c r="AV4323" s="116">
        <v>109.323749859708</v>
      </c>
      <c r="AW4323" s="116">
        <v>0.18221180310000001</v>
      </c>
    </row>
    <row r="4324" spans="1:49" x14ac:dyDescent="0.25">
      <c r="A4324" s="127">
        <v>190000</v>
      </c>
      <c r="B4324" s="127">
        <v>770000</v>
      </c>
      <c r="C4324" s="127">
        <v>770000</v>
      </c>
      <c r="D4324" s="116" t="s">
        <v>314</v>
      </c>
      <c r="E4324" s="116" t="s">
        <v>315</v>
      </c>
      <c r="F4324" s="116" t="s">
        <v>316</v>
      </c>
      <c r="G4324" s="116" t="s">
        <v>317</v>
      </c>
      <c r="H4324" s="116">
        <v>0.36</v>
      </c>
      <c r="I4324" s="116">
        <v>0.57999999999999996</v>
      </c>
      <c r="J4324" s="116" t="s">
        <v>268</v>
      </c>
      <c r="K4324" s="116">
        <v>0.38664058127792</v>
      </c>
      <c r="L4324" s="116">
        <v>3912.0569971057898</v>
      </c>
      <c r="M4324" s="116">
        <v>10.9239449036903</v>
      </c>
      <c r="N4324" s="116">
        <v>2.03424634279297</v>
      </c>
      <c r="O4324" s="116">
        <v>4.2236404074108398</v>
      </c>
      <c r="P4324" s="116">
        <v>0.78652218843996002</v>
      </c>
      <c r="Q4324" s="116">
        <v>1512.5599913533399</v>
      </c>
      <c r="R4324" s="116">
        <v>1330</v>
      </c>
      <c r="S4324" s="116" t="s">
        <v>346</v>
      </c>
      <c r="T4324" s="116">
        <v>1330</v>
      </c>
      <c r="U4324" s="116" t="s">
        <v>268</v>
      </c>
      <c r="V4324" s="116" t="s">
        <v>268</v>
      </c>
      <c r="Z4324" s="116">
        <v>0</v>
      </c>
      <c r="AA4324" s="116">
        <v>1</v>
      </c>
      <c r="AB4324" s="116">
        <v>4.2236404074108398</v>
      </c>
      <c r="AC4324" s="116">
        <v>0.78652218843996002</v>
      </c>
      <c r="AD4324" s="116">
        <v>1512.5599913533399</v>
      </c>
      <c r="AF4324" s="116">
        <v>-1</v>
      </c>
      <c r="AG4324" s="116">
        <v>-1</v>
      </c>
      <c r="AH4324" s="116">
        <v>-1</v>
      </c>
      <c r="AI4324" s="116">
        <v>-1</v>
      </c>
      <c r="AJ4324" s="116">
        <v>0</v>
      </c>
      <c r="AM4324" s="116" t="s">
        <v>319</v>
      </c>
      <c r="AN4324" s="116">
        <v>-1</v>
      </c>
      <c r="AQ4324" s="116">
        <v>783</v>
      </c>
      <c r="AR4324" s="116" t="s">
        <v>352</v>
      </c>
      <c r="AS4324" s="116" t="s">
        <v>256</v>
      </c>
      <c r="AT4324" s="116" t="s">
        <v>268</v>
      </c>
      <c r="AV4324" s="116">
        <v>165.114725813353</v>
      </c>
      <c r="AW4324" s="116">
        <v>1.2267315421</v>
      </c>
    </row>
    <row r="4325" spans="1:49" x14ac:dyDescent="0.25">
      <c r="A4325" s="127">
        <v>190000</v>
      </c>
      <c r="B4325" s="127">
        <v>770000</v>
      </c>
      <c r="C4325" s="127">
        <v>770000</v>
      </c>
      <c r="D4325" s="116" t="s">
        <v>314</v>
      </c>
      <c r="E4325" s="116" t="s">
        <v>315</v>
      </c>
      <c r="F4325" s="116" t="s">
        <v>316</v>
      </c>
      <c r="G4325" s="116" t="s">
        <v>317</v>
      </c>
      <c r="H4325" s="116">
        <v>0.36</v>
      </c>
      <c r="I4325" s="116">
        <v>0.57999999999999996</v>
      </c>
      <c r="J4325" s="116" t="s">
        <v>268</v>
      </c>
      <c r="K4325" s="116">
        <v>3.3105586949610001E-2</v>
      </c>
      <c r="L4325" s="116">
        <v>3912.0569971057898</v>
      </c>
      <c r="M4325" s="116">
        <v>10.9239449036903</v>
      </c>
      <c r="N4325" s="116">
        <v>2.03424634279297</v>
      </c>
      <c r="O4325" s="116">
        <v>0.36164360784192001</v>
      </c>
      <c r="P4325" s="116">
        <v>6.7344919178259993E-2</v>
      </c>
      <c r="Q4325" s="116">
        <v>129.51094306953499</v>
      </c>
      <c r="R4325" s="116">
        <v>1330</v>
      </c>
      <c r="S4325" s="116" t="s">
        <v>346</v>
      </c>
      <c r="T4325" s="116">
        <v>1330</v>
      </c>
      <c r="U4325" s="116" t="s">
        <v>268</v>
      </c>
      <c r="V4325" s="116" t="s">
        <v>268</v>
      </c>
      <c r="Z4325" s="116">
        <v>0</v>
      </c>
      <c r="AA4325" s="116">
        <v>1</v>
      </c>
      <c r="AB4325" s="116">
        <v>0.36164360784192001</v>
      </c>
      <c r="AC4325" s="116">
        <v>6.7344919178259993E-2</v>
      </c>
      <c r="AD4325" s="116">
        <v>129.51094306953601</v>
      </c>
      <c r="AF4325" s="116">
        <v>-1</v>
      </c>
      <c r="AG4325" s="116">
        <v>-1</v>
      </c>
      <c r="AH4325" s="116">
        <v>-1</v>
      </c>
      <c r="AI4325" s="116">
        <v>-1</v>
      </c>
      <c r="AJ4325" s="116">
        <v>0</v>
      </c>
      <c r="AM4325" s="116" t="s">
        <v>319</v>
      </c>
      <c r="AN4325" s="116">
        <v>-1</v>
      </c>
      <c r="AQ4325" s="116">
        <v>783</v>
      </c>
      <c r="AR4325" s="116" t="s">
        <v>352</v>
      </c>
      <c r="AS4325" s="116" t="s">
        <v>256</v>
      </c>
      <c r="AT4325" s="116" t="s">
        <v>268</v>
      </c>
      <c r="AV4325" s="116">
        <v>58.051833140327197</v>
      </c>
      <c r="AW4325" s="116">
        <v>0.1050372612</v>
      </c>
    </row>
    <row r="4326" spans="1:49" x14ac:dyDescent="0.25">
      <c r="A4326" s="127">
        <v>190000</v>
      </c>
      <c r="B4326" s="127">
        <v>770000</v>
      </c>
      <c r="C4326" s="127">
        <v>770000</v>
      </c>
      <c r="D4326" s="116" t="s">
        <v>314</v>
      </c>
      <c r="E4326" s="116" t="s">
        <v>315</v>
      </c>
      <c r="F4326" s="116" t="s">
        <v>316</v>
      </c>
      <c r="G4326" s="116" t="s">
        <v>317</v>
      </c>
      <c r="H4326" s="116">
        <v>0.36</v>
      </c>
      <c r="I4326" s="116">
        <v>0.57999999999999996</v>
      </c>
      <c r="J4326" s="116" t="s">
        <v>268</v>
      </c>
      <c r="K4326" s="116">
        <v>4.6127666135099998E-2</v>
      </c>
      <c r="L4326" s="116">
        <v>3912.0569971057898</v>
      </c>
      <c r="M4326" s="116">
        <v>10.9239449036903</v>
      </c>
      <c r="N4326" s="116">
        <v>2.03424634279297</v>
      </c>
      <c r="O4326" s="116">
        <v>0.50389608339568004</v>
      </c>
      <c r="P4326" s="116">
        <v>9.3835036136900002E-2</v>
      </c>
      <c r="Q4326" s="116">
        <v>180.45405906398901</v>
      </c>
      <c r="R4326" s="116">
        <v>1310</v>
      </c>
      <c r="S4326" s="116" t="s">
        <v>318</v>
      </c>
      <c r="T4326" s="116">
        <v>1310</v>
      </c>
      <c r="U4326" s="116" t="s">
        <v>268</v>
      </c>
      <c r="V4326" s="116" t="s">
        <v>268</v>
      </c>
      <c r="Z4326" s="116">
        <v>0</v>
      </c>
      <c r="AA4326" s="116">
        <v>1</v>
      </c>
      <c r="AB4326" s="116">
        <v>0.50389608339568004</v>
      </c>
      <c r="AC4326" s="116">
        <v>9.3835036136900002E-2</v>
      </c>
      <c r="AD4326" s="116">
        <v>180.45405906398901</v>
      </c>
      <c r="AF4326" s="116">
        <v>-1</v>
      </c>
      <c r="AG4326" s="116">
        <v>-1</v>
      </c>
      <c r="AH4326" s="116">
        <v>-1</v>
      </c>
      <c r="AI4326" s="116">
        <v>-1</v>
      </c>
      <c r="AJ4326" s="116">
        <v>0</v>
      </c>
      <c r="AM4326" s="116" t="s">
        <v>319</v>
      </c>
      <c r="AN4326" s="116">
        <v>-1</v>
      </c>
      <c r="AQ4326" s="116">
        <v>783</v>
      </c>
      <c r="AR4326" s="116" t="s">
        <v>352</v>
      </c>
      <c r="AS4326" s="116" t="s">
        <v>256</v>
      </c>
      <c r="AT4326" s="116" t="s">
        <v>268</v>
      </c>
      <c r="AV4326" s="116">
        <v>58.7153302651502</v>
      </c>
      <c r="AW4326" s="116">
        <v>0.146353657</v>
      </c>
    </row>
    <row r="4327" spans="1:49" x14ac:dyDescent="0.25">
      <c r="A4327" s="127">
        <v>190000</v>
      </c>
      <c r="B4327" s="127">
        <v>770000</v>
      </c>
      <c r="C4327" s="127">
        <v>770000</v>
      </c>
      <c r="D4327" s="116" t="s">
        <v>314</v>
      </c>
      <c r="E4327" s="116" t="s">
        <v>315</v>
      </c>
      <c r="F4327" s="116" t="s">
        <v>316</v>
      </c>
      <c r="G4327" s="116" t="s">
        <v>317</v>
      </c>
      <c r="H4327" s="116">
        <v>0.36</v>
      </c>
      <c r="I4327" s="116">
        <v>0.57999999999999996</v>
      </c>
      <c r="J4327" s="116" t="s">
        <v>268</v>
      </c>
      <c r="K4327" s="116">
        <v>5.5035555751859998E-2</v>
      </c>
      <c r="L4327" s="116">
        <v>3912.0569971057898</v>
      </c>
      <c r="M4327" s="116">
        <v>10.9239449036903</v>
      </c>
      <c r="N4327" s="116">
        <v>2.03424634279297</v>
      </c>
      <c r="O4327" s="116">
        <v>0.60120537877735003</v>
      </c>
      <c r="P4327" s="116">
        <v>0.11195587801181001</v>
      </c>
      <c r="Q4327" s="116">
        <v>215.302230968689</v>
      </c>
      <c r="R4327" s="116">
        <v>1310</v>
      </c>
      <c r="S4327" s="116" t="s">
        <v>318</v>
      </c>
      <c r="T4327" s="116">
        <v>1310</v>
      </c>
      <c r="U4327" s="116" t="s">
        <v>268</v>
      </c>
      <c r="V4327" s="116" t="s">
        <v>268</v>
      </c>
      <c r="Z4327" s="116">
        <v>0</v>
      </c>
      <c r="AA4327" s="116">
        <v>1</v>
      </c>
      <c r="AB4327" s="116">
        <v>0.60120537877735003</v>
      </c>
      <c r="AC4327" s="116">
        <v>0.11195587801181001</v>
      </c>
      <c r="AD4327" s="116">
        <v>215.30223096869</v>
      </c>
      <c r="AF4327" s="116">
        <v>-1</v>
      </c>
      <c r="AG4327" s="116">
        <v>-1</v>
      </c>
      <c r="AH4327" s="116">
        <v>-1</v>
      </c>
      <c r="AI4327" s="116">
        <v>-1</v>
      </c>
      <c r="AJ4327" s="116">
        <v>0</v>
      </c>
      <c r="AM4327" s="116" t="s">
        <v>319</v>
      </c>
      <c r="AN4327" s="116">
        <v>-1</v>
      </c>
      <c r="AQ4327" s="116">
        <v>783</v>
      </c>
      <c r="AR4327" s="116" t="s">
        <v>352</v>
      </c>
      <c r="AS4327" s="116" t="s">
        <v>256</v>
      </c>
      <c r="AT4327" s="116" t="s">
        <v>268</v>
      </c>
      <c r="AV4327" s="116">
        <v>68.208116308245195</v>
      </c>
      <c r="AW4327" s="116">
        <v>0.17461657010000001</v>
      </c>
    </row>
    <row r="4328" spans="1:49" x14ac:dyDescent="0.25">
      <c r="A4328" s="127">
        <v>190000</v>
      </c>
      <c r="B4328" s="127">
        <v>770000</v>
      </c>
      <c r="C4328" s="127">
        <v>770000</v>
      </c>
      <c r="D4328" s="116" t="s">
        <v>314</v>
      </c>
      <c r="E4328" s="116" t="s">
        <v>315</v>
      </c>
      <c r="F4328" s="116" t="s">
        <v>316</v>
      </c>
      <c r="G4328" s="116" t="s">
        <v>317</v>
      </c>
      <c r="H4328" s="116">
        <v>0.36</v>
      </c>
      <c r="I4328" s="116">
        <v>0.57999999999999996</v>
      </c>
      <c r="J4328" s="116" t="s">
        <v>268</v>
      </c>
      <c r="K4328" s="116">
        <v>9.75822804552E-3</v>
      </c>
      <c r="L4328" s="116">
        <v>3912.0569971057898</v>
      </c>
      <c r="M4328" s="116">
        <v>10.9239449036903</v>
      </c>
      <c r="N4328" s="116">
        <v>2.03424634279297</v>
      </c>
      <c r="O4328" s="116">
        <v>0.10659834552691</v>
      </c>
      <c r="P4328" s="116">
        <v>1.9850639713740001E-2</v>
      </c>
      <c r="Q4328" s="116">
        <v>38.174744304834398</v>
      </c>
      <c r="R4328" s="116">
        <v>1310</v>
      </c>
      <c r="S4328" s="116" t="s">
        <v>318</v>
      </c>
      <c r="T4328" s="116">
        <v>1310</v>
      </c>
      <c r="U4328" s="116" t="s">
        <v>268</v>
      </c>
      <c r="V4328" s="116" t="s">
        <v>268</v>
      </c>
      <c r="Z4328" s="116">
        <v>0</v>
      </c>
      <c r="AA4328" s="116">
        <v>1</v>
      </c>
      <c r="AB4328" s="116">
        <v>0.10659834552691</v>
      </c>
      <c r="AC4328" s="116">
        <v>1.9850639713740001E-2</v>
      </c>
      <c r="AD4328" s="116">
        <v>38.174744304833801</v>
      </c>
      <c r="AF4328" s="116">
        <v>-1</v>
      </c>
      <c r="AG4328" s="116">
        <v>-1</v>
      </c>
      <c r="AH4328" s="116">
        <v>-1</v>
      </c>
      <c r="AI4328" s="116">
        <v>-1</v>
      </c>
      <c r="AJ4328" s="116">
        <v>0</v>
      </c>
      <c r="AM4328" s="116" t="s">
        <v>319</v>
      </c>
      <c r="AN4328" s="116">
        <v>-1</v>
      </c>
      <c r="AQ4328" s="116">
        <v>783</v>
      </c>
      <c r="AR4328" s="116" t="s">
        <v>352</v>
      </c>
      <c r="AS4328" s="116" t="s">
        <v>256</v>
      </c>
      <c r="AT4328" s="116" t="s">
        <v>268</v>
      </c>
      <c r="AV4328" s="116">
        <v>26.262986738675899</v>
      </c>
      <c r="AW4328" s="116">
        <v>3.0960863200000001E-2</v>
      </c>
    </row>
    <row r="4329" spans="1:49" x14ac:dyDescent="0.25">
      <c r="A4329" s="127">
        <v>190000</v>
      </c>
      <c r="B4329" s="127">
        <v>770000</v>
      </c>
      <c r="C4329" s="127">
        <v>770000</v>
      </c>
      <c r="D4329" s="116" t="s">
        <v>314</v>
      </c>
      <c r="E4329" s="116" t="s">
        <v>315</v>
      </c>
      <c r="F4329" s="116" t="s">
        <v>316</v>
      </c>
      <c r="G4329" s="116" t="s">
        <v>317</v>
      </c>
      <c r="H4329" s="116">
        <v>0.36</v>
      </c>
      <c r="I4329" s="116">
        <v>0.57999999999999996</v>
      </c>
      <c r="J4329" s="116" t="s">
        <v>268</v>
      </c>
      <c r="K4329" s="116">
        <v>2.9666526522160001E-2</v>
      </c>
      <c r="L4329" s="116">
        <v>3912.0569971057898</v>
      </c>
      <c r="M4329" s="116">
        <v>10.9239449036903</v>
      </c>
      <c r="N4329" s="116">
        <v>2.03424634279297</v>
      </c>
      <c r="O4329" s="116">
        <v>0.32407550121201001</v>
      </c>
      <c r="P4329" s="116">
        <v>6.0349023081079999E-2</v>
      </c>
      <c r="Q4329" s="116">
        <v>116.057142660864</v>
      </c>
      <c r="R4329" s="116">
        <v>1750</v>
      </c>
      <c r="S4329" s="116" t="s">
        <v>321</v>
      </c>
      <c r="T4329" s="116">
        <v>1750</v>
      </c>
      <c r="U4329" s="116" t="s">
        <v>268</v>
      </c>
      <c r="V4329" s="116" t="s">
        <v>268</v>
      </c>
      <c r="Z4329" s="116">
        <v>0</v>
      </c>
      <c r="AA4329" s="116">
        <v>1</v>
      </c>
      <c r="AB4329" s="116">
        <v>0.32407550121201001</v>
      </c>
      <c r="AC4329" s="116">
        <v>6.0349023081079999E-2</v>
      </c>
      <c r="AD4329" s="116">
        <v>116.05714266086299</v>
      </c>
      <c r="AF4329" s="116">
        <v>-1</v>
      </c>
      <c r="AG4329" s="116">
        <v>-1</v>
      </c>
      <c r="AH4329" s="116">
        <v>-1</v>
      </c>
      <c r="AI4329" s="116">
        <v>-1</v>
      </c>
      <c r="AJ4329" s="116">
        <v>0</v>
      </c>
      <c r="AM4329" s="116" t="s">
        <v>319</v>
      </c>
      <c r="AN4329" s="116">
        <v>-1</v>
      </c>
      <c r="AQ4329" s="116">
        <v>783</v>
      </c>
      <c r="AR4329" s="116" t="s">
        <v>352</v>
      </c>
      <c r="AS4329" s="116" t="s">
        <v>256</v>
      </c>
      <c r="AT4329" s="116" t="s">
        <v>268</v>
      </c>
      <c r="AV4329" s="116">
        <v>48.882876572607998</v>
      </c>
      <c r="AW4329" s="116">
        <v>9.4125825400000002E-2</v>
      </c>
    </row>
    <row r="4330" spans="1:49" x14ac:dyDescent="0.25">
      <c r="A4330" s="127">
        <v>190000</v>
      </c>
      <c r="B4330" s="127">
        <v>780000</v>
      </c>
      <c r="C4330" s="127">
        <v>780000</v>
      </c>
      <c r="D4330" s="116" t="s">
        <v>314</v>
      </c>
      <c r="E4330" s="116" t="s">
        <v>315</v>
      </c>
      <c r="F4330" s="116" t="s">
        <v>316</v>
      </c>
      <c r="G4330" s="116" t="s">
        <v>317</v>
      </c>
      <c r="H4330" s="116">
        <v>0.36</v>
      </c>
      <c r="I4330" s="116">
        <v>0.57999999999999996</v>
      </c>
      <c r="J4330" s="116" t="s">
        <v>268</v>
      </c>
      <c r="K4330" s="116">
        <v>3.856492468067E-2</v>
      </c>
      <c r="L4330" s="116">
        <v>3938.9767803587301</v>
      </c>
      <c r="M4330" s="116">
        <v>12.3795055505457</v>
      </c>
      <c r="N4330" s="116">
        <v>2.5070296095180602</v>
      </c>
      <c r="O4330" s="116">
        <v>0.47741469914075002</v>
      </c>
      <c r="P4330" s="116">
        <v>9.6683408063269999E-2</v>
      </c>
      <c r="Q4330" s="116">
        <v>151.90634285345001</v>
      </c>
      <c r="R4330" s="116">
        <v>1330</v>
      </c>
      <c r="S4330" s="116" t="s">
        <v>346</v>
      </c>
      <c r="T4330" s="116">
        <v>1330</v>
      </c>
      <c r="U4330" s="116" t="s">
        <v>268</v>
      </c>
      <c r="V4330" s="116" t="s">
        <v>268</v>
      </c>
      <c r="Z4330" s="116">
        <v>0</v>
      </c>
      <c r="AA4330" s="116">
        <v>1</v>
      </c>
      <c r="AB4330" s="116">
        <v>0.47741469914075002</v>
      </c>
      <c r="AC4330" s="116">
        <v>9.6683408063269999E-2</v>
      </c>
      <c r="AD4330" s="116">
        <v>151.90634285344899</v>
      </c>
      <c r="AF4330" s="116">
        <v>-1</v>
      </c>
      <c r="AG4330" s="116">
        <v>-1</v>
      </c>
      <c r="AH4330" s="116">
        <v>-1</v>
      </c>
      <c r="AI4330" s="116">
        <v>-1</v>
      </c>
      <c r="AJ4330" s="116">
        <v>0</v>
      </c>
      <c r="AM4330" s="116" t="s">
        <v>319</v>
      </c>
      <c r="AN4330" s="116">
        <v>-1</v>
      </c>
      <c r="AQ4330" s="116">
        <v>783</v>
      </c>
      <c r="AR4330" s="116" t="s">
        <v>352</v>
      </c>
      <c r="AS4330" s="116" t="s">
        <v>256</v>
      </c>
      <c r="AT4330" s="116" t="s">
        <v>268</v>
      </c>
      <c r="AV4330" s="116">
        <v>106.278728052161</v>
      </c>
      <c r="AW4330" s="116">
        <v>0.12320060250000001</v>
      </c>
    </row>
    <row r="4331" spans="1:49" x14ac:dyDescent="0.25">
      <c r="A4331" s="127">
        <v>190000</v>
      </c>
      <c r="B4331" s="127">
        <v>780000</v>
      </c>
      <c r="C4331" s="127">
        <v>780000</v>
      </c>
      <c r="D4331" s="116" t="s">
        <v>314</v>
      </c>
      <c r="E4331" s="116" t="s">
        <v>315</v>
      </c>
      <c r="F4331" s="116" t="s">
        <v>316</v>
      </c>
      <c r="G4331" s="116" t="s">
        <v>317</v>
      </c>
      <c r="H4331" s="116">
        <v>0.36</v>
      </c>
      <c r="I4331" s="116">
        <v>0.57999999999999996</v>
      </c>
      <c r="J4331" s="116" t="s">
        <v>323</v>
      </c>
      <c r="K4331" s="116">
        <v>2.1204531733350001E-2</v>
      </c>
      <c r="L4331" s="116">
        <v>3938.9767803587301</v>
      </c>
      <c r="M4331" s="116">
        <v>12.3795055505457</v>
      </c>
      <c r="N4331" s="116">
        <v>2.5070296095180602</v>
      </c>
      <c r="O4331" s="116">
        <v>0.26250161828981</v>
      </c>
      <c r="P4331" s="116">
        <v>5.3160388911489997E-2</v>
      </c>
      <c r="Q4331" s="116">
        <v>83.524158136073098</v>
      </c>
      <c r="R4331" s="116">
        <v>1330</v>
      </c>
      <c r="S4331" s="116" t="s">
        <v>346</v>
      </c>
      <c r="T4331" s="116">
        <v>1330</v>
      </c>
      <c r="U4331" s="116" t="s">
        <v>324</v>
      </c>
      <c r="V4331" s="116" t="s">
        <v>323</v>
      </c>
      <c r="Z4331" s="116">
        <v>0</v>
      </c>
      <c r="AA4331" s="116">
        <v>1</v>
      </c>
      <c r="AB4331" s="116">
        <v>0.26250161828981</v>
      </c>
      <c r="AC4331" s="116">
        <v>5.3160388911489997E-2</v>
      </c>
      <c r="AD4331" s="116">
        <v>83.524158136071904</v>
      </c>
      <c r="AF4331" s="116">
        <v>-1</v>
      </c>
      <c r="AG4331" s="116">
        <v>-1</v>
      </c>
      <c r="AH4331" s="116">
        <v>-1</v>
      </c>
      <c r="AI4331" s="116">
        <v>-1</v>
      </c>
      <c r="AJ4331" s="116">
        <v>0</v>
      </c>
      <c r="AM4331" s="116" t="s">
        <v>319</v>
      </c>
      <c r="AN4331" s="116">
        <v>-1</v>
      </c>
      <c r="AQ4331" s="116">
        <v>783</v>
      </c>
      <c r="AR4331" s="116" t="s">
        <v>352</v>
      </c>
      <c r="AS4331" s="116" t="s">
        <v>256</v>
      </c>
      <c r="AT4331" s="116" t="s">
        <v>268</v>
      </c>
      <c r="AV4331" s="116">
        <v>103.445663576377</v>
      </c>
      <c r="AW4331" s="116">
        <v>6.7740598700000001E-2</v>
      </c>
    </row>
    <row r="4332" spans="1:49" x14ac:dyDescent="0.25">
      <c r="A4332" s="127">
        <v>190000</v>
      </c>
      <c r="B4332" s="127">
        <v>780000</v>
      </c>
      <c r="C4332" s="127">
        <v>780000</v>
      </c>
      <c r="D4332" s="116" t="s">
        <v>314</v>
      </c>
      <c r="E4332" s="116" t="s">
        <v>315</v>
      </c>
      <c r="F4332" s="116" t="s">
        <v>316</v>
      </c>
      <c r="G4332" s="116" t="s">
        <v>317</v>
      </c>
      <c r="H4332" s="116">
        <v>0.36</v>
      </c>
      <c r="I4332" s="116">
        <v>0.57999999999999996</v>
      </c>
      <c r="J4332" s="116" t="s">
        <v>268</v>
      </c>
      <c r="K4332" s="116">
        <v>2.3611852342109999E-2</v>
      </c>
      <c r="L4332" s="116">
        <v>3938.9767803587301</v>
      </c>
      <c r="M4332" s="116">
        <v>12.3795055505457</v>
      </c>
      <c r="N4332" s="116">
        <v>2.5070296095180602</v>
      </c>
      <c r="O4332" s="116">
        <v>0.2923030571279</v>
      </c>
      <c r="P4332" s="116">
        <v>5.9195612957250003E-2</v>
      </c>
      <c r="Q4332" s="116">
        <v>93.006538116857797</v>
      </c>
      <c r="R4332" s="116">
        <v>1330</v>
      </c>
      <c r="S4332" s="116" t="s">
        <v>346</v>
      </c>
      <c r="T4332" s="116">
        <v>1330</v>
      </c>
      <c r="U4332" s="116" t="s">
        <v>268</v>
      </c>
      <c r="V4332" s="116" t="s">
        <v>268</v>
      </c>
      <c r="Z4332" s="116">
        <v>0</v>
      </c>
      <c r="AA4332" s="116">
        <v>1</v>
      </c>
      <c r="AB4332" s="116">
        <v>0.2923030571279</v>
      </c>
      <c r="AC4332" s="116">
        <v>5.9195612957250003E-2</v>
      </c>
      <c r="AD4332" s="116">
        <v>93.006538116857399</v>
      </c>
      <c r="AF4332" s="116">
        <v>-1</v>
      </c>
      <c r="AG4332" s="116">
        <v>-1</v>
      </c>
      <c r="AH4332" s="116">
        <v>-1</v>
      </c>
      <c r="AI4332" s="116">
        <v>-1</v>
      </c>
      <c r="AJ4332" s="116">
        <v>0</v>
      </c>
      <c r="AM4332" s="116" t="s">
        <v>319</v>
      </c>
      <c r="AN4332" s="116">
        <v>-1</v>
      </c>
      <c r="AQ4332" s="116">
        <v>783</v>
      </c>
      <c r="AR4332" s="116" t="s">
        <v>352</v>
      </c>
      <c r="AS4332" s="116" t="s">
        <v>256</v>
      </c>
      <c r="AT4332" s="116" t="s">
        <v>268</v>
      </c>
      <c r="AV4332" s="116">
        <v>56.244614961411301</v>
      </c>
      <c r="AW4332" s="116">
        <v>7.5431093399999996E-2</v>
      </c>
    </row>
    <row r="4333" spans="1:49" x14ac:dyDescent="0.25">
      <c r="A4333" s="127">
        <v>190000</v>
      </c>
      <c r="B4333" s="127">
        <v>780000</v>
      </c>
      <c r="C4333" s="127">
        <v>780000</v>
      </c>
      <c r="D4333" s="116" t="s">
        <v>314</v>
      </c>
      <c r="E4333" s="116" t="s">
        <v>315</v>
      </c>
      <c r="F4333" s="116" t="s">
        <v>316</v>
      </c>
      <c r="G4333" s="116" t="s">
        <v>317</v>
      </c>
      <c r="H4333" s="116">
        <v>0.36</v>
      </c>
      <c r="I4333" s="116">
        <v>0.57999999999999996</v>
      </c>
      <c r="J4333" s="116" t="s">
        <v>268</v>
      </c>
      <c r="K4333" s="116">
        <v>8.482403510441E-2</v>
      </c>
      <c r="L4333" s="116">
        <v>3938.9767803587301</v>
      </c>
      <c r="M4333" s="116">
        <v>12.3795055505457</v>
      </c>
      <c r="N4333" s="116">
        <v>2.5070296095180602</v>
      </c>
      <c r="O4333" s="116">
        <v>1.0500796133947501</v>
      </c>
      <c r="P4333" s="116">
        <v>0.21265636760556</v>
      </c>
      <c r="Q4333" s="116">
        <v>334.11990469261201</v>
      </c>
      <c r="R4333" s="116">
        <v>1310</v>
      </c>
      <c r="S4333" s="116" t="s">
        <v>318</v>
      </c>
      <c r="T4333" s="116">
        <v>1310</v>
      </c>
      <c r="U4333" s="116" t="s">
        <v>268</v>
      </c>
      <c r="V4333" s="116" t="s">
        <v>268</v>
      </c>
      <c r="Z4333" s="116">
        <v>0</v>
      </c>
      <c r="AA4333" s="116">
        <v>1</v>
      </c>
      <c r="AB4333" s="116">
        <v>1.0500796133947501</v>
      </c>
      <c r="AC4333" s="116">
        <v>0.21265636760556</v>
      </c>
      <c r="AD4333" s="116">
        <v>334.11990469261298</v>
      </c>
      <c r="AF4333" s="116">
        <v>-1</v>
      </c>
      <c r="AG4333" s="116">
        <v>-1</v>
      </c>
      <c r="AH4333" s="116">
        <v>-1</v>
      </c>
      <c r="AI4333" s="116">
        <v>-1</v>
      </c>
      <c r="AJ4333" s="116">
        <v>0</v>
      </c>
      <c r="AM4333" s="116" t="s">
        <v>319</v>
      </c>
      <c r="AN4333" s="116">
        <v>-1</v>
      </c>
      <c r="AQ4333" s="116">
        <v>783</v>
      </c>
      <c r="AR4333" s="116" t="s">
        <v>352</v>
      </c>
      <c r="AS4333" s="116" t="s">
        <v>256</v>
      </c>
      <c r="AT4333" s="116" t="s">
        <v>268</v>
      </c>
      <c r="AV4333" s="116">
        <v>99.439627453098694</v>
      </c>
      <c r="AW4333" s="116">
        <v>0.27098126900000002</v>
      </c>
    </row>
    <row r="4334" spans="1:49" x14ac:dyDescent="0.25">
      <c r="A4334" s="127">
        <v>190000</v>
      </c>
      <c r="B4334" s="127">
        <v>780000</v>
      </c>
      <c r="C4334" s="127">
        <v>780000</v>
      </c>
      <c r="D4334" s="116" t="s">
        <v>314</v>
      </c>
      <c r="E4334" s="116" t="s">
        <v>315</v>
      </c>
      <c r="F4334" s="116" t="s">
        <v>316</v>
      </c>
      <c r="G4334" s="116" t="s">
        <v>317</v>
      </c>
      <c r="H4334" s="116">
        <v>0.36</v>
      </c>
      <c r="I4334" s="116">
        <v>0.57999999999999996</v>
      </c>
      <c r="J4334" s="116" t="s">
        <v>268</v>
      </c>
      <c r="K4334" s="116">
        <v>0.26460770923714</v>
      </c>
      <c r="L4334" s="116">
        <v>3938.9767803587301</v>
      </c>
      <c r="M4334" s="116">
        <v>12.3795055505457</v>
      </c>
      <c r="N4334" s="116">
        <v>2.5070296095180602</v>
      </c>
      <c r="O4334" s="116">
        <v>3.2757126052184602</v>
      </c>
      <c r="P4334" s="116">
        <v>0.66337936196427005</v>
      </c>
      <c r="Q4334" s="116">
        <v>1042.2836225890401</v>
      </c>
      <c r="R4334" s="116">
        <v>1310</v>
      </c>
      <c r="S4334" s="116" t="s">
        <v>318</v>
      </c>
      <c r="T4334" s="116">
        <v>1310</v>
      </c>
      <c r="U4334" s="116" t="s">
        <v>268</v>
      </c>
      <c r="V4334" s="116" t="s">
        <v>268</v>
      </c>
      <c r="Z4334" s="116">
        <v>0</v>
      </c>
      <c r="AA4334" s="116">
        <v>1</v>
      </c>
      <c r="AB4334" s="116">
        <v>3.2757126052184602</v>
      </c>
      <c r="AC4334" s="116">
        <v>0.66337936196427005</v>
      </c>
      <c r="AD4334" s="116">
        <v>1042.2836225890401</v>
      </c>
      <c r="AF4334" s="116">
        <v>-1</v>
      </c>
      <c r="AG4334" s="116">
        <v>-1</v>
      </c>
      <c r="AH4334" s="116">
        <v>-1</v>
      </c>
      <c r="AI4334" s="116">
        <v>-1</v>
      </c>
      <c r="AJ4334" s="116">
        <v>0</v>
      </c>
      <c r="AM4334" s="116" t="s">
        <v>319</v>
      </c>
      <c r="AN4334" s="116">
        <v>-1</v>
      </c>
      <c r="AQ4334" s="116">
        <v>783</v>
      </c>
      <c r="AR4334" s="116" t="s">
        <v>352</v>
      </c>
      <c r="AS4334" s="116" t="s">
        <v>256</v>
      </c>
      <c r="AT4334" s="116" t="s">
        <v>268</v>
      </c>
      <c r="AV4334" s="116">
        <v>134.615095681219</v>
      </c>
      <c r="AW4334" s="116">
        <v>0.84532329490000002</v>
      </c>
    </row>
    <row r="4335" spans="1:49" x14ac:dyDescent="0.25">
      <c r="A4335" s="127">
        <v>190000</v>
      </c>
      <c r="B4335" s="127">
        <v>780000</v>
      </c>
      <c r="C4335" s="127">
        <v>780000</v>
      </c>
      <c r="D4335" s="116" t="s">
        <v>314</v>
      </c>
      <c r="E4335" s="116" t="s">
        <v>315</v>
      </c>
      <c r="F4335" s="116" t="s">
        <v>316</v>
      </c>
      <c r="G4335" s="116" t="s">
        <v>317</v>
      </c>
      <c r="H4335" s="116">
        <v>0.36</v>
      </c>
      <c r="I4335" s="116">
        <v>0.57999999999999996</v>
      </c>
      <c r="J4335" s="116" t="s">
        <v>268</v>
      </c>
      <c r="K4335" s="116">
        <v>0.16378703858006999</v>
      </c>
      <c r="L4335" s="116">
        <v>3938.9767803587301</v>
      </c>
      <c r="M4335" s="116">
        <v>12.3795055505457</v>
      </c>
      <c r="N4335" s="116">
        <v>2.5070296095180602</v>
      </c>
      <c r="O4335" s="116">
        <v>2.0276025532094999</v>
      </c>
      <c r="P4335" s="116">
        <v>0.41061895537553</v>
      </c>
      <c r="Q4335" s="116">
        <v>645.15334189064299</v>
      </c>
      <c r="R4335" s="116">
        <v>1310</v>
      </c>
      <c r="S4335" s="116" t="s">
        <v>318</v>
      </c>
      <c r="T4335" s="116">
        <v>1310</v>
      </c>
      <c r="U4335" s="116" t="s">
        <v>268</v>
      </c>
      <c r="V4335" s="116" t="s">
        <v>268</v>
      </c>
      <c r="Z4335" s="116">
        <v>0</v>
      </c>
      <c r="AA4335" s="116">
        <v>1</v>
      </c>
      <c r="AB4335" s="116">
        <v>2.0276025532094999</v>
      </c>
      <c r="AC4335" s="116">
        <v>0.41061895537553</v>
      </c>
      <c r="AD4335" s="116">
        <v>645.15334189064299</v>
      </c>
      <c r="AF4335" s="116">
        <v>-1</v>
      </c>
      <c r="AG4335" s="116">
        <v>-1</v>
      </c>
      <c r="AH4335" s="116">
        <v>-1</v>
      </c>
      <c r="AI4335" s="116">
        <v>-1</v>
      </c>
      <c r="AJ4335" s="116">
        <v>0</v>
      </c>
      <c r="AM4335" s="116" t="s">
        <v>319</v>
      </c>
      <c r="AN4335" s="116">
        <v>-1</v>
      </c>
      <c r="AQ4335" s="116">
        <v>783</v>
      </c>
      <c r="AR4335" s="116" t="s">
        <v>352</v>
      </c>
      <c r="AS4335" s="116" t="s">
        <v>256</v>
      </c>
      <c r="AT4335" s="116" t="s">
        <v>268</v>
      </c>
      <c r="AV4335" s="116">
        <v>115.090014872075</v>
      </c>
      <c r="AW4335" s="116">
        <v>0.52323872010000005</v>
      </c>
    </row>
    <row r="4336" spans="1:49" x14ac:dyDescent="0.25">
      <c r="A4336" s="127">
        <v>190000</v>
      </c>
      <c r="B4336" s="127">
        <v>780000</v>
      </c>
      <c r="C4336" s="127">
        <v>780000</v>
      </c>
      <c r="D4336" s="116" t="s">
        <v>314</v>
      </c>
      <c r="E4336" s="116" t="s">
        <v>315</v>
      </c>
      <c r="F4336" s="116" t="s">
        <v>316</v>
      </c>
      <c r="G4336" s="116" t="s">
        <v>317</v>
      </c>
      <c r="H4336" s="116">
        <v>0.36</v>
      </c>
      <c r="I4336" s="116">
        <v>0.57999999999999996</v>
      </c>
      <c r="J4336" s="116" t="s">
        <v>268</v>
      </c>
      <c r="K4336" s="116">
        <v>2.116336208218E-2</v>
      </c>
      <c r="L4336" s="116">
        <v>3938.9767803587301</v>
      </c>
      <c r="M4336" s="116">
        <v>12.3795055505457</v>
      </c>
      <c r="N4336" s="116">
        <v>2.5070296095180602</v>
      </c>
      <c r="O4336" s="116">
        <v>0.26199195836460998</v>
      </c>
      <c r="P4336" s="116">
        <v>5.305717537699E-2</v>
      </c>
      <c r="Q4336" s="116">
        <v>83.361991836051104</v>
      </c>
      <c r="R4336" s="116">
        <v>1310</v>
      </c>
      <c r="S4336" s="116" t="s">
        <v>318</v>
      </c>
      <c r="T4336" s="116">
        <v>1310</v>
      </c>
      <c r="U4336" s="116" t="s">
        <v>268</v>
      </c>
      <c r="V4336" s="116" t="s">
        <v>268</v>
      </c>
      <c r="Z4336" s="116">
        <v>0</v>
      </c>
      <c r="AA4336" s="116">
        <v>1</v>
      </c>
      <c r="AB4336" s="116">
        <v>0.26199195836460998</v>
      </c>
      <c r="AC4336" s="116">
        <v>5.305717537699E-2</v>
      </c>
      <c r="AD4336" s="116">
        <v>83.361991836053093</v>
      </c>
      <c r="AF4336" s="116">
        <v>-1</v>
      </c>
      <c r="AG4336" s="116">
        <v>-1</v>
      </c>
      <c r="AH4336" s="116">
        <v>-1</v>
      </c>
      <c r="AI4336" s="116">
        <v>-1</v>
      </c>
      <c r="AJ4336" s="116">
        <v>0</v>
      </c>
      <c r="AM4336" s="116" t="s">
        <v>319</v>
      </c>
      <c r="AN4336" s="116">
        <v>-1</v>
      </c>
      <c r="AQ4336" s="116">
        <v>783</v>
      </c>
      <c r="AR4336" s="116" t="s">
        <v>352</v>
      </c>
      <c r="AS4336" s="116" t="s">
        <v>256</v>
      </c>
      <c r="AT4336" s="116" t="s">
        <v>268</v>
      </c>
      <c r="AV4336" s="116">
        <v>58.309834357064503</v>
      </c>
      <c r="AW4336" s="116">
        <v>6.7609076899999995E-2</v>
      </c>
    </row>
    <row r="4337" spans="1:49" x14ac:dyDescent="0.25">
      <c r="A4337" s="127">
        <v>190000</v>
      </c>
      <c r="B4337" s="127">
        <v>780000</v>
      </c>
      <c r="C4337" s="127">
        <v>780000</v>
      </c>
      <c r="D4337" s="116" t="s">
        <v>314</v>
      </c>
      <c r="E4337" s="116" t="s">
        <v>315</v>
      </c>
      <c r="F4337" s="116" t="s">
        <v>316</v>
      </c>
      <c r="G4337" s="116" t="s">
        <v>317</v>
      </c>
      <c r="H4337" s="116">
        <v>0.36</v>
      </c>
      <c r="I4337" s="116">
        <v>0.57999999999999996</v>
      </c>
      <c r="J4337" s="116" t="s">
        <v>330</v>
      </c>
      <c r="K4337" s="116">
        <v>1.6507229970900001E-3</v>
      </c>
      <c r="L4337" s="116">
        <v>3484.6727933347602</v>
      </c>
      <c r="M4337" s="116">
        <v>10.411227508952001</v>
      </c>
      <c r="N4337" s="116">
        <v>1.86696378092264</v>
      </c>
      <c r="O4337" s="116">
        <v>1.718605267701E-2</v>
      </c>
      <c r="P4337" s="116">
        <v>3.0818400479099999E-3</v>
      </c>
      <c r="Q4337" s="116">
        <v>5.7522295173089697</v>
      </c>
      <c r="R4337" s="116">
        <v>6410</v>
      </c>
      <c r="S4337" s="116" t="s">
        <v>356</v>
      </c>
      <c r="T4337" s="116">
        <v>6410</v>
      </c>
      <c r="U4337" s="116" t="s">
        <v>268</v>
      </c>
      <c r="V4337" s="116" t="s">
        <v>268</v>
      </c>
      <c r="Y4337" s="116" t="s">
        <v>330</v>
      </c>
      <c r="Z4337" s="116">
        <v>0</v>
      </c>
      <c r="AA4337" s="116">
        <v>1</v>
      </c>
      <c r="AB4337" s="116">
        <v>1.718605267701E-2</v>
      </c>
      <c r="AC4337" s="116">
        <v>3.0818400479099999E-3</v>
      </c>
      <c r="AD4337" s="116">
        <v>731.01394601857999</v>
      </c>
      <c r="AF4337" s="116">
        <v>-1</v>
      </c>
      <c r="AG4337" s="116">
        <v>-1</v>
      </c>
      <c r="AH4337" s="116">
        <v>-1</v>
      </c>
      <c r="AI4337" s="116">
        <v>-1</v>
      </c>
      <c r="AJ4337" s="116">
        <v>0</v>
      </c>
      <c r="AM4337" s="116" t="s">
        <v>319</v>
      </c>
      <c r="AN4337" s="116">
        <v>-1</v>
      </c>
      <c r="AQ4337" s="116">
        <v>783</v>
      </c>
      <c r="AR4337" s="116" t="s">
        <v>352</v>
      </c>
      <c r="AS4337" s="116" t="s">
        <v>256</v>
      </c>
      <c r="AT4337" s="116" t="s">
        <v>268</v>
      </c>
      <c r="AV4337" s="116">
        <v>36.735363179144997</v>
      </c>
      <c r="AW4337" s="116">
        <v>0.59287424659999999</v>
      </c>
    </row>
    <row r="4338" spans="1:49" x14ac:dyDescent="0.25">
      <c r="A4338" s="127">
        <v>190000</v>
      </c>
      <c r="B4338" s="127">
        <v>780000</v>
      </c>
      <c r="C4338" s="127">
        <v>780000</v>
      </c>
      <c r="D4338" s="116" t="s">
        <v>314</v>
      </c>
      <c r="E4338" s="116" t="s">
        <v>315</v>
      </c>
      <c r="F4338" s="116" t="s">
        <v>316</v>
      </c>
      <c r="G4338" s="116" t="s">
        <v>317</v>
      </c>
      <c r="H4338" s="116">
        <v>0.36</v>
      </c>
      <c r="I4338" s="116">
        <v>0.57999999999999996</v>
      </c>
      <c r="J4338" s="116" t="s">
        <v>268</v>
      </c>
      <c r="K4338" s="116">
        <v>0.13529300419559001</v>
      </c>
      <c r="L4338" s="116">
        <v>3484.6727933347602</v>
      </c>
      <c r="M4338" s="116">
        <v>10.411227508952001</v>
      </c>
      <c r="N4338" s="116">
        <v>1.86696378092264</v>
      </c>
      <c r="O4338" s="116">
        <v>1.4085662470499301</v>
      </c>
      <c r="P4338" s="116">
        <v>0.25258713864538002</v>
      </c>
      <c r="Q4338" s="116">
        <v>471.45185084891301</v>
      </c>
      <c r="R4338" s="116">
        <v>1330</v>
      </c>
      <c r="S4338" s="116" t="s">
        <v>346</v>
      </c>
      <c r="T4338" s="116">
        <v>1330</v>
      </c>
      <c r="U4338" s="116" t="s">
        <v>268</v>
      </c>
      <c r="V4338" s="116" t="s">
        <v>268</v>
      </c>
      <c r="Z4338" s="116">
        <v>0</v>
      </c>
      <c r="AA4338" s="116">
        <v>1</v>
      </c>
      <c r="AB4338" s="116">
        <v>1.4085662470499301</v>
      </c>
      <c r="AC4338" s="116">
        <v>0.25258713864538002</v>
      </c>
      <c r="AD4338" s="116">
        <v>481.47513114351898</v>
      </c>
      <c r="AF4338" s="116">
        <v>-1</v>
      </c>
      <c r="AG4338" s="116">
        <v>-1</v>
      </c>
      <c r="AH4338" s="116">
        <v>-1</v>
      </c>
      <c r="AI4338" s="116">
        <v>-1</v>
      </c>
      <c r="AJ4338" s="116">
        <v>0</v>
      </c>
      <c r="AM4338" s="116" t="s">
        <v>319</v>
      </c>
      <c r="AN4338" s="116">
        <v>-1</v>
      </c>
      <c r="AQ4338" s="116">
        <v>783</v>
      </c>
      <c r="AR4338" s="116" t="s">
        <v>352</v>
      </c>
      <c r="AS4338" s="116" t="s">
        <v>256</v>
      </c>
      <c r="AT4338" s="116" t="s">
        <v>268</v>
      </c>
      <c r="AV4338" s="116">
        <v>121.440273539421</v>
      </c>
      <c r="AW4338" s="116">
        <v>0.3904907795</v>
      </c>
    </row>
    <row r="4339" spans="1:49" x14ac:dyDescent="0.25">
      <c r="A4339" s="127">
        <v>190000</v>
      </c>
      <c r="B4339" s="127">
        <v>780000</v>
      </c>
      <c r="C4339" s="127">
        <v>780000</v>
      </c>
      <c r="D4339" s="116" t="s">
        <v>314</v>
      </c>
      <c r="E4339" s="116" t="s">
        <v>315</v>
      </c>
      <c r="F4339" s="116" t="s">
        <v>316</v>
      </c>
      <c r="G4339" s="116" t="s">
        <v>317</v>
      </c>
      <c r="H4339" s="116">
        <v>0.36</v>
      </c>
      <c r="I4339" s="116">
        <v>0.57999999999999996</v>
      </c>
      <c r="J4339" s="116" t="s">
        <v>268</v>
      </c>
      <c r="K4339" s="116">
        <v>0.46847835252239001</v>
      </c>
      <c r="L4339" s="116">
        <v>3916.3308090980699</v>
      </c>
      <c r="M4339" s="116">
        <v>10.082551765468899</v>
      </c>
      <c r="N4339" s="116">
        <v>1.60440891403885</v>
      </c>
      <c r="O4339" s="116">
        <v>4.7234572403086998</v>
      </c>
      <c r="P4339" s="116">
        <v>0.75163084482117004</v>
      </c>
      <c r="Q4339" s="116">
        <v>1834.71620537897</v>
      </c>
      <c r="R4339" s="116">
        <v>1210</v>
      </c>
      <c r="S4339" s="116" t="s">
        <v>318</v>
      </c>
      <c r="T4339" s="116">
        <v>1210</v>
      </c>
      <c r="U4339" s="116" t="s">
        <v>268</v>
      </c>
      <c r="V4339" s="116" t="s">
        <v>268</v>
      </c>
      <c r="Z4339" s="116">
        <v>0</v>
      </c>
      <c r="AA4339" s="116">
        <v>1</v>
      </c>
      <c r="AB4339" s="116">
        <v>4.7234572403086998</v>
      </c>
      <c r="AC4339" s="116">
        <v>0.75163084482117004</v>
      </c>
      <c r="AD4339" s="116">
        <v>1834.71620537897</v>
      </c>
      <c r="AF4339" s="116">
        <v>-1</v>
      </c>
      <c r="AG4339" s="116">
        <v>-1</v>
      </c>
      <c r="AH4339" s="116">
        <v>-1</v>
      </c>
      <c r="AI4339" s="116">
        <v>-1</v>
      </c>
      <c r="AJ4339" s="116">
        <v>0</v>
      </c>
      <c r="AM4339" s="116" t="s">
        <v>319</v>
      </c>
      <c r="AN4339" s="116">
        <v>-1</v>
      </c>
      <c r="AQ4339" s="116">
        <v>783</v>
      </c>
      <c r="AR4339" s="116" t="s">
        <v>352</v>
      </c>
      <c r="AS4339" s="116" t="s">
        <v>256</v>
      </c>
      <c r="AT4339" s="116" t="s">
        <v>268</v>
      </c>
      <c r="AV4339" s="116">
        <v>200.10158324151601</v>
      </c>
      <c r="AW4339" s="116">
        <v>1.4880098988999999</v>
      </c>
    </row>
    <row r="4340" spans="1:49" x14ac:dyDescent="0.25">
      <c r="A4340" s="127">
        <v>190000</v>
      </c>
      <c r="B4340" s="127">
        <v>780000</v>
      </c>
      <c r="C4340" s="127">
        <v>780000</v>
      </c>
      <c r="D4340" s="116" t="s">
        <v>314</v>
      </c>
      <c r="E4340" s="116" t="s">
        <v>315</v>
      </c>
      <c r="F4340" s="116" t="s">
        <v>316</v>
      </c>
      <c r="G4340" s="116" t="s">
        <v>317</v>
      </c>
      <c r="H4340" s="116">
        <v>0.36</v>
      </c>
      <c r="I4340" s="116">
        <v>0.57999999999999996</v>
      </c>
      <c r="J4340" s="116" t="s">
        <v>268</v>
      </c>
      <c r="K4340" s="116">
        <v>0.14928510114551</v>
      </c>
      <c r="L4340" s="116">
        <v>3916.3308090980699</v>
      </c>
      <c r="M4340" s="116">
        <v>10.082551765468899</v>
      </c>
      <c r="N4340" s="116">
        <v>1.60440891403885</v>
      </c>
      <c r="O4340" s="116">
        <v>1.5051747601129299</v>
      </c>
      <c r="P4340" s="116">
        <v>0.23951434701105001</v>
      </c>
      <c r="Q4340" s="116">
        <v>584.64984095550597</v>
      </c>
      <c r="R4340" s="116">
        <v>1310</v>
      </c>
      <c r="S4340" s="116" t="s">
        <v>318</v>
      </c>
      <c r="T4340" s="116">
        <v>1310</v>
      </c>
      <c r="U4340" s="116" t="s">
        <v>268</v>
      </c>
      <c r="V4340" s="116" t="s">
        <v>268</v>
      </c>
      <c r="Z4340" s="116">
        <v>0</v>
      </c>
      <c r="AA4340" s="116">
        <v>1</v>
      </c>
      <c r="AB4340" s="116">
        <v>1.5051747601129299</v>
      </c>
      <c r="AC4340" s="116">
        <v>0.23951434701105001</v>
      </c>
      <c r="AD4340" s="116">
        <v>584.64984095550597</v>
      </c>
      <c r="AF4340" s="116">
        <v>-1</v>
      </c>
      <c r="AG4340" s="116">
        <v>-1</v>
      </c>
      <c r="AH4340" s="116">
        <v>-1</v>
      </c>
      <c r="AI4340" s="116">
        <v>-1</v>
      </c>
      <c r="AJ4340" s="116">
        <v>0</v>
      </c>
      <c r="AM4340" s="116" t="s">
        <v>319</v>
      </c>
      <c r="AN4340" s="116">
        <v>-1</v>
      </c>
      <c r="AQ4340" s="116">
        <v>783</v>
      </c>
      <c r="AR4340" s="116" t="s">
        <v>352</v>
      </c>
      <c r="AS4340" s="116" t="s">
        <v>256</v>
      </c>
      <c r="AT4340" s="116" t="s">
        <v>268</v>
      </c>
      <c r="AV4340" s="116">
        <v>98.496403357976405</v>
      </c>
      <c r="AW4340" s="116">
        <v>0.47416856530000001</v>
      </c>
    </row>
    <row r="4341" spans="1:49" x14ac:dyDescent="0.25">
      <c r="A4341" s="127">
        <v>190000</v>
      </c>
      <c r="B4341" s="127">
        <v>780000</v>
      </c>
      <c r="C4341" s="127">
        <v>780000</v>
      </c>
      <c r="D4341" s="116" t="s">
        <v>314</v>
      </c>
      <c r="E4341" s="116" t="s">
        <v>315</v>
      </c>
      <c r="F4341" s="116" t="s">
        <v>316</v>
      </c>
      <c r="G4341" s="116" t="s">
        <v>317</v>
      </c>
      <c r="H4341" s="116">
        <v>0.36</v>
      </c>
      <c r="I4341" s="116">
        <v>0.57999999999999996</v>
      </c>
      <c r="J4341" s="116" t="s">
        <v>268</v>
      </c>
      <c r="K4341" s="116">
        <v>0.31340384428391999</v>
      </c>
      <c r="L4341" s="116">
        <v>3898.7161475485</v>
      </c>
      <c r="M4341" s="116">
        <v>11.4067995506168</v>
      </c>
      <c r="N4341" s="116">
        <v>2.0290913844323399</v>
      </c>
      <c r="O4341" s="116">
        <v>3.5749348301394899</v>
      </c>
      <c r="P4341" s="116">
        <v>0.63592504028449004</v>
      </c>
      <c r="Q4341" s="116">
        <v>1221.87262841352</v>
      </c>
      <c r="R4341" s="116">
        <v>1210</v>
      </c>
      <c r="S4341" s="116" t="s">
        <v>318</v>
      </c>
      <c r="T4341" s="116">
        <v>1210</v>
      </c>
      <c r="U4341" s="116" t="s">
        <v>268</v>
      </c>
      <c r="V4341" s="116" t="s">
        <v>268</v>
      </c>
      <c r="Z4341" s="116">
        <v>0</v>
      </c>
      <c r="AA4341" s="116">
        <v>1</v>
      </c>
      <c r="AB4341" s="116">
        <v>3.5749348301394899</v>
      </c>
      <c r="AC4341" s="116">
        <v>0.63592504028449004</v>
      </c>
      <c r="AD4341" s="116">
        <v>1221.87262841352</v>
      </c>
      <c r="AF4341" s="116">
        <v>-1</v>
      </c>
      <c r="AG4341" s="116">
        <v>-1</v>
      </c>
      <c r="AH4341" s="116">
        <v>-1</v>
      </c>
      <c r="AI4341" s="116">
        <v>-1</v>
      </c>
      <c r="AJ4341" s="116">
        <v>0</v>
      </c>
      <c r="AM4341" s="116" t="s">
        <v>319</v>
      </c>
      <c r="AN4341" s="116">
        <v>-1</v>
      </c>
      <c r="AQ4341" s="116">
        <v>783</v>
      </c>
      <c r="AR4341" s="116" t="s">
        <v>352</v>
      </c>
      <c r="AS4341" s="116" t="s">
        <v>256</v>
      </c>
      <c r="AT4341" s="116" t="s">
        <v>268</v>
      </c>
      <c r="AV4341" s="116">
        <v>155.23817207668401</v>
      </c>
      <c r="AW4341" s="116">
        <v>0.99097536770000005</v>
      </c>
    </row>
    <row r="4342" spans="1:49" x14ac:dyDescent="0.25">
      <c r="A4342" s="127">
        <v>190000</v>
      </c>
      <c r="B4342" s="127">
        <v>780000</v>
      </c>
      <c r="C4342" s="127">
        <v>780000</v>
      </c>
      <c r="D4342" s="116" t="s">
        <v>314</v>
      </c>
      <c r="E4342" s="116" t="s">
        <v>315</v>
      </c>
      <c r="F4342" s="116" t="s">
        <v>316</v>
      </c>
      <c r="G4342" s="116" t="s">
        <v>317</v>
      </c>
      <c r="H4342" s="116">
        <v>0.36</v>
      </c>
      <c r="I4342" s="116">
        <v>0.57999999999999996</v>
      </c>
      <c r="J4342" s="116" t="s">
        <v>268</v>
      </c>
      <c r="K4342" s="116">
        <v>5.7484634041050003E-2</v>
      </c>
      <c r="L4342" s="116">
        <v>3898.7161475485</v>
      </c>
      <c r="M4342" s="116">
        <v>11.4067995506168</v>
      </c>
      <c r="N4342" s="116">
        <v>2.0290913844323399</v>
      </c>
      <c r="O4342" s="116">
        <v>0.65571569774686</v>
      </c>
      <c r="P4342" s="116">
        <v>0.11664157566994</v>
      </c>
      <c r="Q4342" s="116">
        <v>224.11627097177299</v>
      </c>
      <c r="R4342" s="116">
        <v>1310</v>
      </c>
      <c r="S4342" s="116" t="s">
        <v>318</v>
      </c>
      <c r="T4342" s="116">
        <v>1310</v>
      </c>
      <c r="U4342" s="116" t="s">
        <v>268</v>
      </c>
      <c r="V4342" s="116" t="s">
        <v>268</v>
      </c>
      <c r="Z4342" s="116">
        <v>0</v>
      </c>
      <c r="AA4342" s="116">
        <v>1</v>
      </c>
      <c r="AB4342" s="116">
        <v>0.65571569774686</v>
      </c>
      <c r="AC4342" s="116">
        <v>0.11664157566994</v>
      </c>
      <c r="AD4342" s="116">
        <v>224.11627097177299</v>
      </c>
      <c r="AF4342" s="116">
        <v>-1</v>
      </c>
      <c r="AG4342" s="116">
        <v>-1</v>
      </c>
      <c r="AH4342" s="116">
        <v>-1</v>
      </c>
      <c r="AI4342" s="116">
        <v>-1</v>
      </c>
      <c r="AJ4342" s="116">
        <v>0</v>
      </c>
      <c r="AM4342" s="116" t="s">
        <v>319</v>
      </c>
      <c r="AN4342" s="116">
        <v>-1</v>
      </c>
      <c r="AQ4342" s="116">
        <v>783</v>
      </c>
      <c r="AR4342" s="116" t="s">
        <v>352</v>
      </c>
      <c r="AS4342" s="116" t="s">
        <v>256</v>
      </c>
      <c r="AT4342" s="116" t="s">
        <v>268</v>
      </c>
      <c r="AV4342" s="116">
        <v>91.886995599795796</v>
      </c>
      <c r="AW4342" s="116">
        <v>0.18176502110000001</v>
      </c>
    </row>
    <row r="4343" spans="1:49" x14ac:dyDescent="0.25">
      <c r="A4343" s="127">
        <v>190000</v>
      </c>
      <c r="B4343" s="127">
        <v>780000</v>
      </c>
      <c r="C4343" s="127">
        <v>780000</v>
      </c>
      <c r="D4343" s="116" t="s">
        <v>314</v>
      </c>
      <c r="E4343" s="116" t="s">
        <v>315</v>
      </c>
      <c r="F4343" s="116" t="s">
        <v>316</v>
      </c>
      <c r="G4343" s="116" t="s">
        <v>317</v>
      </c>
      <c r="H4343" s="116">
        <v>0.36</v>
      </c>
      <c r="I4343" s="116">
        <v>0.57999999999999996</v>
      </c>
      <c r="J4343" s="116" t="s">
        <v>268</v>
      </c>
      <c r="K4343" s="116">
        <v>0.16189269675349</v>
      </c>
      <c r="L4343" s="116">
        <v>3898.7161475485</v>
      </c>
      <c r="M4343" s="116">
        <v>11.4067995506168</v>
      </c>
      <c r="N4343" s="116">
        <v>2.0290913844323399</v>
      </c>
      <c r="O4343" s="116">
        <v>1.84667754057586</v>
      </c>
      <c r="P4343" s="116">
        <v>0.32849507618502</v>
      </c>
      <c r="Q4343" s="116">
        <v>631.17367100300498</v>
      </c>
      <c r="R4343" s="116">
        <v>1310</v>
      </c>
      <c r="S4343" s="116" t="s">
        <v>318</v>
      </c>
      <c r="T4343" s="116">
        <v>1310</v>
      </c>
      <c r="U4343" s="116" t="s">
        <v>268</v>
      </c>
      <c r="V4343" s="116" t="s">
        <v>268</v>
      </c>
      <c r="Z4343" s="116">
        <v>0</v>
      </c>
      <c r="AA4343" s="116">
        <v>1</v>
      </c>
      <c r="AB4343" s="116">
        <v>1.84667754057586</v>
      </c>
      <c r="AC4343" s="116">
        <v>0.32849507618502</v>
      </c>
      <c r="AD4343" s="116">
        <v>631.17367100300498</v>
      </c>
      <c r="AF4343" s="116">
        <v>-1</v>
      </c>
      <c r="AG4343" s="116">
        <v>-1</v>
      </c>
      <c r="AH4343" s="116">
        <v>-1</v>
      </c>
      <c r="AI4343" s="116">
        <v>-1</v>
      </c>
      <c r="AJ4343" s="116">
        <v>0</v>
      </c>
      <c r="AM4343" s="116" t="s">
        <v>319</v>
      </c>
      <c r="AN4343" s="116">
        <v>-1</v>
      </c>
      <c r="AQ4343" s="116">
        <v>783</v>
      </c>
      <c r="AR4343" s="116" t="s">
        <v>352</v>
      </c>
      <c r="AS4343" s="116" t="s">
        <v>256</v>
      </c>
      <c r="AT4343" s="116" t="s">
        <v>268</v>
      </c>
      <c r="AV4343" s="116">
        <v>112.528812700449</v>
      </c>
      <c r="AW4343" s="116">
        <v>0.51190078750000001</v>
      </c>
    </row>
    <row r="4344" spans="1:49" x14ac:dyDescent="0.25">
      <c r="A4344" s="127">
        <v>190000</v>
      </c>
      <c r="B4344" s="127">
        <v>780000</v>
      </c>
      <c r="C4344" s="127">
        <v>780000</v>
      </c>
      <c r="D4344" s="116" t="s">
        <v>314</v>
      </c>
      <c r="E4344" s="116" t="s">
        <v>315</v>
      </c>
      <c r="F4344" s="116" t="s">
        <v>316</v>
      </c>
      <c r="G4344" s="116" t="s">
        <v>317</v>
      </c>
      <c r="H4344" s="116">
        <v>0.36</v>
      </c>
      <c r="I4344" s="116">
        <v>0.57999999999999996</v>
      </c>
      <c r="J4344" s="116" t="s">
        <v>268</v>
      </c>
      <c r="K4344" s="116">
        <v>5.708720086421E-2</v>
      </c>
      <c r="L4344" s="116">
        <v>3898.7161475485</v>
      </c>
      <c r="M4344" s="116">
        <v>11.4067995506168</v>
      </c>
      <c r="N4344" s="116">
        <v>2.0290913844323399</v>
      </c>
      <c r="O4344" s="116">
        <v>0.65118225716390998</v>
      </c>
      <c r="P4344" s="116">
        <v>0.11583514743494</v>
      </c>
      <c r="Q4344" s="116">
        <v>222.56679182766399</v>
      </c>
      <c r="R4344" s="116">
        <v>1310</v>
      </c>
      <c r="S4344" s="116" t="s">
        <v>318</v>
      </c>
      <c r="T4344" s="116">
        <v>1310</v>
      </c>
      <c r="U4344" s="116" t="s">
        <v>268</v>
      </c>
      <c r="V4344" s="116" t="s">
        <v>268</v>
      </c>
      <c r="Z4344" s="116">
        <v>0</v>
      </c>
      <c r="AA4344" s="116">
        <v>1</v>
      </c>
      <c r="AB4344" s="116">
        <v>0.65118225716390998</v>
      </c>
      <c r="AC4344" s="116">
        <v>0.11583514743494</v>
      </c>
      <c r="AD4344" s="116">
        <v>222.56679182766501</v>
      </c>
      <c r="AF4344" s="116">
        <v>-1</v>
      </c>
      <c r="AG4344" s="116">
        <v>-1</v>
      </c>
      <c r="AH4344" s="116">
        <v>-1</v>
      </c>
      <c r="AI4344" s="116">
        <v>-1</v>
      </c>
      <c r="AJ4344" s="116">
        <v>0</v>
      </c>
      <c r="AM4344" s="116" t="s">
        <v>319</v>
      </c>
      <c r="AN4344" s="116">
        <v>-1</v>
      </c>
      <c r="AQ4344" s="116">
        <v>783</v>
      </c>
      <c r="AR4344" s="116" t="s">
        <v>352</v>
      </c>
      <c r="AS4344" s="116" t="s">
        <v>256</v>
      </c>
      <c r="AT4344" s="116" t="s">
        <v>268</v>
      </c>
      <c r="AV4344" s="116">
        <v>65.916607313960299</v>
      </c>
      <c r="AW4344" s="116">
        <v>0.18050834700000001</v>
      </c>
    </row>
    <row r="4345" spans="1:49" x14ac:dyDescent="0.25">
      <c r="A4345" s="127">
        <v>190000</v>
      </c>
      <c r="B4345" s="127">
        <v>780000</v>
      </c>
      <c r="C4345" s="127">
        <v>780000</v>
      </c>
      <c r="D4345" s="116" t="s">
        <v>314</v>
      </c>
      <c r="E4345" s="116" t="s">
        <v>315</v>
      </c>
      <c r="F4345" s="116" t="s">
        <v>316</v>
      </c>
      <c r="G4345" s="116" t="s">
        <v>317</v>
      </c>
      <c r="H4345" s="116">
        <v>0.36</v>
      </c>
      <c r="I4345" s="116">
        <v>0.57999999999999996</v>
      </c>
      <c r="J4345" s="116" t="s">
        <v>268</v>
      </c>
      <c r="K4345" s="116">
        <v>2.7895077771249999E-2</v>
      </c>
      <c r="L4345" s="116">
        <v>3898.7161475485</v>
      </c>
      <c r="M4345" s="116">
        <v>11.4067995506168</v>
      </c>
      <c r="N4345" s="116">
        <v>2.0290913844323399</v>
      </c>
      <c r="O4345" s="116">
        <v>0.31819356058554998</v>
      </c>
      <c r="P4345" s="116">
        <v>5.6601661973719998E-2</v>
      </c>
      <c r="Q4345" s="116">
        <v>108.754990143905</v>
      </c>
      <c r="R4345" s="116">
        <v>1310</v>
      </c>
      <c r="S4345" s="116" t="s">
        <v>318</v>
      </c>
      <c r="T4345" s="116">
        <v>1310</v>
      </c>
      <c r="U4345" s="116" t="s">
        <v>268</v>
      </c>
      <c r="V4345" s="116" t="s">
        <v>268</v>
      </c>
      <c r="Z4345" s="116">
        <v>0</v>
      </c>
      <c r="AA4345" s="116">
        <v>1</v>
      </c>
      <c r="AB4345" s="116">
        <v>0.31819356058554998</v>
      </c>
      <c r="AC4345" s="116">
        <v>5.6601661973719998E-2</v>
      </c>
      <c r="AD4345" s="116">
        <v>108.754990143903</v>
      </c>
      <c r="AF4345" s="116">
        <v>-1</v>
      </c>
      <c r="AG4345" s="116">
        <v>-1</v>
      </c>
      <c r="AH4345" s="116">
        <v>-1</v>
      </c>
      <c r="AI4345" s="116">
        <v>-1</v>
      </c>
      <c r="AJ4345" s="116">
        <v>0</v>
      </c>
      <c r="AM4345" s="116" t="s">
        <v>319</v>
      </c>
      <c r="AN4345" s="116">
        <v>-1</v>
      </c>
      <c r="AQ4345" s="116">
        <v>783</v>
      </c>
      <c r="AR4345" s="116" t="s">
        <v>352</v>
      </c>
      <c r="AS4345" s="116" t="s">
        <v>256</v>
      </c>
      <c r="AT4345" s="116" t="s">
        <v>268</v>
      </c>
      <c r="AV4345" s="116">
        <v>42.504716218795402</v>
      </c>
      <c r="AW4345" s="116">
        <v>8.82035605E-2</v>
      </c>
    </row>
    <row r="4346" spans="1:49" x14ac:dyDescent="0.25">
      <c r="A4346" s="127">
        <v>190000</v>
      </c>
      <c r="B4346" s="127">
        <v>780000</v>
      </c>
      <c r="C4346" s="127">
        <v>780000</v>
      </c>
      <c r="D4346" s="116" t="s">
        <v>314</v>
      </c>
      <c r="E4346" s="116" t="s">
        <v>315</v>
      </c>
      <c r="F4346" s="116" t="s">
        <v>316</v>
      </c>
      <c r="G4346" s="116" t="s">
        <v>317</v>
      </c>
      <c r="H4346" s="116">
        <v>0.36</v>
      </c>
      <c r="I4346" s="116">
        <v>0.57999999999999996</v>
      </c>
      <c r="J4346" s="116" t="s">
        <v>268</v>
      </c>
      <c r="K4346" s="116">
        <v>0.14976622795055</v>
      </c>
      <c r="L4346" s="116">
        <v>3946.8803181070298</v>
      </c>
      <c r="M4346" s="116">
        <v>12.402555969061201</v>
      </c>
      <c r="N4346" s="116">
        <v>2.5115071564836202</v>
      </c>
      <c r="O4346" s="116">
        <v>1.85748402443192</v>
      </c>
      <c r="P4346" s="116">
        <v>0.37613895329737002</v>
      </c>
      <c r="Q4346" s="116">
        <v>591.10937741516898</v>
      </c>
      <c r="R4346" s="116">
        <v>1330</v>
      </c>
      <c r="S4346" s="116" t="s">
        <v>346</v>
      </c>
      <c r="T4346" s="116">
        <v>1330</v>
      </c>
      <c r="U4346" s="116" t="s">
        <v>268</v>
      </c>
      <c r="V4346" s="116" t="s">
        <v>268</v>
      </c>
      <c r="Z4346" s="116">
        <v>0</v>
      </c>
      <c r="AA4346" s="116">
        <v>1</v>
      </c>
      <c r="AB4346" s="116">
        <v>1.85748402443192</v>
      </c>
      <c r="AC4346" s="116">
        <v>0.37613895329737002</v>
      </c>
      <c r="AD4346" s="116">
        <v>591.10937741516898</v>
      </c>
      <c r="AF4346" s="116">
        <v>-1</v>
      </c>
      <c r="AG4346" s="116">
        <v>-1</v>
      </c>
      <c r="AH4346" s="116">
        <v>-1</v>
      </c>
      <c r="AI4346" s="116">
        <v>-1</v>
      </c>
      <c r="AJ4346" s="116">
        <v>0</v>
      </c>
      <c r="AM4346" s="116" t="s">
        <v>319</v>
      </c>
      <c r="AN4346" s="116">
        <v>-1</v>
      </c>
      <c r="AQ4346" s="116">
        <v>783</v>
      </c>
      <c r="AR4346" s="116" t="s">
        <v>352</v>
      </c>
      <c r="AS4346" s="116" t="s">
        <v>256</v>
      </c>
      <c r="AT4346" s="116" t="s">
        <v>268</v>
      </c>
      <c r="AV4346" s="116">
        <v>106.654719765821</v>
      </c>
      <c r="AW4346" s="116">
        <v>0.47940744320000001</v>
      </c>
    </row>
    <row r="4347" spans="1:49" x14ac:dyDescent="0.25">
      <c r="A4347" s="127">
        <v>190000</v>
      </c>
      <c r="B4347" s="127">
        <v>780000</v>
      </c>
      <c r="C4347" s="127">
        <v>780000</v>
      </c>
      <c r="D4347" s="116" t="s">
        <v>314</v>
      </c>
      <c r="E4347" s="116" t="s">
        <v>315</v>
      </c>
      <c r="F4347" s="116" t="s">
        <v>316</v>
      </c>
      <c r="G4347" s="116" t="s">
        <v>317</v>
      </c>
      <c r="H4347" s="116">
        <v>0.36</v>
      </c>
      <c r="I4347" s="116">
        <v>0.57999999999999996</v>
      </c>
      <c r="J4347" s="116" t="s">
        <v>323</v>
      </c>
      <c r="K4347" s="116">
        <v>0.12787472159079999</v>
      </c>
      <c r="L4347" s="116">
        <v>3946.8803181070298</v>
      </c>
      <c r="M4347" s="116">
        <v>12.402555969061201</v>
      </c>
      <c r="N4347" s="116">
        <v>2.5115071564836202</v>
      </c>
      <c r="O4347" s="116">
        <v>1.58597339155814</v>
      </c>
      <c r="P4347" s="116">
        <v>0.32115827840866001</v>
      </c>
      <c r="Q4347" s="116">
        <v>504.70622183018003</v>
      </c>
      <c r="R4347" s="116">
        <v>1330</v>
      </c>
      <c r="S4347" s="116" t="s">
        <v>346</v>
      </c>
      <c r="T4347" s="116">
        <v>1330</v>
      </c>
      <c r="U4347" s="116" t="s">
        <v>324</v>
      </c>
      <c r="V4347" s="116" t="s">
        <v>323</v>
      </c>
      <c r="Z4347" s="116">
        <v>0</v>
      </c>
      <c r="AA4347" s="116">
        <v>1</v>
      </c>
      <c r="AB4347" s="116">
        <v>1.58597339155814</v>
      </c>
      <c r="AC4347" s="116">
        <v>0.32115827840866001</v>
      </c>
      <c r="AD4347" s="116">
        <v>504.70622183018003</v>
      </c>
      <c r="AF4347" s="116">
        <v>-1</v>
      </c>
      <c r="AG4347" s="116">
        <v>-1</v>
      </c>
      <c r="AH4347" s="116">
        <v>-1</v>
      </c>
      <c r="AI4347" s="116">
        <v>-1</v>
      </c>
      <c r="AJ4347" s="116">
        <v>0</v>
      </c>
      <c r="AM4347" s="116" t="s">
        <v>319</v>
      </c>
      <c r="AN4347" s="116">
        <v>-1</v>
      </c>
      <c r="AQ4347" s="116">
        <v>783</v>
      </c>
      <c r="AR4347" s="116" t="s">
        <v>352</v>
      </c>
      <c r="AS4347" s="116" t="s">
        <v>256</v>
      </c>
      <c r="AT4347" s="116" t="s">
        <v>268</v>
      </c>
      <c r="AV4347" s="116">
        <v>126.397420524509</v>
      </c>
      <c r="AW4347" s="116">
        <v>0.40933189120000002</v>
      </c>
    </row>
    <row r="4348" spans="1:49" x14ac:dyDescent="0.25">
      <c r="A4348" s="127">
        <v>190000</v>
      </c>
      <c r="B4348" s="127">
        <v>780000</v>
      </c>
      <c r="C4348" s="127">
        <v>780000</v>
      </c>
      <c r="D4348" s="116" t="s">
        <v>314</v>
      </c>
      <c r="E4348" s="116" t="s">
        <v>315</v>
      </c>
      <c r="F4348" s="116" t="s">
        <v>316</v>
      </c>
      <c r="G4348" s="116" t="s">
        <v>317</v>
      </c>
      <c r="H4348" s="116">
        <v>0.36</v>
      </c>
      <c r="I4348" s="116">
        <v>0.57999999999999996</v>
      </c>
      <c r="J4348" s="116" t="s">
        <v>268</v>
      </c>
      <c r="K4348" s="116">
        <v>0.12542309271527999</v>
      </c>
      <c r="L4348" s="116">
        <v>3946.8803181070298</v>
      </c>
      <c r="M4348" s="116">
        <v>12.402555969061201</v>
      </c>
      <c r="N4348" s="116">
        <v>2.5115071564836202</v>
      </c>
      <c r="O4348" s="116">
        <v>1.55556692721404</v>
      </c>
      <c r="P4348" s="116">
        <v>0.31500099494273998</v>
      </c>
      <c r="Q4348" s="116">
        <v>495.02993607406</v>
      </c>
      <c r="R4348" s="116">
        <v>1330</v>
      </c>
      <c r="S4348" s="116" t="s">
        <v>346</v>
      </c>
      <c r="T4348" s="116">
        <v>1330</v>
      </c>
      <c r="U4348" s="116" t="s">
        <v>268</v>
      </c>
      <c r="V4348" s="116" t="s">
        <v>268</v>
      </c>
      <c r="Z4348" s="116">
        <v>0</v>
      </c>
      <c r="AA4348" s="116">
        <v>1</v>
      </c>
      <c r="AB4348" s="116">
        <v>1.55556692721404</v>
      </c>
      <c r="AC4348" s="116">
        <v>0.31500099494273998</v>
      </c>
      <c r="AD4348" s="116">
        <v>495.02993607406</v>
      </c>
      <c r="AF4348" s="116">
        <v>-1</v>
      </c>
      <c r="AG4348" s="116">
        <v>-1</v>
      </c>
      <c r="AH4348" s="116">
        <v>-1</v>
      </c>
      <c r="AI4348" s="116">
        <v>-1</v>
      </c>
      <c r="AJ4348" s="116">
        <v>0</v>
      </c>
      <c r="AM4348" s="116" t="s">
        <v>319</v>
      </c>
      <c r="AN4348" s="116">
        <v>-1</v>
      </c>
      <c r="AQ4348" s="116">
        <v>783</v>
      </c>
      <c r="AR4348" s="116" t="s">
        <v>352</v>
      </c>
      <c r="AS4348" s="116" t="s">
        <v>256</v>
      </c>
      <c r="AT4348" s="116" t="s">
        <v>268</v>
      </c>
      <c r="AV4348" s="116">
        <v>101.75273553393301</v>
      </c>
      <c r="AW4348" s="116">
        <v>0.40148413309999997</v>
      </c>
    </row>
    <row r="4349" spans="1:49" x14ac:dyDescent="0.25">
      <c r="A4349" s="127">
        <v>190000</v>
      </c>
      <c r="B4349" s="127">
        <v>780000</v>
      </c>
      <c r="C4349" s="127">
        <v>780000</v>
      </c>
      <c r="D4349" s="116" t="s">
        <v>314</v>
      </c>
      <c r="E4349" s="116" t="s">
        <v>315</v>
      </c>
      <c r="F4349" s="116" t="s">
        <v>316</v>
      </c>
      <c r="G4349" s="116" t="s">
        <v>317</v>
      </c>
      <c r="H4349" s="116">
        <v>0.36</v>
      </c>
      <c r="I4349" s="116">
        <v>0.57999999999999996</v>
      </c>
      <c r="J4349" s="116" t="s">
        <v>323</v>
      </c>
      <c r="K4349" s="116">
        <v>1.495285273468E-2</v>
      </c>
      <c r="L4349" s="116">
        <v>3946.8803181070298</v>
      </c>
      <c r="M4349" s="116">
        <v>12.402555969061201</v>
      </c>
      <c r="N4349" s="116">
        <v>2.5115071564836202</v>
      </c>
      <c r="O4349" s="116">
        <v>0.18545359293909</v>
      </c>
      <c r="P4349" s="116">
        <v>3.7554196653009998E-2</v>
      </c>
      <c r="Q4349" s="116">
        <v>59.017120158093</v>
      </c>
      <c r="R4349" s="116">
        <v>1330</v>
      </c>
      <c r="S4349" s="116" t="s">
        <v>346</v>
      </c>
      <c r="T4349" s="116">
        <v>1330</v>
      </c>
      <c r="U4349" s="116" t="s">
        <v>324</v>
      </c>
      <c r="V4349" s="116" t="s">
        <v>323</v>
      </c>
      <c r="Z4349" s="116">
        <v>0</v>
      </c>
      <c r="AA4349" s="116">
        <v>1</v>
      </c>
      <c r="AB4349" s="116">
        <v>0.18545359293909</v>
      </c>
      <c r="AC4349" s="116">
        <v>3.7554196653009998E-2</v>
      </c>
      <c r="AD4349" s="116">
        <v>59.017120158091402</v>
      </c>
      <c r="AF4349" s="116">
        <v>-1</v>
      </c>
      <c r="AG4349" s="116">
        <v>-1</v>
      </c>
      <c r="AH4349" s="116">
        <v>-1</v>
      </c>
      <c r="AI4349" s="116">
        <v>-1</v>
      </c>
      <c r="AJ4349" s="116">
        <v>0</v>
      </c>
      <c r="AM4349" s="116" t="s">
        <v>319</v>
      </c>
      <c r="AN4349" s="116">
        <v>-1</v>
      </c>
      <c r="AQ4349" s="116">
        <v>783</v>
      </c>
      <c r="AR4349" s="116" t="s">
        <v>352</v>
      </c>
      <c r="AS4349" s="116" t="s">
        <v>256</v>
      </c>
      <c r="AT4349" s="116" t="s">
        <v>268</v>
      </c>
      <c r="AV4349" s="116">
        <v>36.584653662020102</v>
      </c>
      <c r="AW4349" s="116">
        <v>4.7864655399999997E-2</v>
      </c>
    </row>
    <row r="4350" spans="1:49" x14ac:dyDescent="0.25">
      <c r="A4350" s="127">
        <v>190000</v>
      </c>
      <c r="B4350" s="127">
        <v>780000</v>
      </c>
      <c r="C4350" s="127">
        <v>780000</v>
      </c>
      <c r="D4350" s="116" t="s">
        <v>314</v>
      </c>
      <c r="E4350" s="116" t="s">
        <v>315</v>
      </c>
      <c r="F4350" s="116" t="s">
        <v>316</v>
      </c>
      <c r="G4350" s="116" t="s">
        <v>317</v>
      </c>
      <c r="H4350" s="116">
        <v>0.36</v>
      </c>
      <c r="I4350" s="116">
        <v>0.57999999999999996</v>
      </c>
      <c r="J4350" s="116" t="s">
        <v>268</v>
      </c>
      <c r="K4350" s="116">
        <v>0.17987383169894</v>
      </c>
      <c r="L4350" s="116">
        <v>3946.8803181070298</v>
      </c>
      <c r="M4350" s="116">
        <v>12.402555969061201</v>
      </c>
      <c r="N4350" s="116">
        <v>2.5115071564836202</v>
      </c>
      <c r="O4350" s="116">
        <v>2.2308952650156502</v>
      </c>
      <c r="P4350" s="116">
        <v>0.45175441557601997</v>
      </c>
      <c r="Q4350" s="116">
        <v>709.94048607505499</v>
      </c>
      <c r="R4350" s="116">
        <v>1310</v>
      </c>
      <c r="S4350" s="116" t="s">
        <v>318</v>
      </c>
      <c r="T4350" s="116">
        <v>1310</v>
      </c>
      <c r="U4350" s="116" t="s">
        <v>268</v>
      </c>
      <c r="V4350" s="116" t="s">
        <v>268</v>
      </c>
      <c r="Z4350" s="116">
        <v>0</v>
      </c>
      <c r="AA4350" s="116">
        <v>1</v>
      </c>
      <c r="AB4350" s="116">
        <v>2.2308952650156502</v>
      </c>
      <c r="AC4350" s="116">
        <v>0.45175441557601997</v>
      </c>
      <c r="AD4350" s="116">
        <v>709.94048607505499</v>
      </c>
      <c r="AF4350" s="116">
        <v>-1</v>
      </c>
      <c r="AG4350" s="116">
        <v>-1</v>
      </c>
      <c r="AH4350" s="116">
        <v>-1</v>
      </c>
      <c r="AI4350" s="116">
        <v>-1</v>
      </c>
      <c r="AJ4350" s="116">
        <v>0</v>
      </c>
      <c r="AM4350" s="116" t="s">
        <v>319</v>
      </c>
      <c r="AN4350" s="116">
        <v>-1</v>
      </c>
      <c r="AQ4350" s="116">
        <v>783</v>
      </c>
      <c r="AR4350" s="116" t="s">
        <v>352</v>
      </c>
      <c r="AS4350" s="116" t="s">
        <v>256</v>
      </c>
      <c r="AT4350" s="116" t="s">
        <v>268</v>
      </c>
      <c r="AV4350" s="116">
        <v>112.876934671106</v>
      </c>
      <c r="AW4350" s="116">
        <v>0.57578303819999999</v>
      </c>
    </row>
    <row r="4351" spans="1:49" x14ac:dyDescent="0.25">
      <c r="A4351" s="127">
        <v>190000</v>
      </c>
      <c r="B4351" s="127">
        <v>780000</v>
      </c>
      <c r="C4351" s="127">
        <v>780000</v>
      </c>
      <c r="D4351" s="116" t="s">
        <v>314</v>
      </c>
      <c r="E4351" s="116" t="s">
        <v>315</v>
      </c>
      <c r="F4351" s="116" t="s">
        <v>316</v>
      </c>
      <c r="G4351" s="116" t="s">
        <v>317</v>
      </c>
      <c r="H4351" s="116">
        <v>0.36</v>
      </c>
      <c r="I4351" s="116">
        <v>0.57999999999999996</v>
      </c>
      <c r="J4351" s="116" t="s">
        <v>323</v>
      </c>
      <c r="K4351" s="116">
        <v>1.9872727138729999E-2</v>
      </c>
      <c r="L4351" s="116">
        <v>3946.8803181070298</v>
      </c>
      <c r="M4351" s="116">
        <v>12.402555969061201</v>
      </c>
      <c r="N4351" s="116">
        <v>2.5115071564836202</v>
      </c>
      <c r="O4351" s="116">
        <v>0.24647261059600001</v>
      </c>
      <c r="P4351" s="116">
        <v>4.9910496427769999E-2</v>
      </c>
      <c r="Q4351" s="116">
        <v>78.435275610972795</v>
      </c>
      <c r="R4351" s="116">
        <v>1310</v>
      </c>
      <c r="S4351" s="116" t="s">
        <v>318</v>
      </c>
      <c r="T4351" s="116">
        <v>1310</v>
      </c>
      <c r="U4351" s="116" t="s">
        <v>324</v>
      </c>
      <c r="V4351" s="116" t="s">
        <v>323</v>
      </c>
      <c r="Z4351" s="116">
        <v>0</v>
      </c>
      <c r="AA4351" s="116">
        <v>1</v>
      </c>
      <c r="AB4351" s="116">
        <v>0.24647261059600001</v>
      </c>
      <c r="AC4351" s="116">
        <v>4.9910496427769999E-2</v>
      </c>
      <c r="AD4351" s="116">
        <v>78.435275610974401</v>
      </c>
      <c r="AF4351" s="116">
        <v>-1</v>
      </c>
      <c r="AG4351" s="116">
        <v>-1</v>
      </c>
      <c r="AH4351" s="116">
        <v>-1</v>
      </c>
      <c r="AI4351" s="116">
        <v>-1</v>
      </c>
      <c r="AJ4351" s="116">
        <v>0</v>
      </c>
      <c r="AM4351" s="116" t="s">
        <v>319</v>
      </c>
      <c r="AN4351" s="116">
        <v>-1</v>
      </c>
      <c r="AQ4351" s="116">
        <v>783</v>
      </c>
      <c r="AR4351" s="116" t="s">
        <v>352</v>
      </c>
      <c r="AS4351" s="116" t="s">
        <v>256</v>
      </c>
      <c r="AT4351" s="116" t="s">
        <v>268</v>
      </c>
      <c r="AV4351" s="116">
        <v>47.467597801546503</v>
      </c>
      <c r="AW4351" s="116">
        <v>6.3613362199999995E-2</v>
      </c>
    </row>
    <row r="4352" spans="1:49" x14ac:dyDescent="0.25">
      <c r="A4352" s="127">
        <v>190000</v>
      </c>
      <c r="B4352" s="127">
        <v>780000</v>
      </c>
      <c r="C4352" s="127">
        <v>780000</v>
      </c>
      <c r="D4352" s="116" t="s">
        <v>314</v>
      </c>
      <c r="E4352" s="116" t="s">
        <v>315</v>
      </c>
      <c r="F4352" s="116" t="s">
        <v>316</v>
      </c>
      <c r="G4352" s="116" t="s">
        <v>317</v>
      </c>
      <c r="H4352" s="116">
        <v>0.36</v>
      </c>
      <c r="I4352" s="116">
        <v>0.57999999999999996</v>
      </c>
      <c r="J4352" s="116" t="s">
        <v>268</v>
      </c>
      <c r="K4352" s="116">
        <v>8.7320862611740005E-2</v>
      </c>
      <c r="L4352" s="116">
        <v>3948.1425713866001</v>
      </c>
      <c r="M4352" s="116">
        <v>12.4054689750681</v>
      </c>
      <c r="N4352" s="116">
        <v>2.5119848463030299</v>
      </c>
      <c r="O4352" s="116">
        <v>1.08325625200612</v>
      </c>
      <c r="P4352" s="116">
        <v>0.21934868364679999</v>
      </c>
      <c r="Q4352" s="116">
        <v>344.75521504761099</v>
      </c>
      <c r="R4352" s="116">
        <v>1330</v>
      </c>
      <c r="S4352" s="116" t="s">
        <v>346</v>
      </c>
      <c r="T4352" s="116">
        <v>1330</v>
      </c>
      <c r="U4352" s="116" t="s">
        <v>268</v>
      </c>
      <c r="V4352" s="116" t="s">
        <v>268</v>
      </c>
      <c r="Z4352" s="116">
        <v>0</v>
      </c>
      <c r="AA4352" s="116">
        <v>1</v>
      </c>
      <c r="AB4352" s="116">
        <v>1.08325625200612</v>
      </c>
      <c r="AC4352" s="116">
        <v>0.21934868364679999</v>
      </c>
      <c r="AD4352" s="116">
        <v>344.75521504761099</v>
      </c>
      <c r="AF4352" s="116">
        <v>-1</v>
      </c>
      <c r="AG4352" s="116">
        <v>-1</v>
      </c>
      <c r="AH4352" s="116">
        <v>-1</v>
      </c>
      <c r="AI4352" s="116">
        <v>-1</v>
      </c>
      <c r="AJ4352" s="116">
        <v>0</v>
      </c>
      <c r="AM4352" s="116" t="s">
        <v>319</v>
      </c>
      <c r="AN4352" s="116">
        <v>-1</v>
      </c>
      <c r="AQ4352" s="116">
        <v>783</v>
      </c>
      <c r="AR4352" s="116" t="s">
        <v>352</v>
      </c>
      <c r="AS4352" s="116" t="s">
        <v>256</v>
      </c>
      <c r="AT4352" s="116" t="s">
        <v>268</v>
      </c>
      <c r="AV4352" s="116">
        <v>76.579000597563805</v>
      </c>
      <c r="AW4352" s="116">
        <v>0.2796068249</v>
      </c>
    </row>
    <row r="4353" spans="1:49" x14ac:dyDescent="0.25">
      <c r="A4353" s="127">
        <v>190000</v>
      </c>
      <c r="B4353" s="127">
        <v>780000</v>
      </c>
      <c r="C4353" s="127">
        <v>780000</v>
      </c>
      <c r="D4353" s="116" t="s">
        <v>314</v>
      </c>
      <c r="E4353" s="116" t="s">
        <v>315</v>
      </c>
      <c r="F4353" s="116" t="s">
        <v>316</v>
      </c>
      <c r="G4353" s="116" t="s">
        <v>317</v>
      </c>
      <c r="H4353" s="116">
        <v>0.36</v>
      </c>
      <c r="I4353" s="116">
        <v>0.57999999999999996</v>
      </c>
      <c r="J4353" s="116" t="s">
        <v>268</v>
      </c>
      <c r="K4353" s="116">
        <v>0.16575328004257001</v>
      </c>
      <c r="L4353" s="116">
        <v>3948.1425713866001</v>
      </c>
      <c r="M4353" s="116">
        <v>12.4054689750681</v>
      </c>
      <c r="N4353" s="116">
        <v>2.5119848463030299</v>
      </c>
      <c r="O4353" s="116">
        <v>2.05624717308394</v>
      </c>
      <c r="P4353" s="116">
        <v>0.41636972769197</v>
      </c>
      <c r="Q4353" s="116">
        <v>654.41758128305605</v>
      </c>
      <c r="R4353" s="116">
        <v>1310</v>
      </c>
      <c r="S4353" s="116" t="s">
        <v>318</v>
      </c>
      <c r="T4353" s="116">
        <v>1310</v>
      </c>
      <c r="U4353" s="116" t="s">
        <v>268</v>
      </c>
      <c r="V4353" s="116" t="s">
        <v>268</v>
      </c>
      <c r="Z4353" s="116">
        <v>0</v>
      </c>
      <c r="AA4353" s="116">
        <v>1</v>
      </c>
      <c r="AB4353" s="116">
        <v>2.05624717308394</v>
      </c>
      <c r="AC4353" s="116">
        <v>0.41636972769197</v>
      </c>
      <c r="AD4353" s="116">
        <v>654.41758128305605</v>
      </c>
      <c r="AF4353" s="116">
        <v>-1</v>
      </c>
      <c r="AG4353" s="116">
        <v>-1</v>
      </c>
      <c r="AH4353" s="116">
        <v>-1</v>
      </c>
      <c r="AI4353" s="116">
        <v>-1</v>
      </c>
      <c r="AJ4353" s="116">
        <v>0</v>
      </c>
      <c r="AM4353" s="116" t="s">
        <v>319</v>
      </c>
      <c r="AN4353" s="116">
        <v>-1</v>
      </c>
      <c r="AQ4353" s="116">
        <v>783</v>
      </c>
      <c r="AR4353" s="116" t="s">
        <v>352</v>
      </c>
      <c r="AS4353" s="116" t="s">
        <v>256</v>
      </c>
      <c r="AT4353" s="116" t="s">
        <v>268</v>
      </c>
      <c r="AV4353" s="116">
        <v>103.727399220091</v>
      </c>
      <c r="AW4353" s="116">
        <v>0.53075229629999998</v>
      </c>
    </row>
    <row r="4354" spans="1:49" x14ac:dyDescent="0.25">
      <c r="A4354" s="127">
        <v>190000</v>
      </c>
      <c r="B4354" s="127">
        <v>780000</v>
      </c>
      <c r="C4354" s="127">
        <v>780000</v>
      </c>
      <c r="D4354" s="116" t="s">
        <v>314</v>
      </c>
      <c r="E4354" s="116" t="s">
        <v>315</v>
      </c>
      <c r="F4354" s="116" t="s">
        <v>316</v>
      </c>
      <c r="G4354" s="116" t="s">
        <v>317</v>
      </c>
      <c r="H4354" s="116">
        <v>0.36</v>
      </c>
      <c r="I4354" s="116">
        <v>0.57999999999999996</v>
      </c>
      <c r="J4354" s="116" t="s">
        <v>268</v>
      </c>
      <c r="K4354" s="116">
        <v>0.15239652400299</v>
      </c>
      <c r="L4354" s="116">
        <v>3948.1425713866001</v>
      </c>
      <c r="M4354" s="116">
        <v>12.4054689750681</v>
      </c>
      <c r="N4354" s="116">
        <v>2.5119848463030299</v>
      </c>
      <c r="O4354" s="116">
        <v>1.89055035042731</v>
      </c>
      <c r="P4354" s="116">
        <v>0.38281775892476</v>
      </c>
      <c r="Q4354" s="116">
        <v>601.68320414754498</v>
      </c>
      <c r="R4354" s="116">
        <v>1310</v>
      </c>
      <c r="S4354" s="116" t="s">
        <v>318</v>
      </c>
      <c r="T4354" s="116">
        <v>1310</v>
      </c>
      <c r="U4354" s="116" t="s">
        <v>268</v>
      </c>
      <c r="V4354" s="116" t="s">
        <v>268</v>
      </c>
      <c r="Z4354" s="116">
        <v>0</v>
      </c>
      <c r="AA4354" s="116">
        <v>1</v>
      </c>
      <c r="AB4354" s="116">
        <v>1.89055035042731</v>
      </c>
      <c r="AC4354" s="116">
        <v>0.38281775892476</v>
      </c>
      <c r="AD4354" s="116">
        <v>601.68320414754498</v>
      </c>
      <c r="AF4354" s="116">
        <v>-1</v>
      </c>
      <c r="AG4354" s="116">
        <v>-1</v>
      </c>
      <c r="AH4354" s="116">
        <v>-1</v>
      </c>
      <c r="AI4354" s="116">
        <v>-1</v>
      </c>
      <c r="AJ4354" s="116">
        <v>0</v>
      </c>
      <c r="AM4354" s="116" t="s">
        <v>319</v>
      </c>
      <c r="AN4354" s="116">
        <v>-1</v>
      </c>
      <c r="AQ4354" s="116">
        <v>783</v>
      </c>
      <c r="AR4354" s="116" t="s">
        <v>352</v>
      </c>
      <c r="AS4354" s="116" t="s">
        <v>256</v>
      </c>
      <c r="AT4354" s="116" t="s">
        <v>268</v>
      </c>
      <c r="AV4354" s="116">
        <v>99.872168160877607</v>
      </c>
      <c r="AW4354" s="116">
        <v>0.48798313389999998</v>
      </c>
    </row>
    <row r="4355" spans="1:49" x14ac:dyDescent="0.25">
      <c r="A4355" s="127">
        <v>190000</v>
      </c>
      <c r="B4355" s="127">
        <v>780000</v>
      </c>
      <c r="C4355" s="127">
        <v>780000</v>
      </c>
      <c r="D4355" s="116" t="s">
        <v>314</v>
      </c>
      <c r="E4355" s="116" t="s">
        <v>315</v>
      </c>
      <c r="F4355" s="116" t="s">
        <v>316</v>
      </c>
      <c r="G4355" s="116" t="s">
        <v>317</v>
      </c>
      <c r="H4355" s="116">
        <v>0.36</v>
      </c>
      <c r="I4355" s="116">
        <v>0.57999999999999996</v>
      </c>
      <c r="J4355" s="116" t="s">
        <v>268</v>
      </c>
      <c r="K4355" s="116">
        <v>9.5500873706270001E-2</v>
      </c>
      <c r="L4355" s="116">
        <v>3948.1425713866001</v>
      </c>
      <c r="M4355" s="116">
        <v>12.4054689750681</v>
      </c>
      <c r="N4355" s="116">
        <v>2.5119848463030299</v>
      </c>
      <c r="O4355" s="116">
        <v>1.1847331258550999</v>
      </c>
      <c r="P4355" s="116">
        <v>0.23989674755886001</v>
      </c>
      <c r="Q4355" s="116">
        <v>377.05106508436302</v>
      </c>
      <c r="R4355" s="116">
        <v>1310</v>
      </c>
      <c r="S4355" s="116" t="s">
        <v>318</v>
      </c>
      <c r="T4355" s="116">
        <v>1310</v>
      </c>
      <c r="U4355" s="116" t="s">
        <v>268</v>
      </c>
      <c r="V4355" s="116" t="s">
        <v>268</v>
      </c>
      <c r="Z4355" s="116">
        <v>0</v>
      </c>
      <c r="AA4355" s="116">
        <v>1</v>
      </c>
      <c r="AB4355" s="116">
        <v>1.1847331258550999</v>
      </c>
      <c r="AC4355" s="116">
        <v>0.23989674755886001</v>
      </c>
      <c r="AD4355" s="116">
        <v>377.05106508436398</v>
      </c>
      <c r="AF4355" s="116">
        <v>-1</v>
      </c>
      <c r="AG4355" s="116">
        <v>-1</v>
      </c>
      <c r="AH4355" s="116">
        <v>-1</v>
      </c>
      <c r="AI4355" s="116">
        <v>-1</v>
      </c>
      <c r="AJ4355" s="116">
        <v>0</v>
      </c>
      <c r="AM4355" s="116" t="s">
        <v>319</v>
      </c>
      <c r="AN4355" s="116">
        <v>-1</v>
      </c>
      <c r="AQ4355" s="116">
        <v>783</v>
      </c>
      <c r="AR4355" s="116" t="s">
        <v>352</v>
      </c>
      <c r="AS4355" s="116" t="s">
        <v>256</v>
      </c>
      <c r="AT4355" s="116" t="s">
        <v>268</v>
      </c>
      <c r="AV4355" s="116">
        <v>79.356570623009901</v>
      </c>
      <c r="AW4355" s="116">
        <v>0.30579972840000003</v>
      </c>
    </row>
    <row r="4356" spans="1:49" x14ac:dyDescent="0.25">
      <c r="A4356" s="127">
        <v>190000</v>
      </c>
      <c r="B4356" s="127">
        <v>780000</v>
      </c>
      <c r="C4356" s="127">
        <v>780000</v>
      </c>
      <c r="D4356" s="116" t="s">
        <v>314</v>
      </c>
      <c r="E4356" s="116" t="s">
        <v>315</v>
      </c>
      <c r="F4356" s="116" t="s">
        <v>316</v>
      </c>
      <c r="G4356" s="116" t="s">
        <v>317</v>
      </c>
      <c r="H4356" s="116">
        <v>0.36</v>
      </c>
      <c r="I4356" s="116">
        <v>0.57999999999999996</v>
      </c>
      <c r="J4356" s="116" t="s">
        <v>268</v>
      </c>
      <c r="K4356" s="116">
        <v>9.5042790244300006E-3</v>
      </c>
      <c r="L4356" s="116">
        <v>3948.1425713866001</v>
      </c>
      <c r="M4356" s="116">
        <v>12.4054689750681</v>
      </c>
      <c r="N4356" s="116">
        <v>2.5119848463030299</v>
      </c>
      <c r="O4356" s="116">
        <v>0.11790503856803999</v>
      </c>
      <c r="P4356" s="116">
        <v>2.387460488442E-2</v>
      </c>
      <c r="Q4356" s="116">
        <v>37.5242486267164</v>
      </c>
      <c r="R4356" s="116">
        <v>1310</v>
      </c>
      <c r="S4356" s="116" t="s">
        <v>318</v>
      </c>
      <c r="T4356" s="116">
        <v>1310</v>
      </c>
      <c r="U4356" s="116" t="s">
        <v>268</v>
      </c>
      <c r="V4356" s="116" t="s">
        <v>268</v>
      </c>
      <c r="Z4356" s="116">
        <v>0</v>
      </c>
      <c r="AA4356" s="116">
        <v>1</v>
      </c>
      <c r="AB4356" s="116">
        <v>0.11790503856803999</v>
      </c>
      <c r="AC4356" s="116">
        <v>2.387460488442E-2</v>
      </c>
      <c r="AD4356" s="116">
        <v>37.524248626718403</v>
      </c>
      <c r="AF4356" s="116">
        <v>-1</v>
      </c>
      <c r="AG4356" s="116">
        <v>-1</v>
      </c>
      <c r="AH4356" s="116">
        <v>-1</v>
      </c>
      <c r="AI4356" s="116">
        <v>-1</v>
      </c>
      <c r="AJ4356" s="116">
        <v>0</v>
      </c>
      <c r="AM4356" s="116" t="s">
        <v>319</v>
      </c>
      <c r="AN4356" s="116">
        <v>-1</v>
      </c>
      <c r="AQ4356" s="116">
        <v>783</v>
      </c>
      <c r="AR4356" s="116" t="s">
        <v>352</v>
      </c>
      <c r="AS4356" s="116" t="s">
        <v>256</v>
      </c>
      <c r="AT4356" s="116" t="s">
        <v>268</v>
      </c>
      <c r="AV4356" s="116">
        <v>56.628559049866098</v>
      </c>
      <c r="AW4356" s="116">
        <v>3.04332917E-2</v>
      </c>
    </row>
    <row r="4357" spans="1:49" x14ac:dyDescent="0.25">
      <c r="A4357" s="127">
        <v>190000</v>
      </c>
      <c r="B4357" s="127">
        <v>780000</v>
      </c>
      <c r="C4357" s="127">
        <v>780000</v>
      </c>
      <c r="D4357" s="116" t="s">
        <v>314</v>
      </c>
      <c r="E4357" s="116" t="s">
        <v>315</v>
      </c>
      <c r="F4357" s="116" t="s">
        <v>316</v>
      </c>
      <c r="G4357" s="116" t="s">
        <v>317</v>
      </c>
      <c r="H4357" s="116">
        <v>0.36</v>
      </c>
      <c r="I4357" s="116">
        <v>0.57999999999999996</v>
      </c>
      <c r="J4357" s="116" t="s">
        <v>268</v>
      </c>
      <c r="K4357" s="116">
        <v>9.7806918993460001E-2</v>
      </c>
      <c r="L4357" s="116">
        <v>3948.1425713866001</v>
      </c>
      <c r="M4357" s="116">
        <v>12.4054689750681</v>
      </c>
      <c r="N4357" s="116">
        <v>2.5119848463030299</v>
      </c>
      <c r="O4357" s="116">
        <v>1.2133406991204001</v>
      </c>
      <c r="P4357" s="116">
        <v>0.24568949837515999</v>
      </c>
      <c r="Q4357" s="116">
        <v>386.15566065425202</v>
      </c>
      <c r="R4357" s="116">
        <v>1310</v>
      </c>
      <c r="S4357" s="116" t="s">
        <v>318</v>
      </c>
      <c r="T4357" s="116">
        <v>1310</v>
      </c>
      <c r="U4357" s="116" t="s">
        <v>268</v>
      </c>
      <c r="V4357" s="116" t="s">
        <v>268</v>
      </c>
      <c r="Z4357" s="116">
        <v>0</v>
      </c>
      <c r="AA4357" s="116">
        <v>1</v>
      </c>
      <c r="AB4357" s="116">
        <v>1.2133406991204001</v>
      </c>
      <c r="AC4357" s="116">
        <v>0.24568949837515999</v>
      </c>
      <c r="AD4357" s="116">
        <v>386.15566065425202</v>
      </c>
      <c r="AF4357" s="116">
        <v>-1</v>
      </c>
      <c r="AG4357" s="116">
        <v>-1</v>
      </c>
      <c r="AH4357" s="116">
        <v>-1</v>
      </c>
      <c r="AI4357" s="116">
        <v>-1</v>
      </c>
      <c r="AJ4357" s="116">
        <v>0</v>
      </c>
      <c r="AM4357" s="116" t="s">
        <v>319</v>
      </c>
      <c r="AN4357" s="116">
        <v>-1</v>
      </c>
      <c r="AQ4357" s="116">
        <v>783</v>
      </c>
      <c r="AR4357" s="116" t="s">
        <v>352</v>
      </c>
      <c r="AS4357" s="116" t="s">
        <v>256</v>
      </c>
      <c r="AT4357" s="116" t="s">
        <v>268</v>
      </c>
      <c r="AV4357" s="116">
        <v>80.414186926601005</v>
      </c>
      <c r="AW4357" s="116">
        <v>0.31318382859999999</v>
      </c>
    </row>
    <row r="4358" spans="1:49" x14ac:dyDescent="0.25">
      <c r="A4358" s="127">
        <v>190000</v>
      </c>
      <c r="B4358" s="127">
        <v>780000</v>
      </c>
      <c r="C4358" s="127">
        <v>780000</v>
      </c>
      <c r="D4358" s="116" t="s">
        <v>314</v>
      </c>
      <c r="E4358" s="116" t="s">
        <v>315</v>
      </c>
      <c r="F4358" s="116" t="s">
        <v>316</v>
      </c>
      <c r="G4358" s="116" t="s">
        <v>317</v>
      </c>
      <c r="H4358" s="116">
        <v>0.36</v>
      </c>
      <c r="I4358" s="116">
        <v>0.57999999999999996</v>
      </c>
      <c r="J4358" s="116" t="s">
        <v>268</v>
      </c>
      <c r="K4358" s="116">
        <v>9.4807154935500002E-3</v>
      </c>
      <c r="L4358" s="116">
        <v>3948.1425713866001</v>
      </c>
      <c r="M4358" s="116">
        <v>12.4054689750681</v>
      </c>
      <c r="N4358" s="116">
        <v>2.5119848463030299</v>
      </c>
      <c r="O4358" s="116">
        <v>0.11761272191671</v>
      </c>
      <c r="P4358" s="116">
        <v>2.3815413651909999E-2</v>
      </c>
      <c r="Q4358" s="116">
        <v>37.431216447301097</v>
      </c>
      <c r="R4358" s="116">
        <v>1310</v>
      </c>
      <c r="S4358" s="116" t="s">
        <v>318</v>
      </c>
      <c r="T4358" s="116">
        <v>1310</v>
      </c>
      <c r="U4358" s="116" t="s">
        <v>268</v>
      </c>
      <c r="V4358" s="116" t="s">
        <v>268</v>
      </c>
      <c r="Z4358" s="116">
        <v>0</v>
      </c>
      <c r="AA4358" s="116">
        <v>1</v>
      </c>
      <c r="AB4358" s="116">
        <v>0.11761272191671</v>
      </c>
      <c r="AC4358" s="116">
        <v>2.3815413651909999E-2</v>
      </c>
      <c r="AD4358" s="116">
        <v>37.431216447302504</v>
      </c>
      <c r="AF4358" s="116">
        <v>-1</v>
      </c>
      <c r="AG4358" s="116">
        <v>-1</v>
      </c>
      <c r="AH4358" s="116">
        <v>-1</v>
      </c>
      <c r="AI4358" s="116">
        <v>-1</v>
      </c>
      <c r="AJ4358" s="116">
        <v>0</v>
      </c>
      <c r="AM4358" s="116" t="s">
        <v>319</v>
      </c>
      <c r="AN4358" s="116">
        <v>-1</v>
      </c>
      <c r="AQ4358" s="116">
        <v>783</v>
      </c>
      <c r="AR4358" s="116" t="s">
        <v>352</v>
      </c>
      <c r="AS4358" s="116" t="s">
        <v>256</v>
      </c>
      <c r="AT4358" s="116" t="s">
        <v>268</v>
      </c>
      <c r="AV4358" s="116">
        <v>58.184486277208599</v>
      </c>
      <c r="AW4358" s="116">
        <v>3.0357839800000001E-2</v>
      </c>
    </row>
    <row r="4359" spans="1:49" x14ac:dyDescent="0.25">
      <c r="A4359" s="127">
        <v>190000</v>
      </c>
      <c r="B4359" s="127">
        <v>780000</v>
      </c>
      <c r="C4359" s="127">
        <v>780000</v>
      </c>
      <c r="D4359" s="116" t="s">
        <v>314</v>
      </c>
      <c r="E4359" s="116" t="s">
        <v>315</v>
      </c>
      <c r="F4359" s="116" t="s">
        <v>316</v>
      </c>
      <c r="G4359" s="116" t="s">
        <v>317</v>
      </c>
      <c r="H4359" s="116">
        <v>0.36</v>
      </c>
      <c r="I4359" s="116">
        <v>0.57999999999999996</v>
      </c>
      <c r="J4359" s="116" t="s">
        <v>268</v>
      </c>
      <c r="K4359" s="116">
        <v>0.10061748231773</v>
      </c>
      <c r="L4359" s="116">
        <v>2846.9909313632102</v>
      </c>
      <c r="M4359" s="116">
        <v>7.0778347998838198</v>
      </c>
      <c r="N4359" s="116">
        <v>0.86873367766470999</v>
      </c>
      <c r="O4359" s="116">
        <v>0.71215391782518001</v>
      </c>
      <c r="P4359" s="116">
        <v>8.7409795451249994E-2</v>
      </c>
      <c r="Q4359" s="116">
        <v>286.45705969519798</v>
      </c>
      <c r="R4359" s="116">
        <v>1210</v>
      </c>
      <c r="S4359" s="116" t="s">
        <v>318</v>
      </c>
      <c r="T4359" s="116">
        <v>1210</v>
      </c>
      <c r="U4359" s="116" t="s">
        <v>268</v>
      </c>
      <c r="V4359" s="116" t="s">
        <v>268</v>
      </c>
      <c r="Z4359" s="116">
        <v>0</v>
      </c>
      <c r="AA4359" s="116">
        <v>1</v>
      </c>
      <c r="AB4359" s="116">
        <v>0.71215391782518001</v>
      </c>
      <c r="AC4359" s="116">
        <v>8.7409795451249994E-2</v>
      </c>
      <c r="AD4359" s="116">
        <v>286.45705969519798</v>
      </c>
      <c r="AF4359" s="116">
        <v>-1</v>
      </c>
      <c r="AG4359" s="116">
        <v>-1</v>
      </c>
      <c r="AH4359" s="116">
        <v>-1</v>
      </c>
      <c r="AI4359" s="116">
        <v>-1</v>
      </c>
      <c r="AJ4359" s="116">
        <v>0</v>
      </c>
      <c r="AM4359" s="116" t="s">
        <v>319</v>
      </c>
      <c r="AN4359" s="116">
        <v>-1</v>
      </c>
      <c r="AQ4359" s="116">
        <v>783</v>
      </c>
      <c r="AR4359" s="116" t="s">
        <v>352</v>
      </c>
      <c r="AS4359" s="116" t="s">
        <v>256</v>
      </c>
      <c r="AT4359" s="116" t="s">
        <v>268</v>
      </c>
      <c r="AV4359" s="116">
        <v>135.529866135118</v>
      </c>
      <c r="AW4359" s="116">
        <v>0.23232527140000001</v>
      </c>
    </row>
    <row r="4360" spans="1:49" x14ac:dyDescent="0.25">
      <c r="A4360" s="127">
        <v>190000</v>
      </c>
      <c r="B4360" s="127">
        <v>780000</v>
      </c>
      <c r="C4360" s="127">
        <v>780000</v>
      </c>
      <c r="D4360" s="116" t="s">
        <v>314</v>
      </c>
      <c r="E4360" s="116" t="s">
        <v>315</v>
      </c>
      <c r="F4360" s="116" t="s">
        <v>316</v>
      </c>
      <c r="G4360" s="116" t="s">
        <v>317</v>
      </c>
      <c r="H4360" s="116">
        <v>0.36</v>
      </c>
      <c r="I4360" s="116">
        <v>0.57999999999999996</v>
      </c>
      <c r="J4360" s="116" t="s">
        <v>330</v>
      </c>
      <c r="K4360" s="116">
        <v>0.39615015106835</v>
      </c>
      <c r="L4360" s="116">
        <v>2846.9909313632102</v>
      </c>
      <c r="M4360" s="116">
        <v>7.0778347998838198</v>
      </c>
      <c r="N4360" s="116">
        <v>0.86873367766470999</v>
      </c>
      <c r="O4360" s="116">
        <v>2.80388532521085</v>
      </c>
      <c r="P4360" s="116">
        <v>0.34414897764503999</v>
      </c>
      <c r="Q4360" s="116">
        <v>1127.83588754978</v>
      </c>
      <c r="R4360" s="116">
        <v>4110</v>
      </c>
      <c r="S4360" s="116" t="s">
        <v>331</v>
      </c>
      <c r="T4360" s="116">
        <v>4110</v>
      </c>
      <c r="U4360" s="116" t="s">
        <v>268</v>
      </c>
      <c r="V4360" s="116" t="s">
        <v>268</v>
      </c>
      <c r="Y4360" s="116" t="s">
        <v>330</v>
      </c>
      <c r="Z4360" s="116">
        <v>0</v>
      </c>
      <c r="AA4360" s="116">
        <v>1</v>
      </c>
      <c r="AB4360" s="116">
        <v>2.80388532521085</v>
      </c>
      <c r="AC4360" s="116">
        <v>0.34414897764503999</v>
      </c>
      <c r="AD4360" s="116">
        <v>1127.83588754978</v>
      </c>
      <c r="AF4360" s="116">
        <v>-1</v>
      </c>
      <c r="AG4360" s="116">
        <v>-1</v>
      </c>
      <c r="AH4360" s="116">
        <v>-1</v>
      </c>
      <c r="AI4360" s="116">
        <v>-1</v>
      </c>
      <c r="AJ4360" s="116">
        <v>0</v>
      </c>
      <c r="AM4360" s="116" t="s">
        <v>319</v>
      </c>
      <c r="AN4360" s="116">
        <v>-1</v>
      </c>
      <c r="AQ4360" s="116">
        <v>783</v>
      </c>
      <c r="AR4360" s="116" t="s">
        <v>352</v>
      </c>
      <c r="AS4360" s="116" t="s">
        <v>256</v>
      </c>
      <c r="AT4360" s="116" t="s">
        <v>268</v>
      </c>
      <c r="AV4360" s="116">
        <v>164.18063350437299</v>
      </c>
      <c r="AW4360" s="116">
        <v>0.91470874899999999</v>
      </c>
    </row>
    <row r="4361" spans="1:49" x14ac:dyDescent="0.25">
      <c r="A4361" s="127">
        <v>190000</v>
      </c>
      <c r="B4361" s="127">
        <v>780000</v>
      </c>
      <c r="C4361" s="127">
        <v>780000</v>
      </c>
      <c r="D4361" s="116" t="s">
        <v>314</v>
      </c>
      <c r="E4361" s="116" t="s">
        <v>315</v>
      </c>
      <c r="F4361" s="116" t="s">
        <v>316</v>
      </c>
      <c r="G4361" s="116" t="s">
        <v>317</v>
      </c>
      <c r="H4361" s="116">
        <v>0.36</v>
      </c>
      <c r="I4361" s="116">
        <v>0.57999999999999996</v>
      </c>
      <c r="J4361" s="116" t="s">
        <v>268</v>
      </c>
      <c r="K4361" s="116">
        <v>5.5290982058020001E-2</v>
      </c>
      <c r="L4361" s="116">
        <v>2846.9909313632102</v>
      </c>
      <c r="M4361" s="116">
        <v>7.0778347998838198</v>
      </c>
      <c r="N4361" s="116">
        <v>0.86873367766470999</v>
      </c>
      <c r="O4361" s="116">
        <v>0.39134043692999998</v>
      </c>
      <c r="P4361" s="116">
        <v>4.8033138184950003E-2</v>
      </c>
      <c r="Q4361" s="116">
        <v>157.412924505349</v>
      </c>
      <c r="R4361" s="116">
        <v>1310</v>
      </c>
      <c r="S4361" s="116" t="s">
        <v>318</v>
      </c>
      <c r="T4361" s="116">
        <v>1310</v>
      </c>
      <c r="U4361" s="116" t="s">
        <v>268</v>
      </c>
      <c r="V4361" s="116" t="s">
        <v>268</v>
      </c>
      <c r="Z4361" s="116">
        <v>0</v>
      </c>
      <c r="AA4361" s="116">
        <v>1</v>
      </c>
      <c r="AB4361" s="116">
        <v>0.39134043692999998</v>
      </c>
      <c r="AC4361" s="116">
        <v>4.8033138184950003E-2</v>
      </c>
      <c r="AD4361" s="116">
        <v>157.412924505349</v>
      </c>
      <c r="AF4361" s="116">
        <v>-1</v>
      </c>
      <c r="AG4361" s="116">
        <v>-1</v>
      </c>
      <c r="AH4361" s="116">
        <v>-1</v>
      </c>
      <c r="AI4361" s="116">
        <v>-1</v>
      </c>
      <c r="AJ4361" s="116">
        <v>0</v>
      </c>
      <c r="AM4361" s="116" t="s">
        <v>319</v>
      </c>
      <c r="AN4361" s="116">
        <v>-1</v>
      </c>
      <c r="AQ4361" s="116">
        <v>783</v>
      </c>
      <c r="AR4361" s="116" t="s">
        <v>352</v>
      </c>
      <c r="AS4361" s="116" t="s">
        <v>256</v>
      </c>
      <c r="AT4361" s="116" t="s">
        <v>268</v>
      </c>
      <c r="AV4361" s="116">
        <v>61.066940458613203</v>
      </c>
      <c r="AW4361" s="116">
        <v>0.12766660539999999</v>
      </c>
    </row>
    <row r="4362" spans="1:49" x14ac:dyDescent="0.25">
      <c r="A4362" s="127">
        <v>190000</v>
      </c>
      <c r="B4362" s="127">
        <v>780000</v>
      </c>
      <c r="C4362" s="127">
        <v>780000</v>
      </c>
      <c r="D4362" s="116" t="s">
        <v>314</v>
      </c>
      <c r="E4362" s="116" t="s">
        <v>315</v>
      </c>
      <c r="F4362" s="116" t="s">
        <v>316</v>
      </c>
      <c r="G4362" s="116" t="s">
        <v>317</v>
      </c>
      <c r="H4362" s="116">
        <v>0.36</v>
      </c>
      <c r="I4362" s="116">
        <v>0.57999999999999996</v>
      </c>
      <c r="J4362" s="116" t="s">
        <v>268</v>
      </c>
      <c r="K4362" s="116">
        <v>6.5704838200780005E-2</v>
      </c>
      <c r="L4362" s="116">
        <v>2846.9909313632102</v>
      </c>
      <c r="M4362" s="116">
        <v>7.0778347998838198</v>
      </c>
      <c r="N4362" s="116">
        <v>0.86873367766470999</v>
      </c>
      <c r="O4362" s="116">
        <v>0.46504799033825001</v>
      </c>
      <c r="P4362" s="116">
        <v>5.7080005730530001E-2</v>
      </c>
      <c r="Q4362" s="116">
        <v>187.06107850432201</v>
      </c>
      <c r="R4362" s="116">
        <v>1310</v>
      </c>
      <c r="S4362" s="116" t="s">
        <v>318</v>
      </c>
      <c r="T4362" s="116">
        <v>1310</v>
      </c>
      <c r="U4362" s="116" t="s">
        <v>268</v>
      </c>
      <c r="V4362" s="116" t="s">
        <v>268</v>
      </c>
      <c r="Z4362" s="116">
        <v>0</v>
      </c>
      <c r="AA4362" s="116">
        <v>1</v>
      </c>
      <c r="AB4362" s="116">
        <v>0.46504799033825001</v>
      </c>
      <c r="AC4362" s="116">
        <v>5.7080005730530001E-2</v>
      </c>
      <c r="AD4362" s="116">
        <v>187.06107850432099</v>
      </c>
      <c r="AF4362" s="116">
        <v>-1</v>
      </c>
      <c r="AG4362" s="116">
        <v>-1</v>
      </c>
      <c r="AH4362" s="116">
        <v>-1</v>
      </c>
      <c r="AI4362" s="116">
        <v>-1</v>
      </c>
      <c r="AJ4362" s="116">
        <v>0</v>
      </c>
      <c r="AM4362" s="116" t="s">
        <v>319</v>
      </c>
      <c r="AN4362" s="116">
        <v>-1</v>
      </c>
      <c r="AQ4362" s="116">
        <v>783</v>
      </c>
      <c r="AR4362" s="116" t="s">
        <v>352</v>
      </c>
      <c r="AS4362" s="116" t="s">
        <v>256</v>
      </c>
      <c r="AT4362" s="116" t="s">
        <v>268</v>
      </c>
      <c r="AV4362" s="116">
        <v>68.619502455760895</v>
      </c>
      <c r="AW4362" s="116">
        <v>0.15171214799999999</v>
      </c>
    </row>
    <row r="4363" spans="1:49" x14ac:dyDescent="0.25">
      <c r="A4363" s="127">
        <v>190000</v>
      </c>
      <c r="B4363" s="127">
        <v>780000</v>
      </c>
      <c r="C4363" s="127">
        <v>780000</v>
      </c>
      <c r="D4363" s="116" t="s">
        <v>314</v>
      </c>
      <c r="E4363" s="116" t="s">
        <v>315</v>
      </c>
      <c r="F4363" s="116" t="s">
        <v>316</v>
      </c>
      <c r="G4363" s="116" t="s">
        <v>317</v>
      </c>
      <c r="H4363" s="116">
        <v>0.36</v>
      </c>
      <c r="I4363" s="116">
        <v>0.57999999999999996</v>
      </c>
      <c r="J4363" s="116" t="s">
        <v>330</v>
      </c>
      <c r="K4363" s="116">
        <v>0.617763453829</v>
      </c>
      <c r="L4363" s="116">
        <v>2207.3497220885802</v>
      </c>
      <c r="M4363" s="116">
        <v>5.0556525531082102</v>
      </c>
      <c r="N4363" s="116">
        <v>0.32070404599824998</v>
      </c>
      <c r="O4363" s="116">
        <v>3.1231973825675698</v>
      </c>
      <c r="P4363" s="116">
        <v>0.19811923911280999</v>
      </c>
      <c r="Q4363" s="116">
        <v>1363.6199881259399</v>
      </c>
      <c r="R4363" s="116">
        <v>4110</v>
      </c>
      <c r="S4363" s="116" t="s">
        <v>331</v>
      </c>
      <c r="T4363" s="116">
        <v>4110</v>
      </c>
      <c r="U4363" s="116" t="s">
        <v>268</v>
      </c>
      <c r="V4363" s="116" t="s">
        <v>268</v>
      </c>
      <c r="Y4363" s="116" t="s">
        <v>330</v>
      </c>
      <c r="Z4363" s="116">
        <v>0</v>
      </c>
      <c r="AA4363" s="116">
        <v>1</v>
      </c>
      <c r="AB4363" s="116">
        <v>3.1231973825675698</v>
      </c>
      <c r="AC4363" s="116">
        <v>0.19811923911280999</v>
      </c>
      <c r="AD4363" s="116">
        <v>1363.6199881259399</v>
      </c>
      <c r="AF4363" s="116">
        <v>-1</v>
      </c>
      <c r="AG4363" s="116">
        <v>-1</v>
      </c>
      <c r="AH4363" s="116">
        <v>-1</v>
      </c>
      <c r="AI4363" s="116">
        <v>-1</v>
      </c>
      <c r="AJ4363" s="116">
        <v>0</v>
      </c>
      <c r="AM4363" s="116" t="s">
        <v>319</v>
      </c>
      <c r="AN4363" s="116">
        <v>-1</v>
      </c>
      <c r="AQ4363" s="116">
        <v>783</v>
      </c>
      <c r="AR4363" s="116" t="s">
        <v>352</v>
      </c>
      <c r="AS4363" s="116" t="s">
        <v>256</v>
      </c>
      <c r="AT4363" s="116" t="s">
        <v>268</v>
      </c>
      <c r="AV4363" s="116">
        <v>200.000000026077</v>
      </c>
      <c r="AW4363" s="116">
        <v>1.10593673</v>
      </c>
    </row>
    <row r="4364" spans="1:49" x14ac:dyDescent="0.25">
      <c r="A4364" s="127">
        <v>190000</v>
      </c>
      <c r="B4364" s="127">
        <v>780000</v>
      </c>
      <c r="C4364" s="127">
        <v>780000</v>
      </c>
      <c r="D4364" s="116" t="s">
        <v>314</v>
      </c>
      <c r="E4364" s="116" t="s">
        <v>315</v>
      </c>
      <c r="F4364" s="116" t="s">
        <v>316</v>
      </c>
      <c r="G4364" s="116" t="s">
        <v>317</v>
      </c>
      <c r="H4364" s="116">
        <v>0.36</v>
      </c>
      <c r="I4364" s="116">
        <v>0.57999999999999996</v>
      </c>
      <c r="J4364" s="116" t="s">
        <v>268</v>
      </c>
      <c r="K4364" s="116">
        <v>0.23268425382784</v>
      </c>
      <c r="L4364" s="116">
        <v>3938.9767806522</v>
      </c>
      <c r="M4364" s="116">
        <v>12.379505551468</v>
      </c>
      <c r="N4364" s="116">
        <v>2.5070296097048401</v>
      </c>
      <c r="O4364" s="116">
        <v>2.88051601200101</v>
      </c>
      <c r="P4364" s="116">
        <v>0.58334631405848003</v>
      </c>
      <c r="Q4364" s="116">
        <v>916.53787305126605</v>
      </c>
      <c r="R4364" s="116">
        <v>1330</v>
      </c>
      <c r="S4364" s="116" t="s">
        <v>346</v>
      </c>
      <c r="T4364" s="116">
        <v>1330</v>
      </c>
      <c r="U4364" s="116" t="s">
        <v>268</v>
      </c>
      <c r="V4364" s="116" t="s">
        <v>268</v>
      </c>
      <c r="Z4364" s="116">
        <v>0</v>
      </c>
      <c r="AA4364" s="116">
        <v>1</v>
      </c>
      <c r="AB4364" s="116">
        <v>2.88051601200101</v>
      </c>
      <c r="AC4364" s="116">
        <v>0.58334631405848003</v>
      </c>
      <c r="AD4364" s="116">
        <v>916.53787305126605</v>
      </c>
      <c r="AF4364" s="116">
        <v>-1</v>
      </c>
      <c r="AG4364" s="116">
        <v>-1</v>
      </c>
      <c r="AH4364" s="116">
        <v>-1</v>
      </c>
      <c r="AI4364" s="116">
        <v>-1</v>
      </c>
      <c r="AJ4364" s="116">
        <v>0</v>
      </c>
      <c r="AM4364" s="116" t="s">
        <v>319</v>
      </c>
      <c r="AN4364" s="116">
        <v>-1</v>
      </c>
      <c r="AQ4364" s="116">
        <v>783</v>
      </c>
      <c r="AR4364" s="116" t="s">
        <v>352</v>
      </c>
      <c r="AS4364" s="116" t="s">
        <v>256</v>
      </c>
      <c r="AT4364" s="116" t="s">
        <v>268</v>
      </c>
      <c r="AV4364" s="116">
        <v>125.379061386681</v>
      </c>
      <c r="AW4364" s="116">
        <v>0.74333971860000003</v>
      </c>
    </row>
    <row r="4365" spans="1:49" x14ac:dyDescent="0.25">
      <c r="A4365" s="127">
        <v>190000</v>
      </c>
      <c r="B4365" s="127">
        <v>780000</v>
      </c>
      <c r="C4365" s="127">
        <v>780000</v>
      </c>
      <c r="D4365" s="116" t="s">
        <v>314</v>
      </c>
      <c r="E4365" s="116" t="s">
        <v>315</v>
      </c>
      <c r="F4365" s="116" t="s">
        <v>316</v>
      </c>
      <c r="G4365" s="116" t="s">
        <v>317</v>
      </c>
      <c r="H4365" s="116">
        <v>0.36</v>
      </c>
      <c r="I4365" s="116">
        <v>0.57999999999999996</v>
      </c>
      <c r="J4365" s="116" t="s">
        <v>268</v>
      </c>
      <c r="K4365" s="116">
        <v>0.16845369491706</v>
      </c>
      <c r="L4365" s="116">
        <v>3938.9767806522</v>
      </c>
      <c r="M4365" s="116">
        <v>12.379505551468</v>
      </c>
      <c r="N4365" s="116">
        <v>2.5070296097048401</v>
      </c>
      <c r="O4365" s="116">
        <v>2.0853734513911202</v>
      </c>
      <c r="P4365" s="116">
        <v>0.42231840102127</v>
      </c>
      <c r="Q4365" s="116">
        <v>663.53519289339397</v>
      </c>
      <c r="R4365" s="116">
        <v>1310</v>
      </c>
      <c r="S4365" s="116" t="s">
        <v>318</v>
      </c>
      <c r="T4365" s="116">
        <v>1310</v>
      </c>
      <c r="U4365" s="116" t="s">
        <v>268</v>
      </c>
      <c r="V4365" s="116" t="s">
        <v>268</v>
      </c>
      <c r="Z4365" s="116">
        <v>0</v>
      </c>
      <c r="AA4365" s="116">
        <v>1</v>
      </c>
      <c r="AB4365" s="116">
        <v>2.0853734513911202</v>
      </c>
      <c r="AC4365" s="116">
        <v>0.42231840102127</v>
      </c>
      <c r="AD4365" s="116">
        <v>663.53519289339397</v>
      </c>
      <c r="AF4365" s="116">
        <v>-1</v>
      </c>
      <c r="AG4365" s="116">
        <v>-1</v>
      </c>
      <c r="AH4365" s="116">
        <v>-1</v>
      </c>
      <c r="AI4365" s="116">
        <v>-1</v>
      </c>
      <c r="AJ4365" s="116">
        <v>0</v>
      </c>
      <c r="AM4365" s="116" t="s">
        <v>319</v>
      </c>
      <c r="AN4365" s="116">
        <v>-1</v>
      </c>
      <c r="AQ4365" s="116">
        <v>783</v>
      </c>
      <c r="AR4365" s="116" t="s">
        <v>352</v>
      </c>
      <c r="AS4365" s="116" t="s">
        <v>256</v>
      </c>
      <c r="AT4365" s="116" t="s">
        <v>268</v>
      </c>
      <c r="AV4365" s="116">
        <v>104.53973157644501</v>
      </c>
      <c r="AW4365" s="116">
        <v>0.53814695290000003</v>
      </c>
    </row>
    <row r="4366" spans="1:49" x14ac:dyDescent="0.25">
      <c r="A4366" s="127">
        <v>190000</v>
      </c>
      <c r="B4366" s="127">
        <v>780000</v>
      </c>
      <c r="C4366" s="127">
        <v>780000</v>
      </c>
      <c r="D4366" s="116" t="s">
        <v>314</v>
      </c>
      <c r="E4366" s="116" t="s">
        <v>315</v>
      </c>
      <c r="F4366" s="116" t="s">
        <v>316</v>
      </c>
      <c r="G4366" s="116" t="s">
        <v>317</v>
      </c>
      <c r="H4366" s="116">
        <v>0.36</v>
      </c>
      <c r="I4366" s="116">
        <v>0.57999999999999996</v>
      </c>
      <c r="J4366" s="116" t="s">
        <v>268</v>
      </c>
      <c r="K4366" s="116">
        <v>2.763943766815E-2</v>
      </c>
      <c r="L4366" s="116">
        <v>3938.9767806522</v>
      </c>
      <c r="M4366" s="116">
        <v>12.379505551468</v>
      </c>
      <c r="N4366" s="116">
        <v>2.5070296097048401</v>
      </c>
      <c r="O4366" s="116">
        <v>0.34216257205238998</v>
      </c>
      <c r="P4366" s="116">
        <v>6.9292888629649996E-2</v>
      </c>
      <c r="Q4366" s="116">
        <v>108.87110320515001</v>
      </c>
      <c r="R4366" s="116">
        <v>1330</v>
      </c>
      <c r="S4366" s="116" t="s">
        <v>346</v>
      </c>
      <c r="T4366" s="116">
        <v>1330</v>
      </c>
      <c r="U4366" s="116" t="s">
        <v>268</v>
      </c>
      <c r="V4366" s="116" t="s">
        <v>268</v>
      </c>
      <c r="Z4366" s="116">
        <v>0</v>
      </c>
      <c r="AA4366" s="116">
        <v>1</v>
      </c>
      <c r="AB4366" s="116">
        <v>0.34216257205238998</v>
      </c>
      <c r="AC4366" s="116">
        <v>6.9292888629649996E-2</v>
      </c>
      <c r="AD4366" s="116">
        <v>108.871103205152</v>
      </c>
      <c r="AF4366" s="116">
        <v>-1</v>
      </c>
      <c r="AG4366" s="116">
        <v>-1</v>
      </c>
      <c r="AH4366" s="116">
        <v>-1</v>
      </c>
      <c r="AI4366" s="116">
        <v>-1</v>
      </c>
      <c r="AJ4366" s="116">
        <v>0</v>
      </c>
      <c r="AM4366" s="116" t="s">
        <v>319</v>
      </c>
      <c r="AN4366" s="116">
        <v>-1</v>
      </c>
      <c r="AQ4366" s="116">
        <v>783</v>
      </c>
      <c r="AR4366" s="116" t="s">
        <v>352</v>
      </c>
      <c r="AS4366" s="116" t="s">
        <v>256</v>
      </c>
      <c r="AT4366" s="116" t="s">
        <v>268</v>
      </c>
      <c r="AV4366" s="116">
        <v>42.4478496487163</v>
      </c>
      <c r="AW4366" s="116">
        <v>8.8297731700000007E-2</v>
      </c>
    </row>
    <row r="4367" spans="1:49" x14ac:dyDescent="0.25">
      <c r="A4367" s="127">
        <v>190000</v>
      </c>
      <c r="B4367" s="127">
        <v>780000</v>
      </c>
      <c r="C4367" s="127">
        <v>780000</v>
      </c>
      <c r="D4367" s="116" t="s">
        <v>314</v>
      </c>
      <c r="E4367" s="116" t="s">
        <v>315</v>
      </c>
      <c r="F4367" s="116" t="s">
        <v>316</v>
      </c>
      <c r="G4367" s="116" t="s">
        <v>317</v>
      </c>
      <c r="H4367" s="116">
        <v>0.36</v>
      </c>
      <c r="I4367" s="116">
        <v>0.57999999999999996</v>
      </c>
      <c r="J4367" s="116" t="s">
        <v>268</v>
      </c>
      <c r="K4367" s="116">
        <v>8.0520289376219994E-2</v>
      </c>
      <c r="L4367" s="116">
        <v>3938.9767806522</v>
      </c>
      <c r="M4367" s="116">
        <v>12.379505551468</v>
      </c>
      <c r="N4367" s="116">
        <v>2.5070296097048401</v>
      </c>
      <c r="O4367" s="116">
        <v>0.99680136933878005</v>
      </c>
      <c r="P4367" s="116">
        <v>0.20186674964819001</v>
      </c>
      <c r="Q4367" s="116">
        <v>317.16755022434302</v>
      </c>
      <c r="R4367" s="116">
        <v>1330</v>
      </c>
      <c r="S4367" s="116" t="s">
        <v>346</v>
      </c>
      <c r="T4367" s="116">
        <v>1330</v>
      </c>
      <c r="U4367" s="116" t="s">
        <v>268</v>
      </c>
      <c r="V4367" s="116" t="s">
        <v>268</v>
      </c>
      <c r="Z4367" s="116">
        <v>0</v>
      </c>
      <c r="AA4367" s="116">
        <v>1</v>
      </c>
      <c r="AB4367" s="116">
        <v>0.99680136933878005</v>
      </c>
      <c r="AC4367" s="116">
        <v>0.20186674964819001</v>
      </c>
      <c r="AD4367" s="116">
        <v>317.16755022434103</v>
      </c>
      <c r="AF4367" s="116">
        <v>-1</v>
      </c>
      <c r="AG4367" s="116">
        <v>-1</v>
      </c>
      <c r="AH4367" s="116">
        <v>-1</v>
      </c>
      <c r="AI4367" s="116">
        <v>-1</v>
      </c>
      <c r="AJ4367" s="116">
        <v>0</v>
      </c>
      <c r="AM4367" s="116" t="s">
        <v>319</v>
      </c>
      <c r="AN4367" s="116">
        <v>-1</v>
      </c>
      <c r="AQ4367" s="116">
        <v>783</v>
      </c>
      <c r="AR4367" s="116" t="s">
        <v>352</v>
      </c>
      <c r="AS4367" s="116" t="s">
        <v>256</v>
      </c>
      <c r="AT4367" s="116" t="s">
        <v>268</v>
      </c>
      <c r="AV4367" s="116">
        <v>78.427139648558693</v>
      </c>
      <c r="AW4367" s="116">
        <v>0.25723240079999998</v>
      </c>
    </row>
    <row r="4368" spans="1:49" x14ac:dyDescent="0.25">
      <c r="A4368" s="127">
        <v>190000</v>
      </c>
      <c r="B4368" s="127">
        <v>780000</v>
      </c>
      <c r="C4368" s="127">
        <v>780000</v>
      </c>
      <c r="D4368" s="116" t="s">
        <v>314</v>
      </c>
      <c r="E4368" s="116" t="s">
        <v>315</v>
      </c>
      <c r="F4368" s="116" t="s">
        <v>316</v>
      </c>
      <c r="G4368" s="116" t="s">
        <v>317</v>
      </c>
      <c r="H4368" s="116">
        <v>0.36</v>
      </c>
      <c r="I4368" s="116">
        <v>0.57999999999999996</v>
      </c>
      <c r="J4368" s="116" t="s">
        <v>268</v>
      </c>
      <c r="K4368" s="116">
        <v>3.9750046928539999E-2</v>
      </c>
      <c r="L4368" s="116">
        <v>3938.9767806522</v>
      </c>
      <c r="M4368" s="116">
        <v>12.379505551468</v>
      </c>
      <c r="N4368" s="116">
        <v>2.5070296097048401</v>
      </c>
      <c r="O4368" s="116">
        <v>0.49208592662307998</v>
      </c>
      <c r="P4368" s="116">
        <v>9.9654544637029996E-2</v>
      </c>
      <c r="Q4368" s="116">
        <v>156.57451188139001</v>
      </c>
      <c r="R4368" s="116">
        <v>1330</v>
      </c>
      <c r="S4368" s="116" t="s">
        <v>346</v>
      </c>
      <c r="T4368" s="116">
        <v>1330</v>
      </c>
      <c r="U4368" s="116" t="s">
        <v>268</v>
      </c>
      <c r="V4368" s="116" t="s">
        <v>268</v>
      </c>
      <c r="Z4368" s="116">
        <v>0</v>
      </c>
      <c r="AA4368" s="116">
        <v>1</v>
      </c>
      <c r="AB4368" s="116">
        <v>0.49208592662307998</v>
      </c>
      <c r="AC4368" s="116">
        <v>9.9654544637029996E-2</v>
      </c>
      <c r="AD4368" s="116">
        <v>156.57451188139001</v>
      </c>
      <c r="AF4368" s="116">
        <v>-1</v>
      </c>
      <c r="AG4368" s="116">
        <v>-1</v>
      </c>
      <c r="AH4368" s="116">
        <v>-1</v>
      </c>
      <c r="AI4368" s="116">
        <v>-1</v>
      </c>
      <c r="AJ4368" s="116">
        <v>0</v>
      </c>
      <c r="AM4368" s="116" t="s">
        <v>319</v>
      </c>
      <c r="AN4368" s="116">
        <v>-1</v>
      </c>
      <c r="AQ4368" s="116">
        <v>783</v>
      </c>
      <c r="AR4368" s="116" t="s">
        <v>352</v>
      </c>
      <c r="AS4368" s="116" t="s">
        <v>256</v>
      </c>
      <c r="AT4368" s="116" t="s">
        <v>268</v>
      </c>
      <c r="AV4368" s="116">
        <v>50.749636801329999</v>
      </c>
      <c r="AW4368" s="116">
        <v>0.12698662760000001</v>
      </c>
    </row>
    <row r="4369" spans="1:49" x14ac:dyDescent="0.25">
      <c r="A4369" s="127">
        <v>190000</v>
      </c>
      <c r="B4369" s="127">
        <v>780000</v>
      </c>
      <c r="C4369" s="127">
        <v>780000</v>
      </c>
      <c r="D4369" s="116" t="s">
        <v>314</v>
      </c>
      <c r="E4369" s="116" t="s">
        <v>315</v>
      </c>
      <c r="F4369" s="116" t="s">
        <v>316</v>
      </c>
      <c r="G4369" s="116" t="s">
        <v>317</v>
      </c>
      <c r="H4369" s="116">
        <v>0.36</v>
      </c>
      <c r="I4369" s="116">
        <v>0.57999999999999996</v>
      </c>
      <c r="J4369" s="116" t="s">
        <v>268</v>
      </c>
      <c r="K4369" s="116">
        <v>6.8715731042120004E-2</v>
      </c>
      <c r="L4369" s="116">
        <v>3938.9767806522</v>
      </c>
      <c r="M4369" s="116">
        <v>12.379505551468</v>
      </c>
      <c r="N4369" s="116">
        <v>2.5070296097048401</v>
      </c>
      <c r="O4369" s="116">
        <v>0.85066677390918999</v>
      </c>
      <c r="P4369" s="116">
        <v>0.17227237237512</v>
      </c>
      <c r="Q4369" s="116">
        <v>270.66966904048002</v>
      </c>
      <c r="R4369" s="116">
        <v>1310</v>
      </c>
      <c r="S4369" s="116" t="s">
        <v>318</v>
      </c>
      <c r="T4369" s="116">
        <v>1310</v>
      </c>
      <c r="U4369" s="116" t="s">
        <v>268</v>
      </c>
      <c r="V4369" s="116" t="s">
        <v>268</v>
      </c>
      <c r="Z4369" s="116">
        <v>0</v>
      </c>
      <c r="AA4369" s="116">
        <v>1</v>
      </c>
      <c r="AB4369" s="116">
        <v>0.85066677390918999</v>
      </c>
      <c r="AC4369" s="116">
        <v>0.17227237237512</v>
      </c>
      <c r="AD4369" s="116">
        <v>270.66966904047803</v>
      </c>
      <c r="AF4369" s="116">
        <v>-1</v>
      </c>
      <c r="AG4369" s="116">
        <v>-1</v>
      </c>
      <c r="AH4369" s="116">
        <v>-1</v>
      </c>
      <c r="AI4369" s="116">
        <v>-1</v>
      </c>
      <c r="AJ4369" s="116">
        <v>0</v>
      </c>
      <c r="AM4369" s="116" t="s">
        <v>319</v>
      </c>
      <c r="AN4369" s="116">
        <v>-1</v>
      </c>
      <c r="AQ4369" s="116">
        <v>783</v>
      </c>
      <c r="AR4369" s="116" t="s">
        <v>352</v>
      </c>
      <c r="AS4369" s="116" t="s">
        <v>256</v>
      </c>
      <c r="AT4369" s="116" t="s">
        <v>268</v>
      </c>
      <c r="AV4369" s="116">
        <v>72.077675529199894</v>
      </c>
      <c r="AW4369" s="116">
        <v>0.21952122390000001</v>
      </c>
    </row>
    <row r="4370" spans="1:49" x14ac:dyDescent="0.25">
      <c r="A4370" s="127">
        <v>190000</v>
      </c>
      <c r="B4370" s="127">
        <v>780000</v>
      </c>
      <c r="C4370" s="127">
        <v>780000</v>
      </c>
      <c r="D4370" s="116" t="s">
        <v>314</v>
      </c>
      <c r="E4370" s="116" t="s">
        <v>315</v>
      </c>
      <c r="F4370" s="116" t="s">
        <v>316</v>
      </c>
      <c r="G4370" s="116" t="s">
        <v>317</v>
      </c>
      <c r="H4370" s="116">
        <v>0.36</v>
      </c>
      <c r="I4370" s="116">
        <v>0.57999999999999996</v>
      </c>
      <c r="J4370" s="116" t="s">
        <v>323</v>
      </c>
      <c r="K4370" s="116">
        <v>8.8178239709949993E-2</v>
      </c>
      <c r="L4370" s="116">
        <v>2540.2622361061599</v>
      </c>
      <c r="M4370" s="116">
        <v>5.9471792613578298</v>
      </c>
      <c r="N4370" s="116">
        <v>0.50431862437955999</v>
      </c>
      <c r="O4370" s="116">
        <v>0.52441179850607</v>
      </c>
      <c r="P4370" s="116">
        <v>4.4469928550730002E-2</v>
      </c>
      <c r="Q4370" s="116">
        <v>223.995852381513</v>
      </c>
      <c r="R4370" s="116">
        <v>8140</v>
      </c>
      <c r="S4370" s="116" t="s">
        <v>353</v>
      </c>
      <c r="T4370" s="116">
        <v>8140</v>
      </c>
      <c r="U4370" s="116" t="s">
        <v>324</v>
      </c>
      <c r="V4370" s="116" t="s">
        <v>323</v>
      </c>
      <c r="Z4370" s="116">
        <v>0</v>
      </c>
      <c r="AA4370" s="116">
        <v>1</v>
      </c>
      <c r="AB4370" s="116">
        <v>0.52441179850607</v>
      </c>
      <c r="AC4370" s="116">
        <v>4.4469928550730002E-2</v>
      </c>
      <c r="AD4370" s="116">
        <v>287.581842397804</v>
      </c>
      <c r="AF4370" s="116">
        <v>-1</v>
      </c>
      <c r="AG4370" s="116">
        <v>-1</v>
      </c>
      <c r="AH4370" s="116">
        <v>-1</v>
      </c>
      <c r="AI4370" s="116">
        <v>-1</v>
      </c>
      <c r="AJ4370" s="116">
        <v>0</v>
      </c>
      <c r="AM4370" s="116" t="s">
        <v>319</v>
      </c>
      <c r="AN4370" s="116">
        <v>-1</v>
      </c>
      <c r="AQ4370" s="116">
        <v>783</v>
      </c>
      <c r="AR4370" s="116" t="s">
        <v>352</v>
      </c>
      <c r="AS4370" s="116" t="s">
        <v>256</v>
      </c>
      <c r="AT4370" s="116" t="s">
        <v>268</v>
      </c>
      <c r="AV4370" s="116">
        <v>114.530231853142</v>
      </c>
      <c r="AW4370" s="116">
        <v>0.23323750400000001</v>
      </c>
    </row>
    <row r="4371" spans="1:49" x14ac:dyDescent="0.25">
      <c r="A4371" s="127">
        <v>190000</v>
      </c>
      <c r="B4371" s="127">
        <v>780000</v>
      </c>
      <c r="C4371" s="127">
        <v>780000</v>
      </c>
      <c r="D4371" s="116" t="s">
        <v>314</v>
      </c>
      <c r="E4371" s="116" t="s">
        <v>315</v>
      </c>
      <c r="F4371" s="116" t="s">
        <v>316</v>
      </c>
      <c r="G4371" s="116" t="s">
        <v>317</v>
      </c>
      <c r="H4371" s="116">
        <v>0.36</v>
      </c>
      <c r="I4371" s="116">
        <v>0.57999999999999996</v>
      </c>
      <c r="J4371" s="116" t="s">
        <v>268</v>
      </c>
      <c r="K4371" s="116">
        <v>7.9460967593599999E-3</v>
      </c>
      <c r="L4371" s="116">
        <v>2540.2622361061599</v>
      </c>
      <c r="M4371" s="116">
        <v>5.9471792613578298</v>
      </c>
      <c r="N4371" s="116">
        <v>0.50431862437955999</v>
      </c>
      <c r="O4371" s="116">
        <v>4.7256861856049999E-2</v>
      </c>
      <c r="P4371" s="116">
        <v>4.0073645868699999E-3</v>
      </c>
      <c r="Q4371" s="116">
        <v>20.1851695222655</v>
      </c>
      <c r="R4371" s="116">
        <v>1210</v>
      </c>
      <c r="S4371" s="116" t="s">
        <v>318</v>
      </c>
      <c r="T4371" s="116">
        <v>1210</v>
      </c>
      <c r="U4371" s="116" t="s">
        <v>268</v>
      </c>
      <c r="V4371" s="116" t="s">
        <v>268</v>
      </c>
      <c r="Z4371" s="116">
        <v>0</v>
      </c>
      <c r="AA4371" s="116">
        <v>1</v>
      </c>
      <c r="AB4371" s="116">
        <v>4.7256861856049999E-2</v>
      </c>
      <c r="AC4371" s="116">
        <v>4.0073645868699999E-3</v>
      </c>
      <c r="AD4371" s="116">
        <v>20.1851695456991</v>
      </c>
      <c r="AF4371" s="116">
        <v>-1</v>
      </c>
      <c r="AG4371" s="116">
        <v>-1</v>
      </c>
      <c r="AH4371" s="116">
        <v>-1</v>
      </c>
      <c r="AI4371" s="116">
        <v>-1</v>
      </c>
      <c r="AJ4371" s="116">
        <v>0</v>
      </c>
      <c r="AM4371" s="116" t="s">
        <v>319</v>
      </c>
      <c r="AN4371" s="116">
        <v>-1</v>
      </c>
      <c r="AQ4371" s="116">
        <v>783</v>
      </c>
      <c r="AR4371" s="116" t="s">
        <v>352</v>
      </c>
      <c r="AS4371" s="116" t="s">
        <v>256</v>
      </c>
      <c r="AT4371" s="116" t="s">
        <v>268</v>
      </c>
      <c r="AV4371" s="116">
        <v>23.084833988908599</v>
      </c>
      <c r="AW4371" s="116">
        <v>1.6370778200000002E-2</v>
      </c>
    </row>
    <row r="4372" spans="1:49" x14ac:dyDescent="0.25">
      <c r="A4372" s="127">
        <v>190000</v>
      </c>
      <c r="B4372" s="127">
        <v>780000</v>
      </c>
      <c r="C4372" s="127">
        <v>780000</v>
      </c>
      <c r="D4372" s="116" t="s">
        <v>314</v>
      </c>
      <c r="E4372" s="116" t="s">
        <v>315</v>
      </c>
      <c r="F4372" s="116" t="s">
        <v>316</v>
      </c>
      <c r="G4372" s="116" t="s">
        <v>317</v>
      </c>
      <c r="H4372" s="116">
        <v>0.36</v>
      </c>
      <c r="I4372" s="116">
        <v>0.57999999999999996</v>
      </c>
      <c r="J4372" s="116" t="s">
        <v>330</v>
      </c>
      <c r="K4372" s="116">
        <v>9.2012661687689998E-2</v>
      </c>
      <c r="L4372" s="116">
        <v>2540.2622361061599</v>
      </c>
      <c r="M4372" s="116">
        <v>5.9471792613578298</v>
      </c>
      <c r="N4372" s="116">
        <v>0.50431862437955999</v>
      </c>
      <c r="O4372" s="116">
        <v>0.54721579337138004</v>
      </c>
      <c r="P4372" s="116">
        <v>4.6403698967840003E-2</v>
      </c>
      <c r="Q4372" s="116">
        <v>233.73628972885899</v>
      </c>
      <c r="R4372" s="116">
        <v>4110</v>
      </c>
      <c r="S4372" s="116" t="s">
        <v>331</v>
      </c>
      <c r="T4372" s="116">
        <v>4110</v>
      </c>
      <c r="U4372" s="116" t="s">
        <v>268</v>
      </c>
      <c r="V4372" s="116" t="s">
        <v>268</v>
      </c>
      <c r="Y4372" s="116" t="s">
        <v>330</v>
      </c>
      <c r="Z4372" s="116">
        <v>0</v>
      </c>
      <c r="AA4372" s="116">
        <v>1</v>
      </c>
      <c r="AB4372" s="116">
        <v>0.54721579337138004</v>
      </c>
      <c r="AC4372" s="116">
        <v>4.6403698967840003E-2</v>
      </c>
      <c r="AD4372" s="116">
        <v>233.73628970003401</v>
      </c>
      <c r="AF4372" s="116">
        <v>-1</v>
      </c>
      <c r="AG4372" s="116">
        <v>-1</v>
      </c>
      <c r="AH4372" s="116">
        <v>-1</v>
      </c>
      <c r="AI4372" s="116">
        <v>-1</v>
      </c>
      <c r="AJ4372" s="116">
        <v>0</v>
      </c>
      <c r="AM4372" s="116" t="s">
        <v>319</v>
      </c>
      <c r="AN4372" s="116">
        <v>-1</v>
      </c>
      <c r="AQ4372" s="116">
        <v>783</v>
      </c>
      <c r="AR4372" s="116" t="s">
        <v>352</v>
      </c>
      <c r="AS4372" s="116" t="s">
        <v>256</v>
      </c>
      <c r="AT4372" s="116" t="s">
        <v>268</v>
      </c>
      <c r="AV4372" s="116">
        <v>117.080925517436</v>
      </c>
      <c r="AW4372" s="116">
        <v>0.18956714490000001</v>
      </c>
    </row>
    <row r="4373" spans="1:49" x14ac:dyDescent="0.25">
      <c r="A4373" s="127">
        <v>190000</v>
      </c>
      <c r="B4373" s="127">
        <v>780000</v>
      </c>
      <c r="C4373" s="127">
        <v>780000</v>
      </c>
      <c r="D4373" s="116" t="s">
        <v>314</v>
      </c>
      <c r="E4373" s="116" t="s">
        <v>315</v>
      </c>
      <c r="F4373" s="116" t="s">
        <v>316</v>
      </c>
      <c r="G4373" s="116" t="s">
        <v>317</v>
      </c>
      <c r="H4373" s="116">
        <v>0.36</v>
      </c>
      <c r="I4373" s="116">
        <v>0.57999999999999996</v>
      </c>
      <c r="J4373" s="116" t="s">
        <v>323</v>
      </c>
      <c r="K4373" s="116">
        <v>0.40283577215160998</v>
      </c>
      <c r="L4373" s="116">
        <v>2540.2622361061599</v>
      </c>
      <c r="M4373" s="116">
        <v>5.9471792613578298</v>
      </c>
      <c r="N4373" s="116">
        <v>0.50431862437955999</v>
      </c>
      <c r="O4373" s="116">
        <v>2.39573654987315</v>
      </c>
      <c r="P4373" s="116">
        <v>0.20315758246238</v>
      </c>
      <c r="Q4373" s="116">
        <v>1023.30849934941</v>
      </c>
      <c r="R4373" s="116">
        <v>4110</v>
      </c>
      <c r="S4373" s="116" t="s">
        <v>331</v>
      </c>
      <c r="T4373" s="116">
        <v>4110</v>
      </c>
      <c r="U4373" s="116" t="s">
        <v>324</v>
      </c>
      <c r="V4373" s="116" t="s">
        <v>323</v>
      </c>
      <c r="Y4373" s="116" t="s">
        <v>330</v>
      </c>
      <c r="Z4373" s="116">
        <v>0</v>
      </c>
      <c r="AA4373" s="116">
        <v>1</v>
      </c>
      <c r="AB4373" s="116">
        <v>2.39573654987315</v>
      </c>
      <c r="AC4373" s="116">
        <v>0.20315758246238</v>
      </c>
      <c r="AD4373" s="116">
        <v>1023.30849934941</v>
      </c>
      <c r="AF4373" s="116">
        <v>-1</v>
      </c>
      <c r="AG4373" s="116">
        <v>-1</v>
      </c>
      <c r="AH4373" s="116">
        <v>-1</v>
      </c>
      <c r="AI4373" s="116">
        <v>-1</v>
      </c>
      <c r="AJ4373" s="116">
        <v>0</v>
      </c>
      <c r="AM4373" s="116" t="s">
        <v>319</v>
      </c>
      <c r="AN4373" s="116">
        <v>-1</v>
      </c>
      <c r="AQ4373" s="116">
        <v>783</v>
      </c>
      <c r="AR4373" s="116" t="s">
        <v>352</v>
      </c>
      <c r="AS4373" s="116" t="s">
        <v>256</v>
      </c>
      <c r="AT4373" s="116" t="s">
        <v>268</v>
      </c>
      <c r="AV4373" s="116">
        <v>167.59242571912799</v>
      </c>
      <c r="AW4373" s="116">
        <v>0.82993390050000004</v>
      </c>
    </row>
    <row r="4374" spans="1:49" x14ac:dyDescent="0.25">
      <c r="A4374" s="127">
        <v>190000</v>
      </c>
      <c r="B4374" s="127">
        <v>780000</v>
      </c>
      <c r="C4374" s="127">
        <v>780000</v>
      </c>
      <c r="D4374" s="116" t="s">
        <v>314</v>
      </c>
      <c r="E4374" s="116" t="s">
        <v>315</v>
      </c>
      <c r="F4374" s="116" t="s">
        <v>316</v>
      </c>
      <c r="G4374" s="116" t="s">
        <v>317</v>
      </c>
      <c r="H4374" s="116">
        <v>0.36</v>
      </c>
      <c r="I4374" s="116">
        <v>0.57999999999999996</v>
      </c>
      <c r="J4374" s="116" t="s">
        <v>268</v>
      </c>
      <c r="K4374" s="116">
        <v>0.12317024936486</v>
      </c>
      <c r="L4374" s="116">
        <v>3975.39118389853</v>
      </c>
      <c r="M4374" s="116">
        <v>11.3646472799684</v>
      </c>
      <c r="N4374" s="116">
        <v>2.18125492625725</v>
      </c>
      <c r="O4374" s="116">
        <v>1.3997864394174699</v>
      </c>
      <c r="P4374" s="116">
        <v>0.26866571319545002</v>
      </c>
      <c r="Q4374" s="116">
        <v>489.64992344367602</v>
      </c>
      <c r="R4374" s="116">
        <v>1330</v>
      </c>
      <c r="S4374" s="116" t="s">
        <v>346</v>
      </c>
      <c r="T4374" s="116">
        <v>1330</v>
      </c>
      <c r="U4374" s="116" t="s">
        <v>268</v>
      </c>
      <c r="V4374" s="116" t="s">
        <v>268</v>
      </c>
      <c r="Z4374" s="116">
        <v>0</v>
      </c>
      <c r="AA4374" s="116">
        <v>1</v>
      </c>
      <c r="AB4374" s="116">
        <v>1.3997864394174699</v>
      </c>
      <c r="AC4374" s="116">
        <v>0.26866571319545002</v>
      </c>
      <c r="AD4374" s="116">
        <v>499.87814349745202</v>
      </c>
      <c r="AF4374" s="116">
        <v>-1</v>
      </c>
      <c r="AG4374" s="116">
        <v>-1</v>
      </c>
      <c r="AH4374" s="116">
        <v>-1</v>
      </c>
      <c r="AI4374" s="116">
        <v>-1</v>
      </c>
      <c r="AJ4374" s="116">
        <v>0</v>
      </c>
      <c r="AM4374" s="116" t="s">
        <v>319</v>
      </c>
      <c r="AN4374" s="116">
        <v>-1</v>
      </c>
      <c r="AQ4374" s="116">
        <v>783</v>
      </c>
      <c r="AR4374" s="116" t="s">
        <v>352</v>
      </c>
      <c r="AS4374" s="116" t="s">
        <v>256</v>
      </c>
      <c r="AT4374" s="116" t="s">
        <v>268</v>
      </c>
      <c r="AV4374" s="116">
        <v>99.151520867266399</v>
      </c>
      <c r="AW4374" s="116">
        <v>0.40541617479999997</v>
      </c>
    </row>
    <row r="4375" spans="1:49" x14ac:dyDescent="0.25">
      <c r="A4375" s="127">
        <v>190000</v>
      </c>
      <c r="B4375" s="127">
        <v>780000</v>
      </c>
      <c r="C4375" s="127">
        <v>780000</v>
      </c>
      <c r="D4375" s="116" t="s">
        <v>314</v>
      </c>
      <c r="E4375" s="116" t="s">
        <v>315</v>
      </c>
      <c r="F4375" s="116" t="s">
        <v>316</v>
      </c>
      <c r="G4375" s="116" t="s">
        <v>317</v>
      </c>
      <c r="H4375" s="116">
        <v>0.36</v>
      </c>
      <c r="I4375" s="116">
        <v>0.57999999999999996</v>
      </c>
      <c r="J4375" s="116" t="s">
        <v>268</v>
      </c>
      <c r="K4375" s="116">
        <v>0.23763491728763</v>
      </c>
      <c r="L4375" s="116">
        <v>3975.39118389853</v>
      </c>
      <c r="M4375" s="116">
        <v>11.3646472799684</v>
      </c>
      <c r="N4375" s="116">
        <v>2.18125492625725</v>
      </c>
      <c r="O4375" s="116">
        <v>2.7006370163784501</v>
      </c>
      <c r="P4375" s="116">
        <v>0.51834233398438001</v>
      </c>
      <c r="Q4375" s="116">
        <v>944.69175517172198</v>
      </c>
      <c r="R4375" s="116">
        <v>1330</v>
      </c>
      <c r="S4375" s="116" t="s">
        <v>346</v>
      </c>
      <c r="T4375" s="116">
        <v>1330</v>
      </c>
      <c r="U4375" s="116" t="s">
        <v>268</v>
      </c>
      <c r="V4375" s="116" t="s">
        <v>268</v>
      </c>
      <c r="Z4375" s="116">
        <v>0</v>
      </c>
      <c r="AA4375" s="116">
        <v>1</v>
      </c>
      <c r="AB4375" s="116">
        <v>2.7006370163784501</v>
      </c>
      <c r="AC4375" s="116">
        <v>0.51834233398438001</v>
      </c>
      <c r="AD4375" s="116">
        <v>967.26949751909797</v>
      </c>
      <c r="AF4375" s="116">
        <v>-1</v>
      </c>
      <c r="AG4375" s="116">
        <v>-1</v>
      </c>
      <c r="AH4375" s="116">
        <v>-1</v>
      </c>
      <c r="AI4375" s="116">
        <v>-1</v>
      </c>
      <c r="AJ4375" s="116">
        <v>0</v>
      </c>
      <c r="AM4375" s="116" t="s">
        <v>319</v>
      </c>
      <c r="AN4375" s="116">
        <v>-1</v>
      </c>
      <c r="AQ4375" s="116">
        <v>783</v>
      </c>
      <c r="AR4375" s="116" t="s">
        <v>352</v>
      </c>
      <c r="AS4375" s="116" t="s">
        <v>256</v>
      </c>
      <c r="AT4375" s="116" t="s">
        <v>268</v>
      </c>
      <c r="AV4375" s="116">
        <v>125.322508709039</v>
      </c>
      <c r="AW4375" s="116">
        <v>0.78448458840000002</v>
      </c>
    </row>
    <row r="4376" spans="1:49" x14ac:dyDescent="0.25">
      <c r="A4376" s="127">
        <v>190000</v>
      </c>
      <c r="B4376" s="127">
        <v>780000</v>
      </c>
      <c r="C4376" s="127">
        <v>780000</v>
      </c>
      <c r="D4376" s="116" t="s">
        <v>314</v>
      </c>
      <c r="E4376" s="116" t="s">
        <v>315</v>
      </c>
      <c r="F4376" s="116" t="s">
        <v>316</v>
      </c>
      <c r="G4376" s="116" t="s">
        <v>317</v>
      </c>
      <c r="H4376" s="116">
        <v>0.36</v>
      </c>
      <c r="I4376" s="116">
        <v>0.57999999999999996</v>
      </c>
      <c r="J4376" s="116" t="s">
        <v>268</v>
      </c>
      <c r="K4376" s="116">
        <v>8.1077440549109994E-2</v>
      </c>
      <c r="L4376" s="116">
        <v>3975.39118389853</v>
      </c>
      <c r="M4376" s="116">
        <v>11.3646472799684</v>
      </c>
      <c r="N4376" s="116">
        <v>2.18125492625725</v>
      </c>
      <c r="O4376" s="116">
        <v>0.92141651420333004</v>
      </c>
      <c r="P4376" s="116">
        <v>0.17685056660609</v>
      </c>
      <c r="Q4376" s="116">
        <v>322.31454237202098</v>
      </c>
      <c r="R4376" s="116">
        <v>1330</v>
      </c>
      <c r="S4376" s="116" t="s">
        <v>346</v>
      </c>
      <c r="T4376" s="116">
        <v>1330</v>
      </c>
      <c r="U4376" s="116" t="s">
        <v>268</v>
      </c>
      <c r="V4376" s="116" t="s">
        <v>268</v>
      </c>
      <c r="Z4376" s="116">
        <v>0</v>
      </c>
      <c r="AA4376" s="116">
        <v>1</v>
      </c>
      <c r="AB4376" s="116">
        <v>0.92141651420333004</v>
      </c>
      <c r="AC4376" s="116">
        <v>0.17685056660609</v>
      </c>
      <c r="AD4376" s="116">
        <v>330.73104178575602</v>
      </c>
      <c r="AF4376" s="116">
        <v>-1</v>
      </c>
      <c r="AG4376" s="116">
        <v>-1</v>
      </c>
      <c r="AH4376" s="116">
        <v>-1</v>
      </c>
      <c r="AI4376" s="116">
        <v>-1</v>
      </c>
      <c r="AJ4376" s="116">
        <v>0</v>
      </c>
      <c r="AM4376" s="116" t="s">
        <v>319</v>
      </c>
      <c r="AN4376" s="116">
        <v>-1</v>
      </c>
      <c r="AQ4376" s="116">
        <v>783</v>
      </c>
      <c r="AR4376" s="116" t="s">
        <v>352</v>
      </c>
      <c r="AS4376" s="116" t="s">
        <v>256</v>
      </c>
      <c r="AT4376" s="116" t="s">
        <v>268</v>
      </c>
      <c r="AV4376" s="116">
        <v>90.280545393694098</v>
      </c>
      <c r="AW4376" s="116">
        <v>0.26823279950000001</v>
      </c>
    </row>
    <row r="4377" spans="1:49" x14ac:dyDescent="0.25">
      <c r="A4377" s="127">
        <v>190000</v>
      </c>
      <c r="B4377" s="127">
        <v>790000</v>
      </c>
      <c r="C4377" s="127">
        <v>790000</v>
      </c>
      <c r="D4377" s="116" t="s">
        <v>314</v>
      </c>
      <c r="E4377" s="116" t="s">
        <v>315</v>
      </c>
      <c r="F4377" s="116" t="s">
        <v>316</v>
      </c>
      <c r="G4377" s="116" t="s">
        <v>317</v>
      </c>
      <c r="H4377" s="116">
        <v>0.36</v>
      </c>
      <c r="I4377" s="116">
        <v>0.57999999999999996</v>
      </c>
      <c r="J4377" s="116" t="s">
        <v>268</v>
      </c>
      <c r="K4377" s="116">
        <v>0.17673401198200001</v>
      </c>
      <c r="L4377" s="116">
        <v>3760.7502564688898</v>
      </c>
      <c r="M4377" s="116">
        <v>9.7444152483095703</v>
      </c>
      <c r="N4377" s="116">
        <v>1.5337784192635</v>
      </c>
      <c r="O4377" s="116">
        <v>1.72216960125235</v>
      </c>
      <c r="P4377" s="116">
        <v>0.27107081352785001</v>
      </c>
      <c r="Q4377" s="116">
        <v>664.65248088809301</v>
      </c>
      <c r="R4377" s="116">
        <v>1210</v>
      </c>
      <c r="S4377" s="116" t="s">
        <v>318</v>
      </c>
      <c r="T4377" s="116">
        <v>1210</v>
      </c>
      <c r="U4377" s="116" t="s">
        <v>268</v>
      </c>
      <c r="V4377" s="116" t="s">
        <v>268</v>
      </c>
      <c r="Z4377" s="116">
        <v>0</v>
      </c>
      <c r="AA4377" s="116">
        <v>1</v>
      </c>
      <c r="AB4377" s="116">
        <v>1.72216960125235</v>
      </c>
      <c r="AC4377" s="116">
        <v>0.27107081352785001</v>
      </c>
      <c r="AD4377" s="116">
        <v>771.54208071501603</v>
      </c>
      <c r="AF4377" s="116">
        <v>-1</v>
      </c>
      <c r="AG4377" s="116">
        <v>-1</v>
      </c>
      <c r="AH4377" s="116">
        <v>-1</v>
      </c>
      <c r="AI4377" s="116">
        <v>-1</v>
      </c>
      <c r="AJ4377" s="116">
        <v>0</v>
      </c>
      <c r="AM4377" s="116" t="s">
        <v>319</v>
      </c>
      <c r="AN4377" s="116">
        <v>-1</v>
      </c>
      <c r="AQ4377" s="116">
        <v>783</v>
      </c>
      <c r="AR4377" s="116" t="s">
        <v>352</v>
      </c>
      <c r="AS4377" s="116" t="s">
        <v>256</v>
      </c>
      <c r="AT4377" s="116" t="s">
        <v>268</v>
      </c>
      <c r="AV4377" s="116">
        <v>140.52798361300901</v>
      </c>
      <c r="AW4377" s="116">
        <v>0.62574377999999997</v>
      </c>
    </row>
    <row r="4378" spans="1:49" x14ac:dyDescent="0.25">
      <c r="A4378" s="127">
        <v>190000</v>
      </c>
      <c r="B4378" s="127">
        <v>790000</v>
      </c>
      <c r="C4378" s="127">
        <v>790000</v>
      </c>
      <c r="D4378" s="116" t="s">
        <v>314</v>
      </c>
      <c r="E4378" s="116" t="s">
        <v>315</v>
      </c>
      <c r="F4378" s="116" t="s">
        <v>316</v>
      </c>
      <c r="G4378" s="116" t="s">
        <v>317</v>
      </c>
      <c r="H4378" s="116">
        <v>0.36</v>
      </c>
      <c r="I4378" s="116">
        <v>0.57999999999999996</v>
      </c>
      <c r="J4378" s="116" t="s">
        <v>268</v>
      </c>
      <c r="K4378" s="116">
        <v>4.7138389228950001E-2</v>
      </c>
      <c r="L4378" s="116">
        <v>3760.7502564688898</v>
      </c>
      <c r="M4378" s="116">
        <v>9.7444152483095703</v>
      </c>
      <c r="N4378" s="116">
        <v>1.5337784192635</v>
      </c>
      <c r="O4378" s="116">
        <v>0.45933603878335</v>
      </c>
      <c r="P4378" s="116">
        <v>7.2299844118209999E-2</v>
      </c>
      <c r="Q4378" s="116">
        <v>177.27570938231099</v>
      </c>
      <c r="R4378" s="116">
        <v>1330</v>
      </c>
      <c r="S4378" s="116" t="s">
        <v>346</v>
      </c>
      <c r="T4378" s="116">
        <v>1330</v>
      </c>
      <c r="U4378" s="116" t="s">
        <v>268</v>
      </c>
      <c r="V4378" s="116" t="s">
        <v>268</v>
      </c>
      <c r="Z4378" s="116">
        <v>0</v>
      </c>
      <c r="AA4378" s="116">
        <v>1</v>
      </c>
      <c r="AB4378" s="116">
        <v>0.45933603878335</v>
      </c>
      <c r="AC4378" s="116">
        <v>7.2299844118209999E-2</v>
      </c>
      <c r="AD4378" s="116">
        <v>193.68096150000301</v>
      </c>
      <c r="AF4378" s="116">
        <v>-1</v>
      </c>
      <c r="AG4378" s="116">
        <v>-1</v>
      </c>
      <c r="AH4378" s="116">
        <v>-1</v>
      </c>
      <c r="AI4378" s="116">
        <v>-1</v>
      </c>
      <c r="AJ4378" s="116">
        <v>0</v>
      </c>
      <c r="AM4378" s="116" t="s">
        <v>319</v>
      </c>
      <c r="AN4378" s="116">
        <v>-1</v>
      </c>
      <c r="AQ4378" s="116">
        <v>783</v>
      </c>
      <c r="AR4378" s="116" t="s">
        <v>352</v>
      </c>
      <c r="AS4378" s="116" t="s">
        <v>256</v>
      </c>
      <c r="AT4378" s="116" t="s">
        <v>268</v>
      </c>
      <c r="AV4378" s="116">
        <v>72.733693160431301</v>
      </c>
      <c r="AW4378" s="116">
        <v>0.1570810718</v>
      </c>
    </row>
    <row r="4379" spans="1:49" x14ac:dyDescent="0.25">
      <c r="A4379" s="127">
        <v>190000</v>
      </c>
      <c r="B4379" s="127">
        <v>790000</v>
      </c>
      <c r="C4379" s="127">
        <v>790000</v>
      </c>
      <c r="D4379" s="116" t="s">
        <v>314</v>
      </c>
      <c r="E4379" s="116" t="s">
        <v>315</v>
      </c>
      <c r="F4379" s="116" t="s">
        <v>316</v>
      </c>
      <c r="G4379" s="116" t="s">
        <v>317</v>
      </c>
      <c r="H4379" s="116">
        <v>0.36</v>
      </c>
      <c r="I4379" s="116">
        <v>0.57999999999999996</v>
      </c>
      <c r="J4379" s="116" t="s">
        <v>268</v>
      </c>
      <c r="K4379" s="116">
        <v>9.8693562746E-3</v>
      </c>
      <c r="L4379" s="116">
        <v>3760.7502564688898</v>
      </c>
      <c r="M4379" s="116">
        <v>9.7444152483095703</v>
      </c>
      <c r="N4379" s="116">
        <v>1.5337784192635</v>
      </c>
      <c r="O4379" s="116">
        <v>9.6171105773210003E-2</v>
      </c>
      <c r="P4379" s="116">
        <v>1.5137405666E-2</v>
      </c>
      <c r="Q4379" s="116">
        <v>37.116184140884798</v>
      </c>
      <c r="R4379" s="116">
        <v>1330</v>
      </c>
      <c r="S4379" s="116" t="s">
        <v>346</v>
      </c>
      <c r="T4379" s="116">
        <v>1330</v>
      </c>
      <c r="U4379" s="116" t="s">
        <v>268</v>
      </c>
      <c r="V4379" s="116" t="s">
        <v>268</v>
      </c>
      <c r="Z4379" s="116">
        <v>0</v>
      </c>
      <c r="AA4379" s="116">
        <v>1</v>
      </c>
      <c r="AB4379" s="116">
        <v>9.6171105773210003E-2</v>
      </c>
      <c r="AC4379" s="116">
        <v>1.5137405666E-2</v>
      </c>
      <c r="AD4379" s="116">
        <v>37.116184140884499</v>
      </c>
      <c r="AF4379" s="116">
        <v>-1</v>
      </c>
      <c r="AG4379" s="116">
        <v>-1</v>
      </c>
      <c r="AH4379" s="116">
        <v>-1</v>
      </c>
      <c r="AI4379" s="116">
        <v>-1</v>
      </c>
      <c r="AJ4379" s="116">
        <v>0</v>
      </c>
      <c r="AM4379" s="116" t="s">
        <v>319</v>
      </c>
      <c r="AN4379" s="116">
        <v>-1</v>
      </c>
      <c r="AQ4379" s="116">
        <v>783</v>
      </c>
      <c r="AR4379" s="116" t="s">
        <v>352</v>
      </c>
      <c r="AS4379" s="116" t="s">
        <v>256</v>
      </c>
      <c r="AT4379" s="116" t="s">
        <v>268</v>
      </c>
      <c r="AV4379" s="116">
        <v>36.377703834815797</v>
      </c>
      <c r="AW4379" s="116">
        <v>3.01023391E-2</v>
      </c>
    </row>
    <row r="4380" spans="1:49" x14ac:dyDescent="0.25">
      <c r="A4380" s="127">
        <v>190000</v>
      </c>
      <c r="B4380" s="127">
        <v>790000</v>
      </c>
      <c r="C4380" s="127">
        <v>790000</v>
      </c>
      <c r="D4380" s="116" t="s">
        <v>314</v>
      </c>
      <c r="E4380" s="116" t="s">
        <v>315</v>
      </c>
      <c r="F4380" s="116" t="s">
        <v>316</v>
      </c>
      <c r="G4380" s="116" t="s">
        <v>317</v>
      </c>
      <c r="H4380" s="116">
        <v>0.36</v>
      </c>
      <c r="I4380" s="116">
        <v>0.57999999999999996</v>
      </c>
      <c r="J4380" s="116" t="s">
        <v>268</v>
      </c>
      <c r="K4380" s="116">
        <v>0.11866903882894</v>
      </c>
      <c r="L4380" s="116">
        <v>3760.7502564688898</v>
      </c>
      <c r="M4380" s="116">
        <v>9.7444152483095703</v>
      </c>
      <c r="N4380" s="116">
        <v>1.5337784192635</v>
      </c>
      <c r="O4380" s="116">
        <v>1.15636039146702</v>
      </c>
      <c r="P4380" s="116">
        <v>0.18201201079057999</v>
      </c>
      <c r="Q4380" s="116">
        <v>446.28461821087501</v>
      </c>
      <c r="R4380" s="116">
        <v>1310</v>
      </c>
      <c r="S4380" s="116" t="s">
        <v>318</v>
      </c>
      <c r="T4380" s="116">
        <v>1310</v>
      </c>
      <c r="U4380" s="116" t="s">
        <v>268</v>
      </c>
      <c r="V4380" s="116" t="s">
        <v>268</v>
      </c>
      <c r="Z4380" s="116">
        <v>0</v>
      </c>
      <c r="AA4380" s="116">
        <v>1</v>
      </c>
      <c r="AB4380" s="116">
        <v>1.15636039146702</v>
      </c>
      <c r="AC4380" s="116">
        <v>0.18201201079057999</v>
      </c>
      <c r="AD4380" s="116">
        <v>446.28461821087501</v>
      </c>
      <c r="AF4380" s="116">
        <v>-1</v>
      </c>
      <c r="AG4380" s="116">
        <v>-1</v>
      </c>
      <c r="AH4380" s="116">
        <v>-1</v>
      </c>
      <c r="AI4380" s="116">
        <v>-1</v>
      </c>
      <c r="AJ4380" s="116">
        <v>0</v>
      </c>
      <c r="AM4380" s="116" t="s">
        <v>319</v>
      </c>
      <c r="AN4380" s="116">
        <v>-1</v>
      </c>
      <c r="AQ4380" s="116">
        <v>783</v>
      </c>
      <c r="AR4380" s="116" t="s">
        <v>352</v>
      </c>
      <c r="AS4380" s="116" t="s">
        <v>256</v>
      </c>
      <c r="AT4380" s="116" t="s">
        <v>268</v>
      </c>
      <c r="AV4380" s="116">
        <v>91.2976625343438</v>
      </c>
      <c r="AW4380" s="116">
        <v>0.3619502175</v>
      </c>
    </row>
    <row r="4381" spans="1:49" x14ac:dyDescent="0.25">
      <c r="A4381" s="127">
        <v>190000</v>
      </c>
      <c r="B4381" s="127">
        <v>790000</v>
      </c>
      <c r="C4381" s="127">
        <v>790000</v>
      </c>
      <c r="D4381" s="116" t="s">
        <v>314</v>
      </c>
      <c r="E4381" s="116" t="s">
        <v>315</v>
      </c>
      <c r="F4381" s="116" t="s">
        <v>316</v>
      </c>
      <c r="G4381" s="116" t="s">
        <v>317</v>
      </c>
      <c r="H4381" s="116">
        <v>0.36</v>
      </c>
      <c r="I4381" s="116">
        <v>0.57999999999999996</v>
      </c>
      <c r="J4381" s="116" t="s">
        <v>268</v>
      </c>
      <c r="K4381" s="116">
        <v>0.20294901689496</v>
      </c>
      <c r="L4381" s="116">
        <v>3946.8803185481302</v>
      </c>
      <c r="M4381" s="116">
        <v>12.402555970447301</v>
      </c>
      <c r="N4381" s="116">
        <v>2.5115071567643001</v>
      </c>
      <c r="O4381" s="116">
        <v>2.5170865411871102</v>
      </c>
      <c r="P4381" s="116">
        <v>0.50970790838999003</v>
      </c>
      <c r="Q4381" s="116">
        <v>801.01548045144102</v>
      </c>
      <c r="R4381" s="116">
        <v>1330</v>
      </c>
      <c r="S4381" s="116" t="s">
        <v>346</v>
      </c>
      <c r="T4381" s="116">
        <v>1330</v>
      </c>
      <c r="U4381" s="116" t="s">
        <v>268</v>
      </c>
      <c r="V4381" s="116" t="s">
        <v>268</v>
      </c>
      <c r="Z4381" s="116">
        <v>0</v>
      </c>
      <c r="AA4381" s="116">
        <v>1</v>
      </c>
      <c r="AB4381" s="116">
        <v>2.5170865411871102</v>
      </c>
      <c r="AC4381" s="116">
        <v>0.50970790838999003</v>
      </c>
      <c r="AD4381" s="116">
        <v>801.01548045144102</v>
      </c>
      <c r="AF4381" s="116">
        <v>-1</v>
      </c>
      <c r="AG4381" s="116">
        <v>-1</v>
      </c>
      <c r="AH4381" s="116">
        <v>-1</v>
      </c>
      <c r="AI4381" s="116">
        <v>-1</v>
      </c>
      <c r="AJ4381" s="116">
        <v>0</v>
      </c>
      <c r="AM4381" s="116" t="s">
        <v>319</v>
      </c>
      <c r="AN4381" s="116">
        <v>-1</v>
      </c>
      <c r="AQ4381" s="116">
        <v>783</v>
      </c>
      <c r="AR4381" s="116" t="s">
        <v>352</v>
      </c>
      <c r="AS4381" s="116" t="s">
        <v>256</v>
      </c>
      <c r="AT4381" s="116" t="s">
        <v>268</v>
      </c>
      <c r="AV4381" s="116">
        <v>132.86464999437999</v>
      </c>
      <c r="AW4381" s="116">
        <v>0.64964759159999996</v>
      </c>
    </row>
    <row r="4382" spans="1:49" x14ac:dyDescent="0.25">
      <c r="A4382" s="127">
        <v>190000</v>
      </c>
      <c r="B4382" s="127">
        <v>790000</v>
      </c>
      <c r="C4382" s="127">
        <v>790000</v>
      </c>
      <c r="D4382" s="116" t="s">
        <v>314</v>
      </c>
      <c r="E4382" s="116" t="s">
        <v>315</v>
      </c>
      <c r="F4382" s="116" t="s">
        <v>316</v>
      </c>
      <c r="G4382" s="116" t="s">
        <v>317</v>
      </c>
      <c r="H4382" s="116">
        <v>0.36</v>
      </c>
      <c r="I4382" s="116">
        <v>0.57999999999999996</v>
      </c>
      <c r="J4382" s="116" t="s">
        <v>268</v>
      </c>
      <c r="K4382" s="116">
        <v>0.13540733781841999</v>
      </c>
      <c r="L4382" s="116">
        <v>3946.8803185481302</v>
      </c>
      <c r="M4382" s="116">
        <v>12.402555970447301</v>
      </c>
      <c r="N4382" s="116">
        <v>2.5115071567643001</v>
      </c>
      <c r="O4382" s="116">
        <v>1.67939708610226</v>
      </c>
      <c r="P4382" s="116">
        <v>0.34007649800937001</v>
      </c>
      <c r="Q4382" s="116">
        <v>534.43655662253195</v>
      </c>
      <c r="R4382" s="116">
        <v>1330</v>
      </c>
      <c r="S4382" s="116" t="s">
        <v>346</v>
      </c>
      <c r="T4382" s="116">
        <v>1330</v>
      </c>
      <c r="U4382" s="116" t="s">
        <v>268</v>
      </c>
      <c r="V4382" s="116" t="s">
        <v>268</v>
      </c>
      <c r="Z4382" s="116">
        <v>0</v>
      </c>
      <c r="AA4382" s="116">
        <v>1</v>
      </c>
      <c r="AB4382" s="116">
        <v>1.67939708610226</v>
      </c>
      <c r="AC4382" s="116">
        <v>0.34007649800937001</v>
      </c>
      <c r="AD4382" s="116">
        <v>534.43655662253195</v>
      </c>
      <c r="AF4382" s="116">
        <v>-1</v>
      </c>
      <c r="AG4382" s="116">
        <v>-1</v>
      </c>
      <c r="AH4382" s="116">
        <v>-1</v>
      </c>
      <c r="AI4382" s="116">
        <v>-1</v>
      </c>
      <c r="AJ4382" s="116">
        <v>0</v>
      </c>
      <c r="AM4382" s="116" t="s">
        <v>319</v>
      </c>
      <c r="AN4382" s="116">
        <v>-1</v>
      </c>
      <c r="AQ4382" s="116">
        <v>783</v>
      </c>
      <c r="AR4382" s="116" t="s">
        <v>352</v>
      </c>
      <c r="AS4382" s="116" t="s">
        <v>256</v>
      </c>
      <c r="AT4382" s="116" t="s">
        <v>268</v>
      </c>
      <c r="AV4382" s="116">
        <v>94.417832050588103</v>
      </c>
      <c r="AW4382" s="116">
        <v>0.43344408490000003</v>
      </c>
    </row>
    <row r="4383" spans="1:49" x14ac:dyDescent="0.25">
      <c r="A4383" s="127">
        <v>190000</v>
      </c>
      <c r="B4383" s="127">
        <v>790000</v>
      </c>
      <c r="C4383" s="127">
        <v>790000</v>
      </c>
      <c r="D4383" s="116" t="s">
        <v>314</v>
      </c>
      <c r="E4383" s="116" t="s">
        <v>315</v>
      </c>
      <c r="F4383" s="116" t="s">
        <v>316</v>
      </c>
      <c r="G4383" s="116" t="s">
        <v>317</v>
      </c>
      <c r="H4383" s="116">
        <v>0.36</v>
      </c>
      <c r="I4383" s="116">
        <v>0.57999999999999996</v>
      </c>
      <c r="J4383" s="116" t="s">
        <v>268</v>
      </c>
      <c r="K4383" s="116">
        <v>1.6458498353429999E-2</v>
      </c>
      <c r="L4383" s="116">
        <v>3946.8803185481302</v>
      </c>
      <c r="M4383" s="116">
        <v>12.402555970447301</v>
      </c>
      <c r="N4383" s="116">
        <v>2.5115071567643001</v>
      </c>
      <c r="O4383" s="116">
        <v>0.20412744701796001</v>
      </c>
      <c r="P4383" s="116">
        <v>4.1335636404239998E-2</v>
      </c>
      <c r="Q4383" s="116">
        <v>64.959723224021502</v>
      </c>
      <c r="R4383" s="116">
        <v>1330</v>
      </c>
      <c r="S4383" s="116" t="s">
        <v>346</v>
      </c>
      <c r="T4383" s="116">
        <v>1330</v>
      </c>
      <c r="U4383" s="116" t="s">
        <v>268</v>
      </c>
      <c r="V4383" s="116" t="s">
        <v>268</v>
      </c>
      <c r="Z4383" s="116">
        <v>0</v>
      </c>
      <c r="AA4383" s="116">
        <v>1</v>
      </c>
      <c r="AB4383" s="116">
        <v>0.20412744701796001</v>
      </c>
      <c r="AC4383" s="116">
        <v>4.1335636404239998E-2</v>
      </c>
      <c r="AD4383" s="116">
        <v>64.959723224020294</v>
      </c>
      <c r="AF4383" s="116">
        <v>-1</v>
      </c>
      <c r="AG4383" s="116">
        <v>-1</v>
      </c>
      <c r="AH4383" s="116">
        <v>-1</v>
      </c>
      <c r="AI4383" s="116">
        <v>-1</v>
      </c>
      <c r="AJ4383" s="116">
        <v>0</v>
      </c>
      <c r="AM4383" s="116" t="s">
        <v>319</v>
      </c>
      <c r="AN4383" s="116">
        <v>-1</v>
      </c>
      <c r="AQ4383" s="116">
        <v>783</v>
      </c>
      <c r="AR4383" s="116" t="s">
        <v>352</v>
      </c>
      <c r="AS4383" s="116" t="s">
        <v>256</v>
      </c>
      <c r="AT4383" s="116" t="s">
        <v>268</v>
      </c>
      <c r="AV4383" s="116">
        <v>36.612888115156203</v>
      </c>
      <c r="AW4383" s="116">
        <v>5.2684284900000003E-2</v>
      </c>
    </row>
    <row r="4384" spans="1:49" x14ac:dyDescent="0.25">
      <c r="A4384" s="127">
        <v>190000</v>
      </c>
      <c r="B4384" s="127">
        <v>790000</v>
      </c>
      <c r="C4384" s="127">
        <v>790000</v>
      </c>
      <c r="D4384" s="116" t="s">
        <v>314</v>
      </c>
      <c r="E4384" s="116" t="s">
        <v>315</v>
      </c>
      <c r="F4384" s="116" t="s">
        <v>316</v>
      </c>
      <c r="G4384" s="116" t="s">
        <v>317</v>
      </c>
      <c r="H4384" s="116">
        <v>0.36</v>
      </c>
      <c r="I4384" s="116">
        <v>0.57999999999999996</v>
      </c>
      <c r="J4384" s="116" t="s">
        <v>268</v>
      </c>
      <c r="K4384" s="116">
        <v>4.1634444017110001E-2</v>
      </c>
      <c r="L4384" s="116">
        <v>3946.8803185481302</v>
      </c>
      <c r="M4384" s="116">
        <v>12.402555970447301</v>
      </c>
      <c r="N4384" s="116">
        <v>2.5115071567643001</v>
      </c>
      <c r="O4384" s="116">
        <v>0.51637352222071997</v>
      </c>
      <c r="P4384" s="116">
        <v>0.10456520411688</v>
      </c>
      <c r="Q4384" s="116">
        <v>164.326167664845</v>
      </c>
      <c r="R4384" s="116">
        <v>1310</v>
      </c>
      <c r="S4384" s="116" t="s">
        <v>318</v>
      </c>
      <c r="T4384" s="116">
        <v>1310</v>
      </c>
      <c r="U4384" s="116" t="s">
        <v>268</v>
      </c>
      <c r="V4384" s="116" t="s">
        <v>268</v>
      </c>
      <c r="Z4384" s="116">
        <v>0</v>
      </c>
      <c r="AA4384" s="116">
        <v>1</v>
      </c>
      <c r="AB4384" s="116">
        <v>0.51637352222071997</v>
      </c>
      <c r="AC4384" s="116">
        <v>0.10456520411688</v>
      </c>
      <c r="AD4384" s="116">
        <v>164.32616766484301</v>
      </c>
      <c r="AF4384" s="116">
        <v>-1</v>
      </c>
      <c r="AG4384" s="116">
        <v>-1</v>
      </c>
      <c r="AH4384" s="116">
        <v>-1</v>
      </c>
      <c r="AI4384" s="116">
        <v>-1</v>
      </c>
      <c r="AJ4384" s="116">
        <v>0</v>
      </c>
      <c r="AM4384" s="116" t="s">
        <v>319</v>
      </c>
      <c r="AN4384" s="116">
        <v>-1</v>
      </c>
      <c r="AQ4384" s="116">
        <v>783</v>
      </c>
      <c r="AR4384" s="116" t="s">
        <v>352</v>
      </c>
      <c r="AS4384" s="116" t="s">
        <v>256</v>
      </c>
      <c r="AT4384" s="116" t="s">
        <v>268</v>
      </c>
      <c r="AV4384" s="116">
        <v>57.204409052986698</v>
      </c>
      <c r="AW4384" s="116">
        <v>0.13327345309999999</v>
      </c>
    </row>
    <row r="4385" spans="1:49" x14ac:dyDescent="0.25">
      <c r="A4385" s="127">
        <v>190000</v>
      </c>
      <c r="B4385" s="127">
        <v>790000</v>
      </c>
      <c r="C4385" s="127">
        <v>790000</v>
      </c>
      <c r="D4385" s="116" t="s">
        <v>314</v>
      </c>
      <c r="E4385" s="116" t="s">
        <v>315</v>
      </c>
      <c r="F4385" s="116" t="s">
        <v>316</v>
      </c>
      <c r="G4385" s="116" t="s">
        <v>317</v>
      </c>
      <c r="H4385" s="116">
        <v>0.36</v>
      </c>
      <c r="I4385" s="116">
        <v>0.57999999999999996</v>
      </c>
      <c r="J4385" s="116" t="s">
        <v>268</v>
      </c>
      <c r="K4385" s="116">
        <v>8.8351713300349993E-2</v>
      </c>
      <c r="L4385" s="116">
        <v>3946.8803185481302</v>
      </c>
      <c r="M4385" s="116">
        <v>12.402555970447301</v>
      </c>
      <c r="N4385" s="116">
        <v>2.5115071567643001</v>
      </c>
      <c r="O4385" s="116">
        <v>1.09578706929257</v>
      </c>
      <c r="P4385" s="116">
        <v>0.22189596026623001</v>
      </c>
      <c r="Q4385" s="116">
        <v>348.71363833517802</v>
      </c>
      <c r="R4385" s="116">
        <v>1330</v>
      </c>
      <c r="S4385" s="116" t="s">
        <v>346</v>
      </c>
      <c r="T4385" s="116">
        <v>1330</v>
      </c>
      <c r="U4385" s="116" t="s">
        <v>268</v>
      </c>
      <c r="V4385" s="116" t="s">
        <v>268</v>
      </c>
      <c r="Z4385" s="116">
        <v>0</v>
      </c>
      <c r="AA4385" s="116">
        <v>1</v>
      </c>
      <c r="AB4385" s="116">
        <v>1.09578706929257</v>
      </c>
      <c r="AC4385" s="116">
        <v>0.22189596026623001</v>
      </c>
      <c r="AD4385" s="116">
        <v>348.71363833517802</v>
      </c>
      <c r="AF4385" s="116">
        <v>-1</v>
      </c>
      <c r="AG4385" s="116">
        <v>-1</v>
      </c>
      <c r="AH4385" s="116">
        <v>-1</v>
      </c>
      <c r="AI4385" s="116">
        <v>-1</v>
      </c>
      <c r="AJ4385" s="116">
        <v>0</v>
      </c>
      <c r="AM4385" s="116" t="s">
        <v>319</v>
      </c>
      <c r="AN4385" s="116">
        <v>-1</v>
      </c>
      <c r="AQ4385" s="116">
        <v>783</v>
      </c>
      <c r="AR4385" s="116" t="s">
        <v>352</v>
      </c>
      <c r="AS4385" s="116" t="s">
        <v>256</v>
      </c>
      <c r="AT4385" s="116" t="s">
        <v>268</v>
      </c>
      <c r="AV4385" s="116">
        <v>80.917124990836996</v>
      </c>
      <c r="AW4385" s="116">
        <v>0.2828172249</v>
      </c>
    </row>
    <row r="4386" spans="1:49" x14ac:dyDescent="0.25">
      <c r="A4386" s="127">
        <v>190000</v>
      </c>
      <c r="B4386" s="127">
        <v>790000</v>
      </c>
      <c r="C4386" s="127">
        <v>790000</v>
      </c>
      <c r="D4386" s="116" t="s">
        <v>314</v>
      </c>
      <c r="E4386" s="116" t="s">
        <v>315</v>
      </c>
      <c r="F4386" s="116" t="s">
        <v>316</v>
      </c>
      <c r="G4386" s="116" t="s">
        <v>317</v>
      </c>
      <c r="H4386" s="116">
        <v>0.36</v>
      </c>
      <c r="I4386" s="116">
        <v>0.57999999999999996</v>
      </c>
      <c r="J4386" s="116" t="s">
        <v>268</v>
      </c>
      <c r="K4386" s="116">
        <v>5.5119586286079998E-2</v>
      </c>
      <c r="L4386" s="116">
        <v>3946.8803185481302</v>
      </c>
      <c r="M4386" s="116">
        <v>12.402555970447301</v>
      </c>
      <c r="N4386" s="116">
        <v>2.5115071567643001</v>
      </c>
      <c r="O4386" s="116">
        <v>0.68362375398107</v>
      </c>
      <c r="P4386" s="116">
        <v>0.13843323543538999</v>
      </c>
      <c r="Q4386" s="116">
        <v>217.55041027906401</v>
      </c>
      <c r="R4386" s="116">
        <v>1330</v>
      </c>
      <c r="S4386" s="116" t="s">
        <v>346</v>
      </c>
      <c r="T4386" s="116">
        <v>1330</v>
      </c>
      <c r="U4386" s="116" t="s">
        <v>268</v>
      </c>
      <c r="V4386" s="116" t="s">
        <v>268</v>
      </c>
      <c r="Z4386" s="116">
        <v>0</v>
      </c>
      <c r="AA4386" s="116">
        <v>1</v>
      </c>
      <c r="AB4386" s="116">
        <v>0.68362375398107</v>
      </c>
      <c r="AC4386" s="116">
        <v>0.13843323543538999</v>
      </c>
      <c r="AD4386" s="116">
        <v>217.55041027906401</v>
      </c>
      <c r="AF4386" s="116">
        <v>-1</v>
      </c>
      <c r="AG4386" s="116">
        <v>-1</v>
      </c>
      <c r="AH4386" s="116">
        <v>-1</v>
      </c>
      <c r="AI4386" s="116">
        <v>-1</v>
      </c>
      <c r="AJ4386" s="116">
        <v>0</v>
      </c>
      <c r="AM4386" s="116" t="s">
        <v>319</v>
      </c>
      <c r="AN4386" s="116">
        <v>-1</v>
      </c>
      <c r="AQ4386" s="116">
        <v>783</v>
      </c>
      <c r="AR4386" s="116" t="s">
        <v>352</v>
      </c>
      <c r="AS4386" s="116" t="s">
        <v>256</v>
      </c>
      <c r="AT4386" s="116" t="s">
        <v>268</v>
      </c>
      <c r="AV4386" s="116">
        <v>60.537846150709697</v>
      </c>
      <c r="AW4386" s="116">
        <v>0.176439911</v>
      </c>
    </row>
    <row r="4387" spans="1:49" x14ac:dyDescent="0.25">
      <c r="A4387" s="127">
        <v>190000</v>
      </c>
      <c r="B4387" s="127">
        <v>790000</v>
      </c>
      <c r="C4387" s="127">
        <v>790000</v>
      </c>
      <c r="D4387" s="116" t="s">
        <v>314</v>
      </c>
      <c r="E4387" s="116" t="s">
        <v>315</v>
      </c>
      <c r="F4387" s="116" t="s">
        <v>316</v>
      </c>
      <c r="G4387" s="116" t="s">
        <v>317</v>
      </c>
      <c r="H4387" s="116">
        <v>0.36</v>
      </c>
      <c r="I4387" s="116">
        <v>0.57999999999999996</v>
      </c>
      <c r="J4387" s="116" t="s">
        <v>268</v>
      </c>
      <c r="K4387" s="116">
        <v>7.7842857043560004E-2</v>
      </c>
      <c r="L4387" s="116">
        <v>3946.8803185481302</v>
      </c>
      <c r="M4387" s="116">
        <v>12.402555970447301</v>
      </c>
      <c r="N4387" s="116">
        <v>2.5115071567643001</v>
      </c>
      <c r="O4387" s="116">
        <v>0.96545039138231004</v>
      </c>
      <c r="P4387" s="116">
        <v>0.19550289256788</v>
      </c>
      <c r="Q4387" s="116">
        <v>307.23644040479002</v>
      </c>
      <c r="R4387" s="116">
        <v>1330</v>
      </c>
      <c r="S4387" s="116" t="s">
        <v>346</v>
      </c>
      <c r="T4387" s="116">
        <v>1330</v>
      </c>
      <c r="U4387" s="116" t="s">
        <v>268</v>
      </c>
      <c r="V4387" s="116" t="s">
        <v>268</v>
      </c>
      <c r="Z4387" s="116">
        <v>0</v>
      </c>
      <c r="AA4387" s="116">
        <v>1</v>
      </c>
      <c r="AB4387" s="116">
        <v>0.96545039138231004</v>
      </c>
      <c r="AC4387" s="116">
        <v>0.19550289256788</v>
      </c>
      <c r="AD4387" s="116">
        <v>307.23644040479098</v>
      </c>
      <c r="AF4387" s="116">
        <v>-1</v>
      </c>
      <c r="AG4387" s="116">
        <v>-1</v>
      </c>
      <c r="AH4387" s="116">
        <v>-1</v>
      </c>
      <c r="AI4387" s="116">
        <v>-1</v>
      </c>
      <c r="AJ4387" s="116">
        <v>0</v>
      </c>
      <c r="AM4387" s="116" t="s">
        <v>319</v>
      </c>
      <c r="AN4387" s="116">
        <v>-1</v>
      </c>
      <c r="AQ4387" s="116">
        <v>783</v>
      </c>
      <c r="AR4387" s="116" t="s">
        <v>352</v>
      </c>
      <c r="AS4387" s="116" t="s">
        <v>256</v>
      </c>
      <c r="AT4387" s="116" t="s">
        <v>268</v>
      </c>
      <c r="AV4387" s="116">
        <v>71.948553818605006</v>
      </c>
      <c r="AW4387" s="116">
        <v>0.24917797280000001</v>
      </c>
    </row>
    <row r="4388" spans="1:49" x14ac:dyDescent="0.25">
      <c r="A4388" s="127">
        <v>190000</v>
      </c>
      <c r="B4388" s="127">
        <v>790000</v>
      </c>
      <c r="C4388" s="127">
        <v>790000</v>
      </c>
      <c r="D4388" s="116" t="s">
        <v>314</v>
      </c>
      <c r="E4388" s="116" t="s">
        <v>315</v>
      </c>
      <c r="F4388" s="116" t="s">
        <v>316</v>
      </c>
      <c r="G4388" s="116" t="s">
        <v>317</v>
      </c>
      <c r="H4388" s="116">
        <v>0.36</v>
      </c>
      <c r="I4388" s="116">
        <v>0.57999999999999996</v>
      </c>
      <c r="J4388" s="116" t="s">
        <v>268</v>
      </c>
      <c r="K4388" s="116">
        <v>0.29782442601721998</v>
      </c>
      <c r="L4388" s="116">
        <v>3919.8794294494501</v>
      </c>
      <c r="M4388" s="116">
        <v>11.5071499309499</v>
      </c>
      <c r="N4388" s="116">
        <v>2.0617699237373901</v>
      </c>
      <c r="O4388" s="116">
        <v>3.4271103232793001</v>
      </c>
      <c r="P4388" s="116">
        <v>0.61404544411665996</v>
      </c>
      <c r="Q4388" s="116">
        <v>1167.4358411324999</v>
      </c>
      <c r="R4388" s="116">
        <v>1210</v>
      </c>
      <c r="S4388" s="116" t="s">
        <v>318</v>
      </c>
      <c r="T4388" s="116">
        <v>1210</v>
      </c>
      <c r="U4388" s="116" t="s">
        <v>268</v>
      </c>
      <c r="V4388" s="116" t="s">
        <v>268</v>
      </c>
      <c r="Z4388" s="116">
        <v>0</v>
      </c>
      <c r="AA4388" s="116">
        <v>1</v>
      </c>
      <c r="AB4388" s="116">
        <v>3.4271103232793001</v>
      </c>
      <c r="AC4388" s="116">
        <v>0.61404544411665996</v>
      </c>
      <c r="AD4388" s="116">
        <v>1167.4358411324999</v>
      </c>
      <c r="AF4388" s="116">
        <v>-1</v>
      </c>
      <c r="AG4388" s="116">
        <v>-1</v>
      </c>
      <c r="AH4388" s="116">
        <v>-1</v>
      </c>
      <c r="AI4388" s="116">
        <v>-1</v>
      </c>
      <c r="AJ4388" s="116">
        <v>0</v>
      </c>
      <c r="AM4388" s="116" t="s">
        <v>319</v>
      </c>
      <c r="AN4388" s="116">
        <v>-1</v>
      </c>
      <c r="AQ4388" s="116">
        <v>783</v>
      </c>
      <c r="AR4388" s="116" t="s">
        <v>352</v>
      </c>
      <c r="AS4388" s="116" t="s">
        <v>256</v>
      </c>
      <c r="AT4388" s="116" t="s">
        <v>268</v>
      </c>
      <c r="AV4388" s="116">
        <v>148.21462629930301</v>
      </c>
      <c r="AW4388" s="116">
        <v>0.94682549969999996</v>
      </c>
    </row>
    <row r="4389" spans="1:49" x14ac:dyDescent="0.25">
      <c r="A4389" s="127">
        <v>190000</v>
      </c>
      <c r="B4389" s="127">
        <v>790000</v>
      </c>
      <c r="C4389" s="127">
        <v>790000</v>
      </c>
      <c r="D4389" s="116" t="s">
        <v>314</v>
      </c>
      <c r="E4389" s="116" t="s">
        <v>315</v>
      </c>
      <c r="F4389" s="116" t="s">
        <v>316</v>
      </c>
      <c r="G4389" s="116" t="s">
        <v>317</v>
      </c>
      <c r="H4389" s="116">
        <v>0.36</v>
      </c>
      <c r="I4389" s="116">
        <v>0.57999999999999996</v>
      </c>
      <c r="J4389" s="116" t="s">
        <v>268</v>
      </c>
      <c r="K4389" s="116">
        <v>0.11122250818207</v>
      </c>
      <c r="L4389" s="116">
        <v>3919.8794294494501</v>
      </c>
      <c r="M4389" s="116">
        <v>11.5071499309499</v>
      </c>
      <c r="N4389" s="116">
        <v>2.0617699237373901</v>
      </c>
      <c r="O4389" s="116">
        <v>1.2798540773474101</v>
      </c>
      <c r="P4389" s="116">
        <v>0.22931522221243</v>
      </c>
      <c r="Q4389" s="116">
        <v>435.97882191467698</v>
      </c>
      <c r="R4389" s="116">
        <v>1330</v>
      </c>
      <c r="S4389" s="116" t="s">
        <v>346</v>
      </c>
      <c r="T4389" s="116">
        <v>1330</v>
      </c>
      <c r="U4389" s="116" t="s">
        <v>268</v>
      </c>
      <c r="V4389" s="116" t="s">
        <v>268</v>
      </c>
      <c r="Z4389" s="116">
        <v>0</v>
      </c>
      <c r="AA4389" s="116">
        <v>1</v>
      </c>
      <c r="AB4389" s="116">
        <v>1.2798540773474101</v>
      </c>
      <c r="AC4389" s="116">
        <v>0.22931522221243</v>
      </c>
      <c r="AD4389" s="116">
        <v>435.97882191467698</v>
      </c>
      <c r="AF4389" s="116">
        <v>-1</v>
      </c>
      <c r="AG4389" s="116">
        <v>-1</v>
      </c>
      <c r="AH4389" s="116">
        <v>-1</v>
      </c>
      <c r="AI4389" s="116">
        <v>-1</v>
      </c>
      <c r="AJ4389" s="116">
        <v>0</v>
      </c>
      <c r="AM4389" s="116" t="s">
        <v>319</v>
      </c>
      <c r="AN4389" s="116">
        <v>-1</v>
      </c>
      <c r="AQ4389" s="116">
        <v>783</v>
      </c>
      <c r="AR4389" s="116" t="s">
        <v>352</v>
      </c>
      <c r="AS4389" s="116" t="s">
        <v>256</v>
      </c>
      <c r="AT4389" s="116" t="s">
        <v>268</v>
      </c>
      <c r="AV4389" s="116">
        <v>118.017965213198</v>
      </c>
      <c r="AW4389" s="116">
        <v>0.35359190750000002</v>
      </c>
    </row>
    <row r="4390" spans="1:49" x14ac:dyDescent="0.25">
      <c r="A4390" s="127">
        <v>190000</v>
      </c>
      <c r="B4390" s="127">
        <v>790000</v>
      </c>
      <c r="C4390" s="127">
        <v>790000</v>
      </c>
      <c r="D4390" s="116" t="s">
        <v>314</v>
      </c>
      <c r="E4390" s="116" t="s">
        <v>315</v>
      </c>
      <c r="F4390" s="116" t="s">
        <v>316</v>
      </c>
      <c r="G4390" s="116" t="s">
        <v>317</v>
      </c>
      <c r="H4390" s="116">
        <v>0.36</v>
      </c>
      <c r="I4390" s="116">
        <v>0.57999999999999996</v>
      </c>
      <c r="J4390" s="116" t="s">
        <v>268</v>
      </c>
      <c r="K4390" s="116">
        <v>0.15446705271812</v>
      </c>
      <c r="L4390" s="116">
        <v>3919.8794294494501</v>
      </c>
      <c r="M4390" s="116">
        <v>11.5071499309499</v>
      </c>
      <c r="N4390" s="116">
        <v>2.0617699237373901</v>
      </c>
      <c r="O4390" s="116">
        <v>1.7774755350193701</v>
      </c>
      <c r="P4390" s="116">
        <v>0.31847552350258002</v>
      </c>
      <c r="Q4390" s="116">
        <v>605.49222247745001</v>
      </c>
      <c r="R4390" s="116">
        <v>1330</v>
      </c>
      <c r="S4390" s="116" t="s">
        <v>346</v>
      </c>
      <c r="T4390" s="116">
        <v>1330</v>
      </c>
      <c r="U4390" s="116" t="s">
        <v>268</v>
      </c>
      <c r="V4390" s="116" t="s">
        <v>268</v>
      </c>
      <c r="Z4390" s="116">
        <v>0</v>
      </c>
      <c r="AA4390" s="116">
        <v>1</v>
      </c>
      <c r="AB4390" s="116">
        <v>1.7774755350193701</v>
      </c>
      <c r="AC4390" s="116">
        <v>0.31847552350258002</v>
      </c>
      <c r="AD4390" s="116">
        <v>605.49222247745001</v>
      </c>
      <c r="AF4390" s="116">
        <v>-1</v>
      </c>
      <c r="AG4390" s="116">
        <v>-1</v>
      </c>
      <c r="AH4390" s="116">
        <v>-1</v>
      </c>
      <c r="AI4390" s="116">
        <v>-1</v>
      </c>
      <c r="AJ4390" s="116">
        <v>0</v>
      </c>
      <c r="AM4390" s="116" t="s">
        <v>319</v>
      </c>
      <c r="AN4390" s="116">
        <v>-1</v>
      </c>
      <c r="AQ4390" s="116">
        <v>783</v>
      </c>
      <c r="AR4390" s="116" t="s">
        <v>352</v>
      </c>
      <c r="AS4390" s="116" t="s">
        <v>256</v>
      </c>
      <c r="AT4390" s="116" t="s">
        <v>268</v>
      </c>
      <c r="AV4390" s="116">
        <v>108.100054626692</v>
      </c>
      <c r="AW4390" s="116">
        <v>0.49107236209999999</v>
      </c>
    </row>
    <row r="4391" spans="1:49" x14ac:dyDescent="0.25">
      <c r="A4391" s="127">
        <v>190000</v>
      </c>
      <c r="B4391" s="127">
        <v>790000</v>
      </c>
      <c r="C4391" s="127">
        <v>790000</v>
      </c>
      <c r="D4391" s="116" t="s">
        <v>314</v>
      </c>
      <c r="E4391" s="116" t="s">
        <v>315</v>
      </c>
      <c r="F4391" s="116" t="s">
        <v>316</v>
      </c>
      <c r="G4391" s="116" t="s">
        <v>317</v>
      </c>
      <c r="H4391" s="116">
        <v>0.36</v>
      </c>
      <c r="I4391" s="116">
        <v>0.57999999999999996</v>
      </c>
      <c r="J4391" s="116" t="s">
        <v>268</v>
      </c>
      <c r="K4391" s="116">
        <v>5.4249466612410001E-2</v>
      </c>
      <c r="L4391" s="116">
        <v>3919.8794294494501</v>
      </c>
      <c r="M4391" s="116">
        <v>11.5071499309499</v>
      </c>
      <c r="N4391" s="116">
        <v>2.0617699237373901</v>
      </c>
      <c r="O4391" s="116">
        <v>0.62425674598310998</v>
      </c>
      <c r="P4391" s="116">
        <v>0.11184991864027</v>
      </c>
      <c r="Q4391" s="116">
        <v>212.65136823260599</v>
      </c>
      <c r="R4391" s="116">
        <v>1330</v>
      </c>
      <c r="S4391" s="116" t="s">
        <v>346</v>
      </c>
      <c r="T4391" s="116">
        <v>1330</v>
      </c>
      <c r="U4391" s="116" t="s">
        <v>268</v>
      </c>
      <c r="V4391" s="116" t="s">
        <v>268</v>
      </c>
      <c r="Z4391" s="116">
        <v>0</v>
      </c>
      <c r="AA4391" s="116">
        <v>1</v>
      </c>
      <c r="AB4391" s="116">
        <v>0.62425674598310998</v>
      </c>
      <c r="AC4391" s="116">
        <v>0.11184991864027</v>
      </c>
      <c r="AD4391" s="116">
        <v>212.65136823260801</v>
      </c>
      <c r="AF4391" s="116">
        <v>-1</v>
      </c>
      <c r="AG4391" s="116">
        <v>-1</v>
      </c>
      <c r="AH4391" s="116">
        <v>-1</v>
      </c>
      <c r="AI4391" s="116">
        <v>-1</v>
      </c>
      <c r="AJ4391" s="116">
        <v>0</v>
      </c>
      <c r="AM4391" s="116" t="s">
        <v>319</v>
      </c>
      <c r="AN4391" s="116">
        <v>-1</v>
      </c>
      <c r="AQ4391" s="116">
        <v>783</v>
      </c>
      <c r="AR4391" s="116" t="s">
        <v>352</v>
      </c>
      <c r="AS4391" s="116" t="s">
        <v>256</v>
      </c>
      <c r="AT4391" s="116" t="s">
        <v>268</v>
      </c>
      <c r="AV4391" s="116">
        <v>59.9596064486351</v>
      </c>
      <c r="AW4391" s="116">
        <v>0.1724666409</v>
      </c>
    </row>
    <row r="4392" spans="1:49" x14ac:dyDescent="0.25">
      <c r="A4392" s="127">
        <v>190000</v>
      </c>
      <c r="B4392" s="127">
        <v>790000</v>
      </c>
      <c r="C4392" s="127">
        <v>790000</v>
      </c>
      <c r="D4392" s="116" t="s">
        <v>314</v>
      </c>
      <c r="E4392" s="116" t="s">
        <v>315</v>
      </c>
      <c r="F4392" s="116" t="s">
        <v>316</v>
      </c>
      <c r="G4392" s="116" t="s">
        <v>317</v>
      </c>
      <c r="H4392" s="116">
        <v>0.36</v>
      </c>
      <c r="I4392" s="116">
        <v>0.57999999999999996</v>
      </c>
      <c r="J4392" s="116" t="s">
        <v>268</v>
      </c>
      <c r="K4392" s="116">
        <v>0.15362548884798</v>
      </c>
      <c r="L4392" s="116">
        <v>3926.2057976423098</v>
      </c>
      <c r="M4392" s="116">
        <v>10.9376762060222</v>
      </c>
      <c r="N4392" s="116">
        <v>2.0001886642774398</v>
      </c>
      <c r="O4392" s="116">
        <v>1.68030585401112</v>
      </c>
      <c r="P4392" s="116">
        <v>0.30727996133780999</v>
      </c>
      <c r="Q4392" s="116">
        <v>603.16528498058506</v>
      </c>
      <c r="R4392" s="116">
        <v>1210</v>
      </c>
      <c r="S4392" s="116" t="s">
        <v>318</v>
      </c>
      <c r="T4392" s="116">
        <v>1210</v>
      </c>
      <c r="U4392" s="116" t="s">
        <v>268</v>
      </c>
      <c r="V4392" s="116" t="s">
        <v>268</v>
      </c>
      <c r="Z4392" s="116">
        <v>0</v>
      </c>
      <c r="AA4392" s="116">
        <v>1</v>
      </c>
      <c r="AB4392" s="116">
        <v>1.68030585401112</v>
      </c>
      <c r="AC4392" s="116">
        <v>0.30727996133780999</v>
      </c>
      <c r="AD4392" s="116">
        <v>603.16528498058506</v>
      </c>
      <c r="AF4392" s="116">
        <v>-1</v>
      </c>
      <c r="AG4392" s="116">
        <v>-1</v>
      </c>
      <c r="AH4392" s="116">
        <v>-1</v>
      </c>
      <c r="AI4392" s="116">
        <v>-1</v>
      </c>
      <c r="AJ4392" s="116">
        <v>0</v>
      </c>
      <c r="AM4392" s="116" t="s">
        <v>319</v>
      </c>
      <c r="AN4392" s="116">
        <v>-1</v>
      </c>
      <c r="AQ4392" s="116">
        <v>783</v>
      </c>
      <c r="AR4392" s="116" t="s">
        <v>352</v>
      </c>
      <c r="AS4392" s="116" t="s">
        <v>256</v>
      </c>
      <c r="AT4392" s="116" t="s">
        <v>268</v>
      </c>
      <c r="AV4392" s="116">
        <v>100.789777793376</v>
      </c>
      <c r="AW4392" s="116">
        <v>0.48918514600000002</v>
      </c>
    </row>
    <row r="4393" spans="1:49" x14ac:dyDescent="0.25">
      <c r="A4393" s="127">
        <v>190000</v>
      </c>
      <c r="B4393" s="127">
        <v>790000</v>
      </c>
      <c r="C4393" s="127">
        <v>790000</v>
      </c>
      <c r="D4393" s="116" t="s">
        <v>314</v>
      </c>
      <c r="E4393" s="116" t="s">
        <v>315</v>
      </c>
      <c r="F4393" s="116" t="s">
        <v>316</v>
      </c>
      <c r="G4393" s="116" t="s">
        <v>317</v>
      </c>
      <c r="H4393" s="116">
        <v>0.36</v>
      </c>
      <c r="I4393" s="116">
        <v>0.57999999999999996</v>
      </c>
      <c r="J4393" s="116" t="s">
        <v>268</v>
      </c>
      <c r="K4393" s="116">
        <v>0.17919962757044999</v>
      </c>
      <c r="L4393" s="116">
        <v>3926.2057976423098</v>
      </c>
      <c r="M4393" s="116">
        <v>10.9376762060222</v>
      </c>
      <c r="N4393" s="116">
        <v>2.0001886642774398</v>
      </c>
      <c r="O4393" s="116">
        <v>1.9600275026054601</v>
      </c>
      <c r="P4393" s="116">
        <v>0.35843306370917</v>
      </c>
      <c r="Q4393" s="116">
        <v>703.57461670247903</v>
      </c>
      <c r="R4393" s="116">
        <v>1310</v>
      </c>
      <c r="S4393" s="116" t="s">
        <v>318</v>
      </c>
      <c r="T4393" s="116">
        <v>1310</v>
      </c>
      <c r="U4393" s="116" t="s">
        <v>268</v>
      </c>
      <c r="V4393" s="116" t="s">
        <v>268</v>
      </c>
      <c r="Z4393" s="116">
        <v>0</v>
      </c>
      <c r="AA4393" s="116">
        <v>1</v>
      </c>
      <c r="AB4393" s="116">
        <v>1.9600275026054601</v>
      </c>
      <c r="AC4393" s="116">
        <v>0.35843306370917</v>
      </c>
      <c r="AD4393" s="116">
        <v>703.57461670247903</v>
      </c>
      <c r="AF4393" s="116">
        <v>-1</v>
      </c>
      <c r="AG4393" s="116">
        <v>-1</v>
      </c>
      <c r="AH4393" s="116">
        <v>-1</v>
      </c>
      <c r="AI4393" s="116">
        <v>-1</v>
      </c>
      <c r="AJ4393" s="116">
        <v>0</v>
      </c>
      <c r="AM4393" s="116" t="s">
        <v>319</v>
      </c>
      <c r="AN4393" s="116">
        <v>-1</v>
      </c>
      <c r="AQ4393" s="116">
        <v>783</v>
      </c>
      <c r="AR4393" s="116" t="s">
        <v>352</v>
      </c>
      <c r="AS4393" s="116" t="s">
        <v>256</v>
      </c>
      <c r="AT4393" s="116" t="s">
        <v>268</v>
      </c>
      <c r="AV4393" s="116">
        <v>107.902530080158</v>
      </c>
      <c r="AW4393" s="116">
        <v>0.57062012709999999</v>
      </c>
    </row>
    <row r="4394" spans="1:49" x14ac:dyDescent="0.25">
      <c r="A4394" s="127">
        <v>190000</v>
      </c>
      <c r="B4394" s="127">
        <v>790000</v>
      </c>
      <c r="C4394" s="127">
        <v>790000</v>
      </c>
      <c r="D4394" s="116" t="s">
        <v>314</v>
      </c>
      <c r="E4394" s="116" t="s">
        <v>315</v>
      </c>
      <c r="F4394" s="116" t="s">
        <v>316</v>
      </c>
      <c r="G4394" s="116" t="s">
        <v>317</v>
      </c>
      <c r="H4394" s="116">
        <v>0.36</v>
      </c>
      <c r="I4394" s="116">
        <v>0.57999999999999996</v>
      </c>
      <c r="J4394" s="116" t="s">
        <v>268</v>
      </c>
      <c r="K4394" s="116">
        <v>0.10011464835881</v>
      </c>
      <c r="L4394" s="116">
        <v>3926.2057976423098</v>
      </c>
      <c r="M4394" s="116">
        <v>10.9376762060222</v>
      </c>
      <c r="N4394" s="116">
        <v>2.0001886642774398</v>
      </c>
      <c r="O4394" s="116">
        <v>1.09502160722846</v>
      </c>
      <c r="P4394" s="116">
        <v>0.20024818477541001</v>
      </c>
      <c r="Q4394" s="116">
        <v>393.07071281528903</v>
      </c>
      <c r="R4394" s="116">
        <v>1310</v>
      </c>
      <c r="S4394" s="116" t="s">
        <v>318</v>
      </c>
      <c r="T4394" s="116">
        <v>1310</v>
      </c>
      <c r="U4394" s="116" t="s">
        <v>268</v>
      </c>
      <c r="V4394" s="116" t="s">
        <v>268</v>
      </c>
      <c r="Z4394" s="116">
        <v>0</v>
      </c>
      <c r="AA4394" s="116">
        <v>1</v>
      </c>
      <c r="AB4394" s="116">
        <v>1.09502160722846</v>
      </c>
      <c r="AC4394" s="116">
        <v>0.20024818477541001</v>
      </c>
      <c r="AD4394" s="116">
        <v>393.07071281528903</v>
      </c>
      <c r="AF4394" s="116">
        <v>-1</v>
      </c>
      <c r="AG4394" s="116">
        <v>-1</v>
      </c>
      <c r="AH4394" s="116">
        <v>-1</v>
      </c>
      <c r="AI4394" s="116">
        <v>-1</v>
      </c>
      <c r="AJ4394" s="116">
        <v>0</v>
      </c>
      <c r="AM4394" s="116" t="s">
        <v>319</v>
      </c>
      <c r="AN4394" s="116">
        <v>-1</v>
      </c>
      <c r="AQ4394" s="116">
        <v>783</v>
      </c>
      <c r="AR4394" s="116" t="s">
        <v>352</v>
      </c>
      <c r="AS4394" s="116" t="s">
        <v>256</v>
      </c>
      <c r="AT4394" s="116" t="s">
        <v>268</v>
      </c>
      <c r="AV4394" s="116">
        <v>80.526627092241796</v>
      </c>
      <c r="AW4394" s="116">
        <v>0.31879214340000001</v>
      </c>
    </row>
    <row r="4395" spans="1:49" x14ac:dyDescent="0.25">
      <c r="A4395" s="127">
        <v>190000</v>
      </c>
      <c r="B4395" s="127">
        <v>790000</v>
      </c>
      <c r="C4395" s="127">
        <v>790000</v>
      </c>
      <c r="D4395" s="116" t="s">
        <v>314</v>
      </c>
      <c r="E4395" s="116" t="s">
        <v>315</v>
      </c>
      <c r="F4395" s="116" t="s">
        <v>316</v>
      </c>
      <c r="G4395" s="116" t="s">
        <v>317</v>
      </c>
      <c r="H4395" s="116">
        <v>0.36</v>
      </c>
      <c r="I4395" s="116">
        <v>0.57999999999999996</v>
      </c>
      <c r="J4395" s="116" t="s">
        <v>268</v>
      </c>
      <c r="K4395" s="116">
        <v>0.15678539466055</v>
      </c>
      <c r="L4395" s="116">
        <v>3926.2057976423098</v>
      </c>
      <c r="M4395" s="116">
        <v>10.9376762060222</v>
      </c>
      <c r="N4395" s="116">
        <v>2.0001886642774398</v>
      </c>
      <c r="O4395" s="116">
        <v>1.7148678806305799</v>
      </c>
      <c r="P4395" s="116">
        <v>0.31360036912431</v>
      </c>
      <c r="Q4395" s="116">
        <v>615.57172550191694</v>
      </c>
      <c r="R4395" s="116">
        <v>1310</v>
      </c>
      <c r="S4395" s="116" t="s">
        <v>318</v>
      </c>
      <c r="T4395" s="116">
        <v>1310</v>
      </c>
      <c r="U4395" s="116" t="s">
        <v>268</v>
      </c>
      <c r="V4395" s="116" t="s">
        <v>268</v>
      </c>
      <c r="Z4395" s="116">
        <v>0</v>
      </c>
      <c r="AA4395" s="116">
        <v>1</v>
      </c>
      <c r="AB4395" s="116">
        <v>1.7148678806305799</v>
      </c>
      <c r="AC4395" s="116">
        <v>0.31360036912431</v>
      </c>
      <c r="AD4395" s="116">
        <v>615.57172550191694</v>
      </c>
      <c r="AF4395" s="116">
        <v>-1</v>
      </c>
      <c r="AG4395" s="116">
        <v>-1</v>
      </c>
      <c r="AH4395" s="116">
        <v>-1</v>
      </c>
      <c r="AI4395" s="116">
        <v>-1</v>
      </c>
      <c r="AJ4395" s="116">
        <v>0</v>
      </c>
      <c r="AM4395" s="116" t="s">
        <v>319</v>
      </c>
      <c r="AN4395" s="116">
        <v>-1</v>
      </c>
      <c r="AQ4395" s="116">
        <v>783</v>
      </c>
      <c r="AR4395" s="116" t="s">
        <v>352</v>
      </c>
      <c r="AS4395" s="116" t="s">
        <v>256</v>
      </c>
      <c r="AT4395" s="116" t="s">
        <v>268</v>
      </c>
      <c r="AV4395" s="116">
        <v>102.291504006408</v>
      </c>
      <c r="AW4395" s="116">
        <v>0.49924714149999999</v>
      </c>
    </row>
    <row r="4396" spans="1:49" x14ac:dyDescent="0.25">
      <c r="A4396" s="127">
        <v>190000</v>
      </c>
      <c r="B4396" s="127">
        <v>790000</v>
      </c>
      <c r="C4396" s="127">
        <v>790000</v>
      </c>
      <c r="D4396" s="116" t="s">
        <v>314</v>
      </c>
      <c r="E4396" s="116" t="s">
        <v>315</v>
      </c>
      <c r="F4396" s="116" t="s">
        <v>316</v>
      </c>
      <c r="G4396" s="116" t="s">
        <v>317</v>
      </c>
      <c r="H4396" s="116">
        <v>0.36</v>
      </c>
      <c r="I4396" s="116">
        <v>0.57999999999999996</v>
      </c>
      <c r="J4396" s="116" t="s">
        <v>268</v>
      </c>
      <c r="K4396" s="116">
        <v>2.80382942301E-2</v>
      </c>
      <c r="L4396" s="116">
        <v>3926.2057976423098</v>
      </c>
      <c r="M4396" s="116">
        <v>10.9376762060222</v>
      </c>
      <c r="N4396" s="116">
        <v>2.0001886642774398</v>
      </c>
      <c r="O4396" s="116">
        <v>0.30667378365803</v>
      </c>
      <c r="P4396" s="116">
        <v>5.6081878284719999E-2</v>
      </c>
      <c r="Q4396" s="116">
        <v>110.084113362227</v>
      </c>
      <c r="R4396" s="116">
        <v>1310</v>
      </c>
      <c r="S4396" s="116" t="s">
        <v>318</v>
      </c>
      <c r="T4396" s="116">
        <v>1310</v>
      </c>
      <c r="U4396" s="116" t="s">
        <v>268</v>
      </c>
      <c r="V4396" s="116" t="s">
        <v>268</v>
      </c>
      <c r="Z4396" s="116">
        <v>0</v>
      </c>
      <c r="AA4396" s="116">
        <v>1</v>
      </c>
      <c r="AB4396" s="116">
        <v>0.30667378365803</v>
      </c>
      <c r="AC4396" s="116">
        <v>5.6081878284719999E-2</v>
      </c>
      <c r="AD4396" s="116">
        <v>110.084113362228</v>
      </c>
      <c r="AF4396" s="116">
        <v>-1</v>
      </c>
      <c r="AG4396" s="116">
        <v>-1</v>
      </c>
      <c r="AH4396" s="116">
        <v>-1</v>
      </c>
      <c r="AI4396" s="116">
        <v>-1</v>
      </c>
      <c r="AJ4396" s="116">
        <v>0</v>
      </c>
      <c r="AM4396" s="116" t="s">
        <v>319</v>
      </c>
      <c r="AN4396" s="116">
        <v>-1</v>
      </c>
      <c r="AQ4396" s="116">
        <v>783</v>
      </c>
      <c r="AR4396" s="116" t="s">
        <v>352</v>
      </c>
      <c r="AS4396" s="116" t="s">
        <v>256</v>
      </c>
      <c r="AT4396" s="116" t="s">
        <v>268</v>
      </c>
      <c r="AV4396" s="116">
        <v>64.292971030139597</v>
      </c>
      <c r="AW4396" s="116">
        <v>8.9281519399999995E-2</v>
      </c>
    </row>
    <row r="4397" spans="1:49" x14ac:dyDescent="0.25">
      <c r="A4397" s="127">
        <v>190000</v>
      </c>
      <c r="B4397" s="127">
        <v>790000</v>
      </c>
      <c r="C4397" s="127">
        <v>790000</v>
      </c>
      <c r="D4397" s="116" t="s">
        <v>314</v>
      </c>
      <c r="E4397" s="116" t="s">
        <v>315</v>
      </c>
      <c r="F4397" s="116" t="s">
        <v>316</v>
      </c>
      <c r="G4397" s="116" t="s">
        <v>317</v>
      </c>
      <c r="H4397" s="116">
        <v>0.36</v>
      </c>
      <c r="I4397" s="116">
        <v>0.57999999999999996</v>
      </c>
      <c r="J4397" s="116" t="s">
        <v>268</v>
      </c>
      <c r="K4397" s="116">
        <v>0.19095356121011001</v>
      </c>
      <c r="L4397" s="116">
        <v>3916.8947519530002</v>
      </c>
      <c r="M4397" s="116">
        <v>10.3507945862496</v>
      </c>
      <c r="N4397" s="116">
        <v>1.7833539116569599</v>
      </c>
      <c r="O4397" s="116">
        <v>1.97652108759874</v>
      </c>
      <c r="P4397" s="116">
        <v>0.34053778032887999</v>
      </c>
      <c r="Q4397" s="116">
        <v>747.94500177063605</v>
      </c>
      <c r="R4397" s="116">
        <v>1210</v>
      </c>
      <c r="S4397" s="116" t="s">
        <v>318</v>
      </c>
      <c r="T4397" s="116">
        <v>1210</v>
      </c>
      <c r="U4397" s="116" t="s">
        <v>268</v>
      </c>
      <c r="V4397" s="116" t="s">
        <v>268</v>
      </c>
      <c r="Z4397" s="116">
        <v>0</v>
      </c>
      <c r="AA4397" s="116">
        <v>1</v>
      </c>
      <c r="AB4397" s="116">
        <v>1.97652108759874</v>
      </c>
      <c r="AC4397" s="116">
        <v>0.34053778032887999</v>
      </c>
      <c r="AD4397" s="116">
        <v>747.94500177063605</v>
      </c>
      <c r="AF4397" s="116">
        <v>-1</v>
      </c>
      <c r="AG4397" s="116">
        <v>-1</v>
      </c>
      <c r="AH4397" s="116">
        <v>-1</v>
      </c>
      <c r="AI4397" s="116">
        <v>-1</v>
      </c>
      <c r="AJ4397" s="116">
        <v>0</v>
      </c>
      <c r="AM4397" s="116" t="s">
        <v>319</v>
      </c>
      <c r="AN4397" s="116">
        <v>-1</v>
      </c>
      <c r="AQ4397" s="116">
        <v>783</v>
      </c>
      <c r="AR4397" s="116" t="s">
        <v>352</v>
      </c>
      <c r="AS4397" s="116" t="s">
        <v>256</v>
      </c>
      <c r="AT4397" s="116" t="s">
        <v>268</v>
      </c>
      <c r="AV4397" s="116">
        <v>113.823619450696</v>
      </c>
      <c r="AW4397" s="116">
        <v>0.60660584090000003</v>
      </c>
    </row>
    <row r="4398" spans="1:49" x14ac:dyDescent="0.25">
      <c r="A4398" s="127">
        <v>190000</v>
      </c>
      <c r="B4398" s="127">
        <v>790000</v>
      </c>
      <c r="C4398" s="127">
        <v>790000</v>
      </c>
      <c r="D4398" s="116" t="s">
        <v>314</v>
      </c>
      <c r="E4398" s="116" t="s">
        <v>315</v>
      </c>
      <c r="F4398" s="116" t="s">
        <v>316</v>
      </c>
      <c r="G4398" s="116" t="s">
        <v>317</v>
      </c>
      <c r="H4398" s="116">
        <v>0.36</v>
      </c>
      <c r="I4398" s="116">
        <v>0.57999999999999996</v>
      </c>
      <c r="J4398" s="116" t="s">
        <v>268</v>
      </c>
      <c r="K4398" s="116">
        <v>0.14705957852212001</v>
      </c>
      <c r="L4398" s="116">
        <v>3916.8947519530002</v>
      </c>
      <c r="M4398" s="116">
        <v>10.3507945862496</v>
      </c>
      <c r="N4398" s="116">
        <v>1.7833539116569599</v>
      </c>
      <c r="O4398" s="116">
        <v>1.52218348922297</v>
      </c>
      <c r="P4398" s="116">
        <v>0.26225927460405002</v>
      </c>
      <c r="Q4398" s="116">
        <v>576.01689133773596</v>
      </c>
      <c r="R4398" s="116">
        <v>1310</v>
      </c>
      <c r="S4398" s="116" t="s">
        <v>318</v>
      </c>
      <c r="T4398" s="116">
        <v>1310</v>
      </c>
      <c r="U4398" s="116" t="s">
        <v>268</v>
      </c>
      <c r="V4398" s="116" t="s">
        <v>268</v>
      </c>
      <c r="Z4398" s="116">
        <v>0</v>
      </c>
      <c r="AA4398" s="116">
        <v>1</v>
      </c>
      <c r="AB4398" s="116">
        <v>1.52218348922297</v>
      </c>
      <c r="AC4398" s="116">
        <v>0.26225927460405002</v>
      </c>
      <c r="AD4398" s="116">
        <v>576.01689133773596</v>
      </c>
      <c r="AF4398" s="116">
        <v>-1</v>
      </c>
      <c r="AG4398" s="116">
        <v>-1</v>
      </c>
      <c r="AH4398" s="116">
        <v>-1</v>
      </c>
      <c r="AI4398" s="116">
        <v>-1</v>
      </c>
      <c r="AJ4398" s="116">
        <v>0</v>
      </c>
      <c r="AM4398" s="116" t="s">
        <v>319</v>
      </c>
      <c r="AN4398" s="116">
        <v>-1</v>
      </c>
      <c r="AQ4398" s="116">
        <v>783</v>
      </c>
      <c r="AR4398" s="116" t="s">
        <v>352</v>
      </c>
      <c r="AS4398" s="116" t="s">
        <v>256</v>
      </c>
      <c r="AT4398" s="116" t="s">
        <v>268</v>
      </c>
      <c r="AV4398" s="116">
        <v>98.416256852291198</v>
      </c>
      <c r="AW4398" s="116">
        <v>0.46716698410000002</v>
      </c>
    </row>
    <row r="4399" spans="1:49" x14ac:dyDescent="0.25">
      <c r="A4399" s="127">
        <v>190000</v>
      </c>
      <c r="B4399" s="127">
        <v>790000</v>
      </c>
      <c r="C4399" s="127">
        <v>790000</v>
      </c>
      <c r="D4399" s="116" t="s">
        <v>314</v>
      </c>
      <c r="E4399" s="116" t="s">
        <v>315</v>
      </c>
      <c r="F4399" s="116" t="s">
        <v>316</v>
      </c>
      <c r="G4399" s="116" t="s">
        <v>317</v>
      </c>
      <c r="H4399" s="116">
        <v>0.36</v>
      </c>
      <c r="I4399" s="116">
        <v>0.57999999999999996</v>
      </c>
      <c r="J4399" s="116" t="s">
        <v>268</v>
      </c>
      <c r="K4399" s="116">
        <v>0.19166004542918999</v>
      </c>
      <c r="L4399" s="116">
        <v>3916.8947519530002</v>
      </c>
      <c r="M4399" s="116">
        <v>10.3507945862496</v>
      </c>
      <c r="N4399" s="116">
        <v>1.7833539116569599</v>
      </c>
      <c r="O4399" s="116">
        <v>1.9838337606288801</v>
      </c>
      <c r="P4399" s="116">
        <v>0.34179769172449997</v>
      </c>
      <c r="Q4399" s="116">
        <v>750.71222610069196</v>
      </c>
      <c r="R4399" s="116">
        <v>1310</v>
      </c>
      <c r="S4399" s="116" t="s">
        <v>318</v>
      </c>
      <c r="T4399" s="116">
        <v>1310</v>
      </c>
      <c r="U4399" s="116" t="s">
        <v>268</v>
      </c>
      <c r="V4399" s="116" t="s">
        <v>268</v>
      </c>
      <c r="Z4399" s="116">
        <v>0</v>
      </c>
      <c r="AA4399" s="116">
        <v>1</v>
      </c>
      <c r="AB4399" s="116">
        <v>1.9838337606288801</v>
      </c>
      <c r="AC4399" s="116">
        <v>0.34179769172449997</v>
      </c>
      <c r="AD4399" s="116">
        <v>750.71222610069196</v>
      </c>
      <c r="AF4399" s="116">
        <v>-1</v>
      </c>
      <c r="AG4399" s="116">
        <v>-1</v>
      </c>
      <c r="AH4399" s="116">
        <v>-1</v>
      </c>
      <c r="AI4399" s="116">
        <v>-1</v>
      </c>
      <c r="AJ4399" s="116">
        <v>0</v>
      </c>
      <c r="AM4399" s="116" t="s">
        <v>319</v>
      </c>
      <c r="AN4399" s="116">
        <v>-1</v>
      </c>
      <c r="AQ4399" s="116">
        <v>783</v>
      </c>
      <c r="AR4399" s="116" t="s">
        <v>352</v>
      </c>
      <c r="AS4399" s="116" t="s">
        <v>256</v>
      </c>
      <c r="AT4399" s="116" t="s">
        <v>268</v>
      </c>
      <c r="AV4399" s="116">
        <v>111.44959660897899</v>
      </c>
      <c r="AW4399" s="116">
        <v>0.60885014280000005</v>
      </c>
    </row>
    <row r="4400" spans="1:49" x14ac:dyDescent="0.25">
      <c r="A4400" s="127">
        <v>190000</v>
      </c>
      <c r="B4400" s="127">
        <v>790000</v>
      </c>
      <c r="C4400" s="127">
        <v>790000</v>
      </c>
      <c r="D4400" s="116" t="s">
        <v>314</v>
      </c>
      <c r="E4400" s="116" t="s">
        <v>315</v>
      </c>
      <c r="F4400" s="116" t="s">
        <v>316</v>
      </c>
      <c r="G4400" s="116" t="s">
        <v>317</v>
      </c>
      <c r="H4400" s="116">
        <v>0.36</v>
      </c>
      <c r="I4400" s="116">
        <v>0.57999999999999996</v>
      </c>
      <c r="J4400" s="116" t="s">
        <v>268</v>
      </c>
      <c r="K4400" s="116">
        <v>8.8090374391499998E-2</v>
      </c>
      <c r="L4400" s="116">
        <v>3916.8947519530002</v>
      </c>
      <c r="M4400" s="116">
        <v>10.3507945862496</v>
      </c>
      <c r="N4400" s="116">
        <v>1.7833539116569599</v>
      </c>
      <c r="O4400" s="116">
        <v>0.91180537035231002</v>
      </c>
      <c r="P4400" s="116">
        <v>0.15709631375041999</v>
      </c>
      <c r="Q4400" s="116">
        <v>345.04072515166899</v>
      </c>
      <c r="R4400" s="116">
        <v>1750</v>
      </c>
      <c r="S4400" s="116" t="s">
        <v>321</v>
      </c>
      <c r="T4400" s="116">
        <v>1750</v>
      </c>
      <c r="U4400" s="116" t="s">
        <v>268</v>
      </c>
      <c r="V4400" s="116" t="s">
        <v>268</v>
      </c>
      <c r="Z4400" s="116">
        <v>0</v>
      </c>
      <c r="AA4400" s="116">
        <v>1</v>
      </c>
      <c r="AB4400" s="116">
        <v>0.91180537035231002</v>
      </c>
      <c r="AC4400" s="116">
        <v>0.15709631375041999</v>
      </c>
      <c r="AD4400" s="116">
        <v>345.04072515166803</v>
      </c>
      <c r="AF4400" s="116">
        <v>-1</v>
      </c>
      <c r="AG4400" s="116">
        <v>-1</v>
      </c>
      <c r="AH4400" s="116">
        <v>-1</v>
      </c>
      <c r="AI4400" s="116">
        <v>-1</v>
      </c>
      <c r="AJ4400" s="116">
        <v>0</v>
      </c>
      <c r="AM4400" s="116" t="s">
        <v>319</v>
      </c>
      <c r="AN4400" s="116">
        <v>-1</v>
      </c>
      <c r="AQ4400" s="116">
        <v>783</v>
      </c>
      <c r="AR4400" s="116" t="s">
        <v>352</v>
      </c>
      <c r="AS4400" s="116" t="s">
        <v>256</v>
      </c>
      <c r="AT4400" s="116" t="s">
        <v>268</v>
      </c>
      <c r="AV4400" s="116">
        <v>77.023080501758301</v>
      </c>
      <c r="AW4400" s="116">
        <v>0.2798383821</v>
      </c>
    </row>
    <row r="4401" spans="1:49" x14ac:dyDescent="0.25">
      <c r="A4401" s="127">
        <v>190000</v>
      </c>
      <c r="B4401" s="127">
        <v>790000</v>
      </c>
      <c r="C4401" s="127">
        <v>790000</v>
      </c>
      <c r="D4401" s="116" t="s">
        <v>314</v>
      </c>
      <c r="E4401" s="116" t="s">
        <v>315</v>
      </c>
      <c r="F4401" s="116" t="s">
        <v>316</v>
      </c>
      <c r="G4401" s="116" t="s">
        <v>317</v>
      </c>
      <c r="H4401" s="116">
        <v>0.36</v>
      </c>
      <c r="I4401" s="116">
        <v>0.57999999999999996</v>
      </c>
      <c r="J4401" s="116" t="s">
        <v>268</v>
      </c>
      <c r="K4401" s="116">
        <v>0.20752738638317</v>
      </c>
      <c r="L4401" s="116">
        <v>3964.9206102185699</v>
      </c>
      <c r="M4401" s="116">
        <v>11.934275604838801</v>
      </c>
      <c r="N4401" s="116">
        <v>2.3607725333332801</v>
      </c>
      <c r="O4401" s="116">
        <v>2.4766890246486599</v>
      </c>
      <c r="P4401" s="116">
        <v>0.48992495368783001</v>
      </c>
      <c r="Q4401" s="116">
        <v>822.82961145543197</v>
      </c>
      <c r="R4401" s="116">
        <v>1330</v>
      </c>
      <c r="S4401" s="116" t="s">
        <v>346</v>
      </c>
      <c r="T4401" s="116">
        <v>1330</v>
      </c>
      <c r="U4401" s="116" t="s">
        <v>268</v>
      </c>
      <c r="V4401" s="116" t="s">
        <v>268</v>
      </c>
      <c r="Z4401" s="116">
        <v>0</v>
      </c>
      <c r="AA4401" s="116">
        <v>1</v>
      </c>
      <c r="AB4401" s="116">
        <v>2.4766890246486599</v>
      </c>
      <c r="AC4401" s="116">
        <v>0.48992495368783001</v>
      </c>
      <c r="AD4401" s="116">
        <v>822.82961145543197</v>
      </c>
      <c r="AF4401" s="116">
        <v>-1</v>
      </c>
      <c r="AG4401" s="116">
        <v>-1</v>
      </c>
      <c r="AH4401" s="116">
        <v>-1</v>
      </c>
      <c r="AI4401" s="116">
        <v>-1</v>
      </c>
      <c r="AJ4401" s="116">
        <v>0</v>
      </c>
      <c r="AM4401" s="116" t="s">
        <v>319</v>
      </c>
      <c r="AN4401" s="116">
        <v>-1</v>
      </c>
      <c r="AQ4401" s="116">
        <v>783</v>
      </c>
      <c r="AR4401" s="116" t="s">
        <v>352</v>
      </c>
      <c r="AS4401" s="116" t="s">
        <v>256</v>
      </c>
      <c r="AT4401" s="116" t="s">
        <v>268</v>
      </c>
      <c r="AV4401" s="116">
        <v>134.84450996079599</v>
      </c>
      <c r="AW4401" s="116">
        <v>0.66733950649999996</v>
      </c>
    </row>
    <row r="4402" spans="1:49" x14ac:dyDescent="0.25">
      <c r="A4402" s="127">
        <v>190000</v>
      </c>
      <c r="B4402" s="127">
        <v>790000</v>
      </c>
      <c r="C4402" s="127">
        <v>790000</v>
      </c>
      <c r="D4402" s="116" t="s">
        <v>314</v>
      </c>
      <c r="E4402" s="116" t="s">
        <v>315</v>
      </c>
      <c r="F4402" s="116" t="s">
        <v>316</v>
      </c>
      <c r="G4402" s="116" t="s">
        <v>317</v>
      </c>
      <c r="H4402" s="116">
        <v>0.36</v>
      </c>
      <c r="I4402" s="116">
        <v>0.57999999999999996</v>
      </c>
      <c r="J4402" s="116" t="s">
        <v>268</v>
      </c>
      <c r="K4402" s="116">
        <v>0.17553475596977999</v>
      </c>
      <c r="L4402" s="116">
        <v>3964.9206102185699</v>
      </c>
      <c r="M4402" s="116">
        <v>11.934275604838801</v>
      </c>
      <c r="N4402" s="116">
        <v>2.3607725333332801</v>
      </c>
      <c r="O4402" s="116">
        <v>2.09488015597152</v>
      </c>
      <c r="P4402" s="116">
        <v>0.41439763053882001</v>
      </c>
      <c r="Q4402" s="116">
        <v>695.98137175427996</v>
      </c>
      <c r="R4402" s="116">
        <v>1330</v>
      </c>
      <c r="S4402" s="116" t="s">
        <v>346</v>
      </c>
      <c r="T4402" s="116">
        <v>1330</v>
      </c>
      <c r="U4402" s="116" t="s">
        <v>268</v>
      </c>
      <c r="V4402" s="116" t="s">
        <v>268</v>
      </c>
      <c r="Z4402" s="116">
        <v>0</v>
      </c>
      <c r="AA4402" s="116">
        <v>1</v>
      </c>
      <c r="AB4402" s="116">
        <v>2.09488015597152</v>
      </c>
      <c r="AC4402" s="116">
        <v>0.41439763053882001</v>
      </c>
      <c r="AD4402" s="116">
        <v>695.98137175427996</v>
      </c>
      <c r="AF4402" s="116">
        <v>-1</v>
      </c>
      <c r="AG4402" s="116">
        <v>-1</v>
      </c>
      <c r="AH4402" s="116">
        <v>-1</v>
      </c>
      <c r="AI4402" s="116">
        <v>-1</v>
      </c>
      <c r="AJ4402" s="116">
        <v>0</v>
      </c>
      <c r="AM4402" s="116" t="s">
        <v>319</v>
      </c>
      <c r="AN4402" s="116">
        <v>-1</v>
      </c>
      <c r="AQ4402" s="116">
        <v>783</v>
      </c>
      <c r="AR4402" s="116" t="s">
        <v>352</v>
      </c>
      <c r="AS4402" s="116" t="s">
        <v>256</v>
      </c>
      <c r="AT4402" s="116" t="s">
        <v>268</v>
      </c>
      <c r="AV4402" s="116">
        <v>108.904003851826</v>
      </c>
      <c r="AW4402" s="116">
        <v>0.56446177760000005</v>
      </c>
    </row>
    <row r="4403" spans="1:49" x14ac:dyDescent="0.25">
      <c r="A4403" s="127">
        <v>190000</v>
      </c>
      <c r="B4403" s="127">
        <v>790000</v>
      </c>
      <c r="C4403" s="127">
        <v>790000</v>
      </c>
      <c r="D4403" s="116" t="s">
        <v>314</v>
      </c>
      <c r="E4403" s="116" t="s">
        <v>315</v>
      </c>
      <c r="F4403" s="116" t="s">
        <v>316</v>
      </c>
      <c r="G4403" s="116" t="s">
        <v>317</v>
      </c>
      <c r="H4403" s="116">
        <v>0.36</v>
      </c>
      <c r="I4403" s="116">
        <v>0.57999999999999996</v>
      </c>
      <c r="J4403" s="116" t="s">
        <v>268</v>
      </c>
      <c r="K4403" s="116">
        <v>0.22428580174386001</v>
      </c>
      <c r="L4403" s="116">
        <v>3964.9206102185699</v>
      </c>
      <c r="M4403" s="116">
        <v>11.934275604838801</v>
      </c>
      <c r="N4403" s="116">
        <v>2.3607725333332801</v>
      </c>
      <c r="O4403" s="116">
        <v>2.6766885722635698</v>
      </c>
      <c r="P4403" s="116">
        <v>0.52948776037355005</v>
      </c>
      <c r="Q4403" s="116">
        <v>889.27539791365905</v>
      </c>
      <c r="R4403" s="116">
        <v>1330</v>
      </c>
      <c r="S4403" s="116" t="s">
        <v>346</v>
      </c>
      <c r="T4403" s="116">
        <v>1330</v>
      </c>
      <c r="U4403" s="116" t="s">
        <v>268</v>
      </c>
      <c r="V4403" s="116" t="s">
        <v>268</v>
      </c>
      <c r="Z4403" s="116">
        <v>0</v>
      </c>
      <c r="AA4403" s="116">
        <v>1</v>
      </c>
      <c r="AB4403" s="116">
        <v>2.6766885722635698</v>
      </c>
      <c r="AC4403" s="116">
        <v>0.52948776037355005</v>
      </c>
      <c r="AD4403" s="116">
        <v>889.27539791365905</v>
      </c>
      <c r="AF4403" s="116">
        <v>-1</v>
      </c>
      <c r="AG4403" s="116">
        <v>-1</v>
      </c>
      <c r="AH4403" s="116">
        <v>-1</v>
      </c>
      <c r="AI4403" s="116">
        <v>-1</v>
      </c>
      <c r="AJ4403" s="116">
        <v>0</v>
      </c>
      <c r="AM4403" s="116" t="s">
        <v>319</v>
      </c>
      <c r="AN4403" s="116">
        <v>-1</v>
      </c>
      <c r="AQ4403" s="116">
        <v>783</v>
      </c>
      <c r="AR4403" s="116" t="s">
        <v>352</v>
      </c>
      <c r="AS4403" s="116" t="s">
        <v>256</v>
      </c>
      <c r="AT4403" s="116" t="s">
        <v>268</v>
      </c>
      <c r="AV4403" s="116">
        <v>120.746842940025</v>
      </c>
      <c r="AW4403" s="116">
        <v>0.72122903319999998</v>
      </c>
    </row>
    <row r="4404" spans="1:49" x14ac:dyDescent="0.25">
      <c r="A4404" s="127">
        <v>190000</v>
      </c>
      <c r="B4404" s="127">
        <v>790000</v>
      </c>
      <c r="C4404" s="127">
        <v>790000</v>
      </c>
      <c r="D4404" s="116" t="s">
        <v>314</v>
      </c>
      <c r="E4404" s="116" t="s">
        <v>315</v>
      </c>
      <c r="F4404" s="116" t="s">
        <v>316</v>
      </c>
      <c r="G4404" s="116" t="s">
        <v>317</v>
      </c>
      <c r="H4404" s="116">
        <v>0.36</v>
      </c>
      <c r="I4404" s="116">
        <v>0.57999999999999996</v>
      </c>
      <c r="J4404" s="116" t="s">
        <v>268</v>
      </c>
      <c r="K4404" s="116">
        <v>1.1360266840799999E-3</v>
      </c>
      <c r="L4404" s="116">
        <v>3964.9206102185699</v>
      </c>
      <c r="M4404" s="116">
        <v>11.934275604838801</v>
      </c>
      <c r="N4404" s="116">
        <v>2.3607725333332801</v>
      </c>
      <c r="O4404" s="116">
        <v>1.355765554227E-2</v>
      </c>
      <c r="P4404" s="116">
        <v>2.6819005929099998E-3</v>
      </c>
      <c r="Q4404" s="116">
        <v>4.5042556134710203</v>
      </c>
      <c r="R4404" s="116">
        <v>1330</v>
      </c>
      <c r="S4404" s="116" t="s">
        <v>346</v>
      </c>
      <c r="T4404" s="116">
        <v>1330</v>
      </c>
      <c r="U4404" s="116" t="s">
        <v>268</v>
      </c>
      <c r="V4404" s="116" t="s">
        <v>268</v>
      </c>
      <c r="Z4404" s="116">
        <v>0</v>
      </c>
      <c r="AA4404" s="116">
        <v>1</v>
      </c>
      <c r="AB4404" s="116">
        <v>1.355765554227E-2</v>
      </c>
      <c r="AC4404" s="116">
        <v>2.6819005929099998E-3</v>
      </c>
      <c r="AD4404" s="116">
        <v>4.5042556134697103</v>
      </c>
      <c r="AF4404" s="116">
        <v>-1</v>
      </c>
      <c r="AG4404" s="116">
        <v>-1</v>
      </c>
      <c r="AH4404" s="116">
        <v>-1</v>
      </c>
      <c r="AI4404" s="116">
        <v>-1</v>
      </c>
      <c r="AJ4404" s="116">
        <v>0</v>
      </c>
      <c r="AM4404" s="116" t="s">
        <v>319</v>
      </c>
      <c r="AN4404" s="116">
        <v>-1</v>
      </c>
      <c r="AQ4404" s="116">
        <v>783</v>
      </c>
      <c r="AR4404" s="116" t="s">
        <v>352</v>
      </c>
      <c r="AS4404" s="116" t="s">
        <v>256</v>
      </c>
      <c r="AT4404" s="116" t="s">
        <v>268</v>
      </c>
      <c r="AV4404" s="116">
        <v>18.3319288805077</v>
      </c>
      <c r="AW4404" s="116">
        <v>3.6530865E-3</v>
      </c>
    </row>
    <row r="4405" spans="1:49" x14ac:dyDescent="0.25">
      <c r="A4405" s="127">
        <v>190000</v>
      </c>
      <c r="B4405" s="127">
        <v>790000</v>
      </c>
      <c r="C4405" s="127">
        <v>790000</v>
      </c>
      <c r="D4405" s="116" t="s">
        <v>314</v>
      </c>
      <c r="E4405" s="116" t="s">
        <v>315</v>
      </c>
      <c r="F4405" s="116" t="s">
        <v>316</v>
      </c>
      <c r="G4405" s="116" t="s">
        <v>317</v>
      </c>
      <c r="H4405" s="116">
        <v>0.36</v>
      </c>
      <c r="I4405" s="116">
        <v>0.57999999999999996</v>
      </c>
      <c r="J4405" s="116" t="s">
        <v>268</v>
      </c>
      <c r="K4405" s="116">
        <v>9.2794829790600001E-3</v>
      </c>
      <c r="L4405" s="116">
        <v>3964.9206102185699</v>
      </c>
      <c r="M4405" s="116">
        <v>11.934275604838801</v>
      </c>
      <c r="N4405" s="116">
        <v>2.3607725333332801</v>
      </c>
      <c r="O4405" s="116">
        <v>0.11074390734256</v>
      </c>
      <c r="P4405" s="116">
        <v>2.1906748540499999E-2</v>
      </c>
      <c r="Q4405" s="116">
        <v>36.7924133158633</v>
      </c>
      <c r="R4405" s="116">
        <v>1330</v>
      </c>
      <c r="S4405" s="116" t="s">
        <v>346</v>
      </c>
      <c r="T4405" s="116">
        <v>1330</v>
      </c>
      <c r="U4405" s="116" t="s">
        <v>268</v>
      </c>
      <c r="V4405" s="116" t="s">
        <v>268</v>
      </c>
      <c r="Z4405" s="116">
        <v>0</v>
      </c>
      <c r="AA4405" s="116">
        <v>1</v>
      </c>
      <c r="AB4405" s="116">
        <v>0.11074390734256</v>
      </c>
      <c r="AC4405" s="116">
        <v>2.1906748540499999E-2</v>
      </c>
      <c r="AD4405" s="116">
        <v>36.792413315861999</v>
      </c>
      <c r="AF4405" s="116">
        <v>-1</v>
      </c>
      <c r="AG4405" s="116">
        <v>-1</v>
      </c>
      <c r="AH4405" s="116">
        <v>-1</v>
      </c>
      <c r="AI4405" s="116">
        <v>-1</v>
      </c>
      <c r="AJ4405" s="116">
        <v>0</v>
      </c>
      <c r="AM4405" s="116" t="s">
        <v>319</v>
      </c>
      <c r="AN4405" s="116">
        <v>-1</v>
      </c>
      <c r="AQ4405" s="116">
        <v>783</v>
      </c>
      <c r="AR4405" s="116" t="s">
        <v>352</v>
      </c>
      <c r="AS4405" s="116" t="s">
        <v>256</v>
      </c>
      <c r="AT4405" s="116" t="s">
        <v>268</v>
      </c>
      <c r="AV4405" s="116">
        <v>52.912738257882403</v>
      </c>
      <c r="AW4405" s="116">
        <v>2.9839751300000002E-2</v>
      </c>
    </row>
    <row r="4406" spans="1:49" x14ac:dyDescent="0.25">
      <c r="A4406" s="127">
        <v>190000</v>
      </c>
      <c r="B4406" s="127">
        <v>790000</v>
      </c>
      <c r="C4406" s="127">
        <v>790000</v>
      </c>
      <c r="D4406" s="116" t="s">
        <v>314</v>
      </c>
      <c r="E4406" s="116" t="s">
        <v>315</v>
      </c>
      <c r="F4406" s="116" t="s">
        <v>316</v>
      </c>
      <c r="G4406" s="116" t="s">
        <v>317</v>
      </c>
      <c r="H4406" s="116">
        <v>0.36</v>
      </c>
      <c r="I4406" s="116">
        <v>0.57999999999999996</v>
      </c>
      <c r="J4406" s="116" t="s">
        <v>268</v>
      </c>
      <c r="K4406" s="116">
        <v>0.15163547535998001</v>
      </c>
      <c r="L4406" s="116">
        <v>3944.4764797545099</v>
      </c>
      <c r="M4406" s="116">
        <v>12.3950840441497</v>
      </c>
      <c r="N4406" s="116">
        <v>2.5100028119813098</v>
      </c>
      <c r="O4406" s="116">
        <v>1.87953446116164</v>
      </c>
      <c r="P4406" s="116">
        <v>0.38060546954968999</v>
      </c>
      <c r="Q4406" s="116">
        <v>598.12256605386301</v>
      </c>
      <c r="R4406" s="116">
        <v>1330</v>
      </c>
      <c r="S4406" s="116" t="s">
        <v>346</v>
      </c>
      <c r="T4406" s="116">
        <v>1330</v>
      </c>
      <c r="U4406" s="116" t="s">
        <v>268</v>
      </c>
      <c r="V4406" s="116" t="s">
        <v>268</v>
      </c>
      <c r="Z4406" s="116">
        <v>0</v>
      </c>
      <c r="AA4406" s="116">
        <v>1</v>
      </c>
      <c r="AB4406" s="116">
        <v>1.87953446116164</v>
      </c>
      <c r="AC4406" s="116">
        <v>0.38060546954968999</v>
      </c>
      <c r="AD4406" s="116">
        <v>598.12256605386301</v>
      </c>
      <c r="AF4406" s="116">
        <v>-1</v>
      </c>
      <c r="AG4406" s="116">
        <v>-1</v>
      </c>
      <c r="AH4406" s="116">
        <v>-1</v>
      </c>
      <c r="AI4406" s="116">
        <v>-1</v>
      </c>
      <c r="AJ4406" s="116">
        <v>0</v>
      </c>
      <c r="AM4406" s="116" t="s">
        <v>319</v>
      </c>
      <c r="AN4406" s="116">
        <v>-1</v>
      </c>
      <c r="AQ4406" s="116">
        <v>783</v>
      </c>
      <c r="AR4406" s="116" t="s">
        <v>352</v>
      </c>
      <c r="AS4406" s="116" t="s">
        <v>256</v>
      </c>
      <c r="AT4406" s="116" t="s">
        <v>268</v>
      </c>
      <c r="AV4406" s="116">
        <v>99.597511448352293</v>
      </c>
      <c r="AW4406" s="116">
        <v>0.4850953496</v>
      </c>
    </row>
    <row r="4407" spans="1:49" x14ac:dyDescent="0.25">
      <c r="A4407" s="127">
        <v>190000</v>
      </c>
      <c r="B4407" s="127">
        <v>790000</v>
      </c>
      <c r="C4407" s="127">
        <v>790000</v>
      </c>
      <c r="D4407" s="116" t="s">
        <v>314</v>
      </c>
      <c r="E4407" s="116" t="s">
        <v>315</v>
      </c>
      <c r="F4407" s="116" t="s">
        <v>316</v>
      </c>
      <c r="G4407" s="116" t="s">
        <v>317</v>
      </c>
      <c r="H4407" s="116">
        <v>0.36</v>
      </c>
      <c r="I4407" s="116">
        <v>0.57999999999999996</v>
      </c>
      <c r="J4407" s="116" t="s">
        <v>268</v>
      </c>
      <c r="K4407" s="116">
        <v>3.165970318986E-2</v>
      </c>
      <c r="L4407" s="116">
        <v>3944.4764797545099</v>
      </c>
      <c r="M4407" s="116">
        <v>12.3950840441497</v>
      </c>
      <c r="N4407" s="116">
        <v>2.5100028119813098</v>
      </c>
      <c r="O4407" s="116">
        <v>0.39242468185125001</v>
      </c>
      <c r="P4407" s="116">
        <v>7.9465944033059996E-2</v>
      </c>
      <c r="Q4407" s="116">
        <v>124.880954588443</v>
      </c>
      <c r="R4407" s="116">
        <v>1330</v>
      </c>
      <c r="S4407" s="116" t="s">
        <v>346</v>
      </c>
      <c r="T4407" s="116">
        <v>1330</v>
      </c>
      <c r="U4407" s="116" t="s">
        <v>268</v>
      </c>
      <c r="V4407" s="116" t="s">
        <v>268</v>
      </c>
      <c r="Z4407" s="116">
        <v>0</v>
      </c>
      <c r="AA4407" s="116">
        <v>1</v>
      </c>
      <c r="AB4407" s="116">
        <v>0.39242468185125001</v>
      </c>
      <c r="AC4407" s="116">
        <v>7.9465944033059996E-2</v>
      </c>
      <c r="AD4407" s="116">
        <v>124.880954588441</v>
      </c>
      <c r="AF4407" s="116">
        <v>-1</v>
      </c>
      <c r="AG4407" s="116">
        <v>-1</v>
      </c>
      <c r="AH4407" s="116">
        <v>-1</v>
      </c>
      <c r="AI4407" s="116">
        <v>-1</v>
      </c>
      <c r="AJ4407" s="116">
        <v>0</v>
      </c>
      <c r="AM4407" s="116" t="s">
        <v>319</v>
      </c>
      <c r="AN4407" s="116">
        <v>-1</v>
      </c>
      <c r="AQ4407" s="116">
        <v>783</v>
      </c>
      <c r="AR4407" s="116" t="s">
        <v>352</v>
      </c>
      <c r="AS4407" s="116" t="s">
        <v>256</v>
      </c>
      <c r="AT4407" s="116" t="s">
        <v>268</v>
      </c>
      <c r="AV4407" s="116">
        <v>65.076682551540301</v>
      </c>
      <c r="AW4407" s="116">
        <v>0.1012822016</v>
      </c>
    </row>
    <row r="4408" spans="1:49" x14ac:dyDescent="0.25">
      <c r="A4408" s="127">
        <v>190000</v>
      </c>
      <c r="B4408" s="127">
        <v>790000</v>
      </c>
      <c r="C4408" s="127">
        <v>790000</v>
      </c>
      <c r="D4408" s="116" t="s">
        <v>314</v>
      </c>
      <c r="E4408" s="116" t="s">
        <v>315</v>
      </c>
      <c r="F4408" s="116" t="s">
        <v>316</v>
      </c>
      <c r="G4408" s="116" t="s">
        <v>317</v>
      </c>
      <c r="H4408" s="116">
        <v>0.36</v>
      </c>
      <c r="I4408" s="116">
        <v>0.57999999999999996</v>
      </c>
      <c r="J4408" s="116" t="s">
        <v>268</v>
      </c>
      <c r="K4408" s="116">
        <v>7.1508291922350004E-2</v>
      </c>
      <c r="L4408" s="116">
        <v>3944.4764797545099</v>
      </c>
      <c r="M4408" s="116">
        <v>12.3950840441497</v>
      </c>
      <c r="N4408" s="116">
        <v>2.5100028119813098</v>
      </c>
      <c r="O4408" s="116">
        <v>0.88635128823121001</v>
      </c>
      <c r="P4408" s="116">
        <v>0.17948601380508999</v>
      </c>
      <c r="Q4408" s="116">
        <v>282.06277559515598</v>
      </c>
      <c r="R4408" s="116">
        <v>1330</v>
      </c>
      <c r="S4408" s="116" t="s">
        <v>346</v>
      </c>
      <c r="T4408" s="116">
        <v>1330</v>
      </c>
      <c r="U4408" s="116" t="s">
        <v>268</v>
      </c>
      <c r="V4408" s="116" t="s">
        <v>268</v>
      </c>
      <c r="Z4408" s="116">
        <v>0</v>
      </c>
      <c r="AA4408" s="116">
        <v>1</v>
      </c>
      <c r="AB4408" s="116">
        <v>0.88635128823121001</v>
      </c>
      <c r="AC4408" s="116">
        <v>0.17948601380508999</v>
      </c>
      <c r="AD4408" s="116">
        <v>282.06277559515797</v>
      </c>
      <c r="AF4408" s="116">
        <v>-1</v>
      </c>
      <c r="AG4408" s="116">
        <v>-1</v>
      </c>
      <c r="AH4408" s="116">
        <v>-1</v>
      </c>
      <c r="AI4408" s="116">
        <v>-1</v>
      </c>
      <c r="AJ4408" s="116">
        <v>0</v>
      </c>
      <c r="AM4408" s="116" t="s">
        <v>319</v>
      </c>
      <c r="AN4408" s="116">
        <v>-1</v>
      </c>
      <c r="AQ4408" s="116">
        <v>783</v>
      </c>
      <c r="AR4408" s="116" t="s">
        <v>352</v>
      </c>
      <c r="AS4408" s="116" t="s">
        <v>256</v>
      </c>
      <c r="AT4408" s="116" t="s">
        <v>268</v>
      </c>
      <c r="AV4408" s="116">
        <v>70.957054999706202</v>
      </c>
      <c r="AW4408" s="116">
        <v>0.22876137520000001</v>
      </c>
    </row>
    <row r="4409" spans="1:49" x14ac:dyDescent="0.25">
      <c r="A4409" s="127">
        <v>190000</v>
      </c>
      <c r="B4409" s="127">
        <v>790000</v>
      </c>
      <c r="C4409" s="127">
        <v>790000</v>
      </c>
      <c r="D4409" s="116" t="s">
        <v>314</v>
      </c>
      <c r="E4409" s="116" t="s">
        <v>315</v>
      </c>
      <c r="F4409" s="116" t="s">
        <v>316</v>
      </c>
      <c r="G4409" s="116" t="s">
        <v>317</v>
      </c>
      <c r="H4409" s="116">
        <v>0.36</v>
      </c>
      <c r="I4409" s="116">
        <v>0.57999999999999996</v>
      </c>
      <c r="J4409" s="116" t="s">
        <v>268</v>
      </c>
      <c r="K4409" s="116">
        <v>0.12297277515838</v>
      </c>
      <c r="L4409" s="116">
        <v>3944.4764797545099</v>
      </c>
      <c r="M4409" s="116">
        <v>12.3950840441497</v>
      </c>
      <c r="N4409" s="116">
        <v>2.5100028119813098</v>
      </c>
      <c r="O4409" s="116">
        <v>1.52425788323054</v>
      </c>
      <c r="P4409" s="116">
        <v>0.30866201144469002</v>
      </c>
      <c r="Q4409" s="116">
        <v>485.06321926239701</v>
      </c>
      <c r="R4409" s="116">
        <v>1330</v>
      </c>
      <c r="S4409" s="116" t="s">
        <v>346</v>
      </c>
      <c r="T4409" s="116">
        <v>1330</v>
      </c>
      <c r="U4409" s="116" t="s">
        <v>268</v>
      </c>
      <c r="V4409" s="116" t="s">
        <v>268</v>
      </c>
      <c r="Z4409" s="116">
        <v>0</v>
      </c>
      <c r="AA4409" s="116">
        <v>1</v>
      </c>
      <c r="AB4409" s="116">
        <v>1.52425788323054</v>
      </c>
      <c r="AC4409" s="116">
        <v>0.30866201144469002</v>
      </c>
      <c r="AD4409" s="116">
        <v>485.06321926239701</v>
      </c>
      <c r="AF4409" s="116">
        <v>-1</v>
      </c>
      <c r="AG4409" s="116">
        <v>-1</v>
      </c>
      <c r="AH4409" s="116">
        <v>-1</v>
      </c>
      <c r="AI4409" s="116">
        <v>-1</v>
      </c>
      <c r="AJ4409" s="116">
        <v>0</v>
      </c>
      <c r="AM4409" s="116" t="s">
        <v>319</v>
      </c>
      <c r="AN4409" s="116">
        <v>-1</v>
      </c>
      <c r="AQ4409" s="116">
        <v>783</v>
      </c>
      <c r="AR4409" s="116" t="s">
        <v>352</v>
      </c>
      <c r="AS4409" s="116" t="s">
        <v>256</v>
      </c>
      <c r="AT4409" s="116" t="s">
        <v>268</v>
      </c>
      <c r="AV4409" s="116">
        <v>91.055554587543597</v>
      </c>
      <c r="AW4409" s="116">
        <v>0.39340082669999998</v>
      </c>
    </row>
    <row r="4410" spans="1:49" x14ac:dyDescent="0.25">
      <c r="A4410" s="127">
        <v>190000</v>
      </c>
      <c r="B4410" s="127">
        <v>790000</v>
      </c>
      <c r="C4410" s="127">
        <v>790000</v>
      </c>
      <c r="D4410" s="116" t="s">
        <v>314</v>
      </c>
      <c r="E4410" s="116" t="s">
        <v>315</v>
      </c>
      <c r="F4410" s="116" t="s">
        <v>316</v>
      </c>
      <c r="G4410" s="116" t="s">
        <v>317</v>
      </c>
      <c r="H4410" s="116">
        <v>0.36</v>
      </c>
      <c r="I4410" s="116">
        <v>0.57999999999999996</v>
      </c>
      <c r="J4410" s="116" t="s">
        <v>268</v>
      </c>
      <c r="K4410" s="116">
        <v>0.18593301113774999</v>
      </c>
      <c r="L4410" s="116">
        <v>3944.4764797545099</v>
      </c>
      <c r="M4410" s="116">
        <v>12.3950840441497</v>
      </c>
      <c r="N4410" s="116">
        <v>2.5100028119813098</v>
      </c>
      <c r="O4410" s="116">
        <v>2.3046552996343199</v>
      </c>
      <c r="P4410" s="116">
        <v>0.46669238079592001</v>
      </c>
      <c r="Q4410" s="116">
        <v>733.40838924281104</v>
      </c>
      <c r="R4410" s="116">
        <v>1330</v>
      </c>
      <c r="S4410" s="116" t="s">
        <v>346</v>
      </c>
      <c r="T4410" s="116">
        <v>1330</v>
      </c>
      <c r="U4410" s="116" t="s">
        <v>268</v>
      </c>
      <c r="V4410" s="116" t="s">
        <v>268</v>
      </c>
      <c r="Z4410" s="116">
        <v>0</v>
      </c>
      <c r="AA4410" s="116">
        <v>1</v>
      </c>
      <c r="AB4410" s="116">
        <v>2.3046552996343199</v>
      </c>
      <c r="AC4410" s="116">
        <v>0.46669238079592001</v>
      </c>
      <c r="AD4410" s="116">
        <v>733.40838924281104</v>
      </c>
      <c r="AF4410" s="116">
        <v>-1</v>
      </c>
      <c r="AG4410" s="116">
        <v>-1</v>
      </c>
      <c r="AH4410" s="116">
        <v>-1</v>
      </c>
      <c r="AI4410" s="116">
        <v>-1</v>
      </c>
      <c r="AJ4410" s="116">
        <v>0</v>
      </c>
      <c r="AM4410" s="116" t="s">
        <v>319</v>
      </c>
      <c r="AN4410" s="116">
        <v>-1</v>
      </c>
      <c r="AQ4410" s="116">
        <v>783</v>
      </c>
      <c r="AR4410" s="116" t="s">
        <v>352</v>
      </c>
      <c r="AS4410" s="116" t="s">
        <v>256</v>
      </c>
      <c r="AT4410" s="116" t="s">
        <v>268</v>
      </c>
      <c r="AV4410" s="116">
        <v>109.731548690876</v>
      </c>
      <c r="AW4410" s="116">
        <v>0.5948162119</v>
      </c>
    </row>
    <row r="4411" spans="1:49" x14ac:dyDescent="0.25">
      <c r="A4411" s="127">
        <v>190000</v>
      </c>
      <c r="B4411" s="127">
        <v>790000</v>
      </c>
      <c r="C4411" s="127">
        <v>790000</v>
      </c>
      <c r="D4411" s="116" t="s">
        <v>314</v>
      </c>
      <c r="E4411" s="116" t="s">
        <v>315</v>
      </c>
      <c r="F4411" s="116" t="s">
        <v>316</v>
      </c>
      <c r="G4411" s="116" t="s">
        <v>317</v>
      </c>
      <c r="H4411" s="116">
        <v>0.36</v>
      </c>
      <c r="I4411" s="116">
        <v>0.57999999999999996</v>
      </c>
      <c r="J4411" s="116" t="s">
        <v>268</v>
      </c>
      <c r="K4411" s="116">
        <v>5.4054196899550003E-2</v>
      </c>
      <c r="L4411" s="116">
        <v>3944.4764797545099</v>
      </c>
      <c r="M4411" s="116">
        <v>12.3950840441497</v>
      </c>
      <c r="N4411" s="116">
        <v>2.5100028119813098</v>
      </c>
      <c r="O4411" s="116">
        <v>0.67000631350905004</v>
      </c>
      <c r="P4411" s="116">
        <v>0.13567618621728</v>
      </c>
      <c r="Q4411" s="116">
        <v>213.215508302329</v>
      </c>
      <c r="R4411" s="116">
        <v>1330</v>
      </c>
      <c r="S4411" s="116" t="s">
        <v>346</v>
      </c>
      <c r="T4411" s="116">
        <v>1330</v>
      </c>
      <c r="U4411" s="116" t="s">
        <v>268</v>
      </c>
      <c r="V4411" s="116" t="s">
        <v>268</v>
      </c>
      <c r="Z4411" s="116">
        <v>0</v>
      </c>
      <c r="AA4411" s="116">
        <v>1</v>
      </c>
      <c r="AB4411" s="116">
        <v>0.67000631350905004</v>
      </c>
      <c r="AC4411" s="116">
        <v>0.13567618621728</v>
      </c>
      <c r="AD4411" s="116">
        <v>213.215508302328</v>
      </c>
      <c r="AF4411" s="116">
        <v>-1</v>
      </c>
      <c r="AG4411" s="116">
        <v>-1</v>
      </c>
      <c r="AH4411" s="116">
        <v>-1</v>
      </c>
      <c r="AI4411" s="116">
        <v>-1</v>
      </c>
      <c r="AJ4411" s="116">
        <v>0</v>
      </c>
      <c r="AM4411" s="116" t="s">
        <v>319</v>
      </c>
      <c r="AN4411" s="116">
        <v>-1</v>
      </c>
      <c r="AQ4411" s="116">
        <v>783</v>
      </c>
      <c r="AR4411" s="116" t="s">
        <v>352</v>
      </c>
      <c r="AS4411" s="116" t="s">
        <v>256</v>
      </c>
      <c r="AT4411" s="116" t="s">
        <v>268</v>
      </c>
      <c r="AV4411" s="116">
        <v>63.986703847700198</v>
      </c>
      <c r="AW4411" s="116">
        <v>0.17292417539999999</v>
      </c>
    </row>
    <row r="4412" spans="1:49" x14ac:dyDescent="0.25">
      <c r="A4412" s="127">
        <v>190000</v>
      </c>
      <c r="B4412" s="127">
        <v>790000</v>
      </c>
      <c r="C4412" s="127">
        <v>790000</v>
      </c>
      <c r="D4412" s="116" t="s">
        <v>314</v>
      </c>
      <c r="E4412" s="116" t="s">
        <v>315</v>
      </c>
      <c r="F4412" s="116" t="s">
        <v>316</v>
      </c>
      <c r="G4412" s="116" t="s">
        <v>317</v>
      </c>
      <c r="H4412" s="116">
        <v>0.36</v>
      </c>
      <c r="I4412" s="116">
        <v>0.57999999999999996</v>
      </c>
      <c r="J4412" s="116" t="s">
        <v>268</v>
      </c>
      <c r="K4412" s="116">
        <v>3.2569717348980003E-2</v>
      </c>
      <c r="L4412" s="116">
        <v>3691.3738762865801</v>
      </c>
      <c r="M4412" s="116">
        <v>8.9287158976754295</v>
      </c>
      <c r="N4412" s="116">
        <v>1.10870902979441</v>
      </c>
      <c r="O4412" s="116">
        <v>0.29080575307667</v>
      </c>
      <c r="P4412" s="116">
        <v>3.6110339722669998E-2</v>
      </c>
      <c r="Q4412" s="116">
        <v>120.22700378008101</v>
      </c>
      <c r="R4412" s="116">
        <v>8140</v>
      </c>
      <c r="S4412" s="116" t="s">
        <v>353</v>
      </c>
      <c r="T4412" s="116">
        <v>8140</v>
      </c>
      <c r="U4412" s="116" t="s">
        <v>268</v>
      </c>
      <c r="V4412" s="116" t="s">
        <v>268</v>
      </c>
      <c r="Z4412" s="116">
        <v>0</v>
      </c>
      <c r="AA4412" s="116">
        <v>1</v>
      </c>
      <c r="AB4412" s="116">
        <v>0.29080575307667</v>
      </c>
      <c r="AC4412" s="116">
        <v>3.6110339722669998E-2</v>
      </c>
      <c r="AD4412" s="116">
        <v>126.258200110584</v>
      </c>
      <c r="AF4412" s="116">
        <v>-1</v>
      </c>
      <c r="AG4412" s="116">
        <v>-1</v>
      </c>
      <c r="AH4412" s="116">
        <v>-1</v>
      </c>
      <c r="AI4412" s="116">
        <v>-1</v>
      </c>
      <c r="AJ4412" s="116">
        <v>0</v>
      </c>
      <c r="AM4412" s="116" t="s">
        <v>319</v>
      </c>
      <c r="AN4412" s="116">
        <v>-1</v>
      </c>
      <c r="AQ4412" s="116">
        <v>783</v>
      </c>
      <c r="AR4412" s="116" t="s">
        <v>352</v>
      </c>
      <c r="AS4412" s="116" t="s">
        <v>256</v>
      </c>
      <c r="AT4412" s="116" t="s">
        <v>268</v>
      </c>
      <c r="AV4412" s="116">
        <v>91.820661747624499</v>
      </c>
      <c r="AW4412" s="116">
        <v>0.1023991891</v>
      </c>
    </row>
    <row r="4413" spans="1:49" x14ac:dyDescent="0.25">
      <c r="A4413" s="127">
        <v>190000</v>
      </c>
      <c r="B4413" s="127">
        <v>790000</v>
      </c>
      <c r="C4413" s="127">
        <v>790000</v>
      </c>
      <c r="D4413" s="116" t="s">
        <v>314</v>
      </c>
      <c r="E4413" s="116" t="s">
        <v>315</v>
      </c>
      <c r="F4413" s="116" t="s">
        <v>316</v>
      </c>
      <c r="G4413" s="116" t="s">
        <v>317</v>
      </c>
      <c r="H4413" s="116">
        <v>0.36</v>
      </c>
      <c r="I4413" s="116">
        <v>0.57999999999999996</v>
      </c>
      <c r="J4413" s="116" t="s">
        <v>323</v>
      </c>
      <c r="K4413" s="116">
        <v>7.4140516495799997E-3</v>
      </c>
      <c r="L4413" s="116">
        <v>3691.3738762865801</v>
      </c>
      <c r="M4413" s="116">
        <v>8.9287158976754295</v>
      </c>
      <c r="N4413" s="116">
        <v>1.10870902979441</v>
      </c>
      <c r="O4413" s="116">
        <v>6.6197960829809999E-2</v>
      </c>
      <c r="P4413" s="116">
        <v>8.2200260112499993E-3</v>
      </c>
      <c r="Q4413" s="116">
        <v>27.368036576706402</v>
      </c>
      <c r="R4413" s="116">
        <v>8140</v>
      </c>
      <c r="S4413" s="116" t="s">
        <v>353</v>
      </c>
      <c r="T4413" s="116">
        <v>8140</v>
      </c>
      <c r="U4413" s="116" t="s">
        <v>324</v>
      </c>
      <c r="V4413" s="116" t="s">
        <v>323</v>
      </c>
      <c r="Z4413" s="116">
        <v>0</v>
      </c>
      <c r="AA4413" s="116">
        <v>1</v>
      </c>
      <c r="AB4413" s="116">
        <v>6.6197960829809999E-2</v>
      </c>
      <c r="AC4413" s="116">
        <v>8.2200260112499993E-3</v>
      </c>
      <c r="AD4413" s="116">
        <v>1848.50594902017</v>
      </c>
      <c r="AF4413" s="116">
        <v>-1</v>
      </c>
      <c r="AG4413" s="116">
        <v>-1</v>
      </c>
      <c r="AH4413" s="116">
        <v>-1</v>
      </c>
      <c r="AI4413" s="116">
        <v>-1</v>
      </c>
      <c r="AJ4413" s="116">
        <v>0</v>
      </c>
      <c r="AM4413" s="116" t="s">
        <v>319</v>
      </c>
      <c r="AN4413" s="116">
        <v>-1</v>
      </c>
      <c r="AQ4413" s="116">
        <v>783</v>
      </c>
      <c r="AR4413" s="116" t="s">
        <v>352</v>
      </c>
      <c r="AS4413" s="116" t="s">
        <v>256</v>
      </c>
      <c r="AT4413" s="116" t="s">
        <v>268</v>
      </c>
      <c r="AV4413" s="116">
        <v>23.684841120303101</v>
      </c>
      <c r="AW4413" s="116">
        <v>1.4991937948</v>
      </c>
    </row>
    <row r="4414" spans="1:49" x14ac:dyDescent="0.25">
      <c r="A4414" s="127">
        <v>190000</v>
      </c>
      <c r="B4414" s="127">
        <v>790000</v>
      </c>
      <c r="C4414" s="127">
        <v>790000</v>
      </c>
      <c r="D4414" s="116" t="s">
        <v>314</v>
      </c>
      <c r="E4414" s="116" t="s">
        <v>315</v>
      </c>
      <c r="F4414" s="116" t="s">
        <v>316</v>
      </c>
      <c r="G4414" s="116" t="s">
        <v>317</v>
      </c>
      <c r="H4414" s="116">
        <v>0.36</v>
      </c>
      <c r="I4414" s="116">
        <v>0.57999999999999996</v>
      </c>
      <c r="J4414" s="116" t="s">
        <v>330</v>
      </c>
      <c r="K4414" s="116">
        <v>7.3800591132470006E-2</v>
      </c>
      <c r="L4414" s="116">
        <v>3691.3738762865801</v>
      </c>
      <c r="M4414" s="116">
        <v>8.9287158976754295</v>
      </c>
      <c r="N4414" s="116">
        <v>1.10870902979441</v>
      </c>
      <c r="O4414" s="116">
        <v>0.65894451130239995</v>
      </c>
      <c r="P4414" s="116">
        <v>8.1823381792739999E-2</v>
      </c>
      <c r="Q4414" s="116">
        <v>272.42557416093598</v>
      </c>
      <c r="R4414" s="116">
        <v>4110</v>
      </c>
      <c r="S4414" s="116" t="s">
        <v>331</v>
      </c>
      <c r="T4414" s="116">
        <v>4110</v>
      </c>
      <c r="U4414" s="116" t="s">
        <v>268</v>
      </c>
      <c r="V4414" s="116" t="s">
        <v>268</v>
      </c>
      <c r="Y4414" s="116" t="s">
        <v>330</v>
      </c>
      <c r="Z4414" s="116">
        <v>0</v>
      </c>
      <c r="AA4414" s="116">
        <v>1</v>
      </c>
      <c r="AB4414" s="116">
        <v>0.65894451130239995</v>
      </c>
      <c r="AC4414" s="116">
        <v>8.1823381792739999E-2</v>
      </c>
      <c r="AD4414" s="116">
        <v>272.42557416093501</v>
      </c>
      <c r="AF4414" s="116">
        <v>-1</v>
      </c>
      <c r="AG4414" s="116">
        <v>-1</v>
      </c>
      <c r="AH4414" s="116">
        <v>-1</v>
      </c>
      <c r="AI4414" s="116">
        <v>-1</v>
      </c>
      <c r="AJ4414" s="116">
        <v>0</v>
      </c>
      <c r="AM4414" s="116" t="s">
        <v>319</v>
      </c>
      <c r="AN4414" s="116">
        <v>-1</v>
      </c>
      <c r="AQ4414" s="116">
        <v>783</v>
      </c>
      <c r="AR4414" s="116" t="s">
        <v>352</v>
      </c>
      <c r="AS4414" s="116" t="s">
        <v>256</v>
      </c>
      <c r="AT4414" s="116" t="s">
        <v>268</v>
      </c>
      <c r="AV4414" s="116">
        <v>101.165287149672</v>
      </c>
      <c r="AW4414" s="116">
        <v>0.2209453156</v>
      </c>
    </row>
    <row r="4415" spans="1:49" x14ac:dyDescent="0.25">
      <c r="A4415" s="127">
        <v>190000</v>
      </c>
      <c r="B4415" s="127">
        <v>790000</v>
      </c>
      <c r="C4415" s="127">
        <v>790000</v>
      </c>
      <c r="D4415" s="116" t="s">
        <v>314</v>
      </c>
      <c r="E4415" s="116" t="s">
        <v>315</v>
      </c>
      <c r="F4415" s="116" t="s">
        <v>316</v>
      </c>
      <c r="G4415" s="116" t="s">
        <v>317</v>
      </c>
      <c r="H4415" s="116">
        <v>0.36</v>
      </c>
      <c r="I4415" s="116">
        <v>0.57999999999999996</v>
      </c>
      <c r="J4415" s="116" t="s">
        <v>323</v>
      </c>
      <c r="K4415" s="116">
        <v>5.0083221082699997E-3</v>
      </c>
      <c r="L4415" s="116">
        <v>3691.3738762865801</v>
      </c>
      <c r="M4415" s="116">
        <v>8.9287158976754295</v>
      </c>
      <c r="N4415" s="116">
        <v>1.10870902979441</v>
      </c>
      <c r="O4415" s="116">
        <v>4.4717885228830002E-2</v>
      </c>
      <c r="P4415" s="116">
        <v>5.5527719455599998E-3</v>
      </c>
      <c r="Q4415" s="116">
        <v>18.487589394514799</v>
      </c>
      <c r="R4415" s="116">
        <v>4110</v>
      </c>
      <c r="S4415" s="116" t="s">
        <v>331</v>
      </c>
      <c r="T4415" s="116">
        <v>4110</v>
      </c>
      <c r="U4415" s="116" t="s">
        <v>324</v>
      </c>
      <c r="V4415" s="116" t="s">
        <v>323</v>
      </c>
      <c r="Y4415" s="116" t="s">
        <v>330</v>
      </c>
      <c r="Z4415" s="116">
        <v>0</v>
      </c>
      <c r="AA4415" s="116">
        <v>1</v>
      </c>
      <c r="AB4415" s="116">
        <v>4.4717885228830002E-2</v>
      </c>
      <c r="AC4415" s="116">
        <v>5.5527719455599998E-3</v>
      </c>
      <c r="AD4415" s="116">
        <v>18.487589394515599</v>
      </c>
      <c r="AF4415" s="116">
        <v>-1</v>
      </c>
      <c r="AG4415" s="116">
        <v>-1</v>
      </c>
      <c r="AH4415" s="116">
        <v>-1</v>
      </c>
      <c r="AI4415" s="116">
        <v>-1</v>
      </c>
      <c r="AJ4415" s="116">
        <v>0</v>
      </c>
      <c r="AM4415" s="116" t="s">
        <v>319</v>
      </c>
      <c r="AN4415" s="116">
        <v>-1</v>
      </c>
      <c r="AQ4415" s="116">
        <v>783</v>
      </c>
      <c r="AR4415" s="116" t="s">
        <v>352</v>
      </c>
      <c r="AS4415" s="116" t="s">
        <v>256</v>
      </c>
      <c r="AT4415" s="116" t="s">
        <v>268</v>
      </c>
      <c r="AV4415" s="116">
        <v>19.817120400330399</v>
      </c>
      <c r="AW4415" s="116">
        <v>1.49939898E-2</v>
      </c>
    </row>
    <row r="4416" spans="1:49" x14ac:dyDescent="0.25">
      <c r="A4416" s="127">
        <v>190000</v>
      </c>
      <c r="B4416" s="127">
        <v>790000</v>
      </c>
      <c r="C4416" s="127">
        <v>790000</v>
      </c>
      <c r="D4416" s="116" t="s">
        <v>314</v>
      </c>
      <c r="E4416" s="116" t="s">
        <v>315</v>
      </c>
      <c r="F4416" s="116" t="s">
        <v>316</v>
      </c>
      <c r="G4416" s="116" t="s">
        <v>317</v>
      </c>
      <c r="H4416" s="116">
        <v>0.36</v>
      </c>
      <c r="I4416" s="116">
        <v>0.57999999999999996</v>
      </c>
      <c r="J4416" s="116" t="s">
        <v>268</v>
      </c>
      <c r="K4416" s="116">
        <v>3.7020169759609999E-2</v>
      </c>
      <c r="L4416" s="116">
        <v>2895.2024306585599</v>
      </c>
      <c r="M4416" s="116">
        <v>7.3962337137691296</v>
      </c>
      <c r="N4416" s="116">
        <v>0.98955294954808004</v>
      </c>
      <c r="O4416" s="116">
        <v>0.27380982766551998</v>
      </c>
      <c r="P4416" s="116">
        <v>3.6633418178389998E-2</v>
      </c>
      <c r="Q4416" s="116">
        <v>107.18088547143</v>
      </c>
      <c r="R4416" s="116">
        <v>1210</v>
      </c>
      <c r="S4416" s="116" t="s">
        <v>318</v>
      </c>
      <c r="T4416" s="116">
        <v>1210</v>
      </c>
      <c r="U4416" s="116" t="s">
        <v>268</v>
      </c>
      <c r="V4416" s="116" t="s">
        <v>268</v>
      </c>
      <c r="Z4416" s="116">
        <v>0</v>
      </c>
      <c r="AA4416" s="116">
        <v>1</v>
      </c>
      <c r="AB4416" s="116">
        <v>0.27380982766551998</v>
      </c>
      <c r="AC4416" s="116">
        <v>3.6633418178389998E-2</v>
      </c>
      <c r="AD4416" s="116">
        <v>107.18088547143</v>
      </c>
      <c r="AF4416" s="116">
        <v>-1</v>
      </c>
      <c r="AG4416" s="116">
        <v>-1</v>
      </c>
      <c r="AH4416" s="116">
        <v>-1</v>
      </c>
      <c r="AI4416" s="116">
        <v>-1</v>
      </c>
      <c r="AJ4416" s="116">
        <v>0</v>
      </c>
      <c r="AM4416" s="116" t="s">
        <v>319</v>
      </c>
      <c r="AN4416" s="116">
        <v>-1</v>
      </c>
      <c r="AQ4416" s="116">
        <v>783</v>
      </c>
      <c r="AR4416" s="116" t="s">
        <v>352</v>
      </c>
      <c r="AS4416" s="116" t="s">
        <v>256</v>
      </c>
      <c r="AT4416" s="116" t="s">
        <v>268</v>
      </c>
      <c r="AV4416" s="116">
        <v>61.374935922239601</v>
      </c>
      <c r="AW4416" s="116">
        <v>8.6926914399999999E-2</v>
      </c>
    </row>
    <row r="4417" spans="1:49" x14ac:dyDescent="0.25">
      <c r="A4417" s="127">
        <v>190000</v>
      </c>
      <c r="B4417" s="127">
        <v>790000</v>
      </c>
      <c r="C4417" s="127">
        <v>790000</v>
      </c>
      <c r="D4417" s="116" t="s">
        <v>314</v>
      </c>
      <c r="E4417" s="116" t="s">
        <v>315</v>
      </c>
      <c r="F4417" s="116" t="s">
        <v>316</v>
      </c>
      <c r="G4417" s="116" t="s">
        <v>317</v>
      </c>
      <c r="H4417" s="116">
        <v>0.36</v>
      </c>
      <c r="I4417" s="116">
        <v>0.57999999999999996</v>
      </c>
      <c r="J4417" s="116" t="s">
        <v>330</v>
      </c>
      <c r="K4417" s="116">
        <v>0.38182293568684</v>
      </c>
      <c r="L4417" s="116">
        <v>2895.2024306585599</v>
      </c>
      <c r="M4417" s="116">
        <v>7.3962337137691296</v>
      </c>
      <c r="N4417" s="116">
        <v>0.98955294954808004</v>
      </c>
      <c r="O4417" s="116">
        <v>2.8240516696173699</v>
      </c>
      <c r="P4417" s="116">
        <v>0.37783401221402002</v>
      </c>
      <c r="Q4417" s="116">
        <v>1105.4546914817499</v>
      </c>
      <c r="R4417" s="116">
        <v>4110</v>
      </c>
      <c r="S4417" s="116" t="s">
        <v>331</v>
      </c>
      <c r="T4417" s="116">
        <v>4110</v>
      </c>
      <c r="U4417" s="116" t="s">
        <v>268</v>
      </c>
      <c r="V4417" s="116" t="s">
        <v>268</v>
      </c>
      <c r="Y4417" s="116" t="s">
        <v>330</v>
      </c>
      <c r="Z4417" s="116">
        <v>0</v>
      </c>
      <c r="AA4417" s="116">
        <v>1</v>
      </c>
      <c r="AB4417" s="116">
        <v>2.8240516696173699</v>
      </c>
      <c r="AC4417" s="116">
        <v>0.37783401221402002</v>
      </c>
      <c r="AD4417" s="116">
        <v>1105.4546914817499</v>
      </c>
      <c r="AF4417" s="116">
        <v>-1</v>
      </c>
      <c r="AG4417" s="116">
        <v>-1</v>
      </c>
      <c r="AH4417" s="116">
        <v>-1</v>
      </c>
      <c r="AI4417" s="116">
        <v>-1</v>
      </c>
      <c r="AJ4417" s="116">
        <v>0</v>
      </c>
      <c r="AM4417" s="116" t="s">
        <v>319</v>
      </c>
      <c r="AN4417" s="116">
        <v>-1</v>
      </c>
      <c r="AQ4417" s="116">
        <v>783</v>
      </c>
      <c r="AR4417" s="116" t="s">
        <v>352</v>
      </c>
      <c r="AS4417" s="116" t="s">
        <v>256</v>
      </c>
      <c r="AT4417" s="116" t="s">
        <v>268</v>
      </c>
      <c r="AV4417" s="116">
        <v>187.26277544553901</v>
      </c>
      <c r="AW4417" s="116">
        <v>0.89655692740000004</v>
      </c>
    </row>
    <row r="4418" spans="1:49" x14ac:dyDescent="0.25">
      <c r="A4418" s="127">
        <v>190000</v>
      </c>
      <c r="B4418" s="127">
        <v>790000</v>
      </c>
      <c r="C4418" s="127">
        <v>790000</v>
      </c>
      <c r="D4418" s="116" t="s">
        <v>314</v>
      </c>
      <c r="E4418" s="116" t="s">
        <v>315</v>
      </c>
      <c r="F4418" s="116" t="s">
        <v>316</v>
      </c>
      <c r="G4418" s="116" t="s">
        <v>317</v>
      </c>
      <c r="H4418" s="116">
        <v>0.36</v>
      </c>
      <c r="I4418" s="116">
        <v>0.57999999999999996</v>
      </c>
      <c r="J4418" s="116" t="s">
        <v>268</v>
      </c>
      <c r="K4418" s="116">
        <v>0.17886858994850999</v>
      </c>
      <c r="L4418" s="116">
        <v>2895.2024306585599</v>
      </c>
      <c r="M4418" s="116">
        <v>7.3962337137691296</v>
      </c>
      <c r="N4418" s="116">
        <v>0.98955294954808004</v>
      </c>
      <c r="O4418" s="116">
        <v>1.3229538953115301</v>
      </c>
      <c r="P4418" s="116">
        <v>0.17699994076504999</v>
      </c>
      <c r="Q4418" s="116">
        <v>517.86077638740198</v>
      </c>
      <c r="R4418" s="116">
        <v>1310</v>
      </c>
      <c r="S4418" s="116" t="s">
        <v>318</v>
      </c>
      <c r="T4418" s="116">
        <v>1310</v>
      </c>
      <c r="U4418" s="116" t="s">
        <v>268</v>
      </c>
      <c r="V4418" s="116" t="s">
        <v>268</v>
      </c>
      <c r="Z4418" s="116">
        <v>0</v>
      </c>
      <c r="AA4418" s="116">
        <v>1</v>
      </c>
      <c r="AB4418" s="116">
        <v>1.3229538953115301</v>
      </c>
      <c r="AC4418" s="116">
        <v>0.17699994076504999</v>
      </c>
      <c r="AD4418" s="116">
        <v>517.86077638740198</v>
      </c>
      <c r="AF4418" s="116">
        <v>-1</v>
      </c>
      <c r="AG4418" s="116">
        <v>-1</v>
      </c>
      <c r="AH4418" s="116">
        <v>-1</v>
      </c>
      <c r="AI4418" s="116">
        <v>-1</v>
      </c>
      <c r="AJ4418" s="116">
        <v>0</v>
      </c>
      <c r="AM4418" s="116" t="s">
        <v>319</v>
      </c>
      <c r="AN4418" s="116">
        <v>-1</v>
      </c>
      <c r="AQ4418" s="116">
        <v>783</v>
      </c>
      <c r="AR4418" s="116" t="s">
        <v>352</v>
      </c>
      <c r="AS4418" s="116" t="s">
        <v>256</v>
      </c>
      <c r="AT4418" s="116" t="s">
        <v>268</v>
      </c>
      <c r="AV4418" s="116">
        <v>111.958446775319</v>
      </c>
      <c r="AW4418" s="116">
        <v>0.42000062970000002</v>
      </c>
    </row>
    <row r="4419" spans="1:49" x14ac:dyDescent="0.25">
      <c r="A4419" s="127">
        <v>190000</v>
      </c>
      <c r="B4419" s="127">
        <v>790000</v>
      </c>
      <c r="C4419" s="127">
        <v>790000</v>
      </c>
      <c r="D4419" s="116" t="s">
        <v>314</v>
      </c>
      <c r="E4419" s="116" t="s">
        <v>315</v>
      </c>
      <c r="F4419" s="116" t="s">
        <v>316</v>
      </c>
      <c r="G4419" s="116" t="s">
        <v>317</v>
      </c>
      <c r="H4419" s="116">
        <v>0.36</v>
      </c>
      <c r="I4419" s="116">
        <v>0.57999999999999996</v>
      </c>
      <c r="J4419" s="116" t="s">
        <v>268</v>
      </c>
      <c r="K4419" s="116">
        <v>2.0051758203890001E-2</v>
      </c>
      <c r="L4419" s="116">
        <v>2895.2024306585599</v>
      </c>
      <c r="M4419" s="116">
        <v>7.3962337137691296</v>
      </c>
      <c r="N4419" s="116">
        <v>0.98955294954808004</v>
      </c>
      <c r="O4419" s="116">
        <v>0.14830749004801</v>
      </c>
      <c r="P4419" s="116">
        <v>1.9842276474289999E-2</v>
      </c>
      <c r="Q4419" s="116">
        <v>58.0538990909033</v>
      </c>
      <c r="R4419" s="116">
        <v>1310</v>
      </c>
      <c r="S4419" s="116" t="s">
        <v>318</v>
      </c>
      <c r="T4419" s="116">
        <v>1310</v>
      </c>
      <c r="U4419" s="116" t="s">
        <v>268</v>
      </c>
      <c r="V4419" s="116" t="s">
        <v>268</v>
      </c>
      <c r="Z4419" s="116">
        <v>0</v>
      </c>
      <c r="AA4419" s="116">
        <v>1</v>
      </c>
      <c r="AB4419" s="116">
        <v>0.14830749004801</v>
      </c>
      <c r="AC4419" s="116">
        <v>1.9842276474289999E-2</v>
      </c>
      <c r="AD4419" s="116">
        <v>58.053899090903002</v>
      </c>
      <c r="AF4419" s="116">
        <v>-1</v>
      </c>
      <c r="AG4419" s="116">
        <v>-1</v>
      </c>
      <c r="AH4419" s="116">
        <v>-1</v>
      </c>
      <c r="AI4419" s="116">
        <v>-1</v>
      </c>
      <c r="AJ4419" s="116">
        <v>0</v>
      </c>
      <c r="AM4419" s="116" t="s">
        <v>319</v>
      </c>
      <c r="AN4419" s="116">
        <v>-1</v>
      </c>
      <c r="AQ4419" s="116">
        <v>783</v>
      </c>
      <c r="AR4419" s="116" t="s">
        <v>352</v>
      </c>
      <c r="AS4419" s="116" t="s">
        <v>256</v>
      </c>
      <c r="AT4419" s="116" t="s">
        <v>268</v>
      </c>
      <c r="AV4419" s="116">
        <v>43.338554933267503</v>
      </c>
      <c r="AW4419" s="116">
        <v>4.7083454300000001E-2</v>
      </c>
    </row>
    <row r="4420" spans="1:49" x14ac:dyDescent="0.25">
      <c r="A4420" s="127">
        <v>200000</v>
      </c>
      <c r="B4420" s="127">
        <v>790000</v>
      </c>
      <c r="C4420" s="127">
        <v>790000</v>
      </c>
      <c r="D4420" s="116" t="s">
        <v>314</v>
      </c>
      <c r="E4420" s="116" t="s">
        <v>315</v>
      </c>
      <c r="F4420" s="116" t="s">
        <v>316</v>
      </c>
      <c r="G4420" s="116" t="s">
        <v>317</v>
      </c>
      <c r="H4420" s="116">
        <v>0.36</v>
      </c>
      <c r="I4420" s="116">
        <v>0.57999999999999996</v>
      </c>
      <c r="J4420" s="116" t="s">
        <v>323</v>
      </c>
      <c r="K4420" s="116">
        <v>0.1841745075931</v>
      </c>
      <c r="L4420" s="116">
        <v>3938.97678021199</v>
      </c>
      <c r="M4420" s="116">
        <v>12.379505550084501</v>
      </c>
      <c r="N4420" s="116">
        <v>2.5070296094246598</v>
      </c>
      <c r="O4420" s="116">
        <v>2.2799893389329098</v>
      </c>
      <c r="P4420" s="116">
        <v>0.46173094383711999</v>
      </c>
      <c r="Q4420" s="116">
        <v>725.45910891621395</v>
      </c>
      <c r="R4420" s="116">
        <v>1330</v>
      </c>
      <c r="S4420" s="116" t="s">
        <v>346</v>
      </c>
      <c r="T4420" s="116">
        <v>1330</v>
      </c>
      <c r="U4420" s="116" t="s">
        <v>324</v>
      </c>
      <c r="V4420" s="116" t="s">
        <v>323</v>
      </c>
      <c r="Z4420" s="116">
        <v>0</v>
      </c>
      <c r="AA4420" s="116">
        <v>1</v>
      </c>
      <c r="AB4420" s="116">
        <v>2.2799893389329098</v>
      </c>
      <c r="AC4420" s="116">
        <v>0.46173094383711999</v>
      </c>
      <c r="AD4420" s="116">
        <v>725.45910891621395</v>
      </c>
      <c r="AF4420" s="116">
        <v>-1</v>
      </c>
      <c r="AG4420" s="116">
        <v>-1</v>
      </c>
      <c r="AH4420" s="116">
        <v>-1</v>
      </c>
      <c r="AI4420" s="116">
        <v>-1</v>
      </c>
      <c r="AJ4420" s="116">
        <v>0</v>
      </c>
      <c r="AM4420" s="116" t="s">
        <v>319</v>
      </c>
      <c r="AN4420" s="116">
        <v>-1</v>
      </c>
      <c r="AQ4420" s="116">
        <v>783</v>
      </c>
      <c r="AR4420" s="116" t="s">
        <v>352</v>
      </c>
      <c r="AS4420" s="116" t="s">
        <v>256</v>
      </c>
      <c r="AT4420" s="116" t="s">
        <v>268</v>
      </c>
      <c r="AV4420" s="116">
        <v>129.82954915028699</v>
      </c>
      <c r="AW4420" s="116">
        <v>0.588369107</v>
      </c>
    </row>
    <row r="4421" spans="1:49" x14ac:dyDescent="0.25">
      <c r="A4421" s="127">
        <v>200000</v>
      </c>
      <c r="B4421" s="127">
        <v>790000</v>
      </c>
      <c r="C4421" s="127">
        <v>790000</v>
      </c>
      <c r="D4421" s="116" t="s">
        <v>314</v>
      </c>
      <c r="E4421" s="116" t="s">
        <v>315</v>
      </c>
      <c r="F4421" s="116" t="s">
        <v>316</v>
      </c>
      <c r="G4421" s="116" t="s">
        <v>317</v>
      </c>
      <c r="H4421" s="116">
        <v>0.36</v>
      </c>
      <c r="I4421" s="116">
        <v>0.57999999999999996</v>
      </c>
      <c r="J4421" s="116" t="s">
        <v>268</v>
      </c>
      <c r="K4421" s="116">
        <v>8.2848982022609999E-2</v>
      </c>
      <c r="L4421" s="116">
        <v>3938.97678021199</v>
      </c>
      <c r="M4421" s="116">
        <v>12.379505550084501</v>
      </c>
      <c r="N4421" s="116">
        <v>2.5070296094246598</v>
      </c>
      <c r="O4421" s="116">
        <v>1.0256294327678599</v>
      </c>
      <c r="P4421" s="116">
        <v>0.20770485104139</v>
      </c>
      <c r="Q4421" s="116">
        <v>326.34021645129701</v>
      </c>
      <c r="R4421" s="116">
        <v>1330</v>
      </c>
      <c r="S4421" s="116" t="s">
        <v>346</v>
      </c>
      <c r="T4421" s="116">
        <v>1330</v>
      </c>
      <c r="U4421" s="116" t="s">
        <v>268</v>
      </c>
      <c r="V4421" s="116" t="s">
        <v>268</v>
      </c>
      <c r="Z4421" s="116">
        <v>0</v>
      </c>
      <c r="AA4421" s="116">
        <v>1</v>
      </c>
      <c r="AB4421" s="116">
        <v>1.0256294327678599</v>
      </c>
      <c r="AC4421" s="116">
        <v>0.20770485104139</v>
      </c>
      <c r="AD4421" s="116">
        <v>326.34021645129599</v>
      </c>
      <c r="AF4421" s="116">
        <v>-1</v>
      </c>
      <c r="AG4421" s="116">
        <v>-1</v>
      </c>
      <c r="AH4421" s="116">
        <v>-1</v>
      </c>
      <c r="AI4421" s="116">
        <v>-1</v>
      </c>
      <c r="AJ4421" s="116">
        <v>0</v>
      </c>
      <c r="AM4421" s="116" t="s">
        <v>319</v>
      </c>
      <c r="AN4421" s="116">
        <v>-1</v>
      </c>
      <c r="AQ4421" s="116">
        <v>783</v>
      </c>
      <c r="AR4421" s="116" t="s">
        <v>352</v>
      </c>
      <c r="AS4421" s="116" t="s">
        <v>256</v>
      </c>
      <c r="AT4421" s="116" t="s">
        <v>268</v>
      </c>
      <c r="AV4421" s="116">
        <v>87.504276662295695</v>
      </c>
      <c r="AW4421" s="116">
        <v>0.26467170839999998</v>
      </c>
    </row>
    <row r="4422" spans="1:49" x14ac:dyDescent="0.25">
      <c r="A4422" s="127">
        <v>200000</v>
      </c>
      <c r="B4422" s="127">
        <v>790000</v>
      </c>
      <c r="C4422" s="127">
        <v>790000</v>
      </c>
      <c r="D4422" s="116" t="s">
        <v>314</v>
      </c>
      <c r="E4422" s="116" t="s">
        <v>315</v>
      </c>
      <c r="F4422" s="116" t="s">
        <v>316</v>
      </c>
      <c r="G4422" s="116" t="s">
        <v>317</v>
      </c>
      <c r="H4422" s="116">
        <v>0.36</v>
      </c>
      <c r="I4422" s="116">
        <v>0.57999999999999996</v>
      </c>
      <c r="J4422" s="116" t="s">
        <v>323</v>
      </c>
      <c r="K4422" s="116">
        <v>4.3648192210900003E-3</v>
      </c>
      <c r="L4422" s="116">
        <v>3938.97678021199</v>
      </c>
      <c r="M4422" s="116">
        <v>12.379505550084501</v>
      </c>
      <c r="N4422" s="116">
        <v>2.5070296094246598</v>
      </c>
      <c r="O4422" s="116">
        <v>5.4034303772589998E-2</v>
      </c>
      <c r="P4422" s="116">
        <v>1.094273102705E-2</v>
      </c>
      <c r="Q4422" s="116">
        <v>17.192921561696501</v>
      </c>
      <c r="R4422" s="116">
        <v>1330</v>
      </c>
      <c r="S4422" s="116" t="s">
        <v>346</v>
      </c>
      <c r="T4422" s="116">
        <v>1330</v>
      </c>
      <c r="U4422" s="116" t="s">
        <v>324</v>
      </c>
      <c r="V4422" s="116" t="s">
        <v>323</v>
      </c>
      <c r="Z4422" s="116">
        <v>0</v>
      </c>
      <c r="AA4422" s="116">
        <v>1</v>
      </c>
      <c r="AB4422" s="116">
        <v>5.4034303772589998E-2</v>
      </c>
      <c r="AC4422" s="116">
        <v>1.094273102705E-2</v>
      </c>
      <c r="AD4422" s="116">
        <v>17.192921561698</v>
      </c>
      <c r="AF4422" s="116">
        <v>-1</v>
      </c>
      <c r="AG4422" s="116">
        <v>-1</v>
      </c>
      <c r="AH4422" s="116">
        <v>-1</v>
      </c>
      <c r="AI4422" s="116">
        <v>-1</v>
      </c>
      <c r="AJ4422" s="116">
        <v>0</v>
      </c>
      <c r="AM4422" s="116" t="s">
        <v>319</v>
      </c>
      <c r="AN4422" s="116">
        <v>-1</v>
      </c>
      <c r="AQ4422" s="116">
        <v>783</v>
      </c>
      <c r="AR4422" s="116" t="s">
        <v>352</v>
      </c>
      <c r="AS4422" s="116" t="s">
        <v>256</v>
      </c>
      <c r="AT4422" s="116" t="s">
        <v>268</v>
      </c>
      <c r="AV4422" s="116">
        <v>23.589234408931901</v>
      </c>
      <c r="AW4422" s="116">
        <v>1.39439753E-2</v>
      </c>
    </row>
    <row r="4423" spans="1:49" x14ac:dyDescent="0.25">
      <c r="A4423" s="127">
        <v>200000</v>
      </c>
      <c r="B4423" s="127">
        <v>790000</v>
      </c>
      <c r="C4423" s="127">
        <v>790000</v>
      </c>
      <c r="D4423" s="116" t="s">
        <v>314</v>
      </c>
      <c r="E4423" s="116" t="s">
        <v>315</v>
      </c>
      <c r="F4423" s="116" t="s">
        <v>316</v>
      </c>
      <c r="G4423" s="116" t="s">
        <v>317</v>
      </c>
      <c r="H4423" s="116">
        <v>0.36</v>
      </c>
      <c r="I4423" s="116">
        <v>0.57999999999999996</v>
      </c>
      <c r="J4423" s="116" t="s">
        <v>268</v>
      </c>
      <c r="K4423" s="116">
        <v>0.22896195965642999</v>
      </c>
      <c r="L4423" s="116">
        <v>3938.97678021199</v>
      </c>
      <c r="M4423" s="116">
        <v>12.379505550084501</v>
      </c>
      <c r="N4423" s="116">
        <v>2.5070296094246598</v>
      </c>
      <c r="O4423" s="116">
        <v>2.8344358503251001</v>
      </c>
      <c r="P4423" s="116">
        <v>0.57401441229058003</v>
      </c>
      <c r="Q4423" s="116">
        <v>901.87584263854399</v>
      </c>
      <c r="R4423" s="116">
        <v>1330</v>
      </c>
      <c r="S4423" s="116" t="s">
        <v>346</v>
      </c>
      <c r="T4423" s="116">
        <v>1330</v>
      </c>
      <c r="U4423" s="116" t="s">
        <v>268</v>
      </c>
      <c r="V4423" s="116" t="s">
        <v>268</v>
      </c>
      <c r="Z4423" s="116">
        <v>0</v>
      </c>
      <c r="AA4423" s="116">
        <v>1</v>
      </c>
      <c r="AB4423" s="116">
        <v>2.8344358503251001</v>
      </c>
      <c r="AC4423" s="116">
        <v>0.57401441229058003</v>
      </c>
      <c r="AD4423" s="116">
        <v>901.87584263854399</v>
      </c>
      <c r="AF4423" s="116">
        <v>-1</v>
      </c>
      <c r="AG4423" s="116">
        <v>-1</v>
      </c>
      <c r="AH4423" s="116">
        <v>-1</v>
      </c>
      <c r="AI4423" s="116">
        <v>-1</v>
      </c>
      <c r="AJ4423" s="116">
        <v>0</v>
      </c>
      <c r="AM4423" s="116" t="s">
        <v>319</v>
      </c>
      <c r="AN4423" s="116">
        <v>-1</v>
      </c>
      <c r="AQ4423" s="116">
        <v>783</v>
      </c>
      <c r="AR4423" s="116" t="s">
        <v>352</v>
      </c>
      <c r="AS4423" s="116" t="s">
        <v>256</v>
      </c>
      <c r="AT4423" s="116" t="s">
        <v>268</v>
      </c>
      <c r="AV4423" s="116">
        <v>122.29528450892801</v>
      </c>
      <c r="AW4423" s="116">
        <v>0.73144837200000001</v>
      </c>
    </row>
    <row r="4424" spans="1:49" x14ac:dyDescent="0.25">
      <c r="A4424" s="127">
        <v>200000</v>
      </c>
      <c r="B4424" s="127">
        <v>790000</v>
      </c>
      <c r="C4424" s="127">
        <v>790000</v>
      </c>
      <c r="D4424" s="116" t="s">
        <v>314</v>
      </c>
      <c r="E4424" s="116" t="s">
        <v>315</v>
      </c>
      <c r="F4424" s="116" t="s">
        <v>316</v>
      </c>
      <c r="G4424" s="116" t="s">
        <v>317</v>
      </c>
      <c r="H4424" s="116">
        <v>0.36</v>
      </c>
      <c r="I4424" s="116">
        <v>0.57999999999999996</v>
      </c>
      <c r="J4424" s="116" t="s">
        <v>323</v>
      </c>
      <c r="K4424" s="116">
        <v>1.186848080857E-2</v>
      </c>
      <c r="L4424" s="116">
        <v>3938.97678021199</v>
      </c>
      <c r="M4424" s="116">
        <v>12.379505550084501</v>
      </c>
      <c r="N4424" s="116">
        <v>2.5070296094246598</v>
      </c>
      <c r="O4424" s="116">
        <v>0.14692592404086999</v>
      </c>
      <c r="P4424" s="116">
        <v>2.975463280599E-2</v>
      </c>
      <c r="Q4424" s="116">
        <v>46.749670321384301</v>
      </c>
      <c r="R4424" s="116">
        <v>1330</v>
      </c>
      <c r="S4424" s="116" t="s">
        <v>346</v>
      </c>
      <c r="T4424" s="116">
        <v>1330</v>
      </c>
      <c r="U4424" s="116" t="s">
        <v>324</v>
      </c>
      <c r="V4424" s="116" t="s">
        <v>323</v>
      </c>
      <c r="Z4424" s="116">
        <v>0</v>
      </c>
      <c r="AA4424" s="116">
        <v>1</v>
      </c>
      <c r="AB4424" s="116">
        <v>0.14692592404086999</v>
      </c>
      <c r="AC4424" s="116">
        <v>2.975463280599E-2</v>
      </c>
      <c r="AD4424" s="116">
        <v>46.749670321383903</v>
      </c>
      <c r="AF4424" s="116">
        <v>-1</v>
      </c>
      <c r="AG4424" s="116">
        <v>-1</v>
      </c>
      <c r="AH4424" s="116">
        <v>-1</v>
      </c>
      <c r="AI4424" s="116">
        <v>-1</v>
      </c>
      <c r="AJ4424" s="116">
        <v>0</v>
      </c>
      <c r="AM4424" s="116" t="s">
        <v>319</v>
      </c>
      <c r="AN4424" s="116">
        <v>-1</v>
      </c>
      <c r="AQ4424" s="116">
        <v>783</v>
      </c>
      <c r="AR4424" s="116" t="s">
        <v>352</v>
      </c>
      <c r="AS4424" s="116" t="s">
        <v>256</v>
      </c>
      <c r="AT4424" s="116" t="s">
        <v>268</v>
      </c>
      <c r="AV4424" s="116">
        <v>59.586287775098597</v>
      </c>
      <c r="AW4424" s="116">
        <v>3.7915385500000003E-2</v>
      </c>
    </row>
    <row r="4425" spans="1:49" x14ac:dyDescent="0.25">
      <c r="A4425" s="127">
        <v>200000</v>
      </c>
      <c r="B4425" s="127">
        <v>790000</v>
      </c>
      <c r="C4425" s="127">
        <v>790000</v>
      </c>
      <c r="D4425" s="116" t="s">
        <v>314</v>
      </c>
      <c r="E4425" s="116" t="s">
        <v>315</v>
      </c>
      <c r="F4425" s="116" t="s">
        <v>316</v>
      </c>
      <c r="G4425" s="116" t="s">
        <v>317</v>
      </c>
      <c r="H4425" s="116">
        <v>0.36</v>
      </c>
      <c r="I4425" s="116">
        <v>0.57999999999999996</v>
      </c>
      <c r="J4425" s="116" t="s">
        <v>268</v>
      </c>
      <c r="K4425" s="116">
        <v>0.10067083405934001</v>
      </c>
      <c r="L4425" s="116">
        <v>3938.97678021199</v>
      </c>
      <c r="M4425" s="116">
        <v>12.379505550084501</v>
      </c>
      <c r="N4425" s="116">
        <v>2.5070296094246598</v>
      </c>
      <c r="O4425" s="116">
        <v>1.2462551489693501</v>
      </c>
      <c r="P4425" s="116">
        <v>0.25238476179225999</v>
      </c>
      <c r="Q4425" s="116">
        <v>396.54007780435001</v>
      </c>
      <c r="R4425" s="116">
        <v>1330</v>
      </c>
      <c r="S4425" s="116" t="s">
        <v>346</v>
      </c>
      <c r="T4425" s="116">
        <v>1330</v>
      </c>
      <c r="U4425" s="116" t="s">
        <v>268</v>
      </c>
      <c r="V4425" s="116" t="s">
        <v>268</v>
      </c>
      <c r="Z4425" s="116">
        <v>0</v>
      </c>
      <c r="AA4425" s="116">
        <v>1</v>
      </c>
      <c r="AB4425" s="116">
        <v>1.2462551489693501</v>
      </c>
      <c r="AC4425" s="116">
        <v>0.25238476179225999</v>
      </c>
      <c r="AD4425" s="116">
        <v>396.54007780435001</v>
      </c>
      <c r="AF4425" s="116">
        <v>-1</v>
      </c>
      <c r="AG4425" s="116">
        <v>-1</v>
      </c>
      <c r="AH4425" s="116">
        <v>-1</v>
      </c>
      <c r="AI4425" s="116">
        <v>-1</v>
      </c>
      <c r="AJ4425" s="116">
        <v>0</v>
      </c>
      <c r="AM4425" s="116" t="s">
        <v>319</v>
      </c>
      <c r="AN4425" s="116">
        <v>-1</v>
      </c>
      <c r="AQ4425" s="116">
        <v>783</v>
      </c>
      <c r="AR4425" s="116" t="s">
        <v>352</v>
      </c>
      <c r="AS4425" s="116" t="s">
        <v>256</v>
      </c>
      <c r="AT4425" s="116" t="s">
        <v>268</v>
      </c>
      <c r="AV4425" s="116">
        <v>90.636853910628801</v>
      </c>
      <c r="AW4425" s="116">
        <v>0.32160590249999998</v>
      </c>
    </row>
    <row r="4426" spans="1:49" x14ac:dyDescent="0.25">
      <c r="A4426" s="127">
        <v>200000</v>
      </c>
      <c r="B4426" s="127">
        <v>790000</v>
      </c>
      <c r="C4426" s="127">
        <v>790000</v>
      </c>
      <c r="D4426" s="116" t="s">
        <v>314</v>
      </c>
      <c r="E4426" s="116" t="s">
        <v>315</v>
      </c>
      <c r="F4426" s="116" t="s">
        <v>316</v>
      </c>
      <c r="G4426" s="116" t="s">
        <v>317</v>
      </c>
      <c r="H4426" s="116">
        <v>0.36</v>
      </c>
      <c r="I4426" s="116">
        <v>0.57999999999999996</v>
      </c>
      <c r="J4426" s="116" t="s">
        <v>323</v>
      </c>
      <c r="K4426" s="116">
        <v>4.8738705138499996E-3</v>
      </c>
      <c r="L4426" s="116">
        <v>3938.97678021199</v>
      </c>
      <c r="M4426" s="116">
        <v>12.379505550084501</v>
      </c>
      <c r="N4426" s="116">
        <v>2.5070296094246598</v>
      </c>
      <c r="O4426" s="116">
        <v>6.0336107076659998E-2</v>
      </c>
      <c r="P4426" s="116">
        <v>1.221893769073E-2</v>
      </c>
      <c r="Q4426" s="116">
        <v>19.1980627838347</v>
      </c>
      <c r="R4426" s="116">
        <v>1330</v>
      </c>
      <c r="S4426" s="116" t="s">
        <v>346</v>
      </c>
      <c r="T4426" s="116">
        <v>1330</v>
      </c>
      <c r="U4426" s="116" t="s">
        <v>324</v>
      </c>
      <c r="V4426" s="116" t="s">
        <v>323</v>
      </c>
      <c r="Z4426" s="116">
        <v>0</v>
      </c>
      <c r="AA4426" s="116">
        <v>1</v>
      </c>
      <c r="AB4426" s="116">
        <v>6.0336107076659998E-2</v>
      </c>
      <c r="AC4426" s="116">
        <v>1.221893769073E-2</v>
      </c>
      <c r="AD4426" s="116">
        <v>19.198062783836502</v>
      </c>
      <c r="AF4426" s="116">
        <v>-1</v>
      </c>
      <c r="AG4426" s="116">
        <v>-1</v>
      </c>
      <c r="AH4426" s="116">
        <v>-1</v>
      </c>
      <c r="AI4426" s="116">
        <v>-1</v>
      </c>
      <c r="AJ4426" s="116">
        <v>0</v>
      </c>
      <c r="AM4426" s="116" t="s">
        <v>319</v>
      </c>
      <c r="AN4426" s="116">
        <v>-1</v>
      </c>
      <c r="AQ4426" s="116">
        <v>783</v>
      </c>
      <c r="AR4426" s="116" t="s">
        <v>352</v>
      </c>
      <c r="AS4426" s="116" t="s">
        <v>256</v>
      </c>
      <c r="AT4426" s="116" t="s">
        <v>268</v>
      </c>
      <c r="AV4426" s="116">
        <v>27.112501088977801</v>
      </c>
      <c r="AW4426" s="116">
        <v>1.5570205E-2</v>
      </c>
    </row>
    <row r="4427" spans="1:49" x14ac:dyDescent="0.25">
      <c r="A4427" s="127">
        <v>200000</v>
      </c>
      <c r="B4427" s="127">
        <v>790000</v>
      </c>
      <c r="C4427" s="127">
        <v>790000</v>
      </c>
      <c r="D4427" s="116" t="s">
        <v>314</v>
      </c>
      <c r="E4427" s="116" t="s">
        <v>315</v>
      </c>
      <c r="F4427" s="116" t="s">
        <v>316</v>
      </c>
      <c r="G4427" s="116" t="s">
        <v>317</v>
      </c>
      <c r="H4427" s="116">
        <v>0.36</v>
      </c>
      <c r="I4427" s="116">
        <v>0.57999999999999996</v>
      </c>
      <c r="J4427" s="116" t="s">
        <v>268</v>
      </c>
      <c r="K4427" s="116">
        <v>3.0618579154099998E-3</v>
      </c>
      <c r="L4427" s="116">
        <v>3927.3659377163599</v>
      </c>
      <c r="M4427" s="116">
        <v>11.4146575052391</v>
      </c>
      <c r="N4427" s="116">
        <v>2.0112976753591099</v>
      </c>
      <c r="O4427" s="116">
        <v>3.4950059434200001E-2</v>
      </c>
      <c r="P4427" s="116">
        <v>6.1583077075600002E-3</v>
      </c>
      <c r="Q4427" s="116">
        <v>12.0250364831398</v>
      </c>
      <c r="R4427" s="116">
        <v>1210</v>
      </c>
      <c r="S4427" s="116" t="s">
        <v>318</v>
      </c>
      <c r="T4427" s="116">
        <v>1210</v>
      </c>
      <c r="U4427" s="116" t="s">
        <v>268</v>
      </c>
      <c r="V4427" s="116" t="s">
        <v>268</v>
      </c>
      <c r="Z4427" s="116">
        <v>0</v>
      </c>
      <c r="AA4427" s="116">
        <v>1</v>
      </c>
      <c r="AB4427" s="116">
        <v>3.4950059434200001E-2</v>
      </c>
      <c r="AC4427" s="116">
        <v>6.1583077075600002E-3</v>
      </c>
      <c r="AD4427" s="116">
        <v>12.0250364831405</v>
      </c>
      <c r="AF4427" s="116">
        <v>-1</v>
      </c>
      <c r="AG4427" s="116">
        <v>-1</v>
      </c>
      <c r="AH4427" s="116">
        <v>-1</v>
      </c>
      <c r="AI4427" s="116">
        <v>-1</v>
      </c>
      <c r="AJ4427" s="116">
        <v>0</v>
      </c>
      <c r="AM4427" s="116" t="s">
        <v>319</v>
      </c>
      <c r="AN4427" s="116">
        <v>-1</v>
      </c>
      <c r="AQ4427" s="116">
        <v>783</v>
      </c>
      <c r="AR4427" s="116" t="s">
        <v>352</v>
      </c>
      <c r="AS4427" s="116" t="s">
        <v>256</v>
      </c>
      <c r="AT4427" s="116" t="s">
        <v>268</v>
      </c>
      <c r="AV4427" s="116">
        <v>57.2493438954602</v>
      </c>
      <c r="AW4427" s="116">
        <v>9.7526654000000008E-3</v>
      </c>
    </row>
    <row r="4428" spans="1:49" x14ac:dyDescent="0.25">
      <c r="A4428" s="127">
        <v>200000</v>
      </c>
      <c r="B4428" s="127">
        <v>790000</v>
      </c>
      <c r="C4428" s="127">
        <v>790000</v>
      </c>
      <c r="D4428" s="116" t="s">
        <v>314</v>
      </c>
      <c r="E4428" s="116" t="s">
        <v>315</v>
      </c>
      <c r="F4428" s="116" t="s">
        <v>316</v>
      </c>
      <c r="G4428" s="116" t="s">
        <v>317</v>
      </c>
      <c r="H4428" s="116">
        <v>0.36</v>
      </c>
      <c r="I4428" s="116">
        <v>0.57999999999999996</v>
      </c>
      <c r="J4428" s="116" t="s">
        <v>268</v>
      </c>
      <c r="K4428" s="116">
        <v>6.2932245247399998E-3</v>
      </c>
      <c r="L4428" s="116">
        <v>3927.3659377163599</v>
      </c>
      <c r="M4428" s="116">
        <v>11.4146575052391</v>
      </c>
      <c r="N4428" s="116">
        <v>2.0112976753591099</v>
      </c>
      <c r="O4428" s="116">
        <v>7.1835002553489999E-2</v>
      </c>
      <c r="P4428" s="116">
        <v>1.265754785712E-2</v>
      </c>
      <c r="Q4428" s="116">
        <v>24.715795636869</v>
      </c>
      <c r="R4428" s="116">
        <v>1330</v>
      </c>
      <c r="S4428" s="116" t="s">
        <v>346</v>
      </c>
      <c r="T4428" s="116">
        <v>1330</v>
      </c>
      <c r="U4428" s="116" t="s">
        <v>268</v>
      </c>
      <c r="V4428" s="116" t="s">
        <v>268</v>
      </c>
      <c r="Z4428" s="116">
        <v>0</v>
      </c>
      <c r="AA4428" s="116">
        <v>1</v>
      </c>
      <c r="AB4428" s="116">
        <v>7.1835002553489999E-2</v>
      </c>
      <c r="AC4428" s="116">
        <v>1.265754785712E-2</v>
      </c>
      <c r="AD4428" s="116">
        <v>24.7157956368676</v>
      </c>
      <c r="AF4428" s="116">
        <v>-1</v>
      </c>
      <c r="AG4428" s="116">
        <v>-1</v>
      </c>
      <c r="AH4428" s="116">
        <v>-1</v>
      </c>
      <c r="AI4428" s="116">
        <v>-1</v>
      </c>
      <c r="AJ4428" s="116">
        <v>0</v>
      </c>
      <c r="AM4428" s="116" t="s">
        <v>319</v>
      </c>
      <c r="AN4428" s="116">
        <v>-1</v>
      </c>
      <c r="AQ4428" s="116">
        <v>783</v>
      </c>
      <c r="AR4428" s="116" t="s">
        <v>352</v>
      </c>
      <c r="AS4428" s="116" t="s">
        <v>256</v>
      </c>
      <c r="AT4428" s="116" t="s">
        <v>268</v>
      </c>
      <c r="AV4428" s="116">
        <v>50.279868301559702</v>
      </c>
      <c r="AW4428" s="116">
        <v>2.0045251900000002E-2</v>
      </c>
    </row>
    <row r="4429" spans="1:49" x14ac:dyDescent="0.25">
      <c r="A4429" s="127">
        <v>200000</v>
      </c>
      <c r="B4429" s="127">
        <v>790000</v>
      </c>
      <c r="C4429" s="127">
        <v>790000</v>
      </c>
      <c r="D4429" s="116" t="s">
        <v>314</v>
      </c>
      <c r="E4429" s="116" t="s">
        <v>315</v>
      </c>
      <c r="F4429" s="116" t="s">
        <v>316</v>
      </c>
      <c r="G4429" s="116" t="s">
        <v>317</v>
      </c>
      <c r="H4429" s="116">
        <v>0.36</v>
      </c>
      <c r="I4429" s="116">
        <v>0.57999999999999996</v>
      </c>
      <c r="J4429" s="116" t="s">
        <v>268</v>
      </c>
      <c r="K4429" s="116">
        <v>6.9275876408600003E-3</v>
      </c>
      <c r="L4429" s="116">
        <v>3927.3659377163599</v>
      </c>
      <c r="M4429" s="116">
        <v>11.4146575052391</v>
      </c>
      <c r="N4429" s="116">
        <v>2.0112976753591099</v>
      </c>
      <c r="O4429" s="116">
        <v>7.9076040257990005E-2</v>
      </c>
      <c r="P4429" s="116">
        <v>1.393344091791E-2</v>
      </c>
      <c r="Q4429" s="116">
        <v>27.207171731274101</v>
      </c>
      <c r="R4429" s="116">
        <v>1310</v>
      </c>
      <c r="S4429" s="116" t="s">
        <v>318</v>
      </c>
      <c r="T4429" s="116">
        <v>1310</v>
      </c>
      <c r="U4429" s="116" t="s">
        <v>268</v>
      </c>
      <c r="V4429" s="116" t="s">
        <v>268</v>
      </c>
      <c r="Z4429" s="116">
        <v>0</v>
      </c>
      <c r="AA4429" s="116">
        <v>1</v>
      </c>
      <c r="AB4429" s="116">
        <v>7.9076040257990005E-2</v>
      </c>
      <c r="AC4429" s="116">
        <v>1.393344091791E-2</v>
      </c>
      <c r="AD4429" s="116">
        <v>27.207171731274101</v>
      </c>
      <c r="AF4429" s="116">
        <v>-1</v>
      </c>
      <c r="AG4429" s="116">
        <v>-1</v>
      </c>
      <c r="AH4429" s="116">
        <v>-1</v>
      </c>
      <c r="AI4429" s="116">
        <v>-1</v>
      </c>
      <c r="AJ4429" s="116">
        <v>0</v>
      </c>
      <c r="AM4429" s="116" t="s">
        <v>319</v>
      </c>
      <c r="AN4429" s="116">
        <v>-1</v>
      </c>
      <c r="AQ4429" s="116">
        <v>783</v>
      </c>
      <c r="AR4429" s="116" t="s">
        <v>352</v>
      </c>
      <c r="AS4429" s="116" t="s">
        <v>256</v>
      </c>
      <c r="AT4429" s="116" t="s">
        <v>268</v>
      </c>
      <c r="AV4429" s="116">
        <v>44.806597930605598</v>
      </c>
      <c r="AW4429" s="116">
        <v>2.2065832699999999E-2</v>
      </c>
    </row>
    <row r="4430" spans="1:49" x14ac:dyDescent="0.25">
      <c r="A4430" s="127">
        <v>200000</v>
      </c>
      <c r="B4430" s="127">
        <v>790000</v>
      </c>
      <c r="C4430" s="127">
        <v>790000</v>
      </c>
      <c r="D4430" s="116" t="s">
        <v>314</v>
      </c>
      <c r="E4430" s="116" t="s">
        <v>315</v>
      </c>
      <c r="F4430" s="116" t="s">
        <v>316</v>
      </c>
      <c r="G4430" s="116" t="s">
        <v>317</v>
      </c>
      <c r="H4430" s="116">
        <v>0.36</v>
      </c>
      <c r="I4430" s="116">
        <v>0.57999999999999996</v>
      </c>
      <c r="J4430" s="116" t="s">
        <v>268</v>
      </c>
      <c r="K4430" s="116">
        <v>7.7440248211E-3</v>
      </c>
      <c r="L4430" s="116">
        <v>3927.3659377163599</v>
      </c>
      <c r="M4430" s="116">
        <v>11.4146575052391</v>
      </c>
      <c r="N4430" s="116">
        <v>2.0112976753591099</v>
      </c>
      <c r="O4430" s="116">
        <v>8.8395391044959998E-2</v>
      </c>
      <c r="P4430" s="116">
        <v>1.55755391206E-2</v>
      </c>
      <c r="Q4430" s="116">
        <v>30.4136193032299</v>
      </c>
      <c r="R4430" s="116">
        <v>1310</v>
      </c>
      <c r="S4430" s="116" t="s">
        <v>318</v>
      </c>
      <c r="T4430" s="116">
        <v>1310</v>
      </c>
      <c r="U4430" s="116" t="s">
        <v>268</v>
      </c>
      <c r="V4430" s="116" t="s">
        <v>268</v>
      </c>
      <c r="Z4430" s="116">
        <v>0</v>
      </c>
      <c r="AA4430" s="116">
        <v>1</v>
      </c>
      <c r="AB4430" s="116">
        <v>8.8395391044959998E-2</v>
      </c>
      <c r="AC4430" s="116">
        <v>1.55755391206E-2</v>
      </c>
      <c r="AD4430" s="116">
        <v>30.413619303230401</v>
      </c>
      <c r="AF4430" s="116">
        <v>-1</v>
      </c>
      <c r="AG4430" s="116">
        <v>-1</v>
      </c>
      <c r="AH4430" s="116">
        <v>-1</v>
      </c>
      <c r="AI4430" s="116">
        <v>-1</v>
      </c>
      <c r="AJ4430" s="116">
        <v>0</v>
      </c>
      <c r="AM4430" s="116" t="s">
        <v>319</v>
      </c>
      <c r="AN4430" s="116">
        <v>-1</v>
      </c>
      <c r="AQ4430" s="116">
        <v>783</v>
      </c>
      <c r="AR4430" s="116" t="s">
        <v>352</v>
      </c>
      <c r="AS4430" s="116" t="s">
        <v>256</v>
      </c>
      <c r="AT4430" s="116" t="s">
        <v>268</v>
      </c>
      <c r="AV4430" s="116">
        <v>30.0001721233178</v>
      </c>
      <c r="AW4430" s="116">
        <v>2.4666357900000001E-2</v>
      </c>
    </row>
    <row r="4431" spans="1:49" x14ac:dyDescent="0.25">
      <c r="A4431" s="127">
        <v>200000</v>
      </c>
      <c r="B4431" s="127">
        <v>790000</v>
      </c>
      <c r="C4431" s="127">
        <v>790000</v>
      </c>
      <c r="D4431" s="116" t="s">
        <v>314</v>
      </c>
      <c r="E4431" s="116" t="s">
        <v>315</v>
      </c>
      <c r="F4431" s="116" t="s">
        <v>316</v>
      </c>
      <c r="G4431" s="116" t="s">
        <v>317</v>
      </c>
      <c r="H4431" s="116">
        <v>0.36</v>
      </c>
      <c r="I4431" s="116">
        <v>0.57999999999999996</v>
      </c>
      <c r="J4431" s="116" t="s">
        <v>330</v>
      </c>
      <c r="K4431" s="116">
        <v>0.61776345375996</v>
      </c>
      <c r="L4431" s="116">
        <v>2533.8253142048502</v>
      </c>
      <c r="M4431" s="116">
        <v>4.69055931126299</v>
      </c>
      <c r="N4431" s="116">
        <v>0.40937599091581001</v>
      </c>
      <c r="O4431" s="116">
        <v>2.8976561201917899</v>
      </c>
      <c r="P4431" s="116">
        <v>0.25289752603456001</v>
      </c>
      <c r="Q4431" s="116">
        <v>1565.3046773276201</v>
      </c>
      <c r="R4431" s="116">
        <v>6172</v>
      </c>
      <c r="S4431" s="116" t="s">
        <v>354</v>
      </c>
      <c r="T4431" s="116">
        <v>6172</v>
      </c>
      <c r="U4431" s="116" t="s">
        <v>268</v>
      </c>
      <c r="V4431" s="116" t="s">
        <v>268</v>
      </c>
      <c r="Y4431" s="116" t="s">
        <v>330</v>
      </c>
      <c r="Z4431" s="116">
        <v>0</v>
      </c>
      <c r="AA4431" s="116">
        <v>1</v>
      </c>
      <c r="AB4431" s="116">
        <v>2.8976561201917899</v>
      </c>
      <c r="AC4431" s="116">
        <v>0.25289752603456001</v>
      </c>
      <c r="AD4431" s="116">
        <v>1565.3046773276201</v>
      </c>
      <c r="AF4431" s="116">
        <v>-1</v>
      </c>
      <c r="AG4431" s="116">
        <v>-1</v>
      </c>
      <c r="AH4431" s="116">
        <v>-1</v>
      </c>
      <c r="AI4431" s="116">
        <v>-1</v>
      </c>
      <c r="AJ4431" s="116">
        <v>0</v>
      </c>
      <c r="AM4431" s="116" t="s">
        <v>319</v>
      </c>
      <c r="AN4431" s="116">
        <v>-1</v>
      </c>
      <c r="AQ4431" s="116">
        <v>783</v>
      </c>
      <c r="AR4431" s="116" t="s">
        <v>352</v>
      </c>
      <c r="AS4431" s="116" t="s">
        <v>256</v>
      </c>
      <c r="AT4431" s="116" t="s">
        <v>268</v>
      </c>
      <c r="AV4431" s="116">
        <v>200.00000001490099</v>
      </c>
      <c r="AW4431" s="116">
        <v>1.2695090651000001</v>
      </c>
    </row>
    <row r="4432" spans="1:49" x14ac:dyDescent="0.25">
      <c r="A4432" s="127">
        <v>200000</v>
      </c>
      <c r="B4432" s="127">
        <v>790000</v>
      </c>
      <c r="C4432" s="127">
        <v>790000</v>
      </c>
      <c r="D4432" s="116" t="s">
        <v>314</v>
      </c>
      <c r="E4432" s="116" t="s">
        <v>315</v>
      </c>
      <c r="F4432" s="116" t="s">
        <v>316</v>
      </c>
      <c r="G4432" s="116" t="s">
        <v>317</v>
      </c>
      <c r="H4432" s="116">
        <v>0.36</v>
      </c>
      <c r="I4432" s="116">
        <v>0.57999999999999996</v>
      </c>
      <c r="J4432" s="116" t="s">
        <v>268</v>
      </c>
      <c r="K4432" s="116">
        <v>0.15039234583774999</v>
      </c>
      <c r="L4432" s="116">
        <v>3894.1163924727898</v>
      </c>
      <c r="M4432" s="116">
        <v>10.933875788731701</v>
      </c>
      <c r="N4432" s="116">
        <v>2.0115340269167601</v>
      </c>
      <c r="O4432" s="116">
        <v>1.6443712289660299</v>
      </c>
      <c r="P4432" s="116">
        <v>0.30251932104048002</v>
      </c>
      <c r="Q4432" s="116">
        <v>585.64529922924703</v>
      </c>
      <c r="R4432" s="116">
        <v>1210</v>
      </c>
      <c r="S4432" s="116" t="s">
        <v>318</v>
      </c>
      <c r="T4432" s="116">
        <v>1210</v>
      </c>
      <c r="U4432" s="116" t="s">
        <v>268</v>
      </c>
      <c r="V4432" s="116" t="s">
        <v>268</v>
      </c>
      <c r="Z4432" s="116">
        <v>0</v>
      </c>
      <c r="AA4432" s="116">
        <v>1</v>
      </c>
      <c r="AB4432" s="116">
        <v>1.6443712289660299</v>
      </c>
      <c r="AC4432" s="116">
        <v>0.30251932104048002</v>
      </c>
      <c r="AD4432" s="116">
        <v>585.64529922924703</v>
      </c>
      <c r="AF4432" s="116">
        <v>-1</v>
      </c>
      <c r="AG4432" s="116">
        <v>-1</v>
      </c>
      <c r="AH4432" s="116">
        <v>-1</v>
      </c>
      <c r="AI4432" s="116">
        <v>-1</v>
      </c>
      <c r="AJ4432" s="116">
        <v>0</v>
      </c>
      <c r="AM4432" s="116" t="s">
        <v>319</v>
      </c>
      <c r="AN4432" s="116">
        <v>-1</v>
      </c>
      <c r="AQ4432" s="116">
        <v>783</v>
      </c>
      <c r="AR4432" s="116" t="s">
        <v>352</v>
      </c>
      <c r="AS4432" s="116" t="s">
        <v>256</v>
      </c>
      <c r="AT4432" s="116" t="s">
        <v>268</v>
      </c>
      <c r="AV4432" s="116">
        <v>124.378592222088</v>
      </c>
      <c r="AW4432" s="116">
        <v>0.47497591179999998</v>
      </c>
    </row>
    <row r="4433" spans="1:49" x14ac:dyDescent="0.25">
      <c r="A4433" s="127">
        <v>200000</v>
      </c>
      <c r="B4433" s="127">
        <v>790000</v>
      </c>
      <c r="C4433" s="127">
        <v>790000</v>
      </c>
      <c r="D4433" s="116" t="s">
        <v>314</v>
      </c>
      <c r="E4433" s="116" t="s">
        <v>315</v>
      </c>
      <c r="F4433" s="116" t="s">
        <v>316</v>
      </c>
      <c r="G4433" s="116" t="s">
        <v>317</v>
      </c>
      <c r="H4433" s="116">
        <v>0.36</v>
      </c>
      <c r="I4433" s="116">
        <v>0.57999999999999996</v>
      </c>
      <c r="J4433" s="116" t="s">
        <v>268</v>
      </c>
      <c r="K4433" s="116">
        <v>7.513744222721E-2</v>
      </c>
      <c r="L4433" s="116">
        <v>3894.1163924727898</v>
      </c>
      <c r="M4433" s="116">
        <v>10.933875788731701</v>
      </c>
      <c r="N4433" s="116">
        <v>2.0115340269167601</v>
      </c>
      <c r="O4433" s="116">
        <v>0.82154346039533999</v>
      </c>
      <c r="P4433" s="116">
        <v>0.15114152173553</v>
      </c>
      <c r="Q4433" s="116">
        <v>292.59394546546298</v>
      </c>
      <c r="R4433" s="116">
        <v>1330</v>
      </c>
      <c r="S4433" s="116" t="s">
        <v>346</v>
      </c>
      <c r="T4433" s="116">
        <v>1330</v>
      </c>
      <c r="U4433" s="116" t="s">
        <v>268</v>
      </c>
      <c r="V4433" s="116" t="s">
        <v>268</v>
      </c>
      <c r="Z4433" s="116">
        <v>0</v>
      </c>
      <c r="AA4433" s="116">
        <v>1</v>
      </c>
      <c r="AB4433" s="116">
        <v>0.82154346039533999</v>
      </c>
      <c r="AC4433" s="116">
        <v>0.15114152173553</v>
      </c>
      <c r="AD4433" s="116">
        <v>292.59394546546201</v>
      </c>
      <c r="AF4433" s="116">
        <v>-1</v>
      </c>
      <c r="AG4433" s="116">
        <v>-1</v>
      </c>
      <c r="AH4433" s="116">
        <v>-1</v>
      </c>
      <c r="AI4433" s="116">
        <v>-1</v>
      </c>
      <c r="AJ4433" s="116">
        <v>0</v>
      </c>
      <c r="AM4433" s="116" t="s">
        <v>319</v>
      </c>
      <c r="AN4433" s="116">
        <v>-1</v>
      </c>
      <c r="AQ4433" s="116">
        <v>783</v>
      </c>
      <c r="AR4433" s="116" t="s">
        <v>352</v>
      </c>
      <c r="AS4433" s="116" t="s">
        <v>256</v>
      </c>
      <c r="AT4433" s="116" t="s">
        <v>268</v>
      </c>
      <c r="AV4433" s="116">
        <v>112.19663432519</v>
      </c>
      <c r="AW4433" s="116">
        <v>0.23730246999999999</v>
      </c>
    </row>
    <row r="4434" spans="1:49" x14ac:dyDescent="0.25">
      <c r="A4434" s="127">
        <v>200000</v>
      </c>
      <c r="B4434" s="127">
        <v>790000</v>
      </c>
      <c r="C4434" s="127">
        <v>790000</v>
      </c>
      <c r="D4434" s="116" t="s">
        <v>314</v>
      </c>
      <c r="E4434" s="116" t="s">
        <v>315</v>
      </c>
      <c r="F4434" s="116" t="s">
        <v>316</v>
      </c>
      <c r="G4434" s="116" t="s">
        <v>317</v>
      </c>
      <c r="H4434" s="116">
        <v>0.36</v>
      </c>
      <c r="I4434" s="116">
        <v>0.57999999999999996</v>
      </c>
      <c r="J4434" s="116" t="s">
        <v>268</v>
      </c>
      <c r="K4434" s="116">
        <v>2.2127896227740002E-2</v>
      </c>
      <c r="L4434" s="116">
        <v>3894.1163924727898</v>
      </c>
      <c r="M4434" s="116">
        <v>10.933875788731701</v>
      </c>
      <c r="N4434" s="116">
        <v>2.0115340269167601</v>
      </c>
      <c r="O4434" s="116">
        <v>0.24194366882009999</v>
      </c>
      <c r="P4434" s="116">
        <v>4.4511016206190003E-2</v>
      </c>
      <c r="Q4434" s="116">
        <v>86.1686034313947</v>
      </c>
      <c r="R4434" s="116">
        <v>1330</v>
      </c>
      <c r="S4434" s="116" t="s">
        <v>346</v>
      </c>
      <c r="T4434" s="116">
        <v>1330</v>
      </c>
      <c r="U4434" s="116" t="s">
        <v>268</v>
      </c>
      <c r="V4434" s="116" t="s">
        <v>268</v>
      </c>
      <c r="Z4434" s="116">
        <v>0</v>
      </c>
      <c r="AA4434" s="116">
        <v>1</v>
      </c>
      <c r="AB4434" s="116">
        <v>0.24194366882009999</v>
      </c>
      <c r="AC4434" s="116">
        <v>4.4511016206190003E-2</v>
      </c>
      <c r="AD4434" s="116">
        <v>86.168603431394402</v>
      </c>
      <c r="AF4434" s="116">
        <v>-1</v>
      </c>
      <c r="AG4434" s="116">
        <v>-1</v>
      </c>
      <c r="AH4434" s="116">
        <v>-1</v>
      </c>
      <c r="AI4434" s="116">
        <v>-1</v>
      </c>
      <c r="AJ4434" s="116">
        <v>0</v>
      </c>
      <c r="AM4434" s="116" t="s">
        <v>319</v>
      </c>
      <c r="AN4434" s="116">
        <v>-1</v>
      </c>
      <c r="AQ4434" s="116">
        <v>783</v>
      </c>
      <c r="AR4434" s="116" t="s">
        <v>352</v>
      </c>
      <c r="AS4434" s="116" t="s">
        <v>256</v>
      </c>
      <c r="AT4434" s="116" t="s">
        <v>268</v>
      </c>
      <c r="AV4434" s="116">
        <v>58.422753322247303</v>
      </c>
      <c r="AW4434" s="116">
        <v>6.9885323099999994E-2</v>
      </c>
    </row>
    <row r="4435" spans="1:49" x14ac:dyDescent="0.25">
      <c r="A4435" s="127">
        <v>200000</v>
      </c>
      <c r="B4435" s="127">
        <v>790000</v>
      </c>
      <c r="C4435" s="127">
        <v>790000</v>
      </c>
      <c r="D4435" s="116" t="s">
        <v>314</v>
      </c>
      <c r="E4435" s="116" t="s">
        <v>315</v>
      </c>
      <c r="F4435" s="116" t="s">
        <v>316</v>
      </c>
      <c r="G4435" s="116" t="s">
        <v>317</v>
      </c>
      <c r="H4435" s="116">
        <v>0.36</v>
      </c>
      <c r="I4435" s="116">
        <v>0.57999999999999996</v>
      </c>
      <c r="J4435" s="116" t="s">
        <v>268</v>
      </c>
      <c r="K4435" s="116">
        <v>1.7187151984820001E-2</v>
      </c>
      <c r="L4435" s="116">
        <v>3894.1163924727898</v>
      </c>
      <c r="M4435" s="116">
        <v>10.933875788731701</v>
      </c>
      <c r="N4435" s="116">
        <v>2.0115340269167601</v>
      </c>
      <c r="O4435" s="116">
        <v>0.18792218496414001</v>
      </c>
      <c r="P4435" s="116">
        <v>3.4572541043259998E-2</v>
      </c>
      <c r="Q4435" s="116">
        <v>66.928770284032197</v>
      </c>
      <c r="R4435" s="116">
        <v>1330</v>
      </c>
      <c r="S4435" s="116" t="s">
        <v>346</v>
      </c>
      <c r="T4435" s="116">
        <v>1330</v>
      </c>
      <c r="U4435" s="116" t="s">
        <v>268</v>
      </c>
      <c r="V4435" s="116" t="s">
        <v>268</v>
      </c>
      <c r="Z4435" s="116">
        <v>0</v>
      </c>
      <c r="AA4435" s="116">
        <v>1</v>
      </c>
      <c r="AB4435" s="116">
        <v>0.18792218496414001</v>
      </c>
      <c r="AC4435" s="116">
        <v>3.4572541043259998E-2</v>
      </c>
      <c r="AD4435" s="116">
        <v>66.928770284033703</v>
      </c>
      <c r="AF4435" s="116">
        <v>-1</v>
      </c>
      <c r="AG4435" s="116">
        <v>-1</v>
      </c>
      <c r="AH4435" s="116">
        <v>-1</v>
      </c>
      <c r="AI4435" s="116">
        <v>-1</v>
      </c>
      <c r="AJ4435" s="116">
        <v>0</v>
      </c>
      <c r="AM4435" s="116" t="s">
        <v>319</v>
      </c>
      <c r="AN4435" s="116">
        <v>-1</v>
      </c>
      <c r="AQ4435" s="116">
        <v>783</v>
      </c>
      <c r="AR4435" s="116" t="s">
        <v>352</v>
      </c>
      <c r="AS4435" s="116" t="s">
        <v>256</v>
      </c>
      <c r="AT4435" s="116" t="s">
        <v>268</v>
      </c>
      <c r="AV4435" s="116">
        <v>52.855386278791599</v>
      </c>
      <c r="AW4435" s="116">
        <v>5.4281241100000002E-2</v>
      </c>
    </row>
    <row r="4436" spans="1:49" x14ac:dyDescent="0.25">
      <c r="A4436" s="127">
        <v>200000</v>
      </c>
      <c r="B4436" s="127">
        <v>790000</v>
      </c>
      <c r="C4436" s="127">
        <v>790000</v>
      </c>
      <c r="D4436" s="116" t="s">
        <v>314</v>
      </c>
      <c r="E4436" s="116" t="s">
        <v>315</v>
      </c>
      <c r="F4436" s="116" t="s">
        <v>316</v>
      </c>
      <c r="G4436" s="116" t="s">
        <v>317</v>
      </c>
      <c r="H4436" s="116">
        <v>0.36</v>
      </c>
      <c r="I4436" s="116">
        <v>0.57999999999999996</v>
      </c>
      <c r="J4436" s="116" t="s">
        <v>268</v>
      </c>
      <c r="K4436" s="116">
        <v>0.20266159440490999</v>
      </c>
      <c r="L4436" s="116">
        <v>3894.1163924727898</v>
      </c>
      <c r="M4436" s="116">
        <v>10.933875788731701</v>
      </c>
      <c r="N4436" s="116">
        <v>2.0115340269167601</v>
      </c>
      <c r="O4436" s="116">
        <v>2.21587670036963</v>
      </c>
      <c r="P4436" s="116">
        <v>0.40766069309468</v>
      </c>
      <c r="Q4436" s="116">
        <v>789.18783689683596</v>
      </c>
      <c r="R4436" s="116">
        <v>1310</v>
      </c>
      <c r="S4436" s="116" t="s">
        <v>318</v>
      </c>
      <c r="T4436" s="116">
        <v>1310</v>
      </c>
      <c r="U4436" s="116" t="s">
        <v>268</v>
      </c>
      <c r="V4436" s="116" t="s">
        <v>268</v>
      </c>
      <c r="Z4436" s="116">
        <v>0</v>
      </c>
      <c r="AA4436" s="116">
        <v>1</v>
      </c>
      <c r="AB4436" s="116">
        <v>2.21587670036963</v>
      </c>
      <c r="AC4436" s="116">
        <v>0.40766069309468</v>
      </c>
      <c r="AD4436" s="116">
        <v>789.18783689683596</v>
      </c>
      <c r="AF4436" s="116">
        <v>-1</v>
      </c>
      <c r="AG4436" s="116">
        <v>-1</v>
      </c>
      <c r="AH4436" s="116">
        <v>-1</v>
      </c>
      <c r="AI4436" s="116">
        <v>-1</v>
      </c>
      <c r="AJ4436" s="116">
        <v>0</v>
      </c>
      <c r="AM4436" s="116" t="s">
        <v>319</v>
      </c>
      <c r="AN4436" s="116">
        <v>-1</v>
      </c>
      <c r="AQ4436" s="116">
        <v>783</v>
      </c>
      <c r="AR4436" s="116" t="s">
        <v>352</v>
      </c>
      <c r="AS4436" s="116" t="s">
        <v>256</v>
      </c>
      <c r="AT4436" s="116" t="s">
        <v>268</v>
      </c>
      <c r="AV4436" s="116">
        <v>114.560882311545</v>
      </c>
      <c r="AW4436" s="116">
        <v>0.64005501779999996</v>
      </c>
    </row>
    <row r="4437" spans="1:49" x14ac:dyDescent="0.25">
      <c r="A4437" s="127">
        <v>200000</v>
      </c>
      <c r="B4437" s="127">
        <v>790000</v>
      </c>
      <c r="C4437" s="127">
        <v>790000</v>
      </c>
      <c r="D4437" s="116" t="s">
        <v>314</v>
      </c>
      <c r="E4437" s="116" t="s">
        <v>315</v>
      </c>
      <c r="F4437" s="116" t="s">
        <v>316</v>
      </c>
      <c r="G4437" s="116" t="s">
        <v>317</v>
      </c>
      <c r="H4437" s="116">
        <v>0.36</v>
      </c>
      <c r="I4437" s="116">
        <v>0.57999999999999996</v>
      </c>
      <c r="J4437" s="116" t="s">
        <v>268</v>
      </c>
      <c r="K4437" s="116">
        <v>0.14950279158499999</v>
      </c>
      <c r="L4437" s="116">
        <v>3894.1163924727898</v>
      </c>
      <c r="M4437" s="116">
        <v>10.933875788731701</v>
      </c>
      <c r="N4437" s="116">
        <v>2.0115340269167601</v>
      </c>
      <c r="O4437" s="116">
        <v>1.6346449532590901</v>
      </c>
      <c r="P4437" s="116">
        <v>0.30072995239228001</v>
      </c>
      <c r="Q4437" s="116">
        <v>582.181271431607</v>
      </c>
      <c r="R4437" s="116">
        <v>1310</v>
      </c>
      <c r="S4437" s="116" t="s">
        <v>318</v>
      </c>
      <c r="T4437" s="116">
        <v>1310</v>
      </c>
      <c r="U4437" s="116" t="s">
        <v>268</v>
      </c>
      <c r="V4437" s="116" t="s">
        <v>268</v>
      </c>
      <c r="Z4437" s="116">
        <v>0</v>
      </c>
      <c r="AA4437" s="116">
        <v>1</v>
      </c>
      <c r="AB4437" s="116">
        <v>1.6346449532590901</v>
      </c>
      <c r="AC4437" s="116">
        <v>0.30072995239228001</v>
      </c>
      <c r="AD4437" s="116">
        <v>582.181271431607</v>
      </c>
      <c r="AF4437" s="116">
        <v>-1</v>
      </c>
      <c r="AG4437" s="116">
        <v>-1</v>
      </c>
      <c r="AH4437" s="116">
        <v>-1</v>
      </c>
      <c r="AI4437" s="116">
        <v>-1</v>
      </c>
      <c r="AJ4437" s="116">
        <v>0</v>
      </c>
      <c r="AM4437" s="116" t="s">
        <v>319</v>
      </c>
      <c r="AN4437" s="116">
        <v>-1</v>
      </c>
      <c r="AQ4437" s="116">
        <v>783</v>
      </c>
      <c r="AR4437" s="116" t="s">
        <v>352</v>
      </c>
      <c r="AS4437" s="116" t="s">
        <v>256</v>
      </c>
      <c r="AT4437" s="116" t="s">
        <v>268</v>
      </c>
      <c r="AV4437" s="116">
        <v>99.317039330231793</v>
      </c>
      <c r="AW4437" s="116">
        <v>0.4721664813</v>
      </c>
    </row>
    <row r="4438" spans="1:49" x14ac:dyDescent="0.25">
      <c r="A4438" s="127">
        <v>200000</v>
      </c>
      <c r="B4438" s="127">
        <v>790000</v>
      </c>
      <c r="C4438" s="127">
        <v>790000</v>
      </c>
      <c r="D4438" s="116" t="s">
        <v>314</v>
      </c>
      <c r="E4438" s="116" t="s">
        <v>315</v>
      </c>
      <c r="F4438" s="116" t="s">
        <v>316</v>
      </c>
      <c r="G4438" s="116" t="s">
        <v>317</v>
      </c>
      <c r="H4438" s="116">
        <v>0.36</v>
      </c>
      <c r="I4438" s="116">
        <v>0.57999999999999996</v>
      </c>
      <c r="J4438" s="116" t="s">
        <v>268</v>
      </c>
      <c r="K4438" s="116">
        <v>7.5423126237000003E-4</v>
      </c>
      <c r="L4438" s="116">
        <v>3894.1163924727898</v>
      </c>
      <c r="M4438" s="116">
        <v>10.933875788731701</v>
      </c>
      <c r="N4438" s="116">
        <v>2.0115340269167601</v>
      </c>
      <c r="O4438" s="116">
        <v>8.2466709388000006E-3</v>
      </c>
      <c r="P4438" s="116">
        <v>1.51716184843E-3</v>
      </c>
      <c r="Q4438" s="116">
        <v>2.93706432253772</v>
      </c>
      <c r="R4438" s="116">
        <v>1330</v>
      </c>
      <c r="S4438" s="116" t="s">
        <v>346</v>
      </c>
      <c r="T4438" s="116">
        <v>1330</v>
      </c>
      <c r="U4438" s="116" t="s">
        <v>268</v>
      </c>
      <c r="V4438" s="116" t="s">
        <v>268</v>
      </c>
      <c r="Z4438" s="116">
        <v>0</v>
      </c>
      <c r="AA4438" s="116">
        <v>1</v>
      </c>
      <c r="AB4438" s="116">
        <v>8.2466709388000006E-3</v>
      </c>
      <c r="AC4438" s="116">
        <v>1.51716184843E-3</v>
      </c>
      <c r="AD4438" s="116">
        <v>2.93706432253886</v>
      </c>
      <c r="AF4438" s="116">
        <v>-1</v>
      </c>
      <c r="AG4438" s="116">
        <v>-1</v>
      </c>
      <c r="AH4438" s="116">
        <v>-1</v>
      </c>
      <c r="AI4438" s="116">
        <v>-1</v>
      </c>
      <c r="AJ4438" s="116">
        <v>0</v>
      </c>
      <c r="AM4438" s="116" t="s">
        <v>319</v>
      </c>
      <c r="AN4438" s="116">
        <v>-1</v>
      </c>
      <c r="AQ4438" s="116">
        <v>783</v>
      </c>
      <c r="AR4438" s="116" t="s">
        <v>352</v>
      </c>
      <c r="AS4438" s="116" t="s">
        <v>256</v>
      </c>
      <c r="AT4438" s="116" t="s">
        <v>268</v>
      </c>
      <c r="AV4438" s="116">
        <v>9.1421113173701105</v>
      </c>
      <c r="AW4438" s="116">
        <v>2.3820473000000001E-3</v>
      </c>
    </row>
    <row r="4439" spans="1:49" x14ac:dyDescent="0.25">
      <c r="A4439" s="127">
        <v>200000</v>
      </c>
      <c r="B4439" s="127">
        <v>790000</v>
      </c>
      <c r="C4439" s="127">
        <v>790000</v>
      </c>
      <c r="D4439" s="116" t="s">
        <v>314</v>
      </c>
      <c r="E4439" s="116" t="s">
        <v>315</v>
      </c>
      <c r="F4439" s="116" t="s">
        <v>316</v>
      </c>
      <c r="G4439" s="116" t="s">
        <v>317</v>
      </c>
      <c r="H4439" s="116">
        <v>0.36</v>
      </c>
      <c r="I4439" s="116">
        <v>0.57999999999999996</v>
      </c>
      <c r="J4439" s="116" t="s">
        <v>323</v>
      </c>
      <c r="K4439" s="116">
        <v>0.12414741919535</v>
      </c>
      <c r="L4439" s="116">
        <v>3880.6491058588099</v>
      </c>
      <c r="M4439" s="116">
        <v>10.7938063500157</v>
      </c>
      <c r="N4439" s="116">
        <v>1.84197126836944</v>
      </c>
      <c r="O4439" s="116">
        <v>1.34002320164887</v>
      </c>
      <c r="P4439" s="116">
        <v>0.22867597920005001</v>
      </c>
      <c r="Q4439" s="116">
        <v>481.77257129512901</v>
      </c>
      <c r="R4439" s="116">
        <v>8140</v>
      </c>
      <c r="S4439" s="116" t="s">
        <v>353</v>
      </c>
      <c r="T4439" s="116">
        <v>8140</v>
      </c>
      <c r="U4439" s="116" t="s">
        <v>324</v>
      </c>
      <c r="V4439" s="116" t="s">
        <v>323</v>
      </c>
      <c r="Z4439" s="116">
        <v>0</v>
      </c>
      <c r="AA4439" s="116">
        <v>1</v>
      </c>
      <c r="AB4439" s="116">
        <v>1.34002320164887</v>
      </c>
      <c r="AC4439" s="116">
        <v>0.22867597920005001</v>
      </c>
      <c r="AD4439" s="116">
        <v>481.77257129512901</v>
      </c>
      <c r="AF4439" s="116">
        <v>-1</v>
      </c>
      <c r="AG4439" s="116">
        <v>-1</v>
      </c>
      <c r="AH4439" s="116">
        <v>-1</v>
      </c>
      <c r="AI4439" s="116">
        <v>-1</v>
      </c>
      <c r="AJ4439" s="116">
        <v>0</v>
      </c>
      <c r="AM4439" s="116" t="s">
        <v>319</v>
      </c>
      <c r="AN4439" s="116">
        <v>-1</v>
      </c>
      <c r="AQ4439" s="116">
        <v>783</v>
      </c>
      <c r="AR4439" s="116" t="s">
        <v>352</v>
      </c>
      <c r="AS4439" s="116" t="s">
        <v>256</v>
      </c>
      <c r="AT4439" s="116" t="s">
        <v>268</v>
      </c>
      <c r="AV4439" s="116">
        <v>120.944282707447</v>
      </c>
      <c r="AW4439" s="116">
        <v>0.3907320124</v>
      </c>
    </row>
    <row r="4440" spans="1:49" x14ac:dyDescent="0.25">
      <c r="A4440" s="127">
        <v>200000</v>
      </c>
      <c r="B4440" s="127">
        <v>790000</v>
      </c>
      <c r="C4440" s="127">
        <v>790000</v>
      </c>
      <c r="D4440" s="116" t="s">
        <v>314</v>
      </c>
      <c r="E4440" s="116" t="s">
        <v>315</v>
      </c>
      <c r="F4440" s="116" t="s">
        <v>316</v>
      </c>
      <c r="G4440" s="116" t="s">
        <v>317</v>
      </c>
      <c r="H4440" s="116">
        <v>0.36</v>
      </c>
      <c r="I4440" s="116">
        <v>0.57999999999999996</v>
      </c>
      <c r="J4440" s="116" t="s">
        <v>268</v>
      </c>
      <c r="K4440" s="116">
        <v>0.18836733235535</v>
      </c>
      <c r="L4440" s="116">
        <v>3880.6491058588099</v>
      </c>
      <c r="M4440" s="116">
        <v>10.7938063500157</v>
      </c>
      <c r="N4440" s="116">
        <v>1.84197126836944</v>
      </c>
      <c r="O4440" s="116">
        <v>2.0332005081127398</v>
      </c>
      <c r="P4440" s="116">
        <v>0.34696721409796</v>
      </c>
      <c r="Q4440" s="116">
        <v>730.98751987781304</v>
      </c>
      <c r="R4440" s="116">
        <v>1210</v>
      </c>
      <c r="S4440" s="116" t="s">
        <v>318</v>
      </c>
      <c r="T4440" s="116">
        <v>1210</v>
      </c>
      <c r="U4440" s="116" t="s">
        <v>268</v>
      </c>
      <c r="V4440" s="116" t="s">
        <v>268</v>
      </c>
      <c r="Z4440" s="116">
        <v>0</v>
      </c>
      <c r="AA4440" s="116">
        <v>1</v>
      </c>
      <c r="AB4440" s="116">
        <v>2.0332005081127398</v>
      </c>
      <c r="AC4440" s="116">
        <v>0.34696721409796</v>
      </c>
      <c r="AD4440" s="116">
        <v>730.98751987781304</v>
      </c>
      <c r="AF4440" s="116">
        <v>-1</v>
      </c>
      <c r="AG4440" s="116">
        <v>-1</v>
      </c>
      <c r="AH4440" s="116">
        <v>-1</v>
      </c>
      <c r="AI4440" s="116">
        <v>-1</v>
      </c>
      <c r="AJ4440" s="116">
        <v>0</v>
      </c>
      <c r="AM4440" s="116" t="s">
        <v>319</v>
      </c>
      <c r="AN4440" s="116">
        <v>-1</v>
      </c>
      <c r="AQ4440" s="116">
        <v>783</v>
      </c>
      <c r="AR4440" s="116" t="s">
        <v>352</v>
      </c>
      <c r="AS4440" s="116" t="s">
        <v>256</v>
      </c>
      <c r="AT4440" s="116" t="s">
        <v>268</v>
      </c>
      <c r="AV4440" s="116">
        <v>110.98310226645</v>
      </c>
      <c r="AW4440" s="116">
        <v>0.59285281420000002</v>
      </c>
    </row>
    <row r="4441" spans="1:49" x14ac:dyDescent="0.25">
      <c r="A4441" s="127">
        <v>200000</v>
      </c>
      <c r="B4441" s="127">
        <v>790000</v>
      </c>
      <c r="C4441" s="127">
        <v>790000</v>
      </c>
      <c r="D4441" s="116" t="s">
        <v>314</v>
      </c>
      <c r="E4441" s="116" t="s">
        <v>315</v>
      </c>
      <c r="F4441" s="116" t="s">
        <v>316</v>
      </c>
      <c r="G4441" s="116" t="s">
        <v>317</v>
      </c>
      <c r="H4441" s="116">
        <v>0.36</v>
      </c>
      <c r="I4441" s="116">
        <v>0.57999999999999996</v>
      </c>
      <c r="J4441" s="116" t="s">
        <v>323</v>
      </c>
      <c r="K4441" s="116">
        <v>8.5682672294399992E-3</v>
      </c>
      <c r="L4441" s="116">
        <v>3880.6491058588099</v>
      </c>
      <c r="M4441" s="116">
        <v>10.7938063500157</v>
      </c>
      <c r="N4441" s="116">
        <v>1.84197126836944</v>
      </c>
      <c r="O4441" s="116">
        <v>9.2484217229779994E-2</v>
      </c>
      <c r="P4441" s="116">
        <v>1.5782502056339999E-2</v>
      </c>
      <c r="Q4441" s="116">
        <v>33.250438562693397</v>
      </c>
      <c r="R4441" s="116">
        <v>1210</v>
      </c>
      <c r="S4441" s="116" t="s">
        <v>318</v>
      </c>
      <c r="T4441" s="116">
        <v>1210</v>
      </c>
      <c r="U4441" s="116" t="s">
        <v>324</v>
      </c>
      <c r="V4441" s="116" t="s">
        <v>323</v>
      </c>
      <c r="Z4441" s="116">
        <v>0</v>
      </c>
      <c r="AA4441" s="116">
        <v>1</v>
      </c>
      <c r="AB4441" s="116">
        <v>9.2484217229779994E-2</v>
      </c>
      <c r="AC4441" s="116">
        <v>1.5782502056339999E-2</v>
      </c>
      <c r="AD4441" s="116">
        <v>33.250438562694903</v>
      </c>
      <c r="AF4441" s="116">
        <v>-1</v>
      </c>
      <c r="AG4441" s="116">
        <v>-1</v>
      </c>
      <c r="AH4441" s="116">
        <v>-1</v>
      </c>
      <c r="AI4441" s="116">
        <v>-1</v>
      </c>
      <c r="AJ4441" s="116">
        <v>0</v>
      </c>
      <c r="AM4441" s="116" t="s">
        <v>319</v>
      </c>
      <c r="AN4441" s="116">
        <v>-1</v>
      </c>
      <c r="AQ4441" s="116">
        <v>783</v>
      </c>
      <c r="AR4441" s="116" t="s">
        <v>352</v>
      </c>
      <c r="AS4441" s="116" t="s">
        <v>256</v>
      </c>
      <c r="AT4441" s="116" t="s">
        <v>268</v>
      </c>
      <c r="AV4441" s="116">
        <v>63.764433730442299</v>
      </c>
      <c r="AW4441" s="116">
        <v>2.6967103499999999E-2</v>
      </c>
    </row>
    <row r="4442" spans="1:49" x14ac:dyDescent="0.25">
      <c r="A4442" s="127">
        <v>200000</v>
      </c>
      <c r="B4442" s="127">
        <v>790000</v>
      </c>
      <c r="C4442" s="127">
        <v>790000</v>
      </c>
      <c r="D4442" s="116" t="s">
        <v>314</v>
      </c>
      <c r="E4442" s="116" t="s">
        <v>315</v>
      </c>
      <c r="F4442" s="116" t="s">
        <v>316</v>
      </c>
      <c r="G4442" s="116" t="s">
        <v>317</v>
      </c>
      <c r="H4442" s="116">
        <v>0.36</v>
      </c>
      <c r="I4442" s="116">
        <v>0.57999999999999996</v>
      </c>
      <c r="J4442" s="116" t="s">
        <v>268</v>
      </c>
      <c r="K4442" s="116">
        <v>0.10182678193645001</v>
      </c>
      <c r="L4442" s="116">
        <v>3880.6491058588099</v>
      </c>
      <c r="M4442" s="116">
        <v>10.7938063500157</v>
      </c>
      <c r="N4442" s="116">
        <v>1.84197126836944</v>
      </c>
      <c r="O4442" s="116">
        <v>1.0990985654674099</v>
      </c>
      <c r="P4442" s="116">
        <v>0.18756200667747</v>
      </c>
      <c r="Q4442" s="116">
        <v>395.15401027419898</v>
      </c>
      <c r="R4442" s="116">
        <v>1310</v>
      </c>
      <c r="S4442" s="116" t="s">
        <v>318</v>
      </c>
      <c r="T4442" s="116">
        <v>1310</v>
      </c>
      <c r="U4442" s="116" t="s">
        <v>268</v>
      </c>
      <c r="V4442" s="116" t="s">
        <v>268</v>
      </c>
      <c r="Z4442" s="116">
        <v>0</v>
      </c>
      <c r="AA4442" s="116">
        <v>1</v>
      </c>
      <c r="AB4442" s="116">
        <v>1.0990985654674099</v>
      </c>
      <c r="AC4442" s="116">
        <v>0.18756200667747</v>
      </c>
      <c r="AD4442" s="116">
        <v>395.15401027419898</v>
      </c>
      <c r="AF4442" s="116">
        <v>-1</v>
      </c>
      <c r="AG4442" s="116">
        <v>-1</v>
      </c>
      <c r="AH4442" s="116">
        <v>-1</v>
      </c>
      <c r="AI4442" s="116">
        <v>-1</v>
      </c>
      <c r="AJ4442" s="116">
        <v>0</v>
      </c>
      <c r="AM4442" s="116" t="s">
        <v>319</v>
      </c>
      <c r="AN4442" s="116">
        <v>-1</v>
      </c>
      <c r="AQ4442" s="116">
        <v>783</v>
      </c>
      <c r="AR4442" s="116" t="s">
        <v>352</v>
      </c>
      <c r="AS4442" s="116" t="s">
        <v>256</v>
      </c>
      <c r="AT4442" s="116" t="s">
        <v>268</v>
      </c>
      <c r="AV4442" s="116">
        <v>87.410056810401102</v>
      </c>
      <c r="AW4442" s="116">
        <v>0.32048176020000002</v>
      </c>
    </row>
    <row r="4443" spans="1:49" x14ac:dyDescent="0.25">
      <c r="A4443" s="127">
        <v>200000</v>
      </c>
      <c r="B4443" s="127">
        <v>790000</v>
      </c>
      <c r="C4443" s="127">
        <v>790000</v>
      </c>
      <c r="D4443" s="116" t="s">
        <v>314</v>
      </c>
      <c r="E4443" s="116" t="s">
        <v>315</v>
      </c>
      <c r="F4443" s="116" t="s">
        <v>316</v>
      </c>
      <c r="G4443" s="116" t="s">
        <v>317</v>
      </c>
      <c r="H4443" s="116">
        <v>0.36</v>
      </c>
      <c r="I4443" s="116">
        <v>0.57999999999999996</v>
      </c>
      <c r="J4443" s="116" t="s">
        <v>268</v>
      </c>
      <c r="K4443" s="116">
        <v>1.6174194053999999E-4</v>
      </c>
      <c r="L4443" s="116">
        <v>3880.6491058588099</v>
      </c>
      <c r="M4443" s="116">
        <v>10.7938063500157</v>
      </c>
      <c r="N4443" s="116">
        <v>1.84197126836944</v>
      </c>
      <c r="O4443" s="116">
        <v>1.74581118491E-3</v>
      </c>
      <c r="P4443" s="116">
        <v>2.9792400736999998E-4</v>
      </c>
      <c r="Q4443" s="116">
        <v>0.62766371695582002</v>
      </c>
      <c r="R4443" s="116">
        <v>1310</v>
      </c>
      <c r="S4443" s="116" t="s">
        <v>318</v>
      </c>
      <c r="T4443" s="116">
        <v>1310</v>
      </c>
      <c r="U4443" s="116" t="s">
        <v>268</v>
      </c>
      <c r="V4443" s="116" t="s">
        <v>268</v>
      </c>
      <c r="Z4443" s="116">
        <v>0</v>
      </c>
      <c r="AA4443" s="116">
        <v>1</v>
      </c>
      <c r="AB4443" s="116">
        <v>1.74581118491E-3</v>
      </c>
      <c r="AC4443" s="116">
        <v>2.9792400736999998E-4</v>
      </c>
      <c r="AD4443" s="116">
        <v>0.62766371695426004</v>
      </c>
      <c r="AF4443" s="116">
        <v>-1</v>
      </c>
      <c r="AG4443" s="116">
        <v>-1</v>
      </c>
      <c r="AH4443" s="116">
        <v>-1</v>
      </c>
      <c r="AI4443" s="116">
        <v>-1</v>
      </c>
      <c r="AJ4443" s="116">
        <v>0</v>
      </c>
      <c r="AM4443" s="116" t="s">
        <v>319</v>
      </c>
      <c r="AN4443" s="116">
        <v>-1</v>
      </c>
      <c r="AQ4443" s="116">
        <v>783</v>
      </c>
      <c r="AR4443" s="116" t="s">
        <v>352</v>
      </c>
      <c r="AS4443" s="116" t="s">
        <v>256</v>
      </c>
      <c r="AT4443" s="116" t="s">
        <v>268</v>
      </c>
      <c r="AV4443" s="116">
        <v>14.168309381474399</v>
      </c>
      <c r="AW4443" s="116">
        <v>5.0905410000000003E-4</v>
      </c>
    </row>
    <row r="4444" spans="1:49" x14ac:dyDescent="0.25">
      <c r="A4444" s="127">
        <v>200000</v>
      </c>
      <c r="B4444" s="127">
        <v>790000</v>
      </c>
      <c r="C4444" s="127">
        <v>790000</v>
      </c>
      <c r="D4444" s="116" t="s">
        <v>314</v>
      </c>
      <c r="E4444" s="116" t="s">
        <v>315</v>
      </c>
      <c r="F4444" s="116" t="s">
        <v>316</v>
      </c>
      <c r="G4444" s="116" t="s">
        <v>317</v>
      </c>
      <c r="H4444" s="116">
        <v>0.36</v>
      </c>
      <c r="I4444" s="116">
        <v>0.57999999999999996</v>
      </c>
      <c r="J4444" s="116" t="s">
        <v>268</v>
      </c>
      <c r="K4444" s="116">
        <v>0.18576989504881</v>
      </c>
      <c r="L4444" s="116">
        <v>3880.6491058588099</v>
      </c>
      <c r="M4444" s="116">
        <v>10.7938063500157</v>
      </c>
      <c r="N4444" s="116">
        <v>1.84197126836944</v>
      </c>
      <c r="O4444" s="116">
        <v>2.0051642728196999</v>
      </c>
      <c r="P4444" s="116">
        <v>0.34218280920792998</v>
      </c>
      <c r="Q4444" s="116">
        <v>720.90777711668397</v>
      </c>
      <c r="R4444" s="116">
        <v>1310</v>
      </c>
      <c r="S4444" s="116" t="s">
        <v>318</v>
      </c>
      <c r="T4444" s="116">
        <v>1310</v>
      </c>
      <c r="U4444" s="116" t="s">
        <v>268</v>
      </c>
      <c r="V4444" s="116" t="s">
        <v>268</v>
      </c>
      <c r="Z4444" s="116">
        <v>0</v>
      </c>
      <c r="AA4444" s="116">
        <v>1</v>
      </c>
      <c r="AB4444" s="116">
        <v>2.0051642728196999</v>
      </c>
      <c r="AC4444" s="116">
        <v>0.34218280920792998</v>
      </c>
      <c r="AD4444" s="116">
        <v>720.90777711668397</v>
      </c>
      <c r="AF4444" s="116">
        <v>-1</v>
      </c>
      <c r="AG4444" s="116">
        <v>-1</v>
      </c>
      <c r="AH4444" s="116">
        <v>-1</v>
      </c>
      <c r="AI4444" s="116">
        <v>-1</v>
      </c>
      <c r="AJ4444" s="116">
        <v>0</v>
      </c>
      <c r="AM4444" s="116" t="s">
        <v>319</v>
      </c>
      <c r="AN4444" s="116">
        <v>-1</v>
      </c>
      <c r="AQ4444" s="116">
        <v>783</v>
      </c>
      <c r="AR4444" s="116" t="s">
        <v>352</v>
      </c>
      <c r="AS4444" s="116" t="s">
        <v>256</v>
      </c>
      <c r="AT4444" s="116" t="s">
        <v>268</v>
      </c>
      <c r="AV4444" s="116">
        <v>115.783673383718</v>
      </c>
      <c r="AW4444" s="116">
        <v>0.58467784030000003</v>
      </c>
    </row>
    <row r="4445" spans="1:49" x14ac:dyDescent="0.25">
      <c r="A4445" s="127">
        <v>200000</v>
      </c>
      <c r="B4445" s="127">
        <v>790000</v>
      </c>
      <c r="C4445" s="127">
        <v>790000</v>
      </c>
      <c r="D4445" s="116" t="s">
        <v>314</v>
      </c>
      <c r="E4445" s="116" t="s">
        <v>315</v>
      </c>
      <c r="F4445" s="116" t="s">
        <v>316</v>
      </c>
      <c r="G4445" s="116" t="s">
        <v>317</v>
      </c>
      <c r="H4445" s="116">
        <v>0.36</v>
      </c>
      <c r="I4445" s="116">
        <v>0.57999999999999996</v>
      </c>
      <c r="J4445" s="116" t="s">
        <v>323</v>
      </c>
      <c r="K4445" s="116">
        <v>8.92201616906E-3</v>
      </c>
      <c r="L4445" s="116">
        <v>3880.6491058588099</v>
      </c>
      <c r="M4445" s="116">
        <v>10.7938063500157</v>
      </c>
      <c r="N4445" s="116">
        <v>1.84197126836944</v>
      </c>
      <c r="O4445" s="116">
        <v>9.6302514780550005E-2</v>
      </c>
      <c r="P4445" s="116">
        <v>1.6434097439330001E-2</v>
      </c>
      <c r="Q4445" s="116">
        <v>34.623214068924398</v>
      </c>
      <c r="R4445" s="116">
        <v>1310</v>
      </c>
      <c r="S4445" s="116" t="s">
        <v>318</v>
      </c>
      <c r="T4445" s="116">
        <v>1310</v>
      </c>
      <c r="U4445" s="116" t="s">
        <v>324</v>
      </c>
      <c r="V4445" s="116" t="s">
        <v>323</v>
      </c>
      <c r="Z4445" s="116">
        <v>0</v>
      </c>
      <c r="AA4445" s="116">
        <v>1</v>
      </c>
      <c r="AB4445" s="116">
        <v>9.6302514780550005E-2</v>
      </c>
      <c r="AC4445" s="116">
        <v>1.6434097439330001E-2</v>
      </c>
      <c r="AD4445" s="116">
        <v>34.623214068925897</v>
      </c>
      <c r="AF4445" s="116">
        <v>-1</v>
      </c>
      <c r="AG4445" s="116">
        <v>-1</v>
      </c>
      <c r="AH4445" s="116">
        <v>-1</v>
      </c>
      <c r="AI4445" s="116">
        <v>-1</v>
      </c>
      <c r="AJ4445" s="116">
        <v>0</v>
      </c>
      <c r="AM4445" s="116" t="s">
        <v>319</v>
      </c>
      <c r="AN4445" s="116">
        <v>-1</v>
      </c>
      <c r="AQ4445" s="116">
        <v>783</v>
      </c>
      <c r="AR4445" s="116" t="s">
        <v>352</v>
      </c>
      <c r="AS4445" s="116" t="s">
        <v>256</v>
      </c>
      <c r="AT4445" s="116" t="s">
        <v>268</v>
      </c>
      <c r="AV4445" s="116">
        <v>42.323860094056897</v>
      </c>
      <c r="AW4445" s="116">
        <v>2.80804656E-2</v>
      </c>
    </row>
    <row r="4446" spans="1:49" x14ac:dyDescent="0.25">
      <c r="A4446" s="127">
        <v>200000</v>
      </c>
      <c r="B4446" s="127">
        <v>790000</v>
      </c>
      <c r="C4446" s="127">
        <v>790000</v>
      </c>
      <c r="D4446" s="116" t="s">
        <v>314</v>
      </c>
      <c r="E4446" s="116" t="s">
        <v>315</v>
      </c>
      <c r="F4446" s="116" t="s">
        <v>316</v>
      </c>
      <c r="G4446" s="116" t="s">
        <v>317</v>
      </c>
      <c r="H4446" s="116">
        <v>0.36</v>
      </c>
      <c r="I4446" s="116">
        <v>0.57999999999999996</v>
      </c>
      <c r="J4446" s="116" t="s">
        <v>268</v>
      </c>
      <c r="K4446" s="116">
        <v>6.3844243368080006E-2</v>
      </c>
      <c r="L4446" s="116">
        <v>3751.8177224860201</v>
      </c>
      <c r="M4446" s="116">
        <v>11.4071896923022</v>
      </c>
      <c r="N4446" s="116">
        <v>2.24729461056276</v>
      </c>
      <c r="O4446" s="116">
        <v>0.72828339486121996</v>
      </c>
      <c r="P4446" s="116">
        <v>0.14347682403654</v>
      </c>
      <c r="Q4446" s="116">
        <v>239.53196374708099</v>
      </c>
      <c r="R4446" s="116">
        <v>1330</v>
      </c>
      <c r="S4446" s="116" t="s">
        <v>346</v>
      </c>
      <c r="T4446" s="116">
        <v>1330</v>
      </c>
      <c r="U4446" s="116" t="s">
        <v>268</v>
      </c>
      <c r="V4446" s="116" t="s">
        <v>268</v>
      </c>
      <c r="Z4446" s="116">
        <v>0</v>
      </c>
      <c r="AA4446" s="116">
        <v>1</v>
      </c>
      <c r="AB4446" s="116">
        <v>0.72828339486121996</v>
      </c>
      <c r="AC4446" s="116">
        <v>0.14347682403654</v>
      </c>
      <c r="AD4446" s="116">
        <v>239.53196374708</v>
      </c>
      <c r="AF4446" s="116">
        <v>-1</v>
      </c>
      <c r="AG4446" s="116">
        <v>-1</v>
      </c>
      <c r="AH4446" s="116">
        <v>-1</v>
      </c>
      <c r="AI4446" s="116">
        <v>-1</v>
      </c>
      <c r="AJ4446" s="116">
        <v>0</v>
      </c>
      <c r="AM4446" s="116" t="s">
        <v>319</v>
      </c>
      <c r="AN4446" s="116">
        <v>-1</v>
      </c>
      <c r="AQ4446" s="116">
        <v>783</v>
      </c>
      <c r="AR4446" s="116" t="s">
        <v>352</v>
      </c>
      <c r="AS4446" s="116" t="s">
        <v>256</v>
      </c>
      <c r="AT4446" s="116" t="s">
        <v>268</v>
      </c>
      <c r="AV4446" s="116">
        <v>68.686076449575793</v>
      </c>
      <c r="AW4446" s="116">
        <v>0.19426761049999999</v>
      </c>
    </row>
    <row r="4447" spans="1:49" x14ac:dyDescent="0.25">
      <c r="A4447" s="127">
        <v>200000</v>
      </c>
      <c r="B4447" s="127">
        <v>790000</v>
      </c>
      <c r="C4447" s="127">
        <v>790000</v>
      </c>
      <c r="D4447" s="116" t="s">
        <v>314</v>
      </c>
      <c r="E4447" s="116" t="s">
        <v>315</v>
      </c>
      <c r="F4447" s="116" t="s">
        <v>316</v>
      </c>
      <c r="G4447" s="116" t="s">
        <v>317</v>
      </c>
      <c r="H4447" s="116">
        <v>0.36</v>
      </c>
      <c r="I4447" s="116">
        <v>0.57999999999999996</v>
      </c>
      <c r="J4447" s="116" t="s">
        <v>330</v>
      </c>
      <c r="K4447" s="116">
        <v>8.2279577826770006E-2</v>
      </c>
      <c r="L4447" s="116">
        <v>3751.8177224860201</v>
      </c>
      <c r="M4447" s="116">
        <v>11.4071896923022</v>
      </c>
      <c r="N4447" s="116">
        <v>2.24729461056276</v>
      </c>
      <c r="O4447" s="116">
        <v>0.9385787520726</v>
      </c>
      <c r="P4447" s="116">
        <v>0.18490645180949</v>
      </c>
      <c r="Q4447" s="116">
        <v>308.69797828917399</v>
      </c>
      <c r="R4447" s="116">
        <v>4200</v>
      </c>
      <c r="S4447" s="116" t="s">
        <v>355</v>
      </c>
      <c r="T4447" s="116">
        <v>4200</v>
      </c>
      <c r="U4447" s="116" t="s">
        <v>268</v>
      </c>
      <c r="V4447" s="116" t="s">
        <v>268</v>
      </c>
      <c r="Y4447" s="116" t="s">
        <v>330</v>
      </c>
      <c r="Z4447" s="116">
        <v>0</v>
      </c>
      <c r="AA4447" s="116">
        <v>1</v>
      </c>
      <c r="AB4447" s="116">
        <v>0.9385787520726</v>
      </c>
      <c r="AC4447" s="116">
        <v>0.18490645180949</v>
      </c>
      <c r="AD4447" s="116">
        <v>308.69797828917302</v>
      </c>
      <c r="AF4447" s="116">
        <v>-1</v>
      </c>
      <c r="AG4447" s="116">
        <v>-1</v>
      </c>
      <c r="AH4447" s="116">
        <v>-1</v>
      </c>
      <c r="AI4447" s="116">
        <v>-1</v>
      </c>
      <c r="AJ4447" s="116">
        <v>0</v>
      </c>
      <c r="AM4447" s="116" t="s">
        <v>319</v>
      </c>
      <c r="AN4447" s="116">
        <v>-1</v>
      </c>
      <c r="AQ4447" s="116">
        <v>783</v>
      </c>
      <c r="AR4447" s="116" t="s">
        <v>352</v>
      </c>
      <c r="AS4447" s="116" t="s">
        <v>256</v>
      </c>
      <c r="AT4447" s="116" t="s">
        <v>268</v>
      </c>
      <c r="AV4447" s="116">
        <v>120.007021660378</v>
      </c>
      <c r="AW4447" s="116">
        <v>0.25036332379999998</v>
      </c>
    </row>
    <row r="4448" spans="1:49" x14ac:dyDescent="0.25">
      <c r="A4448" s="127">
        <v>200000</v>
      </c>
      <c r="B4448" s="127">
        <v>790000</v>
      </c>
      <c r="C4448" s="127">
        <v>790000</v>
      </c>
      <c r="D4448" s="116" t="s">
        <v>314</v>
      </c>
      <c r="E4448" s="116" t="s">
        <v>315</v>
      </c>
      <c r="F4448" s="116" t="s">
        <v>316</v>
      </c>
      <c r="G4448" s="116" t="s">
        <v>317</v>
      </c>
      <c r="H4448" s="116">
        <v>0.36</v>
      </c>
      <c r="I4448" s="116">
        <v>0.57999999999999996</v>
      </c>
      <c r="J4448" s="116" t="s">
        <v>268</v>
      </c>
      <c r="K4448" s="116">
        <v>0.30336932080883</v>
      </c>
      <c r="L4448" s="116">
        <v>3751.8177224860201</v>
      </c>
      <c r="M4448" s="116">
        <v>11.4071896923022</v>
      </c>
      <c r="N4448" s="116">
        <v>2.24729461056276</v>
      </c>
      <c r="O4448" s="116">
        <v>3.4605913892912299</v>
      </c>
      <c r="P4448" s="116">
        <v>0.68176023966376997</v>
      </c>
      <c r="Q4448" s="116">
        <v>1138.18639426912</v>
      </c>
      <c r="R4448" s="116">
        <v>1330</v>
      </c>
      <c r="S4448" s="116" t="s">
        <v>346</v>
      </c>
      <c r="T4448" s="116">
        <v>1330</v>
      </c>
      <c r="U4448" s="116" t="s">
        <v>268</v>
      </c>
      <c r="V4448" s="116" t="s">
        <v>268</v>
      </c>
      <c r="Z4448" s="116">
        <v>0</v>
      </c>
      <c r="AA4448" s="116">
        <v>1</v>
      </c>
      <c r="AB4448" s="116">
        <v>3.4605913892912299</v>
      </c>
      <c r="AC4448" s="116">
        <v>0.68176023966376997</v>
      </c>
      <c r="AD4448" s="116">
        <v>1138.18639426912</v>
      </c>
      <c r="AF4448" s="116">
        <v>-1</v>
      </c>
      <c r="AG4448" s="116">
        <v>-1</v>
      </c>
      <c r="AH4448" s="116">
        <v>-1</v>
      </c>
      <c r="AI4448" s="116">
        <v>-1</v>
      </c>
      <c r="AJ4448" s="116">
        <v>0</v>
      </c>
      <c r="AM4448" s="116" t="s">
        <v>319</v>
      </c>
      <c r="AN4448" s="116">
        <v>-1</v>
      </c>
      <c r="AQ4448" s="116">
        <v>783</v>
      </c>
      <c r="AR4448" s="116" t="s">
        <v>352</v>
      </c>
      <c r="AS4448" s="116" t="s">
        <v>256</v>
      </c>
      <c r="AT4448" s="116" t="s">
        <v>268</v>
      </c>
      <c r="AV4448" s="116">
        <v>145.60009578024199</v>
      </c>
      <c r="AW4448" s="116">
        <v>0.9231033206</v>
      </c>
    </row>
    <row r="4449" spans="1:49" x14ac:dyDescent="0.25">
      <c r="A4449" s="127">
        <v>200000</v>
      </c>
      <c r="B4449" s="127">
        <v>790000</v>
      </c>
      <c r="C4449" s="127">
        <v>790000</v>
      </c>
      <c r="D4449" s="116" t="s">
        <v>314</v>
      </c>
      <c r="E4449" s="116" t="s">
        <v>315</v>
      </c>
      <c r="F4449" s="116" t="s">
        <v>316</v>
      </c>
      <c r="G4449" s="116" t="s">
        <v>317</v>
      </c>
      <c r="H4449" s="116">
        <v>0.36</v>
      </c>
      <c r="I4449" s="116">
        <v>0.57999999999999996</v>
      </c>
      <c r="J4449" s="116" t="s">
        <v>268</v>
      </c>
      <c r="K4449" s="116">
        <v>0.16827031171025</v>
      </c>
      <c r="L4449" s="116">
        <v>3751.8177224860201</v>
      </c>
      <c r="M4449" s="116">
        <v>11.4071896923022</v>
      </c>
      <c r="N4449" s="116">
        <v>2.24729461056276</v>
      </c>
      <c r="O4449" s="116">
        <v>1.9194913652616501</v>
      </c>
      <c r="P4449" s="116">
        <v>0.37815296462415998</v>
      </c>
      <c r="Q4449" s="116">
        <v>631.31953764276295</v>
      </c>
      <c r="R4449" s="116">
        <v>1310</v>
      </c>
      <c r="S4449" s="116" t="s">
        <v>318</v>
      </c>
      <c r="T4449" s="116">
        <v>1310</v>
      </c>
      <c r="U4449" s="116" t="s">
        <v>268</v>
      </c>
      <c r="V4449" s="116" t="s">
        <v>268</v>
      </c>
      <c r="Z4449" s="116">
        <v>0</v>
      </c>
      <c r="AA4449" s="116">
        <v>1</v>
      </c>
      <c r="AB4449" s="116">
        <v>1.9194913652616501</v>
      </c>
      <c r="AC4449" s="116">
        <v>0.37815296462415998</v>
      </c>
      <c r="AD4449" s="116">
        <v>631.31953764276295</v>
      </c>
      <c r="AF4449" s="116">
        <v>-1</v>
      </c>
      <c r="AG4449" s="116">
        <v>-1</v>
      </c>
      <c r="AH4449" s="116">
        <v>-1</v>
      </c>
      <c r="AI4449" s="116">
        <v>-1</v>
      </c>
      <c r="AJ4449" s="116">
        <v>0</v>
      </c>
      <c r="AM4449" s="116" t="s">
        <v>319</v>
      </c>
      <c r="AN4449" s="116">
        <v>-1</v>
      </c>
      <c r="AQ4449" s="116">
        <v>783</v>
      </c>
      <c r="AR4449" s="116" t="s">
        <v>352</v>
      </c>
      <c r="AS4449" s="116" t="s">
        <v>256</v>
      </c>
      <c r="AT4449" s="116" t="s">
        <v>268</v>
      </c>
      <c r="AV4449" s="116">
        <v>104.88720738764</v>
      </c>
      <c r="AW4449" s="116">
        <v>0.51201908969999999</v>
      </c>
    </row>
    <row r="4450" spans="1:49" x14ac:dyDescent="0.25">
      <c r="A4450" s="127">
        <v>200000</v>
      </c>
      <c r="B4450" s="127">
        <v>790000</v>
      </c>
      <c r="C4450" s="127">
        <v>790000</v>
      </c>
      <c r="D4450" s="116" t="s">
        <v>314</v>
      </c>
      <c r="E4450" s="116" t="s">
        <v>315</v>
      </c>
      <c r="F4450" s="116" t="s">
        <v>316</v>
      </c>
      <c r="G4450" s="116" t="s">
        <v>317</v>
      </c>
      <c r="H4450" s="116">
        <v>0.36</v>
      </c>
      <c r="I4450" s="116">
        <v>0.57999999999999996</v>
      </c>
      <c r="J4450" s="116" t="s">
        <v>268</v>
      </c>
      <c r="K4450" s="116">
        <v>0.30375143899781998</v>
      </c>
      <c r="L4450" s="116">
        <v>3927.8613036164602</v>
      </c>
      <c r="M4450" s="116">
        <v>10.508514933408399</v>
      </c>
      <c r="N4450" s="116">
        <v>1.8026531689641201</v>
      </c>
      <c r="O4450" s="116">
        <v>3.1919765327529799</v>
      </c>
      <c r="P4450" s="116">
        <v>0.54755849408684998</v>
      </c>
      <c r="Q4450" s="116">
        <v>1193.0935231573901</v>
      </c>
      <c r="R4450" s="116">
        <v>1210</v>
      </c>
      <c r="S4450" s="116" t="s">
        <v>318</v>
      </c>
      <c r="T4450" s="116">
        <v>1210</v>
      </c>
      <c r="U4450" s="116" t="s">
        <v>268</v>
      </c>
      <c r="V4450" s="116" t="s">
        <v>268</v>
      </c>
      <c r="Z4450" s="116">
        <v>0</v>
      </c>
      <c r="AA4450" s="116">
        <v>1</v>
      </c>
      <c r="AB4450" s="116">
        <v>3.1919765327529799</v>
      </c>
      <c r="AC4450" s="116">
        <v>0.54755849408684998</v>
      </c>
      <c r="AD4450" s="116">
        <v>1193.0935231573901</v>
      </c>
      <c r="AF4450" s="116">
        <v>-1</v>
      </c>
      <c r="AG4450" s="116">
        <v>-1</v>
      </c>
      <c r="AH4450" s="116">
        <v>-1</v>
      </c>
      <c r="AI4450" s="116">
        <v>-1</v>
      </c>
      <c r="AJ4450" s="116">
        <v>0</v>
      </c>
      <c r="AM4450" s="116" t="s">
        <v>319</v>
      </c>
      <c r="AN4450" s="116">
        <v>-1</v>
      </c>
      <c r="AQ4450" s="116">
        <v>783</v>
      </c>
      <c r="AR4450" s="116" t="s">
        <v>352</v>
      </c>
      <c r="AS4450" s="116" t="s">
        <v>256</v>
      </c>
      <c r="AT4450" s="116" t="s">
        <v>268</v>
      </c>
      <c r="AV4450" s="116">
        <v>166.75533847435301</v>
      </c>
      <c r="AW4450" s="116">
        <v>0.96763464980000002</v>
      </c>
    </row>
    <row r="4451" spans="1:49" x14ac:dyDescent="0.25">
      <c r="A4451" s="127">
        <v>200000</v>
      </c>
      <c r="B4451" s="127">
        <v>790000</v>
      </c>
      <c r="C4451" s="127">
        <v>790000</v>
      </c>
      <c r="D4451" s="116" t="s">
        <v>314</v>
      </c>
      <c r="E4451" s="116" t="s">
        <v>315</v>
      </c>
      <c r="F4451" s="116" t="s">
        <v>316</v>
      </c>
      <c r="G4451" s="116" t="s">
        <v>317</v>
      </c>
      <c r="H4451" s="116">
        <v>0.36</v>
      </c>
      <c r="I4451" s="116">
        <v>0.57999999999999996</v>
      </c>
      <c r="J4451" s="116" t="s">
        <v>268</v>
      </c>
      <c r="K4451" s="116">
        <v>3.1089025048700002E-3</v>
      </c>
      <c r="L4451" s="116">
        <v>3927.8613036164602</v>
      </c>
      <c r="M4451" s="116">
        <v>10.508514933408399</v>
      </c>
      <c r="N4451" s="116">
        <v>1.8026531689641201</v>
      </c>
      <c r="O4451" s="116">
        <v>3.2669948398950002E-2</v>
      </c>
      <c r="P4451" s="116">
        <v>5.6042729524000004E-3</v>
      </c>
      <c r="Q4451" s="116">
        <v>12.211337845603</v>
      </c>
      <c r="R4451" s="116">
        <v>1310</v>
      </c>
      <c r="S4451" s="116" t="s">
        <v>318</v>
      </c>
      <c r="T4451" s="116">
        <v>1310</v>
      </c>
      <c r="U4451" s="116" t="s">
        <v>268</v>
      </c>
      <c r="V4451" s="116" t="s">
        <v>268</v>
      </c>
      <c r="Z4451" s="116">
        <v>0</v>
      </c>
      <c r="AA4451" s="116">
        <v>1</v>
      </c>
      <c r="AB4451" s="116">
        <v>3.2669948398950002E-2</v>
      </c>
      <c r="AC4451" s="116">
        <v>5.6042729524000004E-3</v>
      </c>
      <c r="AD4451" s="116">
        <v>12.211337845601699</v>
      </c>
      <c r="AF4451" s="116">
        <v>-1</v>
      </c>
      <c r="AG4451" s="116">
        <v>-1</v>
      </c>
      <c r="AH4451" s="116">
        <v>-1</v>
      </c>
      <c r="AI4451" s="116">
        <v>-1</v>
      </c>
      <c r="AJ4451" s="116">
        <v>0</v>
      </c>
      <c r="AM4451" s="116" t="s">
        <v>319</v>
      </c>
      <c r="AN4451" s="116">
        <v>-1</v>
      </c>
      <c r="AQ4451" s="116">
        <v>783</v>
      </c>
      <c r="AR4451" s="116" t="s">
        <v>352</v>
      </c>
      <c r="AS4451" s="116" t="s">
        <v>256</v>
      </c>
      <c r="AT4451" s="116" t="s">
        <v>268</v>
      </c>
      <c r="AV4451" s="116">
        <v>34.404214854459198</v>
      </c>
      <c r="AW4451" s="116">
        <v>9.9037614000000006E-3</v>
      </c>
    </row>
    <row r="4452" spans="1:49" x14ac:dyDescent="0.25">
      <c r="A4452" s="127">
        <v>200000</v>
      </c>
      <c r="B4452" s="127">
        <v>790000</v>
      </c>
      <c r="C4452" s="127">
        <v>790000</v>
      </c>
      <c r="D4452" s="116" t="s">
        <v>314</v>
      </c>
      <c r="E4452" s="116" t="s">
        <v>315</v>
      </c>
      <c r="F4452" s="116" t="s">
        <v>316</v>
      </c>
      <c r="G4452" s="116" t="s">
        <v>317</v>
      </c>
      <c r="H4452" s="116">
        <v>0.36</v>
      </c>
      <c r="I4452" s="116">
        <v>0.57999999999999996</v>
      </c>
      <c r="J4452" s="116" t="s">
        <v>268</v>
      </c>
      <c r="K4452" s="116">
        <v>0.19856472955983001</v>
      </c>
      <c r="L4452" s="116">
        <v>3927.8613036164602</v>
      </c>
      <c r="M4452" s="116">
        <v>10.508514933408399</v>
      </c>
      <c r="N4452" s="116">
        <v>1.8026531689641201</v>
      </c>
      <c r="O4452" s="116">
        <v>2.0866204258277001</v>
      </c>
      <c r="P4452" s="116">
        <v>0.35794333898552999</v>
      </c>
      <c r="Q4452" s="116">
        <v>779.93471750113304</v>
      </c>
      <c r="R4452" s="116">
        <v>1310</v>
      </c>
      <c r="S4452" s="116" t="s">
        <v>318</v>
      </c>
      <c r="T4452" s="116">
        <v>1310</v>
      </c>
      <c r="U4452" s="116" t="s">
        <v>268</v>
      </c>
      <c r="V4452" s="116" t="s">
        <v>268</v>
      </c>
      <c r="Z4452" s="116">
        <v>0</v>
      </c>
      <c r="AA4452" s="116">
        <v>1</v>
      </c>
      <c r="AB4452" s="116">
        <v>2.0866204258277001</v>
      </c>
      <c r="AC4452" s="116">
        <v>0.35794333898552999</v>
      </c>
      <c r="AD4452" s="116">
        <v>779.93471750113304</v>
      </c>
      <c r="AF4452" s="116">
        <v>-1</v>
      </c>
      <c r="AG4452" s="116">
        <v>-1</v>
      </c>
      <c r="AH4452" s="116">
        <v>-1</v>
      </c>
      <c r="AI4452" s="116">
        <v>-1</v>
      </c>
      <c r="AJ4452" s="116">
        <v>0</v>
      </c>
      <c r="AM4452" s="116" t="s">
        <v>319</v>
      </c>
      <c r="AN4452" s="116">
        <v>-1</v>
      </c>
      <c r="AQ4452" s="116">
        <v>783</v>
      </c>
      <c r="AR4452" s="116" t="s">
        <v>352</v>
      </c>
      <c r="AS4452" s="116" t="s">
        <v>256</v>
      </c>
      <c r="AT4452" s="116" t="s">
        <v>268</v>
      </c>
      <c r="AV4452" s="116">
        <v>129.69683467404801</v>
      </c>
      <c r="AW4452" s="116">
        <v>0.63255046029999995</v>
      </c>
    </row>
    <row r="4453" spans="1:49" x14ac:dyDescent="0.25">
      <c r="A4453" s="127">
        <v>200000</v>
      </c>
      <c r="B4453" s="127">
        <v>790000</v>
      </c>
      <c r="C4453" s="127">
        <v>790000</v>
      </c>
      <c r="D4453" s="116" t="s">
        <v>314</v>
      </c>
      <c r="E4453" s="116" t="s">
        <v>315</v>
      </c>
      <c r="F4453" s="116" t="s">
        <v>316</v>
      </c>
      <c r="G4453" s="116" t="s">
        <v>317</v>
      </c>
      <c r="H4453" s="116">
        <v>0.36</v>
      </c>
      <c r="I4453" s="116">
        <v>0.57999999999999996</v>
      </c>
      <c r="J4453" s="116" t="s">
        <v>268</v>
      </c>
      <c r="K4453" s="116">
        <v>0.10496268390217001</v>
      </c>
      <c r="L4453" s="116">
        <v>3927.8613036164602</v>
      </c>
      <c r="M4453" s="116">
        <v>10.508514933408399</v>
      </c>
      <c r="N4453" s="116">
        <v>1.8026531689641201</v>
      </c>
      <c r="O4453" s="116">
        <v>1.10300193123659</v>
      </c>
      <c r="P4453" s="116">
        <v>0.18921131475922001</v>
      </c>
      <c r="Q4453" s="116">
        <v>412.27886442306402</v>
      </c>
      <c r="R4453" s="116">
        <v>1310</v>
      </c>
      <c r="S4453" s="116" t="s">
        <v>318</v>
      </c>
      <c r="T4453" s="116">
        <v>1310</v>
      </c>
      <c r="U4453" s="116" t="s">
        <v>268</v>
      </c>
      <c r="V4453" s="116" t="s">
        <v>268</v>
      </c>
      <c r="Z4453" s="116">
        <v>0</v>
      </c>
      <c r="AA4453" s="116">
        <v>1</v>
      </c>
      <c r="AB4453" s="116">
        <v>1.10300193123659</v>
      </c>
      <c r="AC4453" s="116">
        <v>0.18921131475922001</v>
      </c>
      <c r="AD4453" s="116">
        <v>412.27886442306402</v>
      </c>
      <c r="AF4453" s="116">
        <v>-1</v>
      </c>
      <c r="AG4453" s="116">
        <v>-1</v>
      </c>
      <c r="AH4453" s="116">
        <v>-1</v>
      </c>
      <c r="AI4453" s="116">
        <v>-1</v>
      </c>
      <c r="AJ4453" s="116">
        <v>0</v>
      </c>
      <c r="AM4453" s="116" t="s">
        <v>319</v>
      </c>
      <c r="AN4453" s="116">
        <v>-1</v>
      </c>
      <c r="AQ4453" s="116">
        <v>783</v>
      </c>
      <c r="AR4453" s="116" t="s">
        <v>352</v>
      </c>
      <c r="AS4453" s="116" t="s">
        <v>256</v>
      </c>
      <c r="AT4453" s="116" t="s">
        <v>268</v>
      </c>
      <c r="AV4453" s="116">
        <v>84.293130644812095</v>
      </c>
      <c r="AW4453" s="116">
        <v>0.33437053080000001</v>
      </c>
    </row>
    <row r="4454" spans="1:49" x14ac:dyDescent="0.25">
      <c r="A4454" s="127">
        <v>200000</v>
      </c>
      <c r="B4454" s="127">
        <v>790000</v>
      </c>
      <c r="C4454" s="127">
        <v>790000</v>
      </c>
      <c r="D4454" s="116" t="s">
        <v>314</v>
      </c>
      <c r="E4454" s="116" t="s">
        <v>315</v>
      </c>
      <c r="F4454" s="116" t="s">
        <v>316</v>
      </c>
      <c r="G4454" s="116" t="s">
        <v>317</v>
      </c>
      <c r="H4454" s="116">
        <v>0.36</v>
      </c>
      <c r="I4454" s="116">
        <v>0.57999999999999996</v>
      </c>
      <c r="J4454" s="116" t="s">
        <v>268</v>
      </c>
      <c r="K4454" s="116">
        <v>7.3756988642999996E-3</v>
      </c>
      <c r="L4454" s="116">
        <v>3927.8613036164602</v>
      </c>
      <c r="M4454" s="116">
        <v>10.508514933408399</v>
      </c>
      <c r="N4454" s="116">
        <v>1.8026531689641201</v>
      </c>
      <c r="O4454" s="116">
        <v>7.7507641659849996E-2</v>
      </c>
      <c r="P4454" s="116">
        <v>1.329582693106E-2</v>
      </c>
      <c r="Q4454" s="116">
        <v>28.970722156223601</v>
      </c>
      <c r="R4454" s="116">
        <v>1310</v>
      </c>
      <c r="S4454" s="116" t="s">
        <v>318</v>
      </c>
      <c r="T4454" s="116">
        <v>1310</v>
      </c>
      <c r="U4454" s="116" t="s">
        <v>268</v>
      </c>
      <c r="V4454" s="116" t="s">
        <v>268</v>
      </c>
      <c r="Z4454" s="116">
        <v>0</v>
      </c>
      <c r="AA4454" s="116">
        <v>1</v>
      </c>
      <c r="AB4454" s="116">
        <v>7.7507641659849996E-2</v>
      </c>
      <c r="AC4454" s="116">
        <v>1.329582693106E-2</v>
      </c>
      <c r="AD4454" s="116">
        <v>28.970722156222902</v>
      </c>
      <c r="AF4454" s="116">
        <v>-1</v>
      </c>
      <c r="AG4454" s="116">
        <v>-1</v>
      </c>
      <c r="AH4454" s="116">
        <v>-1</v>
      </c>
      <c r="AI4454" s="116">
        <v>-1</v>
      </c>
      <c r="AJ4454" s="116">
        <v>0</v>
      </c>
      <c r="AM4454" s="116" t="s">
        <v>319</v>
      </c>
      <c r="AN4454" s="116">
        <v>-1</v>
      </c>
      <c r="AQ4454" s="116">
        <v>783</v>
      </c>
      <c r="AR4454" s="116" t="s">
        <v>352</v>
      </c>
      <c r="AS4454" s="116" t="s">
        <v>256</v>
      </c>
      <c r="AT4454" s="116" t="s">
        <v>268</v>
      </c>
      <c r="AV4454" s="116">
        <v>36.103475903554099</v>
      </c>
      <c r="AW4454" s="116">
        <v>2.3496125E-2</v>
      </c>
    </row>
    <row r="4455" spans="1:49" x14ac:dyDescent="0.25">
      <c r="A4455" s="127">
        <v>200000</v>
      </c>
      <c r="B4455" s="127">
        <v>790000</v>
      </c>
      <c r="C4455" s="127">
        <v>800000</v>
      </c>
      <c r="D4455" s="116" t="s">
        <v>314</v>
      </c>
      <c r="E4455" s="116" t="s">
        <v>315</v>
      </c>
      <c r="F4455" s="116" t="s">
        <v>316</v>
      </c>
      <c r="G4455" s="116" t="s">
        <v>317</v>
      </c>
      <c r="H4455" s="116">
        <v>0.36</v>
      </c>
      <c r="I4455" s="116">
        <v>0.57999999999999996</v>
      </c>
      <c r="J4455" s="116" t="s">
        <v>323</v>
      </c>
      <c r="K4455" s="116">
        <v>0.17870471486372</v>
      </c>
      <c r="L4455" s="116">
        <v>3889.3868471901401</v>
      </c>
      <c r="M4455" s="116">
        <v>10.1020440862233</v>
      </c>
      <c r="N4455" s="116">
        <v>1.4920027527524999</v>
      </c>
      <c r="O4455" s="116">
        <v>1.80528290796932</v>
      </c>
      <c r="P4455" s="116">
        <v>0.26662792650653</v>
      </c>
      <c r="Q4455" s="116">
        <v>695.05176752184104</v>
      </c>
      <c r="R4455" s="116">
        <v>8140</v>
      </c>
      <c r="S4455" s="116" t="s">
        <v>353</v>
      </c>
      <c r="T4455" s="116">
        <v>8140</v>
      </c>
      <c r="U4455" s="116" t="s">
        <v>324</v>
      </c>
      <c r="V4455" s="116" t="s">
        <v>323</v>
      </c>
      <c r="Z4455" s="116">
        <v>0</v>
      </c>
      <c r="AA4455" s="116">
        <v>1</v>
      </c>
      <c r="AB4455" s="116">
        <v>1.80528290796932</v>
      </c>
      <c r="AC4455" s="116">
        <v>0.26662792650653</v>
      </c>
      <c r="AD4455" s="116">
        <v>1576.2642445839899</v>
      </c>
      <c r="AF4455" s="116">
        <v>-1</v>
      </c>
      <c r="AG4455" s="116">
        <v>-1</v>
      </c>
      <c r="AH4455" s="116">
        <v>-1</v>
      </c>
      <c r="AI4455" s="116">
        <v>-1</v>
      </c>
      <c r="AJ4455" s="116">
        <v>0</v>
      </c>
      <c r="AM4455" s="116" t="s">
        <v>319</v>
      </c>
      <c r="AN4455" s="116">
        <v>-1</v>
      </c>
      <c r="AQ4455" s="116">
        <v>783</v>
      </c>
      <c r="AR4455" s="116" t="s">
        <v>352</v>
      </c>
      <c r="AS4455" s="116" t="s">
        <v>256</v>
      </c>
      <c r="AT4455" s="116" t="s">
        <v>268</v>
      </c>
      <c r="AV4455" s="116">
        <v>107.67569399882601</v>
      </c>
      <c r="AW4455" s="116">
        <v>1.2783976030999999</v>
      </c>
    </row>
    <row r="4456" spans="1:49" x14ac:dyDescent="0.25">
      <c r="A4456" s="127">
        <v>200000</v>
      </c>
      <c r="B4456" s="127">
        <v>790000</v>
      </c>
      <c r="C4456" s="127">
        <v>800000</v>
      </c>
      <c r="D4456" s="116" t="s">
        <v>314</v>
      </c>
      <c r="E4456" s="116" t="s">
        <v>315</v>
      </c>
      <c r="F4456" s="116" t="s">
        <v>316</v>
      </c>
      <c r="G4456" s="116" t="s">
        <v>317</v>
      </c>
      <c r="H4456" s="116">
        <v>0.36</v>
      </c>
      <c r="I4456" s="116">
        <v>0.57999999999999996</v>
      </c>
      <c r="J4456" s="116" t="s">
        <v>268</v>
      </c>
      <c r="K4456" s="116">
        <v>1.552299992936E-2</v>
      </c>
      <c r="L4456" s="116">
        <v>3889.3868471901401</v>
      </c>
      <c r="M4456" s="116">
        <v>10.1020440862233</v>
      </c>
      <c r="N4456" s="116">
        <v>1.4920027527524999</v>
      </c>
      <c r="O4456" s="116">
        <v>0.15681402963690999</v>
      </c>
      <c r="P4456" s="116">
        <v>2.3160358625589999E-2</v>
      </c>
      <c r="Q4456" s="116">
        <v>60.374951754217399</v>
      </c>
      <c r="R4456" s="116">
        <v>1210</v>
      </c>
      <c r="S4456" s="116" t="s">
        <v>318</v>
      </c>
      <c r="T4456" s="116">
        <v>1210</v>
      </c>
      <c r="U4456" s="116" t="s">
        <v>268</v>
      </c>
      <c r="V4456" s="116" t="s">
        <v>268</v>
      </c>
      <c r="Z4456" s="116">
        <v>0</v>
      </c>
      <c r="AA4456" s="116">
        <v>1</v>
      </c>
      <c r="AB4456" s="116">
        <v>0.15681402963690999</v>
      </c>
      <c r="AC4456" s="116">
        <v>2.3160358625589999E-2</v>
      </c>
      <c r="AD4456" s="116">
        <v>60.374951754217797</v>
      </c>
      <c r="AF4456" s="116">
        <v>-1</v>
      </c>
      <c r="AG4456" s="116">
        <v>-1</v>
      </c>
      <c r="AH4456" s="116">
        <v>-1</v>
      </c>
      <c r="AI4456" s="116">
        <v>-1</v>
      </c>
      <c r="AJ4456" s="116">
        <v>0</v>
      </c>
      <c r="AM4456" s="116" t="s">
        <v>319</v>
      </c>
      <c r="AN4456" s="116">
        <v>-1</v>
      </c>
      <c r="AQ4456" s="116">
        <v>783</v>
      </c>
      <c r="AR4456" s="116" t="s">
        <v>352</v>
      </c>
      <c r="AS4456" s="116" t="s">
        <v>256</v>
      </c>
      <c r="AT4456" s="116" t="s">
        <v>268</v>
      </c>
      <c r="AV4456" s="116">
        <v>61.092616097542702</v>
      </c>
      <c r="AW4456" s="116">
        <v>4.8965897600000002E-2</v>
      </c>
    </row>
    <row r="4457" spans="1:49" x14ac:dyDescent="0.25">
      <c r="A4457" s="127">
        <v>200000</v>
      </c>
      <c r="B4457" s="127">
        <v>790000</v>
      </c>
      <c r="C4457" s="127">
        <v>800000</v>
      </c>
      <c r="D4457" s="116" t="s">
        <v>314</v>
      </c>
      <c r="E4457" s="116" t="s">
        <v>315</v>
      </c>
      <c r="F4457" s="116" t="s">
        <v>316</v>
      </c>
      <c r="G4457" s="116" t="s">
        <v>317</v>
      </c>
      <c r="H4457" s="116">
        <v>0.36</v>
      </c>
      <c r="I4457" s="116">
        <v>0.57999999999999996</v>
      </c>
      <c r="J4457" s="116" t="s">
        <v>323</v>
      </c>
      <c r="K4457" s="116">
        <v>6.6752378077579999E-2</v>
      </c>
      <c r="L4457" s="116">
        <v>3889.3868471901401</v>
      </c>
      <c r="M4457" s="116">
        <v>10.1020440862233</v>
      </c>
      <c r="N4457" s="116">
        <v>1.4920027527524999</v>
      </c>
      <c r="O4457" s="116">
        <v>0.67433546620005003</v>
      </c>
      <c r="P4457" s="116">
        <v>9.9594731844529993E-2</v>
      </c>
      <c r="Q4457" s="116">
        <v>259.62582131363803</v>
      </c>
      <c r="R4457" s="116">
        <v>1210</v>
      </c>
      <c r="S4457" s="116" t="s">
        <v>318</v>
      </c>
      <c r="T4457" s="116">
        <v>1210</v>
      </c>
      <c r="U4457" s="116" t="s">
        <v>324</v>
      </c>
      <c r="V4457" s="116" t="s">
        <v>323</v>
      </c>
      <c r="Z4457" s="116">
        <v>0</v>
      </c>
      <c r="AA4457" s="116">
        <v>1</v>
      </c>
      <c r="AB4457" s="116">
        <v>0.67433546620005003</v>
      </c>
      <c r="AC4457" s="116">
        <v>9.9594731844529993E-2</v>
      </c>
      <c r="AD4457" s="116">
        <v>364.847467038753</v>
      </c>
      <c r="AF4457" s="116">
        <v>-1</v>
      </c>
      <c r="AG4457" s="116">
        <v>-1</v>
      </c>
      <c r="AH4457" s="116">
        <v>-1</v>
      </c>
      <c r="AI4457" s="116">
        <v>-1</v>
      </c>
      <c r="AJ4457" s="116">
        <v>0</v>
      </c>
      <c r="AM4457" s="116" t="s">
        <v>319</v>
      </c>
      <c r="AN4457" s="116">
        <v>-1</v>
      </c>
      <c r="AQ4457" s="116">
        <v>783</v>
      </c>
      <c r="AR4457" s="116" t="s">
        <v>352</v>
      </c>
      <c r="AS4457" s="116" t="s">
        <v>256</v>
      </c>
      <c r="AT4457" s="116" t="s">
        <v>268</v>
      </c>
      <c r="AV4457" s="116">
        <v>87.248737442056907</v>
      </c>
      <c r="AW4457" s="116">
        <v>0.2959022442</v>
      </c>
    </row>
    <row r="4458" spans="1:49" x14ac:dyDescent="0.25">
      <c r="A4458" s="127">
        <v>200000</v>
      </c>
      <c r="B4458" s="127">
        <v>790000</v>
      </c>
      <c r="C4458" s="127">
        <v>800000</v>
      </c>
      <c r="D4458" s="116" t="s">
        <v>314</v>
      </c>
      <c r="E4458" s="116" t="s">
        <v>315</v>
      </c>
      <c r="F4458" s="116" t="s">
        <v>316</v>
      </c>
      <c r="G4458" s="116" t="s">
        <v>317</v>
      </c>
      <c r="H4458" s="116">
        <v>0.36</v>
      </c>
      <c r="I4458" s="116">
        <v>0.57999999999999996</v>
      </c>
      <c r="J4458" s="116" t="s">
        <v>268</v>
      </c>
      <c r="K4458" s="116">
        <v>9.9892394650169997E-2</v>
      </c>
      <c r="L4458" s="116">
        <v>3889.3868471901401</v>
      </c>
      <c r="M4458" s="116">
        <v>10.1020440862233</v>
      </c>
      <c r="N4458" s="116">
        <v>1.4920027527524999</v>
      </c>
      <c r="O4458" s="116">
        <v>1.0091173746344899</v>
      </c>
      <c r="P4458" s="116">
        <v>0.14903972779710001</v>
      </c>
      <c r="Q4458" s="116">
        <v>388.52016588672097</v>
      </c>
      <c r="R4458" s="116">
        <v>1310</v>
      </c>
      <c r="S4458" s="116" t="s">
        <v>318</v>
      </c>
      <c r="T4458" s="116">
        <v>1310</v>
      </c>
      <c r="U4458" s="116" t="s">
        <v>268</v>
      </c>
      <c r="V4458" s="116" t="s">
        <v>268</v>
      </c>
      <c r="Z4458" s="116">
        <v>0</v>
      </c>
      <c r="AA4458" s="116">
        <v>1</v>
      </c>
      <c r="AB4458" s="116">
        <v>1.0091173746344899</v>
      </c>
      <c r="AC4458" s="116">
        <v>0.14903972779710001</v>
      </c>
      <c r="AD4458" s="116">
        <v>388.52016588672001</v>
      </c>
      <c r="AF4458" s="116">
        <v>-1</v>
      </c>
      <c r="AG4458" s="116">
        <v>-1</v>
      </c>
      <c r="AH4458" s="116">
        <v>-1</v>
      </c>
      <c r="AI4458" s="116">
        <v>-1</v>
      </c>
      <c r="AJ4458" s="116">
        <v>0</v>
      </c>
      <c r="AM4458" s="116" t="s">
        <v>319</v>
      </c>
      <c r="AN4458" s="116">
        <v>-1</v>
      </c>
      <c r="AQ4458" s="116">
        <v>783</v>
      </c>
      <c r="AR4458" s="116" t="s">
        <v>352</v>
      </c>
      <c r="AS4458" s="116" t="s">
        <v>256</v>
      </c>
      <c r="AT4458" s="116" t="s">
        <v>268</v>
      </c>
      <c r="AV4458" s="116">
        <v>79.802050383244193</v>
      </c>
      <c r="AW4458" s="116">
        <v>0.31510151330000002</v>
      </c>
    </row>
    <row r="4459" spans="1:49" x14ac:dyDescent="0.25">
      <c r="A4459" s="127">
        <v>200000</v>
      </c>
      <c r="B4459" s="127">
        <v>790000</v>
      </c>
      <c r="C4459" s="127">
        <v>800000</v>
      </c>
      <c r="D4459" s="116" t="s">
        <v>314</v>
      </c>
      <c r="E4459" s="116" t="s">
        <v>315</v>
      </c>
      <c r="F4459" s="116" t="s">
        <v>316</v>
      </c>
      <c r="G4459" s="116" t="s">
        <v>317</v>
      </c>
      <c r="H4459" s="116">
        <v>0.36</v>
      </c>
      <c r="I4459" s="116">
        <v>0.57999999999999996</v>
      </c>
      <c r="J4459" s="116" t="s">
        <v>323</v>
      </c>
      <c r="K4459" s="116">
        <v>3.2689526831599998E-3</v>
      </c>
      <c r="L4459" s="116">
        <v>3889.3868471901401</v>
      </c>
      <c r="M4459" s="116">
        <v>10.1020440862233</v>
      </c>
      <c r="N4459" s="116">
        <v>1.4920027527524999</v>
      </c>
      <c r="O4459" s="116">
        <v>3.3023104121129999E-2</v>
      </c>
      <c r="P4459" s="116">
        <v>4.8772864019E-3</v>
      </c>
      <c r="Q4459" s="116">
        <v>12.714221569996599</v>
      </c>
      <c r="R4459" s="116">
        <v>1310</v>
      </c>
      <c r="S4459" s="116" t="s">
        <v>318</v>
      </c>
      <c r="T4459" s="116">
        <v>1310</v>
      </c>
      <c r="U4459" s="116" t="s">
        <v>324</v>
      </c>
      <c r="V4459" s="116" t="s">
        <v>323</v>
      </c>
      <c r="Z4459" s="116">
        <v>0</v>
      </c>
      <c r="AA4459" s="116">
        <v>1</v>
      </c>
      <c r="AB4459" s="116">
        <v>3.3023104121129999E-2</v>
      </c>
      <c r="AC4459" s="116">
        <v>4.8772864019E-3</v>
      </c>
      <c r="AD4459" s="116">
        <v>12.714221569996599</v>
      </c>
      <c r="AF4459" s="116">
        <v>-1</v>
      </c>
      <c r="AG4459" s="116">
        <v>-1</v>
      </c>
      <c r="AH4459" s="116">
        <v>-1</v>
      </c>
      <c r="AI4459" s="116">
        <v>-1</v>
      </c>
      <c r="AJ4459" s="116">
        <v>0</v>
      </c>
      <c r="AM4459" s="116" t="s">
        <v>319</v>
      </c>
      <c r="AN4459" s="116">
        <v>-1</v>
      </c>
      <c r="AQ4459" s="116">
        <v>783</v>
      </c>
      <c r="AR4459" s="116" t="s">
        <v>352</v>
      </c>
      <c r="AS4459" s="116" t="s">
        <v>256</v>
      </c>
      <c r="AT4459" s="116" t="s">
        <v>268</v>
      </c>
      <c r="AV4459" s="116">
        <v>23.040593236589402</v>
      </c>
      <c r="AW4459" s="116">
        <v>1.0311615200000001E-2</v>
      </c>
    </row>
    <row r="4460" spans="1:49" x14ac:dyDescent="0.25">
      <c r="A4460" s="127">
        <v>200000</v>
      </c>
      <c r="B4460" s="127">
        <v>790000</v>
      </c>
      <c r="C4460" s="127">
        <v>800000</v>
      </c>
      <c r="D4460" s="116" t="s">
        <v>314</v>
      </c>
      <c r="E4460" s="116" t="s">
        <v>315</v>
      </c>
      <c r="F4460" s="116" t="s">
        <v>316</v>
      </c>
      <c r="G4460" s="116" t="s">
        <v>317</v>
      </c>
      <c r="H4460" s="116">
        <v>0.36</v>
      </c>
      <c r="I4460" s="116">
        <v>0.57999999999999996</v>
      </c>
      <c r="J4460" s="116" t="s">
        <v>268</v>
      </c>
      <c r="K4460" s="116">
        <v>2.9530625519880001E-2</v>
      </c>
      <c r="L4460" s="116">
        <v>3906.9083291710099</v>
      </c>
      <c r="M4460" s="116">
        <v>11.1815668127966</v>
      </c>
      <c r="N4460" s="116">
        <v>2.1476017858376899</v>
      </c>
      <c r="O4460" s="116">
        <v>0.33019866227425998</v>
      </c>
      <c r="P4460" s="116">
        <v>6.3420024103400002E-2</v>
      </c>
      <c r="Q4460" s="116">
        <v>115.373446809264</v>
      </c>
      <c r="R4460" s="116">
        <v>1330</v>
      </c>
      <c r="S4460" s="116" t="s">
        <v>346</v>
      </c>
      <c r="T4460" s="116">
        <v>1330</v>
      </c>
      <c r="U4460" s="116" t="s">
        <v>268</v>
      </c>
      <c r="V4460" s="116" t="s">
        <v>268</v>
      </c>
      <c r="Z4460" s="116">
        <v>0</v>
      </c>
      <c r="AA4460" s="116">
        <v>1</v>
      </c>
      <c r="AB4460" s="116">
        <v>0.33019866227425998</v>
      </c>
      <c r="AC4460" s="116">
        <v>6.3420024103400002E-2</v>
      </c>
      <c r="AD4460" s="116">
        <v>115.373446809266</v>
      </c>
      <c r="AF4460" s="116">
        <v>-1</v>
      </c>
      <c r="AG4460" s="116">
        <v>-1</v>
      </c>
      <c r="AH4460" s="116">
        <v>-1</v>
      </c>
      <c r="AI4460" s="116">
        <v>-1</v>
      </c>
      <c r="AJ4460" s="116">
        <v>0</v>
      </c>
      <c r="AM4460" s="116" t="s">
        <v>319</v>
      </c>
      <c r="AN4460" s="116">
        <v>-1</v>
      </c>
      <c r="AQ4460" s="116">
        <v>783</v>
      </c>
      <c r="AR4460" s="116" t="s">
        <v>352</v>
      </c>
      <c r="AS4460" s="116" t="s">
        <v>256</v>
      </c>
      <c r="AT4460" s="116" t="s">
        <v>268</v>
      </c>
      <c r="AV4460" s="116">
        <v>44.5641664574459</v>
      </c>
      <c r="AW4460" s="116">
        <v>9.3571327499999996E-2</v>
      </c>
    </row>
    <row r="4461" spans="1:49" x14ac:dyDescent="0.25">
      <c r="A4461" s="127">
        <v>200000</v>
      </c>
      <c r="B4461" s="127">
        <v>790000</v>
      </c>
      <c r="C4461" s="127">
        <v>800000</v>
      </c>
      <c r="D4461" s="116" t="s">
        <v>314</v>
      </c>
      <c r="E4461" s="116" t="s">
        <v>315</v>
      </c>
      <c r="F4461" s="116" t="s">
        <v>316</v>
      </c>
      <c r="G4461" s="116" t="s">
        <v>317</v>
      </c>
      <c r="H4461" s="116">
        <v>0.36</v>
      </c>
      <c r="I4461" s="116">
        <v>0.57999999999999996</v>
      </c>
      <c r="J4461" s="116" t="s">
        <v>268</v>
      </c>
      <c r="K4461" s="116">
        <v>0.20591935624502</v>
      </c>
      <c r="L4461" s="116">
        <v>3906.9083291710099</v>
      </c>
      <c r="M4461" s="116">
        <v>11.1815668127966</v>
      </c>
      <c r="N4461" s="116">
        <v>2.1476017858376899</v>
      </c>
      <c r="O4461" s="116">
        <v>2.3025010399018</v>
      </c>
      <c r="P4461" s="116">
        <v>0.44223277721035997</v>
      </c>
      <c r="Q4461" s="116">
        <v>804.508048051213</v>
      </c>
      <c r="R4461" s="116">
        <v>1330</v>
      </c>
      <c r="S4461" s="116" t="s">
        <v>346</v>
      </c>
      <c r="T4461" s="116">
        <v>1330</v>
      </c>
      <c r="U4461" s="116" t="s">
        <v>268</v>
      </c>
      <c r="V4461" s="116" t="s">
        <v>268</v>
      </c>
      <c r="Z4461" s="116">
        <v>0</v>
      </c>
      <c r="AA4461" s="116">
        <v>1</v>
      </c>
      <c r="AB4461" s="116">
        <v>2.3025010399018</v>
      </c>
      <c r="AC4461" s="116">
        <v>0.44223277721035997</v>
      </c>
      <c r="AD4461" s="116">
        <v>804.508048051213</v>
      </c>
      <c r="AF4461" s="116">
        <v>-1</v>
      </c>
      <c r="AG4461" s="116">
        <v>-1</v>
      </c>
      <c r="AH4461" s="116">
        <v>-1</v>
      </c>
      <c r="AI4461" s="116">
        <v>-1</v>
      </c>
      <c r="AJ4461" s="116">
        <v>0</v>
      </c>
      <c r="AM4461" s="116" t="s">
        <v>319</v>
      </c>
      <c r="AN4461" s="116">
        <v>-1</v>
      </c>
      <c r="AQ4461" s="116">
        <v>783</v>
      </c>
      <c r="AR4461" s="116" t="s">
        <v>352</v>
      </c>
      <c r="AS4461" s="116" t="s">
        <v>256</v>
      </c>
      <c r="AT4461" s="116" t="s">
        <v>268</v>
      </c>
      <c r="AV4461" s="116">
        <v>118.70399636919799</v>
      </c>
      <c r="AW4461" s="116">
        <v>0.65248016870000003</v>
      </c>
    </row>
    <row r="4462" spans="1:49" x14ac:dyDescent="0.25">
      <c r="A4462" s="127">
        <v>200000</v>
      </c>
      <c r="B4462" s="127">
        <v>790000</v>
      </c>
      <c r="C4462" s="127">
        <v>800000</v>
      </c>
      <c r="D4462" s="116" t="s">
        <v>314</v>
      </c>
      <c r="E4462" s="116" t="s">
        <v>315</v>
      </c>
      <c r="F4462" s="116" t="s">
        <v>316</v>
      </c>
      <c r="G4462" s="116" t="s">
        <v>317</v>
      </c>
      <c r="H4462" s="116">
        <v>0.36</v>
      </c>
      <c r="I4462" s="116">
        <v>0.57999999999999996</v>
      </c>
      <c r="J4462" s="116" t="s">
        <v>268</v>
      </c>
      <c r="K4462" s="116">
        <v>8.5892366379250004E-2</v>
      </c>
      <c r="L4462" s="116">
        <v>3906.9083291710099</v>
      </c>
      <c r="M4462" s="116">
        <v>11.1815668127966</v>
      </c>
      <c r="N4462" s="116">
        <v>2.1476017858376899</v>
      </c>
      <c r="O4462" s="116">
        <v>0.96041123337883005</v>
      </c>
      <c r="P4462" s="116">
        <v>0.18446259942591001</v>
      </c>
      <c r="Q4462" s="116">
        <v>335.57360161931501</v>
      </c>
      <c r="R4462" s="116">
        <v>1330</v>
      </c>
      <c r="S4462" s="116" t="s">
        <v>346</v>
      </c>
      <c r="T4462" s="116">
        <v>1330</v>
      </c>
      <c r="U4462" s="116" t="s">
        <v>268</v>
      </c>
      <c r="V4462" s="116" t="s">
        <v>268</v>
      </c>
      <c r="Z4462" s="116">
        <v>0</v>
      </c>
      <c r="AA4462" s="116">
        <v>1</v>
      </c>
      <c r="AB4462" s="116">
        <v>0.96041123337883005</v>
      </c>
      <c r="AC4462" s="116">
        <v>0.18446259942591001</v>
      </c>
      <c r="AD4462" s="116">
        <v>335.57360161931501</v>
      </c>
      <c r="AF4462" s="116">
        <v>-1</v>
      </c>
      <c r="AG4462" s="116">
        <v>-1</v>
      </c>
      <c r="AH4462" s="116">
        <v>-1</v>
      </c>
      <c r="AI4462" s="116">
        <v>-1</v>
      </c>
      <c r="AJ4462" s="116">
        <v>0</v>
      </c>
      <c r="AM4462" s="116" t="s">
        <v>319</v>
      </c>
      <c r="AN4462" s="116">
        <v>-1</v>
      </c>
      <c r="AQ4462" s="116">
        <v>783</v>
      </c>
      <c r="AR4462" s="116" t="s">
        <v>352</v>
      </c>
      <c r="AS4462" s="116" t="s">
        <v>256</v>
      </c>
      <c r="AT4462" s="116" t="s">
        <v>268</v>
      </c>
      <c r="AV4462" s="116">
        <v>78.142691506807196</v>
      </c>
      <c r="AW4462" s="116">
        <v>0.2721602608</v>
      </c>
    </row>
    <row r="4463" spans="1:49" x14ac:dyDescent="0.25">
      <c r="A4463" s="127">
        <v>200000</v>
      </c>
      <c r="B4463" s="127">
        <v>790000</v>
      </c>
      <c r="C4463" s="127">
        <v>800000</v>
      </c>
      <c r="D4463" s="116" t="s">
        <v>314</v>
      </c>
      <c r="E4463" s="116" t="s">
        <v>315</v>
      </c>
      <c r="F4463" s="116" t="s">
        <v>316</v>
      </c>
      <c r="G4463" s="116" t="s">
        <v>317</v>
      </c>
      <c r="H4463" s="116">
        <v>0.36</v>
      </c>
      <c r="I4463" s="116">
        <v>0.57999999999999996</v>
      </c>
      <c r="J4463" s="116" t="s">
        <v>268</v>
      </c>
      <c r="K4463" s="116">
        <v>2.1891984137939999E-2</v>
      </c>
      <c r="L4463" s="116">
        <v>3906.9083291710099</v>
      </c>
      <c r="M4463" s="116">
        <v>11.1815668127966</v>
      </c>
      <c r="N4463" s="116">
        <v>2.1476017858376899</v>
      </c>
      <c r="O4463" s="116">
        <v>0.24478668330308001</v>
      </c>
      <c r="P4463" s="116">
        <v>4.7015264230170002E-2</v>
      </c>
      <c r="Q4463" s="116">
        <v>85.529975170605297</v>
      </c>
      <c r="R4463" s="116">
        <v>1330</v>
      </c>
      <c r="S4463" s="116" t="s">
        <v>346</v>
      </c>
      <c r="T4463" s="116">
        <v>1330</v>
      </c>
      <c r="U4463" s="116" t="s">
        <v>268</v>
      </c>
      <c r="V4463" s="116" t="s">
        <v>268</v>
      </c>
      <c r="Z4463" s="116">
        <v>0</v>
      </c>
      <c r="AA4463" s="116">
        <v>1</v>
      </c>
      <c r="AB4463" s="116">
        <v>0.24478668330308001</v>
      </c>
      <c r="AC4463" s="116">
        <v>4.7015264230170002E-2</v>
      </c>
      <c r="AD4463" s="116">
        <v>85.529975170606804</v>
      </c>
      <c r="AF4463" s="116">
        <v>-1</v>
      </c>
      <c r="AG4463" s="116">
        <v>-1</v>
      </c>
      <c r="AH4463" s="116">
        <v>-1</v>
      </c>
      <c r="AI4463" s="116">
        <v>-1</v>
      </c>
      <c r="AJ4463" s="116">
        <v>0</v>
      </c>
      <c r="AM4463" s="116" t="s">
        <v>319</v>
      </c>
      <c r="AN4463" s="116">
        <v>-1</v>
      </c>
      <c r="AQ4463" s="116">
        <v>783</v>
      </c>
      <c r="AR4463" s="116" t="s">
        <v>352</v>
      </c>
      <c r="AS4463" s="116" t="s">
        <v>256</v>
      </c>
      <c r="AT4463" s="116" t="s">
        <v>268</v>
      </c>
      <c r="AV4463" s="116">
        <v>76.2417461933467</v>
      </c>
      <c r="AW4463" s="116">
        <v>6.9367376499999994E-2</v>
      </c>
    </row>
    <row r="4464" spans="1:49" x14ac:dyDescent="0.25">
      <c r="A4464" s="127">
        <v>200000</v>
      </c>
      <c r="B4464" s="127">
        <v>790000</v>
      </c>
      <c r="C4464" s="127">
        <v>800000</v>
      </c>
      <c r="D4464" s="116" t="s">
        <v>314</v>
      </c>
      <c r="E4464" s="116" t="s">
        <v>315</v>
      </c>
      <c r="F4464" s="116" t="s">
        <v>316</v>
      </c>
      <c r="G4464" s="116" t="s">
        <v>317</v>
      </c>
      <c r="H4464" s="116">
        <v>0.36</v>
      </c>
      <c r="I4464" s="116">
        <v>0.57999999999999996</v>
      </c>
      <c r="J4464" s="116" t="s">
        <v>268</v>
      </c>
      <c r="K4464" s="116">
        <v>5.4903548750070003E-2</v>
      </c>
      <c r="L4464" s="116">
        <v>3906.9083291710099</v>
      </c>
      <c r="M4464" s="116">
        <v>11.1815668127966</v>
      </c>
      <c r="N4464" s="116">
        <v>2.1476017858376899</v>
      </c>
      <c r="O4464" s="116">
        <v>0.61390769860854</v>
      </c>
      <c r="P4464" s="116">
        <v>0.11791095934447</v>
      </c>
      <c r="Q4464" s="116">
        <v>214.50313191269501</v>
      </c>
      <c r="R4464" s="116">
        <v>1330</v>
      </c>
      <c r="S4464" s="116" t="s">
        <v>346</v>
      </c>
      <c r="T4464" s="116">
        <v>1330</v>
      </c>
      <c r="U4464" s="116" t="s">
        <v>268</v>
      </c>
      <c r="V4464" s="116" t="s">
        <v>268</v>
      </c>
      <c r="Z4464" s="116">
        <v>0</v>
      </c>
      <c r="AA4464" s="116">
        <v>1</v>
      </c>
      <c r="AB4464" s="116">
        <v>0.61390769860854</v>
      </c>
      <c r="AC4464" s="116">
        <v>0.11791095934447</v>
      </c>
      <c r="AD4464" s="116">
        <v>214.50313191269399</v>
      </c>
      <c r="AF4464" s="116">
        <v>-1</v>
      </c>
      <c r="AG4464" s="116">
        <v>-1</v>
      </c>
      <c r="AH4464" s="116">
        <v>-1</v>
      </c>
      <c r="AI4464" s="116">
        <v>-1</v>
      </c>
      <c r="AJ4464" s="116">
        <v>0</v>
      </c>
      <c r="AM4464" s="116" t="s">
        <v>319</v>
      </c>
      <c r="AN4464" s="116">
        <v>-1</v>
      </c>
      <c r="AQ4464" s="116">
        <v>783</v>
      </c>
      <c r="AR4464" s="116" t="s">
        <v>352</v>
      </c>
      <c r="AS4464" s="116" t="s">
        <v>256</v>
      </c>
      <c r="AT4464" s="116" t="s">
        <v>268</v>
      </c>
      <c r="AV4464" s="116">
        <v>59.697678990436899</v>
      </c>
      <c r="AW4464" s="116">
        <v>0.17396847679999999</v>
      </c>
    </row>
    <row r="4465" spans="1:49" x14ac:dyDescent="0.25">
      <c r="A4465" s="127">
        <v>200000</v>
      </c>
      <c r="B4465" s="127">
        <v>790000</v>
      </c>
      <c r="C4465" s="127">
        <v>800000</v>
      </c>
      <c r="D4465" s="116" t="s">
        <v>314</v>
      </c>
      <c r="E4465" s="116" t="s">
        <v>315</v>
      </c>
      <c r="F4465" s="116" t="s">
        <v>316</v>
      </c>
      <c r="G4465" s="116" t="s">
        <v>317</v>
      </c>
      <c r="H4465" s="116">
        <v>0.36</v>
      </c>
      <c r="I4465" s="116">
        <v>0.57999999999999996</v>
      </c>
      <c r="J4465" s="116" t="s">
        <v>268</v>
      </c>
      <c r="K4465" s="116">
        <v>0.21962557268176</v>
      </c>
      <c r="L4465" s="116">
        <v>3906.9083291710099</v>
      </c>
      <c r="M4465" s="116">
        <v>11.1815668127966</v>
      </c>
      <c r="N4465" s="116">
        <v>2.1476017858376899</v>
      </c>
      <c r="O4465" s="116">
        <v>2.4557580147398999</v>
      </c>
      <c r="P4465" s="116">
        <v>0.47166827210697998</v>
      </c>
      <c r="Q4465" s="116">
        <v>858.05697920934904</v>
      </c>
      <c r="R4465" s="116">
        <v>1330</v>
      </c>
      <c r="S4465" s="116" t="s">
        <v>346</v>
      </c>
      <c r="T4465" s="116">
        <v>1330</v>
      </c>
      <c r="U4465" s="116" t="s">
        <v>268</v>
      </c>
      <c r="V4465" s="116" t="s">
        <v>268</v>
      </c>
      <c r="Z4465" s="116">
        <v>0</v>
      </c>
      <c r="AA4465" s="116">
        <v>1</v>
      </c>
      <c r="AB4465" s="116">
        <v>2.4557580147398999</v>
      </c>
      <c r="AC4465" s="116">
        <v>0.47166827210697998</v>
      </c>
      <c r="AD4465" s="116">
        <v>858.05697920934904</v>
      </c>
      <c r="AF4465" s="116">
        <v>-1</v>
      </c>
      <c r="AG4465" s="116">
        <v>-1</v>
      </c>
      <c r="AH4465" s="116">
        <v>-1</v>
      </c>
      <c r="AI4465" s="116">
        <v>-1</v>
      </c>
      <c r="AJ4465" s="116">
        <v>0</v>
      </c>
      <c r="AM4465" s="116" t="s">
        <v>319</v>
      </c>
      <c r="AN4465" s="116">
        <v>-1</v>
      </c>
      <c r="AQ4465" s="116">
        <v>783</v>
      </c>
      <c r="AR4465" s="116" t="s">
        <v>352</v>
      </c>
      <c r="AS4465" s="116" t="s">
        <v>256</v>
      </c>
      <c r="AT4465" s="116" t="s">
        <v>268</v>
      </c>
      <c r="AV4465" s="116">
        <v>121.362805422569</v>
      </c>
      <c r="AW4465" s="116">
        <v>0.69590995879999995</v>
      </c>
    </row>
    <row r="4466" spans="1:49" x14ac:dyDescent="0.25">
      <c r="A4466" s="127">
        <v>200000</v>
      </c>
      <c r="B4466" s="127">
        <v>800000</v>
      </c>
      <c r="C4466" s="127">
        <v>800000</v>
      </c>
      <c r="D4466" s="116" t="s">
        <v>314</v>
      </c>
      <c r="E4466" s="116" t="s">
        <v>315</v>
      </c>
      <c r="F4466" s="116" t="s">
        <v>316</v>
      </c>
      <c r="G4466" s="116" t="s">
        <v>317</v>
      </c>
      <c r="H4466" s="116">
        <v>0.36</v>
      </c>
      <c r="I4466" s="116">
        <v>0.57999999999999996</v>
      </c>
      <c r="J4466" s="116" t="s">
        <v>268</v>
      </c>
      <c r="K4466" s="116">
        <v>0.31663587190395998</v>
      </c>
      <c r="L4466" s="116">
        <v>3609.4934377195</v>
      </c>
      <c r="M4466" s="116">
        <v>9.3073515902260109</v>
      </c>
      <c r="N4466" s="116">
        <v>1.3296086113237899</v>
      </c>
      <c r="O4466" s="116">
        <v>2.9470413858879398</v>
      </c>
      <c r="P4466" s="116">
        <v>0.42100178193752003</v>
      </c>
      <c r="Q4466" s="116">
        <v>1142.8951017839399</v>
      </c>
      <c r="R4466" s="116">
        <v>1210</v>
      </c>
      <c r="S4466" s="116" t="s">
        <v>318</v>
      </c>
      <c r="T4466" s="116">
        <v>1210</v>
      </c>
      <c r="U4466" s="116" t="s">
        <v>268</v>
      </c>
      <c r="V4466" s="116" t="s">
        <v>268</v>
      </c>
      <c r="Z4466" s="116">
        <v>0</v>
      </c>
      <c r="AA4466" s="116">
        <v>1</v>
      </c>
      <c r="AB4466" s="116">
        <v>2.9470413858879398</v>
      </c>
      <c r="AC4466" s="116">
        <v>0.42100178193752003</v>
      </c>
      <c r="AD4466" s="116">
        <v>1142.8951017839399</v>
      </c>
      <c r="AF4466" s="116">
        <v>-1</v>
      </c>
      <c r="AG4466" s="116">
        <v>-1</v>
      </c>
      <c r="AH4466" s="116">
        <v>-1</v>
      </c>
      <c r="AI4466" s="116">
        <v>-1</v>
      </c>
      <c r="AJ4466" s="116">
        <v>0</v>
      </c>
      <c r="AM4466" s="116" t="s">
        <v>319</v>
      </c>
      <c r="AN4466" s="116">
        <v>-1</v>
      </c>
      <c r="AQ4466" s="116">
        <v>783</v>
      </c>
      <c r="AR4466" s="116" t="s">
        <v>352</v>
      </c>
      <c r="AS4466" s="116" t="s">
        <v>256</v>
      </c>
      <c r="AT4466" s="116" t="s">
        <v>268</v>
      </c>
      <c r="AV4466" s="116">
        <v>155.32679708104101</v>
      </c>
      <c r="AW4466" s="116">
        <v>0.92692222369999999</v>
      </c>
    </row>
    <row r="4467" spans="1:49" x14ac:dyDescent="0.25">
      <c r="A4467" s="127">
        <v>200000</v>
      </c>
      <c r="B4467" s="127">
        <v>800000</v>
      </c>
      <c r="C4467" s="127">
        <v>800000</v>
      </c>
      <c r="D4467" s="116" t="s">
        <v>314</v>
      </c>
      <c r="E4467" s="116" t="s">
        <v>315</v>
      </c>
      <c r="F4467" s="116" t="s">
        <v>316</v>
      </c>
      <c r="G4467" s="116" t="s">
        <v>317</v>
      </c>
      <c r="H4467" s="116">
        <v>0.36</v>
      </c>
      <c r="I4467" s="116">
        <v>0.57999999999999996</v>
      </c>
      <c r="J4467" s="116" t="s">
        <v>268</v>
      </c>
      <c r="K4467" s="116">
        <v>2.680083211957E-2</v>
      </c>
      <c r="L4467" s="116">
        <v>3609.4934377195</v>
      </c>
      <c r="M4467" s="116">
        <v>9.3073515902260109</v>
      </c>
      <c r="N4467" s="116">
        <v>1.3296086113237899</v>
      </c>
      <c r="O4467" s="116">
        <v>0.24944476744752</v>
      </c>
      <c r="P4467" s="116">
        <v>3.5634617176830002E-2</v>
      </c>
      <c r="Q4467" s="116">
        <v>96.737427661035397</v>
      </c>
      <c r="R4467" s="116">
        <v>1310</v>
      </c>
      <c r="S4467" s="116" t="s">
        <v>318</v>
      </c>
      <c r="T4467" s="116">
        <v>1310</v>
      </c>
      <c r="U4467" s="116" t="s">
        <v>268</v>
      </c>
      <c r="V4467" s="116" t="s">
        <v>268</v>
      </c>
      <c r="Z4467" s="116">
        <v>0</v>
      </c>
      <c r="AA4467" s="116">
        <v>1</v>
      </c>
      <c r="AB4467" s="116">
        <v>0.24944476744752</v>
      </c>
      <c r="AC4467" s="116">
        <v>3.5634617176830002E-2</v>
      </c>
      <c r="AD4467" s="116">
        <v>96.737427661036406</v>
      </c>
      <c r="AF4467" s="116">
        <v>-1</v>
      </c>
      <c r="AG4467" s="116">
        <v>-1</v>
      </c>
      <c r="AH4467" s="116">
        <v>-1</v>
      </c>
      <c r="AI4467" s="116">
        <v>-1</v>
      </c>
      <c r="AJ4467" s="116">
        <v>0</v>
      </c>
      <c r="AM4467" s="116" t="s">
        <v>319</v>
      </c>
      <c r="AN4467" s="116">
        <v>-1</v>
      </c>
      <c r="AQ4467" s="116">
        <v>783</v>
      </c>
      <c r="AR4467" s="116" t="s">
        <v>352</v>
      </c>
      <c r="AS4467" s="116" t="s">
        <v>256</v>
      </c>
      <c r="AT4467" s="116" t="s">
        <v>268</v>
      </c>
      <c r="AV4467" s="116">
        <v>49.332341442121603</v>
      </c>
      <c r="AW4467" s="116">
        <v>7.8456956699999997E-2</v>
      </c>
    </row>
    <row r="4468" spans="1:49" x14ac:dyDescent="0.25">
      <c r="A4468" s="127">
        <v>200000</v>
      </c>
      <c r="B4468" s="127">
        <v>800000</v>
      </c>
      <c r="C4468" s="127">
        <v>800000</v>
      </c>
      <c r="D4468" s="116" t="s">
        <v>314</v>
      </c>
      <c r="E4468" s="116" t="s">
        <v>315</v>
      </c>
      <c r="F4468" s="116" t="s">
        <v>316</v>
      </c>
      <c r="G4468" s="116" t="s">
        <v>317</v>
      </c>
      <c r="H4468" s="116">
        <v>0.36</v>
      </c>
      <c r="I4468" s="116">
        <v>0.57999999999999996</v>
      </c>
      <c r="J4468" s="116" t="s">
        <v>268</v>
      </c>
      <c r="K4468" s="116">
        <v>3.2717435359710001E-2</v>
      </c>
      <c r="L4468" s="116">
        <v>3609.4934377195</v>
      </c>
      <c r="M4468" s="116">
        <v>9.3073515902260109</v>
      </c>
      <c r="N4468" s="116">
        <v>1.3296086113237899</v>
      </c>
      <c r="O4468" s="116">
        <v>0.30451267402332</v>
      </c>
      <c r="P4468" s="116">
        <v>4.3501383794699998E-2</v>
      </c>
      <c r="Q4468" s="116">
        <v>118.09336822988899</v>
      </c>
      <c r="R4468" s="116">
        <v>1750</v>
      </c>
      <c r="S4468" s="116" t="s">
        <v>321</v>
      </c>
      <c r="T4468" s="116">
        <v>1750</v>
      </c>
      <c r="U4468" s="116" t="s">
        <v>268</v>
      </c>
      <c r="V4468" s="116" t="s">
        <v>268</v>
      </c>
      <c r="Z4468" s="116">
        <v>0</v>
      </c>
      <c r="AA4468" s="116">
        <v>1</v>
      </c>
      <c r="AB4468" s="116">
        <v>0.30451267402332</v>
      </c>
      <c r="AC4468" s="116">
        <v>4.3501383794699998E-2</v>
      </c>
      <c r="AD4468" s="116">
        <v>557.54622803199004</v>
      </c>
      <c r="AF4468" s="116">
        <v>-1</v>
      </c>
      <c r="AG4468" s="116">
        <v>-1</v>
      </c>
      <c r="AH4468" s="116">
        <v>-1</v>
      </c>
      <c r="AI4468" s="116">
        <v>-1</v>
      </c>
      <c r="AJ4468" s="116">
        <v>0</v>
      </c>
      <c r="AM4468" s="116" t="s">
        <v>319</v>
      </c>
      <c r="AN4468" s="116">
        <v>-1</v>
      </c>
      <c r="AQ4468" s="116">
        <v>783</v>
      </c>
      <c r="AR4468" s="116" t="s">
        <v>352</v>
      </c>
      <c r="AS4468" s="116" t="s">
        <v>256</v>
      </c>
      <c r="AT4468" s="116" t="s">
        <v>268</v>
      </c>
      <c r="AV4468" s="116">
        <v>105.400519528453</v>
      </c>
      <c r="AW4468" s="116">
        <v>0.45218672180000002</v>
      </c>
    </row>
    <row r="4469" spans="1:49" x14ac:dyDescent="0.25">
      <c r="A4469" s="127">
        <v>200000</v>
      </c>
      <c r="B4469" s="127">
        <v>800000</v>
      </c>
      <c r="C4469" s="127">
        <v>800000</v>
      </c>
      <c r="D4469" s="116" t="s">
        <v>314</v>
      </c>
      <c r="E4469" s="116" t="s">
        <v>315</v>
      </c>
      <c r="F4469" s="116" t="s">
        <v>316</v>
      </c>
      <c r="G4469" s="116" t="s">
        <v>317</v>
      </c>
      <c r="H4469" s="116">
        <v>0.36</v>
      </c>
      <c r="I4469" s="116">
        <v>0.57999999999999996</v>
      </c>
      <c r="J4469" s="116" t="s">
        <v>330</v>
      </c>
      <c r="K4469" s="116">
        <v>2.3938354914900001E-2</v>
      </c>
      <c r="L4469" s="116">
        <v>3395.6897922145499</v>
      </c>
      <c r="M4469" s="116">
        <v>9.90057848143074</v>
      </c>
      <c r="N4469" s="116">
        <v>1.7071659104412999</v>
      </c>
      <c r="O4469" s="116">
        <v>0.23700356155134</v>
      </c>
      <c r="P4469" s="116">
        <v>4.0866743462760001E-2</v>
      </c>
      <c r="Q4469" s="116">
        <v>81.287227426945194</v>
      </c>
      <c r="R4469" s="116">
        <v>6410</v>
      </c>
      <c r="S4469" s="116" t="s">
        <v>356</v>
      </c>
      <c r="T4469" s="116">
        <v>6410</v>
      </c>
      <c r="U4469" s="116" t="s">
        <v>268</v>
      </c>
      <c r="V4469" s="116" t="s">
        <v>268</v>
      </c>
      <c r="Y4469" s="116" t="s">
        <v>330</v>
      </c>
      <c r="Z4469" s="116">
        <v>0</v>
      </c>
      <c r="AA4469" s="116">
        <v>1</v>
      </c>
      <c r="AB4469" s="116">
        <v>0.23700356155134</v>
      </c>
      <c r="AC4469" s="116">
        <v>4.0866743462760001E-2</v>
      </c>
      <c r="AD4469" s="116">
        <v>836.36473399261297</v>
      </c>
      <c r="AF4469" s="116">
        <v>-1</v>
      </c>
      <c r="AG4469" s="116">
        <v>-1</v>
      </c>
      <c r="AH4469" s="116">
        <v>-1</v>
      </c>
      <c r="AI4469" s="116">
        <v>-1</v>
      </c>
      <c r="AJ4469" s="116">
        <v>0</v>
      </c>
      <c r="AM4469" s="116" t="s">
        <v>319</v>
      </c>
      <c r="AN4469" s="116">
        <v>-1</v>
      </c>
      <c r="AQ4469" s="116">
        <v>783</v>
      </c>
      <c r="AR4469" s="116" t="s">
        <v>352</v>
      </c>
      <c r="AS4469" s="116" t="s">
        <v>256</v>
      </c>
      <c r="AT4469" s="116" t="s">
        <v>268</v>
      </c>
      <c r="AV4469" s="116">
        <v>105.04915464755101</v>
      </c>
      <c r="AW4469" s="116">
        <v>0.67831689699999997</v>
      </c>
    </row>
    <row r="4470" spans="1:49" x14ac:dyDescent="0.25">
      <c r="A4470" s="127">
        <v>200000</v>
      </c>
      <c r="B4470" s="127">
        <v>800000</v>
      </c>
      <c r="C4470" s="127">
        <v>800000</v>
      </c>
      <c r="D4470" s="116" t="s">
        <v>314</v>
      </c>
      <c r="E4470" s="116" t="s">
        <v>315</v>
      </c>
      <c r="F4470" s="116" t="s">
        <v>316</v>
      </c>
      <c r="G4470" s="116" t="s">
        <v>317</v>
      </c>
      <c r="H4470" s="116">
        <v>0.36</v>
      </c>
      <c r="I4470" s="116">
        <v>0.57999999999999996</v>
      </c>
      <c r="J4470" s="116" t="s">
        <v>268</v>
      </c>
      <c r="K4470" s="116">
        <v>4.2751074800010003E-2</v>
      </c>
      <c r="L4470" s="116">
        <v>3395.6897922145499</v>
      </c>
      <c r="M4470" s="116">
        <v>9.90057848143074</v>
      </c>
      <c r="N4470" s="116">
        <v>1.7071659104412999</v>
      </c>
      <c r="O4470" s="116">
        <v>0.42326037122305998</v>
      </c>
      <c r="P4470" s="116">
        <v>7.2983177533310004E-2</v>
      </c>
      <c r="Q4470" s="116">
        <v>145.169388304611</v>
      </c>
      <c r="R4470" s="116">
        <v>1330</v>
      </c>
      <c r="S4470" s="116" t="s">
        <v>346</v>
      </c>
      <c r="T4470" s="116">
        <v>1330</v>
      </c>
      <c r="U4470" s="116" t="s">
        <v>268</v>
      </c>
      <c r="V4470" s="116" t="s">
        <v>268</v>
      </c>
      <c r="Z4470" s="116">
        <v>0</v>
      </c>
      <c r="AA4470" s="116">
        <v>1</v>
      </c>
      <c r="AB4470" s="116">
        <v>0.42326037122305998</v>
      </c>
      <c r="AC4470" s="116">
        <v>7.2983177533310004E-2</v>
      </c>
      <c r="AD4470" s="116">
        <v>145.16938830461001</v>
      </c>
      <c r="AF4470" s="116">
        <v>-1</v>
      </c>
      <c r="AG4470" s="116">
        <v>-1</v>
      </c>
      <c r="AH4470" s="116">
        <v>-1</v>
      </c>
      <c r="AI4470" s="116">
        <v>-1</v>
      </c>
      <c r="AJ4470" s="116">
        <v>0</v>
      </c>
      <c r="AM4470" s="116" t="s">
        <v>319</v>
      </c>
      <c r="AN4470" s="116">
        <v>-1</v>
      </c>
      <c r="AQ4470" s="116">
        <v>783</v>
      </c>
      <c r="AR4470" s="116" t="s">
        <v>352</v>
      </c>
      <c r="AS4470" s="116" t="s">
        <v>256</v>
      </c>
      <c r="AT4470" s="116" t="s">
        <v>268</v>
      </c>
      <c r="AV4470" s="116">
        <v>82.629521357756602</v>
      </c>
      <c r="AW4470" s="116">
        <v>0.1177367302</v>
      </c>
    </row>
    <row r="4471" spans="1:49" x14ac:dyDescent="0.25">
      <c r="A4471" s="127">
        <v>200000</v>
      </c>
      <c r="B4471" s="127">
        <v>800000</v>
      </c>
      <c r="C4471" s="127">
        <v>800000</v>
      </c>
      <c r="D4471" s="116" t="s">
        <v>314</v>
      </c>
      <c r="E4471" s="116" t="s">
        <v>315</v>
      </c>
      <c r="F4471" s="116" t="s">
        <v>316</v>
      </c>
      <c r="G4471" s="116" t="s">
        <v>317</v>
      </c>
      <c r="H4471" s="116">
        <v>0.36</v>
      </c>
      <c r="I4471" s="116">
        <v>0.57999999999999996</v>
      </c>
      <c r="J4471" s="116" t="s">
        <v>268</v>
      </c>
      <c r="K4471" s="116">
        <v>0.42356700146533999</v>
      </c>
      <c r="L4471" s="116">
        <v>3919.4936967876702</v>
      </c>
      <c r="M4471" s="116">
        <v>10.198726494102701</v>
      </c>
      <c r="N4471" s="116">
        <v>1.65846465116815</v>
      </c>
      <c r="O4471" s="116">
        <v>4.3198439998722904</v>
      </c>
      <c r="P4471" s="116">
        <v>0.70247089933157003</v>
      </c>
      <c r="Q4471" s="116">
        <v>1660.1681924106799</v>
      </c>
      <c r="R4471" s="116">
        <v>1210</v>
      </c>
      <c r="S4471" s="116" t="s">
        <v>318</v>
      </c>
      <c r="T4471" s="116">
        <v>1210</v>
      </c>
      <c r="U4471" s="116" t="s">
        <v>268</v>
      </c>
      <c r="V4471" s="116" t="s">
        <v>268</v>
      </c>
      <c r="Z4471" s="116">
        <v>0</v>
      </c>
      <c r="AA4471" s="116">
        <v>1</v>
      </c>
      <c r="AB4471" s="116">
        <v>4.3198439998722904</v>
      </c>
      <c r="AC4471" s="116">
        <v>0.70247089933157003</v>
      </c>
      <c r="AD4471" s="116">
        <v>1660.1681924106799</v>
      </c>
      <c r="AF4471" s="116">
        <v>-1</v>
      </c>
      <c r="AG4471" s="116">
        <v>-1</v>
      </c>
      <c r="AH4471" s="116">
        <v>-1</v>
      </c>
      <c r="AI4471" s="116">
        <v>-1</v>
      </c>
      <c r="AJ4471" s="116">
        <v>0</v>
      </c>
      <c r="AM4471" s="116" t="s">
        <v>319</v>
      </c>
      <c r="AN4471" s="116">
        <v>-1</v>
      </c>
      <c r="AQ4471" s="116">
        <v>783</v>
      </c>
      <c r="AR4471" s="116" t="s">
        <v>352</v>
      </c>
      <c r="AS4471" s="116" t="s">
        <v>256</v>
      </c>
      <c r="AT4471" s="116" t="s">
        <v>268</v>
      </c>
      <c r="AV4471" s="116">
        <v>168.57351207041901</v>
      </c>
      <c r="AW4471" s="116">
        <v>1.3464462226</v>
      </c>
    </row>
    <row r="4472" spans="1:49" x14ac:dyDescent="0.25">
      <c r="A4472" s="127">
        <v>200000</v>
      </c>
      <c r="B4472" s="127">
        <v>800000</v>
      </c>
      <c r="C4472" s="127">
        <v>800000</v>
      </c>
      <c r="D4472" s="116" t="s">
        <v>314</v>
      </c>
      <c r="E4472" s="116" t="s">
        <v>315</v>
      </c>
      <c r="F4472" s="116" t="s">
        <v>316</v>
      </c>
      <c r="G4472" s="116" t="s">
        <v>317</v>
      </c>
      <c r="H4472" s="116">
        <v>0.36</v>
      </c>
      <c r="I4472" s="116">
        <v>0.57999999999999996</v>
      </c>
      <c r="J4472" s="116" t="s">
        <v>268</v>
      </c>
      <c r="K4472" s="116">
        <v>0.10923823603739</v>
      </c>
      <c r="L4472" s="116">
        <v>3919.4936967876702</v>
      </c>
      <c r="M4472" s="116">
        <v>10.198726494102701</v>
      </c>
      <c r="N4472" s="116">
        <v>1.65846465116815</v>
      </c>
      <c r="O4472" s="116">
        <v>1.1140908920436301</v>
      </c>
      <c r="P4472" s="116">
        <v>0.18116775302398</v>
      </c>
      <c r="Q4472" s="116">
        <v>428.15857759677402</v>
      </c>
      <c r="R4472" s="116">
        <v>1310</v>
      </c>
      <c r="S4472" s="116" t="s">
        <v>318</v>
      </c>
      <c r="T4472" s="116">
        <v>1310</v>
      </c>
      <c r="U4472" s="116" t="s">
        <v>268</v>
      </c>
      <c r="V4472" s="116" t="s">
        <v>268</v>
      </c>
      <c r="Z4472" s="116">
        <v>0</v>
      </c>
      <c r="AA4472" s="116">
        <v>1</v>
      </c>
      <c r="AB4472" s="116">
        <v>1.1140908920436301</v>
      </c>
      <c r="AC4472" s="116">
        <v>0.18116775302398</v>
      </c>
      <c r="AD4472" s="116">
        <v>428.15857759677402</v>
      </c>
      <c r="AF4472" s="116">
        <v>-1</v>
      </c>
      <c r="AG4472" s="116">
        <v>-1</v>
      </c>
      <c r="AH4472" s="116">
        <v>-1</v>
      </c>
      <c r="AI4472" s="116">
        <v>-1</v>
      </c>
      <c r="AJ4472" s="116">
        <v>0</v>
      </c>
      <c r="AM4472" s="116" t="s">
        <v>319</v>
      </c>
      <c r="AN4472" s="116">
        <v>-1</v>
      </c>
      <c r="AQ4472" s="116">
        <v>783</v>
      </c>
      <c r="AR4472" s="116" t="s">
        <v>352</v>
      </c>
      <c r="AS4472" s="116" t="s">
        <v>256</v>
      </c>
      <c r="AT4472" s="116" t="s">
        <v>268</v>
      </c>
      <c r="AV4472" s="116">
        <v>88.025271128887894</v>
      </c>
      <c r="AW4472" s="116">
        <v>0.34724945470000002</v>
      </c>
    </row>
    <row r="4473" spans="1:49" x14ac:dyDescent="0.25">
      <c r="A4473" s="127">
        <v>200000</v>
      </c>
      <c r="B4473" s="127">
        <v>800000</v>
      </c>
      <c r="C4473" s="127">
        <v>800000</v>
      </c>
      <c r="D4473" s="116" t="s">
        <v>314</v>
      </c>
      <c r="E4473" s="116" t="s">
        <v>315</v>
      </c>
      <c r="F4473" s="116" t="s">
        <v>316</v>
      </c>
      <c r="G4473" s="116" t="s">
        <v>317</v>
      </c>
      <c r="H4473" s="116">
        <v>0.36</v>
      </c>
      <c r="I4473" s="116">
        <v>0.57999999999999996</v>
      </c>
      <c r="J4473" s="116" t="s">
        <v>268</v>
      </c>
      <c r="K4473" s="116">
        <v>8.4958216211189999E-2</v>
      </c>
      <c r="L4473" s="116">
        <v>3919.4936967876702</v>
      </c>
      <c r="M4473" s="116">
        <v>10.198726494102701</v>
      </c>
      <c r="N4473" s="116">
        <v>1.65846465116815</v>
      </c>
      <c r="O4473" s="116">
        <v>0.86646561056486004</v>
      </c>
      <c r="P4473" s="116">
        <v>0.14090019841257001</v>
      </c>
      <c r="Q4473" s="116">
        <v>332.99319293011899</v>
      </c>
      <c r="R4473" s="116">
        <v>1310</v>
      </c>
      <c r="S4473" s="116" t="s">
        <v>318</v>
      </c>
      <c r="T4473" s="116">
        <v>1310</v>
      </c>
      <c r="U4473" s="116" t="s">
        <v>268</v>
      </c>
      <c r="V4473" s="116" t="s">
        <v>268</v>
      </c>
      <c r="Z4473" s="116">
        <v>0</v>
      </c>
      <c r="AA4473" s="116">
        <v>1</v>
      </c>
      <c r="AB4473" s="116">
        <v>0.86646561056486004</v>
      </c>
      <c r="AC4473" s="116">
        <v>0.14090019841257001</v>
      </c>
      <c r="AD4473" s="116">
        <v>332.99319293011803</v>
      </c>
      <c r="AF4473" s="116">
        <v>-1</v>
      </c>
      <c r="AG4473" s="116">
        <v>-1</v>
      </c>
      <c r="AH4473" s="116">
        <v>-1</v>
      </c>
      <c r="AI4473" s="116">
        <v>-1</v>
      </c>
      <c r="AJ4473" s="116">
        <v>0</v>
      </c>
      <c r="AM4473" s="116" t="s">
        <v>319</v>
      </c>
      <c r="AN4473" s="116">
        <v>-1</v>
      </c>
      <c r="AQ4473" s="116">
        <v>783</v>
      </c>
      <c r="AR4473" s="116" t="s">
        <v>352</v>
      </c>
      <c r="AS4473" s="116" t="s">
        <v>256</v>
      </c>
      <c r="AT4473" s="116" t="s">
        <v>268</v>
      </c>
      <c r="AV4473" s="116">
        <v>74.989480477263101</v>
      </c>
      <c r="AW4473" s="116">
        <v>0.27006747199999998</v>
      </c>
    </row>
    <row r="4474" spans="1:49" x14ac:dyDescent="0.25">
      <c r="A4474" s="127">
        <v>200000</v>
      </c>
      <c r="B4474" s="127">
        <v>800000</v>
      </c>
      <c r="C4474" s="127">
        <v>800000</v>
      </c>
      <c r="D4474" s="116" t="s">
        <v>314</v>
      </c>
      <c r="E4474" s="116" t="s">
        <v>315</v>
      </c>
      <c r="F4474" s="116" t="s">
        <v>316</v>
      </c>
      <c r="G4474" s="116" t="s">
        <v>317</v>
      </c>
      <c r="H4474" s="116">
        <v>0.36</v>
      </c>
      <c r="I4474" s="116">
        <v>0.57999999999999996</v>
      </c>
      <c r="J4474" s="116" t="s">
        <v>268</v>
      </c>
      <c r="K4474" s="116">
        <v>0.16261549697725</v>
      </c>
      <c r="L4474" s="116">
        <v>3625.48255123938</v>
      </c>
      <c r="M4474" s="116">
        <v>9.5011136339972904</v>
      </c>
      <c r="N4474" s="116">
        <v>1.59458830010896</v>
      </c>
      <c r="O4474" s="116">
        <v>1.5450283154298301</v>
      </c>
      <c r="P4474" s="116">
        <v>0.25930476889632997</v>
      </c>
      <c r="Q4474" s="116">
        <v>589.55964685215395</v>
      </c>
      <c r="R4474" s="116">
        <v>1330</v>
      </c>
      <c r="S4474" s="116" t="s">
        <v>346</v>
      </c>
      <c r="T4474" s="116">
        <v>1330</v>
      </c>
      <c r="U4474" s="116" t="s">
        <v>268</v>
      </c>
      <c r="V4474" s="116" t="s">
        <v>268</v>
      </c>
      <c r="Z4474" s="116">
        <v>0</v>
      </c>
      <c r="AA4474" s="116">
        <v>1</v>
      </c>
      <c r="AB4474" s="116">
        <v>1.5450283154298301</v>
      </c>
      <c r="AC4474" s="116">
        <v>0.25930476889632997</v>
      </c>
      <c r="AD4474" s="116">
        <v>669.79738222049696</v>
      </c>
      <c r="AF4474" s="116">
        <v>-1</v>
      </c>
      <c r="AG4474" s="116">
        <v>-1</v>
      </c>
      <c r="AH4474" s="116">
        <v>-1</v>
      </c>
      <c r="AI4474" s="116">
        <v>-1</v>
      </c>
      <c r="AJ4474" s="116">
        <v>0</v>
      </c>
      <c r="AM4474" s="116" t="s">
        <v>319</v>
      </c>
      <c r="AN4474" s="116">
        <v>-1</v>
      </c>
      <c r="AQ4474" s="116">
        <v>783</v>
      </c>
      <c r="AR4474" s="116" t="s">
        <v>352</v>
      </c>
      <c r="AS4474" s="116" t="s">
        <v>256</v>
      </c>
      <c r="AT4474" s="116" t="s">
        <v>268</v>
      </c>
      <c r="AV4474" s="116">
        <v>126.33855427768999</v>
      </c>
      <c r="AW4474" s="116">
        <v>0.54322577630000002</v>
      </c>
    </row>
    <row r="4475" spans="1:49" x14ac:dyDescent="0.25">
      <c r="A4475" s="127">
        <v>200000</v>
      </c>
      <c r="B4475" s="127">
        <v>800000</v>
      </c>
      <c r="C4475" s="127">
        <v>800000</v>
      </c>
      <c r="D4475" s="116" t="s">
        <v>314</v>
      </c>
      <c r="E4475" s="116" t="s">
        <v>315</v>
      </c>
      <c r="F4475" s="116" t="s">
        <v>316</v>
      </c>
      <c r="G4475" s="116" t="s">
        <v>317</v>
      </c>
      <c r="H4475" s="116">
        <v>0.36</v>
      </c>
      <c r="I4475" s="116">
        <v>0.57999999999999996</v>
      </c>
      <c r="J4475" s="116" t="s">
        <v>268</v>
      </c>
      <c r="K4475" s="116">
        <v>4.226863636349E-2</v>
      </c>
      <c r="L4475" s="116">
        <v>3625.48255123938</v>
      </c>
      <c r="M4475" s="116">
        <v>9.5011136339972904</v>
      </c>
      <c r="N4475" s="116">
        <v>1.59458830010896</v>
      </c>
      <c r="O4475" s="116">
        <v>0.40159911724364999</v>
      </c>
      <c r="P4475" s="116">
        <v>6.7401073006779999E-2</v>
      </c>
      <c r="Q4475" s="116">
        <v>153.24420360052599</v>
      </c>
      <c r="R4475" s="116">
        <v>1330</v>
      </c>
      <c r="S4475" s="116" t="s">
        <v>346</v>
      </c>
      <c r="T4475" s="116">
        <v>1330</v>
      </c>
      <c r="U4475" s="116" t="s">
        <v>268</v>
      </c>
      <c r="V4475" s="116" t="s">
        <v>268</v>
      </c>
      <c r="Z4475" s="116">
        <v>0</v>
      </c>
      <c r="AA4475" s="116">
        <v>1</v>
      </c>
      <c r="AB4475" s="116">
        <v>0.40159911724364999</v>
      </c>
      <c r="AC4475" s="116">
        <v>6.7401073006779999E-2</v>
      </c>
      <c r="AD4475" s="116">
        <v>153.244203600525</v>
      </c>
      <c r="AF4475" s="116">
        <v>-1</v>
      </c>
      <c r="AG4475" s="116">
        <v>-1</v>
      </c>
      <c r="AH4475" s="116">
        <v>-1</v>
      </c>
      <c r="AI4475" s="116">
        <v>-1</v>
      </c>
      <c r="AJ4475" s="116">
        <v>0</v>
      </c>
      <c r="AM4475" s="116" t="s">
        <v>319</v>
      </c>
      <c r="AN4475" s="116">
        <v>-1</v>
      </c>
      <c r="AQ4475" s="116">
        <v>783</v>
      </c>
      <c r="AR4475" s="116" t="s">
        <v>352</v>
      </c>
      <c r="AS4475" s="116" t="s">
        <v>256</v>
      </c>
      <c r="AT4475" s="116" t="s">
        <v>268</v>
      </c>
      <c r="AV4475" s="116">
        <v>52.615569140564702</v>
      </c>
      <c r="AW4475" s="116">
        <v>0.1242856477</v>
      </c>
    </row>
    <row r="4476" spans="1:49" x14ac:dyDescent="0.25">
      <c r="A4476" s="127">
        <v>200000</v>
      </c>
      <c r="B4476" s="127">
        <v>800000</v>
      </c>
      <c r="C4476" s="127">
        <v>800000</v>
      </c>
      <c r="D4476" s="116" t="s">
        <v>314</v>
      </c>
      <c r="E4476" s="116" t="s">
        <v>315</v>
      </c>
      <c r="F4476" s="116" t="s">
        <v>316</v>
      </c>
      <c r="G4476" s="116" t="s">
        <v>317</v>
      </c>
      <c r="H4476" s="116">
        <v>0.36</v>
      </c>
      <c r="I4476" s="116">
        <v>0.57999999999999996</v>
      </c>
      <c r="J4476" s="116" t="s">
        <v>268</v>
      </c>
      <c r="K4476" s="116">
        <v>0.14313976042061</v>
      </c>
      <c r="L4476" s="116">
        <v>3625.48255123938</v>
      </c>
      <c r="M4476" s="116">
        <v>9.5011136339972904</v>
      </c>
      <c r="N4476" s="116">
        <v>1.59458830010896</v>
      </c>
      <c r="O4476" s="116">
        <v>1.3599871292994099</v>
      </c>
      <c r="P4476" s="116">
        <v>0.22824898724711001</v>
      </c>
      <c r="Q4476" s="116">
        <v>518.95070379352399</v>
      </c>
      <c r="R4476" s="116">
        <v>1330</v>
      </c>
      <c r="S4476" s="116" t="s">
        <v>346</v>
      </c>
      <c r="T4476" s="116">
        <v>1330</v>
      </c>
      <c r="U4476" s="116" t="s">
        <v>268</v>
      </c>
      <c r="V4476" s="116" t="s">
        <v>268</v>
      </c>
      <c r="Z4476" s="116">
        <v>0</v>
      </c>
      <c r="AA4476" s="116">
        <v>1</v>
      </c>
      <c r="AB4476" s="116">
        <v>1.3599871292994099</v>
      </c>
      <c r="AC4476" s="116">
        <v>0.22824898724711001</v>
      </c>
      <c r="AD4476" s="116">
        <v>518.95070379352399</v>
      </c>
      <c r="AF4476" s="116">
        <v>-1</v>
      </c>
      <c r="AG4476" s="116">
        <v>-1</v>
      </c>
      <c r="AH4476" s="116">
        <v>-1</v>
      </c>
      <c r="AI4476" s="116">
        <v>-1</v>
      </c>
      <c r="AJ4476" s="116">
        <v>0</v>
      </c>
      <c r="AM4476" s="116" t="s">
        <v>319</v>
      </c>
      <c r="AN4476" s="116">
        <v>-1</v>
      </c>
      <c r="AQ4476" s="116">
        <v>783</v>
      </c>
      <c r="AR4476" s="116" t="s">
        <v>352</v>
      </c>
      <c r="AS4476" s="116" t="s">
        <v>256</v>
      </c>
      <c r="AT4476" s="116" t="s">
        <v>268</v>
      </c>
      <c r="AV4476" s="116">
        <v>106.790974765743</v>
      </c>
      <c r="AW4476" s="116">
        <v>0.42088459350000001</v>
      </c>
    </row>
    <row r="4477" spans="1:49" x14ac:dyDescent="0.25">
      <c r="A4477" s="127">
        <v>200000</v>
      </c>
      <c r="B4477" s="127">
        <v>800000</v>
      </c>
      <c r="C4477" s="127">
        <v>800000</v>
      </c>
      <c r="D4477" s="116" t="s">
        <v>314</v>
      </c>
      <c r="E4477" s="116" t="s">
        <v>315</v>
      </c>
      <c r="F4477" s="116" t="s">
        <v>316</v>
      </c>
      <c r="G4477" s="116" t="s">
        <v>317</v>
      </c>
      <c r="H4477" s="116">
        <v>0.36</v>
      </c>
      <c r="I4477" s="116">
        <v>0.57999999999999996</v>
      </c>
      <c r="J4477" s="116" t="s">
        <v>268</v>
      </c>
      <c r="K4477" s="116">
        <v>0.61776345371394004</v>
      </c>
      <c r="L4477" s="116">
        <v>3892.71496193039</v>
      </c>
      <c r="M4477" s="116">
        <v>10.5531894132119</v>
      </c>
      <c r="N4477" s="116">
        <v>1.58096537047715</v>
      </c>
      <c r="O4477" s="116">
        <v>6.5193747396032302</v>
      </c>
      <c r="P4477" s="116">
        <v>0.97666262746809995</v>
      </c>
      <c r="Q4477" s="116">
        <v>2404.7770392060402</v>
      </c>
      <c r="R4477" s="116">
        <v>1210</v>
      </c>
      <c r="S4477" s="116" t="s">
        <v>318</v>
      </c>
      <c r="T4477" s="116">
        <v>1210</v>
      </c>
      <c r="U4477" s="116" t="s">
        <v>268</v>
      </c>
      <c r="V4477" s="116" t="s">
        <v>268</v>
      </c>
      <c r="Z4477" s="116">
        <v>0</v>
      </c>
      <c r="AA4477" s="116">
        <v>1</v>
      </c>
      <c r="AB4477" s="116">
        <v>6.5193747396032302</v>
      </c>
      <c r="AC4477" s="116">
        <v>0.97666262746809995</v>
      </c>
      <c r="AD4477" s="116">
        <v>2404.7770392060402</v>
      </c>
      <c r="AF4477" s="116">
        <v>-1</v>
      </c>
      <c r="AG4477" s="116">
        <v>-1</v>
      </c>
      <c r="AH4477" s="116">
        <v>-1</v>
      </c>
      <c r="AI4477" s="116">
        <v>-1</v>
      </c>
      <c r="AJ4477" s="116">
        <v>0</v>
      </c>
      <c r="AM4477" s="116" t="s">
        <v>319</v>
      </c>
      <c r="AN4477" s="116">
        <v>-1</v>
      </c>
      <c r="AQ4477" s="116">
        <v>783</v>
      </c>
      <c r="AR4477" s="116" t="s">
        <v>352</v>
      </c>
      <c r="AS4477" s="116" t="s">
        <v>256</v>
      </c>
      <c r="AT4477" s="116" t="s">
        <v>268</v>
      </c>
      <c r="AV4477" s="116">
        <v>200.00000000745001</v>
      </c>
      <c r="AW4477" s="116">
        <v>1.9503463416</v>
      </c>
    </row>
    <row r="4478" spans="1:49" x14ac:dyDescent="0.25">
      <c r="A4478" s="127">
        <v>200000</v>
      </c>
      <c r="B4478" s="127">
        <v>800000</v>
      </c>
      <c r="C4478" s="127">
        <v>800000</v>
      </c>
      <c r="D4478" s="116" t="s">
        <v>314</v>
      </c>
      <c r="E4478" s="116" t="s">
        <v>315</v>
      </c>
      <c r="F4478" s="116" t="s">
        <v>316</v>
      </c>
      <c r="G4478" s="116" t="s">
        <v>317</v>
      </c>
      <c r="H4478" s="116">
        <v>0.36</v>
      </c>
      <c r="I4478" s="116">
        <v>0.57999999999999996</v>
      </c>
      <c r="J4478" s="116" t="s">
        <v>268</v>
      </c>
      <c r="K4478" s="116">
        <v>0.10766883382987</v>
      </c>
      <c r="L4478" s="116">
        <v>3975.39118434282</v>
      </c>
      <c r="M4478" s="116">
        <v>11.364647281238501</v>
      </c>
      <c r="N4478" s="116">
        <v>2.1812549265010199</v>
      </c>
      <c r="O4478" s="116">
        <v>1.2236183196588399</v>
      </c>
      <c r="P4478" s="116">
        <v>0.23485317422204</v>
      </c>
      <c r="Q4478" s="116">
        <v>428.02573283576902</v>
      </c>
      <c r="R4478" s="116">
        <v>1330</v>
      </c>
      <c r="S4478" s="116" t="s">
        <v>346</v>
      </c>
      <c r="T4478" s="116">
        <v>1330</v>
      </c>
      <c r="U4478" s="116" t="s">
        <v>268</v>
      </c>
      <c r="V4478" s="116" t="s">
        <v>268</v>
      </c>
      <c r="Z4478" s="116">
        <v>0</v>
      </c>
      <c r="AA4478" s="116">
        <v>1</v>
      </c>
      <c r="AB4478" s="116">
        <v>1.2236183196588399</v>
      </c>
      <c r="AC4478" s="116">
        <v>0.23485317422204</v>
      </c>
      <c r="AD4478" s="116">
        <v>428.09546443201702</v>
      </c>
      <c r="AF4478" s="116">
        <v>-1</v>
      </c>
      <c r="AG4478" s="116">
        <v>-1</v>
      </c>
      <c r="AH4478" s="116">
        <v>-1</v>
      </c>
      <c r="AI4478" s="116">
        <v>-1</v>
      </c>
      <c r="AJ4478" s="116">
        <v>0</v>
      </c>
      <c r="AM4478" s="116" t="s">
        <v>319</v>
      </c>
      <c r="AN4478" s="116">
        <v>-1</v>
      </c>
      <c r="AQ4478" s="116">
        <v>783</v>
      </c>
      <c r="AR4478" s="116" t="s">
        <v>352</v>
      </c>
      <c r="AS4478" s="116" t="s">
        <v>256</v>
      </c>
      <c r="AT4478" s="116" t="s">
        <v>268</v>
      </c>
      <c r="AV4478" s="116">
        <v>93.467888769135996</v>
      </c>
      <c r="AW4478" s="116">
        <v>0.34719826799999998</v>
      </c>
    </row>
    <row r="4479" spans="1:49" x14ac:dyDescent="0.25">
      <c r="A4479" s="127">
        <v>200000</v>
      </c>
      <c r="B4479" s="127">
        <v>800000</v>
      </c>
      <c r="C4479" s="127">
        <v>800000</v>
      </c>
      <c r="D4479" s="116" t="s">
        <v>314</v>
      </c>
      <c r="E4479" s="116" t="s">
        <v>315</v>
      </c>
      <c r="F4479" s="116" t="s">
        <v>316</v>
      </c>
      <c r="G4479" s="116" t="s">
        <v>317</v>
      </c>
      <c r="H4479" s="116">
        <v>0.36</v>
      </c>
      <c r="I4479" s="116">
        <v>0.57999999999999996</v>
      </c>
      <c r="J4479" s="116" t="s">
        <v>268</v>
      </c>
      <c r="K4479" s="116">
        <v>0.18543226674426999</v>
      </c>
      <c r="L4479" s="116">
        <v>3975.39118434282</v>
      </c>
      <c r="M4479" s="116">
        <v>11.364647281238501</v>
      </c>
      <c r="N4479" s="116">
        <v>2.1812549265010199</v>
      </c>
      <c r="O4479" s="116">
        <v>2.10737230610922</v>
      </c>
      <c r="P4479" s="116">
        <v>0.4044750453682</v>
      </c>
      <c r="Q4479" s="116">
        <v>737.16579850789697</v>
      </c>
      <c r="R4479" s="116">
        <v>1330</v>
      </c>
      <c r="S4479" s="116" t="s">
        <v>346</v>
      </c>
      <c r="T4479" s="116">
        <v>1330</v>
      </c>
      <c r="U4479" s="116" t="s">
        <v>268</v>
      </c>
      <c r="V4479" s="116" t="s">
        <v>268</v>
      </c>
      <c r="Z4479" s="116">
        <v>0</v>
      </c>
      <c r="AA4479" s="116">
        <v>1</v>
      </c>
      <c r="AB4479" s="116">
        <v>2.10737230610922</v>
      </c>
      <c r="AC4479" s="116">
        <v>0.4044750453682</v>
      </c>
      <c r="AD4479" s="116">
        <v>738.96045478806798</v>
      </c>
      <c r="AF4479" s="116">
        <v>-1</v>
      </c>
      <c r="AG4479" s="116">
        <v>-1</v>
      </c>
      <c r="AH4479" s="116">
        <v>-1</v>
      </c>
      <c r="AI4479" s="116">
        <v>-1</v>
      </c>
      <c r="AJ4479" s="116">
        <v>0</v>
      </c>
      <c r="AM4479" s="116" t="s">
        <v>319</v>
      </c>
      <c r="AN4479" s="116">
        <v>-1</v>
      </c>
      <c r="AQ4479" s="116">
        <v>783</v>
      </c>
      <c r="AR4479" s="116" t="s">
        <v>352</v>
      </c>
      <c r="AS4479" s="116" t="s">
        <v>256</v>
      </c>
      <c r="AT4479" s="116" t="s">
        <v>268</v>
      </c>
      <c r="AV4479" s="116">
        <v>112.206883399983</v>
      </c>
      <c r="AW4479" s="116">
        <v>0.59931910359999996</v>
      </c>
    </row>
    <row r="4480" spans="1:49" x14ac:dyDescent="0.25">
      <c r="A4480" s="127">
        <v>200000</v>
      </c>
      <c r="B4480" s="127">
        <v>800000</v>
      </c>
      <c r="C4480" s="127">
        <v>800000</v>
      </c>
      <c r="D4480" s="116" t="s">
        <v>314</v>
      </c>
      <c r="E4480" s="116" t="s">
        <v>315</v>
      </c>
      <c r="F4480" s="116" t="s">
        <v>316</v>
      </c>
      <c r="G4480" s="116" t="s">
        <v>317</v>
      </c>
      <c r="H4480" s="116">
        <v>0.36</v>
      </c>
      <c r="I4480" s="116">
        <v>0.57999999999999996</v>
      </c>
      <c r="J4480" s="116" t="s">
        <v>268</v>
      </c>
      <c r="K4480" s="116">
        <v>0.12810043767983001</v>
      </c>
      <c r="L4480" s="116">
        <v>3975.39118434282</v>
      </c>
      <c r="M4480" s="116">
        <v>11.364647281238501</v>
      </c>
      <c r="N4480" s="116">
        <v>2.1812549265010199</v>
      </c>
      <c r="O4480" s="116">
        <v>1.4558162908036401</v>
      </c>
      <c r="P4480" s="116">
        <v>0.27941971077608002</v>
      </c>
      <c r="Q4480" s="116">
        <v>509.24935066288498</v>
      </c>
      <c r="R4480" s="116">
        <v>1330</v>
      </c>
      <c r="S4480" s="116" t="s">
        <v>346</v>
      </c>
      <c r="T4480" s="116">
        <v>1330</v>
      </c>
      <c r="U4480" s="116" t="s">
        <v>268</v>
      </c>
      <c r="V4480" s="116" t="s">
        <v>268</v>
      </c>
      <c r="Z4480" s="116">
        <v>0</v>
      </c>
      <c r="AA4480" s="116">
        <v>1</v>
      </c>
      <c r="AB4480" s="116">
        <v>1.4558162908036401</v>
      </c>
      <c r="AC4480" s="116">
        <v>0.27941971077608002</v>
      </c>
      <c r="AD4480" s="116">
        <v>511.93974507760402</v>
      </c>
      <c r="AF4480" s="116">
        <v>-1</v>
      </c>
      <c r="AG4480" s="116">
        <v>-1</v>
      </c>
      <c r="AH4480" s="116">
        <v>-1</v>
      </c>
      <c r="AI4480" s="116">
        <v>-1</v>
      </c>
      <c r="AJ4480" s="116">
        <v>0</v>
      </c>
      <c r="AM4480" s="116" t="s">
        <v>319</v>
      </c>
      <c r="AN4480" s="116">
        <v>-1</v>
      </c>
      <c r="AQ4480" s="116">
        <v>783</v>
      </c>
      <c r="AR4480" s="116" t="s">
        <v>352</v>
      </c>
      <c r="AS4480" s="116" t="s">
        <v>256</v>
      </c>
      <c r="AT4480" s="116" t="s">
        <v>268</v>
      </c>
      <c r="AV4480" s="116">
        <v>98.815711156687101</v>
      </c>
      <c r="AW4480" s="116">
        <v>0.41519849559999999</v>
      </c>
    </row>
    <row r="4481" spans="1:49" x14ac:dyDescent="0.25">
      <c r="A4481" s="127">
        <v>200000</v>
      </c>
      <c r="B4481" s="127">
        <v>800000</v>
      </c>
      <c r="C4481" s="127">
        <v>800000</v>
      </c>
      <c r="D4481" s="116" t="s">
        <v>314</v>
      </c>
      <c r="E4481" s="116" t="s">
        <v>315</v>
      </c>
      <c r="F4481" s="116" t="s">
        <v>316</v>
      </c>
      <c r="G4481" s="116" t="s">
        <v>317</v>
      </c>
      <c r="H4481" s="116">
        <v>0.36</v>
      </c>
      <c r="I4481" s="116">
        <v>0.57999999999999996</v>
      </c>
      <c r="J4481" s="116" t="s">
        <v>268</v>
      </c>
      <c r="K4481" s="116">
        <v>3.2206136590000001E-5</v>
      </c>
      <c r="L4481" s="116">
        <v>3975.39118434282</v>
      </c>
      <c r="M4481" s="116">
        <v>11.364647281238501</v>
      </c>
      <c r="N4481" s="116">
        <v>2.1812549265010199</v>
      </c>
      <c r="O4481" s="116">
        <v>3.6601138270000002E-4</v>
      </c>
      <c r="P4481" s="116">
        <v>7.0249794110000005E-5</v>
      </c>
      <c r="Q4481" s="116">
        <v>0.12803199150547001</v>
      </c>
      <c r="R4481" s="116">
        <v>1320</v>
      </c>
      <c r="S4481" s="116" t="s">
        <v>334</v>
      </c>
      <c r="T4481" s="116">
        <v>1320</v>
      </c>
      <c r="U4481" s="116" t="s">
        <v>268</v>
      </c>
      <c r="V4481" s="116" t="s">
        <v>268</v>
      </c>
      <c r="Z4481" s="116">
        <v>0</v>
      </c>
      <c r="AA4481" s="116">
        <v>1</v>
      </c>
      <c r="AB4481" s="116">
        <v>3.6601138270000002E-4</v>
      </c>
      <c r="AC4481" s="116">
        <v>7.0249794110000005E-5</v>
      </c>
      <c r="AD4481" s="116">
        <v>776.85572314844399</v>
      </c>
      <c r="AF4481" s="116">
        <v>-1</v>
      </c>
      <c r="AG4481" s="116">
        <v>-1</v>
      </c>
      <c r="AH4481" s="116">
        <v>-1</v>
      </c>
      <c r="AI4481" s="116">
        <v>-1</v>
      </c>
      <c r="AJ4481" s="116">
        <v>0</v>
      </c>
      <c r="AM4481" s="116" t="s">
        <v>319</v>
      </c>
      <c r="AN4481" s="116">
        <v>-1</v>
      </c>
      <c r="AQ4481" s="116">
        <v>783</v>
      </c>
      <c r="AR4481" s="116" t="s">
        <v>352</v>
      </c>
      <c r="AS4481" s="116" t="s">
        <v>256</v>
      </c>
      <c r="AT4481" s="116" t="s">
        <v>268</v>
      </c>
      <c r="AV4481" s="116">
        <v>14.4021748831652</v>
      </c>
      <c r="AW4481" s="116">
        <v>0.63005330339999999</v>
      </c>
    </row>
    <row r="4482" spans="1:49" x14ac:dyDescent="0.25">
      <c r="A4482" s="127">
        <v>200000</v>
      </c>
      <c r="B4482" s="127">
        <v>800000</v>
      </c>
      <c r="C4482" s="127">
        <v>800000</v>
      </c>
      <c r="D4482" s="116" t="s">
        <v>314</v>
      </c>
      <c r="E4482" s="116" t="s">
        <v>315</v>
      </c>
      <c r="F4482" s="116" t="s">
        <v>316</v>
      </c>
      <c r="G4482" s="116" t="s">
        <v>317</v>
      </c>
      <c r="H4482" s="116">
        <v>0.36</v>
      </c>
      <c r="I4482" s="116">
        <v>0.57999999999999996</v>
      </c>
      <c r="J4482" s="116" t="s">
        <v>268</v>
      </c>
      <c r="K4482" s="116">
        <v>0.20194534665420999</v>
      </c>
      <c r="L4482" s="116">
        <v>3484.7784389194699</v>
      </c>
      <c r="M4482" s="116">
        <v>9.4311602282385696</v>
      </c>
      <c r="N4482" s="116">
        <v>1.5675671689185799</v>
      </c>
      <c r="O4482" s="116">
        <v>1.90457892164304</v>
      </c>
      <c r="P4482" s="116">
        <v>0.31656289533102</v>
      </c>
      <c r="Q4482" s="116">
        <v>703.73478986071405</v>
      </c>
      <c r="R4482" s="116">
        <v>1210</v>
      </c>
      <c r="S4482" s="116" t="s">
        <v>318</v>
      </c>
      <c r="T4482" s="116">
        <v>1210</v>
      </c>
      <c r="U4482" s="116" t="s">
        <v>268</v>
      </c>
      <c r="V4482" s="116" t="s">
        <v>268</v>
      </c>
      <c r="Z4482" s="116">
        <v>0</v>
      </c>
      <c r="AA4482" s="116">
        <v>1</v>
      </c>
      <c r="AB4482" s="116">
        <v>1.90457892164304</v>
      </c>
      <c r="AC4482" s="116">
        <v>0.31656289533102</v>
      </c>
      <c r="AD4482" s="116">
        <v>703.73478986071405</v>
      </c>
      <c r="AF4482" s="116">
        <v>-1</v>
      </c>
      <c r="AG4482" s="116">
        <v>-1</v>
      </c>
      <c r="AH4482" s="116">
        <v>-1</v>
      </c>
      <c r="AI4482" s="116">
        <v>-1</v>
      </c>
      <c r="AJ4482" s="116">
        <v>0</v>
      </c>
      <c r="AM4482" s="116" t="s">
        <v>319</v>
      </c>
      <c r="AN4482" s="116">
        <v>-1</v>
      </c>
      <c r="AQ4482" s="116">
        <v>783</v>
      </c>
      <c r="AR4482" s="116" t="s">
        <v>352</v>
      </c>
      <c r="AS4482" s="116" t="s">
        <v>256</v>
      </c>
      <c r="AT4482" s="116" t="s">
        <v>268</v>
      </c>
      <c r="AV4482" s="116">
        <v>132.76502058685799</v>
      </c>
      <c r="AW4482" s="116">
        <v>0.57075003229999999</v>
      </c>
    </row>
    <row r="4483" spans="1:49" x14ac:dyDescent="0.25">
      <c r="A4483" s="127">
        <v>200000</v>
      </c>
      <c r="B4483" s="127">
        <v>800000</v>
      </c>
      <c r="C4483" s="127">
        <v>800000</v>
      </c>
      <c r="D4483" s="116" t="s">
        <v>314</v>
      </c>
      <c r="E4483" s="116" t="s">
        <v>315</v>
      </c>
      <c r="F4483" s="116" t="s">
        <v>316</v>
      </c>
      <c r="G4483" s="116" t="s">
        <v>317</v>
      </c>
      <c r="H4483" s="116">
        <v>0.36</v>
      </c>
      <c r="I4483" s="116">
        <v>0.57999999999999996</v>
      </c>
      <c r="J4483" s="116" t="s">
        <v>330</v>
      </c>
      <c r="K4483" s="116">
        <v>0.18537549777525</v>
      </c>
      <c r="L4483" s="116">
        <v>3484.7784389194699</v>
      </c>
      <c r="M4483" s="116">
        <v>9.4311602282385696</v>
      </c>
      <c r="N4483" s="116">
        <v>1.5675671689185799</v>
      </c>
      <c r="O4483" s="116">
        <v>1.7483060219078701</v>
      </c>
      <c r="P4483" s="116">
        <v>0.29058854423441999</v>
      </c>
      <c r="Q4483" s="116">
        <v>645.99253775115994</v>
      </c>
      <c r="R4483" s="116">
        <v>6172</v>
      </c>
      <c r="S4483" s="116" t="s">
        <v>354</v>
      </c>
      <c r="T4483" s="116">
        <v>6172</v>
      </c>
      <c r="U4483" s="116" t="s">
        <v>268</v>
      </c>
      <c r="V4483" s="116" t="s">
        <v>268</v>
      </c>
      <c r="Y4483" s="116" t="s">
        <v>330</v>
      </c>
      <c r="Z4483" s="116">
        <v>0</v>
      </c>
      <c r="AA4483" s="116">
        <v>1</v>
      </c>
      <c r="AB4483" s="116">
        <v>1.7483060219078701</v>
      </c>
      <c r="AC4483" s="116">
        <v>0.29058854423441999</v>
      </c>
      <c r="AD4483" s="116">
        <v>645.99253775115994</v>
      </c>
      <c r="AF4483" s="116">
        <v>-1</v>
      </c>
      <c r="AG4483" s="116">
        <v>-1</v>
      </c>
      <c r="AH4483" s="116">
        <v>-1</v>
      </c>
      <c r="AI4483" s="116">
        <v>-1</v>
      </c>
      <c r="AJ4483" s="116">
        <v>0</v>
      </c>
      <c r="AM4483" s="116" t="s">
        <v>319</v>
      </c>
      <c r="AN4483" s="116">
        <v>-1</v>
      </c>
      <c r="AQ4483" s="116">
        <v>783</v>
      </c>
      <c r="AR4483" s="116" t="s">
        <v>352</v>
      </c>
      <c r="AS4483" s="116" t="s">
        <v>256</v>
      </c>
      <c r="AT4483" s="116" t="s">
        <v>268</v>
      </c>
      <c r="AV4483" s="116">
        <v>130.069859988247</v>
      </c>
      <c r="AW4483" s="116">
        <v>0.52391933310000005</v>
      </c>
    </row>
    <row r="4484" spans="1:49" x14ac:dyDescent="0.25">
      <c r="A4484" s="127">
        <v>200000</v>
      </c>
      <c r="B4484" s="127">
        <v>800000</v>
      </c>
      <c r="C4484" s="127">
        <v>800000</v>
      </c>
      <c r="D4484" s="116" t="s">
        <v>314</v>
      </c>
      <c r="E4484" s="116" t="s">
        <v>315</v>
      </c>
      <c r="F4484" s="116" t="s">
        <v>316</v>
      </c>
      <c r="G4484" s="116" t="s">
        <v>317</v>
      </c>
      <c r="H4484" s="116">
        <v>0.36</v>
      </c>
      <c r="I4484" s="116">
        <v>0.57999999999999996</v>
      </c>
      <c r="J4484" s="116" t="s">
        <v>268</v>
      </c>
      <c r="K4484" s="116">
        <v>0.10127324758299</v>
      </c>
      <c r="L4484" s="116">
        <v>3484.7784389194699</v>
      </c>
      <c r="M4484" s="116">
        <v>9.4311602282385696</v>
      </c>
      <c r="N4484" s="116">
        <v>1.5675671689185799</v>
      </c>
      <c r="O4484" s="116">
        <v>0.95512422478931003</v>
      </c>
      <c r="P4484" s="116">
        <v>0.15875261800085999</v>
      </c>
      <c r="Q4484" s="116">
        <v>352.914829616578</v>
      </c>
      <c r="R4484" s="116">
        <v>1310</v>
      </c>
      <c r="S4484" s="116" t="s">
        <v>318</v>
      </c>
      <c r="T4484" s="116">
        <v>1310</v>
      </c>
      <c r="U4484" s="116" t="s">
        <v>268</v>
      </c>
      <c r="V4484" s="116" t="s">
        <v>268</v>
      </c>
      <c r="Z4484" s="116">
        <v>0</v>
      </c>
      <c r="AA4484" s="116">
        <v>1</v>
      </c>
      <c r="AB4484" s="116">
        <v>0.95512422478931003</v>
      </c>
      <c r="AC4484" s="116">
        <v>0.15875261800085999</v>
      </c>
      <c r="AD4484" s="116">
        <v>352.914829616578</v>
      </c>
      <c r="AF4484" s="116">
        <v>-1</v>
      </c>
      <c r="AG4484" s="116">
        <v>-1</v>
      </c>
      <c r="AH4484" s="116">
        <v>-1</v>
      </c>
      <c r="AI4484" s="116">
        <v>-1</v>
      </c>
      <c r="AJ4484" s="116">
        <v>0</v>
      </c>
      <c r="AM4484" s="116" t="s">
        <v>319</v>
      </c>
      <c r="AN4484" s="116">
        <v>-1</v>
      </c>
      <c r="AQ4484" s="116">
        <v>783</v>
      </c>
      <c r="AR4484" s="116" t="s">
        <v>352</v>
      </c>
      <c r="AS4484" s="116" t="s">
        <v>256</v>
      </c>
      <c r="AT4484" s="116" t="s">
        <v>268</v>
      </c>
      <c r="AV4484" s="116">
        <v>81.381170349988807</v>
      </c>
      <c r="AW4484" s="116">
        <v>0.28622451710000002</v>
      </c>
    </row>
    <row r="4485" spans="1:49" x14ac:dyDescent="0.25">
      <c r="A4485" s="127">
        <v>200000</v>
      </c>
      <c r="B4485" s="127">
        <v>800000</v>
      </c>
      <c r="C4485" s="127">
        <v>800000</v>
      </c>
      <c r="D4485" s="116" t="s">
        <v>314</v>
      </c>
      <c r="E4485" s="116" t="s">
        <v>315</v>
      </c>
      <c r="F4485" s="116" t="s">
        <v>316</v>
      </c>
      <c r="G4485" s="116" t="s">
        <v>317</v>
      </c>
      <c r="H4485" s="116">
        <v>0.36</v>
      </c>
      <c r="I4485" s="116">
        <v>0.57999999999999996</v>
      </c>
      <c r="J4485" s="116" t="s">
        <v>268</v>
      </c>
      <c r="K4485" s="116">
        <v>0.10539170638552001</v>
      </c>
      <c r="L4485" s="116">
        <v>3484.7784389194699</v>
      </c>
      <c r="M4485" s="116">
        <v>9.4311602282385696</v>
      </c>
      <c r="N4485" s="116">
        <v>1.5675671689185799</v>
      </c>
      <c r="O4485" s="116">
        <v>0.99396606964932999</v>
      </c>
      <c r="P4485" s="116">
        <v>0.16520857880625001</v>
      </c>
      <c r="Q4485" s="116">
        <v>367.26674605319897</v>
      </c>
      <c r="R4485" s="116">
        <v>1310</v>
      </c>
      <c r="S4485" s="116" t="s">
        <v>318</v>
      </c>
      <c r="T4485" s="116">
        <v>1310</v>
      </c>
      <c r="U4485" s="116" t="s">
        <v>268</v>
      </c>
      <c r="V4485" s="116" t="s">
        <v>268</v>
      </c>
      <c r="Z4485" s="116">
        <v>0</v>
      </c>
      <c r="AA4485" s="116">
        <v>1</v>
      </c>
      <c r="AB4485" s="116">
        <v>0.99396606964932999</v>
      </c>
      <c r="AC4485" s="116">
        <v>0.16520857880625001</v>
      </c>
      <c r="AD4485" s="116">
        <v>367.26674605319897</v>
      </c>
      <c r="AF4485" s="116">
        <v>-1</v>
      </c>
      <c r="AG4485" s="116">
        <v>-1</v>
      </c>
      <c r="AH4485" s="116">
        <v>-1</v>
      </c>
      <c r="AI4485" s="116">
        <v>-1</v>
      </c>
      <c r="AJ4485" s="116">
        <v>0</v>
      </c>
      <c r="AM4485" s="116" t="s">
        <v>319</v>
      </c>
      <c r="AN4485" s="116">
        <v>-1</v>
      </c>
      <c r="AQ4485" s="116">
        <v>783</v>
      </c>
      <c r="AR4485" s="116" t="s">
        <v>352</v>
      </c>
      <c r="AS4485" s="116" t="s">
        <v>256</v>
      </c>
      <c r="AT4485" s="116" t="s">
        <v>268</v>
      </c>
      <c r="AV4485" s="116">
        <v>82.960455397396998</v>
      </c>
      <c r="AW4485" s="116">
        <v>0.297864352</v>
      </c>
    </row>
    <row r="4486" spans="1:49" x14ac:dyDescent="0.25">
      <c r="A4486" s="127">
        <v>200000</v>
      </c>
      <c r="B4486" s="127">
        <v>800000</v>
      </c>
      <c r="C4486" s="127">
        <v>800000</v>
      </c>
      <c r="D4486" s="116" t="s">
        <v>314</v>
      </c>
      <c r="E4486" s="116" t="s">
        <v>315</v>
      </c>
      <c r="F4486" s="116" t="s">
        <v>316</v>
      </c>
      <c r="G4486" s="116" t="s">
        <v>317</v>
      </c>
      <c r="H4486" s="116">
        <v>0.36</v>
      </c>
      <c r="I4486" s="116">
        <v>0.57999999999999996</v>
      </c>
      <c r="J4486" s="116" t="s">
        <v>268</v>
      </c>
      <c r="K4486" s="116">
        <v>2.3777655315959999E-2</v>
      </c>
      <c r="L4486" s="116">
        <v>3484.7784389194699</v>
      </c>
      <c r="M4486" s="116">
        <v>9.4311602282385696</v>
      </c>
      <c r="N4486" s="116">
        <v>1.5675671689185799</v>
      </c>
      <c r="O4486" s="116">
        <v>0.22425087713663999</v>
      </c>
      <c r="P4486" s="116">
        <v>3.7273071827159998E-2</v>
      </c>
      <c r="Q4486" s="116">
        <v>82.859860573116507</v>
      </c>
      <c r="R4486" s="116">
        <v>1310</v>
      </c>
      <c r="S4486" s="116" t="s">
        <v>318</v>
      </c>
      <c r="T4486" s="116">
        <v>1310</v>
      </c>
      <c r="U4486" s="116" t="s">
        <v>268</v>
      </c>
      <c r="V4486" s="116" t="s">
        <v>268</v>
      </c>
      <c r="Z4486" s="116">
        <v>0</v>
      </c>
      <c r="AA4486" s="116">
        <v>1</v>
      </c>
      <c r="AB4486" s="116">
        <v>0.22425087713663999</v>
      </c>
      <c r="AC4486" s="116">
        <v>3.7273071827159998E-2</v>
      </c>
      <c r="AD4486" s="116">
        <v>82.859860573115498</v>
      </c>
      <c r="AF4486" s="116">
        <v>-1</v>
      </c>
      <c r="AG4486" s="116">
        <v>-1</v>
      </c>
      <c r="AH4486" s="116">
        <v>-1</v>
      </c>
      <c r="AI4486" s="116">
        <v>-1</v>
      </c>
      <c r="AJ4486" s="116">
        <v>0</v>
      </c>
      <c r="AM4486" s="116" t="s">
        <v>319</v>
      </c>
      <c r="AN4486" s="116">
        <v>-1</v>
      </c>
      <c r="AQ4486" s="116">
        <v>783</v>
      </c>
      <c r="AR4486" s="116" t="s">
        <v>352</v>
      </c>
      <c r="AS4486" s="116" t="s">
        <v>256</v>
      </c>
      <c r="AT4486" s="116" t="s">
        <v>268</v>
      </c>
      <c r="AV4486" s="116">
        <v>48.362024308155704</v>
      </c>
      <c r="AW4486" s="116">
        <v>6.7201833399999994E-2</v>
      </c>
    </row>
    <row r="4487" spans="1:49" x14ac:dyDescent="0.25">
      <c r="A4487" s="127">
        <v>200000</v>
      </c>
      <c r="B4487" s="127">
        <v>800000</v>
      </c>
      <c r="C4487" s="127">
        <v>800000</v>
      </c>
      <c r="D4487" s="116" t="s">
        <v>314</v>
      </c>
      <c r="E4487" s="116" t="s">
        <v>315</v>
      </c>
      <c r="F4487" s="116" t="s">
        <v>316</v>
      </c>
      <c r="G4487" s="116" t="s">
        <v>317</v>
      </c>
      <c r="H4487" s="116">
        <v>0.36</v>
      </c>
      <c r="I4487" s="116">
        <v>0.57999999999999996</v>
      </c>
      <c r="J4487" s="116" t="s">
        <v>268</v>
      </c>
      <c r="K4487" s="116">
        <v>5.7335716366499999E-3</v>
      </c>
      <c r="L4487" s="116">
        <v>3327.8122599025701</v>
      </c>
      <c r="M4487" s="116">
        <v>9.2027507384510692</v>
      </c>
      <c r="N4487" s="116">
        <v>1.6580183364079499</v>
      </c>
      <c r="O4487" s="116">
        <v>5.2764630613220002E-2</v>
      </c>
      <c r="P4487" s="116">
        <v>9.5063669066800006E-3</v>
      </c>
      <c r="Q4487" s="116">
        <v>19.080249985503499</v>
      </c>
      <c r="R4487" s="116">
        <v>1330</v>
      </c>
      <c r="S4487" s="116" t="s">
        <v>346</v>
      </c>
      <c r="T4487" s="116">
        <v>1330</v>
      </c>
      <c r="U4487" s="116" t="s">
        <v>268</v>
      </c>
      <c r="V4487" s="116" t="s">
        <v>268</v>
      </c>
      <c r="Z4487" s="116">
        <v>0</v>
      </c>
      <c r="AA4487" s="116">
        <v>1</v>
      </c>
      <c r="AB4487" s="116">
        <v>5.2764630613220002E-2</v>
      </c>
      <c r="AC4487" s="116">
        <v>9.5063669066800006E-3</v>
      </c>
      <c r="AD4487" s="116">
        <v>19.080249985504199</v>
      </c>
      <c r="AF4487" s="116">
        <v>-1</v>
      </c>
      <c r="AG4487" s="116">
        <v>-1</v>
      </c>
      <c r="AH4487" s="116">
        <v>-1</v>
      </c>
      <c r="AI4487" s="116">
        <v>-1</v>
      </c>
      <c r="AJ4487" s="116">
        <v>0</v>
      </c>
      <c r="AM4487" s="116" t="s">
        <v>319</v>
      </c>
      <c r="AN4487" s="116">
        <v>-1</v>
      </c>
      <c r="AQ4487" s="116">
        <v>783</v>
      </c>
      <c r="AR4487" s="116" t="s">
        <v>352</v>
      </c>
      <c r="AS4487" s="116" t="s">
        <v>256</v>
      </c>
      <c r="AT4487" s="116" t="s">
        <v>268</v>
      </c>
      <c r="AV4487" s="116">
        <v>25.4804175013746</v>
      </c>
      <c r="AW4487" s="116">
        <v>1.5474655299999999E-2</v>
      </c>
    </row>
    <row r="4488" spans="1:49" x14ac:dyDescent="0.25">
      <c r="A4488" s="127">
        <v>200000</v>
      </c>
      <c r="B4488" s="127">
        <v>800000</v>
      </c>
      <c r="C4488" s="127">
        <v>800000</v>
      </c>
      <c r="D4488" s="116" t="s">
        <v>314</v>
      </c>
      <c r="E4488" s="116" t="s">
        <v>315</v>
      </c>
      <c r="F4488" s="116" t="s">
        <v>316</v>
      </c>
      <c r="G4488" s="116" t="s">
        <v>317</v>
      </c>
      <c r="H4488" s="116">
        <v>0.36</v>
      </c>
      <c r="I4488" s="116">
        <v>0.57999999999999996</v>
      </c>
      <c r="J4488" s="116" t="s">
        <v>268</v>
      </c>
      <c r="K4488" s="116">
        <v>6.1402561379939997E-2</v>
      </c>
      <c r="L4488" s="116">
        <v>3327.8122599025701</v>
      </c>
      <c r="M4488" s="116">
        <v>9.2027507384510692</v>
      </c>
      <c r="N4488" s="116">
        <v>1.6580183364079499</v>
      </c>
      <c r="O4488" s="116">
        <v>0.56507246708208003</v>
      </c>
      <c r="P4488" s="116">
        <v>0.10180657267036</v>
      </c>
      <c r="Q4488" s="116">
        <v>204.33619654960401</v>
      </c>
      <c r="R4488" s="116">
        <v>1330</v>
      </c>
      <c r="S4488" s="116" t="s">
        <v>346</v>
      </c>
      <c r="T4488" s="116">
        <v>1330</v>
      </c>
      <c r="U4488" s="116" t="s">
        <v>268</v>
      </c>
      <c r="V4488" s="116" t="s">
        <v>268</v>
      </c>
      <c r="Z4488" s="116">
        <v>0</v>
      </c>
      <c r="AA4488" s="116">
        <v>1</v>
      </c>
      <c r="AB4488" s="116">
        <v>0.56507246708208003</v>
      </c>
      <c r="AC4488" s="116">
        <v>0.10180657267036</v>
      </c>
      <c r="AD4488" s="116">
        <v>204.33619654960501</v>
      </c>
      <c r="AF4488" s="116">
        <v>-1</v>
      </c>
      <c r="AG4488" s="116">
        <v>-1</v>
      </c>
      <c r="AH4488" s="116">
        <v>-1</v>
      </c>
      <c r="AI4488" s="116">
        <v>-1</v>
      </c>
      <c r="AJ4488" s="116">
        <v>0</v>
      </c>
      <c r="AM4488" s="116" t="s">
        <v>319</v>
      </c>
      <c r="AN4488" s="116">
        <v>-1</v>
      </c>
      <c r="AQ4488" s="116">
        <v>783</v>
      </c>
      <c r="AR4488" s="116" t="s">
        <v>352</v>
      </c>
      <c r="AS4488" s="116" t="s">
        <v>256</v>
      </c>
      <c r="AT4488" s="116" t="s">
        <v>268</v>
      </c>
      <c r="AV4488" s="116">
        <v>82.391687955868903</v>
      </c>
      <c r="AW4488" s="116">
        <v>0.16572278709999999</v>
      </c>
    </row>
    <row r="4489" spans="1:49" x14ac:dyDescent="0.25">
      <c r="A4489" s="127">
        <v>200000</v>
      </c>
      <c r="B4489" s="127">
        <v>800000</v>
      </c>
      <c r="C4489" s="127">
        <v>800000</v>
      </c>
      <c r="D4489" s="116" t="s">
        <v>314</v>
      </c>
      <c r="E4489" s="116" t="s">
        <v>315</v>
      </c>
      <c r="F4489" s="116" t="s">
        <v>316</v>
      </c>
      <c r="G4489" s="116" t="s">
        <v>317</v>
      </c>
      <c r="H4489" s="116">
        <v>0.36</v>
      </c>
      <c r="I4489" s="116">
        <v>0.57999999999999996</v>
      </c>
      <c r="J4489" s="116" t="s">
        <v>330</v>
      </c>
      <c r="K4489" s="116">
        <v>0.26941110660029</v>
      </c>
      <c r="L4489" s="116">
        <v>3327.8122599025701</v>
      </c>
      <c r="M4489" s="116">
        <v>9.2027507384510692</v>
      </c>
      <c r="N4489" s="116">
        <v>1.6580183364079499</v>
      </c>
      <c r="O4489" s="116">
        <v>2.4793232602127899</v>
      </c>
      <c r="P4489" s="116">
        <v>0.44668855477524</v>
      </c>
      <c r="Q4489" s="116">
        <v>896.549583498385</v>
      </c>
      <c r="R4489" s="116">
        <v>4200</v>
      </c>
      <c r="S4489" s="116" t="s">
        <v>355</v>
      </c>
      <c r="T4489" s="116">
        <v>4200</v>
      </c>
      <c r="U4489" s="116" t="s">
        <v>268</v>
      </c>
      <c r="V4489" s="116" t="s">
        <v>268</v>
      </c>
      <c r="Y4489" s="116" t="s">
        <v>330</v>
      </c>
      <c r="Z4489" s="116">
        <v>0</v>
      </c>
      <c r="AA4489" s="116">
        <v>1</v>
      </c>
      <c r="AB4489" s="116">
        <v>2.4793232602127899</v>
      </c>
      <c r="AC4489" s="116">
        <v>0.44668855477524</v>
      </c>
      <c r="AD4489" s="116">
        <v>896.549583498385</v>
      </c>
      <c r="AF4489" s="116">
        <v>-1</v>
      </c>
      <c r="AG4489" s="116">
        <v>-1</v>
      </c>
      <c r="AH4489" s="116">
        <v>-1</v>
      </c>
      <c r="AI4489" s="116">
        <v>-1</v>
      </c>
      <c r="AJ4489" s="116">
        <v>0</v>
      </c>
      <c r="AM4489" s="116" t="s">
        <v>319</v>
      </c>
      <c r="AN4489" s="116">
        <v>-1</v>
      </c>
      <c r="AQ4489" s="116">
        <v>783</v>
      </c>
      <c r="AR4489" s="116" t="s">
        <v>352</v>
      </c>
      <c r="AS4489" s="116" t="s">
        <v>256</v>
      </c>
      <c r="AT4489" s="116" t="s">
        <v>268</v>
      </c>
      <c r="AV4489" s="116">
        <v>177.07249484833201</v>
      </c>
      <c r="AW4489" s="116">
        <v>0.72712861600000001</v>
      </c>
    </row>
    <row r="4490" spans="1:49" x14ac:dyDescent="0.25">
      <c r="A4490" s="127">
        <v>200000</v>
      </c>
      <c r="B4490" s="127">
        <v>800000</v>
      </c>
      <c r="C4490" s="127">
        <v>800000</v>
      </c>
      <c r="D4490" s="116" t="s">
        <v>314</v>
      </c>
      <c r="E4490" s="116" t="s">
        <v>315</v>
      </c>
      <c r="F4490" s="116" t="s">
        <v>316</v>
      </c>
      <c r="G4490" s="116" t="s">
        <v>317</v>
      </c>
      <c r="H4490" s="116">
        <v>0.36</v>
      </c>
      <c r="I4490" s="116">
        <v>0.57999999999999996</v>
      </c>
      <c r="J4490" s="116" t="s">
        <v>330</v>
      </c>
      <c r="K4490" s="116">
        <v>4.4755205801E-4</v>
      </c>
      <c r="L4490" s="116">
        <v>3327.8122599025701</v>
      </c>
      <c r="M4490" s="116">
        <v>9.2027507384510692</v>
      </c>
      <c r="N4490" s="116">
        <v>1.6580183364079499</v>
      </c>
      <c r="O4490" s="116">
        <v>4.1187100324100003E-3</v>
      </c>
      <c r="P4490" s="116">
        <v>7.4204951868000004E-4</v>
      </c>
      <c r="Q4490" s="116">
        <v>1.4893692256136</v>
      </c>
      <c r="R4490" s="116">
        <v>6172</v>
      </c>
      <c r="S4490" s="116" t="s">
        <v>354</v>
      </c>
      <c r="T4490" s="116">
        <v>6172</v>
      </c>
      <c r="U4490" s="116" t="s">
        <v>268</v>
      </c>
      <c r="V4490" s="116" t="s">
        <v>268</v>
      </c>
      <c r="Y4490" s="116" t="s">
        <v>330</v>
      </c>
      <c r="Z4490" s="116">
        <v>0</v>
      </c>
      <c r="AA4490" s="116">
        <v>1</v>
      </c>
      <c r="AB4490" s="116">
        <v>4.1187100324100003E-3</v>
      </c>
      <c r="AC4490" s="116">
        <v>7.4204951868000004E-4</v>
      </c>
      <c r="AD4490" s="116">
        <v>1.4893692256145099</v>
      </c>
      <c r="AF4490" s="116">
        <v>-1</v>
      </c>
      <c r="AG4490" s="116">
        <v>-1</v>
      </c>
      <c r="AH4490" s="116">
        <v>-1</v>
      </c>
      <c r="AI4490" s="116">
        <v>-1</v>
      </c>
      <c r="AJ4490" s="116">
        <v>0</v>
      </c>
      <c r="AM4490" s="116" t="s">
        <v>319</v>
      </c>
      <c r="AN4490" s="116">
        <v>-1</v>
      </c>
      <c r="AQ4490" s="116">
        <v>783</v>
      </c>
      <c r="AR4490" s="116" t="s">
        <v>352</v>
      </c>
      <c r="AS4490" s="116" t="s">
        <v>256</v>
      </c>
      <c r="AT4490" s="116" t="s">
        <v>268</v>
      </c>
      <c r="AV4490" s="116">
        <v>7.20954494094729</v>
      </c>
      <c r="AW4490" s="116">
        <v>1.2079231000000001E-3</v>
      </c>
    </row>
    <row r="4491" spans="1:49" x14ac:dyDescent="0.25">
      <c r="A4491" s="127">
        <v>200000</v>
      </c>
      <c r="B4491" s="127">
        <v>800000</v>
      </c>
      <c r="C4491" s="127">
        <v>800000</v>
      </c>
      <c r="D4491" s="116" t="s">
        <v>314</v>
      </c>
      <c r="E4491" s="116" t="s">
        <v>315</v>
      </c>
      <c r="F4491" s="116" t="s">
        <v>316</v>
      </c>
      <c r="G4491" s="116" t="s">
        <v>317</v>
      </c>
      <c r="H4491" s="116">
        <v>0.36</v>
      </c>
      <c r="I4491" s="116">
        <v>0.57999999999999996</v>
      </c>
      <c r="J4491" s="116" t="s">
        <v>268</v>
      </c>
      <c r="K4491" s="116">
        <v>0.15463671366724999</v>
      </c>
      <c r="L4491" s="116">
        <v>3327.8122599025701</v>
      </c>
      <c r="M4491" s="116">
        <v>9.2027507384510692</v>
      </c>
      <c r="N4491" s="116">
        <v>1.6580183364079499</v>
      </c>
      <c r="O4491" s="116">
        <v>1.4230831308930101</v>
      </c>
      <c r="P4491" s="116">
        <v>0.25639050674218</v>
      </c>
      <c r="Q4491" s="116">
        <v>514.601951572948</v>
      </c>
      <c r="R4491" s="116">
        <v>1310</v>
      </c>
      <c r="S4491" s="116" t="s">
        <v>318</v>
      </c>
      <c r="T4491" s="116">
        <v>1310</v>
      </c>
      <c r="U4491" s="116" t="s">
        <v>268</v>
      </c>
      <c r="V4491" s="116" t="s">
        <v>268</v>
      </c>
      <c r="Z4491" s="116">
        <v>0</v>
      </c>
      <c r="AA4491" s="116">
        <v>1</v>
      </c>
      <c r="AB4491" s="116">
        <v>1.4230831308930101</v>
      </c>
      <c r="AC4491" s="116">
        <v>0.25639050674218</v>
      </c>
      <c r="AD4491" s="116">
        <v>514.601951572948</v>
      </c>
      <c r="AF4491" s="116">
        <v>-1</v>
      </c>
      <c r="AG4491" s="116">
        <v>-1</v>
      </c>
      <c r="AH4491" s="116">
        <v>-1</v>
      </c>
      <c r="AI4491" s="116">
        <v>-1</v>
      </c>
      <c r="AJ4491" s="116">
        <v>0</v>
      </c>
      <c r="AM4491" s="116" t="s">
        <v>319</v>
      </c>
      <c r="AN4491" s="116">
        <v>-1</v>
      </c>
      <c r="AQ4491" s="116">
        <v>783</v>
      </c>
      <c r="AR4491" s="116" t="s">
        <v>352</v>
      </c>
      <c r="AS4491" s="116" t="s">
        <v>256</v>
      </c>
      <c r="AT4491" s="116" t="s">
        <v>268</v>
      </c>
      <c r="AV4491" s="116">
        <v>100.205228450449</v>
      </c>
      <c r="AW4491" s="116">
        <v>0.41735762500000001</v>
      </c>
    </row>
    <row r="4492" spans="1:49" x14ac:dyDescent="0.25">
      <c r="A4492" s="127">
        <v>200000</v>
      </c>
      <c r="B4492" s="127">
        <v>800000</v>
      </c>
      <c r="C4492" s="127">
        <v>800000</v>
      </c>
      <c r="D4492" s="116" t="s">
        <v>314</v>
      </c>
      <c r="E4492" s="116" t="s">
        <v>315</v>
      </c>
      <c r="F4492" s="116" t="s">
        <v>316</v>
      </c>
      <c r="G4492" s="116" t="s">
        <v>317</v>
      </c>
      <c r="H4492" s="116">
        <v>0.36</v>
      </c>
      <c r="I4492" s="116">
        <v>0.57999999999999996</v>
      </c>
      <c r="J4492" s="116" t="s">
        <v>268</v>
      </c>
      <c r="K4492" s="116">
        <v>0.12613194846381001</v>
      </c>
      <c r="L4492" s="116">
        <v>3327.8122599025701</v>
      </c>
      <c r="M4492" s="116">
        <v>9.2027507384510692</v>
      </c>
      <c r="N4492" s="116">
        <v>1.6580183364079499</v>
      </c>
      <c r="O4492" s="116">
        <v>1.16076088186765</v>
      </c>
      <c r="P4492" s="116">
        <v>0.20912908335986999</v>
      </c>
      <c r="Q4492" s="116">
        <v>419.74344446328598</v>
      </c>
      <c r="R4492" s="116">
        <v>1310</v>
      </c>
      <c r="S4492" s="116" t="s">
        <v>318</v>
      </c>
      <c r="T4492" s="116">
        <v>1310</v>
      </c>
      <c r="U4492" s="116" t="s">
        <v>268</v>
      </c>
      <c r="V4492" s="116" t="s">
        <v>268</v>
      </c>
      <c r="Z4492" s="116">
        <v>0</v>
      </c>
      <c r="AA4492" s="116">
        <v>1</v>
      </c>
      <c r="AB4492" s="116">
        <v>1.16076088186765</v>
      </c>
      <c r="AC4492" s="116">
        <v>0.20912908335986999</v>
      </c>
      <c r="AD4492" s="116">
        <v>419.74344446328598</v>
      </c>
      <c r="AF4492" s="116">
        <v>-1</v>
      </c>
      <c r="AG4492" s="116">
        <v>-1</v>
      </c>
      <c r="AH4492" s="116">
        <v>-1</v>
      </c>
      <c r="AI4492" s="116">
        <v>-1</v>
      </c>
      <c r="AJ4492" s="116">
        <v>0</v>
      </c>
      <c r="AM4492" s="116" t="s">
        <v>319</v>
      </c>
      <c r="AN4492" s="116">
        <v>-1</v>
      </c>
      <c r="AQ4492" s="116">
        <v>783</v>
      </c>
      <c r="AR4492" s="116" t="s">
        <v>352</v>
      </c>
      <c r="AS4492" s="116" t="s">
        <v>256</v>
      </c>
      <c r="AT4492" s="116" t="s">
        <v>268</v>
      </c>
      <c r="AV4492" s="116">
        <v>91.2763520793944</v>
      </c>
      <c r="AW4492" s="116">
        <v>0.34042452919999999</v>
      </c>
    </row>
    <row r="4493" spans="1:49" x14ac:dyDescent="0.25">
      <c r="A4493" s="127">
        <v>200000</v>
      </c>
      <c r="B4493" s="127">
        <v>800000</v>
      </c>
      <c r="C4493" s="127">
        <v>800000</v>
      </c>
      <c r="D4493" s="116" t="s">
        <v>314</v>
      </c>
      <c r="E4493" s="116" t="s">
        <v>315</v>
      </c>
      <c r="F4493" s="116" t="s">
        <v>316</v>
      </c>
      <c r="G4493" s="116" t="s">
        <v>317</v>
      </c>
      <c r="H4493" s="116">
        <v>0.36</v>
      </c>
      <c r="I4493" s="116">
        <v>0.57999999999999996</v>
      </c>
      <c r="J4493" s="116" t="s">
        <v>268</v>
      </c>
      <c r="K4493" s="116">
        <v>0.27514835882073002</v>
      </c>
      <c r="L4493" s="116">
        <v>3948.1425713866001</v>
      </c>
      <c r="M4493" s="116">
        <v>12.4054689750681</v>
      </c>
      <c r="N4493" s="116">
        <v>2.5119848463030299</v>
      </c>
      <c r="O4493" s="116">
        <v>3.41334442889154</v>
      </c>
      <c r="P4493" s="116">
        <v>0.69116850784283002</v>
      </c>
      <c r="Q4493" s="116">
        <v>1086.3249489073</v>
      </c>
      <c r="R4493" s="116">
        <v>1330</v>
      </c>
      <c r="S4493" s="116" t="s">
        <v>346</v>
      </c>
      <c r="T4493" s="116">
        <v>1330</v>
      </c>
      <c r="U4493" s="116" t="s">
        <v>268</v>
      </c>
      <c r="V4493" s="116" t="s">
        <v>268</v>
      </c>
      <c r="Z4493" s="116">
        <v>0</v>
      </c>
      <c r="AA4493" s="116">
        <v>1</v>
      </c>
      <c r="AB4493" s="116">
        <v>3.41334442889154</v>
      </c>
      <c r="AC4493" s="116">
        <v>0.69116850784283002</v>
      </c>
      <c r="AD4493" s="116">
        <v>1086.3249489073</v>
      </c>
      <c r="AF4493" s="116">
        <v>-1</v>
      </c>
      <c r="AG4493" s="116">
        <v>-1</v>
      </c>
      <c r="AH4493" s="116">
        <v>-1</v>
      </c>
      <c r="AI4493" s="116">
        <v>-1</v>
      </c>
      <c r="AJ4493" s="116">
        <v>0</v>
      </c>
      <c r="AM4493" s="116" t="s">
        <v>319</v>
      </c>
      <c r="AN4493" s="116">
        <v>-1</v>
      </c>
      <c r="AQ4493" s="116">
        <v>783</v>
      </c>
      <c r="AR4493" s="116" t="s">
        <v>352</v>
      </c>
      <c r="AS4493" s="116" t="s">
        <v>256</v>
      </c>
      <c r="AT4493" s="116" t="s">
        <v>268</v>
      </c>
      <c r="AV4493" s="116">
        <v>173.283451570485</v>
      </c>
      <c r="AW4493" s="116">
        <v>0.88104213210000004</v>
      </c>
    </row>
    <row r="4494" spans="1:49" x14ac:dyDescent="0.25">
      <c r="A4494" s="127">
        <v>200000</v>
      </c>
      <c r="B4494" s="127">
        <v>800000</v>
      </c>
      <c r="C4494" s="127">
        <v>800000</v>
      </c>
      <c r="D4494" s="116" t="s">
        <v>314</v>
      </c>
      <c r="E4494" s="116" t="s">
        <v>315</v>
      </c>
      <c r="F4494" s="116" t="s">
        <v>316</v>
      </c>
      <c r="G4494" s="116" t="s">
        <v>317</v>
      </c>
      <c r="H4494" s="116">
        <v>0.36</v>
      </c>
      <c r="I4494" s="116">
        <v>0.57999999999999996</v>
      </c>
      <c r="J4494" s="116" t="s">
        <v>268</v>
      </c>
      <c r="K4494" s="116">
        <v>7.5832351852380006E-2</v>
      </c>
      <c r="L4494" s="116">
        <v>3948.1425713866001</v>
      </c>
      <c r="M4494" s="116">
        <v>12.4054689750681</v>
      </c>
      <c r="N4494" s="116">
        <v>2.5119848463030299</v>
      </c>
      <c r="O4494" s="116">
        <v>0.94073588821122001</v>
      </c>
      <c r="P4494" s="116">
        <v>0.19048971871271</v>
      </c>
      <c r="Q4494" s="116">
        <v>299.39693663677298</v>
      </c>
      <c r="R4494" s="116">
        <v>1330</v>
      </c>
      <c r="S4494" s="116" t="s">
        <v>346</v>
      </c>
      <c r="T4494" s="116">
        <v>1330</v>
      </c>
      <c r="U4494" s="116" t="s">
        <v>268</v>
      </c>
      <c r="V4494" s="116" t="s">
        <v>268</v>
      </c>
      <c r="Z4494" s="116">
        <v>0</v>
      </c>
      <c r="AA4494" s="116">
        <v>1</v>
      </c>
      <c r="AB4494" s="116">
        <v>0.94073588821122001</v>
      </c>
      <c r="AC4494" s="116">
        <v>0.19048971871271</v>
      </c>
      <c r="AD4494" s="116">
        <v>299.39693663677099</v>
      </c>
      <c r="AF4494" s="116">
        <v>-1</v>
      </c>
      <c r="AG4494" s="116">
        <v>-1</v>
      </c>
      <c r="AH4494" s="116">
        <v>-1</v>
      </c>
      <c r="AI4494" s="116">
        <v>-1</v>
      </c>
      <c r="AJ4494" s="116">
        <v>0</v>
      </c>
      <c r="AM4494" s="116" t="s">
        <v>319</v>
      </c>
      <c r="AN4494" s="116">
        <v>-1</v>
      </c>
      <c r="AQ4494" s="116">
        <v>783</v>
      </c>
      <c r="AR4494" s="116" t="s">
        <v>352</v>
      </c>
      <c r="AS4494" s="116" t="s">
        <v>256</v>
      </c>
      <c r="AT4494" s="116" t="s">
        <v>268</v>
      </c>
      <c r="AV4494" s="116">
        <v>71.892594228978098</v>
      </c>
      <c r="AW4494" s="116">
        <v>0.2428198999</v>
      </c>
    </row>
    <row r="4495" spans="1:49" x14ac:dyDescent="0.25">
      <c r="A4495" s="127">
        <v>200000</v>
      </c>
      <c r="B4495" s="127">
        <v>800000</v>
      </c>
      <c r="C4495" s="127">
        <v>800000</v>
      </c>
      <c r="D4495" s="116" t="s">
        <v>314</v>
      </c>
      <c r="E4495" s="116" t="s">
        <v>315</v>
      </c>
      <c r="F4495" s="116" t="s">
        <v>316</v>
      </c>
      <c r="G4495" s="116" t="s">
        <v>317</v>
      </c>
      <c r="H4495" s="116">
        <v>0.36</v>
      </c>
      <c r="I4495" s="116">
        <v>0.57999999999999996</v>
      </c>
      <c r="J4495" s="116" t="s">
        <v>268</v>
      </c>
      <c r="K4495" s="116">
        <v>9.0084864679049997E-2</v>
      </c>
      <c r="L4495" s="116">
        <v>3948.1425713866001</v>
      </c>
      <c r="M4495" s="116">
        <v>12.4054689750681</v>
      </c>
      <c r="N4495" s="116">
        <v>2.5119848463030299</v>
      </c>
      <c r="O4495" s="116">
        <v>1.1175449938992199</v>
      </c>
      <c r="P4495" s="116">
        <v>0.22629181495504</v>
      </c>
      <c r="Q4495" s="116">
        <v>355.66788927697797</v>
      </c>
      <c r="R4495" s="116">
        <v>1330</v>
      </c>
      <c r="S4495" s="116" t="s">
        <v>346</v>
      </c>
      <c r="T4495" s="116">
        <v>1330</v>
      </c>
      <c r="U4495" s="116" t="s">
        <v>268</v>
      </c>
      <c r="V4495" s="116" t="s">
        <v>268</v>
      </c>
      <c r="Z4495" s="116">
        <v>0</v>
      </c>
      <c r="AA4495" s="116">
        <v>1</v>
      </c>
      <c r="AB4495" s="116">
        <v>1.1175449938992199</v>
      </c>
      <c r="AC4495" s="116">
        <v>0.22629181495504</v>
      </c>
      <c r="AD4495" s="116">
        <v>355.667889276979</v>
      </c>
      <c r="AF4495" s="116">
        <v>-1</v>
      </c>
      <c r="AG4495" s="116">
        <v>-1</v>
      </c>
      <c r="AH4495" s="116">
        <v>-1</v>
      </c>
      <c r="AI4495" s="116">
        <v>-1</v>
      </c>
      <c r="AJ4495" s="116">
        <v>0</v>
      </c>
      <c r="AM4495" s="116" t="s">
        <v>319</v>
      </c>
      <c r="AN4495" s="116">
        <v>-1</v>
      </c>
      <c r="AQ4495" s="116">
        <v>783</v>
      </c>
      <c r="AR4495" s="116" t="s">
        <v>352</v>
      </c>
      <c r="AS4495" s="116" t="s">
        <v>256</v>
      </c>
      <c r="AT4495" s="116" t="s">
        <v>268</v>
      </c>
      <c r="AV4495" s="116">
        <v>80.832501207777099</v>
      </c>
      <c r="AW4495" s="116">
        <v>0.28845733109999999</v>
      </c>
    </row>
    <row r="4496" spans="1:49" x14ac:dyDescent="0.25">
      <c r="A4496" s="127">
        <v>200000</v>
      </c>
      <c r="B4496" s="127">
        <v>800000</v>
      </c>
      <c r="C4496" s="127">
        <v>800000</v>
      </c>
      <c r="D4496" s="116" t="s">
        <v>314</v>
      </c>
      <c r="E4496" s="116" t="s">
        <v>315</v>
      </c>
      <c r="F4496" s="116" t="s">
        <v>316</v>
      </c>
      <c r="G4496" s="116" t="s">
        <v>317</v>
      </c>
      <c r="H4496" s="116">
        <v>0.36</v>
      </c>
      <c r="I4496" s="116">
        <v>0.57999999999999996</v>
      </c>
      <c r="J4496" s="116" t="s">
        <v>268</v>
      </c>
      <c r="K4496" s="116">
        <v>9.1936618488050001E-2</v>
      </c>
      <c r="L4496" s="116">
        <v>3948.1425713866001</v>
      </c>
      <c r="M4496" s="116">
        <v>12.4054689750681</v>
      </c>
      <c r="N4496" s="116">
        <v>2.5119848463030299</v>
      </c>
      <c r="O4496" s="116">
        <v>1.1405168683262701</v>
      </c>
      <c r="P4496" s="116">
        <v>0.23094339246234</v>
      </c>
      <c r="Q4496" s="116">
        <v>362.97887732202997</v>
      </c>
      <c r="R4496" s="116">
        <v>1310</v>
      </c>
      <c r="S4496" s="116" t="s">
        <v>318</v>
      </c>
      <c r="T4496" s="116">
        <v>1310</v>
      </c>
      <c r="U4496" s="116" t="s">
        <v>268</v>
      </c>
      <c r="V4496" s="116" t="s">
        <v>268</v>
      </c>
      <c r="Z4496" s="116">
        <v>0</v>
      </c>
      <c r="AA4496" s="116">
        <v>1</v>
      </c>
      <c r="AB4496" s="116">
        <v>1.1405168683262701</v>
      </c>
      <c r="AC4496" s="116">
        <v>0.23094339246234</v>
      </c>
      <c r="AD4496" s="116">
        <v>362.978877322031</v>
      </c>
      <c r="AF4496" s="116">
        <v>-1</v>
      </c>
      <c r="AG4496" s="116">
        <v>-1</v>
      </c>
      <c r="AH4496" s="116">
        <v>-1</v>
      </c>
      <c r="AI4496" s="116">
        <v>-1</v>
      </c>
      <c r="AJ4496" s="116">
        <v>0</v>
      </c>
      <c r="AM4496" s="116" t="s">
        <v>319</v>
      </c>
      <c r="AN4496" s="116">
        <v>-1</v>
      </c>
      <c r="AQ4496" s="116">
        <v>783</v>
      </c>
      <c r="AR4496" s="116" t="s">
        <v>352</v>
      </c>
      <c r="AS4496" s="116" t="s">
        <v>256</v>
      </c>
      <c r="AT4496" s="116" t="s">
        <v>268</v>
      </c>
      <c r="AV4496" s="116">
        <v>77.245179019817201</v>
      </c>
      <c r="AW4496" s="116">
        <v>0.29438676180000001</v>
      </c>
    </row>
    <row r="4497" spans="1:49" x14ac:dyDescent="0.25">
      <c r="A4497" s="127">
        <v>200000</v>
      </c>
      <c r="B4497" s="127">
        <v>800000</v>
      </c>
      <c r="C4497" s="127">
        <v>800000</v>
      </c>
      <c r="D4497" s="116" t="s">
        <v>314</v>
      </c>
      <c r="E4497" s="116" t="s">
        <v>315</v>
      </c>
      <c r="F4497" s="116" t="s">
        <v>316</v>
      </c>
      <c r="G4497" s="116" t="s">
        <v>317</v>
      </c>
      <c r="H4497" s="116">
        <v>0.36</v>
      </c>
      <c r="I4497" s="116">
        <v>0.57999999999999996</v>
      </c>
      <c r="J4497" s="116" t="s">
        <v>268</v>
      </c>
      <c r="K4497" s="116">
        <v>8.0823502203639999E-2</v>
      </c>
      <c r="L4497" s="116">
        <v>3948.1425713866001</v>
      </c>
      <c r="M4497" s="116">
        <v>12.4054689750681</v>
      </c>
      <c r="N4497" s="116">
        <v>2.5119848463030299</v>
      </c>
      <c r="O4497" s="116">
        <v>1.00265344904371</v>
      </c>
      <c r="P4497" s="116">
        <v>0.20302741276069999</v>
      </c>
      <c r="Q4497" s="116">
        <v>319.102709818785</v>
      </c>
      <c r="R4497" s="116">
        <v>1310</v>
      </c>
      <c r="S4497" s="116" t="s">
        <v>318</v>
      </c>
      <c r="T4497" s="116">
        <v>1310</v>
      </c>
      <c r="U4497" s="116" t="s">
        <v>268</v>
      </c>
      <c r="V4497" s="116" t="s">
        <v>268</v>
      </c>
      <c r="Z4497" s="116">
        <v>0</v>
      </c>
      <c r="AA4497" s="116">
        <v>1</v>
      </c>
      <c r="AB4497" s="116">
        <v>1.00265344904371</v>
      </c>
      <c r="AC4497" s="116">
        <v>0.20302741276069999</v>
      </c>
      <c r="AD4497" s="116">
        <v>319.10270981878398</v>
      </c>
      <c r="AF4497" s="116">
        <v>-1</v>
      </c>
      <c r="AG4497" s="116">
        <v>-1</v>
      </c>
      <c r="AH4497" s="116">
        <v>-1</v>
      </c>
      <c r="AI4497" s="116">
        <v>-1</v>
      </c>
      <c r="AJ4497" s="116">
        <v>0</v>
      </c>
      <c r="AM4497" s="116" t="s">
        <v>319</v>
      </c>
      <c r="AN4497" s="116">
        <v>-1</v>
      </c>
      <c r="AQ4497" s="116">
        <v>783</v>
      </c>
      <c r="AR4497" s="116" t="s">
        <v>352</v>
      </c>
      <c r="AS4497" s="116" t="s">
        <v>256</v>
      </c>
      <c r="AT4497" s="116" t="s">
        <v>268</v>
      </c>
      <c r="AV4497" s="116">
        <v>72.573110411306601</v>
      </c>
      <c r="AW4497" s="116">
        <v>0.25880187329999998</v>
      </c>
    </row>
    <row r="4498" spans="1:49" x14ac:dyDescent="0.25">
      <c r="A4498" s="127">
        <v>200000</v>
      </c>
      <c r="B4498" s="127">
        <v>800000</v>
      </c>
      <c r="C4498" s="127">
        <v>800000</v>
      </c>
      <c r="D4498" s="116" t="s">
        <v>314</v>
      </c>
      <c r="E4498" s="116" t="s">
        <v>315</v>
      </c>
      <c r="F4498" s="116" t="s">
        <v>316</v>
      </c>
      <c r="G4498" s="116" t="s">
        <v>317</v>
      </c>
      <c r="H4498" s="116">
        <v>0.36</v>
      </c>
      <c r="I4498" s="116">
        <v>0.57999999999999996</v>
      </c>
      <c r="J4498" s="116" t="s">
        <v>268</v>
      </c>
      <c r="K4498" s="116">
        <v>3.9377575549800004E-3</v>
      </c>
      <c r="L4498" s="116">
        <v>3948.1425713866001</v>
      </c>
      <c r="M4498" s="116">
        <v>12.4054689750681</v>
      </c>
      <c r="N4498" s="116">
        <v>2.5119848463030299</v>
      </c>
      <c r="O4498" s="116">
        <v>4.8849729179750001E-2</v>
      </c>
      <c r="P4498" s="116">
        <v>9.8915873065400003E-3</v>
      </c>
      <c r="Q4498" s="116">
        <v>15.546828238651299</v>
      </c>
      <c r="R4498" s="116">
        <v>1330</v>
      </c>
      <c r="S4498" s="116" t="s">
        <v>346</v>
      </c>
      <c r="T4498" s="116">
        <v>1330</v>
      </c>
      <c r="U4498" s="116" t="s">
        <v>268</v>
      </c>
      <c r="V4498" s="116" t="s">
        <v>268</v>
      </c>
      <c r="Z4498" s="116">
        <v>0</v>
      </c>
      <c r="AA4498" s="116">
        <v>1</v>
      </c>
      <c r="AB4498" s="116">
        <v>4.8849729179750001E-2</v>
      </c>
      <c r="AC4498" s="116">
        <v>9.8915873065400003E-3</v>
      </c>
      <c r="AD4498" s="116">
        <v>15.5468282386511</v>
      </c>
      <c r="AF4498" s="116">
        <v>-1</v>
      </c>
      <c r="AG4498" s="116">
        <v>-1</v>
      </c>
      <c r="AH4498" s="116">
        <v>-1</v>
      </c>
      <c r="AI4498" s="116">
        <v>-1</v>
      </c>
      <c r="AJ4498" s="116">
        <v>0</v>
      </c>
      <c r="AM4498" s="116" t="s">
        <v>319</v>
      </c>
      <c r="AN4498" s="116">
        <v>-1</v>
      </c>
      <c r="AQ4498" s="116">
        <v>783</v>
      </c>
      <c r="AR4498" s="116" t="s">
        <v>352</v>
      </c>
      <c r="AS4498" s="116" t="s">
        <v>256</v>
      </c>
      <c r="AT4498" s="116" t="s">
        <v>268</v>
      </c>
      <c r="AV4498" s="116">
        <v>29.1528560434149</v>
      </c>
      <c r="AW4498" s="116">
        <v>1.26089442E-2</v>
      </c>
    </row>
    <row r="4499" spans="1:49" x14ac:dyDescent="0.25">
      <c r="A4499" s="127">
        <v>200000</v>
      </c>
      <c r="B4499" s="127">
        <v>800000</v>
      </c>
      <c r="C4499" s="127">
        <v>800000</v>
      </c>
      <c r="D4499" s="116" t="s">
        <v>314</v>
      </c>
      <c r="E4499" s="116" t="s">
        <v>315</v>
      </c>
      <c r="F4499" s="116" t="s">
        <v>316</v>
      </c>
      <c r="G4499" s="116" t="s">
        <v>317</v>
      </c>
      <c r="H4499" s="116">
        <v>0.36</v>
      </c>
      <c r="I4499" s="116">
        <v>0.57999999999999996</v>
      </c>
      <c r="J4499" s="116" t="s">
        <v>268</v>
      </c>
      <c r="K4499" s="116">
        <v>5.0834087756659999E-2</v>
      </c>
      <c r="L4499" s="116">
        <v>934.82257694691896</v>
      </c>
      <c r="M4499" s="116">
        <v>2.4138974188593099</v>
      </c>
      <c r="N4499" s="116">
        <v>0.35786215685155998</v>
      </c>
      <c r="O4499" s="116">
        <v>0.12270827322587</v>
      </c>
      <c r="P4499" s="116">
        <v>1.8191596286180001E-2</v>
      </c>
      <c r="Q4499" s="116">
        <v>47.520852913427603</v>
      </c>
      <c r="R4499" s="116">
        <v>1210</v>
      </c>
      <c r="S4499" s="116" t="s">
        <v>318</v>
      </c>
      <c r="T4499" s="116">
        <v>1210</v>
      </c>
      <c r="U4499" s="116" t="s">
        <v>268</v>
      </c>
      <c r="V4499" s="116" t="s">
        <v>268</v>
      </c>
      <c r="Z4499" s="116">
        <v>0</v>
      </c>
      <c r="AA4499" s="116">
        <v>1</v>
      </c>
      <c r="AB4499" s="116">
        <v>0.12270827322587</v>
      </c>
      <c r="AC4499" s="116">
        <v>1.8191596286180001E-2</v>
      </c>
      <c r="AD4499" s="116">
        <v>68.253388444779404</v>
      </c>
      <c r="AF4499" s="116">
        <v>-1</v>
      </c>
      <c r="AG4499" s="116">
        <v>-1</v>
      </c>
      <c r="AH4499" s="116">
        <v>-1</v>
      </c>
      <c r="AI4499" s="116">
        <v>-1</v>
      </c>
      <c r="AJ4499" s="116">
        <v>0</v>
      </c>
      <c r="AM4499" s="116" t="s">
        <v>319</v>
      </c>
      <c r="AN4499" s="116">
        <v>-1</v>
      </c>
      <c r="AQ4499" s="116">
        <v>783</v>
      </c>
      <c r="AR4499" s="116" t="s">
        <v>352</v>
      </c>
      <c r="AS4499" s="116" t="s">
        <v>256</v>
      </c>
      <c r="AT4499" s="116" t="s">
        <v>268</v>
      </c>
      <c r="AV4499" s="116">
        <v>108.23542078849501</v>
      </c>
      <c r="AW4499" s="116">
        <v>5.5355546200000001E-2</v>
      </c>
    </row>
    <row r="4500" spans="1:49" x14ac:dyDescent="0.25">
      <c r="A4500" s="127">
        <v>200000</v>
      </c>
      <c r="B4500" s="127">
        <v>800000</v>
      </c>
      <c r="C4500" s="127">
        <v>800000</v>
      </c>
      <c r="D4500" s="116" t="s">
        <v>314</v>
      </c>
      <c r="E4500" s="116" t="s">
        <v>315</v>
      </c>
      <c r="F4500" s="116" t="s">
        <v>316</v>
      </c>
      <c r="G4500" s="116" t="s">
        <v>317</v>
      </c>
      <c r="H4500" s="116">
        <v>0.36</v>
      </c>
      <c r="I4500" s="116">
        <v>0.57999999999999996</v>
      </c>
      <c r="J4500" s="116" t="s">
        <v>268</v>
      </c>
      <c r="K4500" s="116">
        <v>0.22606373083820999</v>
      </c>
      <c r="L4500" s="116">
        <v>3901.5828026006402</v>
      </c>
      <c r="M4500" s="116">
        <v>10.3017051510628</v>
      </c>
      <c r="N4500" s="116">
        <v>1.8284954058039</v>
      </c>
      <c r="O4500" s="116">
        <v>2.3288419004445098</v>
      </c>
      <c r="P4500" s="116">
        <v>0.41335649325655999</v>
      </c>
      <c r="Q4500" s="116">
        <v>882.006364530121</v>
      </c>
      <c r="R4500" s="116">
        <v>1330</v>
      </c>
      <c r="S4500" s="116" t="s">
        <v>346</v>
      </c>
      <c r="T4500" s="116">
        <v>1330</v>
      </c>
      <c r="U4500" s="116" t="s">
        <v>268</v>
      </c>
      <c r="V4500" s="116" t="s">
        <v>268</v>
      </c>
      <c r="Z4500" s="116">
        <v>0</v>
      </c>
      <c r="AA4500" s="116">
        <v>1</v>
      </c>
      <c r="AB4500" s="116">
        <v>2.3288419004445098</v>
      </c>
      <c r="AC4500" s="116">
        <v>0.41335649325655999</v>
      </c>
      <c r="AD4500" s="116">
        <v>882.006364530121</v>
      </c>
      <c r="AF4500" s="116">
        <v>-1</v>
      </c>
      <c r="AG4500" s="116">
        <v>-1</v>
      </c>
      <c r="AH4500" s="116">
        <v>-1</v>
      </c>
      <c r="AI4500" s="116">
        <v>-1</v>
      </c>
      <c r="AJ4500" s="116">
        <v>0</v>
      </c>
      <c r="AM4500" s="116" t="s">
        <v>319</v>
      </c>
      <c r="AN4500" s="116">
        <v>-1</v>
      </c>
      <c r="AQ4500" s="116">
        <v>783</v>
      </c>
      <c r="AR4500" s="116" t="s">
        <v>352</v>
      </c>
      <c r="AS4500" s="116" t="s">
        <v>256</v>
      </c>
      <c r="AT4500" s="116" t="s">
        <v>268</v>
      </c>
      <c r="AV4500" s="116">
        <v>170.96831478847801</v>
      </c>
      <c r="AW4500" s="116">
        <v>0.71533362899999997</v>
      </c>
    </row>
    <row r="4501" spans="1:49" x14ac:dyDescent="0.25">
      <c r="A4501" s="127">
        <v>200000</v>
      </c>
      <c r="B4501" s="127">
        <v>800000</v>
      </c>
      <c r="C4501" s="127">
        <v>800000</v>
      </c>
      <c r="D4501" s="116" t="s">
        <v>314</v>
      </c>
      <c r="E4501" s="116" t="s">
        <v>315</v>
      </c>
      <c r="F4501" s="116" t="s">
        <v>316</v>
      </c>
      <c r="G4501" s="116" t="s">
        <v>317</v>
      </c>
      <c r="H4501" s="116">
        <v>0.36</v>
      </c>
      <c r="I4501" s="116">
        <v>0.57999999999999996</v>
      </c>
      <c r="J4501" s="116" t="s">
        <v>268</v>
      </c>
      <c r="K4501" s="116">
        <v>2.2002043964569999E-2</v>
      </c>
      <c r="L4501" s="116">
        <v>3901.5828026006402</v>
      </c>
      <c r="M4501" s="116">
        <v>10.3017051510628</v>
      </c>
      <c r="N4501" s="116">
        <v>1.8284954058039</v>
      </c>
      <c r="O4501" s="116">
        <v>0.22665856964372999</v>
      </c>
      <c r="P4501" s="116">
        <v>4.0230636307509997E-2</v>
      </c>
      <c r="Q4501" s="116">
        <v>85.842796354233499</v>
      </c>
      <c r="R4501" s="116">
        <v>1330</v>
      </c>
      <c r="S4501" s="116" t="s">
        <v>346</v>
      </c>
      <c r="T4501" s="116">
        <v>1330</v>
      </c>
      <c r="U4501" s="116" t="s">
        <v>268</v>
      </c>
      <c r="V4501" s="116" t="s">
        <v>268</v>
      </c>
      <c r="Z4501" s="116">
        <v>0</v>
      </c>
      <c r="AA4501" s="116">
        <v>1</v>
      </c>
      <c r="AB4501" s="116">
        <v>0.22665856964372999</v>
      </c>
      <c r="AC4501" s="116">
        <v>4.0230636307509997E-2</v>
      </c>
      <c r="AD4501" s="116">
        <v>85.842796354234295</v>
      </c>
      <c r="AF4501" s="116">
        <v>-1</v>
      </c>
      <c r="AG4501" s="116">
        <v>-1</v>
      </c>
      <c r="AH4501" s="116">
        <v>-1</v>
      </c>
      <c r="AI4501" s="116">
        <v>-1</v>
      </c>
      <c r="AJ4501" s="116">
        <v>0</v>
      </c>
      <c r="AM4501" s="116" t="s">
        <v>319</v>
      </c>
      <c r="AN4501" s="116">
        <v>-1</v>
      </c>
      <c r="AQ4501" s="116">
        <v>783</v>
      </c>
      <c r="AR4501" s="116" t="s">
        <v>352</v>
      </c>
      <c r="AS4501" s="116" t="s">
        <v>256</v>
      </c>
      <c r="AT4501" s="116" t="s">
        <v>268</v>
      </c>
      <c r="AV4501" s="116">
        <v>44.331493662674198</v>
      </c>
      <c r="AW4501" s="116">
        <v>6.9621083799999997E-2</v>
      </c>
    </row>
    <row r="4502" spans="1:49" x14ac:dyDescent="0.25">
      <c r="A4502" s="127">
        <v>200000</v>
      </c>
      <c r="B4502" s="127">
        <v>800000</v>
      </c>
      <c r="C4502" s="127">
        <v>800000</v>
      </c>
      <c r="D4502" s="116" t="s">
        <v>314</v>
      </c>
      <c r="E4502" s="116" t="s">
        <v>315</v>
      </c>
      <c r="F4502" s="116" t="s">
        <v>316</v>
      </c>
      <c r="G4502" s="116" t="s">
        <v>317</v>
      </c>
      <c r="H4502" s="116">
        <v>0.36</v>
      </c>
      <c r="I4502" s="116">
        <v>0.57999999999999996</v>
      </c>
      <c r="J4502" s="116" t="s">
        <v>268</v>
      </c>
      <c r="K4502" s="116">
        <v>0.17846949485575</v>
      </c>
      <c r="L4502" s="116">
        <v>3901.5828026006402</v>
      </c>
      <c r="M4502" s="116">
        <v>10.3017051510628</v>
      </c>
      <c r="N4502" s="116">
        <v>1.8284954058039</v>
      </c>
      <c r="O4502" s="116">
        <v>1.8385401144631</v>
      </c>
      <c r="P4502" s="116">
        <v>0.32633065141988998</v>
      </c>
      <c r="Q4502" s="116">
        <v>696.31351191803401</v>
      </c>
      <c r="R4502" s="116">
        <v>1330</v>
      </c>
      <c r="S4502" s="116" t="s">
        <v>346</v>
      </c>
      <c r="T4502" s="116">
        <v>1330</v>
      </c>
      <c r="U4502" s="116" t="s">
        <v>268</v>
      </c>
      <c r="V4502" s="116" t="s">
        <v>268</v>
      </c>
      <c r="Z4502" s="116">
        <v>0</v>
      </c>
      <c r="AA4502" s="116">
        <v>1</v>
      </c>
      <c r="AB4502" s="116">
        <v>1.8385401144631</v>
      </c>
      <c r="AC4502" s="116">
        <v>0.32633065141988998</v>
      </c>
      <c r="AD4502" s="116">
        <v>696.31351191803401</v>
      </c>
      <c r="AF4502" s="116">
        <v>-1</v>
      </c>
      <c r="AG4502" s="116">
        <v>-1</v>
      </c>
      <c r="AH4502" s="116">
        <v>-1</v>
      </c>
      <c r="AI4502" s="116">
        <v>-1</v>
      </c>
      <c r="AJ4502" s="116">
        <v>0</v>
      </c>
      <c r="AM4502" s="116" t="s">
        <v>319</v>
      </c>
      <c r="AN4502" s="116">
        <v>-1</v>
      </c>
      <c r="AQ4502" s="116">
        <v>783</v>
      </c>
      <c r="AR4502" s="116" t="s">
        <v>352</v>
      </c>
      <c r="AS4502" s="116" t="s">
        <v>256</v>
      </c>
      <c r="AT4502" s="116" t="s">
        <v>268</v>
      </c>
      <c r="AV4502" s="116">
        <v>115.93647882537999</v>
      </c>
      <c r="AW4502" s="116">
        <v>0.5647311532</v>
      </c>
    </row>
    <row r="4503" spans="1:49" x14ac:dyDescent="0.25">
      <c r="A4503" s="127">
        <v>200000</v>
      </c>
      <c r="B4503" s="127">
        <v>800000</v>
      </c>
      <c r="C4503" s="127">
        <v>800000</v>
      </c>
      <c r="D4503" s="116" t="s">
        <v>314</v>
      </c>
      <c r="E4503" s="116" t="s">
        <v>315</v>
      </c>
      <c r="F4503" s="116" t="s">
        <v>316</v>
      </c>
      <c r="G4503" s="116" t="s">
        <v>317</v>
      </c>
      <c r="H4503" s="116">
        <v>0.36</v>
      </c>
      <c r="I4503" s="116">
        <v>0.57999999999999996</v>
      </c>
      <c r="J4503" s="116" t="s">
        <v>268</v>
      </c>
      <c r="K4503" s="116">
        <v>0.19122816717748001</v>
      </c>
      <c r="L4503" s="116">
        <v>3901.5828026006402</v>
      </c>
      <c r="M4503" s="116">
        <v>10.3017051510628</v>
      </c>
      <c r="N4503" s="116">
        <v>1.8284954058039</v>
      </c>
      <c r="O4503" s="116">
        <v>1.96997619484061</v>
      </c>
      <c r="P4503" s="116">
        <v>0.34965982514433003</v>
      </c>
      <c r="Q4503" s="116">
        <v>746.09252843252</v>
      </c>
      <c r="R4503" s="116">
        <v>1750</v>
      </c>
      <c r="S4503" s="116" t="s">
        <v>321</v>
      </c>
      <c r="T4503" s="116">
        <v>1750</v>
      </c>
      <c r="U4503" s="116" t="s">
        <v>268</v>
      </c>
      <c r="V4503" s="116" t="s">
        <v>268</v>
      </c>
      <c r="Z4503" s="116">
        <v>0</v>
      </c>
      <c r="AA4503" s="116">
        <v>1</v>
      </c>
      <c r="AB4503" s="116">
        <v>1.96997619484061</v>
      </c>
      <c r="AC4503" s="116">
        <v>0.34965982514433003</v>
      </c>
      <c r="AD4503" s="116">
        <v>746.09252843252</v>
      </c>
      <c r="AF4503" s="116">
        <v>-1</v>
      </c>
      <c r="AG4503" s="116">
        <v>-1</v>
      </c>
      <c r="AH4503" s="116">
        <v>-1</v>
      </c>
      <c r="AI4503" s="116">
        <v>-1</v>
      </c>
      <c r="AJ4503" s="116">
        <v>0</v>
      </c>
      <c r="AM4503" s="116" t="s">
        <v>319</v>
      </c>
      <c r="AN4503" s="116">
        <v>-1</v>
      </c>
      <c r="AQ4503" s="116">
        <v>783</v>
      </c>
      <c r="AR4503" s="116" t="s">
        <v>352</v>
      </c>
      <c r="AS4503" s="116" t="s">
        <v>256</v>
      </c>
      <c r="AT4503" s="116" t="s">
        <v>268</v>
      </c>
      <c r="AV4503" s="116">
        <v>123.22107025605</v>
      </c>
      <c r="AW4503" s="116">
        <v>0.60510342939999995</v>
      </c>
    </row>
    <row r="4504" spans="1:49" x14ac:dyDescent="0.25">
      <c r="A4504" s="127">
        <v>200000</v>
      </c>
      <c r="B4504" s="127">
        <v>800000</v>
      </c>
      <c r="C4504" s="127">
        <v>800000</v>
      </c>
      <c r="D4504" s="116" t="s">
        <v>314</v>
      </c>
      <c r="E4504" s="116" t="s">
        <v>315</v>
      </c>
      <c r="F4504" s="116" t="s">
        <v>316</v>
      </c>
      <c r="G4504" s="116" t="s">
        <v>317</v>
      </c>
      <c r="H4504" s="116">
        <v>0.36</v>
      </c>
      <c r="I4504" s="116">
        <v>0.57999999999999996</v>
      </c>
      <c r="J4504" s="116" t="s">
        <v>268</v>
      </c>
      <c r="K4504" s="116">
        <v>7.6885917151929994E-2</v>
      </c>
      <c r="L4504" s="116">
        <v>3943.3233952614701</v>
      </c>
      <c r="M4504" s="116">
        <v>12.1800821104175</v>
      </c>
      <c r="N4504" s="116">
        <v>2.3968648175007101</v>
      </c>
      <c r="O4504" s="116">
        <v>0.93647678404533996</v>
      </c>
      <c r="P4504" s="116">
        <v>0.18428514978275001</v>
      </c>
      <c r="Q4504" s="116">
        <v>303.18603587136403</v>
      </c>
      <c r="R4504" s="116">
        <v>1210</v>
      </c>
      <c r="S4504" s="116" t="s">
        <v>318</v>
      </c>
      <c r="T4504" s="116">
        <v>1210</v>
      </c>
      <c r="U4504" s="116" t="s">
        <v>268</v>
      </c>
      <c r="V4504" s="116" t="s">
        <v>268</v>
      </c>
      <c r="Z4504" s="116">
        <v>0</v>
      </c>
      <c r="AA4504" s="116">
        <v>1</v>
      </c>
      <c r="AB4504" s="116">
        <v>0.93647678404533996</v>
      </c>
      <c r="AC4504" s="116">
        <v>0.18428514978275001</v>
      </c>
      <c r="AD4504" s="116">
        <v>303.186035871363</v>
      </c>
      <c r="AF4504" s="116">
        <v>-1</v>
      </c>
      <c r="AG4504" s="116">
        <v>-1</v>
      </c>
      <c r="AH4504" s="116">
        <v>-1</v>
      </c>
      <c r="AI4504" s="116">
        <v>-1</v>
      </c>
      <c r="AJ4504" s="116">
        <v>0</v>
      </c>
      <c r="AM4504" s="116" t="s">
        <v>319</v>
      </c>
      <c r="AN4504" s="116">
        <v>-1</v>
      </c>
      <c r="AQ4504" s="116">
        <v>783</v>
      </c>
      <c r="AR4504" s="116" t="s">
        <v>352</v>
      </c>
      <c r="AS4504" s="116" t="s">
        <v>256</v>
      </c>
      <c r="AT4504" s="116" t="s">
        <v>268</v>
      </c>
      <c r="AV4504" s="116">
        <v>112.459823093905</v>
      </c>
      <c r="AW4504" s="116">
        <v>0.2458929731</v>
      </c>
    </row>
    <row r="4505" spans="1:49" x14ac:dyDescent="0.25">
      <c r="A4505" s="127">
        <v>200000</v>
      </c>
      <c r="B4505" s="127">
        <v>800000</v>
      </c>
      <c r="C4505" s="127">
        <v>800000</v>
      </c>
      <c r="D4505" s="116" t="s">
        <v>314</v>
      </c>
      <c r="E4505" s="116" t="s">
        <v>315</v>
      </c>
      <c r="F4505" s="116" t="s">
        <v>316</v>
      </c>
      <c r="G4505" s="116" t="s">
        <v>317</v>
      </c>
      <c r="H4505" s="116">
        <v>0.36</v>
      </c>
      <c r="I4505" s="116">
        <v>0.57999999999999996</v>
      </c>
      <c r="J4505" s="116" t="s">
        <v>268</v>
      </c>
      <c r="K4505" s="116">
        <v>0.12608127289323001</v>
      </c>
      <c r="L4505" s="116">
        <v>3943.3233952614701</v>
      </c>
      <c r="M4505" s="116">
        <v>12.1800821104175</v>
      </c>
      <c r="N4505" s="116">
        <v>2.3968648175007101</v>
      </c>
      <c r="O4505" s="116">
        <v>1.53568025642561</v>
      </c>
      <c r="P4505" s="116">
        <v>0.30219976714350999</v>
      </c>
      <c r="Q4505" s="116">
        <v>497.17923310425499</v>
      </c>
      <c r="R4505" s="116">
        <v>1330</v>
      </c>
      <c r="S4505" s="116" t="s">
        <v>346</v>
      </c>
      <c r="T4505" s="116">
        <v>1330</v>
      </c>
      <c r="U4505" s="116" t="s">
        <v>268</v>
      </c>
      <c r="V4505" s="116" t="s">
        <v>268</v>
      </c>
      <c r="Z4505" s="116">
        <v>0</v>
      </c>
      <c r="AA4505" s="116">
        <v>1</v>
      </c>
      <c r="AB4505" s="116">
        <v>1.53568025642561</v>
      </c>
      <c r="AC4505" s="116">
        <v>0.30219976714350999</v>
      </c>
      <c r="AD4505" s="116">
        <v>497.17923310425499</v>
      </c>
      <c r="AF4505" s="116">
        <v>-1</v>
      </c>
      <c r="AG4505" s="116">
        <v>-1</v>
      </c>
      <c r="AH4505" s="116">
        <v>-1</v>
      </c>
      <c r="AI4505" s="116">
        <v>-1</v>
      </c>
      <c r="AJ4505" s="116">
        <v>0</v>
      </c>
      <c r="AM4505" s="116" t="s">
        <v>319</v>
      </c>
      <c r="AN4505" s="116">
        <v>-1</v>
      </c>
      <c r="AQ4505" s="116">
        <v>783</v>
      </c>
      <c r="AR4505" s="116" t="s">
        <v>352</v>
      </c>
      <c r="AS4505" s="116" t="s">
        <v>256</v>
      </c>
      <c r="AT4505" s="116" t="s">
        <v>268</v>
      </c>
      <c r="AV4505" s="116">
        <v>120.42358734464599</v>
      </c>
      <c r="AW4505" s="116">
        <v>0.40322727749999998</v>
      </c>
    </row>
    <row r="4506" spans="1:49" x14ac:dyDescent="0.25">
      <c r="A4506" s="127">
        <v>200000</v>
      </c>
      <c r="B4506" s="127">
        <v>800000</v>
      </c>
      <c r="C4506" s="127">
        <v>800000</v>
      </c>
      <c r="D4506" s="116" t="s">
        <v>314</v>
      </c>
      <c r="E4506" s="116" t="s">
        <v>315</v>
      </c>
      <c r="F4506" s="116" t="s">
        <v>316</v>
      </c>
      <c r="G4506" s="116" t="s">
        <v>317</v>
      </c>
      <c r="H4506" s="116">
        <v>0.36</v>
      </c>
      <c r="I4506" s="116">
        <v>0.57999999999999996</v>
      </c>
      <c r="J4506" s="116" t="s">
        <v>268</v>
      </c>
      <c r="K4506" s="116">
        <v>0.15379617871621001</v>
      </c>
      <c r="L4506" s="116">
        <v>3943.3233952614701</v>
      </c>
      <c r="M4506" s="116">
        <v>12.1800821104175</v>
      </c>
      <c r="N4506" s="116">
        <v>2.3968648175007101</v>
      </c>
      <c r="O4506" s="116">
        <v>1.87325008503197</v>
      </c>
      <c r="P4506" s="116">
        <v>0.36862864983095001</v>
      </c>
      <c r="Q4506" s="116">
        <v>606.46806963347296</v>
      </c>
      <c r="R4506" s="116">
        <v>1310</v>
      </c>
      <c r="S4506" s="116" t="s">
        <v>318</v>
      </c>
      <c r="T4506" s="116">
        <v>1310</v>
      </c>
      <c r="U4506" s="116" t="s">
        <v>268</v>
      </c>
      <c r="V4506" s="116" t="s">
        <v>268</v>
      </c>
      <c r="Z4506" s="116">
        <v>0</v>
      </c>
      <c r="AA4506" s="116">
        <v>1</v>
      </c>
      <c r="AB4506" s="116">
        <v>1.87325008503197</v>
      </c>
      <c r="AC4506" s="116">
        <v>0.36862864983095001</v>
      </c>
      <c r="AD4506" s="116">
        <v>606.46806963347296</v>
      </c>
      <c r="AF4506" s="116">
        <v>-1</v>
      </c>
      <c r="AG4506" s="116">
        <v>-1</v>
      </c>
      <c r="AH4506" s="116">
        <v>-1</v>
      </c>
      <c r="AI4506" s="116">
        <v>-1</v>
      </c>
      <c r="AJ4506" s="116">
        <v>0</v>
      </c>
      <c r="AM4506" s="116" t="s">
        <v>319</v>
      </c>
      <c r="AN4506" s="116">
        <v>-1</v>
      </c>
      <c r="AQ4506" s="116">
        <v>783</v>
      </c>
      <c r="AR4506" s="116" t="s">
        <v>352</v>
      </c>
      <c r="AS4506" s="116" t="s">
        <v>256</v>
      </c>
      <c r="AT4506" s="116" t="s">
        <v>268</v>
      </c>
      <c r="AV4506" s="116">
        <v>101.480736851294</v>
      </c>
      <c r="AW4506" s="116">
        <v>0.49186380340000002</v>
      </c>
    </row>
    <row r="4507" spans="1:49" x14ac:dyDescent="0.25">
      <c r="A4507" s="127">
        <v>200000</v>
      </c>
      <c r="B4507" s="127">
        <v>800000</v>
      </c>
      <c r="C4507" s="127">
        <v>800000</v>
      </c>
      <c r="D4507" s="116" t="s">
        <v>314</v>
      </c>
      <c r="E4507" s="116" t="s">
        <v>315</v>
      </c>
      <c r="F4507" s="116" t="s">
        <v>316</v>
      </c>
      <c r="G4507" s="116" t="s">
        <v>317</v>
      </c>
      <c r="H4507" s="116">
        <v>0.36</v>
      </c>
      <c r="I4507" s="116">
        <v>0.57999999999999996</v>
      </c>
      <c r="J4507" s="116" t="s">
        <v>268</v>
      </c>
      <c r="K4507" s="116">
        <v>0.10036439812377</v>
      </c>
      <c r="L4507" s="116">
        <v>3943.3233952614701</v>
      </c>
      <c r="M4507" s="116">
        <v>12.1800821104175</v>
      </c>
      <c r="N4507" s="116">
        <v>2.3968648175007101</v>
      </c>
      <c r="O4507" s="116">
        <v>1.2224466101102101</v>
      </c>
      <c r="P4507" s="116">
        <v>0.24055989479251</v>
      </c>
      <c r="Q4507" s="116">
        <v>395.76927917281802</v>
      </c>
      <c r="R4507" s="116">
        <v>1310</v>
      </c>
      <c r="S4507" s="116" t="s">
        <v>318</v>
      </c>
      <c r="T4507" s="116">
        <v>1310</v>
      </c>
      <c r="U4507" s="116" t="s">
        <v>268</v>
      </c>
      <c r="V4507" s="116" t="s">
        <v>268</v>
      </c>
      <c r="Z4507" s="116">
        <v>0</v>
      </c>
      <c r="AA4507" s="116">
        <v>1</v>
      </c>
      <c r="AB4507" s="116">
        <v>1.2224466101102101</v>
      </c>
      <c r="AC4507" s="116">
        <v>0.24055989479251</v>
      </c>
      <c r="AD4507" s="116">
        <v>395.76927917281802</v>
      </c>
      <c r="AF4507" s="116">
        <v>-1</v>
      </c>
      <c r="AG4507" s="116">
        <v>-1</v>
      </c>
      <c r="AH4507" s="116">
        <v>-1</v>
      </c>
      <c r="AI4507" s="116">
        <v>-1</v>
      </c>
      <c r="AJ4507" s="116">
        <v>0</v>
      </c>
      <c r="AM4507" s="116" t="s">
        <v>319</v>
      </c>
      <c r="AN4507" s="116">
        <v>-1</v>
      </c>
      <c r="AQ4507" s="116">
        <v>783</v>
      </c>
      <c r="AR4507" s="116" t="s">
        <v>352</v>
      </c>
      <c r="AS4507" s="116" t="s">
        <v>256</v>
      </c>
      <c r="AT4507" s="116" t="s">
        <v>268</v>
      </c>
      <c r="AV4507" s="116">
        <v>80.618723920706898</v>
      </c>
      <c r="AW4507" s="116">
        <v>0.32098076170000001</v>
      </c>
    </row>
    <row r="4508" spans="1:49" x14ac:dyDescent="0.25">
      <c r="A4508" s="127">
        <v>200000</v>
      </c>
      <c r="B4508" s="127">
        <v>800000</v>
      </c>
      <c r="C4508" s="127">
        <v>800000</v>
      </c>
      <c r="D4508" s="116" t="s">
        <v>314</v>
      </c>
      <c r="E4508" s="116" t="s">
        <v>315</v>
      </c>
      <c r="F4508" s="116" t="s">
        <v>316</v>
      </c>
      <c r="G4508" s="116" t="s">
        <v>317</v>
      </c>
      <c r="H4508" s="116">
        <v>0.36</v>
      </c>
      <c r="I4508" s="116">
        <v>0.57999999999999996</v>
      </c>
      <c r="J4508" s="116" t="s">
        <v>268</v>
      </c>
      <c r="K4508" s="116">
        <v>6.9802438814539999E-2</v>
      </c>
      <c r="L4508" s="116">
        <v>3943.3233952614701</v>
      </c>
      <c r="M4508" s="116">
        <v>12.1800821104175</v>
      </c>
      <c r="N4508" s="116">
        <v>2.3968648175007101</v>
      </c>
      <c r="O4508" s="116">
        <v>0.85019943626857997</v>
      </c>
      <c r="P4508" s="116">
        <v>0.16730700977033</v>
      </c>
      <c r="Q4508" s="116">
        <v>275.25359002370999</v>
      </c>
      <c r="R4508" s="116">
        <v>1310</v>
      </c>
      <c r="S4508" s="116" t="s">
        <v>318</v>
      </c>
      <c r="T4508" s="116">
        <v>1310</v>
      </c>
      <c r="U4508" s="116" t="s">
        <v>268</v>
      </c>
      <c r="V4508" s="116" t="s">
        <v>268</v>
      </c>
      <c r="Z4508" s="116">
        <v>0</v>
      </c>
      <c r="AA4508" s="116">
        <v>1</v>
      </c>
      <c r="AB4508" s="116">
        <v>0.85019943626857997</v>
      </c>
      <c r="AC4508" s="116">
        <v>0.16730700977033</v>
      </c>
      <c r="AD4508" s="116">
        <v>275.25359002371198</v>
      </c>
      <c r="AF4508" s="116">
        <v>-1</v>
      </c>
      <c r="AG4508" s="116">
        <v>-1</v>
      </c>
      <c r="AH4508" s="116">
        <v>-1</v>
      </c>
      <c r="AI4508" s="116">
        <v>-1</v>
      </c>
      <c r="AJ4508" s="116">
        <v>0</v>
      </c>
      <c r="AM4508" s="116" t="s">
        <v>319</v>
      </c>
      <c r="AN4508" s="116">
        <v>-1</v>
      </c>
      <c r="AQ4508" s="116">
        <v>783</v>
      </c>
      <c r="AR4508" s="116" t="s">
        <v>352</v>
      </c>
      <c r="AS4508" s="116" t="s">
        <v>256</v>
      </c>
      <c r="AT4508" s="116" t="s">
        <v>268</v>
      </c>
      <c r="AV4508" s="116">
        <v>69.106440969222504</v>
      </c>
      <c r="AW4508" s="116">
        <v>0.2232389213</v>
      </c>
    </row>
    <row r="4509" spans="1:49" x14ac:dyDescent="0.25">
      <c r="A4509" s="127">
        <v>200000</v>
      </c>
      <c r="B4509" s="127">
        <v>800000</v>
      </c>
      <c r="C4509" s="127">
        <v>800000</v>
      </c>
      <c r="D4509" s="116" t="s">
        <v>314</v>
      </c>
      <c r="E4509" s="116" t="s">
        <v>315</v>
      </c>
      <c r="F4509" s="116" t="s">
        <v>316</v>
      </c>
      <c r="G4509" s="116" t="s">
        <v>317</v>
      </c>
      <c r="H4509" s="116">
        <v>0.36</v>
      </c>
      <c r="I4509" s="116">
        <v>0.57999999999999996</v>
      </c>
      <c r="J4509" s="116" t="s">
        <v>268</v>
      </c>
      <c r="K4509" s="116">
        <v>9.083324783011E-2</v>
      </c>
      <c r="L4509" s="116">
        <v>3943.3233952614701</v>
      </c>
      <c r="M4509" s="116">
        <v>12.1800821104175</v>
      </c>
      <c r="N4509" s="116">
        <v>2.3968648175007101</v>
      </c>
      <c r="O4509" s="116">
        <v>1.1063564169267299</v>
      </c>
      <c r="P4509" s="116">
        <v>0.21771501598333001</v>
      </c>
      <c r="Q4509" s="116">
        <v>358.18487123608298</v>
      </c>
      <c r="R4509" s="116">
        <v>1310</v>
      </c>
      <c r="S4509" s="116" t="s">
        <v>318</v>
      </c>
      <c r="T4509" s="116">
        <v>1310</v>
      </c>
      <c r="U4509" s="116" t="s">
        <v>268</v>
      </c>
      <c r="V4509" s="116" t="s">
        <v>268</v>
      </c>
      <c r="Z4509" s="116">
        <v>0</v>
      </c>
      <c r="AA4509" s="116">
        <v>1</v>
      </c>
      <c r="AB4509" s="116">
        <v>1.1063564169267299</v>
      </c>
      <c r="AC4509" s="116">
        <v>0.21771501598333001</v>
      </c>
      <c r="AD4509" s="116">
        <v>358.18487123608497</v>
      </c>
      <c r="AF4509" s="116">
        <v>-1</v>
      </c>
      <c r="AG4509" s="116">
        <v>-1</v>
      </c>
      <c r="AH4509" s="116">
        <v>-1</v>
      </c>
      <c r="AI4509" s="116">
        <v>-1</v>
      </c>
      <c r="AJ4509" s="116">
        <v>0</v>
      </c>
      <c r="AM4509" s="116" t="s">
        <v>319</v>
      </c>
      <c r="AN4509" s="116">
        <v>-1</v>
      </c>
      <c r="AQ4509" s="116">
        <v>783</v>
      </c>
      <c r="AR4509" s="116" t="s">
        <v>352</v>
      </c>
      <c r="AS4509" s="116" t="s">
        <v>256</v>
      </c>
      <c r="AT4509" s="116" t="s">
        <v>268</v>
      </c>
      <c r="AV4509" s="116">
        <v>83.055972345421196</v>
      </c>
      <c r="AW4509" s="116">
        <v>0.29049867899999998</v>
      </c>
    </row>
    <row r="4510" spans="1:49" x14ac:dyDescent="0.25">
      <c r="A4510" s="127">
        <v>200000</v>
      </c>
      <c r="B4510" s="127">
        <v>800000</v>
      </c>
      <c r="C4510" s="127">
        <v>810000</v>
      </c>
      <c r="D4510" s="116" t="s">
        <v>314</v>
      </c>
      <c r="E4510" s="116" t="s">
        <v>315</v>
      </c>
      <c r="F4510" s="116" t="s">
        <v>316</v>
      </c>
      <c r="G4510" s="116" t="s">
        <v>317</v>
      </c>
      <c r="H4510" s="116">
        <v>0.36</v>
      </c>
      <c r="I4510" s="116">
        <v>0.57999999999999996</v>
      </c>
      <c r="J4510" s="116" t="s">
        <v>268</v>
      </c>
      <c r="K4510" s="116">
        <v>5.924600735182E-2</v>
      </c>
      <c r="L4510" s="116">
        <v>950.62220749944902</v>
      </c>
      <c r="M4510" s="116">
        <v>2.45997568484262</v>
      </c>
      <c r="N4510" s="116">
        <v>0.36486649619203998</v>
      </c>
      <c r="O4510" s="116">
        <v>0.14574373750950001</v>
      </c>
      <c r="P4510" s="116">
        <v>2.1616883115819999E-2</v>
      </c>
      <c r="Q4510" s="116">
        <v>56.320570294323304</v>
      </c>
      <c r="R4510" s="116">
        <v>1210</v>
      </c>
      <c r="S4510" s="116" t="s">
        <v>318</v>
      </c>
      <c r="T4510" s="116">
        <v>1210</v>
      </c>
      <c r="U4510" s="116" t="s">
        <v>268</v>
      </c>
      <c r="V4510" s="116" t="s">
        <v>268</v>
      </c>
      <c r="Z4510" s="116">
        <v>0</v>
      </c>
      <c r="AA4510" s="116">
        <v>1</v>
      </c>
      <c r="AB4510" s="116">
        <v>0.14574373750950001</v>
      </c>
      <c r="AC4510" s="116">
        <v>2.1616883115819999E-2</v>
      </c>
      <c r="AD4510" s="116">
        <v>59.700225681136601</v>
      </c>
      <c r="AF4510" s="116">
        <v>-1</v>
      </c>
      <c r="AG4510" s="116">
        <v>-1</v>
      </c>
      <c r="AH4510" s="116">
        <v>-1</v>
      </c>
      <c r="AI4510" s="116">
        <v>-1</v>
      </c>
      <c r="AJ4510" s="116">
        <v>0</v>
      </c>
      <c r="AM4510" s="116" t="s">
        <v>319</v>
      </c>
      <c r="AN4510" s="116">
        <v>-1</v>
      </c>
      <c r="AQ4510" s="116">
        <v>783</v>
      </c>
      <c r="AR4510" s="116" t="s">
        <v>352</v>
      </c>
      <c r="AS4510" s="116" t="s">
        <v>256</v>
      </c>
      <c r="AT4510" s="116" t="s">
        <v>268</v>
      </c>
      <c r="AV4510" s="116">
        <v>109.19983478168901</v>
      </c>
      <c r="AW4510" s="116">
        <v>4.8418674500000002E-2</v>
      </c>
    </row>
    <row r="4511" spans="1:49" x14ac:dyDescent="0.25">
      <c r="A4511" s="127">
        <v>200000</v>
      </c>
      <c r="B4511" s="127">
        <v>800000</v>
      </c>
      <c r="C4511" s="127">
        <v>810000</v>
      </c>
      <c r="D4511" s="116" t="s">
        <v>314</v>
      </c>
      <c r="E4511" s="116" t="s">
        <v>315</v>
      </c>
      <c r="F4511" s="116" t="s">
        <v>316</v>
      </c>
      <c r="G4511" s="116" t="s">
        <v>317</v>
      </c>
      <c r="H4511" s="116">
        <v>0.36</v>
      </c>
      <c r="I4511" s="116">
        <v>0.57999999999999996</v>
      </c>
      <c r="J4511" s="116" t="s">
        <v>332</v>
      </c>
      <c r="K4511" s="116">
        <v>1.69454085862E-3</v>
      </c>
      <c r="L4511" s="116">
        <v>950.62220749944902</v>
      </c>
      <c r="M4511" s="116">
        <v>2.45997568484262</v>
      </c>
      <c r="N4511" s="116">
        <v>0.36486649619203998</v>
      </c>
      <c r="O4511" s="116">
        <v>4.16852930918E-3</v>
      </c>
      <c r="P4511" s="116">
        <v>6.1828118574000003E-4</v>
      </c>
      <c r="Q4511" s="116">
        <v>1.6108681717222</v>
      </c>
      <c r="R4511" s="116">
        <v>1210</v>
      </c>
      <c r="S4511" s="116" t="s">
        <v>318</v>
      </c>
      <c r="T4511" s="116">
        <v>1210</v>
      </c>
      <c r="U4511" s="116" t="s">
        <v>333</v>
      </c>
      <c r="V4511" s="116" t="s">
        <v>332</v>
      </c>
      <c r="Z4511" s="116">
        <v>0</v>
      </c>
      <c r="AA4511" s="116">
        <v>1</v>
      </c>
      <c r="AB4511" s="116">
        <v>4.16852930918E-3</v>
      </c>
      <c r="AC4511" s="116">
        <v>6.1828118574000003E-4</v>
      </c>
      <c r="AD4511" s="116">
        <v>51.263780107906697</v>
      </c>
      <c r="AF4511" s="116">
        <v>-1</v>
      </c>
      <c r="AG4511" s="116">
        <v>-1</v>
      </c>
      <c r="AH4511" s="116">
        <v>-1</v>
      </c>
      <c r="AI4511" s="116">
        <v>-1</v>
      </c>
      <c r="AJ4511" s="116">
        <v>0</v>
      </c>
      <c r="AM4511" s="116" t="s">
        <v>319</v>
      </c>
      <c r="AN4511" s="116">
        <v>-1</v>
      </c>
      <c r="AQ4511" s="116">
        <v>783</v>
      </c>
      <c r="AR4511" s="116" t="s">
        <v>352</v>
      </c>
      <c r="AS4511" s="116" t="s">
        <v>256</v>
      </c>
      <c r="AT4511" s="116" t="s">
        <v>268</v>
      </c>
      <c r="AV4511" s="116">
        <v>41.519155644866203</v>
      </c>
      <c r="AW4511" s="116">
        <v>4.1576464E-2</v>
      </c>
    </row>
    <row r="4512" spans="1:49" x14ac:dyDescent="0.25">
      <c r="A4512" s="127">
        <v>200000</v>
      </c>
      <c r="B4512" s="127">
        <v>810000</v>
      </c>
      <c r="C4512" s="127">
        <v>810000</v>
      </c>
      <c r="D4512" s="116" t="s">
        <v>314</v>
      </c>
      <c r="E4512" s="116" t="s">
        <v>315</v>
      </c>
      <c r="F4512" s="116" t="s">
        <v>316</v>
      </c>
      <c r="G4512" s="116" t="s">
        <v>317</v>
      </c>
      <c r="H4512" s="116">
        <v>0.36</v>
      </c>
      <c r="I4512" s="116">
        <v>0.57999999999999996</v>
      </c>
      <c r="J4512" s="116" t="s">
        <v>268</v>
      </c>
      <c r="K4512" s="116">
        <v>0.17010613420327</v>
      </c>
      <c r="L4512" s="116">
        <v>3938.9767803587301</v>
      </c>
      <c r="M4512" s="116">
        <v>12.3795055505457</v>
      </c>
      <c r="N4512" s="116">
        <v>2.5070296095180602</v>
      </c>
      <c r="O4512" s="116">
        <v>2.10582983255135</v>
      </c>
      <c r="P4512" s="116">
        <v>0.42646111520827001</v>
      </c>
      <c r="Q4512" s="116">
        <v>670.04411282329795</v>
      </c>
      <c r="R4512" s="116">
        <v>1330</v>
      </c>
      <c r="S4512" s="116" t="s">
        <v>346</v>
      </c>
      <c r="T4512" s="116">
        <v>1330</v>
      </c>
      <c r="U4512" s="116" t="s">
        <v>268</v>
      </c>
      <c r="V4512" s="116" t="s">
        <v>268</v>
      </c>
      <c r="Z4512" s="116">
        <v>0</v>
      </c>
      <c r="AA4512" s="116">
        <v>1</v>
      </c>
      <c r="AB4512" s="116">
        <v>2.10582983255135</v>
      </c>
      <c r="AC4512" s="116">
        <v>0.42646111520827001</v>
      </c>
      <c r="AD4512" s="116">
        <v>670.04411282329795</v>
      </c>
      <c r="AF4512" s="116">
        <v>-1</v>
      </c>
      <c r="AG4512" s="116">
        <v>-1</v>
      </c>
      <c r="AH4512" s="116">
        <v>-1</v>
      </c>
      <c r="AI4512" s="116">
        <v>-1</v>
      </c>
      <c r="AJ4512" s="116">
        <v>0</v>
      </c>
      <c r="AM4512" s="116" t="s">
        <v>319</v>
      </c>
      <c r="AN4512" s="116">
        <v>-1</v>
      </c>
      <c r="AQ4512" s="116">
        <v>783</v>
      </c>
      <c r="AR4512" s="116" t="s">
        <v>352</v>
      </c>
      <c r="AS4512" s="116" t="s">
        <v>256</v>
      </c>
      <c r="AT4512" s="116" t="s">
        <v>268</v>
      </c>
      <c r="AV4512" s="116">
        <v>104.97050240043799</v>
      </c>
      <c r="AW4512" s="116">
        <v>0.5434258823</v>
      </c>
    </row>
    <row r="4513" spans="1:49" x14ac:dyDescent="0.25">
      <c r="A4513" s="127">
        <v>200000</v>
      </c>
      <c r="B4513" s="127">
        <v>810000</v>
      </c>
      <c r="C4513" s="127">
        <v>810000</v>
      </c>
      <c r="D4513" s="116" t="s">
        <v>314</v>
      </c>
      <c r="E4513" s="116" t="s">
        <v>315</v>
      </c>
      <c r="F4513" s="116" t="s">
        <v>316</v>
      </c>
      <c r="G4513" s="116" t="s">
        <v>317</v>
      </c>
      <c r="H4513" s="116">
        <v>0.36</v>
      </c>
      <c r="I4513" s="116">
        <v>0.57999999999999996</v>
      </c>
      <c r="J4513" s="116" t="s">
        <v>268</v>
      </c>
      <c r="K4513" s="116">
        <v>0.15896854192033</v>
      </c>
      <c r="L4513" s="116">
        <v>3938.9767803587301</v>
      </c>
      <c r="M4513" s="116">
        <v>12.3795055505457</v>
      </c>
      <c r="N4513" s="116">
        <v>2.5070296095180602</v>
      </c>
      <c r="O4513" s="116">
        <v>1.9679519470649101</v>
      </c>
      <c r="P4513" s="116">
        <v>0.39853884157618003</v>
      </c>
      <c r="Q4513" s="116">
        <v>626.173395431671</v>
      </c>
      <c r="R4513" s="116">
        <v>1330</v>
      </c>
      <c r="S4513" s="116" t="s">
        <v>346</v>
      </c>
      <c r="T4513" s="116">
        <v>1330</v>
      </c>
      <c r="U4513" s="116" t="s">
        <v>268</v>
      </c>
      <c r="V4513" s="116" t="s">
        <v>268</v>
      </c>
      <c r="Z4513" s="116">
        <v>0</v>
      </c>
      <c r="AA4513" s="116">
        <v>1</v>
      </c>
      <c r="AB4513" s="116">
        <v>1.9679519470649101</v>
      </c>
      <c r="AC4513" s="116">
        <v>0.39853884157618003</v>
      </c>
      <c r="AD4513" s="116">
        <v>626.173395431671</v>
      </c>
      <c r="AF4513" s="116">
        <v>-1</v>
      </c>
      <c r="AG4513" s="116">
        <v>-1</v>
      </c>
      <c r="AH4513" s="116">
        <v>-1</v>
      </c>
      <c r="AI4513" s="116">
        <v>-1</v>
      </c>
      <c r="AJ4513" s="116">
        <v>0</v>
      </c>
      <c r="AM4513" s="116" t="s">
        <v>319</v>
      </c>
      <c r="AN4513" s="116">
        <v>-1</v>
      </c>
      <c r="AQ4513" s="116">
        <v>783</v>
      </c>
      <c r="AR4513" s="116" t="s">
        <v>352</v>
      </c>
      <c r="AS4513" s="116" t="s">
        <v>256</v>
      </c>
      <c r="AT4513" s="116" t="s">
        <v>268</v>
      </c>
      <c r="AV4513" s="116">
        <v>101.56818179732799</v>
      </c>
      <c r="AW4513" s="116">
        <v>0.50784541400000005</v>
      </c>
    </row>
    <row r="4514" spans="1:49" x14ac:dyDescent="0.25">
      <c r="A4514" s="127">
        <v>200000</v>
      </c>
      <c r="B4514" s="127">
        <v>810000</v>
      </c>
      <c r="C4514" s="127">
        <v>810000</v>
      </c>
      <c r="D4514" s="116" t="s">
        <v>314</v>
      </c>
      <c r="E4514" s="116" t="s">
        <v>315</v>
      </c>
      <c r="F4514" s="116" t="s">
        <v>316</v>
      </c>
      <c r="G4514" s="116" t="s">
        <v>317</v>
      </c>
      <c r="H4514" s="116">
        <v>0.36</v>
      </c>
      <c r="I4514" s="116">
        <v>0.57999999999999996</v>
      </c>
      <c r="J4514" s="116" t="s">
        <v>268</v>
      </c>
      <c r="K4514" s="116">
        <v>7.0085374773289993E-2</v>
      </c>
      <c r="L4514" s="116">
        <v>3938.9767803587301</v>
      </c>
      <c r="M4514" s="116">
        <v>12.3795055505457</v>
      </c>
      <c r="N4514" s="116">
        <v>2.5070296095180602</v>
      </c>
      <c r="O4514" s="116">
        <v>0.86762228601802005</v>
      </c>
      <c r="P4514" s="116">
        <v>0.1757061097508</v>
      </c>
      <c r="Q4514" s="116">
        <v>276.06466387472801</v>
      </c>
      <c r="R4514" s="116">
        <v>1310</v>
      </c>
      <c r="S4514" s="116" t="s">
        <v>318</v>
      </c>
      <c r="T4514" s="116">
        <v>1310</v>
      </c>
      <c r="U4514" s="116" t="s">
        <v>268</v>
      </c>
      <c r="V4514" s="116" t="s">
        <v>268</v>
      </c>
      <c r="Z4514" s="116">
        <v>0</v>
      </c>
      <c r="AA4514" s="116">
        <v>1</v>
      </c>
      <c r="AB4514" s="116">
        <v>0.86762228601802005</v>
      </c>
      <c r="AC4514" s="116">
        <v>0.1757061097508</v>
      </c>
      <c r="AD4514" s="116">
        <v>276.06466387472898</v>
      </c>
      <c r="AF4514" s="116">
        <v>-1</v>
      </c>
      <c r="AG4514" s="116">
        <v>-1</v>
      </c>
      <c r="AH4514" s="116">
        <v>-1</v>
      </c>
      <c r="AI4514" s="116">
        <v>-1</v>
      </c>
      <c r="AJ4514" s="116">
        <v>0</v>
      </c>
      <c r="AM4514" s="116" t="s">
        <v>319</v>
      </c>
      <c r="AN4514" s="116">
        <v>-1</v>
      </c>
      <c r="AQ4514" s="116">
        <v>783</v>
      </c>
      <c r="AR4514" s="116" t="s">
        <v>352</v>
      </c>
      <c r="AS4514" s="116" t="s">
        <v>256</v>
      </c>
      <c r="AT4514" s="116" t="s">
        <v>268</v>
      </c>
      <c r="AV4514" s="116">
        <v>82.612856321514897</v>
      </c>
      <c r="AW4514" s="116">
        <v>0.22389672660000001</v>
      </c>
    </row>
    <row r="4515" spans="1:49" x14ac:dyDescent="0.25">
      <c r="A4515" s="127">
        <v>200000</v>
      </c>
      <c r="B4515" s="127">
        <v>810000</v>
      </c>
      <c r="C4515" s="127">
        <v>810000</v>
      </c>
      <c r="D4515" s="116" t="s">
        <v>314</v>
      </c>
      <c r="E4515" s="116" t="s">
        <v>315</v>
      </c>
      <c r="F4515" s="116" t="s">
        <v>316</v>
      </c>
      <c r="G4515" s="116" t="s">
        <v>317</v>
      </c>
      <c r="H4515" s="116">
        <v>0.36</v>
      </c>
      <c r="I4515" s="116">
        <v>0.57999999999999996</v>
      </c>
      <c r="J4515" s="116" t="s">
        <v>268</v>
      </c>
      <c r="K4515" s="116">
        <v>3.9009772103460003E-2</v>
      </c>
      <c r="L4515" s="116">
        <v>3938.9767803587301</v>
      </c>
      <c r="M4515" s="116">
        <v>12.3795055505457</v>
      </c>
      <c r="N4515" s="116">
        <v>2.5070296095180602</v>
      </c>
      <c r="O4515" s="116">
        <v>0.48292169028033</v>
      </c>
      <c r="P4515" s="116">
        <v>9.7798653723929999E-2</v>
      </c>
      <c r="Q4515" s="116">
        <v>153.65858652262199</v>
      </c>
      <c r="R4515" s="116">
        <v>1330</v>
      </c>
      <c r="S4515" s="116" t="s">
        <v>346</v>
      </c>
      <c r="T4515" s="116">
        <v>1330</v>
      </c>
      <c r="U4515" s="116" t="s">
        <v>268</v>
      </c>
      <c r="V4515" s="116" t="s">
        <v>268</v>
      </c>
      <c r="Z4515" s="116">
        <v>0</v>
      </c>
      <c r="AA4515" s="116">
        <v>1</v>
      </c>
      <c r="AB4515" s="116">
        <v>0.48292169028033</v>
      </c>
      <c r="AC4515" s="116">
        <v>9.7798653723929999E-2</v>
      </c>
      <c r="AD4515" s="116">
        <v>153.65858652262099</v>
      </c>
      <c r="AF4515" s="116">
        <v>-1</v>
      </c>
      <c r="AG4515" s="116">
        <v>-1</v>
      </c>
      <c r="AH4515" s="116">
        <v>-1</v>
      </c>
      <c r="AI4515" s="116">
        <v>-1</v>
      </c>
      <c r="AJ4515" s="116">
        <v>0</v>
      </c>
      <c r="AM4515" s="116" t="s">
        <v>319</v>
      </c>
      <c r="AN4515" s="116">
        <v>-1</v>
      </c>
      <c r="AQ4515" s="116">
        <v>783</v>
      </c>
      <c r="AR4515" s="116" t="s">
        <v>352</v>
      </c>
      <c r="AS4515" s="116" t="s">
        <v>256</v>
      </c>
      <c r="AT4515" s="116" t="s">
        <v>268</v>
      </c>
      <c r="AV4515" s="116">
        <v>52.941905250140898</v>
      </c>
      <c r="AW4515" s="116">
        <v>0.12462172470000001</v>
      </c>
    </row>
    <row r="4516" spans="1:49" x14ac:dyDescent="0.25">
      <c r="A4516" s="127">
        <v>200000</v>
      </c>
      <c r="B4516" s="127">
        <v>810000</v>
      </c>
      <c r="C4516" s="127">
        <v>810000</v>
      </c>
      <c r="D4516" s="116" t="s">
        <v>314</v>
      </c>
      <c r="E4516" s="116" t="s">
        <v>315</v>
      </c>
      <c r="F4516" s="116" t="s">
        <v>316</v>
      </c>
      <c r="G4516" s="116" t="s">
        <v>317</v>
      </c>
      <c r="H4516" s="116">
        <v>0.36</v>
      </c>
      <c r="I4516" s="116">
        <v>0.57999999999999996</v>
      </c>
      <c r="J4516" s="116" t="s">
        <v>268</v>
      </c>
      <c r="K4516" s="116">
        <v>9.2417839572739996E-2</v>
      </c>
      <c r="L4516" s="116">
        <v>3938.9767803587301</v>
      </c>
      <c r="M4516" s="116">
        <v>12.3795055505457</v>
      </c>
      <c r="N4516" s="116">
        <v>2.5070296095180602</v>
      </c>
      <c r="O4516" s="116">
        <v>1.1440871579602401</v>
      </c>
      <c r="P4516" s="116">
        <v>0.23169426025656001</v>
      </c>
      <c r="Q4516" s="116">
        <v>364.03172416796099</v>
      </c>
      <c r="R4516" s="116">
        <v>1330</v>
      </c>
      <c r="S4516" s="116" t="s">
        <v>346</v>
      </c>
      <c r="T4516" s="116">
        <v>1330</v>
      </c>
      <c r="U4516" s="116" t="s">
        <v>268</v>
      </c>
      <c r="V4516" s="116" t="s">
        <v>268</v>
      </c>
      <c r="Z4516" s="116">
        <v>0</v>
      </c>
      <c r="AA4516" s="116">
        <v>1</v>
      </c>
      <c r="AB4516" s="116">
        <v>1.1440871579602401</v>
      </c>
      <c r="AC4516" s="116">
        <v>0.23169426025656001</v>
      </c>
      <c r="AD4516" s="116">
        <v>364.03172416796099</v>
      </c>
      <c r="AF4516" s="116">
        <v>-1</v>
      </c>
      <c r="AG4516" s="116">
        <v>-1</v>
      </c>
      <c r="AH4516" s="116">
        <v>-1</v>
      </c>
      <c r="AI4516" s="116">
        <v>-1</v>
      </c>
      <c r="AJ4516" s="116">
        <v>0</v>
      </c>
      <c r="AM4516" s="116" t="s">
        <v>319</v>
      </c>
      <c r="AN4516" s="116">
        <v>-1</v>
      </c>
      <c r="AQ4516" s="116">
        <v>783</v>
      </c>
      <c r="AR4516" s="116" t="s">
        <v>352</v>
      </c>
      <c r="AS4516" s="116" t="s">
        <v>256</v>
      </c>
      <c r="AT4516" s="116" t="s">
        <v>268</v>
      </c>
      <c r="AV4516" s="116">
        <v>80.910099710821299</v>
      </c>
      <c r="AW4516" s="116">
        <v>0.29524065220000001</v>
      </c>
    </row>
    <row r="4517" spans="1:49" x14ac:dyDescent="0.25">
      <c r="A4517" s="127">
        <v>200000</v>
      </c>
      <c r="B4517" s="127">
        <v>810000</v>
      </c>
      <c r="C4517" s="127">
        <v>810000</v>
      </c>
      <c r="D4517" s="116" t="s">
        <v>314</v>
      </c>
      <c r="E4517" s="116" t="s">
        <v>315</v>
      </c>
      <c r="F4517" s="116" t="s">
        <v>316</v>
      </c>
      <c r="G4517" s="116" t="s">
        <v>317</v>
      </c>
      <c r="H4517" s="116">
        <v>0.36</v>
      </c>
      <c r="I4517" s="116">
        <v>0.57999999999999996</v>
      </c>
      <c r="J4517" s="116" t="s">
        <v>268</v>
      </c>
      <c r="K4517" s="116">
        <v>8.7175791094800004E-2</v>
      </c>
      <c r="L4517" s="116">
        <v>3938.9767803587301</v>
      </c>
      <c r="M4517" s="116">
        <v>12.3795055505457</v>
      </c>
      <c r="N4517" s="116">
        <v>2.5070296095180602</v>
      </c>
      <c r="O4517" s="116">
        <v>1.07919318973136</v>
      </c>
      <c r="P4517" s="116">
        <v>0.21855228950784</v>
      </c>
      <c r="Q4517" s="116">
        <v>343.38341693184401</v>
      </c>
      <c r="R4517" s="116">
        <v>1330</v>
      </c>
      <c r="S4517" s="116" t="s">
        <v>346</v>
      </c>
      <c r="T4517" s="116">
        <v>1330</v>
      </c>
      <c r="U4517" s="116" t="s">
        <v>268</v>
      </c>
      <c r="V4517" s="116" t="s">
        <v>268</v>
      </c>
      <c r="Z4517" s="116">
        <v>0</v>
      </c>
      <c r="AA4517" s="116">
        <v>1</v>
      </c>
      <c r="AB4517" s="116">
        <v>1.07919318973136</v>
      </c>
      <c r="AC4517" s="116">
        <v>0.21855228950784</v>
      </c>
      <c r="AD4517" s="116">
        <v>343.38341693184498</v>
      </c>
      <c r="AF4517" s="116">
        <v>-1</v>
      </c>
      <c r="AG4517" s="116">
        <v>-1</v>
      </c>
      <c r="AH4517" s="116">
        <v>-1</v>
      </c>
      <c r="AI4517" s="116">
        <v>-1</v>
      </c>
      <c r="AJ4517" s="116">
        <v>0</v>
      </c>
      <c r="AM4517" s="116" t="s">
        <v>319</v>
      </c>
      <c r="AN4517" s="116">
        <v>-1</v>
      </c>
      <c r="AQ4517" s="116">
        <v>783</v>
      </c>
      <c r="AR4517" s="116" t="s">
        <v>352</v>
      </c>
      <c r="AS4517" s="116" t="s">
        <v>256</v>
      </c>
      <c r="AT4517" s="116" t="s">
        <v>268</v>
      </c>
      <c r="AV4517" s="116">
        <v>77.287967299592097</v>
      </c>
      <c r="AW4517" s="116">
        <v>0.2784942554</v>
      </c>
    </row>
    <row r="4518" spans="1:49" x14ac:dyDescent="0.25">
      <c r="A4518" s="127">
        <v>200000</v>
      </c>
      <c r="B4518" s="127">
        <v>810000</v>
      </c>
      <c r="C4518" s="127">
        <v>810000</v>
      </c>
      <c r="D4518" s="116" t="s">
        <v>314</v>
      </c>
      <c r="E4518" s="116" t="s">
        <v>315</v>
      </c>
      <c r="F4518" s="116" t="s">
        <v>316</v>
      </c>
      <c r="G4518" s="116" t="s">
        <v>317</v>
      </c>
      <c r="H4518" s="116">
        <v>0.36</v>
      </c>
      <c r="I4518" s="116">
        <v>0.57999999999999996</v>
      </c>
      <c r="J4518" s="116" t="s">
        <v>268</v>
      </c>
      <c r="K4518" s="116">
        <v>0.33727952034358999</v>
      </c>
      <c r="L4518" s="116">
        <v>3963.2684199515202</v>
      </c>
      <c r="M4518" s="116">
        <v>12.4499547055017</v>
      </c>
      <c r="N4518" s="116">
        <v>2.5206688536305299</v>
      </c>
      <c r="O4518" s="116">
        <v>4.1991147513711402</v>
      </c>
      <c r="P4518" s="116">
        <v>0.85016998189755</v>
      </c>
      <c r="Q4518" s="116">
        <v>1336.7292716741699</v>
      </c>
      <c r="R4518" s="116">
        <v>1330</v>
      </c>
      <c r="S4518" s="116" t="s">
        <v>346</v>
      </c>
      <c r="T4518" s="116">
        <v>1330</v>
      </c>
      <c r="U4518" s="116" t="s">
        <v>268</v>
      </c>
      <c r="V4518" s="116" t="s">
        <v>268</v>
      </c>
      <c r="Z4518" s="116">
        <v>0</v>
      </c>
      <c r="AA4518" s="116">
        <v>1</v>
      </c>
      <c r="AB4518" s="116">
        <v>4.1991147513711402</v>
      </c>
      <c r="AC4518" s="116">
        <v>0.85016998189755</v>
      </c>
      <c r="AD4518" s="116">
        <v>1336.7292716741699</v>
      </c>
      <c r="AF4518" s="116">
        <v>-1</v>
      </c>
      <c r="AG4518" s="116">
        <v>-1</v>
      </c>
      <c r="AH4518" s="116">
        <v>-1</v>
      </c>
      <c r="AI4518" s="116">
        <v>-1</v>
      </c>
      <c r="AJ4518" s="116">
        <v>0</v>
      </c>
      <c r="AM4518" s="116" t="s">
        <v>319</v>
      </c>
      <c r="AN4518" s="116">
        <v>-1</v>
      </c>
      <c r="AQ4518" s="116">
        <v>783</v>
      </c>
      <c r="AR4518" s="116" t="s">
        <v>352</v>
      </c>
      <c r="AS4518" s="116" t="s">
        <v>256</v>
      </c>
      <c r="AT4518" s="116" t="s">
        <v>268</v>
      </c>
      <c r="AV4518" s="116">
        <v>154.60330434147599</v>
      </c>
      <c r="AW4518" s="116">
        <v>1.084127552</v>
      </c>
    </row>
    <row r="4519" spans="1:49" x14ac:dyDescent="0.25">
      <c r="A4519" s="127">
        <v>200000</v>
      </c>
      <c r="B4519" s="127">
        <v>810000</v>
      </c>
      <c r="C4519" s="127">
        <v>810000</v>
      </c>
      <c r="D4519" s="116" t="s">
        <v>314</v>
      </c>
      <c r="E4519" s="116" t="s">
        <v>315</v>
      </c>
      <c r="F4519" s="116" t="s">
        <v>316</v>
      </c>
      <c r="G4519" s="116" t="s">
        <v>317</v>
      </c>
      <c r="H4519" s="116">
        <v>0.36</v>
      </c>
      <c r="I4519" s="116">
        <v>0.57999999999999996</v>
      </c>
      <c r="J4519" s="116" t="s">
        <v>268</v>
      </c>
      <c r="K4519" s="116">
        <v>1.8171887804410002E-2</v>
      </c>
      <c r="L4519" s="116">
        <v>3963.2684199515202</v>
      </c>
      <c r="M4519" s="116">
        <v>12.4499547055017</v>
      </c>
      <c r="N4519" s="116">
        <v>2.5206688536305299</v>
      </c>
      <c r="O4519" s="116">
        <v>0.22623918007836999</v>
      </c>
      <c r="P4519" s="116">
        <v>4.5805311600239998E-2</v>
      </c>
      <c r="Q4519" s="116">
        <v>72.020069066124293</v>
      </c>
      <c r="R4519" s="116">
        <v>1330</v>
      </c>
      <c r="S4519" s="116" t="s">
        <v>346</v>
      </c>
      <c r="T4519" s="116">
        <v>1330</v>
      </c>
      <c r="U4519" s="116" t="s">
        <v>268</v>
      </c>
      <c r="V4519" s="116" t="s">
        <v>268</v>
      </c>
      <c r="Z4519" s="116">
        <v>0</v>
      </c>
      <c r="AA4519" s="116">
        <v>1</v>
      </c>
      <c r="AB4519" s="116">
        <v>0.22623918007836999</v>
      </c>
      <c r="AC4519" s="116">
        <v>4.5805311600239998E-2</v>
      </c>
      <c r="AD4519" s="116">
        <v>72.020069066122304</v>
      </c>
      <c r="AF4519" s="116">
        <v>-1</v>
      </c>
      <c r="AG4519" s="116">
        <v>-1</v>
      </c>
      <c r="AH4519" s="116">
        <v>-1</v>
      </c>
      <c r="AI4519" s="116">
        <v>-1</v>
      </c>
      <c r="AJ4519" s="116">
        <v>0</v>
      </c>
      <c r="AM4519" s="116" t="s">
        <v>319</v>
      </c>
      <c r="AN4519" s="116">
        <v>-1</v>
      </c>
      <c r="AQ4519" s="116">
        <v>783</v>
      </c>
      <c r="AR4519" s="116" t="s">
        <v>352</v>
      </c>
      <c r="AS4519" s="116" t="s">
        <v>256</v>
      </c>
      <c r="AT4519" s="116" t="s">
        <v>268</v>
      </c>
      <c r="AV4519" s="116">
        <v>52.521066986707901</v>
      </c>
      <c r="AW4519" s="116">
        <v>5.8410437199999998E-2</v>
      </c>
    </row>
    <row r="4520" spans="1:49" x14ac:dyDescent="0.25">
      <c r="A4520" s="127">
        <v>200000</v>
      </c>
      <c r="B4520" s="127">
        <v>810000</v>
      </c>
      <c r="C4520" s="127">
        <v>810000</v>
      </c>
      <c r="D4520" s="116" t="s">
        <v>314</v>
      </c>
      <c r="E4520" s="116" t="s">
        <v>315</v>
      </c>
      <c r="F4520" s="116" t="s">
        <v>316</v>
      </c>
      <c r="G4520" s="116" t="s">
        <v>317</v>
      </c>
      <c r="H4520" s="116">
        <v>0.36</v>
      </c>
      <c r="I4520" s="116">
        <v>0.57999999999999996</v>
      </c>
      <c r="J4520" s="116" t="s">
        <v>268</v>
      </c>
      <c r="K4520" s="116">
        <v>8.6634720796880005E-2</v>
      </c>
      <c r="L4520" s="116">
        <v>3963.2684199515202</v>
      </c>
      <c r="M4520" s="116">
        <v>12.4499547055017</v>
      </c>
      <c r="N4520" s="116">
        <v>2.5206688536305299</v>
      </c>
      <c r="O4520" s="116">
        <v>1.07859834984502</v>
      </c>
      <c r="P4520" s="116">
        <v>0.21837744235567999</v>
      </c>
      <c r="Q4520" s="116">
        <v>343.35665300561499</v>
      </c>
      <c r="R4520" s="116">
        <v>1330</v>
      </c>
      <c r="S4520" s="116" t="s">
        <v>346</v>
      </c>
      <c r="T4520" s="116">
        <v>1330</v>
      </c>
      <c r="U4520" s="116" t="s">
        <v>268</v>
      </c>
      <c r="V4520" s="116" t="s">
        <v>268</v>
      </c>
      <c r="Z4520" s="116">
        <v>0</v>
      </c>
      <c r="AA4520" s="116">
        <v>1</v>
      </c>
      <c r="AB4520" s="116">
        <v>1.07859834984502</v>
      </c>
      <c r="AC4520" s="116">
        <v>0.21837744235567999</v>
      </c>
      <c r="AD4520" s="116">
        <v>343.35665300561402</v>
      </c>
      <c r="AF4520" s="116">
        <v>-1</v>
      </c>
      <c r="AG4520" s="116">
        <v>-1</v>
      </c>
      <c r="AH4520" s="116">
        <v>-1</v>
      </c>
      <c r="AI4520" s="116">
        <v>-1</v>
      </c>
      <c r="AJ4520" s="116">
        <v>0</v>
      </c>
      <c r="AM4520" s="116" t="s">
        <v>319</v>
      </c>
      <c r="AN4520" s="116">
        <v>-1</v>
      </c>
      <c r="AQ4520" s="116">
        <v>783</v>
      </c>
      <c r="AR4520" s="116" t="s">
        <v>352</v>
      </c>
      <c r="AS4520" s="116" t="s">
        <v>256</v>
      </c>
      <c r="AT4520" s="116" t="s">
        <v>268</v>
      </c>
      <c r="AV4520" s="116">
        <v>76.124151869791504</v>
      </c>
      <c r="AW4520" s="116">
        <v>0.27847254910000002</v>
      </c>
    </row>
    <row r="4521" spans="1:49" x14ac:dyDescent="0.25">
      <c r="A4521" s="127">
        <v>200000</v>
      </c>
      <c r="B4521" s="127">
        <v>810000</v>
      </c>
      <c r="C4521" s="127">
        <v>810000</v>
      </c>
      <c r="D4521" s="116" t="s">
        <v>314</v>
      </c>
      <c r="E4521" s="116" t="s">
        <v>315</v>
      </c>
      <c r="F4521" s="116" t="s">
        <v>316</v>
      </c>
      <c r="G4521" s="116" t="s">
        <v>317</v>
      </c>
      <c r="H4521" s="116">
        <v>0.36</v>
      </c>
      <c r="I4521" s="116">
        <v>0.57999999999999996</v>
      </c>
      <c r="J4521" s="116" t="s">
        <v>268</v>
      </c>
      <c r="K4521" s="116">
        <v>0.17567732481507001</v>
      </c>
      <c r="L4521" s="116">
        <v>3963.2684199515202</v>
      </c>
      <c r="M4521" s="116">
        <v>12.4499547055017</v>
      </c>
      <c r="N4521" s="116">
        <v>2.5206688536305299</v>
      </c>
      <c r="O4521" s="116">
        <v>2.1871747367313898</v>
      </c>
      <c r="P4521" s="116">
        <v>0.44282436095048999</v>
      </c>
      <c r="Q4521" s="116">
        <v>696.25639354114799</v>
      </c>
      <c r="R4521" s="116">
        <v>1330</v>
      </c>
      <c r="S4521" s="116" t="s">
        <v>346</v>
      </c>
      <c r="T4521" s="116">
        <v>1330</v>
      </c>
      <c r="U4521" s="116" t="s">
        <v>268</v>
      </c>
      <c r="V4521" s="116" t="s">
        <v>268</v>
      </c>
      <c r="Z4521" s="116">
        <v>0</v>
      </c>
      <c r="AA4521" s="116">
        <v>1</v>
      </c>
      <c r="AB4521" s="116">
        <v>2.1871747367313898</v>
      </c>
      <c r="AC4521" s="116">
        <v>0.44282436095048999</v>
      </c>
      <c r="AD4521" s="116">
        <v>696.25639354114799</v>
      </c>
      <c r="AF4521" s="116">
        <v>-1</v>
      </c>
      <c r="AG4521" s="116">
        <v>-1</v>
      </c>
      <c r="AH4521" s="116">
        <v>-1</v>
      </c>
      <c r="AI4521" s="116">
        <v>-1</v>
      </c>
      <c r="AJ4521" s="116">
        <v>0</v>
      </c>
      <c r="AM4521" s="116" t="s">
        <v>319</v>
      </c>
      <c r="AN4521" s="116">
        <v>-1</v>
      </c>
      <c r="AQ4521" s="116">
        <v>783</v>
      </c>
      <c r="AR4521" s="116" t="s">
        <v>352</v>
      </c>
      <c r="AS4521" s="116" t="s">
        <v>256</v>
      </c>
      <c r="AT4521" s="116" t="s">
        <v>268</v>
      </c>
      <c r="AV4521" s="116">
        <v>107.968692701096</v>
      </c>
      <c r="AW4521" s="116">
        <v>0.56468482850000001</v>
      </c>
    </row>
    <row r="4522" spans="1:49" x14ac:dyDescent="0.25">
      <c r="A4522" s="127">
        <v>200000</v>
      </c>
      <c r="B4522" s="127">
        <v>810000</v>
      </c>
      <c r="C4522" s="127">
        <v>810000</v>
      </c>
      <c r="D4522" s="116" t="s">
        <v>314</v>
      </c>
      <c r="E4522" s="116" t="s">
        <v>315</v>
      </c>
      <c r="F4522" s="116" t="s">
        <v>316</v>
      </c>
      <c r="G4522" s="116" t="s">
        <v>317</v>
      </c>
      <c r="H4522" s="116">
        <v>0.36</v>
      </c>
      <c r="I4522" s="116">
        <v>0.57999999999999996</v>
      </c>
      <c r="J4522" s="116" t="s">
        <v>268</v>
      </c>
      <c r="K4522" s="116">
        <v>0.47692892291201999</v>
      </c>
      <c r="L4522" s="116">
        <v>3907.79960911935</v>
      </c>
      <c r="M4522" s="116">
        <v>10.500030109732201</v>
      </c>
      <c r="N4522" s="116">
        <v>1.6860987291701599</v>
      </c>
      <c r="O4522" s="116">
        <v>5.0077680507784299</v>
      </c>
      <c r="P4522" s="116">
        <v>0.80414925082644995</v>
      </c>
      <c r="Q4522" s="116">
        <v>1863.7426585333201</v>
      </c>
      <c r="R4522" s="116">
        <v>1210</v>
      </c>
      <c r="S4522" s="116" t="s">
        <v>318</v>
      </c>
      <c r="T4522" s="116">
        <v>1210</v>
      </c>
      <c r="U4522" s="116" t="s">
        <v>268</v>
      </c>
      <c r="V4522" s="116" t="s">
        <v>268</v>
      </c>
      <c r="Z4522" s="116">
        <v>0</v>
      </c>
      <c r="AA4522" s="116">
        <v>1</v>
      </c>
      <c r="AB4522" s="116">
        <v>5.0077680507784299</v>
      </c>
      <c r="AC4522" s="116">
        <v>0.80414925082644995</v>
      </c>
      <c r="AD4522" s="116">
        <v>1863.7426585333201</v>
      </c>
      <c r="AF4522" s="116">
        <v>-1</v>
      </c>
      <c r="AG4522" s="116">
        <v>-1</v>
      </c>
      <c r="AH4522" s="116">
        <v>-1</v>
      </c>
      <c r="AI4522" s="116">
        <v>-1</v>
      </c>
      <c r="AJ4522" s="116">
        <v>0</v>
      </c>
      <c r="AM4522" s="116" t="s">
        <v>319</v>
      </c>
      <c r="AN4522" s="116">
        <v>-1</v>
      </c>
      <c r="AQ4522" s="116">
        <v>783</v>
      </c>
      <c r="AR4522" s="116" t="s">
        <v>352</v>
      </c>
      <c r="AS4522" s="116" t="s">
        <v>256</v>
      </c>
      <c r="AT4522" s="116" t="s">
        <v>268</v>
      </c>
      <c r="AV4522" s="116">
        <v>199.527245446748</v>
      </c>
      <c r="AW4522" s="116">
        <v>1.5115512234999999</v>
      </c>
    </row>
    <row r="4523" spans="1:49" x14ac:dyDescent="0.25">
      <c r="A4523" s="127">
        <v>200000</v>
      </c>
      <c r="B4523" s="127">
        <v>810000</v>
      </c>
      <c r="C4523" s="127">
        <v>810000</v>
      </c>
      <c r="D4523" s="116" t="s">
        <v>314</v>
      </c>
      <c r="E4523" s="116" t="s">
        <v>315</v>
      </c>
      <c r="F4523" s="116" t="s">
        <v>316</v>
      </c>
      <c r="G4523" s="116" t="s">
        <v>317</v>
      </c>
      <c r="H4523" s="116">
        <v>0.36</v>
      </c>
      <c r="I4523" s="116">
        <v>0.57999999999999996</v>
      </c>
      <c r="J4523" s="116" t="s">
        <v>268</v>
      </c>
      <c r="K4523" s="116">
        <v>5.2891359216699997E-2</v>
      </c>
      <c r="L4523" s="116">
        <v>3907.79960911935</v>
      </c>
      <c r="M4523" s="116">
        <v>10.500030109732201</v>
      </c>
      <c r="N4523" s="116">
        <v>1.6860987291701599</v>
      </c>
      <c r="O4523" s="116">
        <v>0.55536086432011</v>
      </c>
      <c r="P4523" s="116">
        <v>8.9180053559370004E-2</v>
      </c>
      <c r="Q4523" s="116">
        <v>206.688832872847</v>
      </c>
      <c r="R4523" s="116">
        <v>1310</v>
      </c>
      <c r="S4523" s="116" t="s">
        <v>318</v>
      </c>
      <c r="T4523" s="116">
        <v>1310</v>
      </c>
      <c r="U4523" s="116" t="s">
        <v>268</v>
      </c>
      <c r="V4523" s="116" t="s">
        <v>268</v>
      </c>
      <c r="Z4523" s="116">
        <v>0</v>
      </c>
      <c r="AA4523" s="116">
        <v>1</v>
      </c>
      <c r="AB4523" s="116">
        <v>0.55536086432011</v>
      </c>
      <c r="AC4523" s="116">
        <v>8.9180053559370004E-2</v>
      </c>
      <c r="AD4523" s="116">
        <v>206.68883287284501</v>
      </c>
      <c r="AF4523" s="116">
        <v>-1</v>
      </c>
      <c r="AG4523" s="116">
        <v>-1</v>
      </c>
      <c r="AH4523" s="116">
        <v>-1</v>
      </c>
      <c r="AI4523" s="116">
        <v>-1</v>
      </c>
      <c r="AJ4523" s="116">
        <v>0</v>
      </c>
      <c r="AM4523" s="116" t="s">
        <v>319</v>
      </c>
      <c r="AN4523" s="116">
        <v>-1</v>
      </c>
      <c r="AQ4523" s="116">
        <v>783</v>
      </c>
      <c r="AR4523" s="116" t="s">
        <v>352</v>
      </c>
      <c r="AS4523" s="116" t="s">
        <v>256</v>
      </c>
      <c r="AT4523" s="116" t="s">
        <v>268</v>
      </c>
      <c r="AV4523" s="116">
        <v>58.603461150346703</v>
      </c>
      <c r="AW4523" s="116">
        <v>0.16763084580000001</v>
      </c>
    </row>
    <row r="4524" spans="1:49" x14ac:dyDescent="0.25">
      <c r="A4524" s="127">
        <v>200000</v>
      </c>
      <c r="B4524" s="127">
        <v>810000</v>
      </c>
      <c r="C4524" s="127">
        <v>810000</v>
      </c>
      <c r="D4524" s="116" t="s">
        <v>314</v>
      </c>
      <c r="E4524" s="116" t="s">
        <v>315</v>
      </c>
      <c r="F4524" s="116" t="s">
        <v>316</v>
      </c>
      <c r="G4524" s="116" t="s">
        <v>317</v>
      </c>
      <c r="H4524" s="116">
        <v>0.36</v>
      </c>
      <c r="I4524" s="116">
        <v>0.57999999999999996</v>
      </c>
      <c r="J4524" s="116" t="s">
        <v>268</v>
      </c>
      <c r="K4524" s="116">
        <v>6.8593027396130005E-2</v>
      </c>
      <c r="L4524" s="116">
        <v>3907.79960911935</v>
      </c>
      <c r="M4524" s="116">
        <v>10.500030109732201</v>
      </c>
      <c r="N4524" s="116">
        <v>1.6860987291701599</v>
      </c>
      <c r="O4524" s="116">
        <v>0.72022885297709005</v>
      </c>
      <c r="P4524" s="116">
        <v>0.11565461632255</v>
      </c>
      <c r="Q4524" s="116">
        <v>268.04780564692499</v>
      </c>
      <c r="R4524" s="116">
        <v>1310</v>
      </c>
      <c r="S4524" s="116" t="s">
        <v>318</v>
      </c>
      <c r="T4524" s="116">
        <v>1310</v>
      </c>
      <c r="U4524" s="116" t="s">
        <v>268</v>
      </c>
      <c r="V4524" s="116" t="s">
        <v>268</v>
      </c>
      <c r="Z4524" s="116">
        <v>0</v>
      </c>
      <c r="AA4524" s="116">
        <v>1</v>
      </c>
      <c r="AB4524" s="116">
        <v>0.72022885297709005</v>
      </c>
      <c r="AC4524" s="116">
        <v>0.11565461632255</v>
      </c>
      <c r="AD4524" s="116">
        <v>268.04780564692402</v>
      </c>
      <c r="AF4524" s="116">
        <v>-1</v>
      </c>
      <c r="AG4524" s="116">
        <v>-1</v>
      </c>
      <c r="AH4524" s="116">
        <v>-1</v>
      </c>
      <c r="AI4524" s="116">
        <v>-1</v>
      </c>
      <c r="AJ4524" s="116">
        <v>0</v>
      </c>
      <c r="AM4524" s="116" t="s">
        <v>319</v>
      </c>
      <c r="AN4524" s="116">
        <v>-1</v>
      </c>
      <c r="AQ4524" s="116">
        <v>783</v>
      </c>
      <c r="AR4524" s="116" t="s">
        <v>352</v>
      </c>
      <c r="AS4524" s="116" t="s">
        <v>256</v>
      </c>
      <c r="AT4524" s="116" t="s">
        <v>268</v>
      </c>
      <c r="AV4524" s="116">
        <v>67.580957979188199</v>
      </c>
      <c r="AW4524" s="116">
        <v>0.21739481399999999</v>
      </c>
    </row>
    <row r="4525" spans="1:49" x14ac:dyDescent="0.25">
      <c r="A4525" s="127">
        <v>200000</v>
      </c>
      <c r="B4525" s="127">
        <v>810000</v>
      </c>
      <c r="C4525" s="127">
        <v>810000</v>
      </c>
      <c r="D4525" s="116" t="s">
        <v>314</v>
      </c>
      <c r="E4525" s="116" t="s">
        <v>315</v>
      </c>
      <c r="F4525" s="116" t="s">
        <v>316</v>
      </c>
      <c r="G4525" s="116" t="s">
        <v>317</v>
      </c>
      <c r="H4525" s="116">
        <v>0.36</v>
      </c>
      <c r="I4525" s="116">
        <v>0.57999999999999996</v>
      </c>
      <c r="J4525" s="116" t="s">
        <v>268</v>
      </c>
      <c r="K4525" s="116">
        <v>1.935014412003E-2</v>
      </c>
      <c r="L4525" s="116">
        <v>3907.79960911935</v>
      </c>
      <c r="M4525" s="116">
        <v>10.500030109732201</v>
      </c>
      <c r="N4525" s="116">
        <v>1.6860987291701599</v>
      </c>
      <c r="O4525" s="116">
        <v>0.20317709588801999</v>
      </c>
      <c r="P4525" s="116">
        <v>3.2626253410050002E-2</v>
      </c>
      <c r="Q4525" s="116">
        <v>75.616485628676003</v>
      </c>
      <c r="R4525" s="116">
        <v>1310</v>
      </c>
      <c r="S4525" s="116" t="s">
        <v>318</v>
      </c>
      <c r="T4525" s="116">
        <v>1310</v>
      </c>
      <c r="U4525" s="116" t="s">
        <v>268</v>
      </c>
      <c r="V4525" s="116" t="s">
        <v>268</v>
      </c>
      <c r="Z4525" s="116">
        <v>0</v>
      </c>
      <c r="AA4525" s="116">
        <v>1</v>
      </c>
      <c r="AB4525" s="116">
        <v>0.20317709588801999</v>
      </c>
      <c r="AC4525" s="116">
        <v>3.2626253410050002E-2</v>
      </c>
      <c r="AD4525" s="116">
        <v>75.616485628675605</v>
      </c>
      <c r="AF4525" s="116">
        <v>-1</v>
      </c>
      <c r="AG4525" s="116">
        <v>-1</v>
      </c>
      <c r="AH4525" s="116">
        <v>-1</v>
      </c>
      <c r="AI4525" s="116">
        <v>-1</v>
      </c>
      <c r="AJ4525" s="116">
        <v>0</v>
      </c>
      <c r="AM4525" s="116" t="s">
        <v>319</v>
      </c>
      <c r="AN4525" s="116">
        <v>-1</v>
      </c>
      <c r="AQ4525" s="116">
        <v>783</v>
      </c>
      <c r="AR4525" s="116" t="s">
        <v>352</v>
      </c>
      <c r="AS4525" s="116" t="s">
        <v>256</v>
      </c>
      <c r="AT4525" s="116" t="s">
        <v>268</v>
      </c>
      <c r="AV4525" s="116">
        <v>45.9403231024368</v>
      </c>
      <c r="AW4525" s="116">
        <v>6.1327238999999999E-2</v>
      </c>
    </row>
    <row r="4526" spans="1:49" x14ac:dyDescent="0.25">
      <c r="A4526" s="127">
        <v>200000</v>
      </c>
      <c r="B4526" s="127">
        <v>810000</v>
      </c>
      <c r="C4526" s="127">
        <v>810000</v>
      </c>
      <c r="D4526" s="116" t="s">
        <v>314</v>
      </c>
      <c r="E4526" s="116" t="s">
        <v>315</v>
      </c>
      <c r="F4526" s="116" t="s">
        <v>316</v>
      </c>
      <c r="G4526" s="116" t="s">
        <v>317</v>
      </c>
      <c r="H4526" s="116">
        <v>0.36</v>
      </c>
      <c r="I4526" s="116">
        <v>0.57999999999999996</v>
      </c>
      <c r="J4526" s="116" t="s">
        <v>268</v>
      </c>
      <c r="K4526" s="116">
        <v>0.23418448033555</v>
      </c>
      <c r="L4526" s="116">
        <v>3906.9083291710099</v>
      </c>
      <c r="M4526" s="116">
        <v>11.1815668127966</v>
      </c>
      <c r="N4526" s="116">
        <v>2.1476017858376899</v>
      </c>
      <c r="O4526" s="116">
        <v>2.6185494133921101</v>
      </c>
      <c r="P4526" s="116">
        <v>0.50293500818410997</v>
      </c>
      <c r="Q4526" s="116">
        <v>914.937296785581</v>
      </c>
      <c r="R4526" s="116">
        <v>1330</v>
      </c>
      <c r="S4526" s="116" t="s">
        <v>346</v>
      </c>
      <c r="T4526" s="116">
        <v>1330</v>
      </c>
      <c r="U4526" s="116" t="s">
        <v>268</v>
      </c>
      <c r="V4526" s="116" t="s">
        <v>268</v>
      </c>
      <c r="Z4526" s="116">
        <v>0</v>
      </c>
      <c r="AA4526" s="116">
        <v>1</v>
      </c>
      <c r="AB4526" s="116">
        <v>2.6185494133921101</v>
      </c>
      <c r="AC4526" s="116">
        <v>0.50293500818410997</v>
      </c>
      <c r="AD4526" s="116">
        <v>914.937296785581</v>
      </c>
      <c r="AF4526" s="116">
        <v>-1</v>
      </c>
      <c r="AG4526" s="116">
        <v>-1</v>
      </c>
      <c r="AH4526" s="116">
        <v>-1</v>
      </c>
      <c r="AI4526" s="116">
        <v>-1</v>
      </c>
      <c r="AJ4526" s="116">
        <v>0</v>
      </c>
      <c r="AM4526" s="116" t="s">
        <v>319</v>
      </c>
      <c r="AN4526" s="116">
        <v>-1</v>
      </c>
      <c r="AQ4526" s="116">
        <v>783</v>
      </c>
      <c r="AR4526" s="116" t="s">
        <v>352</v>
      </c>
      <c r="AS4526" s="116" t="s">
        <v>256</v>
      </c>
      <c r="AT4526" s="116" t="s">
        <v>268</v>
      </c>
      <c r="AV4526" s="116">
        <v>125.324937224064</v>
      </c>
      <c r="AW4526" s="116">
        <v>0.74204160320000001</v>
      </c>
    </row>
    <row r="4527" spans="1:49" x14ac:dyDescent="0.25">
      <c r="A4527" s="127">
        <v>200000</v>
      </c>
      <c r="B4527" s="127">
        <v>810000</v>
      </c>
      <c r="C4527" s="127">
        <v>810000</v>
      </c>
      <c r="D4527" s="116" t="s">
        <v>314</v>
      </c>
      <c r="E4527" s="116" t="s">
        <v>315</v>
      </c>
      <c r="F4527" s="116" t="s">
        <v>316</v>
      </c>
      <c r="G4527" s="116" t="s">
        <v>317</v>
      </c>
      <c r="H4527" s="116">
        <v>0.36</v>
      </c>
      <c r="I4527" s="116">
        <v>0.57999999999999996</v>
      </c>
      <c r="J4527" s="116" t="s">
        <v>268</v>
      </c>
      <c r="K4527" s="116">
        <v>3.3656048308660001E-2</v>
      </c>
      <c r="L4527" s="116">
        <v>3906.9083291710099</v>
      </c>
      <c r="M4527" s="116">
        <v>11.1815668127966</v>
      </c>
      <c r="N4527" s="116">
        <v>2.1476017858376899</v>
      </c>
      <c r="O4527" s="116">
        <v>0.376327352818</v>
      </c>
      <c r="P4527" s="116">
        <v>7.2279789451919998E-2</v>
      </c>
      <c r="Q4527" s="116">
        <v>131.491095464089</v>
      </c>
      <c r="R4527" s="116">
        <v>1330</v>
      </c>
      <c r="S4527" s="116" t="s">
        <v>346</v>
      </c>
      <c r="T4527" s="116">
        <v>1330</v>
      </c>
      <c r="U4527" s="116" t="s">
        <v>268</v>
      </c>
      <c r="V4527" s="116" t="s">
        <v>268</v>
      </c>
      <c r="Z4527" s="116">
        <v>0</v>
      </c>
      <c r="AA4527" s="116">
        <v>1</v>
      </c>
      <c r="AB4527" s="116">
        <v>0.376327352818</v>
      </c>
      <c r="AC4527" s="116">
        <v>7.2279789451919998E-2</v>
      </c>
      <c r="AD4527" s="116">
        <v>131.491095464088</v>
      </c>
      <c r="AF4527" s="116">
        <v>-1</v>
      </c>
      <c r="AG4527" s="116">
        <v>-1</v>
      </c>
      <c r="AH4527" s="116">
        <v>-1</v>
      </c>
      <c r="AI4527" s="116">
        <v>-1</v>
      </c>
      <c r="AJ4527" s="116">
        <v>0</v>
      </c>
      <c r="AM4527" s="116" t="s">
        <v>319</v>
      </c>
      <c r="AN4527" s="116">
        <v>-1</v>
      </c>
      <c r="AQ4527" s="116">
        <v>783</v>
      </c>
      <c r="AR4527" s="116" t="s">
        <v>352</v>
      </c>
      <c r="AS4527" s="116" t="s">
        <v>256</v>
      </c>
      <c r="AT4527" s="116" t="s">
        <v>268</v>
      </c>
      <c r="AV4527" s="116">
        <v>46.706981399604999</v>
      </c>
      <c r="AW4527" s="116">
        <v>0.1066432242</v>
      </c>
    </row>
    <row r="4528" spans="1:49" x14ac:dyDescent="0.25">
      <c r="A4528" s="127">
        <v>200000</v>
      </c>
      <c r="B4528" s="127">
        <v>810000</v>
      </c>
      <c r="C4528" s="127">
        <v>810000</v>
      </c>
      <c r="D4528" s="116" t="s">
        <v>314</v>
      </c>
      <c r="E4528" s="116" t="s">
        <v>315</v>
      </c>
      <c r="F4528" s="116" t="s">
        <v>316</v>
      </c>
      <c r="G4528" s="116" t="s">
        <v>317</v>
      </c>
      <c r="H4528" s="116">
        <v>0.36</v>
      </c>
      <c r="I4528" s="116">
        <v>0.57999999999999996</v>
      </c>
      <c r="J4528" s="116" t="s">
        <v>268</v>
      </c>
      <c r="K4528" s="116">
        <v>0.22448308548945001</v>
      </c>
      <c r="L4528" s="116">
        <v>3906.9083291710099</v>
      </c>
      <c r="M4528" s="116">
        <v>11.1815668127966</v>
      </c>
      <c r="N4528" s="116">
        <v>2.1476017858376899</v>
      </c>
      <c r="O4528" s="116">
        <v>2.51007261874302</v>
      </c>
      <c r="P4528" s="116">
        <v>0.48210027528749</v>
      </c>
      <c r="Q4528" s="116">
        <v>877.034836456741</v>
      </c>
      <c r="R4528" s="116">
        <v>1330</v>
      </c>
      <c r="S4528" s="116" t="s">
        <v>346</v>
      </c>
      <c r="T4528" s="116">
        <v>1330</v>
      </c>
      <c r="U4528" s="116" t="s">
        <v>268</v>
      </c>
      <c r="V4528" s="116" t="s">
        <v>268</v>
      </c>
      <c r="Z4528" s="116">
        <v>0</v>
      </c>
      <c r="AA4528" s="116">
        <v>1</v>
      </c>
      <c r="AB4528" s="116">
        <v>2.51007261874302</v>
      </c>
      <c r="AC4528" s="116">
        <v>0.48210027528749</v>
      </c>
      <c r="AD4528" s="116">
        <v>877.034836456741</v>
      </c>
      <c r="AF4528" s="116">
        <v>-1</v>
      </c>
      <c r="AG4528" s="116">
        <v>-1</v>
      </c>
      <c r="AH4528" s="116">
        <v>-1</v>
      </c>
      <c r="AI4528" s="116">
        <v>-1</v>
      </c>
      <c r="AJ4528" s="116">
        <v>0</v>
      </c>
      <c r="AM4528" s="116" t="s">
        <v>319</v>
      </c>
      <c r="AN4528" s="116">
        <v>-1</v>
      </c>
      <c r="AQ4528" s="116">
        <v>783</v>
      </c>
      <c r="AR4528" s="116" t="s">
        <v>352</v>
      </c>
      <c r="AS4528" s="116" t="s">
        <v>256</v>
      </c>
      <c r="AT4528" s="116" t="s">
        <v>268</v>
      </c>
      <c r="AV4528" s="116">
        <v>123.619532808166</v>
      </c>
      <c r="AW4528" s="116">
        <v>0.71130157049999998</v>
      </c>
    </row>
    <row r="4529" spans="1:49" x14ac:dyDescent="0.25">
      <c r="A4529" s="127">
        <v>200000</v>
      </c>
      <c r="B4529" s="127">
        <v>810000</v>
      </c>
      <c r="C4529" s="127">
        <v>810000</v>
      </c>
      <c r="D4529" s="116" t="s">
        <v>314</v>
      </c>
      <c r="E4529" s="116" t="s">
        <v>315</v>
      </c>
      <c r="F4529" s="116" t="s">
        <v>316</v>
      </c>
      <c r="G4529" s="116" t="s">
        <v>317</v>
      </c>
      <c r="H4529" s="116">
        <v>0.36</v>
      </c>
      <c r="I4529" s="116">
        <v>0.57999999999999996</v>
      </c>
      <c r="J4529" s="116" t="s">
        <v>268</v>
      </c>
      <c r="K4529" s="116">
        <v>7.559229191913E-2</v>
      </c>
      <c r="L4529" s="116">
        <v>3906.9083291710099</v>
      </c>
      <c r="M4529" s="116">
        <v>11.1815668127966</v>
      </c>
      <c r="N4529" s="116">
        <v>2.1476017858376899</v>
      </c>
      <c r="O4529" s="116">
        <v>0.84524026262624996</v>
      </c>
      <c r="P4529" s="116">
        <v>0.16234214112109999</v>
      </c>
      <c r="Q4529" s="116">
        <v>295.33215492000301</v>
      </c>
      <c r="R4529" s="116">
        <v>1330</v>
      </c>
      <c r="S4529" s="116" t="s">
        <v>346</v>
      </c>
      <c r="T4529" s="116">
        <v>1330</v>
      </c>
      <c r="U4529" s="116" t="s">
        <v>268</v>
      </c>
      <c r="V4529" s="116" t="s">
        <v>268</v>
      </c>
      <c r="Z4529" s="116">
        <v>0</v>
      </c>
      <c r="AA4529" s="116">
        <v>1</v>
      </c>
      <c r="AB4529" s="116">
        <v>0.84524026262624996</v>
      </c>
      <c r="AC4529" s="116">
        <v>0.16234214112109999</v>
      </c>
      <c r="AD4529" s="116">
        <v>295.33215492000198</v>
      </c>
      <c r="AF4529" s="116">
        <v>-1</v>
      </c>
      <c r="AG4529" s="116">
        <v>-1</v>
      </c>
      <c r="AH4529" s="116">
        <v>-1</v>
      </c>
      <c r="AI4529" s="116">
        <v>-1</v>
      </c>
      <c r="AJ4529" s="116">
        <v>0</v>
      </c>
      <c r="AM4529" s="116" t="s">
        <v>319</v>
      </c>
      <c r="AN4529" s="116">
        <v>-1</v>
      </c>
      <c r="AQ4529" s="116">
        <v>783</v>
      </c>
      <c r="AR4529" s="116" t="s">
        <v>352</v>
      </c>
      <c r="AS4529" s="116" t="s">
        <v>256</v>
      </c>
      <c r="AT4529" s="116" t="s">
        <v>268</v>
      </c>
      <c r="AV4529" s="116">
        <v>73.895881312782507</v>
      </c>
      <c r="AW4529" s="116">
        <v>0.23952324</v>
      </c>
    </row>
    <row r="4530" spans="1:49" x14ac:dyDescent="0.25">
      <c r="A4530" s="127">
        <v>200000</v>
      </c>
      <c r="B4530" s="127">
        <v>810000</v>
      </c>
      <c r="C4530" s="127">
        <v>810000</v>
      </c>
      <c r="D4530" s="116" t="s">
        <v>314</v>
      </c>
      <c r="E4530" s="116" t="s">
        <v>315</v>
      </c>
      <c r="F4530" s="116" t="s">
        <v>316</v>
      </c>
      <c r="G4530" s="116" t="s">
        <v>317</v>
      </c>
      <c r="H4530" s="116">
        <v>0.36</v>
      </c>
      <c r="I4530" s="116">
        <v>0.57999999999999996</v>
      </c>
      <c r="J4530" s="116" t="s">
        <v>268</v>
      </c>
      <c r="K4530" s="116">
        <v>4.5725042493670001E-2</v>
      </c>
      <c r="L4530" s="116">
        <v>3906.9083291710099</v>
      </c>
      <c r="M4530" s="116">
        <v>11.1815668127966</v>
      </c>
      <c r="N4530" s="116">
        <v>2.1476017858376899</v>
      </c>
      <c r="O4530" s="116">
        <v>0.51127761766096003</v>
      </c>
      <c r="P4530" s="116">
        <v>9.8199182916910002E-2</v>
      </c>
      <c r="Q4530" s="116">
        <v>178.643549370225</v>
      </c>
      <c r="R4530" s="116">
        <v>1330</v>
      </c>
      <c r="S4530" s="116" t="s">
        <v>346</v>
      </c>
      <c r="T4530" s="116">
        <v>1330</v>
      </c>
      <c r="U4530" s="116" t="s">
        <v>268</v>
      </c>
      <c r="V4530" s="116" t="s">
        <v>268</v>
      </c>
      <c r="Z4530" s="116">
        <v>0</v>
      </c>
      <c r="AA4530" s="116">
        <v>1</v>
      </c>
      <c r="AB4530" s="116">
        <v>0.51127761766096003</v>
      </c>
      <c r="AC4530" s="116">
        <v>9.8199182916910002E-2</v>
      </c>
      <c r="AD4530" s="116">
        <v>178.64354937022699</v>
      </c>
      <c r="AF4530" s="116">
        <v>-1</v>
      </c>
      <c r="AG4530" s="116">
        <v>-1</v>
      </c>
      <c r="AH4530" s="116">
        <v>-1</v>
      </c>
      <c r="AI4530" s="116">
        <v>-1</v>
      </c>
      <c r="AJ4530" s="116">
        <v>0</v>
      </c>
      <c r="AM4530" s="116" t="s">
        <v>319</v>
      </c>
      <c r="AN4530" s="116">
        <v>-1</v>
      </c>
      <c r="AQ4530" s="116">
        <v>783</v>
      </c>
      <c r="AR4530" s="116" t="s">
        <v>352</v>
      </c>
      <c r="AS4530" s="116" t="s">
        <v>256</v>
      </c>
      <c r="AT4530" s="116" t="s">
        <v>268</v>
      </c>
      <c r="AV4530" s="116">
        <v>54.4707808263435</v>
      </c>
      <c r="AW4530" s="116">
        <v>0.1448852793</v>
      </c>
    </row>
    <row r="4531" spans="1:49" x14ac:dyDescent="0.25">
      <c r="A4531" s="127">
        <v>200000</v>
      </c>
      <c r="B4531" s="127">
        <v>810000</v>
      </c>
      <c r="C4531" s="127">
        <v>810000</v>
      </c>
      <c r="D4531" s="116" t="s">
        <v>314</v>
      </c>
      <c r="E4531" s="116" t="s">
        <v>315</v>
      </c>
      <c r="F4531" s="116" t="s">
        <v>316</v>
      </c>
      <c r="G4531" s="116" t="s">
        <v>317</v>
      </c>
      <c r="H4531" s="116">
        <v>0.36</v>
      </c>
      <c r="I4531" s="116">
        <v>0.57999999999999996</v>
      </c>
      <c r="J4531" s="116" t="s">
        <v>268</v>
      </c>
      <c r="K4531" s="116">
        <v>4.1225051674600001E-3</v>
      </c>
      <c r="L4531" s="116">
        <v>3906.9083291710099</v>
      </c>
      <c r="M4531" s="116">
        <v>11.1815668127966</v>
      </c>
      <c r="N4531" s="116">
        <v>2.1476017858376899</v>
      </c>
      <c r="O4531" s="116">
        <v>4.6096066966060001E-2</v>
      </c>
      <c r="P4531" s="116">
        <v>8.85349945976E-3</v>
      </c>
      <c r="Q4531" s="116">
        <v>16.106249775803899</v>
      </c>
      <c r="R4531" s="116">
        <v>1330</v>
      </c>
      <c r="S4531" s="116" t="s">
        <v>346</v>
      </c>
      <c r="T4531" s="116">
        <v>1330</v>
      </c>
      <c r="U4531" s="116" t="s">
        <v>268</v>
      </c>
      <c r="V4531" s="116" t="s">
        <v>268</v>
      </c>
      <c r="Z4531" s="116">
        <v>0</v>
      </c>
      <c r="AA4531" s="116">
        <v>1</v>
      </c>
      <c r="AB4531" s="116">
        <v>4.6096066966060001E-2</v>
      </c>
      <c r="AC4531" s="116">
        <v>8.85349945976E-3</v>
      </c>
      <c r="AD4531" s="116">
        <v>16.106249775804599</v>
      </c>
      <c r="AF4531" s="116">
        <v>-1</v>
      </c>
      <c r="AG4531" s="116">
        <v>-1</v>
      </c>
      <c r="AH4531" s="116">
        <v>-1</v>
      </c>
      <c r="AI4531" s="116">
        <v>-1</v>
      </c>
      <c r="AJ4531" s="116">
        <v>0</v>
      </c>
      <c r="AM4531" s="116" t="s">
        <v>319</v>
      </c>
      <c r="AN4531" s="116">
        <v>-1</v>
      </c>
      <c r="AQ4531" s="116">
        <v>783</v>
      </c>
      <c r="AR4531" s="116" t="s">
        <v>352</v>
      </c>
      <c r="AS4531" s="116" t="s">
        <v>256</v>
      </c>
      <c r="AT4531" s="116" t="s">
        <v>268</v>
      </c>
      <c r="AV4531" s="116">
        <v>74.561687498558399</v>
      </c>
      <c r="AW4531" s="116">
        <v>1.30626519E-2</v>
      </c>
    </row>
    <row r="4532" spans="1:49" x14ac:dyDescent="0.25">
      <c r="A4532" s="127">
        <v>200000</v>
      </c>
      <c r="B4532" s="127">
        <v>810000</v>
      </c>
      <c r="C4532" s="127">
        <v>810000</v>
      </c>
      <c r="D4532" s="116" t="s">
        <v>314</v>
      </c>
      <c r="E4532" s="116" t="s">
        <v>315</v>
      </c>
      <c r="F4532" s="116" t="s">
        <v>316</v>
      </c>
      <c r="G4532" s="116" t="s">
        <v>317</v>
      </c>
      <c r="H4532" s="116">
        <v>0.36</v>
      </c>
      <c r="I4532" s="116">
        <v>0.57999999999999996</v>
      </c>
      <c r="J4532" s="116" t="s">
        <v>268</v>
      </c>
      <c r="K4532" s="116">
        <v>0.22689475788492</v>
      </c>
      <c r="L4532" s="116">
        <v>3933.17380121529</v>
      </c>
      <c r="M4532" s="116">
        <v>10.707123593076499</v>
      </c>
      <c r="N4532" s="116">
        <v>1.8951291526729701</v>
      </c>
      <c r="O4532" s="116">
        <v>2.4293902152950602</v>
      </c>
      <c r="P4532" s="116">
        <v>0.42999487025638999</v>
      </c>
      <c r="Q4532" s="116">
        <v>892.41651734607399</v>
      </c>
      <c r="R4532" s="116">
        <v>1210</v>
      </c>
      <c r="S4532" s="116" t="s">
        <v>318</v>
      </c>
      <c r="T4532" s="116">
        <v>1210</v>
      </c>
      <c r="U4532" s="116" t="s">
        <v>268</v>
      </c>
      <c r="V4532" s="116" t="s">
        <v>268</v>
      </c>
      <c r="Z4532" s="116">
        <v>0</v>
      </c>
      <c r="AA4532" s="116">
        <v>1</v>
      </c>
      <c r="AB4532" s="116">
        <v>2.4293902152950602</v>
      </c>
      <c r="AC4532" s="116">
        <v>0.42999487025638999</v>
      </c>
      <c r="AD4532" s="116">
        <v>892.41651734607001</v>
      </c>
      <c r="AF4532" s="116">
        <v>-1</v>
      </c>
      <c r="AG4532" s="116">
        <v>-1</v>
      </c>
      <c r="AH4532" s="116">
        <v>-1</v>
      </c>
      <c r="AI4532" s="116">
        <v>-1</v>
      </c>
      <c r="AJ4532" s="116">
        <v>0</v>
      </c>
      <c r="AM4532" s="116" t="s">
        <v>319</v>
      </c>
      <c r="AN4532" s="116">
        <v>-1</v>
      </c>
      <c r="AQ4532" s="116">
        <v>783</v>
      </c>
      <c r="AR4532" s="116" t="s">
        <v>352</v>
      </c>
      <c r="AS4532" s="116" t="s">
        <v>256</v>
      </c>
      <c r="AT4532" s="116" t="s">
        <v>268</v>
      </c>
      <c r="AV4532" s="116">
        <v>156.435349345427</v>
      </c>
      <c r="AW4532" s="116">
        <v>0.72377657529999995</v>
      </c>
    </row>
    <row r="4533" spans="1:49" x14ac:dyDescent="0.25">
      <c r="A4533" s="127">
        <v>200000</v>
      </c>
      <c r="B4533" s="127">
        <v>810000</v>
      </c>
      <c r="C4533" s="127">
        <v>810000</v>
      </c>
      <c r="D4533" s="116" t="s">
        <v>314</v>
      </c>
      <c r="E4533" s="116" t="s">
        <v>315</v>
      </c>
      <c r="F4533" s="116" t="s">
        <v>316</v>
      </c>
      <c r="G4533" s="116" t="s">
        <v>317</v>
      </c>
      <c r="H4533" s="116">
        <v>0.36</v>
      </c>
      <c r="I4533" s="116">
        <v>0.57999999999999996</v>
      </c>
      <c r="J4533" s="116" t="s">
        <v>268</v>
      </c>
      <c r="K4533" s="116">
        <v>1.0823979712069999E-2</v>
      </c>
      <c r="L4533" s="116">
        <v>3933.17380121529</v>
      </c>
      <c r="M4533" s="116">
        <v>10.707123593076499</v>
      </c>
      <c r="N4533" s="116">
        <v>1.8951291526729701</v>
      </c>
      <c r="O4533" s="116">
        <v>0.11589368854617001</v>
      </c>
      <c r="P4533" s="116">
        <v>2.0512839500300001E-2</v>
      </c>
      <c r="Q4533" s="116">
        <v>42.572593428430999</v>
      </c>
      <c r="R4533" s="116">
        <v>1310</v>
      </c>
      <c r="S4533" s="116" t="s">
        <v>318</v>
      </c>
      <c r="T4533" s="116">
        <v>1310</v>
      </c>
      <c r="U4533" s="116" t="s">
        <v>268</v>
      </c>
      <c r="V4533" s="116" t="s">
        <v>268</v>
      </c>
      <c r="Z4533" s="116">
        <v>0</v>
      </c>
      <c r="AA4533" s="116">
        <v>1</v>
      </c>
      <c r="AB4533" s="116">
        <v>0.11589368854617001</v>
      </c>
      <c r="AC4533" s="116">
        <v>2.0512839500300001E-2</v>
      </c>
      <c r="AD4533" s="116">
        <v>42.572593428432597</v>
      </c>
      <c r="AF4533" s="116">
        <v>-1</v>
      </c>
      <c r="AG4533" s="116">
        <v>-1</v>
      </c>
      <c r="AH4533" s="116">
        <v>-1</v>
      </c>
      <c r="AI4533" s="116">
        <v>-1</v>
      </c>
      <c r="AJ4533" s="116">
        <v>0</v>
      </c>
      <c r="AM4533" s="116" t="s">
        <v>319</v>
      </c>
      <c r="AN4533" s="116">
        <v>-1</v>
      </c>
      <c r="AQ4533" s="116">
        <v>783</v>
      </c>
      <c r="AR4533" s="116" t="s">
        <v>352</v>
      </c>
      <c r="AS4533" s="116" t="s">
        <v>256</v>
      </c>
      <c r="AT4533" s="116" t="s">
        <v>268</v>
      </c>
      <c r="AV4533" s="116">
        <v>32.148274637999997</v>
      </c>
      <c r="AW4533" s="116">
        <v>3.4527650799999997E-2</v>
      </c>
    </row>
    <row r="4534" spans="1:49" x14ac:dyDescent="0.25">
      <c r="A4534" s="127">
        <v>200000</v>
      </c>
      <c r="B4534" s="127">
        <v>810000</v>
      </c>
      <c r="C4534" s="127">
        <v>810000</v>
      </c>
      <c r="D4534" s="116" t="s">
        <v>314</v>
      </c>
      <c r="E4534" s="116" t="s">
        <v>315</v>
      </c>
      <c r="F4534" s="116" t="s">
        <v>316</v>
      </c>
      <c r="G4534" s="116" t="s">
        <v>317</v>
      </c>
      <c r="H4534" s="116">
        <v>0.36</v>
      </c>
      <c r="I4534" s="116">
        <v>0.57999999999999996</v>
      </c>
      <c r="J4534" s="116" t="s">
        <v>268</v>
      </c>
      <c r="K4534" s="116">
        <v>2.1571493075729999E-2</v>
      </c>
      <c r="L4534" s="116">
        <v>3933.17380121529</v>
      </c>
      <c r="M4534" s="116">
        <v>10.707123593076499</v>
      </c>
      <c r="N4534" s="116">
        <v>1.8951291526729701</v>
      </c>
      <c r="O4534" s="116">
        <v>0.23096864244908</v>
      </c>
      <c r="P4534" s="116">
        <v>4.0880765394500002E-2</v>
      </c>
      <c r="Q4534" s="116">
        <v>84.844431418577898</v>
      </c>
      <c r="R4534" s="116">
        <v>1310</v>
      </c>
      <c r="S4534" s="116" t="s">
        <v>318</v>
      </c>
      <c r="T4534" s="116">
        <v>1310</v>
      </c>
      <c r="U4534" s="116" t="s">
        <v>268</v>
      </c>
      <c r="V4534" s="116" t="s">
        <v>268</v>
      </c>
      <c r="Z4534" s="116">
        <v>0</v>
      </c>
      <c r="AA4534" s="116">
        <v>1</v>
      </c>
      <c r="AB4534" s="116">
        <v>0.23096864244908</v>
      </c>
      <c r="AC4534" s="116">
        <v>4.0880765394500002E-2</v>
      </c>
      <c r="AD4534" s="116">
        <v>84.844431418579902</v>
      </c>
      <c r="AF4534" s="116">
        <v>-1</v>
      </c>
      <c r="AG4534" s="116">
        <v>-1</v>
      </c>
      <c r="AH4534" s="116">
        <v>-1</v>
      </c>
      <c r="AI4534" s="116">
        <v>-1</v>
      </c>
      <c r="AJ4534" s="116">
        <v>0</v>
      </c>
      <c r="AM4534" s="116" t="s">
        <v>319</v>
      </c>
      <c r="AN4534" s="116">
        <v>-1</v>
      </c>
      <c r="AQ4534" s="116">
        <v>783</v>
      </c>
      <c r="AR4534" s="116" t="s">
        <v>352</v>
      </c>
      <c r="AS4534" s="116" t="s">
        <v>256</v>
      </c>
      <c r="AT4534" s="116" t="s">
        <v>268</v>
      </c>
      <c r="AV4534" s="116">
        <v>50.2897262002734</v>
      </c>
      <c r="AW4534" s="116">
        <v>6.8811379899999997E-2</v>
      </c>
    </row>
    <row r="4535" spans="1:49" x14ac:dyDescent="0.25">
      <c r="A4535" s="127">
        <v>200000</v>
      </c>
      <c r="B4535" s="127">
        <v>810000</v>
      </c>
      <c r="C4535" s="127">
        <v>810000</v>
      </c>
      <c r="D4535" s="116" t="s">
        <v>314</v>
      </c>
      <c r="E4535" s="116" t="s">
        <v>315</v>
      </c>
      <c r="F4535" s="116" t="s">
        <v>316</v>
      </c>
      <c r="G4535" s="116" t="s">
        <v>317</v>
      </c>
      <c r="H4535" s="116">
        <v>0.36</v>
      </c>
      <c r="I4535" s="116">
        <v>0.57999999999999996</v>
      </c>
      <c r="J4535" s="116" t="s">
        <v>268</v>
      </c>
      <c r="K4535" s="116">
        <v>0.11460806219245</v>
      </c>
      <c r="L4535" s="116">
        <v>3933.17380121529</v>
      </c>
      <c r="M4535" s="116">
        <v>10.707123593076499</v>
      </c>
      <c r="N4535" s="116">
        <v>1.8951291526729701</v>
      </c>
      <c r="O4535" s="116">
        <v>1.2271226866576299</v>
      </c>
      <c r="P4535" s="116">
        <v>0.21719707979228001</v>
      </c>
      <c r="Q4535" s="116">
        <v>450.77342762342403</v>
      </c>
      <c r="R4535" s="116">
        <v>1310</v>
      </c>
      <c r="S4535" s="116" t="s">
        <v>318</v>
      </c>
      <c r="T4535" s="116">
        <v>1310</v>
      </c>
      <c r="U4535" s="116" t="s">
        <v>268</v>
      </c>
      <c r="V4535" s="116" t="s">
        <v>268</v>
      </c>
      <c r="Z4535" s="116">
        <v>0</v>
      </c>
      <c r="AA4535" s="116">
        <v>1</v>
      </c>
      <c r="AB4535" s="116">
        <v>1.2271226866576299</v>
      </c>
      <c r="AC4535" s="116">
        <v>0.21719707979228001</v>
      </c>
      <c r="AD4535" s="116">
        <v>450.77342762342403</v>
      </c>
      <c r="AF4535" s="116">
        <v>-1</v>
      </c>
      <c r="AG4535" s="116">
        <v>-1</v>
      </c>
      <c r="AH4535" s="116">
        <v>-1</v>
      </c>
      <c r="AI4535" s="116">
        <v>-1</v>
      </c>
      <c r="AJ4535" s="116">
        <v>0</v>
      </c>
      <c r="AM4535" s="116" t="s">
        <v>319</v>
      </c>
      <c r="AN4535" s="116">
        <v>-1</v>
      </c>
      <c r="AQ4535" s="116">
        <v>783</v>
      </c>
      <c r="AR4535" s="116" t="s">
        <v>352</v>
      </c>
      <c r="AS4535" s="116" t="s">
        <v>256</v>
      </c>
      <c r="AT4535" s="116" t="s">
        <v>268</v>
      </c>
      <c r="AV4535" s="116">
        <v>100.698866702191</v>
      </c>
      <c r="AW4535" s="116">
        <v>0.36559077670000001</v>
      </c>
    </row>
    <row r="4536" spans="1:49" x14ac:dyDescent="0.25">
      <c r="A4536" s="127">
        <v>200000</v>
      </c>
      <c r="B4536" s="127">
        <v>810000</v>
      </c>
      <c r="C4536" s="127">
        <v>810000</v>
      </c>
      <c r="D4536" s="116" t="s">
        <v>314</v>
      </c>
      <c r="E4536" s="116" t="s">
        <v>315</v>
      </c>
      <c r="F4536" s="116" t="s">
        <v>316</v>
      </c>
      <c r="G4536" s="116" t="s">
        <v>317</v>
      </c>
      <c r="H4536" s="116">
        <v>0.36</v>
      </c>
      <c r="I4536" s="116">
        <v>0.57999999999999996</v>
      </c>
      <c r="J4536" s="116" t="s">
        <v>268</v>
      </c>
      <c r="K4536" s="116">
        <v>0.2438651607797</v>
      </c>
      <c r="L4536" s="116">
        <v>3933.17380121529</v>
      </c>
      <c r="M4536" s="116">
        <v>10.707123593076499</v>
      </c>
      <c r="N4536" s="116">
        <v>1.8951291526729701</v>
      </c>
      <c r="O4536" s="116">
        <v>2.61109441651376</v>
      </c>
      <c r="P4536" s="116">
        <v>0.46215597551490001</v>
      </c>
      <c r="Q4536" s="116">
        <v>959.16406140788604</v>
      </c>
      <c r="R4536" s="116">
        <v>1310</v>
      </c>
      <c r="S4536" s="116" t="s">
        <v>318</v>
      </c>
      <c r="T4536" s="116">
        <v>1310</v>
      </c>
      <c r="U4536" s="116" t="s">
        <v>268</v>
      </c>
      <c r="V4536" s="116" t="s">
        <v>268</v>
      </c>
      <c r="Z4536" s="116">
        <v>0</v>
      </c>
      <c r="AA4536" s="116">
        <v>1</v>
      </c>
      <c r="AB4536" s="116">
        <v>2.61109441651376</v>
      </c>
      <c r="AC4536" s="116">
        <v>0.46215597551490001</v>
      </c>
      <c r="AD4536" s="116">
        <v>959.16406140788604</v>
      </c>
      <c r="AF4536" s="116">
        <v>-1</v>
      </c>
      <c r="AG4536" s="116">
        <v>-1</v>
      </c>
      <c r="AH4536" s="116">
        <v>-1</v>
      </c>
      <c r="AI4536" s="116">
        <v>-1</v>
      </c>
      <c r="AJ4536" s="116">
        <v>0</v>
      </c>
      <c r="AM4536" s="116" t="s">
        <v>319</v>
      </c>
      <c r="AN4536" s="116">
        <v>-1</v>
      </c>
      <c r="AQ4536" s="116">
        <v>783</v>
      </c>
      <c r="AR4536" s="116" t="s">
        <v>352</v>
      </c>
      <c r="AS4536" s="116" t="s">
        <v>256</v>
      </c>
      <c r="AT4536" s="116" t="s">
        <v>268</v>
      </c>
      <c r="AV4536" s="116">
        <v>134.74938273487399</v>
      </c>
      <c r="AW4536" s="116">
        <v>0.77791083650000004</v>
      </c>
    </row>
    <row r="4537" spans="1:49" x14ac:dyDescent="0.25">
      <c r="A4537" s="127">
        <v>200000</v>
      </c>
      <c r="B4537" s="127">
        <v>810000</v>
      </c>
      <c r="C4537" s="127">
        <v>810000</v>
      </c>
      <c r="D4537" s="116" t="s">
        <v>314</v>
      </c>
      <c r="E4537" s="116" t="s">
        <v>315</v>
      </c>
      <c r="F4537" s="116" t="s">
        <v>316</v>
      </c>
      <c r="G4537" s="116" t="s">
        <v>317</v>
      </c>
      <c r="H4537" s="116">
        <v>0.36</v>
      </c>
      <c r="I4537" s="116">
        <v>0.57999999999999996</v>
      </c>
      <c r="J4537" s="116" t="s">
        <v>330</v>
      </c>
      <c r="K4537" s="116">
        <v>0.38921166687325998</v>
      </c>
      <c r="L4537" s="116">
        <v>2627.3007746745502</v>
      </c>
      <c r="M4537" s="116">
        <v>5.2176079344836799</v>
      </c>
      <c r="N4537" s="116">
        <v>0.55381473742442999</v>
      </c>
      <c r="O4537" s="116">
        <v>2.03075388127154</v>
      </c>
      <c r="P4537" s="116">
        <v>0.21555115709194</v>
      </c>
      <c r="Q4537" s="116">
        <v>1022.57611388849</v>
      </c>
      <c r="R4537" s="116">
        <v>4200</v>
      </c>
      <c r="S4537" s="116" t="s">
        <v>355</v>
      </c>
      <c r="T4537" s="116">
        <v>4200</v>
      </c>
      <c r="U4537" s="116" t="s">
        <v>268</v>
      </c>
      <c r="V4537" s="116" t="s">
        <v>268</v>
      </c>
      <c r="Y4537" s="116" t="s">
        <v>330</v>
      </c>
      <c r="Z4537" s="116">
        <v>0</v>
      </c>
      <c r="AA4537" s="116">
        <v>1</v>
      </c>
      <c r="AB4537" s="116">
        <v>2.03075388127154</v>
      </c>
      <c r="AC4537" s="116">
        <v>0.21555115709194</v>
      </c>
      <c r="AD4537" s="116">
        <v>1022.57611388849</v>
      </c>
      <c r="AF4537" s="116">
        <v>-1</v>
      </c>
      <c r="AG4537" s="116">
        <v>-1</v>
      </c>
      <c r="AH4537" s="116">
        <v>-1</v>
      </c>
      <c r="AI4537" s="116">
        <v>-1</v>
      </c>
      <c r="AJ4537" s="116">
        <v>0</v>
      </c>
      <c r="AM4537" s="116" t="s">
        <v>319</v>
      </c>
      <c r="AN4537" s="116">
        <v>-1</v>
      </c>
      <c r="AQ4537" s="116">
        <v>783</v>
      </c>
      <c r="AR4537" s="116" t="s">
        <v>352</v>
      </c>
      <c r="AS4537" s="116" t="s">
        <v>256</v>
      </c>
      <c r="AT4537" s="116" t="s">
        <v>268</v>
      </c>
      <c r="AV4537" s="116">
        <v>153.16068961950199</v>
      </c>
      <c r="AW4537" s="116">
        <v>0.82933991389999995</v>
      </c>
    </row>
    <row r="4538" spans="1:49" x14ac:dyDescent="0.25">
      <c r="A4538" s="127">
        <v>200000</v>
      </c>
      <c r="B4538" s="127">
        <v>810000</v>
      </c>
      <c r="C4538" s="127">
        <v>810000</v>
      </c>
      <c r="D4538" s="116" t="s">
        <v>314</v>
      </c>
      <c r="E4538" s="116" t="s">
        <v>315</v>
      </c>
      <c r="F4538" s="116" t="s">
        <v>316</v>
      </c>
      <c r="G4538" s="116" t="s">
        <v>317</v>
      </c>
      <c r="H4538" s="116">
        <v>0.36</v>
      </c>
      <c r="I4538" s="116">
        <v>0.57999999999999996</v>
      </c>
      <c r="J4538" s="116" t="s">
        <v>330</v>
      </c>
      <c r="K4538" s="116">
        <v>0.14316772018544</v>
      </c>
      <c r="L4538" s="116">
        <v>2627.3007746745502</v>
      </c>
      <c r="M4538" s="116">
        <v>5.2176079344836799</v>
      </c>
      <c r="N4538" s="116">
        <v>0.55381473742442999</v>
      </c>
      <c r="O4538" s="116">
        <v>0.74699303280149998</v>
      </c>
      <c r="P4538" s="116">
        <v>7.9288393362150003E-2</v>
      </c>
      <c r="Q4538" s="116">
        <v>376.144662151604</v>
      </c>
      <c r="R4538" s="116">
        <v>6172</v>
      </c>
      <c r="S4538" s="116" t="s">
        <v>354</v>
      </c>
      <c r="T4538" s="116">
        <v>6172</v>
      </c>
      <c r="U4538" s="116" t="s">
        <v>268</v>
      </c>
      <c r="V4538" s="116" t="s">
        <v>268</v>
      </c>
      <c r="Y4538" s="116" t="s">
        <v>330</v>
      </c>
      <c r="Z4538" s="116">
        <v>0</v>
      </c>
      <c r="AA4538" s="116">
        <v>1</v>
      </c>
      <c r="AB4538" s="116">
        <v>0.74699303280149998</v>
      </c>
      <c r="AC4538" s="116">
        <v>7.9288393362150003E-2</v>
      </c>
      <c r="AD4538" s="116">
        <v>376.144662151604</v>
      </c>
      <c r="AF4538" s="116">
        <v>-1</v>
      </c>
      <c r="AG4538" s="116">
        <v>-1</v>
      </c>
      <c r="AH4538" s="116">
        <v>-1</v>
      </c>
      <c r="AI4538" s="116">
        <v>-1</v>
      </c>
      <c r="AJ4538" s="116">
        <v>0</v>
      </c>
      <c r="AM4538" s="116" t="s">
        <v>319</v>
      </c>
      <c r="AN4538" s="116">
        <v>-1</v>
      </c>
      <c r="AQ4538" s="116">
        <v>783</v>
      </c>
      <c r="AR4538" s="116" t="s">
        <v>352</v>
      </c>
      <c r="AS4538" s="116" t="s">
        <v>256</v>
      </c>
      <c r="AT4538" s="116" t="s">
        <v>268</v>
      </c>
      <c r="AV4538" s="116">
        <v>148.85468102757901</v>
      </c>
      <c r="AW4538" s="116">
        <v>0.30506460839999999</v>
      </c>
    </row>
    <row r="4539" spans="1:49" x14ac:dyDescent="0.25">
      <c r="A4539" s="127">
        <v>200000</v>
      </c>
      <c r="B4539" s="127">
        <v>810000</v>
      </c>
      <c r="C4539" s="127">
        <v>810000</v>
      </c>
      <c r="D4539" s="116" t="s">
        <v>314</v>
      </c>
      <c r="E4539" s="116" t="s">
        <v>315</v>
      </c>
      <c r="F4539" s="116" t="s">
        <v>316</v>
      </c>
      <c r="G4539" s="116" t="s">
        <v>317</v>
      </c>
      <c r="H4539" s="116">
        <v>0.36</v>
      </c>
      <c r="I4539" s="116">
        <v>0.57999999999999996</v>
      </c>
      <c r="J4539" s="116" t="s">
        <v>330</v>
      </c>
      <c r="K4539" s="116">
        <v>4.9470803560399998E-2</v>
      </c>
      <c r="L4539" s="116">
        <v>2627.3007746745502</v>
      </c>
      <c r="M4539" s="116">
        <v>5.2176079344836799</v>
      </c>
      <c r="N4539" s="116">
        <v>0.55381473742442999</v>
      </c>
      <c r="O4539" s="116">
        <v>0.25811925718202999</v>
      </c>
      <c r="P4539" s="116">
        <v>2.7397660083969998E-2</v>
      </c>
      <c r="Q4539" s="116">
        <v>129.974680518014</v>
      </c>
      <c r="R4539" s="116">
        <v>6172</v>
      </c>
      <c r="S4539" s="116" t="s">
        <v>354</v>
      </c>
      <c r="T4539" s="116">
        <v>6172</v>
      </c>
      <c r="U4539" s="116" t="s">
        <v>268</v>
      </c>
      <c r="V4539" s="116" t="s">
        <v>268</v>
      </c>
      <c r="Y4539" s="116" t="s">
        <v>330</v>
      </c>
      <c r="Z4539" s="116">
        <v>0</v>
      </c>
      <c r="AA4539" s="116">
        <v>1</v>
      </c>
      <c r="AB4539" s="116">
        <v>0.25811925718202999</v>
      </c>
      <c r="AC4539" s="116">
        <v>2.7397660083969998E-2</v>
      </c>
      <c r="AD4539" s="116">
        <v>129.97468051801499</v>
      </c>
      <c r="AF4539" s="116">
        <v>-1</v>
      </c>
      <c r="AG4539" s="116">
        <v>-1</v>
      </c>
      <c r="AH4539" s="116">
        <v>-1</v>
      </c>
      <c r="AI4539" s="116">
        <v>-1</v>
      </c>
      <c r="AJ4539" s="116">
        <v>0</v>
      </c>
      <c r="AM4539" s="116" t="s">
        <v>319</v>
      </c>
      <c r="AN4539" s="116">
        <v>-1</v>
      </c>
      <c r="AQ4539" s="116">
        <v>783</v>
      </c>
      <c r="AR4539" s="116" t="s">
        <v>352</v>
      </c>
      <c r="AS4539" s="116" t="s">
        <v>256</v>
      </c>
      <c r="AT4539" s="116" t="s">
        <v>268</v>
      </c>
      <c r="AV4539" s="116">
        <v>60.030950407456601</v>
      </c>
      <c r="AW4539" s="116">
        <v>0.1054133662</v>
      </c>
    </row>
    <row r="4540" spans="1:49" x14ac:dyDescent="0.25">
      <c r="A4540" s="127">
        <v>200000</v>
      </c>
      <c r="B4540" s="127">
        <v>810000</v>
      </c>
      <c r="C4540" s="127">
        <v>810000</v>
      </c>
      <c r="D4540" s="116" t="s">
        <v>314</v>
      </c>
      <c r="E4540" s="116" t="s">
        <v>315</v>
      </c>
      <c r="F4540" s="116" t="s">
        <v>316</v>
      </c>
      <c r="G4540" s="116" t="s">
        <v>317</v>
      </c>
      <c r="H4540" s="116">
        <v>0.36</v>
      </c>
      <c r="I4540" s="116">
        <v>0.57999999999999996</v>
      </c>
      <c r="J4540" s="116" t="s">
        <v>268</v>
      </c>
      <c r="K4540" s="116">
        <v>3.4966263307710001E-2</v>
      </c>
      <c r="L4540" s="116">
        <v>2627.3007746745502</v>
      </c>
      <c r="M4540" s="116">
        <v>5.2176079344836799</v>
      </c>
      <c r="N4540" s="116">
        <v>0.55381473742442999</v>
      </c>
      <c r="O4540" s="116">
        <v>0.18244025287356</v>
      </c>
      <c r="P4540" s="116">
        <v>1.936483193247E-2</v>
      </c>
      <c r="Q4540" s="116">
        <v>91.866890675828898</v>
      </c>
      <c r="R4540" s="116">
        <v>1750</v>
      </c>
      <c r="S4540" s="116" t="s">
        <v>321</v>
      </c>
      <c r="T4540" s="116">
        <v>1750</v>
      </c>
      <c r="U4540" s="116" t="s">
        <v>268</v>
      </c>
      <c r="V4540" s="116" t="s">
        <v>268</v>
      </c>
      <c r="Z4540" s="116">
        <v>0</v>
      </c>
      <c r="AA4540" s="116">
        <v>1</v>
      </c>
      <c r="AB4540" s="116">
        <v>0.18244025287356</v>
      </c>
      <c r="AC4540" s="116">
        <v>1.936483193247E-2</v>
      </c>
      <c r="AD4540" s="116">
        <v>94.354676207285806</v>
      </c>
      <c r="AF4540" s="116">
        <v>-1</v>
      </c>
      <c r="AG4540" s="116">
        <v>-1</v>
      </c>
      <c r="AH4540" s="116">
        <v>-1</v>
      </c>
      <c r="AI4540" s="116">
        <v>-1</v>
      </c>
      <c r="AJ4540" s="116">
        <v>0</v>
      </c>
      <c r="AM4540" s="116" t="s">
        <v>319</v>
      </c>
      <c r="AN4540" s="116">
        <v>-1</v>
      </c>
      <c r="AQ4540" s="116">
        <v>783</v>
      </c>
      <c r="AR4540" s="116" t="s">
        <v>352</v>
      </c>
      <c r="AS4540" s="116" t="s">
        <v>256</v>
      </c>
      <c r="AT4540" s="116" t="s">
        <v>268</v>
      </c>
      <c r="AV4540" s="116">
        <v>68.208725255949503</v>
      </c>
      <c r="AW4540" s="116">
        <v>7.6524473800000006E-2</v>
      </c>
    </row>
    <row r="4541" spans="1:49" x14ac:dyDescent="0.25">
      <c r="A4541" s="127">
        <v>200000</v>
      </c>
      <c r="B4541" s="127">
        <v>810000</v>
      </c>
      <c r="C4541" s="127">
        <v>810000</v>
      </c>
      <c r="D4541" s="116" t="s">
        <v>314</v>
      </c>
      <c r="E4541" s="116" t="s">
        <v>315</v>
      </c>
      <c r="F4541" s="116" t="s">
        <v>316</v>
      </c>
      <c r="G4541" s="116" t="s">
        <v>317</v>
      </c>
      <c r="H4541" s="116">
        <v>0.36</v>
      </c>
      <c r="I4541" s="116">
        <v>0.57999999999999996</v>
      </c>
      <c r="J4541" s="116" t="s">
        <v>268</v>
      </c>
      <c r="K4541" s="116">
        <v>0.10165813303234</v>
      </c>
      <c r="L4541" s="116">
        <v>3920.3973871808098</v>
      </c>
      <c r="M4541" s="116">
        <v>10.2817584741478</v>
      </c>
      <c r="N4541" s="116">
        <v>1.54867539841372</v>
      </c>
      <c r="O4541" s="116">
        <v>1.04522437077139</v>
      </c>
      <c r="P4541" s="116">
        <v>0.15743544967586001</v>
      </c>
      <c r="Q4541" s="116">
        <v>398.54027912569597</v>
      </c>
      <c r="R4541" s="116">
        <v>1210</v>
      </c>
      <c r="S4541" s="116" t="s">
        <v>318</v>
      </c>
      <c r="T4541" s="116">
        <v>1210</v>
      </c>
      <c r="U4541" s="116" t="s">
        <v>268</v>
      </c>
      <c r="V4541" s="116" t="s">
        <v>268</v>
      </c>
      <c r="Z4541" s="116">
        <v>0</v>
      </c>
      <c r="AA4541" s="116">
        <v>1</v>
      </c>
      <c r="AB4541" s="116">
        <v>1.04522437077139</v>
      </c>
      <c r="AC4541" s="116">
        <v>0.15743544967586001</v>
      </c>
      <c r="AD4541" s="116">
        <v>398.54027912569597</v>
      </c>
      <c r="AF4541" s="116">
        <v>-1</v>
      </c>
      <c r="AG4541" s="116">
        <v>-1</v>
      </c>
      <c r="AH4541" s="116">
        <v>-1</v>
      </c>
      <c r="AI4541" s="116">
        <v>-1</v>
      </c>
      <c r="AJ4541" s="116">
        <v>0</v>
      </c>
      <c r="AM4541" s="116" t="s">
        <v>319</v>
      </c>
      <c r="AN4541" s="116">
        <v>-1</v>
      </c>
      <c r="AQ4541" s="116">
        <v>783</v>
      </c>
      <c r="AR4541" s="116" t="s">
        <v>352</v>
      </c>
      <c r="AS4541" s="116" t="s">
        <v>256</v>
      </c>
      <c r="AT4541" s="116" t="s">
        <v>268</v>
      </c>
      <c r="AV4541" s="116">
        <v>116.47119498365301</v>
      </c>
      <c r="AW4541" s="116">
        <v>0.32322812579999999</v>
      </c>
    </row>
    <row r="4542" spans="1:49" x14ac:dyDescent="0.25">
      <c r="A4542" s="127">
        <v>200000</v>
      </c>
      <c r="B4542" s="127">
        <v>810000</v>
      </c>
      <c r="C4542" s="127">
        <v>810000</v>
      </c>
      <c r="D4542" s="116" t="s">
        <v>314</v>
      </c>
      <c r="E4542" s="116" t="s">
        <v>315</v>
      </c>
      <c r="F4542" s="116" t="s">
        <v>316</v>
      </c>
      <c r="G4542" s="116" t="s">
        <v>317</v>
      </c>
      <c r="H4542" s="116">
        <v>0.36</v>
      </c>
      <c r="I4542" s="116">
        <v>0.57999999999999996</v>
      </c>
      <c r="J4542" s="116" t="s">
        <v>268</v>
      </c>
      <c r="K4542" s="116">
        <v>5.6509953234619999E-2</v>
      </c>
      <c r="L4542" s="116">
        <v>3951.8342086818102</v>
      </c>
      <c r="M4542" s="116">
        <v>11.8717174380514</v>
      </c>
      <c r="N4542" s="116">
        <v>2.3027418737532099</v>
      </c>
      <c r="O4542" s="116">
        <v>0.67087019723895003</v>
      </c>
      <c r="P4542" s="116">
        <v>0.13012783559720001</v>
      </c>
      <c r="Q4542" s="116">
        <v>223.31796632359601</v>
      </c>
      <c r="R4542" s="116">
        <v>1330</v>
      </c>
      <c r="S4542" s="116" t="s">
        <v>346</v>
      </c>
      <c r="T4542" s="116">
        <v>1330</v>
      </c>
      <c r="U4542" s="116" t="s">
        <v>268</v>
      </c>
      <c r="V4542" s="116" t="s">
        <v>268</v>
      </c>
      <c r="Z4542" s="116">
        <v>0</v>
      </c>
      <c r="AA4542" s="116">
        <v>1</v>
      </c>
      <c r="AB4542" s="116">
        <v>0.67087019723895003</v>
      </c>
      <c r="AC4542" s="116">
        <v>0.13012783559720001</v>
      </c>
      <c r="AD4542" s="116">
        <v>223.31796632359499</v>
      </c>
      <c r="AF4542" s="116">
        <v>-1</v>
      </c>
      <c r="AG4542" s="116">
        <v>-1</v>
      </c>
      <c r="AH4542" s="116">
        <v>-1</v>
      </c>
      <c r="AI4542" s="116">
        <v>-1</v>
      </c>
      <c r="AJ4542" s="116">
        <v>0</v>
      </c>
      <c r="AM4542" s="116" t="s">
        <v>319</v>
      </c>
      <c r="AN4542" s="116">
        <v>-1</v>
      </c>
      <c r="AQ4542" s="116">
        <v>783</v>
      </c>
      <c r="AR4542" s="116" t="s">
        <v>352</v>
      </c>
      <c r="AS4542" s="116" t="s">
        <v>256</v>
      </c>
      <c r="AT4542" s="116" t="s">
        <v>268</v>
      </c>
      <c r="AV4542" s="116">
        <v>109.18363905406299</v>
      </c>
      <c r="AW4542" s="116">
        <v>0.181117572</v>
      </c>
    </row>
    <row r="4543" spans="1:49" x14ac:dyDescent="0.25">
      <c r="A4543" s="127">
        <v>200000</v>
      </c>
      <c r="B4543" s="127">
        <v>810000</v>
      </c>
      <c r="C4543" s="127">
        <v>810000</v>
      </c>
      <c r="D4543" s="116" t="s">
        <v>314</v>
      </c>
      <c r="E4543" s="116" t="s">
        <v>315</v>
      </c>
      <c r="F4543" s="116" t="s">
        <v>316</v>
      </c>
      <c r="G4543" s="116" t="s">
        <v>317</v>
      </c>
      <c r="H4543" s="116">
        <v>0.36</v>
      </c>
      <c r="I4543" s="116">
        <v>0.57999999999999996</v>
      </c>
      <c r="J4543" s="116" t="s">
        <v>323</v>
      </c>
      <c r="K4543" s="116">
        <v>7.7979603099370007E-2</v>
      </c>
      <c r="L4543" s="116">
        <v>3951.8342086818102</v>
      </c>
      <c r="M4543" s="116">
        <v>11.8717174380514</v>
      </c>
      <c r="N4543" s="116">
        <v>2.3027418737532099</v>
      </c>
      <c r="O4543" s="116">
        <v>0.92575181392713002</v>
      </c>
      <c r="P4543" s="116">
        <v>0.17956689735556999</v>
      </c>
      <c r="Q4543" s="116">
        <v>308.16246310752399</v>
      </c>
      <c r="R4543" s="116">
        <v>1330</v>
      </c>
      <c r="S4543" s="116" t="s">
        <v>346</v>
      </c>
      <c r="T4543" s="116">
        <v>1330</v>
      </c>
      <c r="U4543" s="116" t="s">
        <v>324</v>
      </c>
      <c r="V4543" s="116" t="s">
        <v>323</v>
      </c>
      <c r="Z4543" s="116">
        <v>0</v>
      </c>
      <c r="AA4543" s="116">
        <v>1</v>
      </c>
      <c r="AB4543" s="116">
        <v>0.92575181392713002</v>
      </c>
      <c r="AC4543" s="116">
        <v>0.17956689735556999</v>
      </c>
      <c r="AD4543" s="116">
        <v>308.16246310752501</v>
      </c>
      <c r="AF4543" s="116">
        <v>-1</v>
      </c>
      <c r="AG4543" s="116">
        <v>-1</v>
      </c>
      <c r="AH4543" s="116">
        <v>-1</v>
      </c>
      <c r="AI4543" s="116">
        <v>-1</v>
      </c>
      <c r="AJ4543" s="116">
        <v>0</v>
      </c>
      <c r="AM4543" s="116" t="s">
        <v>319</v>
      </c>
      <c r="AN4543" s="116">
        <v>-1</v>
      </c>
      <c r="AQ4543" s="116">
        <v>783</v>
      </c>
      <c r="AR4543" s="116" t="s">
        <v>352</v>
      </c>
      <c r="AS4543" s="116" t="s">
        <v>256</v>
      </c>
      <c r="AT4543" s="116" t="s">
        <v>268</v>
      </c>
      <c r="AV4543" s="116">
        <v>112.63608602945401</v>
      </c>
      <c r="AW4543" s="116">
        <v>0.24992900500000001</v>
      </c>
    </row>
    <row r="4544" spans="1:49" x14ac:dyDescent="0.25">
      <c r="A4544" s="127">
        <v>200000</v>
      </c>
      <c r="B4544" s="127">
        <v>810000</v>
      </c>
      <c r="C4544" s="127">
        <v>810000</v>
      </c>
      <c r="D4544" s="116" t="s">
        <v>314</v>
      </c>
      <c r="E4544" s="116" t="s">
        <v>315</v>
      </c>
      <c r="F4544" s="116" t="s">
        <v>316</v>
      </c>
      <c r="G4544" s="116" t="s">
        <v>317</v>
      </c>
      <c r="H4544" s="116">
        <v>0.36</v>
      </c>
      <c r="I4544" s="116">
        <v>0.57999999999999996</v>
      </c>
      <c r="J4544" s="116" t="s">
        <v>268</v>
      </c>
      <c r="K4544" s="116">
        <v>0.38498865603672</v>
      </c>
      <c r="L4544" s="116">
        <v>3951.8342086818102</v>
      </c>
      <c r="M4544" s="116">
        <v>11.8717174380514</v>
      </c>
      <c r="N4544" s="116">
        <v>2.3027418737532099</v>
      </c>
      <c r="O4544" s="116">
        <v>4.5704765413231003</v>
      </c>
      <c r="P4544" s="116">
        <v>0.88652949917571999</v>
      </c>
      <c r="Q4544" s="116">
        <v>1521.41134088034</v>
      </c>
      <c r="R4544" s="116">
        <v>1310</v>
      </c>
      <c r="S4544" s="116" t="s">
        <v>318</v>
      </c>
      <c r="T4544" s="116">
        <v>1310</v>
      </c>
      <c r="U4544" s="116" t="s">
        <v>268</v>
      </c>
      <c r="V4544" s="116" t="s">
        <v>268</v>
      </c>
      <c r="Z4544" s="116">
        <v>0</v>
      </c>
      <c r="AA4544" s="116">
        <v>1</v>
      </c>
      <c r="AB4544" s="116">
        <v>4.5704765413231003</v>
      </c>
      <c r="AC4544" s="116">
        <v>0.88652949917571999</v>
      </c>
      <c r="AD4544" s="116">
        <v>1521.41134088034</v>
      </c>
      <c r="AF4544" s="116">
        <v>-1</v>
      </c>
      <c r="AG4544" s="116">
        <v>-1</v>
      </c>
      <c r="AH4544" s="116">
        <v>-1</v>
      </c>
      <c r="AI4544" s="116">
        <v>-1</v>
      </c>
      <c r="AJ4544" s="116">
        <v>0</v>
      </c>
      <c r="AM4544" s="116" t="s">
        <v>319</v>
      </c>
      <c r="AN4544" s="116">
        <v>-1</v>
      </c>
      <c r="AQ4544" s="116">
        <v>783</v>
      </c>
      <c r="AR4544" s="116" t="s">
        <v>352</v>
      </c>
      <c r="AS4544" s="116" t="s">
        <v>256</v>
      </c>
      <c r="AT4544" s="116" t="s">
        <v>268</v>
      </c>
      <c r="AV4544" s="116">
        <v>157.901732161844</v>
      </c>
      <c r="AW4544" s="116">
        <v>1.2339102521</v>
      </c>
    </row>
    <row r="4545" spans="1:49" x14ac:dyDescent="0.25">
      <c r="A4545" s="127">
        <v>200000</v>
      </c>
      <c r="B4545" s="127">
        <v>810000</v>
      </c>
      <c r="C4545" s="127">
        <v>810000</v>
      </c>
      <c r="D4545" s="116" t="s">
        <v>314</v>
      </c>
      <c r="E4545" s="116" t="s">
        <v>315</v>
      </c>
      <c r="F4545" s="116" t="s">
        <v>316</v>
      </c>
      <c r="G4545" s="116" t="s">
        <v>317</v>
      </c>
      <c r="H4545" s="116">
        <v>0.36</v>
      </c>
      <c r="I4545" s="116">
        <v>0.57999999999999996</v>
      </c>
      <c r="J4545" s="116" t="s">
        <v>268</v>
      </c>
      <c r="K4545" s="116">
        <v>9.8285128590750004E-2</v>
      </c>
      <c r="L4545" s="116">
        <v>3951.8342086818102</v>
      </c>
      <c r="M4545" s="116">
        <v>11.8717174380514</v>
      </c>
      <c r="N4545" s="116">
        <v>2.3027418737532099</v>
      </c>
      <c r="O4545" s="116">
        <v>1.1668132749920399</v>
      </c>
      <c r="P4545" s="116">
        <v>0.22632528117316</v>
      </c>
      <c r="Q4545" s="116">
        <v>388.40653336965198</v>
      </c>
      <c r="R4545" s="116">
        <v>1750</v>
      </c>
      <c r="S4545" s="116" t="s">
        <v>321</v>
      </c>
      <c r="T4545" s="116">
        <v>1750</v>
      </c>
      <c r="U4545" s="116" t="s">
        <v>268</v>
      </c>
      <c r="V4545" s="116" t="s">
        <v>268</v>
      </c>
      <c r="Z4545" s="116">
        <v>0</v>
      </c>
      <c r="AA4545" s="116">
        <v>1</v>
      </c>
      <c r="AB4545" s="116">
        <v>1.1668132749920399</v>
      </c>
      <c r="AC4545" s="116">
        <v>0.22632528117316</v>
      </c>
      <c r="AD4545" s="116">
        <v>388.40653336964999</v>
      </c>
      <c r="AF4545" s="116">
        <v>-1</v>
      </c>
      <c r="AG4545" s="116">
        <v>-1</v>
      </c>
      <c r="AH4545" s="116">
        <v>-1</v>
      </c>
      <c r="AI4545" s="116">
        <v>-1</v>
      </c>
      <c r="AJ4545" s="116">
        <v>0</v>
      </c>
      <c r="AM4545" s="116" t="s">
        <v>319</v>
      </c>
      <c r="AN4545" s="116">
        <v>-1</v>
      </c>
      <c r="AQ4545" s="116">
        <v>783</v>
      </c>
      <c r="AR4545" s="116" t="s">
        <v>352</v>
      </c>
      <c r="AS4545" s="116" t="s">
        <v>256</v>
      </c>
      <c r="AT4545" s="116" t="s">
        <v>268</v>
      </c>
      <c r="AV4545" s="116">
        <v>97.684553044888602</v>
      </c>
      <c r="AW4545" s="116">
        <v>0.31500935390000001</v>
      </c>
    </row>
    <row r="4546" spans="1:49" x14ac:dyDescent="0.25">
      <c r="A4546" s="127">
        <v>200000</v>
      </c>
      <c r="B4546" s="127">
        <v>810000</v>
      </c>
      <c r="C4546" s="127">
        <v>810000</v>
      </c>
      <c r="D4546" s="116" t="s">
        <v>314</v>
      </c>
      <c r="E4546" s="116" t="s">
        <v>315</v>
      </c>
      <c r="F4546" s="116" t="s">
        <v>316</v>
      </c>
      <c r="G4546" s="116" t="s">
        <v>317</v>
      </c>
      <c r="H4546" s="116">
        <v>0.36</v>
      </c>
      <c r="I4546" s="116">
        <v>0.57999999999999996</v>
      </c>
      <c r="J4546" s="116" t="s">
        <v>268</v>
      </c>
      <c r="K4546" s="116">
        <v>1.071326963281E-2</v>
      </c>
      <c r="L4546" s="116">
        <v>3906.96922370941</v>
      </c>
      <c r="M4546" s="116">
        <v>10.380024351009901</v>
      </c>
      <c r="N4546" s="116">
        <v>1.64285348872352</v>
      </c>
      <c r="O4546" s="116">
        <v>0.11120399966758</v>
      </c>
      <c r="P4546" s="116">
        <v>1.7600332391910001E-2</v>
      </c>
      <c r="Q4546" s="116">
        <v>41.856414740720503</v>
      </c>
      <c r="R4546" s="116">
        <v>8140</v>
      </c>
      <c r="S4546" s="116" t="s">
        <v>353</v>
      </c>
      <c r="T4546" s="116">
        <v>8140</v>
      </c>
      <c r="U4546" s="116" t="s">
        <v>268</v>
      </c>
      <c r="V4546" s="116" t="s">
        <v>268</v>
      </c>
      <c r="Z4546" s="116">
        <v>0</v>
      </c>
      <c r="AA4546" s="116">
        <v>1</v>
      </c>
      <c r="AB4546" s="116">
        <v>0.11120399966758</v>
      </c>
      <c r="AC4546" s="116">
        <v>1.7600332391910001E-2</v>
      </c>
      <c r="AD4546" s="116">
        <v>41.856414740719302</v>
      </c>
      <c r="AF4546" s="116">
        <v>-1</v>
      </c>
      <c r="AG4546" s="116">
        <v>-1</v>
      </c>
      <c r="AH4546" s="116">
        <v>-1</v>
      </c>
      <c r="AI4546" s="116">
        <v>-1</v>
      </c>
      <c r="AJ4546" s="116">
        <v>0</v>
      </c>
      <c r="AM4546" s="116" t="s">
        <v>319</v>
      </c>
      <c r="AN4546" s="116">
        <v>-1</v>
      </c>
      <c r="AQ4546" s="116">
        <v>783</v>
      </c>
      <c r="AR4546" s="116" t="s">
        <v>352</v>
      </c>
      <c r="AS4546" s="116" t="s">
        <v>256</v>
      </c>
      <c r="AT4546" s="116" t="s">
        <v>268</v>
      </c>
      <c r="AV4546" s="116">
        <v>96.896194309139403</v>
      </c>
      <c r="AW4546" s="116">
        <v>3.39468084E-2</v>
      </c>
    </row>
    <row r="4547" spans="1:49" x14ac:dyDescent="0.25">
      <c r="A4547" s="127">
        <v>200000</v>
      </c>
      <c r="B4547" s="127">
        <v>810000</v>
      </c>
      <c r="C4547" s="127">
        <v>810000</v>
      </c>
      <c r="D4547" s="116" t="s">
        <v>314</v>
      </c>
      <c r="E4547" s="116" t="s">
        <v>315</v>
      </c>
      <c r="F4547" s="116" t="s">
        <v>316</v>
      </c>
      <c r="G4547" s="116" t="s">
        <v>317</v>
      </c>
      <c r="H4547" s="116">
        <v>0.36</v>
      </c>
      <c r="I4547" s="116">
        <v>0.57999999999999996</v>
      </c>
      <c r="J4547" s="116" t="s">
        <v>323</v>
      </c>
      <c r="K4547" s="116">
        <v>0.35089069977407999</v>
      </c>
      <c r="L4547" s="116">
        <v>3906.96922370941</v>
      </c>
      <c r="M4547" s="116">
        <v>10.380024351009901</v>
      </c>
      <c r="N4547" s="116">
        <v>1.64285348872352</v>
      </c>
      <c r="O4547" s="116">
        <v>3.64225400819792</v>
      </c>
      <c r="P4547" s="116">
        <v>0.57646201028448996</v>
      </c>
      <c r="Q4547" s="116">
        <v>1370.9191649032</v>
      </c>
      <c r="R4547" s="116">
        <v>8140</v>
      </c>
      <c r="S4547" s="116" t="s">
        <v>353</v>
      </c>
      <c r="T4547" s="116">
        <v>8140</v>
      </c>
      <c r="U4547" s="116" t="s">
        <v>324</v>
      </c>
      <c r="V4547" s="116" t="s">
        <v>323</v>
      </c>
      <c r="Z4547" s="116">
        <v>0</v>
      </c>
      <c r="AA4547" s="116">
        <v>1</v>
      </c>
      <c r="AB4547" s="116">
        <v>3.64225400819792</v>
      </c>
      <c r="AC4547" s="116">
        <v>0.57646201028448996</v>
      </c>
      <c r="AD4547" s="116">
        <v>1370.9191649032</v>
      </c>
      <c r="AF4547" s="116">
        <v>-1</v>
      </c>
      <c r="AG4547" s="116">
        <v>-1</v>
      </c>
      <c r="AH4547" s="116">
        <v>-1</v>
      </c>
      <c r="AI4547" s="116">
        <v>-1</v>
      </c>
      <c r="AJ4547" s="116">
        <v>0</v>
      </c>
      <c r="AM4547" s="116" t="s">
        <v>319</v>
      </c>
      <c r="AN4547" s="116">
        <v>-1</v>
      </c>
      <c r="AQ4547" s="116">
        <v>783</v>
      </c>
      <c r="AR4547" s="116" t="s">
        <v>352</v>
      </c>
      <c r="AS4547" s="116" t="s">
        <v>256</v>
      </c>
      <c r="AT4547" s="116" t="s">
        <v>268</v>
      </c>
      <c r="AV4547" s="116">
        <v>158.079521595757</v>
      </c>
      <c r="AW4547" s="116">
        <v>1.1118565814000001</v>
      </c>
    </row>
    <row r="4548" spans="1:49" x14ac:dyDescent="0.25">
      <c r="A4548" s="127">
        <v>200000</v>
      </c>
      <c r="B4548" s="127">
        <v>810000</v>
      </c>
      <c r="C4548" s="127">
        <v>810000</v>
      </c>
      <c r="D4548" s="116" t="s">
        <v>314</v>
      </c>
      <c r="E4548" s="116" t="s">
        <v>315</v>
      </c>
      <c r="F4548" s="116" t="s">
        <v>316</v>
      </c>
      <c r="G4548" s="116" t="s">
        <v>317</v>
      </c>
      <c r="H4548" s="116">
        <v>0.36</v>
      </c>
      <c r="I4548" s="116">
        <v>0.57999999999999996</v>
      </c>
      <c r="J4548" s="116" t="s">
        <v>268</v>
      </c>
      <c r="K4548" s="116">
        <v>6.5804883170610007E-2</v>
      </c>
      <c r="L4548" s="116">
        <v>3906.96922370941</v>
      </c>
      <c r="M4548" s="116">
        <v>10.380024351009901</v>
      </c>
      <c r="N4548" s="116">
        <v>1.64285348872352</v>
      </c>
      <c r="O4548" s="116">
        <v>0.68305628972629995</v>
      </c>
      <c r="P4548" s="116">
        <v>0.10810778189188</v>
      </c>
      <c r="Q4548" s="116">
        <v>257.097653317366</v>
      </c>
      <c r="R4548" s="116">
        <v>1210</v>
      </c>
      <c r="S4548" s="116" t="s">
        <v>318</v>
      </c>
      <c r="T4548" s="116">
        <v>1210</v>
      </c>
      <c r="U4548" s="116" t="s">
        <v>268</v>
      </c>
      <c r="V4548" s="116" t="s">
        <v>268</v>
      </c>
      <c r="Z4548" s="116">
        <v>0</v>
      </c>
      <c r="AA4548" s="116">
        <v>1</v>
      </c>
      <c r="AB4548" s="116">
        <v>0.68305628972629995</v>
      </c>
      <c r="AC4548" s="116">
        <v>0.10810778189188</v>
      </c>
      <c r="AD4548" s="116">
        <v>257.09765331736497</v>
      </c>
      <c r="AF4548" s="116">
        <v>-1</v>
      </c>
      <c r="AG4548" s="116">
        <v>-1</v>
      </c>
      <c r="AH4548" s="116">
        <v>-1</v>
      </c>
      <c r="AI4548" s="116">
        <v>-1</v>
      </c>
      <c r="AJ4548" s="116">
        <v>0</v>
      </c>
      <c r="AM4548" s="116" t="s">
        <v>319</v>
      </c>
      <c r="AN4548" s="116">
        <v>-1</v>
      </c>
      <c r="AQ4548" s="116">
        <v>783</v>
      </c>
      <c r="AR4548" s="116" t="s">
        <v>352</v>
      </c>
      <c r="AS4548" s="116" t="s">
        <v>256</v>
      </c>
      <c r="AT4548" s="116" t="s">
        <v>268</v>
      </c>
      <c r="AV4548" s="116">
        <v>81.648279848752594</v>
      </c>
      <c r="AW4548" s="116">
        <v>0.20851391189999999</v>
      </c>
    </row>
    <row r="4549" spans="1:49" x14ac:dyDescent="0.25">
      <c r="A4549" s="127">
        <v>200000</v>
      </c>
      <c r="B4549" s="127">
        <v>810000</v>
      </c>
      <c r="C4549" s="127">
        <v>810000</v>
      </c>
      <c r="D4549" s="116" t="s">
        <v>314</v>
      </c>
      <c r="E4549" s="116" t="s">
        <v>315</v>
      </c>
      <c r="F4549" s="116" t="s">
        <v>316</v>
      </c>
      <c r="G4549" s="116" t="s">
        <v>317</v>
      </c>
      <c r="H4549" s="116">
        <v>0.36</v>
      </c>
      <c r="I4549" s="116">
        <v>0.57999999999999996</v>
      </c>
      <c r="J4549" s="116" t="s">
        <v>323</v>
      </c>
      <c r="K4549" s="116">
        <v>6.0647719591999996E-4</v>
      </c>
      <c r="L4549" s="116">
        <v>3906.96922370941</v>
      </c>
      <c r="M4549" s="116">
        <v>10.380024351009901</v>
      </c>
      <c r="N4549" s="116">
        <v>1.64285348872352</v>
      </c>
      <c r="O4549" s="116">
        <v>6.2952480620500004E-3</v>
      </c>
      <c r="P4549" s="116">
        <v>9.9635317715999995E-4</v>
      </c>
      <c r="Q4549" s="116">
        <v>2.36948773936837</v>
      </c>
      <c r="R4549" s="116">
        <v>1210</v>
      </c>
      <c r="S4549" s="116" t="s">
        <v>318</v>
      </c>
      <c r="T4549" s="116">
        <v>1210</v>
      </c>
      <c r="U4549" s="116" t="s">
        <v>324</v>
      </c>
      <c r="V4549" s="116" t="s">
        <v>323</v>
      </c>
      <c r="Z4549" s="116">
        <v>0</v>
      </c>
      <c r="AA4549" s="116">
        <v>1</v>
      </c>
      <c r="AB4549" s="116">
        <v>6.2952480620500004E-3</v>
      </c>
      <c r="AC4549" s="116">
        <v>9.9635317715999995E-4</v>
      </c>
      <c r="AD4549" s="116">
        <v>2.3694877393677598</v>
      </c>
      <c r="AF4549" s="116">
        <v>-1</v>
      </c>
      <c r="AG4549" s="116">
        <v>-1</v>
      </c>
      <c r="AH4549" s="116">
        <v>-1</v>
      </c>
      <c r="AI4549" s="116">
        <v>-1</v>
      </c>
      <c r="AJ4549" s="116">
        <v>0</v>
      </c>
      <c r="AM4549" s="116" t="s">
        <v>319</v>
      </c>
      <c r="AN4549" s="116">
        <v>-1</v>
      </c>
      <c r="AQ4549" s="116">
        <v>783</v>
      </c>
      <c r="AR4549" s="116" t="s">
        <v>352</v>
      </c>
      <c r="AS4549" s="116" t="s">
        <v>256</v>
      </c>
      <c r="AT4549" s="116" t="s">
        <v>268</v>
      </c>
      <c r="AV4549" s="116">
        <v>7.5934662493853402</v>
      </c>
      <c r="AW4549" s="116">
        <v>1.9217257E-3</v>
      </c>
    </row>
    <row r="4550" spans="1:49" x14ac:dyDescent="0.25">
      <c r="A4550" s="127">
        <v>200000</v>
      </c>
      <c r="B4550" s="127">
        <v>810000</v>
      </c>
      <c r="C4550" s="127">
        <v>810000</v>
      </c>
      <c r="D4550" s="116" t="s">
        <v>314</v>
      </c>
      <c r="E4550" s="116" t="s">
        <v>315</v>
      </c>
      <c r="F4550" s="116" t="s">
        <v>316</v>
      </c>
      <c r="G4550" s="116" t="s">
        <v>317</v>
      </c>
      <c r="H4550" s="116">
        <v>0.36</v>
      </c>
      <c r="I4550" s="116">
        <v>0.57999999999999996</v>
      </c>
      <c r="J4550" s="116" t="s">
        <v>268</v>
      </c>
      <c r="K4550" s="116">
        <v>0.18974812371036001</v>
      </c>
      <c r="L4550" s="116">
        <v>3906.96922370941</v>
      </c>
      <c r="M4550" s="116">
        <v>10.380024351009901</v>
      </c>
      <c r="N4550" s="116">
        <v>1.64285348872352</v>
      </c>
      <c r="O4550" s="116">
        <v>1.9695901446720601</v>
      </c>
      <c r="P4550" s="116">
        <v>0.31172836701631002</v>
      </c>
      <c r="Q4550" s="116">
        <v>741.34007959300902</v>
      </c>
      <c r="R4550" s="116">
        <v>1310</v>
      </c>
      <c r="S4550" s="116" t="s">
        <v>318</v>
      </c>
      <c r="T4550" s="116">
        <v>1310</v>
      </c>
      <c r="U4550" s="116" t="s">
        <v>268</v>
      </c>
      <c r="V4550" s="116" t="s">
        <v>268</v>
      </c>
      <c r="Z4550" s="116">
        <v>0</v>
      </c>
      <c r="AA4550" s="116">
        <v>1</v>
      </c>
      <c r="AB4550" s="116">
        <v>1.9695901446720601</v>
      </c>
      <c r="AC4550" s="116">
        <v>0.31172836701631002</v>
      </c>
      <c r="AD4550" s="116">
        <v>741.34007959300902</v>
      </c>
      <c r="AF4550" s="116">
        <v>-1</v>
      </c>
      <c r="AG4550" s="116">
        <v>-1</v>
      </c>
      <c r="AH4550" s="116">
        <v>-1</v>
      </c>
      <c r="AI4550" s="116">
        <v>-1</v>
      </c>
      <c r="AJ4550" s="116">
        <v>0</v>
      </c>
      <c r="AM4550" s="116" t="s">
        <v>319</v>
      </c>
      <c r="AN4550" s="116">
        <v>-1</v>
      </c>
      <c r="AQ4550" s="116">
        <v>783</v>
      </c>
      <c r="AR4550" s="116" t="s">
        <v>352</v>
      </c>
      <c r="AS4550" s="116" t="s">
        <v>256</v>
      </c>
      <c r="AT4550" s="116" t="s">
        <v>268</v>
      </c>
      <c r="AV4550" s="116">
        <v>114.17294240014</v>
      </c>
      <c r="AW4550" s="116">
        <v>0.60124905080000002</v>
      </c>
    </row>
    <row r="4551" spans="1:49" x14ac:dyDescent="0.25">
      <c r="A4551" s="127">
        <v>200000</v>
      </c>
      <c r="B4551" s="127">
        <v>810000</v>
      </c>
      <c r="C4551" s="127">
        <v>810000</v>
      </c>
      <c r="D4551" s="116" t="s">
        <v>314</v>
      </c>
      <c r="E4551" s="116" t="s">
        <v>315</v>
      </c>
      <c r="F4551" s="116" t="s">
        <v>316</v>
      </c>
      <c r="G4551" s="116" t="s">
        <v>317</v>
      </c>
      <c r="H4551" s="116">
        <v>0.36</v>
      </c>
      <c r="I4551" s="116">
        <v>0.57999999999999996</v>
      </c>
      <c r="J4551" s="116" t="s">
        <v>268</v>
      </c>
      <c r="K4551" s="116">
        <v>0.10488646817048</v>
      </c>
      <c r="L4551" s="116">
        <v>3948.1425707982798</v>
      </c>
      <c r="M4551" s="116">
        <v>12.4054689732195</v>
      </c>
      <c r="N4551" s="116">
        <v>2.51198484592872</v>
      </c>
      <c r="O4551" s="116">
        <v>1.3011658265995101</v>
      </c>
      <c r="P4551" s="116">
        <v>0.26347321858723999</v>
      </c>
      <c r="Q4551" s="116">
        <v>414.106730084567</v>
      </c>
      <c r="R4551" s="116">
        <v>1330</v>
      </c>
      <c r="S4551" s="116" t="s">
        <v>346</v>
      </c>
      <c r="T4551" s="116">
        <v>1330</v>
      </c>
      <c r="U4551" s="116" t="s">
        <v>268</v>
      </c>
      <c r="V4551" s="116" t="s">
        <v>268</v>
      </c>
      <c r="Z4551" s="116">
        <v>0</v>
      </c>
      <c r="AA4551" s="116">
        <v>1</v>
      </c>
      <c r="AB4551" s="116">
        <v>1.3011658265995101</v>
      </c>
      <c r="AC4551" s="116">
        <v>0.26347321858723999</v>
      </c>
      <c r="AD4551" s="116">
        <v>414.106730084567</v>
      </c>
      <c r="AF4551" s="116">
        <v>-1</v>
      </c>
      <c r="AG4551" s="116">
        <v>-1</v>
      </c>
      <c r="AH4551" s="116">
        <v>-1</v>
      </c>
      <c r="AI4551" s="116">
        <v>-1</v>
      </c>
      <c r="AJ4551" s="116">
        <v>0</v>
      </c>
      <c r="AM4551" s="116" t="s">
        <v>319</v>
      </c>
      <c r="AN4551" s="116">
        <v>-1</v>
      </c>
      <c r="AQ4551" s="116">
        <v>783</v>
      </c>
      <c r="AR4551" s="116" t="s">
        <v>352</v>
      </c>
      <c r="AS4551" s="116" t="s">
        <v>256</v>
      </c>
      <c r="AT4551" s="116" t="s">
        <v>268</v>
      </c>
      <c r="AV4551" s="116">
        <v>82.437800232978205</v>
      </c>
      <c r="AW4551" s="116">
        <v>0.33585298470000002</v>
      </c>
    </row>
    <row r="4552" spans="1:49" x14ac:dyDescent="0.25">
      <c r="A4552" s="127">
        <v>200000</v>
      </c>
      <c r="B4552" s="127">
        <v>810000</v>
      </c>
      <c r="C4552" s="127">
        <v>810000</v>
      </c>
      <c r="D4552" s="116" t="s">
        <v>314</v>
      </c>
      <c r="E4552" s="116" t="s">
        <v>315</v>
      </c>
      <c r="F4552" s="116" t="s">
        <v>316</v>
      </c>
      <c r="G4552" s="116" t="s">
        <v>317</v>
      </c>
      <c r="H4552" s="116">
        <v>0.36</v>
      </c>
      <c r="I4552" s="116">
        <v>0.57999999999999996</v>
      </c>
      <c r="J4552" s="116" t="s">
        <v>268</v>
      </c>
      <c r="K4552" s="116">
        <v>0.18818128397049999</v>
      </c>
      <c r="L4552" s="116">
        <v>3948.1425707982798</v>
      </c>
      <c r="M4552" s="116">
        <v>12.4054689732195</v>
      </c>
      <c r="N4552" s="116">
        <v>2.51198484592872</v>
      </c>
      <c r="O4552" s="116">
        <v>2.3344770796366801</v>
      </c>
      <c r="P4552" s="116">
        <v>0.47270853362130999</v>
      </c>
      <c r="Q4552" s="116">
        <v>742.96653827141995</v>
      </c>
      <c r="R4552" s="116">
        <v>1330</v>
      </c>
      <c r="S4552" s="116" t="s">
        <v>346</v>
      </c>
      <c r="T4552" s="116">
        <v>1330</v>
      </c>
      <c r="U4552" s="116" t="s">
        <v>268</v>
      </c>
      <c r="V4552" s="116" t="s">
        <v>268</v>
      </c>
      <c r="Z4552" s="116">
        <v>0</v>
      </c>
      <c r="AA4552" s="116">
        <v>1</v>
      </c>
      <c r="AB4552" s="116">
        <v>2.3344770796366801</v>
      </c>
      <c r="AC4552" s="116">
        <v>0.47270853362130999</v>
      </c>
      <c r="AD4552" s="116">
        <v>742.96653827141995</v>
      </c>
      <c r="AF4552" s="116">
        <v>-1</v>
      </c>
      <c r="AG4552" s="116">
        <v>-1</v>
      </c>
      <c r="AH4552" s="116">
        <v>-1</v>
      </c>
      <c r="AI4552" s="116">
        <v>-1</v>
      </c>
      <c r="AJ4552" s="116">
        <v>0</v>
      </c>
      <c r="AM4552" s="116" t="s">
        <v>319</v>
      </c>
      <c r="AN4552" s="116">
        <v>-1</v>
      </c>
      <c r="AQ4552" s="116">
        <v>783</v>
      </c>
      <c r="AR4552" s="116" t="s">
        <v>352</v>
      </c>
      <c r="AS4552" s="116" t="s">
        <v>256</v>
      </c>
      <c r="AT4552" s="116" t="s">
        <v>268</v>
      </c>
      <c r="AV4552" s="116">
        <v>110.77323033431</v>
      </c>
      <c r="AW4552" s="116">
        <v>0.60256815760000004</v>
      </c>
    </row>
    <row r="4553" spans="1:49" x14ac:dyDescent="0.25">
      <c r="A4553" s="127">
        <v>200000</v>
      </c>
      <c r="B4553" s="127">
        <v>810000</v>
      </c>
      <c r="C4553" s="127">
        <v>810000</v>
      </c>
      <c r="D4553" s="116" t="s">
        <v>314</v>
      </c>
      <c r="E4553" s="116" t="s">
        <v>315</v>
      </c>
      <c r="F4553" s="116" t="s">
        <v>316</v>
      </c>
      <c r="G4553" s="116" t="s">
        <v>317</v>
      </c>
      <c r="H4553" s="116">
        <v>0.36</v>
      </c>
      <c r="I4553" s="116">
        <v>0.57999999999999996</v>
      </c>
      <c r="J4553" s="116" t="s">
        <v>268</v>
      </c>
      <c r="K4553" s="116">
        <v>0.17423784688840999</v>
      </c>
      <c r="L4553" s="116">
        <v>3948.1425707982798</v>
      </c>
      <c r="M4553" s="116">
        <v>12.4054689732195</v>
      </c>
      <c r="N4553" s="116">
        <v>2.51198484592872</v>
      </c>
      <c r="O4553" s="116">
        <v>2.16150220353477</v>
      </c>
      <c r="P4553" s="116">
        <v>0.43768283097094002</v>
      </c>
      <c r="Q4553" s="116">
        <v>687.91586074437305</v>
      </c>
      <c r="R4553" s="116">
        <v>1330</v>
      </c>
      <c r="S4553" s="116" t="s">
        <v>346</v>
      </c>
      <c r="T4553" s="116">
        <v>1330</v>
      </c>
      <c r="U4553" s="116" t="s">
        <v>268</v>
      </c>
      <c r="V4553" s="116" t="s">
        <v>268</v>
      </c>
      <c r="Z4553" s="116">
        <v>0</v>
      </c>
      <c r="AA4553" s="116">
        <v>1</v>
      </c>
      <c r="AB4553" s="116">
        <v>2.16150220353477</v>
      </c>
      <c r="AC4553" s="116">
        <v>0.43768283097094002</v>
      </c>
      <c r="AD4553" s="116">
        <v>687.91586074437305</v>
      </c>
      <c r="AF4553" s="116">
        <v>-1</v>
      </c>
      <c r="AG4553" s="116">
        <v>-1</v>
      </c>
      <c r="AH4553" s="116">
        <v>-1</v>
      </c>
      <c r="AI4553" s="116">
        <v>-1</v>
      </c>
      <c r="AJ4553" s="116">
        <v>0</v>
      </c>
      <c r="AM4553" s="116" t="s">
        <v>319</v>
      </c>
      <c r="AN4553" s="116">
        <v>-1</v>
      </c>
      <c r="AQ4553" s="116">
        <v>783</v>
      </c>
      <c r="AR4553" s="116" t="s">
        <v>352</v>
      </c>
      <c r="AS4553" s="116" t="s">
        <v>256</v>
      </c>
      <c r="AT4553" s="116" t="s">
        <v>268</v>
      </c>
      <c r="AV4553" s="116">
        <v>107.184000759311</v>
      </c>
      <c r="AW4553" s="116">
        <v>0.55792040610000004</v>
      </c>
    </row>
    <row r="4554" spans="1:49" x14ac:dyDescent="0.25">
      <c r="A4554" s="127">
        <v>200000</v>
      </c>
      <c r="B4554" s="127">
        <v>810000</v>
      </c>
      <c r="C4554" s="127">
        <v>810000</v>
      </c>
      <c r="D4554" s="116" t="s">
        <v>314</v>
      </c>
      <c r="E4554" s="116" t="s">
        <v>315</v>
      </c>
      <c r="F4554" s="116" t="s">
        <v>316</v>
      </c>
      <c r="G4554" s="116" t="s">
        <v>317</v>
      </c>
      <c r="H4554" s="116">
        <v>0.36</v>
      </c>
      <c r="I4554" s="116">
        <v>0.57999999999999996</v>
      </c>
      <c r="J4554" s="116" t="s">
        <v>268</v>
      </c>
      <c r="K4554" s="116">
        <v>1.0038386277689999E-2</v>
      </c>
      <c r="L4554" s="116">
        <v>3948.1425707982798</v>
      </c>
      <c r="M4554" s="116">
        <v>12.4054689732195</v>
      </c>
      <c r="N4554" s="116">
        <v>2.51198484592872</v>
      </c>
      <c r="O4554" s="116">
        <v>0.12453088950912</v>
      </c>
      <c r="P4554" s="116">
        <v>2.521627420714E-2</v>
      </c>
      <c r="Q4554" s="116">
        <v>39.632980205080997</v>
      </c>
      <c r="R4554" s="116">
        <v>1330</v>
      </c>
      <c r="S4554" s="116" t="s">
        <v>346</v>
      </c>
      <c r="T4554" s="116">
        <v>1330</v>
      </c>
      <c r="U4554" s="116" t="s">
        <v>268</v>
      </c>
      <c r="V4554" s="116" t="s">
        <v>268</v>
      </c>
      <c r="Z4554" s="116">
        <v>0</v>
      </c>
      <c r="AA4554" s="116">
        <v>1</v>
      </c>
      <c r="AB4554" s="116">
        <v>0.12453088950912</v>
      </c>
      <c r="AC4554" s="116">
        <v>2.521627420714E-2</v>
      </c>
      <c r="AD4554" s="116">
        <v>39.6329802050818</v>
      </c>
      <c r="AF4554" s="116">
        <v>-1</v>
      </c>
      <c r="AG4554" s="116">
        <v>-1</v>
      </c>
      <c r="AH4554" s="116">
        <v>-1</v>
      </c>
      <c r="AI4554" s="116">
        <v>-1</v>
      </c>
      <c r="AJ4554" s="116">
        <v>0</v>
      </c>
      <c r="AM4554" s="116" t="s">
        <v>319</v>
      </c>
      <c r="AN4554" s="116">
        <v>-1</v>
      </c>
      <c r="AQ4554" s="116">
        <v>783</v>
      </c>
      <c r="AR4554" s="116" t="s">
        <v>352</v>
      </c>
      <c r="AS4554" s="116" t="s">
        <v>256</v>
      </c>
      <c r="AT4554" s="116" t="s">
        <v>268</v>
      </c>
      <c r="AV4554" s="116">
        <v>62.198192070969498</v>
      </c>
      <c r="AW4554" s="116">
        <v>3.2143536299999997E-2</v>
      </c>
    </row>
    <row r="4555" spans="1:49" x14ac:dyDescent="0.25">
      <c r="A4555" s="127">
        <v>200000</v>
      </c>
      <c r="B4555" s="127">
        <v>810000</v>
      </c>
      <c r="C4555" s="127">
        <v>810000</v>
      </c>
      <c r="D4555" s="116" t="s">
        <v>314</v>
      </c>
      <c r="E4555" s="116" t="s">
        <v>315</v>
      </c>
      <c r="F4555" s="116" t="s">
        <v>316</v>
      </c>
      <c r="G4555" s="116" t="s">
        <v>317</v>
      </c>
      <c r="H4555" s="116">
        <v>0.36</v>
      </c>
      <c r="I4555" s="116">
        <v>0.57999999999999996</v>
      </c>
      <c r="J4555" s="116" t="s">
        <v>268</v>
      </c>
      <c r="K4555" s="116">
        <v>0.14041946847587999</v>
      </c>
      <c r="L4555" s="116">
        <v>3948.1425707982798</v>
      </c>
      <c r="M4555" s="116">
        <v>12.4054689732195</v>
      </c>
      <c r="N4555" s="116">
        <v>2.51198484592872</v>
      </c>
      <c r="O4555" s="116">
        <v>1.7419693594136201</v>
      </c>
      <c r="P4555" s="116">
        <v>0.35273157688479001</v>
      </c>
      <c r="Q4555" s="116">
        <v>554.39608125852499</v>
      </c>
      <c r="R4555" s="116">
        <v>1330</v>
      </c>
      <c r="S4555" s="116" t="s">
        <v>346</v>
      </c>
      <c r="T4555" s="116">
        <v>1330</v>
      </c>
      <c r="U4555" s="116" t="s">
        <v>268</v>
      </c>
      <c r="V4555" s="116" t="s">
        <v>268</v>
      </c>
      <c r="Z4555" s="116">
        <v>0</v>
      </c>
      <c r="AA4555" s="116">
        <v>1</v>
      </c>
      <c r="AB4555" s="116">
        <v>1.7419693594136201</v>
      </c>
      <c r="AC4555" s="116">
        <v>0.35273157688479001</v>
      </c>
      <c r="AD4555" s="116">
        <v>554.39608125852499</v>
      </c>
      <c r="AF4555" s="116">
        <v>-1</v>
      </c>
      <c r="AG4555" s="116">
        <v>-1</v>
      </c>
      <c r="AH4555" s="116">
        <v>-1</v>
      </c>
      <c r="AI4555" s="116">
        <v>-1</v>
      </c>
      <c r="AJ4555" s="116">
        <v>0</v>
      </c>
      <c r="AM4555" s="116" t="s">
        <v>319</v>
      </c>
      <c r="AN4555" s="116">
        <v>-1</v>
      </c>
      <c r="AQ4555" s="116">
        <v>783</v>
      </c>
      <c r="AR4555" s="116" t="s">
        <v>352</v>
      </c>
      <c r="AS4555" s="116" t="s">
        <v>256</v>
      </c>
      <c r="AT4555" s="116" t="s">
        <v>268</v>
      </c>
      <c r="AV4555" s="116">
        <v>97.120767647981694</v>
      </c>
      <c r="AW4555" s="116">
        <v>0.44963185830000002</v>
      </c>
    </row>
    <row r="4556" spans="1:49" x14ac:dyDescent="0.25">
      <c r="A4556" s="127">
        <v>200000</v>
      </c>
      <c r="B4556" s="127">
        <v>810000</v>
      </c>
      <c r="C4556" s="127">
        <v>810000</v>
      </c>
      <c r="D4556" s="116" t="s">
        <v>314</v>
      </c>
      <c r="E4556" s="116" t="s">
        <v>315</v>
      </c>
      <c r="F4556" s="116" t="s">
        <v>316</v>
      </c>
      <c r="G4556" s="116" t="s">
        <v>317</v>
      </c>
      <c r="H4556" s="116">
        <v>0.36</v>
      </c>
      <c r="I4556" s="116">
        <v>0.57999999999999996</v>
      </c>
      <c r="J4556" s="116" t="s">
        <v>268</v>
      </c>
      <c r="K4556" s="116">
        <v>1.23466206204E-3</v>
      </c>
      <c r="L4556" s="116">
        <v>3948.14257109244</v>
      </c>
      <c r="M4556" s="116">
        <v>12.405468974143799</v>
      </c>
      <c r="N4556" s="116">
        <v>2.51198484611588</v>
      </c>
      <c r="O4556" s="116">
        <v>1.531656190419E-2</v>
      </c>
      <c r="P4556" s="116">
        <v>3.1014523899099999E-3</v>
      </c>
      <c r="Q4556" s="116">
        <v>4.8746218480529002</v>
      </c>
      <c r="R4556" s="116">
        <v>1330</v>
      </c>
      <c r="S4556" s="116" t="s">
        <v>346</v>
      </c>
      <c r="T4556" s="116">
        <v>1330</v>
      </c>
      <c r="U4556" s="116" t="s">
        <v>268</v>
      </c>
      <c r="V4556" s="116" t="s">
        <v>268</v>
      </c>
      <c r="Z4556" s="116">
        <v>0</v>
      </c>
      <c r="AA4556" s="116">
        <v>1</v>
      </c>
      <c r="AB4556" s="116">
        <v>1.531656190419E-2</v>
      </c>
      <c r="AC4556" s="116">
        <v>3.1014523899099999E-3</v>
      </c>
      <c r="AD4556" s="116">
        <v>4.8746218480510901</v>
      </c>
      <c r="AF4556" s="116">
        <v>-1</v>
      </c>
      <c r="AG4556" s="116">
        <v>-1</v>
      </c>
      <c r="AH4556" s="116">
        <v>-1</v>
      </c>
      <c r="AI4556" s="116">
        <v>-1</v>
      </c>
      <c r="AJ4556" s="116">
        <v>0</v>
      </c>
      <c r="AM4556" s="116" t="s">
        <v>319</v>
      </c>
      <c r="AN4556" s="116">
        <v>-1</v>
      </c>
      <c r="AQ4556" s="116">
        <v>783</v>
      </c>
      <c r="AR4556" s="116" t="s">
        <v>352</v>
      </c>
      <c r="AS4556" s="116" t="s">
        <v>256</v>
      </c>
      <c r="AT4556" s="116" t="s">
        <v>268</v>
      </c>
      <c r="AV4556" s="116">
        <v>57.574618798139198</v>
      </c>
      <c r="AW4556" s="116">
        <v>3.9534645999999996E-3</v>
      </c>
    </row>
    <row r="4557" spans="1:49" x14ac:dyDescent="0.25">
      <c r="A4557" s="127">
        <v>200000</v>
      </c>
      <c r="B4557" s="127">
        <v>810000</v>
      </c>
      <c r="C4557" s="127">
        <v>810000</v>
      </c>
      <c r="D4557" s="116" t="s">
        <v>314</v>
      </c>
      <c r="E4557" s="116" t="s">
        <v>315</v>
      </c>
      <c r="F4557" s="116" t="s">
        <v>316</v>
      </c>
      <c r="G4557" s="116" t="s">
        <v>317</v>
      </c>
      <c r="H4557" s="116">
        <v>0.36</v>
      </c>
      <c r="I4557" s="116">
        <v>0.57999999999999996</v>
      </c>
      <c r="J4557" s="116" t="s">
        <v>268</v>
      </c>
      <c r="K4557" s="116">
        <v>7.7101210816700001E-3</v>
      </c>
      <c r="L4557" s="116">
        <v>3948.14257109244</v>
      </c>
      <c r="M4557" s="116">
        <v>12.405468974143799</v>
      </c>
      <c r="N4557" s="116">
        <v>2.51198484611588</v>
      </c>
      <c r="O4557" s="116">
        <v>9.5647667865569996E-2</v>
      </c>
      <c r="P4557" s="116">
        <v>1.9367707318870001E-2</v>
      </c>
      <c r="Q4557" s="116">
        <v>30.440657270826499</v>
      </c>
      <c r="R4557" s="116">
        <v>1310</v>
      </c>
      <c r="S4557" s="116" t="s">
        <v>318</v>
      </c>
      <c r="T4557" s="116">
        <v>1310</v>
      </c>
      <c r="U4557" s="116" t="s">
        <v>268</v>
      </c>
      <c r="V4557" s="116" t="s">
        <v>268</v>
      </c>
      <c r="Z4557" s="116">
        <v>0</v>
      </c>
      <c r="AA4557" s="116">
        <v>1</v>
      </c>
      <c r="AB4557" s="116">
        <v>9.5647667865569996E-2</v>
      </c>
      <c r="AC4557" s="116">
        <v>1.9367707318870001E-2</v>
      </c>
      <c r="AD4557" s="116">
        <v>30.440657270826499</v>
      </c>
      <c r="AF4557" s="116">
        <v>-1</v>
      </c>
      <c r="AG4557" s="116">
        <v>-1</v>
      </c>
      <c r="AH4557" s="116">
        <v>-1</v>
      </c>
      <c r="AI4557" s="116">
        <v>-1</v>
      </c>
      <c r="AJ4557" s="116">
        <v>0</v>
      </c>
      <c r="AM4557" s="116" t="s">
        <v>319</v>
      </c>
      <c r="AN4557" s="116">
        <v>-1</v>
      </c>
      <c r="AQ4557" s="116">
        <v>783</v>
      </c>
      <c r="AR4557" s="116" t="s">
        <v>352</v>
      </c>
      <c r="AS4557" s="116" t="s">
        <v>256</v>
      </c>
      <c r="AT4557" s="116" t="s">
        <v>268</v>
      </c>
      <c r="AV4557" s="116">
        <v>45.742396228922097</v>
      </c>
      <c r="AW4557" s="116">
        <v>2.46882865E-2</v>
      </c>
    </row>
    <row r="4558" spans="1:49" x14ac:dyDescent="0.25">
      <c r="A4558" s="127">
        <v>200000</v>
      </c>
      <c r="B4558" s="127">
        <v>810000</v>
      </c>
      <c r="C4558" s="127">
        <v>810000</v>
      </c>
      <c r="D4558" s="116" t="s">
        <v>314</v>
      </c>
      <c r="E4558" s="116" t="s">
        <v>315</v>
      </c>
      <c r="F4558" s="116" t="s">
        <v>316</v>
      </c>
      <c r="G4558" s="116" t="s">
        <v>317</v>
      </c>
      <c r="H4558" s="116">
        <v>0.36</v>
      </c>
      <c r="I4558" s="116">
        <v>0.57999999999999996</v>
      </c>
      <c r="J4558" s="116" t="s">
        <v>268</v>
      </c>
      <c r="K4558" s="116">
        <v>7.2903944670620002E-2</v>
      </c>
      <c r="L4558" s="116">
        <v>3948.14257109244</v>
      </c>
      <c r="M4558" s="116">
        <v>12.405468974143799</v>
      </c>
      <c r="N4558" s="116">
        <v>2.51198484611588</v>
      </c>
      <c r="O4558" s="116">
        <v>0.90440762370410999</v>
      </c>
      <c r="P4558" s="116">
        <v>0.18313360423467001</v>
      </c>
      <c r="Q4558" s="116">
        <v>287.83516755465399</v>
      </c>
      <c r="R4558" s="116">
        <v>1310</v>
      </c>
      <c r="S4558" s="116" t="s">
        <v>318</v>
      </c>
      <c r="T4558" s="116">
        <v>1310</v>
      </c>
      <c r="U4558" s="116" t="s">
        <v>268</v>
      </c>
      <c r="V4558" s="116" t="s">
        <v>268</v>
      </c>
      <c r="Z4558" s="116">
        <v>0</v>
      </c>
      <c r="AA4558" s="116">
        <v>1</v>
      </c>
      <c r="AB4558" s="116">
        <v>0.90440762370410999</v>
      </c>
      <c r="AC4558" s="116">
        <v>0.18313360423467001</v>
      </c>
      <c r="AD4558" s="116">
        <v>287.83516755465598</v>
      </c>
      <c r="AF4558" s="116">
        <v>-1</v>
      </c>
      <c r="AG4558" s="116">
        <v>-1</v>
      </c>
      <c r="AH4558" s="116">
        <v>-1</v>
      </c>
      <c r="AI4558" s="116">
        <v>-1</v>
      </c>
      <c r="AJ4558" s="116">
        <v>0</v>
      </c>
      <c r="AM4558" s="116" t="s">
        <v>319</v>
      </c>
      <c r="AN4558" s="116">
        <v>-1</v>
      </c>
      <c r="AQ4558" s="116">
        <v>783</v>
      </c>
      <c r="AR4558" s="116" t="s">
        <v>352</v>
      </c>
      <c r="AS4558" s="116" t="s">
        <v>256</v>
      </c>
      <c r="AT4558" s="116" t="s">
        <v>268</v>
      </c>
      <c r="AV4558" s="116">
        <v>69.643555187890698</v>
      </c>
      <c r="AW4558" s="116">
        <v>0.2334429583</v>
      </c>
    </row>
    <row r="4559" spans="1:49" x14ac:dyDescent="0.25">
      <c r="A4559" s="127">
        <v>200000</v>
      </c>
      <c r="B4559" s="127">
        <v>810000</v>
      </c>
      <c r="C4559" s="127">
        <v>810000</v>
      </c>
      <c r="D4559" s="116" t="s">
        <v>314</v>
      </c>
      <c r="E4559" s="116" t="s">
        <v>315</v>
      </c>
      <c r="F4559" s="116" t="s">
        <v>316</v>
      </c>
      <c r="G4559" s="116" t="s">
        <v>317</v>
      </c>
      <c r="H4559" s="116">
        <v>0.36</v>
      </c>
      <c r="I4559" s="116">
        <v>0.57999999999999996</v>
      </c>
      <c r="J4559" s="116" t="s">
        <v>268</v>
      </c>
      <c r="K4559" s="116">
        <v>1.4374847219089999E-2</v>
      </c>
      <c r="L4559" s="116">
        <v>3948.14257109244</v>
      </c>
      <c r="M4559" s="116">
        <v>12.405468974143799</v>
      </c>
      <c r="N4559" s="116">
        <v>2.51198484611588</v>
      </c>
      <c r="O4559" s="116">
        <v>0.17832672118452</v>
      </c>
      <c r="P4559" s="116">
        <v>3.6109398379589999E-2</v>
      </c>
      <c r="Q4559" s="116">
        <v>56.7539462586548</v>
      </c>
      <c r="R4559" s="116">
        <v>1310</v>
      </c>
      <c r="S4559" s="116" t="s">
        <v>318</v>
      </c>
      <c r="T4559" s="116">
        <v>1310</v>
      </c>
      <c r="U4559" s="116" t="s">
        <v>268</v>
      </c>
      <c r="V4559" s="116" t="s">
        <v>268</v>
      </c>
      <c r="Z4559" s="116">
        <v>0</v>
      </c>
      <c r="AA4559" s="116">
        <v>1</v>
      </c>
      <c r="AB4559" s="116">
        <v>0.17832672118452</v>
      </c>
      <c r="AC4559" s="116">
        <v>3.6109398379589999E-2</v>
      </c>
      <c r="AD4559" s="116">
        <v>56.753946258653997</v>
      </c>
      <c r="AF4559" s="116">
        <v>-1</v>
      </c>
      <c r="AG4559" s="116">
        <v>-1</v>
      </c>
      <c r="AH4559" s="116">
        <v>-1</v>
      </c>
      <c r="AI4559" s="116">
        <v>-1</v>
      </c>
      <c r="AJ4559" s="116">
        <v>0</v>
      </c>
      <c r="AM4559" s="116" t="s">
        <v>319</v>
      </c>
      <c r="AN4559" s="116">
        <v>-1</v>
      </c>
      <c r="AQ4559" s="116">
        <v>783</v>
      </c>
      <c r="AR4559" s="116" t="s">
        <v>352</v>
      </c>
      <c r="AS4559" s="116" t="s">
        <v>256</v>
      </c>
      <c r="AT4559" s="116" t="s">
        <v>268</v>
      </c>
      <c r="AV4559" s="116">
        <v>61.254928511814803</v>
      </c>
      <c r="AW4559" s="116">
        <v>4.6029153500000003E-2</v>
      </c>
    </row>
    <row r="4560" spans="1:49" x14ac:dyDescent="0.25">
      <c r="A4560" s="127">
        <v>200000</v>
      </c>
      <c r="B4560" s="127">
        <v>810000</v>
      </c>
      <c r="C4560" s="127">
        <v>810000</v>
      </c>
      <c r="D4560" s="116" t="s">
        <v>314</v>
      </c>
      <c r="E4560" s="116" t="s">
        <v>315</v>
      </c>
      <c r="F4560" s="116" t="s">
        <v>316</v>
      </c>
      <c r="G4560" s="116" t="s">
        <v>317</v>
      </c>
      <c r="H4560" s="116">
        <v>0.36</v>
      </c>
      <c r="I4560" s="116">
        <v>0.57999999999999996</v>
      </c>
      <c r="J4560" s="116" t="s">
        <v>268</v>
      </c>
      <c r="K4560" s="116">
        <v>0.17356727025202001</v>
      </c>
      <c r="L4560" s="116">
        <v>3948.14257109244</v>
      </c>
      <c r="M4560" s="116">
        <v>12.405468974143799</v>
      </c>
      <c r="N4560" s="116">
        <v>2.51198484611588</v>
      </c>
      <c r="O4560" s="116">
        <v>2.1531833860383198</v>
      </c>
      <c r="P4560" s="116">
        <v>0.43599835265477999</v>
      </c>
      <c r="Q4560" s="116">
        <v>685.26832863032303</v>
      </c>
      <c r="R4560" s="116">
        <v>1310</v>
      </c>
      <c r="S4560" s="116" t="s">
        <v>318</v>
      </c>
      <c r="T4560" s="116">
        <v>1310</v>
      </c>
      <c r="U4560" s="116" t="s">
        <v>268</v>
      </c>
      <c r="V4560" s="116" t="s">
        <v>268</v>
      </c>
      <c r="Z4560" s="116">
        <v>0</v>
      </c>
      <c r="AA4560" s="116">
        <v>1</v>
      </c>
      <c r="AB4560" s="116">
        <v>2.1531833860383198</v>
      </c>
      <c r="AC4560" s="116">
        <v>0.43599835265477999</v>
      </c>
      <c r="AD4560" s="116">
        <v>685.26832863032303</v>
      </c>
      <c r="AF4560" s="116">
        <v>-1</v>
      </c>
      <c r="AG4560" s="116">
        <v>-1</v>
      </c>
      <c r="AH4560" s="116">
        <v>-1</v>
      </c>
      <c r="AI4560" s="116">
        <v>-1</v>
      </c>
      <c r="AJ4560" s="116">
        <v>0</v>
      </c>
      <c r="AM4560" s="116" t="s">
        <v>319</v>
      </c>
      <c r="AN4560" s="116">
        <v>-1</v>
      </c>
      <c r="AQ4560" s="116">
        <v>783</v>
      </c>
      <c r="AR4560" s="116" t="s">
        <v>352</v>
      </c>
      <c r="AS4560" s="116" t="s">
        <v>256</v>
      </c>
      <c r="AT4560" s="116" t="s">
        <v>268</v>
      </c>
      <c r="AV4560" s="116">
        <v>110.185628348027</v>
      </c>
      <c r="AW4560" s="116">
        <v>0.55577317810000004</v>
      </c>
    </row>
    <row r="4561" spans="1:49" x14ac:dyDescent="0.25">
      <c r="A4561" s="127">
        <v>200000</v>
      </c>
      <c r="B4561" s="127">
        <v>810000</v>
      </c>
      <c r="C4561" s="127">
        <v>810000</v>
      </c>
      <c r="D4561" s="116" t="s">
        <v>314</v>
      </c>
      <c r="E4561" s="116" t="s">
        <v>315</v>
      </c>
      <c r="F4561" s="116" t="s">
        <v>316</v>
      </c>
      <c r="G4561" s="116" t="s">
        <v>317</v>
      </c>
      <c r="H4561" s="116">
        <v>0.36</v>
      </c>
      <c r="I4561" s="116">
        <v>0.57999999999999996</v>
      </c>
      <c r="J4561" s="116" t="s">
        <v>323</v>
      </c>
      <c r="K4561" s="116">
        <v>9.0845552124600003E-3</v>
      </c>
      <c r="L4561" s="116">
        <v>3921.8322418206499</v>
      </c>
      <c r="M4561" s="116">
        <v>10.2531995533881</v>
      </c>
      <c r="N4561" s="116">
        <v>1.6842572619607601</v>
      </c>
      <c r="O4561" s="116">
        <v>9.3145757447179997E-2</v>
      </c>
      <c r="P4561" s="116">
        <v>1.530072808827E-2</v>
      </c>
      <c r="Q4561" s="116">
        <v>35.628101534849002</v>
      </c>
      <c r="R4561" s="116">
        <v>8140</v>
      </c>
      <c r="S4561" s="116" t="s">
        <v>353</v>
      </c>
      <c r="T4561" s="116">
        <v>8140</v>
      </c>
      <c r="U4561" s="116" t="s">
        <v>324</v>
      </c>
      <c r="V4561" s="116" t="s">
        <v>323</v>
      </c>
      <c r="Z4561" s="116">
        <v>0</v>
      </c>
      <c r="AA4561" s="116">
        <v>1</v>
      </c>
      <c r="AB4561" s="116">
        <v>9.3145757447179997E-2</v>
      </c>
      <c r="AC4561" s="116">
        <v>1.530072808827E-2</v>
      </c>
      <c r="AD4561" s="116">
        <v>35.645048632490102</v>
      </c>
      <c r="AF4561" s="116">
        <v>-1</v>
      </c>
      <c r="AG4561" s="116">
        <v>-1</v>
      </c>
      <c r="AH4561" s="116">
        <v>-1</v>
      </c>
      <c r="AI4561" s="116">
        <v>-1</v>
      </c>
      <c r="AJ4561" s="116">
        <v>0</v>
      </c>
      <c r="AM4561" s="116" t="s">
        <v>319</v>
      </c>
      <c r="AN4561" s="116">
        <v>-1</v>
      </c>
      <c r="AQ4561" s="116">
        <v>783</v>
      </c>
      <c r="AR4561" s="116" t="s">
        <v>352</v>
      </c>
      <c r="AS4561" s="116" t="s">
        <v>256</v>
      </c>
      <c r="AT4561" s="116" t="s">
        <v>268</v>
      </c>
      <c r="AV4561" s="116">
        <v>55.436183047516401</v>
      </c>
      <c r="AW4561" s="116">
        <v>2.8909204099999999E-2</v>
      </c>
    </row>
    <row r="4562" spans="1:49" x14ac:dyDescent="0.25">
      <c r="A4562" s="127">
        <v>200000</v>
      </c>
      <c r="B4562" s="127">
        <v>810000</v>
      </c>
      <c r="C4562" s="127">
        <v>810000</v>
      </c>
      <c r="D4562" s="116" t="s">
        <v>314</v>
      </c>
      <c r="E4562" s="116" t="s">
        <v>315</v>
      </c>
      <c r="F4562" s="116" t="s">
        <v>316</v>
      </c>
      <c r="G4562" s="116" t="s">
        <v>317</v>
      </c>
      <c r="H4562" s="116">
        <v>0.36</v>
      </c>
      <c r="I4562" s="116">
        <v>0.57999999999999996</v>
      </c>
      <c r="J4562" s="116" t="s">
        <v>268</v>
      </c>
      <c r="K4562" s="116">
        <v>0.12485359605384</v>
      </c>
      <c r="L4562" s="116">
        <v>3921.8322418206499</v>
      </c>
      <c r="M4562" s="116">
        <v>10.2531995533881</v>
      </c>
      <c r="N4562" s="116">
        <v>1.6842572619607601</v>
      </c>
      <c r="O4562" s="116">
        <v>1.28014883529821</v>
      </c>
      <c r="P4562" s="116">
        <v>0.21028557583560001</v>
      </c>
      <c r="Q4562" s="116">
        <v>489.65485851123202</v>
      </c>
      <c r="R4562" s="116">
        <v>1210</v>
      </c>
      <c r="S4562" s="116" t="s">
        <v>318</v>
      </c>
      <c r="T4562" s="116">
        <v>1210</v>
      </c>
      <c r="U4562" s="116" t="s">
        <v>268</v>
      </c>
      <c r="V4562" s="116" t="s">
        <v>268</v>
      </c>
      <c r="Z4562" s="116">
        <v>0</v>
      </c>
      <c r="AA4562" s="116">
        <v>1</v>
      </c>
      <c r="AB4562" s="116">
        <v>1.28014883529821</v>
      </c>
      <c r="AC4562" s="116">
        <v>0.21028557583560001</v>
      </c>
      <c r="AD4562" s="116">
        <v>489.65485851123202</v>
      </c>
      <c r="AF4562" s="116">
        <v>-1</v>
      </c>
      <c r="AG4562" s="116">
        <v>-1</v>
      </c>
      <c r="AH4562" s="116">
        <v>-1</v>
      </c>
      <c r="AI4562" s="116">
        <v>-1</v>
      </c>
      <c r="AJ4562" s="116">
        <v>0</v>
      </c>
      <c r="AM4562" s="116" t="s">
        <v>319</v>
      </c>
      <c r="AN4562" s="116">
        <v>-1</v>
      </c>
      <c r="AQ4562" s="116">
        <v>783</v>
      </c>
      <c r="AR4562" s="116" t="s">
        <v>352</v>
      </c>
      <c r="AS4562" s="116" t="s">
        <v>256</v>
      </c>
      <c r="AT4562" s="116" t="s">
        <v>268</v>
      </c>
      <c r="AV4562" s="116">
        <v>200.522909486738</v>
      </c>
      <c r="AW4562" s="116">
        <v>0.3971247839</v>
      </c>
    </row>
    <row r="4563" spans="1:49" x14ac:dyDescent="0.25">
      <c r="A4563" s="127">
        <v>200000</v>
      </c>
      <c r="B4563" s="127">
        <v>810000</v>
      </c>
      <c r="C4563" s="127">
        <v>810000</v>
      </c>
      <c r="D4563" s="116" t="s">
        <v>314</v>
      </c>
      <c r="E4563" s="116" t="s">
        <v>315</v>
      </c>
      <c r="F4563" s="116" t="s">
        <v>316</v>
      </c>
      <c r="G4563" s="116" t="s">
        <v>317</v>
      </c>
      <c r="H4563" s="116">
        <v>0.36</v>
      </c>
      <c r="I4563" s="116">
        <v>0.57999999999999996</v>
      </c>
      <c r="J4563" s="116" t="s">
        <v>323</v>
      </c>
      <c r="K4563" s="116">
        <v>0.26537568527859001</v>
      </c>
      <c r="L4563" s="116">
        <v>3921.8322418206499</v>
      </c>
      <c r="M4563" s="116">
        <v>10.2531995533881</v>
      </c>
      <c r="N4563" s="116">
        <v>1.6842572619607601</v>
      </c>
      <c r="O4563" s="116">
        <v>2.7209498577784998</v>
      </c>
      <c r="P4563" s="116">
        <v>0.44696092507828</v>
      </c>
      <c r="Q4563" s="116">
        <v>1040.75891872082</v>
      </c>
      <c r="R4563" s="116">
        <v>1210</v>
      </c>
      <c r="S4563" s="116" t="s">
        <v>318</v>
      </c>
      <c r="T4563" s="116">
        <v>1210</v>
      </c>
      <c r="U4563" s="116" t="s">
        <v>324</v>
      </c>
      <c r="V4563" s="116" t="s">
        <v>323</v>
      </c>
      <c r="Z4563" s="116">
        <v>0</v>
      </c>
      <c r="AA4563" s="116">
        <v>1</v>
      </c>
      <c r="AB4563" s="116">
        <v>2.7209498577784998</v>
      </c>
      <c r="AC4563" s="116">
        <v>0.44696092507828</v>
      </c>
      <c r="AD4563" s="116">
        <v>1040.75891872082</v>
      </c>
      <c r="AF4563" s="116">
        <v>-1</v>
      </c>
      <c r="AG4563" s="116">
        <v>-1</v>
      </c>
      <c r="AH4563" s="116">
        <v>-1</v>
      </c>
      <c r="AI4563" s="116">
        <v>-1</v>
      </c>
      <c r="AJ4563" s="116">
        <v>0</v>
      </c>
      <c r="AM4563" s="116" t="s">
        <v>319</v>
      </c>
      <c r="AN4563" s="116">
        <v>-1</v>
      </c>
      <c r="AQ4563" s="116">
        <v>783</v>
      </c>
      <c r="AR4563" s="116" t="s">
        <v>352</v>
      </c>
      <c r="AS4563" s="116" t="s">
        <v>256</v>
      </c>
      <c r="AT4563" s="116" t="s">
        <v>268</v>
      </c>
      <c r="AV4563" s="116">
        <v>134.83998624958801</v>
      </c>
      <c r="AW4563" s="116">
        <v>0.84408671430000004</v>
      </c>
    </row>
    <row r="4564" spans="1:49" x14ac:dyDescent="0.25">
      <c r="A4564" s="127">
        <v>200000</v>
      </c>
      <c r="B4564" s="127">
        <v>810000</v>
      </c>
      <c r="C4564" s="127">
        <v>810000</v>
      </c>
      <c r="D4564" s="116" t="s">
        <v>314</v>
      </c>
      <c r="E4564" s="116" t="s">
        <v>315</v>
      </c>
      <c r="F4564" s="116" t="s">
        <v>316</v>
      </c>
      <c r="G4564" s="116" t="s">
        <v>317</v>
      </c>
      <c r="H4564" s="116">
        <v>0.36</v>
      </c>
      <c r="I4564" s="116">
        <v>0.57999999999999996</v>
      </c>
      <c r="J4564" s="116" t="s">
        <v>268</v>
      </c>
      <c r="K4564" s="116">
        <v>0.12919389333458001</v>
      </c>
      <c r="L4564" s="116">
        <v>3921.8322418206499</v>
      </c>
      <c r="M4564" s="116">
        <v>10.2531995533881</v>
      </c>
      <c r="N4564" s="116">
        <v>1.6842572619607601</v>
      </c>
      <c r="O4564" s="116">
        <v>1.32465076943867</v>
      </c>
      <c r="P4564" s="116">
        <v>0.21759575304976</v>
      </c>
      <c r="Q4564" s="116">
        <v>506.676776325925</v>
      </c>
      <c r="R4564" s="116">
        <v>1310</v>
      </c>
      <c r="S4564" s="116" t="s">
        <v>318</v>
      </c>
      <c r="T4564" s="116">
        <v>1310</v>
      </c>
      <c r="U4564" s="116" t="s">
        <v>268</v>
      </c>
      <c r="V4564" s="116" t="s">
        <v>268</v>
      </c>
      <c r="Z4564" s="116">
        <v>0</v>
      </c>
      <c r="AA4564" s="116">
        <v>1</v>
      </c>
      <c r="AB4564" s="116">
        <v>1.32465076943867</v>
      </c>
      <c r="AC4564" s="116">
        <v>0.21759575304976</v>
      </c>
      <c r="AD4564" s="116">
        <v>506.676776325925</v>
      </c>
      <c r="AF4564" s="116">
        <v>-1</v>
      </c>
      <c r="AG4564" s="116">
        <v>-1</v>
      </c>
      <c r="AH4564" s="116">
        <v>-1</v>
      </c>
      <c r="AI4564" s="116">
        <v>-1</v>
      </c>
      <c r="AJ4564" s="116">
        <v>0</v>
      </c>
      <c r="AM4564" s="116" t="s">
        <v>319</v>
      </c>
      <c r="AN4564" s="116">
        <v>-1</v>
      </c>
      <c r="AQ4564" s="116">
        <v>783</v>
      </c>
      <c r="AR4564" s="116" t="s">
        <v>352</v>
      </c>
      <c r="AS4564" s="116" t="s">
        <v>256</v>
      </c>
      <c r="AT4564" s="116" t="s">
        <v>268</v>
      </c>
      <c r="AV4564" s="116">
        <v>91.488572881024695</v>
      </c>
      <c r="AW4564" s="116">
        <v>0.41093006999999998</v>
      </c>
    </row>
    <row r="4565" spans="1:49" x14ac:dyDescent="0.25">
      <c r="A4565" s="127">
        <v>200000</v>
      </c>
      <c r="B4565" s="127">
        <v>810000</v>
      </c>
      <c r="C4565" s="127">
        <v>810000</v>
      </c>
      <c r="D4565" s="116" t="s">
        <v>314</v>
      </c>
      <c r="E4565" s="116" t="s">
        <v>315</v>
      </c>
      <c r="F4565" s="116" t="s">
        <v>316</v>
      </c>
      <c r="G4565" s="116" t="s">
        <v>317</v>
      </c>
      <c r="H4565" s="116">
        <v>0.36</v>
      </c>
      <c r="I4565" s="116">
        <v>0.57999999999999996</v>
      </c>
      <c r="J4565" s="116" t="s">
        <v>268</v>
      </c>
      <c r="K4565" s="116">
        <v>8.9251402684070003E-2</v>
      </c>
      <c r="L4565" s="116">
        <v>3921.8322418206499</v>
      </c>
      <c r="M4565" s="116">
        <v>10.2531995533881</v>
      </c>
      <c r="N4565" s="116">
        <v>1.6842572619607601</v>
      </c>
      <c r="O4565" s="116">
        <v>0.91511244213956999</v>
      </c>
      <c r="P4565" s="116">
        <v>0.15032232311082</v>
      </c>
      <c r="Q4565" s="116">
        <v>350.02902867410302</v>
      </c>
      <c r="R4565" s="116">
        <v>1310</v>
      </c>
      <c r="S4565" s="116" t="s">
        <v>318</v>
      </c>
      <c r="T4565" s="116">
        <v>1310</v>
      </c>
      <c r="U4565" s="116" t="s">
        <v>268</v>
      </c>
      <c r="V4565" s="116" t="s">
        <v>268</v>
      </c>
      <c r="Z4565" s="116">
        <v>0</v>
      </c>
      <c r="AA4565" s="116">
        <v>1</v>
      </c>
      <c r="AB4565" s="116">
        <v>0.91511244213956999</v>
      </c>
      <c r="AC4565" s="116">
        <v>0.15032232311082</v>
      </c>
      <c r="AD4565" s="116">
        <v>350.02902867410302</v>
      </c>
      <c r="AF4565" s="116">
        <v>-1</v>
      </c>
      <c r="AG4565" s="116">
        <v>-1</v>
      </c>
      <c r="AH4565" s="116">
        <v>-1</v>
      </c>
      <c r="AI4565" s="116">
        <v>-1</v>
      </c>
      <c r="AJ4565" s="116">
        <v>0</v>
      </c>
      <c r="AM4565" s="116" t="s">
        <v>319</v>
      </c>
      <c r="AN4565" s="116">
        <v>-1</v>
      </c>
      <c r="AQ4565" s="116">
        <v>783</v>
      </c>
      <c r="AR4565" s="116" t="s">
        <v>352</v>
      </c>
      <c r="AS4565" s="116" t="s">
        <v>256</v>
      </c>
      <c r="AT4565" s="116" t="s">
        <v>268</v>
      </c>
      <c r="AV4565" s="116">
        <v>76.770609937761193</v>
      </c>
      <c r="AW4565" s="116">
        <v>0.283884046</v>
      </c>
    </row>
    <row r="4566" spans="1:49" x14ac:dyDescent="0.25">
      <c r="A4566" s="127">
        <v>200000</v>
      </c>
      <c r="B4566" s="127">
        <v>810000</v>
      </c>
      <c r="C4566" s="127">
        <v>810000</v>
      </c>
      <c r="D4566" s="116" t="s">
        <v>314</v>
      </c>
      <c r="E4566" s="116" t="s">
        <v>315</v>
      </c>
      <c r="F4566" s="116" t="s">
        <v>316</v>
      </c>
      <c r="G4566" s="116" t="s">
        <v>317</v>
      </c>
      <c r="H4566" s="116">
        <v>0.36</v>
      </c>
      <c r="I4566" s="116">
        <v>0.57999999999999996</v>
      </c>
      <c r="J4566" s="116" t="s">
        <v>268</v>
      </c>
      <c r="K4566" s="116">
        <v>0.56183634550184003</v>
      </c>
      <c r="L4566" s="116">
        <v>3871.47732955841</v>
      </c>
      <c r="M4566" s="116">
        <v>10.6540121798038</v>
      </c>
      <c r="N4566" s="116">
        <v>1.6549537198241799</v>
      </c>
      <c r="O4566" s="116">
        <v>5.9858112680330899</v>
      </c>
      <c r="P4566" s="116">
        <v>0.92981314992068997</v>
      </c>
      <c r="Q4566" s="116">
        <v>2175.1366745323198</v>
      </c>
      <c r="R4566" s="116">
        <v>1210</v>
      </c>
      <c r="S4566" s="116" t="s">
        <v>318</v>
      </c>
      <c r="T4566" s="116">
        <v>1210</v>
      </c>
      <c r="U4566" s="116" t="s">
        <v>268</v>
      </c>
      <c r="V4566" s="116" t="s">
        <v>268</v>
      </c>
      <c r="Z4566" s="116">
        <v>0</v>
      </c>
      <c r="AA4566" s="116">
        <v>1</v>
      </c>
      <c r="AB4566" s="116">
        <v>5.9858112680330899</v>
      </c>
      <c r="AC4566" s="116">
        <v>0.92981314992068997</v>
      </c>
      <c r="AD4566" s="116">
        <v>2175.1366745323198</v>
      </c>
      <c r="AF4566" s="116">
        <v>-1</v>
      </c>
      <c r="AG4566" s="116">
        <v>-1</v>
      </c>
      <c r="AH4566" s="116">
        <v>-1</v>
      </c>
      <c r="AI4566" s="116">
        <v>-1</v>
      </c>
      <c r="AJ4566" s="116">
        <v>0</v>
      </c>
      <c r="AM4566" s="116" t="s">
        <v>319</v>
      </c>
      <c r="AN4566" s="116">
        <v>-1</v>
      </c>
      <c r="AQ4566" s="116">
        <v>783</v>
      </c>
      <c r="AR4566" s="116" t="s">
        <v>352</v>
      </c>
      <c r="AS4566" s="116" t="s">
        <v>256</v>
      </c>
      <c r="AT4566" s="116" t="s">
        <v>268</v>
      </c>
      <c r="AV4566" s="116">
        <v>199.583087787474</v>
      </c>
      <c r="AW4566" s="116">
        <v>1.7641011148000001</v>
      </c>
    </row>
    <row r="4567" spans="1:49" x14ac:dyDescent="0.25">
      <c r="A4567" s="127">
        <v>200000</v>
      </c>
      <c r="B4567" s="127">
        <v>810000</v>
      </c>
      <c r="C4567" s="127">
        <v>810000</v>
      </c>
      <c r="D4567" s="116" t="s">
        <v>314</v>
      </c>
      <c r="E4567" s="116" t="s">
        <v>315</v>
      </c>
      <c r="F4567" s="116" t="s">
        <v>316</v>
      </c>
      <c r="G4567" s="116" t="s">
        <v>317</v>
      </c>
      <c r="H4567" s="116">
        <v>0.36</v>
      </c>
      <c r="I4567" s="116">
        <v>0.57999999999999996</v>
      </c>
      <c r="J4567" s="116" t="s">
        <v>268</v>
      </c>
      <c r="K4567" s="116">
        <v>1.208659145258E-2</v>
      </c>
      <c r="L4567" s="116">
        <v>3871.47732955841</v>
      </c>
      <c r="M4567" s="116">
        <v>10.6540121798038</v>
      </c>
      <c r="N4567" s="116">
        <v>1.6549537198241799</v>
      </c>
      <c r="O4567" s="116">
        <v>0.12877069254810999</v>
      </c>
      <c r="P4567" s="116">
        <v>2.0002749484439999E-2</v>
      </c>
      <c r="Q4567" s="116">
        <v>46.792964800301803</v>
      </c>
      <c r="R4567" s="116">
        <v>1310</v>
      </c>
      <c r="S4567" s="116" t="s">
        <v>318</v>
      </c>
      <c r="T4567" s="116">
        <v>1310</v>
      </c>
      <c r="U4567" s="116" t="s">
        <v>268</v>
      </c>
      <c r="V4567" s="116" t="s">
        <v>268</v>
      </c>
      <c r="Z4567" s="116">
        <v>0</v>
      </c>
      <c r="AA4567" s="116">
        <v>1</v>
      </c>
      <c r="AB4567" s="116">
        <v>0.12877069254810999</v>
      </c>
      <c r="AC4567" s="116">
        <v>2.0002749484439999E-2</v>
      </c>
      <c r="AD4567" s="116">
        <v>46.792964800300197</v>
      </c>
      <c r="AF4567" s="116">
        <v>-1</v>
      </c>
      <c r="AG4567" s="116">
        <v>-1</v>
      </c>
      <c r="AH4567" s="116">
        <v>-1</v>
      </c>
      <c r="AI4567" s="116">
        <v>-1</v>
      </c>
      <c r="AJ4567" s="116">
        <v>0</v>
      </c>
      <c r="AM4567" s="116" t="s">
        <v>319</v>
      </c>
      <c r="AN4567" s="116">
        <v>-1</v>
      </c>
      <c r="AQ4567" s="116">
        <v>783</v>
      </c>
      <c r="AR4567" s="116" t="s">
        <v>352</v>
      </c>
      <c r="AS4567" s="116" t="s">
        <v>256</v>
      </c>
      <c r="AT4567" s="116" t="s">
        <v>268</v>
      </c>
      <c r="AV4567" s="116">
        <v>28.336998693517302</v>
      </c>
      <c r="AW4567" s="116">
        <v>3.79504986E-2</v>
      </c>
    </row>
    <row r="4568" spans="1:49" x14ac:dyDescent="0.25">
      <c r="A4568" s="127">
        <v>200000</v>
      </c>
      <c r="B4568" s="127">
        <v>810000</v>
      </c>
      <c r="C4568" s="127">
        <v>810000</v>
      </c>
      <c r="D4568" s="116" t="s">
        <v>314</v>
      </c>
      <c r="E4568" s="116" t="s">
        <v>315</v>
      </c>
      <c r="F4568" s="116" t="s">
        <v>316</v>
      </c>
      <c r="G4568" s="116" t="s">
        <v>317</v>
      </c>
      <c r="H4568" s="116">
        <v>0.36</v>
      </c>
      <c r="I4568" s="116">
        <v>0.57999999999999996</v>
      </c>
      <c r="J4568" s="116" t="s">
        <v>268</v>
      </c>
      <c r="K4568" s="116">
        <v>4.384051675951E-2</v>
      </c>
      <c r="L4568" s="116">
        <v>3871.47732955841</v>
      </c>
      <c r="M4568" s="116">
        <v>10.6540121798038</v>
      </c>
      <c r="N4568" s="116">
        <v>1.6549537198241799</v>
      </c>
      <c r="O4568" s="116">
        <v>0.46707739952478999</v>
      </c>
      <c r="P4568" s="116">
        <v>7.2554026290170007E-2</v>
      </c>
      <c r="Q4568" s="116">
        <v>169.72756675059901</v>
      </c>
      <c r="R4568" s="116">
        <v>1310</v>
      </c>
      <c r="S4568" s="116" t="s">
        <v>318</v>
      </c>
      <c r="T4568" s="116">
        <v>1310</v>
      </c>
      <c r="U4568" s="116" t="s">
        <v>268</v>
      </c>
      <c r="V4568" s="116" t="s">
        <v>268</v>
      </c>
      <c r="Z4568" s="116">
        <v>0</v>
      </c>
      <c r="AA4568" s="116">
        <v>1</v>
      </c>
      <c r="AB4568" s="116">
        <v>0.46707739952478999</v>
      </c>
      <c r="AC4568" s="116">
        <v>7.2554026290170007E-2</v>
      </c>
      <c r="AD4568" s="116">
        <v>169.72756675059699</v>
      </c>
      <c r="AF4568" s="116">
        <v>-1</v>
      </c>
      <c r="AG4568" s="116">
        <v>-1</v>
      </c>
      <c r="AH4568" s="116">
        <v>-1</v>
      </c>
      <c r="AI4568" s="116">
        <v>-1</v>
      </c>
      <c r="AJ4568" s="116">
        <v>0</v>
      </c>
      <c r="AM4568" s="116" t="s">
        <v>319</v>
      </c>
      <c r="AN4568" s="116">
        <v>-1</v>
      </c>
      <c r="AQ4568" s="116">
        <v>783</v>
      </c>
      <c r="AR4568" s="116" t="s">
        <v>352</v>
      </c>
      <c r="AS4568" s="116" t="s">
        <v>256</v>
      </c>
      <c r="AT4568" s="116" t="s">
        <v>268</v>
      </c>
      <c r="AV4568" s="116">
        <v>60.7987543648428</v>
      </c>
      <c r="AW4568" s="116">
        <v>0.13765414979999999</v>
      </c>
    </row>
    <row r="4569" spans="1:49" x14ac:dyDescent="0.25">
      <c r="A4569" s="127">
        <v>200000</v>
      </c>
      <c r="B4569" s="127">
        <v>810000</v>
      </c>
      <c r="C4569" s="127">
        <v>810000</v>
      </c>
      <c r="D4569" s="116" t="s">
        <v>314</v>
      </c>
      <c r="E4569" s="116" t="s">
        <v>315</v>
      </c>
      <c r="F4569" s="116" t="s">
        <v>316</v>
      </c>
      <c r="G4569" s="116" t="s">
        <v>317</v>
      </c>
      <c r="H4569" s="116">
        <v>0.36</v>
      </c>
      <c r="I4569" s="116">
        <v>0.57999999999999996</v>
      </c>
      <c r="J4569" s="116" t="s">
        <v>268</v>
      </c>
      <c r="K4569" s="116">
        <v>0.19090231568269</v>
      </c>
      <c r="L4569" s="116">
        <v>3948.5971038380098</v>
      </c>
      <c r="M4569" s="116">
        <v>11.292947650338601</v>
      </c>
      <c r="N4569" s="116">
        <v>2.1680667462338801</v>
      </c>
      <c r="O4569" s="116">
        <v>2.1558498573330702</v>
      </c>
      <c r="P4569" s="116">
        <v>0.41388896241069001</v>
      </c>
      <c r="Q4569" s="116">
        <v>753.79633082065197</v>
      </c>
      <c r="R4569" s="116">
        <v>1310</v>
      </c>
      <c r="S4569" s="116" t="s">
        <v>318</v>
      </c>
      <c r="T4569" s="116">
        <v>1310</v>
      </c>
      <c r="U4569" s="116" t="s">
        <v>268</v>
      </c>
      <c r="V4569" s="116" t="s">
        <v>268</v>
      </c>
      <c r="Z4569" s="116">
        <v>0</v>
      </c>
      <c r="AA4569" s="116">
        <v>1</v>
      </c>
      <c r="AB4569" s="116">
        <v>2.1558498573330702</v>
      </c>
      <c r="AC4569" s="116">
        <v>0.41388896241069001</v>
      </c>
      <c r="AD4569" s="116">
        <v>753.79633082065197</v>
      </c>
      <c r="AF4569" s="116">
        <v>-1</v>
      </c>
      <c r="AG4569" s="116">
        <v>-1</v>
      </c>
      <c r="AH4569" s="116">
        <v>-1</v>
      </c>
      <c r="AI4569" s="116">
        <v>-1</v>
      </c>
      <c r="AJ4569" s="116">
        <v>0</v>
      </c>
      <c r="AM4569" s="116" t="s">
        <v>319</v>
      </c>
      <c r="AN4569" s="116">
        <v>-1</v>
      </c>
      <c r="AQ4569" s="116">
        <v>783</v>
      </c>
      <c r="AR4569" s="116" t="s">
        <v>352</v>
      </c>
      <c r="AS4569" s="116" t="s">
        <v>256</v>
      </c>
      <c r="AT4569" s="116" t="s">
        <v>268</v>
      </c>
      <c r="AV4569" s="116">
        <v>113.145195800366</v>
      </c>
      <c r="AW4569" s="116">
        <v>0.61135144429999999</v>
      </c>
    </row>
    <row r="4570" spans="1:49" x14ac:dyDescent="0.25">
      <c r="A4570" s="127">
        <v>200000</v>
      </c>
      <c r="B4570" s="127">
        <v>810000</v>
      </c>
      <c r="C4570" s="127">
        <v>810000</v>
      </c>
      <c r="D4570" s="116" t="s">
        <v>314</v>
      </c>
      <c r="E4570" s="116" t="s">
        <v>315</v>
      </c>
      <c r="F4570" s="116" t="s">
        <v>316</v>
      </c>
      <c r="G4570" s="116" t="s">
        <v>317</v>
      </c>
      <c r="H4570" s="116">
        <v>0.36</v>
      </c>
      <c r="I4570" s="116">
        <v>0.57999999999999996</v>
      </c>
      <c r="J4570" s="116" t="s">
        <v>268</v>
      </c>
      <c r="K4570" s="116">
        <v>0.19353482047762999</v>
      </c>
      <c r="L4570" s="116">
        <v>3948.5971038380098</v>
      </c>
      <c r="M4570" s="116">
        <v>11.292947650338601</v>
      </c>
      <c r="N4570" s="116">
        <v>2.1680667462338801</v>
      </c>
      <c r="O4570" s="116">
        <v>2.1855785961716299</v>
      </c>
      <c r="P4570" s="116">
        <v>0.41959640851590002</v>
      </c>
      <c r="Q4570" s="116">
        <v>764.19103162980298</v>
      </c>
      <c r="R4570" s="116">
        <v>1310</v>
      </c>
      <c r="S4570" s="116" t="s">
        <v>318</v>
      </c>
      <c r="T4570" s="116">
        <v>1310</v>
      </c>
      <c r="U4570" s="116" t="s">
        <v>268</v>
      </c>
      <c r="V4570" s="116" t="s">
        <v>268</v>
      </c>
      <c r="Z4570" s="116">
        <v>0</v>
      </c>
      <c r="AA4570" s="116">
        <v>1</v>
      </c>
      <c r="AB4570" s="116">
        <v>2.1855785961716299</v>
      </c>
      <c r="AC4570" s="116">
        <v>0.41959640851590002</v>
      </c>
      <c r="AD4570" s="116">
        <v>764.19103162980298</v>
      </c>
      <c r="AF4570" s="116">
        <v>-1</v>
      </c>
      <c r="AG4570" s="116">
        <v>-1</v>
      </c>
      <c r="AH4570" s="116">
        <v>-1</v>
      </c>
      <c r="AI4570" s="116">
        <v>-1</v>
      </c>
      <c r="AJ4570" s="116">
        <v>0</v>
      </c>
      <c r="AM4570" s="116" t="s">
        <v>319</v>
      </c>
      <c r="AN4570" s="116">
        <v>-1</v>
      </c>
      <c r="AQ4570" s="116">
        <v>783</v>
      </c>
      <c r="AR4570" s="116" t="s">
        <v>352</v>
      </c>
      <c r="AS4570" s="116" t="s">
        <v>256</v>
      </c>
      <c r="AT4570" s="116" t="s">
        <v>268</v>
      </c>
      <c r="AV4570" s="116">
        <v>112.02312946480799</v>
      </c>
      <c r="AW4570" s="116">
        <v>0.61978185860000001</v>
      </c>
    </row>
    <row r="4571" spans="1:49" x14ac:dyDescent="0.25">
      <c r="A4571" s="127">
        <v>200000</v>
      </c>
      <c r="B4571" s="127">
        <v>810000</v>
      </c>
      <c r="C4571" s="127">
        <v>810000</v>
      </c>
      <c r="D4571" s="116" t="s">
        <v>314</v>
      </c>
      <c r="E4571" s="116" t="s">
        <v>315</v>
      </c>
      <c r="F4571" s="116" t="s">
        <v>316</v>
      </c>
      <c r="G4571" s="116" t="s">
        <v>317</v>
      </c>
      <c r="H4571" s="116">
        <v>0.36</v>
      </c>
      <c r="I4571" s="116">
        <v>0.57999999999999996</v>
      </c>
      <c r="J4571" s="116" t="s">
        <v>268</v>
      </c>
      <c r="K4571" s="116">
        <v>9.597188995467E-2</v>
      </c>
      <c r="L4571" s="116">
        <v>3948.5971038380098</v>
      </c>
      <c r="M4571" s="116">
        <v>11.292947650338601</v>
      </c>
      <c r="N4571" s="116">
        <v>2.1680667462338801</v>
      </c>
      <c r="O4571" s="116">
        <v>1.08380552916217</v>
      </c>
      <c r="P4571" s="116">
        <v>0.20807346318393999</v>
      </c>
      <c r="Q4571" s="116">
        <v>378.954326724878</v>
      </c>
      <c r="R4571" s="116">
        <v>1310</v>
      </c>
      <c r="S4571" s="116" t="s">
        <v>318</v>
      </c>
      <c r="T4571" s="116">
        <v>1310</v>
      </c>
      <c r="U4571" s="116" t="s">
        <v>268</v>
      </c>
      <c r="V4571" s="116" t="s">
        <v>268</v>
      </c>
      <c r="Z4571" s="116">
        <v>0</v>
      </c>
      <c r="AA4571" s="116">
        <v>1</v>
      </c>
      <c r="AB4571" s="116">
        <v>1.08380552916217</v>
      </c>
      <c r="AC4571" s="116">
        <v>0.20807346318393999</v>
      </c>
      <c r="AD4571" s="116">
        <v>378.95432672487698</v>
      </c>
      <c r="AF4571" s="116">
        <v>-1</v>
      </c>
      <c r="AG4571" s="116">
        <v>-1</v>
      </c>
      <c r="AH4571" s="116">
        <v>-1</v>
      </c>
      <c r="AI4571" s="116">
        <v>-1</v>
      </c>
      <c r="AJ4571" s="116">
        <v>0</v>
      </c>
      <c r="AM4571" s="116" t="s">
        <v>319</v>
      </c>
      <c r="AN4571" s="116">
        <v>-1</v>
      </c>
      <c r="AQ4571" s="116">
        <v>783</v>
      </c>
      <c r="AR4571" s="116" t="s">
        <v>352</v>
      </c>
      <c r="AS4571" s="116" t="s">
        <v>256</v>
      </c>
      <c r="AT4571" s="116" t="s">
        <v>268</v>
      </c>
      <c r="AV4571" s="116">
        <v>80.099693179053205</v>
      </c>
      <c r="AW4571" s="116">
        <v>0.30734333069999997</v>
      </c>
    </row>
    <row r="4572" spans="1:49" x14ac:dyDescent="0.25">
      <c r="A4572" s="127">
        <v>200000</v>
      </c>
      <c r="B4572" s="127">
        <v>810000</v>
      </c>
      <c r="C4572" s="127">
        <v>810000</v>
      </c>
      <c r="D4572" s="116" t="s">
        <v>314</v>
      </c>
      <c r="E4572" s="116" t="s">
        <v>315</v>
      </c>
      <c r="F4572" s="116" t="s">
        <v>316</v>
      </c>
      <c r="G4572" s="116" t="s">
        <v>317</v>
      </c>
      <c r="H4572" s="116">
        <v>0.36</v>
      </c>
      <c r="I4572" s="116">
        <v>0.57999999999999996</v>
      </c>
      <c r="J4572" s="116" t="s">
        <v>268</v>
      </c>
      <c r="K4572" s="116">
        <v>0.13735442741483</v>
      </c>
      <c r="L4572" s="116">
        <v>3948.5971038380098</v>
      </c>
      <c r="M4572" s="116">
        <v>11.292947650338601</v>
      </c>
      <c r="N4572" s="116">
        <v>2.1680667462338801</v>
      </c>
      <c r="O4572" s="116">
        <v>1.5511363583379301</v>
      </c>
      <c r="P4572" s="116">
        <v>0.29779356652609001</v>
      </c>
      <c r="Q4572" s="116">
        <v>542.35729428953402</v>
      </c>
      <c r="R4572" s="116">
        <v>1310</v>
      </c>
      <c r="S4572" s="116" t="s">
        <v>318</v>
      </c>
      <c r="T4572" s="116">
        <v>1310</v>
      </c>
      <c r="U4572" s="116" t="s">
        <v>268</v>
      </c>
      <c r="V4572" s="116" t="s">
        <v>268</v>
      </c>
      <c r="Z4572" s="116">
        <v>0</v>
      </c>
      <c r="AA4572" s="116">
        <v>1</v>
      </c>
      <c r="AB4572" s="116">
        <v>1.5511363583379301</v>
      </c>
      <c r="AC4572" s="116">
        <v>0.29779356652609001</v>
      </c>
      <c r="AD4572" s="116">
        <v>542.35729428953402</v>
      </c>
      <c r="AF4572" s="116">
        <v>-1</v>
      </c>
      <c r="AG4572" s="116">
        <v>-1</v>
      </c>
      <c r="AH4572" s="116">
        <v>-1</v>
      </c>
      <c r="AI4572" s="116">
        <v>-1</v>
      </c>
      <c r="AJ4572" s="116">
        <v>0</v>
      </c>
      <c r="AM4572" s="116" t="s">
        <v>319</v>
      </c>
      <c r="AN4572" s="116">
        <v>-1</v>
      </c>
      <c r="AQ4572" s="116">
        <v>783</v>
      </c>
      <c r="AR4572" s="116" t="s">
        <v>352</v>
      </c>
      <c r="AS4572" s="116" t="s">
        <v>256</v>
      </c>
      <c r="AT4572" s="116" t="s">
        <v>268</v>
      </c>
      <c r="AV4572" s="116">
        <v>94.949910988481193</v>
      </c>
      <c r="AW4572" s="116">
        <v>0.43986804080000003</v>
      </c>
    </row>
    <row r="4573" spans="1:49" x14ac:dyDescent="0.25">
      <c r="A4573" s="127">
        <v>200000</v>
      </c>
      <c r="B4573" s="127">
        <v>810000</v>
      </c>
      <c r="C4573" s="127">
        <v>810000</v>
      </c>
      <c r="D4573" s="116" t="s">
        <v>314</v>
      </c>
      <c r="E4573" s="116" t="s">
        <v>315</v>
      </c>
      <c r="F4573" s="116" t="s">
        <v>316</v>
      </c>
      <c r="G4573" s="116" t="s">
        <v>317</v>
      </c>
      <c r="H4573" s="116">
        <v>0.36</v>
      </c>
      <c r="I4573" s="116">
        <v>0.57999999999999996</v>
      </c>
      <c r="J4573" s="116" t="s">
        <v>268</v>
      </c>
      <c r="K4573" s="116">
        <v>0.1056341385281</v>
      </c>
      <c r="L4573" s="116">
        <v>3314.2600925197598</v>
      </c>
      <c r="M4573" s="116">
        <v>8.9307168316133296</v>
      </c>
      <c r="N4573" s="116">
        <v>1.5147702734597099</v>
      </c>
      <c r="O4573" s="116">
        <v>0.94338857894590999</v>
      </c>
      <c r="P4573" s="116">
        <v>0.16001145290488999</v>
      </c>
      <c r="Q4573" s="116">
        <v>350.09900973139901</v>
      </c>
      <c r="R4573" s="116">
        <v>1210</v>
      </c>
      <c r="S4573" s="116" t="s">
        <v>318</v>
      </c>
      <c r="T4573" s="116">
        <v>1210</v>
      </c>
      <c r="U4573" s="116" t="s">
        <v>268</v>
      </c>
      <c r="V4573" s="116" t="s">
        <v>268</v>
      </c>
      <c r="Z4573" s="116">
        <v>0</v>
      </c>
      <c r="AA4573" s="116">
        <v>1</v>
      </c>
      <c r="AB4573" s="116">
        <v>0.94338857894590999</v>
      </c>
      <c r="AC4573" s="116">
        <v>0.16001145290488999</v>
      </c>
      <c r="AD4573" s="116">
        <v>350.09900973139901</v>
      </c>
      <c r="AF4573" s="116">
        <v>-1</v>
      </c>
      <c r="AG4573" s="116">
        <v>-1</v>
      </c>
      <c r="AH4573" s="116">
        <v>-1</v>
      </c>
      <c r="AI4573" s="116">
        <v>-1</v>
      </c>
      <c r="AJ4573" s="116">
        <v>0</v>
      </c>
      <c r="AM4573" s="116" t="s">
        <v>319</v>
      </c>
      <c r="AN4573" s="116">
        <v>-1</v>
      </c>
      <c r="AQ4573" s="116">
        <v>783</v>
      </c>
      <c r="AR4573" s="116" t="s">
        <v>352</v>
      </c>
      <c r="AS4573" s="116" t="s">
        <v>256</v>
      </c>
      <c r="AT4573" s="116" t="s">
        <v>268</v>
      </c>
      <c r="AV4573" s="116">
        <v>121.671757878713</v>
      </c>
      <c r="AW4573" s="116">
        <v>0.28394080269999999</v>
      </c>
    </row>
    <row r="4574" spans="1:49" x14ac:dyDescent="0.25">
      <c r="A4574" s="127">
        <v>200000</v>
      </c>
      <c r="B4574" s="127">
        <v>810000</v>
      </c>
      <c r="C4574" s="127">
        <v>810000</v>
      </c>
      <c r="D4574" s="116" t="s">
        <v>314</v>
      </c>
      <c r="E4574" s="116" t="s">
        <v>315</v>
      </c>
      <c r="F4574" s="116" t="s">
        <v>316</v>
      </c>
      <c r="G4574" s="116" t="s">
        <v>317</v>
      </c>
      <c r="H4574" s="116">
        <v>0.36</v>
      </c>
      <c r="I4574" s="116">
        <v>0.57999999999999996</v>
      </c>
      <c r="J4574" s="116" t="s">
        <v>330</v>
      </c>
      <c r="K4574" s="116">
        <v>0.16560532505719</v>
      </c>
      <c r="L4574" s="116">
        <v>3314.2600925197598</v>
      </c>
      <c r="M4574" s="116">
        <v>8.9307168316133296</v>
      </c>
      <c r="N4574" s="116">
        <v>1.5147702734597099</v>
      </c>
      <c r="O4574" s="116">
        <v>1.47897426389311</v>
      </c>
      <c r="P4574" s="116">
        <v>0.25085402352327002</v>
      </c>
      <c r="Q4574" s="116">
        <v>548.859119945835</v>
      </c>
      <c r="R4574" s="116">
        <v>4200</v>
      </c>
      <c r="S4574" s="116" t="s">
        <v>355</v>
      </c>
      <c r="T4574" s="116">
        <v>4200</v>
      </c>
      <c r="U4574" s="116" t="s">
        <v>268</v>
      </c>
      <c r="V4574" s="116" t="s">
        <v>268</v>
      </c>
      <c r="Y4574" s="116" t="s">
        <v>330</v>
      </c>
      <c r="Z4574" s="116">
        <v>0</v>
      </c>
      <c r="AA4574" s="116">
        <v>1</v>
      </c>
      <c r="AB4574" s="116">
        <v>1.47897426389311</v>
      </c>
      <c r="AC4574" s="116">
        <v>0.25085402352327002</v>
      </c>
      <c r="AD4574" s="116">
        <v>548.859119945835</v>
      </c>
      <c r="AF4574" s="116">
        <v>-1</v>
      </c>
      <c r="AG4574" s="116">
        <v>-1</v>
      </c>
      <c r="AH4574" s="116">
        <v>-1</v>
      </c>
      <c r="AI4574" s="116">
        <v>-1</v>
      </c>
      <c r="AJ4574" s="116">
        <v>0</v>
      </c>
      <c r="AM4574" s="116" t="s">
        <v>319</v>
      </c>
      <c r="AN4574" s="116">
        <v>-1</v>
      </c>
      <c r="AQ4574" s="116">
        <v>783</v>
      </c>
      <c r="AR4574" s="116" t="s">
        <v>352</v>
      </c>
      <c r="AS4574" s="116" t="s">
        <v>256</v>
      </c>
      <c r="AT4574" s="116" t="s">
        <v>268</v>
      </c>
      <c r="AV4574" s="116">
        <v>100.168153245143</v>
      </c>
      <c r="AW4574" s="116">
        <v>0.44514121649999999</v>
      </c>
    </row>
    <row r="4575" spans="1:49" x14ac:dyDescent="0.25">
      <c r="A4575" s="127">
        <v>200000</v>
      </c>
      <c r="B4575" s="127">
        <v>810000</v>
      </c>
      <c r="C4575" s="127">
        <v>810000</v>
      </c>
      <c r="D4575" s="116" t="s">
        <v>314</v>
      </c>
      <c r="E4575" s="116" t="s">
        <v>315</v>
      </c>
      <c r="F4575" s="116" t="s">
        <v>316</v>
      </c>
      <c r="G4575" s="116" t="s">
        <v>317</v>
      </c>
      <c r="H4575" s="116">
        <v>0.36</v>
      </c>
      <c r="I4575" s="116">
        <v>0.57999999999999996</v>
      </c>
      <c r="J4575" s="116" t="s">
        <v>330</v>
      </c>
      <c r="K4575" s="116">
        <v>8.8241400630549999E-2</v>
      </c>
      <c r="L4575" s="116">
        <v>3314.2600925197598</v>
      </c>
      <c r="M4575" s="116">
        <v>8.9307168316133296</v>
      </c>
      <c r="N4575" s="116">
        <v>1.5147702734597099</v>
      </c>
      <c r="O4575" s="116">
        <v>0.78805896185642998</v>
      </c>
      <c r="P4575" s="116">
        <v>0.13366545056361001</v>
      </c>
      <c r="Q4575" s="116">
        <v>292.45495261789603</v>
      </c>
      <c r="R4575" s="116">
        <v>6172</v>
      </c>
      <c r="S4575" s="116" t="s">
        <v>354</v>
      </c>
      <c r="T4575" s="116">
        <v>6172</v>
      </c>
      <c r="U4575" s="116" t="s">
        <v>268</v>
      </c>
      <c r="V4575" s="116" t="s">
        <v>268</v>
      </c>
      <c r="Y4575" s="116" t="s">
        <v>330</v>
      </c>
      <c r="Z4575" s="116">
        <v>0</v>
      </c>
      <c r="AA4575" s="116">
        <v>1</v>
      </c>
      <c r="AB4575" s="116">
        <v>0.78805896185642998</v>
      </c>
      <c r="AC4575" s="116">
        <v>0.13366545056361001</v>
      </c>
      <c r="AD4575" s="116">
        <v>292.454952617895</v>
      </c>
      <c r="AF4575" s="116">
        <v>-1</v>
      </c>
      <c r="AG4575" s="116">
        <v>-1</v>
      </c>
      <c r="AH4575" s="116">
        <v>-1</v>
      </c>
      <c r="AI4575" s="116">
        <v>-1</v>
      </c>
      <c r="AJ4575" s="116">
        <v>0</v>
      </c>
      <c r="AM4575" s="116" t="s">
        <v>319</v>
      </c>
      <c r="AN4575" s="116">
        <v>-1</v>
      </c>
      <c r="AQ4575" s="116">
        <v>783</v>
      </c>
      <c r="AR4575" s="116" t="s">
        <v>352</v>
      </c>
      <c r="AS4575" s="116" t="s">
        <v>256</v>
      </c>
      <c r="AT4575" s="116" t="s">
        <v>268</v>
      </c>
      <c r="AV4575" s="116">
        <v>124.56469424547601</v>
      </c>
      <c r="AW4575" s="116">
        <v>0.2371897426</v>
      </c>
    </row>
    <row r="4576" spans="1:49" x14ac:dyDescent="0.25">
      <c r="A4576" s="127">
        <v>200000</v>
      </c>
      <c r="B4576" s="127">
        <v>810000</v>
      </c>
      <c r="C4576" s="127">
        <v>810000</v>
      </c>
      <c r="D4576" s="116" t="s">
        <v>314</v>
      </c>
      <c r="E4576" s="116" t="s">
        <v>315</v>
      </c>
      <c r="F4576" s="116" t="s">
        <v>316</v>
      </c>
      <c r="G4576" s="116" t="s">
        <v>317</v>
      </c>
      <c r="H4576" s="116">
        <v>0.36</v>
      </c>
      <c r="I4576" s="116">
        <v>0.57999999999999996</v>
      </c>
      <c r="J4576" s="116" t="s">
        <v>268</v>
      </c>
      <c r="K4576" s="116">
        <v>6.6897381244709994E-2</v>
      </c>
      <c r="L4576" s="116">
        <v>3314.2600925197598</v>
      </c>
      <c r="M4576" s="116">
        <v>8.9307168316133296</v>
      </c>
      <c r="N4576" s="116">
        <v>1.5147702734597099</v>
      </c>
      <c r="O4576" s="116">
        <v>0.59744156867303999</v>
      </c>
      <c r="P4576" s="116">
        <v>0.10133416448179</v>
      </c>
      <c r="Q4576" s="116">
        <v>221.715320953445</v>
      </c>
      <c r="R4576" s="116">
        <v>1310</v>
      </c>
      <c r="S4576" s="116" t="s">
        <v>318</v>
      </c>
      <c r="T4576" s="116">
        <v>1310</v>
      </c>
      <c r="U4576" s="116" t="s">
        <v>268</v>
      </c>
      <c r="V4576" s="116" t="s">
        <v>268</v>
      </c>
      <c r="Z4576" s="116">
        <v>0</v>
      </c>
      <c r="AA4576" s="116">
        <v>1</v>
      </c>
      <c r="AB4576" s="116">
        <v>0.59744156867303999</v>
      </c>
      <c r="AC4576" s="116">
        <v>0.10133416448179</v>
      </c>
      <c r="AD4576" s="116">
        <v>221.715320953445</v>
      </c>
      <c r="AF4576" s="116">
        <v>-1</v>
      </c>
      <c r="AG4576" s="116">
        <v>-1</v>
      </c>
      <c r="AH4576" s="116">
        <v>-1</v>
      </c>
      <c r="AI4576" s="116">
        <v>-1</v>
      </c>
      <c r="AJ4576" s="116">
        <v>0</v>
      </c>
      <c r="AM4576" s="116" t="s">
        <v>319</v>
      </c>
      <c r="AN4576" s="116">
        <v>-1</v>
      </c>
      <c r="AQ4576" s="116">
        <v>783</v>
      </c>
      <c r="AR4576" s="116" t="s">
        <v>352</v>
      </c>
      <c r="AS4576" s="116" t="s">
        <v>256</v>
      </c>
      <c r="AT4576" s="116" t="s">
        <v>268</v>
      </c>
      <c r="AV4576" s="116">
        <v>67.410506276237797</v>
      </c>
      <c r="AW4576" s="116">
        <v>0.17981777860000001</v>
      </c>
    </row>
    <row r="4577" spans="1:49" x14ac:dyDescent="0.25">
      <c r="A4577" s="127">
        <v>200000</v>
      </c>
      <c r="B4577" s="127">
        <v>810000</v>
      </c>
      <c r="C4577" s="127">
        <v>810000</v>
      </c>
      <c r="D4577" s="116" t="s">
        <v>314</v>
      </c>
      <c r="E4577" s="116" t="s">
        <v>315</v>
      </c>
      <c r="F4577" s="116" t="s">
        <v>316</v>
      </c>
      <c r="G4577" s="116" t="s">
        <v>317</v>
      </c>
      <c r="H4577" s="116">
        <v>0.36</v>
      </c>
      <c r="I4577" s="116">
        <v>0.57999999999999996</v>
      </c>
      <c r="J4577" s="116" t="s">
        <v>268</v>
      </c>
      <c r="K4577" s="116">
        <v>0.11724503589437001</v>
      </c>
      <c r="L4577" s="116">
        <v>3314.2600925197598</v>
      </c>
      <c r="M4577" s="116">
        <v>8.9307168316133296</v>
      </c>
      <c r="N4577" s="116">
        <v>1.5147702734597099</v>
      </c>
      <c r="O4577" s="116">
        <v>1.0470822154849799</v>
      </c>
      <c r="P4577" s="116">
        <v>0.17759929508350999</v>
      </c>
      <c r="Q4577" s="116">
        <v>388.580543510768</v>
      </c>
      <c r="R4577" s="116">
        <v>1310</v>
      </c>
      <c r="S4577" s="116" t="s">
        <v>318</v>
      </c>
      <c r="T4577" s="116">
        <v>1310</v>
      </c>
      <c r="U4577" s="116" t="s">
        <v>268</v>
      </c>
      <c r="V4577" s="116" t="s">
        <v>268</v>
      </c>
      <c r="Z4577" s="116">
        <v>0</v>
      </c>
      <c r="AA4577" s="116">
        <v>1</v>
      </c>
      <c r="AB4577" s="116">
        <v>1.0470822154849799</v>
      </c>
      <c r="AC4577" s="116">
        <v>0.17759929508350999</v>
      </c>
      <c r="AD4577" s="116">
        <v>388.580543510768</v>
      </c>
      <c r="AF4577" s="116">
        <v>-1</v>
      </c>
      <c r="AG4577" s="116">
        <v>-1</v>
      </c>
      <c r="AH4577" s="116">
        <v>-1</v>
      </c>
      <c r="AI4577" s="116">
        <v>-1</v>
      </c>
      <c r="AJ4577" s="116">
        <v>0</v>
      </c>
      <c r="AM4577" s="116" t="s">
        <v>319</v>
      </c>
      <c r="AN4577" s="116">
        <v>-1</v>
      </c>
      <c r="AQ4577" s="116">
        <v>783</v>
      </c>
      <c r="AR4577" s="116" t="s">
        <v>352</v>
      </c>
      <c r="AS4577" s="116" t="s">
        <v>256</v>
      </c>
      <c r="AT4577" s="116" t="s">
        <v>268</v>
      </c>
      <c r="AV4577" s="116">
        <v>87.213086283440006</v>
      </c>
      <c r="AW4577" s="116">
        <v>0.31515048140000002</v>
      </c>
    </row>
    <row r="4578" spans="1:49" x14ac:dyDescent="0.25">
      <c r="A4578" s="127">
        <v>200000</v>
      </c>
      <c r="B4578" s="127">
        <v>810000</v>
      </c>
      <c r="C4578" s="127">
        <v>810000</v>
      </c>
      <c r="D4578" s="116" t="s">
        <v>314</v>
      </c>
      <c r="E4578" s="116" t="s">
        <v>315</v>
      </c>
      <c r="F4578" s="116" t="s">
        <v>316</v>
      </c>
      <c r="G4578" s="116" t="s">
        <v>317</v>
      </c>
      <c r="H4578" s="116">
        <v>0.36</v>
      </c>
      <c r="I4578" s="116">
        <v>0.57999999999999996</v>
      </c>
      <c r="J4578" s="116" t="s">
        <v>268</v>
      </c>
      <c r="K4578" s="116">
        <v>7.4140172474060004E-2</v>
      </c>
      <c r="L4578" s="116">
        <v>3314.2600925197598</v>
      </c>
      <c r="M4578" s="116">
        <v>8.9307168316133296</v>
      </c>
      <c r="N4578" s="116">
        <v>1.5147702734597099</v>
      </c>
      <c r="O4578" s="116">
        <v>0.66212488621280996</v>
      </c>
      <c r="P4578" s="116">
        <v>0.11230532933288</v>
      </c>
      <c r="Q4578" s="116">
        <v>245.71981488331201</v>
      </c>
      <c r="R4578" s="116">
        <v>1310</v>
      </c>
      <c r="S4578" s="116" t="s">
        <v>318</v>
      </c>
      <c r="T4578" s="116">
        <v>1310</v>
      </c>
      <c r="U4578" s="116" t="s">
        <v>268</v>
      </c>
      <c r="V4578" s="116" t="s">
        <v>268</v>
      </c>
      <c r="Z4578" s="116">
        <v>0</v>
      </c>
      <c r="AA4578" s="116">
        <v>1</v>
      </c>
      <c r="AB4578" s="116">
        <v>0.66212488621280996</v>
      </c>
      <c r="AC4578" s="116">
        <v>0.11230532933288</v>
      </c>
      <c r="AD4578" s="116">
        <v>245.71981488331301</v>
      </c>
      <c r="AF4578" s="116">
        <v>-1</v>
      </c>
      <c r="AG4578" s="116">
        <v>-1</v>
      </c>
      <c r="AH4578" s="116">
        <v>-1</v>
      </c>
      <c r="AI4578" s="116">
        <v>-1</v>
      </c>
      <c r="AJ4578" s="116">
        <v>0</v>
      </c>
      <c r="AM4578" s="116" t="s">
        <v>319</v>
      </c>
      <c r="AN4578" s="116">
        <v>-1</v>
      </c>
      <c r="AQ4578" s="116">
        <v>783</v>
      </c>
      <c r="AR4578" s="116" t="s">
        <v>352</v>
      </c>
      <c r="AS4578" s="116" t="s">
        <v>256</v>
      </c>
      <c r="AT4578" s="116" t="s">
        <v>268</v>
      </c>
      <c r="AV4578" s="116">
        <v>70.782433979479194</v>
      </c>
      <c r="AW4578" s="116">
        <v>0.19928614350000001</v>
      </c>
    </row>
    <row r="4579" spans="1:49" x14ac:dyDescent="0.25">
      <c r="A4579" s="127">
        <v>200000</v>
      </c>
      <c r="B4579" s="127">
        <v>810000</v>
      </c>
      <c r="C4579" s="127">
        <v>810000</v>
      </c>
      <c r="D4579" s="116" t="s">
        <v>314</v>
      </c>
      <c r="E4579" s="116" t="s">
        <v>315</v>
      </c>
      <c r="F4579" s="116" t="s">
        <v>316</v>
      </c>
      <c r="G4579" s="116" t="s">
        <v>317</v>
      </c>
      <c r="H4579" s="116">
        <v>0.36</v>
      </c>
      <c r="I4579" s="116">
        <v>0.57999999999999996</v>
      </c>
      <c r="J4579" s="116" t="s">
        <v>330</v>
      </c>
      <c r="K4579" s="116">
        <v>5.9648136238700002E-3</v>
      </c>
      <c r="L4579" s="116">
        <v>3849.4703180502502</v>
      </c>
      <c r="M4579" s="116">
        <v>9.9427825593267904</v>
      </c>
      <c r="N4579" s="116">
        <v>1.5885972388072001</v>
      </c>
      <c r="O4579" s="116">
        <v>5.9306844869120003E-2</v>
      </c>
      <c r="P4579" s="116">
        <v>9.4756864528900003E-3</v>
      </c>
      <c r="Q4579" s="116">
        <v>22.961372997820099</v>
      </c>
      <c r="R4579" s="116">
        <v>6410</v>
      </c>
      <c r="S4579" s="116" t="s">
        <v>356</v>
      </c>
      <c r="T4579" s="116">
        <v>6410</v>
      </c>
      <c r="U4579" s="116" t="s">
        <v>268</v>
      </c>
      <c r="V4579" s="116" t="s">
        <v>268</v>
      </c>
      <c r="Y4579" s="116" t="s">
        <v>330</v>
      </c>
      <c r="Z4579" s="116">
        <v>0</v>
      </c>
      <c r="AA4579" s="116">
        <v>1</v>
      </c>
      <c r="AB4579" s="116">
        <v>5.9306844869120003E-2</v>
      </c>
      <c r="AC4579" s="116">
        <v>9.4756864528900003E-3</v>
      </c>
      <c r="AD4579" s="116">
        <v>53.744162641426698</v>
      </c>
      <c r="AF4579" s="116">
        <v>-1</v>
      </c>
      <c r="AG4579" s="116">
        <v>-1</v>
      </c>
      <c r="AH4579" s="116">
        <v>-1</v>
      </c>
      <c r="AI4579" s="116">
        <v>-1</v>
      </c>
      <c r="AJ4579" s="116">
        <v>0</v>
      </c>
      <c r="AM4579" s="116" t="s">
        <v>319</v>
      </c>
      <c r="AN4579" s="116">
        <v>-1</v>
      </c>
      <c r="AQ4579" s="116">
        <v>783</v>
      </c>
      <c r="AR4579" s="116" t="s">
        <v>352</v>
      </c>
      <c r="AS4579" s="116" t="s">
        <v>256</v>
      </c>
      <c r="AT4579" s="116" t="s">
        <v>268</v>
      </c>
      <c r="AV4579" s="116">
        <v>19.669475268985899</v>
      </c>
      <c r="AW4579" s="116">
        <v>4.3588128699999999E-2</v>
      </c>
    </row>
    <row r="4580" spans="1:49" x14ac:dyDescent="0.25">
      <c r="A4580" s="127">
        <v>200000</v>
      </c>
      <c r="B4580" s="127">
        <v>810000</v>
      </c>
      <c r="C4580" s="127">
        <v>810000</v>
      </c>
      <c r="D4580" s="116" t="s">
        <v>314</v>
      </c>
      <c r="E4580" s="116" t="s">
        <v>315</v>
      </c>
      <c r="F4580" s="116" t="s">
        <v>316</v>
      </c>
      <c r="G4580" s="116" t="s">
        <v>317</v>
      </c>
      <c r="H4580" s="116">
        <v>0.36</v>
      </c>
      <c r="I4580" s="116">
        <v>0.57999999999999996</v>
      </c>
      <c r="J4580" s="116" t="s">
        <v>323</v>
      </c>
      <c r="K4580" s="116">
        <v>9.51702935391E-3</v>
      </c>
      <c r="L4580" s="116">
        <v>3849.4703180502502</v>
      </c>
      <c r="M4580" s="116">
        <v>9.9427825593267904</v>
      </c>
      <c r="N4580" s="116">
        <v>1.5885972388072001</v>
      </c>
      <c r="O4580" s="116">
        <v>9.4625753476659996E-2</v>
      </c>
      <c r="P4580" s="116">
        <v>1.511872655327E-2</v>
      </c>
      <c r="Q4580" s="116">
        <v>36.635522013893301</v>
      </c>
      <c r="R4580" s="116">
        <v>6410</v>
      </c>
      <c r="S4580" s="116" t="s">
        <v>356</v>
      </c>
      <c r="T4580" s="116">
        <v>6410</v>
      </c>
      <c r="U4580" s="116" t="s">
        <v>324</v>
      </c>
      <c r="V4580" s="116" t="s">
        <v>323</v>
      </c>
      <c r="Y4580" s="116" t="s">
        <v>330</v>
      </c>
      <c r="Z4580" s="116">
        <v>0</v>
      </c>
      <c r="AA4580" s="116">
        <v>1</v>
      </c>
      <c r="AB4580" s="116">
        <v>9.4625753476659996E-2</v>
      </c>
      <c r="AC4580" s="116">
        <v>1.511872655327E-2</v>
      </c>
      <c r="AD4580" s="116">
        <v>86.102257791183604</v>
      </c>
      <c r="AF4580" s="116">
        <v>-1</v>
      </c>
      <c r="AG4580" s="116">
        <v>-1</v>
      </c>
      <c r="AH4580" s="116">
        <v>-1</v>
      </c>
      <c r="AI4580" s="116">
        <v>-1</v>
      </c>
      <c r="AJ4580" s="116">
        <v>0</v>
      </c>
      <c r="AM4580" s="116" t="s">
        <v>319</v>
      </c>
      <c r="AN4580" s="116">
        <v>-1</v>
      </c>
      <c r="AQ4580" s="116">
        <v>783</v>
      </c>
      <c r="AR4580" s="116" t="s">
        <v>352</v>
      </c>
      <c r="AS4580" s="116" t="s">
        <v>256</v>
      </c>
      <c r="AT4580" s="116" t="s">
        <v>268</v>
      </c>
      <c r="AV4580" s="116">
        <v>25.2802072560625</v>
      </c>
      <c r="AW4580" s="116">
        <v>6.9831514799999994E-2</v>
      </c>
    </row>
    <row r="4581" spans="1:49" x14ac:dyDescent="0.25">
      <c r="A4581" s="127">
        <v>200000</v>
      </c>
      <c r="B4581" s="127">
        <v>810000</v>
      </c>
      <c r="C4581" s="127">
        <v>810000</v>
      </c>
      <c r="D4581" s="116" t="s">
        <v>314</v>
      </c>
      <c r="E4581" s="116" t="s">
        <v>315</v>
      </c>
      <c r="F4581" s="116" t="s">
        <v>316</v>
      </c>
      <c r="G4581" s="116" t="s">
        <v>317</v>
      </c>
      <c r="H4581" s="116">
        <v>0.36</v>
      </c>
      <c r="I4581" s="116">
        <v>0.57999999999999996</v>
      </c>
      <c r="J4581" s="116" t="s">
        <v>268</v>
      </c>
      <c r="K4581" s="116">
        <v>4.4915062579950003E-2</v>
      </c>
      <c r="L4581" s="116">
        <v>3849.4703180502502</v>
      </c>
      <c r="M4581" s="116">
        <v>9.9427825593267904</v>
      </c>
      <c r="N4581" s="116">
        <v>1.5885972388072001</v>
      </c>
      <c r="O4581" s="116">
        <v>0.44658070087105001</v>
      </c>
      <c r="P4581" s="116">
        <v>7.1351944395370001E-2</v>
      </c>
      <c r="Q4581" s="116">
        <v>172.89920023491001</v>
      </c>
      <c r="R4581" s="116">
        <v>1330</v>
      </c>
      <c r="S4581" s="116" t="s">
        <v>346</v>
      </c>
      <c r="T4581" s="116">
        <v>1330</v>
      </c>
      <c r="U4581" s="116" t="s">
        <v>268</v>
      </c>
      <c r="V4581" s="116" t="s">
        <v>268</v>
      </c>
      <c r="Z4581" s="116">
        <v>0</v>
      </c>
      <c r="AA4581" s="116">
        <v>1</v>
      </c>
      <c r="AB4581" s="116">
        <v>0.44658070087105001</v>
      </c>
      <c r="AC4581" s="116">
        <v>7.1351944395370001E-2</v>
      </c>
      <c r="AD4581" s="116">
        <v>172.89920023491101</v>
      </c>
      <c r="AF4581" s="116">
        <v>-1</v>
      </c>
      <c r="AG4581" s="116">
        <v>-1</v>
      </c>
      <c r="AH4581" s="116">
        <v>-1</v>
      </c>
      <c r="AI4581" s="116">
        <v>-1</v>
      </c>
      <c r="AJ4581" s="116">
        <v>0</v>
      </c>
      <c r="AM4581" s="116" t="s">
        <v>319</v>
      </c>
      <c r="AN4581" s="116">
        <v>-1</v>
      </c>
      <c r="AQ4581" s="116">
        <v>783</v>
      </c>
      <c r="AR4581" s="116" t="s">
        <v>352</v>
      </c>
      <c r="AS4581" s="116" t="s">
        <v>256</v>
      </c>
      <c r="AT4581" s="116" t="s">
        <v>268</v>
      </c>
      <c r="AV4581" s="116">
        <v>84.143443883600199</v>
      </c>
      <c r="AW4581" s="116">
        <v>0.14022643979999999</v>
      </c>
    </row>
    <row r="4582" spans="1:49" x14ac:dyDescent="0.25">
      <c r="A4582" s="127">
        <v>200000</v>
      </c>
      <c r="B4582" s="127">
        <v>810000</v>
      </c>
      <c r="C4582" s="127">
        <v>810000</v>
      </c>
      <c r="D4582" s="116" t="s">
        <v>314</v>
      </c>
      <c r="E4582" s="116" t="s">
        <v>315</v>
      </c>
      <c r="F4582" s="116" t="s">
        <v>316</v>
      </c>
      <c r="G4582" s="116" t="s">
        <v>317</v>
      </c>
      <c r="H4582" s="116">
        <v>0.36</v>
      </c>
      <c r="I4582" s="116">
        <v>0.57999999999999996</v>
      </c>
      <c r="J4582" s="116" t="s">
        <v>323</v>
      </c>
      <c r="K4582" s="116">
        <v>6.7790794640329999E-2</v>
      </c>
      <c r="L4582" s="116">
        <v>3849.4703180502502</v>
      </c>
      <c r="M4582" s="116">
        <v>9.9427825593267904</v>
      </c>
      <c r="N4582" s="116">
        <v>1.5885972388072001</v>
      </c>
      <c r="O4582" s="116">
        <v>0.67402913063282999</v>
      </c>
      <c r="P4582" s="116">
        <v>0.10769226918218</v>
      </c>
      <c r="Q4582" s="116">
        <v>260.95865180501301</v>
      </c>
      <c r="R4582" s="116">
        <v>1330</v>
      </c>
      <c r="S4582" s="116" t="s">
        <v>346</v>
      </c>
      <c r="T4582" s="116">
        <v>1330</v>
      </c>
      <c r="U4582" s="116" t="s">
        <v>324</v>
      </c>
      <c r="V4582" s="116" t="s">
        <v>323</v>
      </c>
      <c r="Z4582" s="116">
        <v>0</v>
      </c>
      <c r="AA4582" s="116">
        <v>1</v>
      </c>
      <c r="AB4582" s="116">
        <v>0.67402913063282999</v>
      </c>
      <c r="AC4582" s="116">
        <v>0.10769226918218</v>
      </c>
      <c r="AD4582" s="116">
        <v>260.95865180501397</v>
      </c>
      <c r="AF4582" s="116">
        <v>-1</v>
      </c>
      <c r="AG4582" s="116">
        <v>-1</v>
      </c>
      <c r="AH4582" s="116">
        <v>-1</v>
      </c>
      <c r="AI4582" s="116">
        <v>-1</v>
      </c>
      <c r="AJ4582" s="116">
        <v>0</v>
      </c>
      <c r="AM4582" s="116" t="s">
        <v>319</v>
      </c>
      <c r="AN4582" s="116">
        <v>-1</v>
      </c>
      <c r="AQ4582" s="116">
        <v>783</v>
      </c>
      <c r="AR4582" s="116" t="s">
        <v>352</v>
      </c>
      <c r="AS4582" s="116" t="s">
        <v>256</v>
      </c>
      <c r="AT4582" s="116" t="s">
        <v>268</v>
      </c>
      <c r="AV4582" s="116">
        <v>89.639828494989601</v>
      </c>
      <c r="AW4582" s="116">
        <v>0.2116452975</v>
      </c>
    </row>
    <row r="4583" spans="1:49" x14ac:dyDescent="0.25">
      <c r="A4583" s="127">
        <v>200000</v>
      </c>
      <c r="B4583" s="127">
        <v>810000</v>
      </c>
      <c r="C4583" s="127">
        <v>810000</v>
      </c>
      <c r="D4583" s="116" t="s">
        <v>314</v>
      </c>
      <c r="E4583" s="116" t="s">
        <v>315</v>
      </c>
      <c r="F4583" s="116" t="s">
        <v>316</v>
      </c>
      <c r="G4583" s="116" t="s">
        <v>317</v>
      </c>
      <c r="H4583" s="116">
        <v>0.36</v>
      </c>
      <c r="I4583" s="116">
        <v>0.57999999999999996</v>
      </c>
      <c r="J4583" s="116" t="s">
        <v>268</v>
      </c>
      <c r="K4583" s="116">
        <v>1.5697828756799999E-3</v>
      </c>
      <c r="L4583" s="116">
        <v>3849.4703180502502</v>
      </c>
      <c r="M4583" s="116">
        <v>9.9427825593267904</v>
      </c>
      <c r="N4583" s="116">
        <v>1.5885972388072001</v>
      </c>
      <c r="O4583" s="116">
        <v>1.560800979827E-2</v>
      </c>
      <c r="P4583" s="116">
        <v>2.4937527418299999E-3</v>
      </c>
      <c r="Q4583" s="116">
        <v>6.0428325857252698</v>
      </c>
      <c r="R4583" s="116">
        <v>1330</v>
      </c>
      <c r="S4583" s="116" t="s">
        <v>346</v>
      </c>
      <c r="T4583" s="116">
        <v>1330</v>
      </c>
      <c r="U4583" s="116" t="s">
        <v>268</v>
      </c>
      <c r="V4583" s="116" t="s">
        <v>268</v>
      </c>
      <c r="Z4583" s="116">
        <v>0</v>
      </c>
      <c r="AA4583" s="116">
        <v>1</v>
      </c>
      <c r="AB4583" s="116">
        <v>1.560800979827E-2</v>
      </c>
      <c r="AC4583" s="116">
        <v>2.4937527418299999E-3</v>
      </c>
      <c r="AD4583" s="116">
        <v>351.35234499866402</v>
      </c>
      <c r="AF4583" s="116">
        <v>-1</v>
      </c>
      <c r="AG4583" s="116">
        <v>-1</v>
      </c>
      <c r="AH4583" s="116">
        <v>-1</v>
      </c>
      <c r="AI4583" s="116">
        <v>-1</v>
      </c>
      <c r="AJ4583" s="116">
        <v>0</v>
      </c>
      <c r="AM4583" s="116" t="s">
        <v>319</v>
      </c>
      <c r="AN4583" s="116">
        <v>-1</v>
      </c>
      <c r="AQ4583" s="116">
        <v>783</v>
      </c>
      <c r="AR4583" s="116" t="s">
        <v>352</v>
      </c>
      <c r="AS4583" s="116" t="s">
        <v>256</v>
      </c>
      <c r="AT4583" s="116" t="s">
        <v>268</v>
      </c>
      <c r="AV4583" s="116">
        <v>60.0317941938087</v>
      </c>
      <c r="AW4583" s="116">
        <v>0.28495729520000002</v>
      </c>
    </row>
    <row r="4584" spans="1:49" x14ac:dyDescent="0.25">
      <c r="A4584" s="127">
        <v>200000</v>
      </c>
      <c r="B4584" s="127">
        <v>810000</v>
      </c>
      <c r="C4584" s="127">
        <v>810000</v>
      </c>
      <c r="D4584" s="116" t="s">
        <v>314</v>
      </c>
      <c r="E4584" s="116" t="s">
        <v>315</v>
      </c>
      <c r="F4584" s="116" t="s">
        <v>316</v>
      </c>
      <c r="G4584" s="116" t="s">
        <v>317</v>
      </c>
      <c r="H4584" s="116">
        <v>0.36</v>
      </c>
      <c r="I4584" s="116">
        <v>0.57999999999999996</v>
      </c>
      <c r="J4584" s="116" t="s">
        <v>268</v>
      </c>
      <c r="K4584" s="116">
        <v>0.37291405583390003</v>
      </c>
      <c r="L4584" s="116">
        <v>3849.4703180502502</v>
      </c>
      <c r="M4584" s="116">
        <v>9.9427825593267904</v>
      </c>
      <c r="N4584" s="116">
        <v>1.5885972388072001</v>
      </c>
      <c r="O4584" s="116">
        <v>3.7078033704731301</v>
      </c>
      <c r="P4584" s="116">
        <v>0.59241023941013005</v>
      </c>
      <c r="Q4584" s="116">
        <v>1435.52158911633</v>
      </c>
      <c r="R4584" s="116">
        <v>1750</v>
      </c>
      <c r="S4584" s="116" t="s">
        <v>321</v>
      </c>
      <c r="T4584" s="116">
        <v>1750</v>
      </c>
      <c r="U4584" s="116" t="s">
        <v>268</v>
      </c>
      <c r="V4584" s="116" t="s">
        <v>268</v>
      </c>
      <c r="Z4584" s="116">
        <v>0</v>
      </c>
      <c r="AA4584" s="116">
        <v>1</v>
      </c>
      <c r="AB4584" s="116">
        <v>3.7078033704731301</v>
      </c>
      <c r="AC4584" s="116">
        <v>0.59241023941013005</v>
      </c>
      <c r="AD4584" s="116">
        <v>1437.0822094544999</v>
      </c>
      <c r="AF4584" s="116">
        <v>-1</v>
      </c>
      <c r="AG4584" s="116">
        <v>-1</v>
      </c>
      <c r="AH4584" s="116">
        <v>-1</v>
      </c>
      <c r="AI4584" s="116">
        <v>-1</v>
      </c>
      <c r="AJ4584" s="116">
        <v>0</v>
      </c>
      <c r="AM4584" s="116" t="s">
        <v>319</v>
      </c>
      <c r="AN4584" s="116">
        <v>-1</v>
      </c>
      <c r="AQ4584" s="116">
        <v>783</v>
      </c>
      <c r="AR4584" s="116" t="s">
        <v>352</v>
      </c>
      <c r="AS4584" s="116" t="s">
        <v>256</v>
      </c>
      <c r="AT4584" s="116" t="s">
        <v>268</v>
      </c>
      <c r="AV4584" s="116">
        <v>154.80210198883</v>
      </c>
      <c r="AW4584" s="116">
        <v>1.1655167959999999</v>
      </c>
    </row>
    <row r="4585" spans="1:49" x14ac:dyDescent="0.25">
      <c r="A4585" s="127">
        <v>200000</v>
      </c>
      <c r="B4585" s="127">
        <v>810000</v>
      </c>
      <c r="C4585" s="127">
        <v>810000</v>
      </c>
      <c r="D4585" s="116" t="s">
        <v>314</v>
      </c>
      <c r="E4585" s="116" t="s">
        <v>315</v>
      </c>
      <c r="F4585" s="116" t="s">
        <v>316</v>
      </c>
      <c r="G4585" s="116" t="s">
        <v>317</v>
      </c>
      <c r="H4585" s="116">
        <v>0.36</v>
      </c>
      <c r="I4585" s="116">
        <v>0.57999999999999996</v>
      </c>
      <c r="J4585" s="116" t="s">
        <v>268</v>
      </c>
      <c r="K4585" s="116">
        <v>1.6921305407019999E-2</v>
      </c>
      <c r="L4585" s="116">
        <v>3963.2684205420901</v>
      </c>
      <c r="M4585" s="116">
        <v>12.4499547073569</v>
      </c>
      <c r="N4585" s="116">
        <v>2.5206688540061402</v>
      </c>
      <c r="O4585" s="116">
        <v>0.21066948590685</v>
      </c>
      <c r="P4585" s="116">
        <v>4.265300750862E-2</v>
      </c>
      <c r="Q4585" s="116">
        <v>67.063675354022195</v>
      </c>
      <c r="R4585" s="116">
        <v>1330</v>
      </c>
      <c r="S4585" s="116" t="s">
        <v>346</v>
      </c>
      <c r="T4585" s="116">
        <v>1330</v>
      </c>
      <c r="U4585" s="116" t="s">
        <v>268</v>
      </c>
      <c r="V4585" s="116" t="s">
        <v>268</v>
      </c>
      <c r="Z4585" s="116">
        <v>0</v>
      </c>
      <c r="AA4585" s="116">
        <v>1</v>
      </c>
      <c r="AB4585" s="116">
        <v>0.21066948590685</v>
      </c>
      <c r="AC4585" s="116">
        <v>4.265300750862E-2</v>
      </c>
      <c r="AD4585" s="116">
        <v>67.063675354020603</v>
      </c>
      <c r="AF4585" s="116">
        <v>-1</v>
      </c>
      <c r="AG4585" s="116">
        <v>-1</v>
      </c>
      <c r="AH4585" s="116">
        <v>-1</v>
      </c>
      <c r="AI4585" s="116">
        <v>-1</v>
      </c>
      <c r="AJ4585" s="116">
        <v>0</v>
      </c>
      <c r="AM4585" s="116" t="s">
        <v>319</v>
      </c>
      <c r="AN4585" s="116">
        <v>-1</v>
      </c>
      <c r="AQ4585" s="116">
        <v>783</v>
      </c>
      <c r="AR4585" s="116" t="s">
        <v>352</v>
      </c>
      <c r="AS4585" s="116" t="s">
        <v>256</v>
      </c>
      <c r="AT4585" s="116" t="s">
        <v>268</v>
      </c>
      <c r="AV4585" s="116">
        <v>63.288751827384601</v>
      </c>
      <c r="AW4585" s="116">
        <v>5.43906532E-2</v>
      </c>
    </row>
    <row r="4586" spans="1:49" x14ac:dyDescent="0.25">
      <c r="A4586" s="127">
        <v>200000</v>
      </c>
      <c r="B4586" s="127">
        <v>810000</v>
      </c>
      <c r="C4586" s="127">
        <v>810000</v>
      </c>
      <c r="D4586" s="116" t="s">
        <v>314</v>
      </c>
      <c r="E4586" s="116" t="s">
        <v>315</v>
      </c>
      <c r="F4586" s="116" t="s">
        <v>316</v>
      </c>
      <c r="G4586" s="116" t="s">
        <v>317</v>
      </c>
      <c r="H4586" s="116">
        <v>0.36</v>
      </c>
      <c r="I4586" s="116">
        <v>0.57999999999999996</v>
      </c>
      <c r="J4586" s="116" t="s">
        <v>268</v>
      </c>
      <c r="K4586" s="116">
        <v>1.4269228523910001E-2</v>
      </c>
      <c r="L4586" s="116">
        <v>3963.2684205420901</v>
      </c>
      <c r="M4586" s="116">
        <v>12.4499547073569</v>
      </c>
      <c r="N4586" s="116">
        <v>2.5206688540061402</v>
      </c>
      <c r="O4586" s="116">
        <v>0.17765124883170999</v>
      </c>
      <c r="P4586" s="116">
        <v>3.5967999910929999E-2</v>
      </c>
      <c r="Q4586" s="116">
        <v>56.552782794346598</v>
      </c>
      <c r="R4586" s="116">
        <v>1330</v>
      </c>
      <c r="S4586" s="116" t="s">
        <v>346</v>
      </c>
      <c r="T4586" s="116">
        <v>1330</v>
      </c>
      <c r="U4586" s="116" t="s">
        <v>268</v>
      </c>
      <c r="V4586" s="116" t="s">
        <v>268</v>
      </c>
      <c r="Z4586" s="116">
        <v>0</v>
      </c>
      <c r="AA4586" s="116">
        <v>1</v>
      </c>
      <c r="AB4586" s="116">
        <v>0.17765124883170999</v>
      </c>
      <c r="AC4586" s="116">
        <v>3.5967999910929999E-2</v>
      </c>
      <c r="AD4586" s="116">
        <v>56.552782794347799</v>
      </c>
      <c r="AF4586" s="116">
        <v>-1</v>
      </c>
      <c r="AG4586" s="116">
        <v>-1</v>
      </c>
      <c r="AH4586" s="116">
        <v>-1</v>
      </c>
      <c r="AI4586" s="116">
        <v>-1</v>
      </c>
      <c r="AJ4586" s="116">
        <v>0</v>
      </c>
      <c r="AM4586" s="116" t="s">
        <v>319</v>
      </c>
      <c r="AN4586" s="116">
        <v>-1</v>
      </c>
      <c r="AQ4586" s="116">
        <v>783</v>
      </c>
      <c r="AR4586" s="116" t="s">
        <v>352</v>
      </c>
      <c r="AS4586" s="116" t="s">
        <v>256</v>
      </c>
      <c r="AT4586" s="116" t="s">
        <v>268</v>
      </c>
      <c r="AV4586" s="116">
        <v>46.9737686168856</v>
      </c>
      <c r="AW4586" s="116">
        <v>4.5866003900000001E-2</v>
      </c>
    </row>
    <row r="4587" spans="1:49" x14ac:dyDescent="0.25">
      <c r="A4587" s="127">
        <v>200000</v>
      </c>
      <c r="B4587" s="127">
        <v>810000</v>
      </c>
      <c r="C4587" s="127">
        <v>810000</v>
      </c>
      <c r="D4587" s="116" t="s">
        <v>314</v>
      </c>
      <c r="E4587" s="116" t="s">
        <v>315</v>
      </c>
      <c r="F4587" s="116" t="s">
        <v>316</v>
      </c>
      <c r="G4587" s="116" t="s">
        <v>317</v>
      </c>
      <c r="H4587" s="116">
        <v>0.36</v>
      </c>
      <c r="I4587" s="116">
        <v>0.57999999999999996</v>
      </c>
      <c r="J4587" s="116" t="s">
        <v>268</v>
      </c>
      <c r="K4587" s="116">
        <v>0.11687952959511</v>
      </c>
      <c r="L4587" s="116">
        <v>3963.2684205420901</v>
      </c>
      <c r="M4587" s="116">
        <v>12.4499547073569</v>
      </c>
      <c r="N4587" s="116">
        <v>2.5206688540061402</v>
      </c>
      <c r="O4587" s="116">
        <v>1.4551448496764201</v>
      </c>
      <c r="P4587" s="116">
        <v>0.29461458992130002</v>
      </c>
      <c r="Q4587" s="116">
        <v>463.22494865214998</v>
      </c>
      <c r="R4587" s="116">
        <v>1330</v>
      </c>
      <c r="S4587" s="116" t="s">
        <v>346</v>
      </c>
      <c r="T4587" s="116">
        <v>1330</v>
      </c>
      <c r="U4587" s="116" t="s">
        <v>268</v>
      </c>
      <c r="V4587" s="116" t="s">
        <v>268</v>
      </c>
      <c r="Z4587" s="116">
        <v>0</v>
      </c>
      <c r="AA4587" s="116">
        <v>1</v>
      </c>
      <c r="AB4587" s="116">
        <v>1.4551448496764201</v>
      </c>
      <c r="AC4587" s="116">
        <v>0.29461458992130002</v>
      </c>
      <c r="AD4587" s="116">
        <v>463.22494865214998</v>
      </c>
      <c r="AF4587" s="116">
        <v>-1</v>
      </c>
      <c r="AG4587" s="116">
        <v>-1</v>
      </c>
      <c r="AH4587" s="116">
        <v>-1</v>
      </c>
      <c r="AI4587" s="116">
        <v>-1</v>
      </c>
      <c r="AJ4587" s="116">
        <v>0</v>
      </c>
      <c r="AM4587" s="116" t="s">
        <v>319</v>
      </c>
      <c r="AN4587" s="116">
        <v>-1</v>
      </c>
      <c r="AQ4587" s="116">
        <v>783</v>
      </c>
      <c r="AR4587" s="116" t="s">
        <v>352</v>
      </c>
      <c r="AS4587" s="116" t="s">
        <v>256</v>
      </c>
      <c r="AT4587" s="116" t="s">
        <v>268</v>
      </c>
      <c r="AV4587" s="116">
        <v>90.153714620992602</v>
      </c>
      <c r="AW4587" s="116">
        <v>0.37568933389999998</v>
      </c>
    </row>
    <row r="4588" spans="1:49" x14ac:dyDescent="0.25">
      <c r="A4588" s="127">
        <v>200000</v>
      </c>
      <c r="B4588" s="127">
        <v>810000</v>
      </c>
      <c r="C4588" s="127">
        <v>810000</v>
      </c>
      <c r="D4588" s="116" t="s">
        <v>314</v>
      </c>
      <c r="E4588" s="116" t="s">
        <v>315</v>
      </c>
      <c r="F4588" s="116" t="s">
        <v>316</v>
      </c>
      <c r="G4588" s="116" t="s">
        <v>317</v>
      </c>
      <c r="H4588" s="116">
        <v>0.36</v>
      </c>
      <c r="I4588" s="116">
        <v>0.57999999999999996</v>
      </c>
      <c r="J4588" s="116" t="s">
        <v>268</v>
      </c>
      <c r="K4588" s="116">
        <v>8.5744092529459998E-2</v>
      </c>
      <c r="L4588" s="116">
        <v>3963.2684205420901</v>
      </c>
      <c r="M4588" s="116">
        <v>12.4499547073569</v>
      </c>
      <c r="N4588" s="116">
        <v>2.5206688540061402</v>
      </c>
      <c r="O4588" s="116">
        <v>1.0675100684152301</v>
      </c>
      <c r="P4588" s="116">
        <v>0.21613246345403</v>
      </c>
      <c r="Q4588" s="116">
        <v>339.82685417006002</v>
      </c>
      <c r="R4588" s="116">
        <v>1330</v>
      </c>
      <c r="S4588" s="116" t="s">
        <v>346</v>
      </c>
      <c r="T4588" s="116">
        <v>1330</v>
      </c>
      <c r="U4588" s="116" t="s">
        <v>268</v>
      </c>
      <c r="V4588" s="116" t="s">
        <v>268</v>
      </c>
      <c r="Z4588" s="116">
        <v>0</v>
      </c>
      <c r="AA4588" s="116">
        <v>1</v>
      </c>
      <c r="AB4588" s="116">
        <v>1.0675100684152301</v>
      </c>
      <c r="AC4588" s="116">
        <v>0.21613246345403</v>
      </c>
      <c r="AD4588" s="116">
        <v>339.82685417006002</v>
      </c>
      <c r="AF4588" s="116">
        <v>-1</v>
      </c>
      <c r="AG4588" s="116">
        <v>-1</v>
      </c>
      <c r="AH4588" s="116">
        <v>-1</v>
      </c>
      <c r="AI4588" s="116">
        <v>-1</v>
      </c>
      <c r="AJ4588" s="116">
        <v>0</v>
      </c>
      <c r="AM4588" s="116" t="s">
        <v>319</v>
      </c>
      <c r="AN4588" s="116">
        <v>-1</v>
      </c>
      <c r="AQ4588" s="116">
        <v>783</v>
      </c>
      <c r="AR4588" s="116" t="s">
        <v>352</v>
      </c>
      <c r="AS4588" s="116" t="s">
        <v>256</v>
      </c>
      <c r="AT4588" s="116" t="s">
        <v>268</v>
      </c>
      <c r="AV4588" s="116">
        <v>75.310656737349504</v>
      </c>
      <c r="AW4588" s="116">
        <v>0.2756097763</v>
      </c>
    </row>
    <row r="4589" spans="1:49" x14ac:dyDescent="0.25">
      <c r="A4589" s="127">
        <v>200000</v>
      </c>
      <c r="B4589" s="127">
        <v>810000</v>
      </c>
      <c r="C4589" s="127">
        <v>810000</v>
      </c>
      <c r="D4589" s="116" t="s">
        <v>314</v>
      </c>
      <c r="E4589" s="116" t="s">
        <v>315</v>
      </c>
      <c r="F4589" s="116" t="s">
        <v>316</v>
      </c>
      <c r="G4589" s="116" t="s">
        <v>317</v>
      </c>
      <c r="H4589" s="116">
        <v>0.36</v>
      </c>
      <c r="I4589" s="116">
        <v>0.57999999999999996</v>
      </c>
      <c r="J4589" s="116" t="s">
        <v>268</v>
      </c>
      <c r="K4589" s="116">
        <v>0.22206388072024999</v>
      </c>
      <c r="L4589" s="116">
        <v>3963.2684205420901</v>
      </c>
      <c r="M4589" s="116">
        <v>12.4499547073569</v>
      </c>
      <c r="N4589" s="116">
        <v>2.5206688540061402</v>
      </c>
      <c r="O4589" s="116">
        <v>2.7646852571070699</v>
      </c>
      <c r="P4589" s="116">
        <v>0.55974950773126997</v>
      </c>
      <c r="Q4589" s="116">
        <v>880.09876580160505</v>
      </c>
      <c r="R4589" s="116">
        <v>1330</v>
      </c>
      <c r="S4589" s="116" t="s">
        <v>346</v>
      </c>
      <c r="T4589" s="116">
        <v>1330</v>
      </c>
      <c r="U4589" s="116" t="s">
        <v>268</v>
      </c>
      <c r="V4589" s="116" t="s">
        <v>268</v>
      </c>
      <c r="Z4589" s="116">
        <v>0</v>
      </c>
      <c r="AA4589" s="116">
        <v>1</v>
      </c>
      <c r="AB4589" s="116">
        <v>2.7646852571070699</v>
      </c>
      <c r="AC4589" s="116">
        <v>0.55974950773126997</v>
      </c>
      <c r="AD4589" s="116">
        <v>880.09876580160505</v>
      </c>
      <c r="AF4589" s="116">
        <v>-1</v>
      </c>
      <c r="AG4589" s="116">
        <v>-1</v>
      </c>
      <c r="AH4589" s="116">
        <v>-1</v>
      </c>
      <c r="AI4589" s="116">
        <v>-1</v>
      </c>
      <c r="AJ4589" s="116">
        <v>0</v>
      </c>
      <c r="AM4589" s="116" t="s">
        <v>319</v>
      </c>
      <c r="AN4589" s="116">
        <v>-1</v>
      </c>
      <c r="AQ4589" s="116">
        <v>783</v>
      </c>
      <c r="AR4589" s="116" t="s">
        <v>352</v>
      </c>
      <c r="AS4589" s="116" t="s">
        <v>256</v>
      </c>
      <c r="AT4589" s="116" t="s">
        <v>268</v>
      </c>
      <c r="AV4589" s="116">
        <v>119.989183829699</v>
      </c>
      <c r="AW4589" s="116">
        <v>0.71378650919999997</v>
      </c>
    </row>
    <row r="4590" spans="1:49" x14ac:dyDescent="0.25">
      <c r="A4590" s="127">
        <v>200000</v>
      </c>
      <c r="B4590" s="127">
        <v>810000</v>
      </c>
      <c r="C4590" s="127">
        <v>810000</v>
      </c>
      <c r="D4590" s="116" t="s">
        <v>314</v>
      </c>
      <c r="E4590" s="116" t="s">
        <v>315</v>
      </c>
      <c r="F4590" s="116" t="s">
        <v>316</v>
      </c>
      <c r="G4590" s="116" t="s">
        <v>317</v>
      </c>
      <c r="H4590" s="116">
        <v>0.36</v>
      </c>
      <c r="I4590" s="116">
        <v>0.57999999999999996</v>
      </c>
      <c r="J4590" s="116" t="s">
        <v>268</v>
      </c>
      <c r="K4590" s="116">
        <v>0.16188541675404999</v>
      </c>
      <c r="L4590" s="116">
        <v>3963.2684205420901</v>
      </c>
      <c r="M4590" s="116">
        <v>12.4499547073569</v>
      </c>
      <c r="N4590" s="116">
        <v>2.5206688540061402</v>
      </c>
      <c r="O4590" s="116">
        <v>2.0154661063695398</v>
      </c>
      <c r="P4590" s="116">
        <v>0.40805952792973998</v>
      </c>
      <c r="Q4590" s="116">
        <v>641.595359967626</v>
      </c>
      <c r="R4590" s="116">
        <v>1330</v>
      </c>
      <c r="S4590" s="116" t="s">
        <v>346</v>
      </c>
      <c r="T4590" s="116">
        <v>1330</v>
      </c>
      <c r="U4590" s="116" t="s">
        <v>268</v>
      </c>
      <c r="V4590" s="116" t="s">
        <v>268</v>
      </c>
      <c r="Z4590" s="116">
        <v>0</v>
      </c>
      <c r="AA4590" s="116">
        <v>1</v>
      </c>
      <c r="AB4590" s="116">
        <v>2.0154661063695398</v>
      </c>
      <c r="AC4590" s="116">
        <v>0.40805952792973998</v>
      </c>
      <c r="AD4590" s="116">
        <v>641.595359967626</v>
      </c>
      <c r="AF4590" s="116">
        <v>-1</v>
      </c>
      <c r="AG4590" s="116">
        <v>-1</v>
      </c>
      <c r="AH4590" s="116">
        <v>-1</v>
      </c>
      <c r="AI4590" s="116">
        <v>-1</v>
      </c>
      <c r="AJ4590" s="116">
        <v>0</v>
      </c>
      <c r="AM4590" s="116" t="s">
        <v>319</v>
      </c>
      <c r="AN4590" s="116">
        <v>-1</v>
      </c>
      <c r="AQ4590" s="116">
        <v>783</v>
      </c>
      <c r="AR4590" s="116" t="s">
        <v>352</v>
      </c>
      <c r="AS4590" s="116" t="s">
        <v>256</v>
      </c>
      <c r="AT4590" s="116" t="s">
        <v>268</v>
      </c>
      <c r="AV4590" s="116">
        <v>104.345282086061</v>
      </c>
      <c r="AW4590" s="116">
        <v>0.52035308999999996</v>
      </c>
    </row>
    <row r="4591" spans="1:49" x14ac:dyDescent="0.25">
      <c r="A4591" s="127">
        <v>200000</v>
      </c>
      <c r="B4591" s="127">
        <v>810000</v>
      </c>
      <c r="C4591" s="127">
        <v>810000</v>
      </c>
      <c r="D4591" s="116" t="s">
        <v>314</v>
      </c>
      <c r="E4591" s="116" t="s">
        <v>315</v>
      </c>
      <c r="F4591" s="116" t="s">
        <v>316</v>
      </c>
      <c r="G4591" s="116" t="s">
        <v>317</v>
      </c>
      <c r="H4591" s="116">
        <v>0.36</v>
      </c>
      <c r="I4591" s="116">
        <v>0.57999999999999996</v>
      </c>
      <c r="J4591" s="116" t="s">
        <v>268</v>
      </c>
      <c r="K4591" s="116">
        <v>0.18911520295473999</v>
      </c>
      <c r="L4591" s="116">
        <v>3890.8567843964502</v>
      </c>
      <c r="M4591" s="116">
        <v>11.484652782462399</v>
      </c>
      <c r="N4591" s="116">
        <v>2.0780351471957199</v>
      </c>
      <c r="O4591" s="116">
        <v>2.1719224418201302</v>
      </c>
      <c r="P4591" s="116">
        <v>0.392988038609</v>
      </c>
      <c r="Q4591" s="116">
        <v>735.82017044897304</v>
      </c>
      <c r="R4591" s="116">
        <v>1210</v>
      </c>
      <c r="S4591" s="116" t="s">
        <v>318</v>
      </c>
      <c r="T4591" s="116">
        <v>1210</v>
      </c>
      <c r="U4591" s="116" t="s">
        <v>268</v>
      </c>
      <c r="V4591" s="116" t="s">
        <v>268</v>
      </c>
      <c r="Z4591" s="116">
        <v>0</v>
      </c>
      <c r="AA4591" s="116">
        <v>1</v>
      </c>
      <c r="AB4591" s="116">
        <v>2.1719224418201302</v>
      </c>
      <c r="AC4591" s="116">
        <v>0.392988038609</v>
      </c>
      <c r="AD4591" s="116">
        <v>735.82017044897304</v>
      </c>
      <c r="AF4591" s="116">
        <v>-1</v>
      </c>
      <c r="AG4591" s="116">
        <v>-1</v>
      </c>
      <c r="AH4591" s="116">
        <v>-1</v>
      </c>
      <c r="AI4591" s="116">
        <v>-1</v>
      </c>
      <c r="AJ4591" s="116">
        <v>0</v>
      </c>
      <c r="AM4591" s="116" t="s">
        <v>319</v>
      </c>
      <c r="AN4591" s="116">
        <v>-1</v>
      </c>
      <c r="AQ4591" s="116">
        <v>783</v>
      </c>
      <c r="AR4591" s="116" t="s">
        <v>352</v>
      </c>
      <c r="AS4591" s="116" t="s">
        <v>256</v>
      </c>
      <c r="AT4591" s="116" t="s">
        <v>268</v>
      </c>
      <c r="AV4591" s="116">
        <v>113.178347365486</v>
      </c>
      <c r="AW4591" s="116">
        <v>0.59677223879999997</v>
      </c>
    </row>
    <row r="4592" spans="1:49" x14ac:dyDescent="0.25">
      <c r="A4592" s="127">
        <v>200000</v>
      </c>
      <c r="B4592" s="127">
        <v>810000</v>
      </c>
      <c r="C4592" s="127">
        <v>810000</v>
      </c>
      <c r="D4592" s="116" t="s">
        <v>314</v>
      </c>
      <c r="E4592" s="116" t="s">
        <v>315</v>
      </c>
      <c r="F4592" s="116" t="s">
        <v>316</v>
      </c>
      <c r="G4592" s="116" t="s">
        <v>317</v>
      </c>
      <c r="H4592" s="116">
        <v>0.36</v>
      </c>
      <c r="I4592" s="116">
        <v>0.57999999999999996</v>
      </c>
      <c r="J4592" s="116" t="s">
        <v>268</v>
      </c>
      <c r="K4592" s="116">
        <v>2.79650886475E-3</v>
      </c>
      <c r="L4592" s="116">
        <v>3890.8567843964502</v>
      </c>
      <c r="M4592" s="116">
        <v>11.484652782462399</v>
      </c>
      <c r="N4592" s="116">
        <v>2.0780351471957199</v>
      </c>
      <c r="O4592" s="116">
        <v>3.2116933314799999E-2</v>
      </c>
      <c r="P4592" s="116">
        <v>5.8112437103999999E-3</v>
      </c>
      <c r="Q4592" s="116">
        <v>10.8808154890606</v>
      </c>
      <c r="R4592" s="116">
        <v>1210</v>
      </c>
      <c r="S4592" s="116" t="s">
        <v>318</v>
      </c>
      <c r="T4592" s="116">
        <v>1210</v>
      </c>
      <c r="U4592" s="116" t="s">
        <v>268</v>
      </c>
      <c r="V4592" s="116" t="s">
        <v>268</v>
      </c>
      <c r="Z4592" s="116">
        <v>0</v>
      </c>
      <c r="AA4592" s="116">
        <v>1</v>
      </c>
      <c r="AB4592" s="116">
        <v>3.2116933314799999E-2</v>
      </c>
      <c r="AC4592" s="116">
        <v>5.8112437103999999E-3</v>
      </c>
      <c r="AD4592" s="116">
        <v>10.880815489060399</v>
      </c>
      <c r="AF4592" s="116">
        <v>-1</v>
      </c>
      <c r="AG4592" s="116">
        <v>-1</v>
      </c>
      <c r="AH4592" s="116">
        <v>-1</v>
      </c>
      <c r="AI4592" s="116">
        <v>-1</v>
      </c>
      <c r="AJ4592" s="116">
        <v>0</v>
      </c>
      <c r="AM4592" s="116" t="s">
        <v>319</v>
      </c>
      <c r="AN4592" s="116">
        <v>-1</v>
      </c>
      <c r="AQ4592" s="116">
        <v>783</v>
      </c>
      <c r="AR4592" s="116" t="s">
        <v>352</v>
      </c>
      <c r="AS4592" s="116" t="s">
        <v>256</v>
      </c>
      <c r="AT4592" s="116" t="s">
        <v>268</v>
      </c>
      <c r="AV4592" s="116">
        <v>31.677257591140499</v>
      </c>
      <c r="AW4592" s="116">
        <v>8.8246678999999995E-3</v>
      </c>
    </row>
    <row r="4593" spans="1:49" x14ac:dyDescent="0.25">
      <c r="A4593" s="127">
        <v>200000</v>
      </c>
      <c r="B4593" s="127">
        <v>810000</v>
      </c>
      <c r="C4593" s="127">
        <v>810000</v>
      </c>
      <c r="D4593" s="116" t="s">
        <v>314</v>
      </c>
      <c r="E4593" s="116" t="s">
        <v>315</v>
      </c>
      <c r="F4593" s="116" t="s">
        <v>316</v>
      </c>
      <c r="G4593" s="116" t="s">
        <v>317</v>
      </c>
      <c r="H4593" s="116">
        <v>0.36</v>
      </c>
      <c r="I4593" s="116">
        <v>0.57999999999999996</v>
      </c>
      <c r="J4593" s="116" t="s">
        <v>268</v>
      </c>
      <c r="K4593" s="116">
        <v>8.5461227113600005E-2</v>
      </c>
      <c r="L4593" s="116">
        <v>3890.8567843964502</v>
      </c>
      <c r="M4593" s="116">
        <v>11.484652782462399</v>
      </c>
      <c r="N4593" s="116">
        <v>2.0780351471957199</v>
      </c>
      <c r="O4593" s="116">
        <v>0.98149251976296004</v>
      </c>
      <c r="P4593" s="116">
        <v>0.17759143366454999</v>
      </c>
      <c r="Q4593" s="116">
        <v>332.51739531783102</v>
      </c>
      <c r="R4593" s="116">
        <v>1210</v>
      </c>
      <c r="S4593" s="116" t="s">
        <v>318</v>
      </c>
      <c r="T4593" s="116">
        <v>1210</v>
      </c>
      <c r="U4593" s="116" t="s">
        <v>268</v>
      </c>
      <c r="V4593" s="116" t="s">
        <v>268</v>
      </c>
      <c r="Z4593" s="116">
        <v>0</v>
      </c>
      <c r="AA4593" s="116">
        <v>1</v>
      </c>
      <c r="AB4593" s="116">
        <v>0.98149251976296004</v>
      </c>
      <c r="AC4593" s="116">
        <v>0.17759143366454999</v>
      </c>
      <c r="AD4593" s="116">
        <v>332.51739531783198</v>
      </c>
      <c r="AF4593" s="116">
        <v>-1</v>
      </c>
      <c r="AG4593" s="116">
        <v>-1</v>
      </c>
      <c r="AH4593" s="116">
        <v>-1</v>
      </c>
      <c r="AI4593" s="116">
        <v>-1</v>
      </c>
      <c r="AJ4593" s="116">
        <v>0</v>
      </c>
      <c r="AM4593" s="116" t="s">
        <v>319</v>
      </c>
      <c r="AN4593" s="116">
        <v>-1</v>
      </c>
      <c r="AQ4593" s="116">
        <v>783</v>
      </c>
      <c r="AR4593" s="116" t="s">
        <v>352</v>
      </c>
      <c r="AS4593" s="116" t="s">
        <v>256</v>
      </c>
      <c r="AT4593" s="116" t="s">
        <v>268</v>
      </c>
      <c r="AV4593" s="116">
        <v>75.3925938098849</v>
      </c>
      <c r="AW4593" s="116">
        <v>0.26968158580000001</v>
      </c>
    </row>
    <row r="4594" spans="1:49" x14ac:dyDescent="0.25">
      <c r="A4594" s="127">
        <v>200000</v>
      </c>
      <c r="B4594" s="127">
        <v>810000</v>
      </c>
      <c r="C4594" s="127">
        <v>810000</v>
      </c>
      <c r="D4594" s="116" t="s">
        <v>314</v>
      </c>
      <c r="E4594" s="116" t="s">
        <v>315</v>
      </c>
      <c r="F4594" s="116" t="s">
        <v>316</v>
      </c>
      <c r="G4594" s="116" t="s">
        <v>317</v>
      </c>
      <c r="H4594" s="116">
        <v>0.36</v>
      </c>
      <c r="I4594" s="116">
        <v>0.57999999999999996</v>
      </c>
      <c r="J4594" s="116" t="s">
        <v>268</v>
      </c>
      <c r="K4594" s="116">
        <v>1.0204922175399999E-3</v>
      </c>
      <c r="L4594" s="116">
        <v>3890.8567843964502</v>
      </c>
      <c r="M4594" s="116">
        <v>11.484652782462399</v>
      </c>
      <c r="N4594" s="116">
        <v>2.0780351471957199</v>
      </c>
      <c r="O4594" s="116">
        <v>1.171999878567E-2</v>
      </c>
      <c r="P4594" s="116">
        <v>2.1206186954900001E-3</v>
      </c>
      <c r="Q4594" s="116">
        <v>3.9705890680470599</v>
      </c>
      <c r="R4594" s="116">
        <v>1310</v>
      </c>
      <c r="S4594" s="116" t="s">
        <v>318</v>
      </c>
      <c r="T4594" s="116">
        <v>1310</v>
      </c>
      <c r="U4594" s="116" t="s">
        <v>268</v>
      </c>
      <c r="V4594" s="116" t="s">
        <v>268</v>
      </c>
      <c r="Z4594" s="116">
        <v>0</v>
      </c>
      <c r="AA4594" s="116">
        <v>1</v>
      </c>
      <c r="AB4594" s="116">
        <v>1.171999878567E-2</v>
      </c>
      <c r="AC4594" s="116">
        <v>2.1206186954900001E-3</v>
      </c>
      <c r="AD4594" s="116">
        <v>3.97058906804671</v>
      </c>
      <c r="AF4594" s="116">
        <v>-1</v>
      </c>
      <c r="AG4594" s="116">
        <v>-1</v>
      </c>
      <c r="AH4594" s="116">
        <v>-1</v>
      </c>
      <c r="AI4594" s="116">
        <v>-1</v>
      </c>
      <c r="AJ4594" s="116">
        <v>0</v>
      </c>
      <c r="AM4594" s="116" t="s">
        <v>319</v>
      </c>
      <c r="AN4594" s="116">
        <v>-1</v>
      </c>
      <c r="AQ4594" s="116">
        <v>783</v>
      </c>
      <c r="AR4594" s="116" t="s">
        <v>352</v>
      </c>
      <c r="AS4594" s="116" t="s">
        <v>256</v>
      </c>
      <c r="AT4594" s="116" t="s">
        <v>268</v>
      </c>
      <c r="AV4594" s="116">
        <v>29.483273771911801</v>
      </c>
      <c r="AW4594" s="116">
        <v>3.2202669000000001E-3</v>
      </c>
    </row>
    <row r="4595" spans="1:49" x14ac:dyDescent="0.25">
      <c r="A4595" s="127">
        <v>200000</v>
      </c>
      <c r="B4595" s="127">
        <v>810000</v>
      </c>
      <c r="C4595" s="127">
        <v>810000</v>
      </c>
      <c r="D4595" s="116" t="s">
        <v>314</v>
      </c>
      <c r="E4595" s="116" t="s">
        <v>315</v>
      </c>
      <c r="F4595" s="116" t="s">
        <v>316</v>
      </c>
      <c r="G4595" s="116" t="s">
        <v>317</v>
      </c>
      <c r="H4595" s="116">
        <v>0.36</v>
      </c>
      <c r="I4595" s="116">
        <v>0.57999999999999996</v>
      </c>
      <c r="J4595" s="116" t="s">
        <v>268</v>
      </c>
      <c r="K4595" s="116">
        <v>4.711126842755E-2</v>
      </c>
      <c r="L4595" s="116">
        <v>3890.8567843964502</v>
      </c>
      <c r="M4595" s="116">
        <v>11.484652782462399</v>
      </c>
      <c r="N4595" s="116">
        <v>2.0780351471957199</v>
      </c>
      <c r="O4595" s="116">
        <v>0.54105656003181002</v>
      </c>
      <c r="P4595" s="116">
        <v>9.7898871621419997E-2</v>
      </c>
      <c r="Q4595" s="116">
        <v>183.30319838286201</v>
      </c>
      <c r="R4595" s="116">
        <v>1310</v>
      </c>
      <c r="S4595" s="116" t="s">
        <v>318</v>
      </c>
      <c r="T4595" s="116">
        <v>1310</v>
      </c>
      <c r="U4595" s="116" t="s">
        <v>268</v>
      </c>
      <c r="V4595" s="116" t="s">
        <v>268</v>
      </c>
      <c r="Z4595" s="116">
        <v>0</v>
      </c>
      <c r="AA4595" s="116">
        <v>1</v>
      </c>
      <c r="AB4595" s="116">
        <v>0.54105656003181002</v>
      </c>
      <c r="AC4595" s="116">
        <v>9.7898871621419997E-2</v>
      </c>
      <c r="AD4595" s="116">
        <v>183.303198382863</v>
      </c>
      <c r="AF4595" s="116">
        <v>-1</v>
      </c>
      <c r="AG4595" s="116">
        <v>-1</v>
      </c>
      <c r="AH4595" s="116">
        <v>-1</v>
      </c>
      <c r="AI4595" s="116">
        <v>-1</v>
      </c>
      <c r="AJ4595" s="116">
        <v>0</v>
      </c>
      <c r="AM4595" s="116" t="s">
        <v>319</v>
      </c>
      <c r="AN4595" s="116">
        <v>-1</v>
      </c>
      <c r="AQ4595" s="116">
        <v>783</v>
      </c>
      <c r="AR4595" s="116" t="s">
        <v>352</v>
      </c>
      <c r="AS4595" s="116" t="s">
        <v>256</v>
      </c>
      <c r="AT4595" s="116" t="s">
        <v>268</v>
      </c>
      <c r="AV4595" s="116">
        <v>79.104680352776597</v>
      </c>
      <c r="AW4595" s="116">
        <v>0.14866439449999999</v>
      </c>
    </row>
    <row r="4596" spans="1:49" x14ac:dyDescent="0.25">
      <c r="A4596" s="127">
        <v>200000</v>
      </c>
      <c r="B4596" s="127">
        <v>810000</v>
      </c>
      <c r="C4596" s="127">
        <v>810000</v>
      </c>
      <c r="D4596" s="116" t="s">
        <v>314</v>
      </c>
      <c r="E4596" s="116" t="s">
        <v>315</v>
      </c>
      <c r="F4596" s="116" t="s">
        <v>316</v>
      </c>
      <c r="G4596" s="116" t="s">
        <v>317</v>
      </c>
      <c r="H4596" s="116">
        <v>0.36</v>
      </c>
      <c r="I4596" s="116">
        <v>0.57999999999999996</v>
      </c>
      <c r="J4596" s="116" t="s">
        <v>268</v>
      </c>
      <c r="K4596" s="116">
        <v>2.0714072958859998E-2</v>
      </c>
      <c r="L4596" s="116">
        <v>3890.8567843964502</v>
      </c>
      <c r="M4596" s="116">
        <v>11.484652782462399</v>
      </c>
      <c r="N4596" s="116">
        <v>2.0780351471957199</v>
      </c>
      <c r="O4596" s="116">
        <v>0.23789393564311001</v>
      </c>
      <c r="P4596" s="116">
        <v>4.3044571650089999E-2</v>
      </c>
      <c r="Q4596" s="116">
        <v>80.595491304467302</v>
      </c>
      <c r="R4596" s="116">
        <v>1310</v>
      </c>
      <c r="S4596" s="116" t="s">
        <v>318</v>
      </c>
      <c r="T4596" s="116">
        <v>1310</v>
      </c>
      <c r="U4596" s="116" t="s">
        <v>268</v>
      </c>
      <c r="V4596" s="116" t="s">
        <v>268</v>
      </c>
      <c r="Z4596" s="116">
        <v>0</v>
      </c>
      <c r="AA4596" s="116">
        <v>1</v>
      </c>
      <c r="AB4596" s="116">
        <v>0.23789393564311001</v>
      </c>
      <c r="AC4596" s="116">
        <v>4.3044571650089999E-2</v>
      </c>
      <c r="AD4596" s="116">
        <v>80.5954913044677</v>
      </c>
      <c r="AF4596" s="116">
        <v>-1</v>
      </c>
      <c r="AG4596" s="116">
        <v>-1</v>
      </c>
      <c r="AH4596" s="116">
        <v>-1</v>
      </c>
      <c r="AI4596" s="116">
        <v>-1</v>
      </c>
      <c r="AJ4596" s="116">
        <v>0</v>
      </c>
      <c r="AM4596" s="116" t="s">
        <v>319</v>
      </c>
      <c r="AN4596" s="116">
        <v>-1</v>
      </c>
      <c r="AQ4596" s="116">
        <v>783</v>
      </c>
      <c r="AR4596" s="116" t="s">
        <v>352</v>
      </c>
      <c r="AS4596" s="116" t="s">
        <v>256</v>
      </c>
      <c r="AT4596" s="116" t="s">
        <v>268</v>
      </c>
      <c r="AV4596" s="116">
        <v>42.573419430814702</v>
      </c>
      <c r="AW4596" s="116">
        <v>6.5365361999999996E-2</v>
      </c>
    </row>
    <row r="4597" spans="1:49" x14ac:dyDescent="0.25">
      <c r="A4597" s="127">
        <v>200000</v>
      </c>
      <c r="B4597" s="127">
        <v>810000</v>
      </c>
      <c r="C4597" s="127">
        <v>810000</v>
      </c>
      <c r="D4597" s="116" t="s">
        <v>314</v>
      </c>
      <c r="E4597" s="116" t="s">
        <v>315</v>
      </c>
      <c r="F4597" s="116" t="s">
        <v>316</v>
      </c>
      <c r="G4597" s="116" t="s">
        <v>317</v>
      </c>
      <c r="H4597" s="116">
        <v>0.36</v>
      </c>
      <c r="I4597" s="116">
        <v>0.57999999999999996</v>
      </c>
      <c r="J4597" s="116" t="s">
        <v>268</v>
      </c>
      <c r="K4597" s="116">
        <v>0.18774370781123001</v>
      </c>
      <c r="L4597" s="116">
        <v>3890.8567843964502</v>
      </c>
      <c r="M4597" s="116">
        <v>11.484652782462399</v>
      </c>
      <c r="N4597" s="116">
        <v>2.0780351471957199</v>
      </c>
      <c r="O4597" s="116">
        <v>2.1561712963040498</v>
      </c>
      <c r="P4597" s="116">
        <v>0.39013802349658</v>
      </c>
      <c r="Q4597" s="116">
        <v>730.48387926506905</v>
      </c>
      <c r="R4597" s="116">
        <v>1310</v>
      </c>
      <c r="S4597" s="116" t="s">
        <v>318</v>
      </c>
      <c r="T4597" s="116">
        <v>1310</v>
      </c>
      <c r="U4597" s="116" t="s">
        <v>268</v>
      </c>
      <c r="V4597" s="116" t="s">
        <v>268</v>
      </c>
      <c r="Z4597" s="116">
        <v>0</v>
      </c>
      <c r="AA4597" s="116">
        <v>1</v>
      </c>
      <c r="AB4597" s="116">
        <v>2.1561712963040498</v>
      </c>
      <c r="AC4597" s="116">
        <v>0.39013802349658</v>
      </c>
      <c r="AD4597" s="116">
        <v>730.48387926506905</v>
      </c>
      <c r="AF4597" s="116">
        <v>-1</v>
      </c>
      <c r="AG4597" s="116">
        <v>-1</v>
      </c>
      <c r="AH4597" s="116">
        <v>-1</v>
      </c>
      <c r="AI4597" s="116">
        <v>-1</v>
      </c>
      <c r="AJ4597" s="116">
        <v>0</v>
      </c>
      <c r="AM4597" s="116" t="s">
        <v>319</v>
      </c>
      <c r="AN4597" s="116">
        <v>-1</v>
      </c>
      <c r="AQ4597" s="116">
        <v>783</v>
      </c>
      <c r="AR4597" s="116" t="s">
        <v>352</v>
      </c>
      <c r="AS4597" s="116" t="s">
        <v>256</v>
      </c>
      <c r="AT4597" s="116" t="s">
        <v>268</v>
      </c>
      <c r="AV4597" s="116">
        <v>112.857483704157</v>
      </c>
      <c r="AW4597" s="116">
        <v>0.5924443465</v>
      </c>
    </row>
    <row r="4598" spans="1:49" x14ac:dyDescent="0.25">
      <c r="A4598" s="127">
        <v>200000</v>
      </c>
      <c r="B4598" s="127">
        <v>810000</v>
      </c>
      <c r="C4598" s="127">
        <v>810000</v>
      </c>
      <c r="D4598" s="116" t="s">
        <v>314</v>
      </c>
      <c r="E4598" s="116" t="s">
        <v>315</v>
      </c>
      <c r="F4598" s="116" t="s">
        <v>316</v>
      </c>
      <c r="G4598" s="116" t="s">
        <v>317</v>
      </c>
      <c r="H4598" s="116">
        <v>0.36</v>
      </c>
      <c r="I4598" s="116">
        <v>0.57999999999999996</v>
      </c>
      <c r="J4598" s="116" t="s">
        <v>268</v>
      </c>
      <c r="K4598" s="116">
        <v>8.3800973319619998E-2</v>
      </c>
      <c r="L4598" s="116">
        <v>3890.8567843964502</v>
      </c>
      <c r="M4598" s="116">
        <v>11.484652782462399</v>
      </c>
      <c r="N4598" s="116">
        <v>2.0780351471957199</v>
      </c>
      <c r="O4598" s="116">
        <v>0.96242508140823002</v>
      </c>
      <c r="P4598" s="116">
        <v>0.17414136792738</v>
      </c>
      <c r="Q4598" s="116">
        <v>326.05758557966902</v>
      </c>
      <c r="R4598" s="116">
        <v>1310</v>
      </c>
      <c r="S4598" s="116" t="s">
        <v>318</v>
      </c>
      <c r="T4598" s="116">
        <v>1310</v>
      </c>
      <c r="U4598" s="116" t="s">
        <v>268</v>
      </c>
      <c r="V4598" s="116" t="s">
        <v>268</v>
      </c>
      <c r="Z4598" s="116">
        <v>0</v>
      </c>
      <c r="AA4598" s="116">
        <v>1</v>
      </c>
      <c r="AB4598" s="116">
        <v>0.96242508140823002</v>
      </c>
      <c r="AC4598" s="116">
        <v>0.17414136792738</v>
      </c>
      <c r="AD4598" s="116">
        <v>326.05758557966999</v>
      </c>
      <c r="AF4598" s="116">
        <v>-1</v>
      </c>
      <c r="AG4598" s="116">
        <v>-1</v>
      </c>
      <c r="AH4598" s="116">
        <v>-1</v>
      </c>
      <c r="AI4598" s="116">
        <v>-1</v>
      </c>
      <c r="AJ4598" s="116">
        <v>0</v>
      </c>
      <c r="AM4598" s="116" t="s">
        <v>319</v>
      </c>
      <c r="AN4598" s="116">
        <v>-1</v>
      </c>
      <c r="AQ4598" s="116">
        <v>783</v>
      </c>
      <c r="AR4598" s="116" t="s">
        <v>352</v>
      </c>
      <c r="AS4598" s="116" t="s">
        <v>256</v>
      </c>
      <c r="AT4598" s="116" t="s">
        <v>268</v>
      </c>
      <c r="AV4598" s="116">
        <v>74.911825494598901</v>
      </c>
      <c r="AW4598" s="116">
        <v>0.2644424863</v>
      </c>
    </row>
    <row r="4599" spans="1:49" x14ac:dyDescent="0.25">
      <c r="A4599" s="127">
        <v>200000</v>
      </c>
      <c r="B4599" s="127">
        <v>810000</v>
      </c>
      <c r="C4599" s="127">
        <v>810000</v>
      </c>
      <c r="D4599" s="116" t="s">
        <v>314</v>
      </c>
      <c r="E4599" s="116" t="s">
        <v>315</v>
      </c>
      <c r="F4599" s="116" t="s">
        <v>316</v>
      </c>
      <c r="G4599" s="116" t="s">
        <v>317</v>
      </c>
      <c r="H4599" s="116">
        <v>0.36</v>
      </c>
      <c r="I4599" s="116">
        <v>0.57999999999999996</v>
      </c>
      <c r="J4599" s="116" t="s">
        <v>268</v>
      </c>
      <c r="K4599" s="116">
        <v>2.249227961881E-2</v>
      </c>
      <c r="L4599" s="116">
        <v>2290.5145697172502</v>
      </c>
      <c r="M4599" s="116">
        <v>5.2664042231614596</v>
      </c>
      <c r="N4599" s="116">
        <v>0.36666002955465998</v>
      </c>
      <c r="O4599" s="116">
        <v>0.11845343637304</v>
      </c>
      <c r="P4599" s="116">
        <v>8.2470199097800009E-3</v>
      </c>
      <c r="Q4599" s="116">
        <v>51.5188941730433</v>
      </c>
      <c r="R4599" s="116">
        <v>1210</v>
      </c>
      <c r="S4599" s="116" t="s">
        <v>318</v>
      </c>
      <c r="T4599" s="116">
        <v>1210</v>
      </c>
      <c r="U4599" s="116" t="s">
        <v>268</v>
      </c>
      <c r="V4599" s="116" t="s">
        <v>268</v>
      </c>
      <c r="Z4599" s="116">
        <v>0</v>
      </c>
      <c r="AA4599" s="116">
        <v>1</v>
      </c>
      <c r="AB4599" s="116">
        <v>0.11845343637304</v>
      </c>
      <c r="AC4599" s="116">
        <v>8.2470199097800009E-3</v>
      </c>
      <c r="AD4599" s="116">
        <v>51.518894173043499</v>
      </c>
      <c r="AF4599" s="116">
        <v>-1</v>
      </c>
      <c r="AG4599" s="116">
        <v>-1</v>
      </c>
      <c r="AH4599" s="116">
        <v>-1</v>
      </c>
      <c r="AI4599" s="116">
        <v>-1</v>
      </c>
      <c r="AJ4599" s="116">
        <v>0</v>
      </c>
      <c r="AM4599" s="116" t="s">
        <v>319</v>
      </c>
      <c r="AN4599" s="116">
        <v>-1</v>
      </c>
      <c r="AQ4599" s="116">
        <v>783</v>
      </c>
      <c r="AR4599" s="116" t="s">
        <v>352</v>
      </c>
      <c r="AS4599" s="116" t="s">
        <v>256</v>
      </c>
      <c r="AT4599" s="116" t="s">
        <v>268</v>
      </c>
      <c r="AV4599" s="116">
        <v>44.273153196544897</v>
      </c>
      <c r="AW4599" s="116">
        <v>4.1783369200000003E-2</v>
      </c>
    </row>
    <row r="4600" spans="1:49" x14ac:dyDescent="0.25">
      <c r="A4600" s="127">
        <v>200000</v>
      </c>
      <c r="B4600" s="127">
        <v>810000</v>
      </c>
      <c r="C4600" s="127">
        <v>810000</v>
      </c>
      <c r="D4600" s="116" t="s">
        <v>314</v>
      </c>
      <c r="E4600" s="116" t="s">
        <v>315</v>
      </c>
      <c r="F4600" s="116" t="s">
        <v>316</v>
      </c>
      <c r="G4600" s="116" t="s">
        <v>317</v>
      </c>
      <c r="H4600" s="116">
        <v>0.36</v>
      </c>
      <c r="I4600" s="116">
        <v>0.57999999999999996</v>
      </c>
      <c r="J4600" s="116" t="s">
        <v>330</v>
      </c>
      <c r="K4600" s="116">
        <v>0.59527117421019005</v>
      </c>
      <c r="L4600" s="116">
        <v>2290.5145697172502</v>
      </c>
      <c r="M4600" s="116">
        <v>5.2664042231614596</v>
      </c>
      <c r="N4600" s="116">
        <v>0.36666002955465998</v>
      </c>
      <c r="O4600" s="116">
        <v>3.1349386257868601</v>
      </c>
      <c r="P4600" s="116">
        <v>0.21826214632894</v>
      </c>
      <c r="Q4600" s="116">
        <v>1363.4772974611501</v>
      </c>
      <c r="R4600" s="116">
        <v>4110</v>
      </c>
      <c r="S4600" s="116" t="s">
        <v>331</v>
      </c>
      <c r="T4600" s="116">
        <v>4110</v>
      </c>
      <c r="U4600" s="116" t="s">
        <v>268</v>
      </c>
      <c r="V4600" s="116" t="s">
        <v>268</v>
      </c>
      <c r="Y4600" s="116" t="s">
        <v>330</v>
      </c>
      <c r="Z4600" s="116">
        <v>0</v>
      </c>
      <c r="AA4600" s="116">
        <v>1</v>
      </c>
      <c r="AB4600" s="116">
        <v>3.1349386257868601</v>
      </c>
      <c r="AC4600" s="116">
        <v>0.21826214632894</v>
      </c>
      <c r="AD4600" s="116">
        <v>1363.4772974611501</v>
      </c>
      <c r="AF4600" s="116">
        <v>-1</v>
      </c>
      <c r="AG4600" s="116">
        <v>-1</v>
      </c>
      <c r="AH4600" s="116">
        <v>-1</v>
      </c>
      <c r="AI4600" s="116">
        <v>-1</v>
      </c>
      <c r="AJ4600" s="116">
        <v>0</v>
      </c>
      <c r="AM4600" s="116" t="s">
        <v>319</v>
      </c>
      <c r="AN4600" s="116">
        <v>-1</v>
      </c>
      <c r="AQ4600" s="116">
        <v>783</v>
      </c>
      <c r="AR4600" s="116" t="s">
        <v>352</v>
      </c>
      <c r="AS4600" s="116" t="s">
        <v>256</v>
      </c>
      <c r="AT4600" s="116" t="s">
        <v>268</v>
      </c>
      <c r="AV4600" s="116">
        <v>198.96449268561699</v>
      </c>
      <c r="AW4600" s="116">
        <v>1.1058210036</v>
      </c>
    </row>
    <row r="4601" spans="1:49" x14ac:dyDescent="0.25">
      <c r="A4601" s="127">
        <v>200000</v>
      </c>
      <c r="B4601" s="127">
        <v>810000</v>
      </c>
      <c r="C4601" s="127">
        <v>810000</v>
      </c>
      <c r="D4601" s="116" t="s">
        <v>314</v>
      </c>
      <c r="E4601" s="116" t="s">
        <v>315</v>
      </c>
      <c r="F4601" s="116" t="s">
        <v>316</v>
      </c>
      <c r="G4601" s="116" t="s">
        <v>317</v>
      </c>
      <c r="H4601" s="116">
        <v>0.36</v>
      </c>
      <c r="I4601" s="116">
        <v>0.57999999999999996</v>
      </c>
      <c r="J4601" s="116" t="s">
        <v>268</v>
      </c>
      <c r="K4601" s="116">
        <v>0.39643651358863002</v>
      </c>
      <c r="L4601" s="116">
        <v>3749.2939695544201</v>
      </c>
      <c r="M4601" s="116">
        <v>10.4112638564199</v>
      </c>
      <c r="N4601" s="116">
        <v>1.70317806389221</v>
      </c>
      <c r="O4601" s="116">
        <v>4.1274051452904601</v>
      </c>
      <c r="P4601" s="116">
        <v>0.67520197367005996</v>
      </c>
      <c r="Q4601" s="116">
        <v>1486.35702970903</v>
      </c>
      <c r="R4601" s="116">
        <v>1210</v>
      </c>
      <c r="S4601" s="116" t="s">
        <v>318</v>
      </c>
      <c r="T4601" s="116">
        <v>1210</v>
      </c>
      <c r="U4601" s="116" t="s">
        <v>268</v>
      </c>
      <c r="V4601" s="116" t="s">
        <v>268</v>
      </c>
      <c r="Z4601" s="116">
        <v>0</v>
      </c>
      <c r="AA4601" s="116">
        <v>1</v>
      </c>
      <c r="AB4601" s="116">
        <v>4.1274051452904601</v>
      </c>
      <c r="AC4601" s="116">
        <v>0.67520197367005996</v>
      </c>
      <c r="AD4601" s="116">
        <v>1486.35702970903</v>
      </c>
      <c r="AF4601" s="116">
        <v>-1</v>
      </c>
      <c r="AG4601" s="116">
        <v>-1</v>
      </c>
      <c r="AH4601" s="116">
        <v>-1</v>
      </c>
      <c r="AI4601" s="116">
        <v>-1</v>
      </c>
      <c r="AJ4601" s="116">
        <v>0</v>
      </c>
      <c r="AM4601" s="116" t="s">
        <v>319</v>
      </c>
      <c r="AN4601" s="116">
        <v>-1</v>
      </c>
      <c r="AQ4601" s="116">
        <v>783</v>
      </c>
      <c r="AR4601" s="116" t="s">
        <v>352</v>
      </c>
      <c r="AS4601" s="116" t="s">
        <v>256</v>
      </c>
      <c r="AT4601" s="116" t="s">
        <v>268</v>
      </c>
      <c r="AV4601" s="116">
        <v>219.49258539460101</v>
      </c>
      <c r="AW4601" s="116">
        <v>1.2054801539</v>
      </c>
    </row>
    <row r="4602" spans="1:49" x14ac:dyDescent="0.25">
      <c r="A4602" s="127">
        <v>200000</v>
      </c>
      <c r="B4602" s="127">
        <v>810000</v>
      </c>
      <c r="C4602" s="127">
        <v>810000</v>
      </c>
      <c r="D4602" s="116" t="s">
        <v>314</v>
      </c>
      <c r="E4602" s="116" t="s">
        <v>315</v>
      </c>
      <c r="F4602" s="116" t="s">
        <v>316</v>
      </c>
      <c r="G4602" s="116" t="s">
        <v>317</v>
      </c>
      <c r="H4602" s="116">
        <v>0.36</v>
      </c>
      <c r="I4602" s="116">
        <v>0.57999999999999996</v>
      </c>
      <c r="J4602" s="116" t="s">
        <v>330</v>
      </c>
      <c r="K4602" s="116">
        <v>6.5216853913459993E-2</v>
      </c>
      <c r="L4602" s="116">
        <v>3749.2939695544201</v>
      </c>
      <c r="M4602" s="116">
        <v>10.4112638564199</v>
      </c>
      <c r="N4602" s="116">
        <v>1.70317806389221</v>
      </c>
      <c r="O4602" s="116">
        <v>0.67898987397872002</v>
      </c>
      <c r="P4602" s="116">
        <v>0.11107591498148001</v>
      </c>
      <c r="Q4602" s="116">
        <v>244.517157091081</v>
      </c>
      <c r="R4602" s="116">
        <v>4200</v>
      </c>
      <c r="S4602" s="116" t="s">
        <v>355</v>
      </c>
      <c r="T4602" s="116">
        <v>4200</v>
      </c>
      <c r="U4602" s="116" t="s">
        <v>268</v>
      </c>
      <c r="V4602" s="116" t="s">
        <v>268</v>
      </c>
      <c r="Y4602" s="116" t="s">
        <v>330</v>
      </c>
      <c r="Z4602" s="116">
        <v>0</v>
      </c>
      <c r="AA4602" s="116">
        <v>1</v>
      </c>
      <c r="AB4602" s="116">
        <v>0.67898987397872002</v>
      </c>
      <c r="AC4602" s="116">
        <v>0.11107591498148001</v>
      </c>
      <c r="AD4602" s="116">
        <v>244.51715709108299</v>
      </c>
      <c r="AF4602" s="116">
        <v>-1</v>
      </c>
      <c r="AG4602" s="116">
        <v>-1</v>
      </c>
      <c r="AH4602" s="116">
        <v>-1</v>
      </c>
      <c r="AI4602" s="116">
        <v>-1</v>
      </c>
      <c r="AJ4602" s="116">
        <v>0</v>
      </c>
      <c r="AM4602" s="116" t="s">
        <v>319</v>
      </c>
      <c r="AN4602" s="116">
        <v>-1</v>
      </c>
      <c r="AQ4602" s="116">
        <v>783</v>
      </c>
      <c r="AR4602" s="116" t="s">
        <v>352</v>
      </c>
      <c r="AS4602" s="116" t="s">
        <v>256</v>
      </c>
      <c r="AT4602" s="116" t="s">
        <v>268</v>
      </c>
      <c r="AV4602" s="116">
        <v>73.166068856652799</v>
      </c>
      <c r="AW4602" s="116">
        <v>0.1983107519</v>
      </c>
    </row>
    <row r="4603" spans="1:49" x14ac:dyDescent="0.25">
      <c r="A4603" s="127">
        <v>200000</v>
      </c>
      <c r="B4603" s="127">
        <v>810000</v>
      </c>
      <c r="C4603" s="127">
        <v>810000</v>
      </c>
      <c r="D4603" s="116" t="s">
        <v>314</v>
      </c>
      <c r="E4603" s="116" t="s">
        <v>315</v>
      </c>
      <c r="F4603" s="116" t="s">
        <v>316</v>
      </c>
      <c r="G4603" s="116" t="s">
        <v>317</v>
      </c>
      <c r="H4603" s="116">
        <v>0.36</v>
      </c>
      <c r="I4603" s="116">
        <v>0.57999999999999996</v>
      </c>
      <c r="J4603" s="116" t="s">
        <v>268</v>
      </c>
      <c r="K4603" s="116">
        <v>1.475942164964E-2</v>
      </c>
      <c r="L4603" s="116">
        <v>3749.2939695544201</v>
      </c>
      <c r="M4603" s="116">
        <v>10.4112638564199</v>
      </c>
      <c r="N4603" s="116">
        <v>1.70317806389221</v>
      </c>
      <c r="O4603" s="116">
        <v>0.15366423316263</v>
      </c>
      <c r="P4603" s="116">
        <v>2.5137923189410001E-2</v>
      </c>
      <c r="Q4603" s="116">
        <v>55.337410585132503</v>
      </c>
      <c r="R4603" s="116">
        <v>1310</v>
      </c>
      <c r="S4603" s="116" t="s">
        <v>318</v>
      </c>
      <c r="T4603" s="116">
        <v>1310</v>
      </c>
      <c r="U4603" s="116" t="s">
        <v>268</v>
      </c>
      <c r="V4603" s="116" t="s">
        <v>268</v>
      </c>
      <c r="Z4603" s="116">
        <v>0</v>
      </c>
      <c r="AA4603" s="116">
        <v>1</v>
      </c>
      <c r="AB4603" s="116">
        <v>0.15366423316263</v>
      </c>
      <c r="AC4603" s="116">
        <v>2.5137923189410001E-2</v>
      </c>
      <c r="AD4603" s="116">
        <v>55.337410585131003</v>
      </c>
      <c r="AF4603" s="116">
        <v>-1</v>
      </c>
      <c r="AG4603" s="116">
        <v>-1</v>
      </c>
      <c r="AH4603" s="116">
        <v>-1</v>
      </c>
      <c r="AI4603" s="116">
        <v>-1</v>
      </c>
      <c r="AJ4603" s="116">
        <v>0</v>
      </c>
      <c r="AM4603" s="116" t="s">
        <v>319</v>
      </c>
      <c r="AN4603" s="116">
        <v>-1</v>
      </c>
      <c r="AQ4603" s="116">
        <v>783</v>
      </c>
      <c r="AR4603" s="116" t="s">
        <v>352</v>
      </c>
      <c r="AS4603" s="116" t="s">
        <v>256</v>
      </c>
      <c r="AT4603" s="116" t="s">
        <v>268</v>
      </c>
      <c r="AV4603" s="116">
        <v>86.619916441113602</v>
      </c>
      <c r="AW4603" s="116">
        <v>4.4880300599999999E-2</v>
      </c>
    </row>
    <row r="4604" spans="1:49" x14ac:dyDescent="0.25">
      <c r="A4604" s="127">
        <v>200000</v>
      </c>
      <c r="B4604" s="127">
        <v>810000</v>
      </c>
      <c r="C4604" s="127">
        <v>810000</v>
      </c>
      <c r="D4604" s="116" t="s">
        <v>314</v>
      </c>
      <c r="E4604" s="116" t="s">
        <v>315</v>
      </c>
      <c r="F4604" s="116" t="s">
        <v>316</v>
      </c>
      <c r="G4604" s="116" t="s">
        <v>317</v>
      </c>
      <c r="H4604" s="116">
        <v>0.36</v>
      </c>
      <c r="I4604" s="116">
        <v>0.57999999999999996</v>
      </c>
      <c r="J4604" s="116" t="s">
        <v>268</v>
      </c>
      <c r="K4604" s="116">
        <v>0.14135066456219</v>
      </c>
      <c r="L4604" s="116">
        <v>3749.2939695544201</v>
      </c>
      <c r="M4604" s="116">
        <v>10.4112638564199</v>
      </c>
      <c r="N4604" s="116">
        <v>1.70317806389221</v>
      </c>
      <c r="O4604" s="116">
        <v>1.4716390650372999</v>
      </c>
      <c r="P4604" s="116">
        <v>0.24074535119891</v>
      </c>
      <c r="Q4604" s="116">
        <v>529.96519423554003</v>
      </c>
      <c r="R4604" s="116">
        <v>1310</v>
      </c>
      <c r="S4604" s="116" t="s">
        <v>318</v>
      </c>
      <c r="T4604" s="116">
        <v>1310</v>
      </c>
      <c r="U4604" s="116" t="s">
        <v>268</v>
      </c>
      <c r="V4604" s="116" t="s">
        <v>268</v>
      </c>
      <c r="Z4604" s="116">
        <v>0</v>
      </c>
      <c r="AA4604" s="116">
        <v>1</v>
      </c>
      <c r="AB4604" s="116">
        <v>1.4716390650372999</v>
      </c>
      <c r="AC4604" s="116">
        <v>0.24074535119891</v>
      </c>
      <c r="AD4604" s="116">
        <v>529.96519423554003</v>
      </c>
      <c r="AF4604" s="116">
        <v>-1</v>
      </c>
      <c r="AG4604" s="116">
        <v>-1</v>
      </c>
      <c r="AH4604" s="116">
        <v>-1</v>
      </c>
      <c r="AI4604" s="116">
        <v>-1</v>
      </c>
      <c r="AJ4604" s="116">
        <v>0</v>
      </c>
      <c r="AM4604" s="116" t="s">
        <v>319</v>
      </c>
      <c r="AN4604" s="116">
        <v>-1</v>
      </c>
      <c r="AQ4604" s="116">
        <v>783</v>
      </c>
      <c r="AR4604" s="116" t="s">
        <v>352</v>
      </c>
      <c r="AS4604" s="116" t="s">
        <v>256</v>
      </c>
      <c r="AT4604" s="116" t="s">
        <v>268</v>
      </c>
      <c r="AV4604" s="116">
        <v>111.355373958238</v>
      </c>
      <c r="AW4604" s="116">
        <v>0.42981767580000002</v>
      </c>
    </row>
    <row r="4605" spans="1:49" x14ac:dyDescent="0.25">
      <c r="A4605" s="127">
        <v>200000</v>
      </c>
      <c r="B4605" s="127">
        <v>810000</v>
      </c>
      <c r="C4605" s="127">
        <v>820000</v>
      </c>
      <c r="D4605" s="116" t="s">
        <v>314</v>
      </c>
      <c r="E4605" s="116" t="s">
        <v>315</v>
      </c>
      <c r="F4605" s="116" t="s">
        <v>316</v>
      </c>
      <c r="G4605" s="116" t="s">
        <v>317</v>
      </c>
      <c r="H4605" s="116">
        <v>0.36</v>
      </c>
      <c r="I4605" s="116">
        <v>0.57999999999999996</v>
      </c>
      <c r="J4605" s="116" t="s">
        <v>268</v>
      </c>
      <c r="K4605" s="116">
        <v>0.20295064787577999</v>
      </c>
      <c r="L4605" s="116">
        <v>3938.9767806522</v>
      </c>
      <c r="M4605" s="116">
        <v>12.379505551468</v>
      </c>
      <c r="N4605" s="116">
        <v>2.5070296097048401</v>
      </c>
      <c r="O4605" s="116">
        <v>2.5124286720522702</v>
      </c>
      <c r="P4605" s="116">
        <v>0.50880328353336002</v>
      </c>
      <c r="Q4605" s="116">
        <v>799.41788960102394</v>
      </c>
      <c r="R4605" s="116">
        <v>1330</v>
      </c>
      <c r="S4605" s="116" t="s">
        <v>346</v>
      </c>
      <c r="T4605" s="116">
        <v>1330</v>
      </c>
      <c r="U4605" s="116" t="s">
        <v>268</v>
      </c>
      <c r="V4605" s="116" t="s">
        <v>268</v>
      </c>
      <c r="Z4605" s="116">
        <v>0</v>
      </c>
      <c r="AA4605" s="116">
        <v>1</v>
      </c>
      <c r="AB4605" s="116">
        <v>2.5124286720522702</v>
      </c>
      <c r="AC4605" s="116">
        <v>0.50880328353336002</v>
      </c>
      <c r="AD4605" s="116">
        <v>799.41788960102394</v>
      </c>
      <c r="AF4605" s="116">
        <v>-1</v>
      </c>
      <c r="AG4605" s="116">
        <v>-1</v>
      </c>
      <c r="AH4605" s="116">
        <v>-1</v>
      </c>
      <c r="AI4605" s="116">
        <v>-1</v>
      </c>
      <c r="AJ4605" s="116">
        <v>0</v>
      </c>
      <c r="AM4605" s="116" t="s">
        <v>319</v>
      </c>
      <c r="AN4605" s="116">
        <v>-1</v>
      </c>
      <c r="AQ4605" s="116">
        <v>783</v>
      </c>
      <c r="AR4605" s="116" t="s">
        <v>352</v>
      </c>
      <c r="AS4605" s="116" t="s">
        <v>256</v>
      </c>
      <c r="AT4605" s="116" t="s">
        <v>268</v>
      </c>
      <c r="AV4605" s="116">
        <v>132.863592703617</v>
      </c>
      <c r="AW4605" s="116">
        <v>0.6483518975</v>
      </c>
    </row>
    <row r="4606" spans="1:49" x14ac:dyDescent="0.25">
      <c r="A4606" s="127">
        <v>200000</v>
      </c>
      <c r="B4606" s="127">
        <v>810000</v>
      </c>
      <c r="C4606" s="127">
        <v>820000</v>
      </c>
      <c r="D4606" s="116" t="s">
        <v>314</v>
      </c>
      <c r="E4606" s="116" t="s">
        <v>315</v>
      </c>
      <c r="F4606" s="116" t="s">
        <v>316</v>
      </c>
      <c r="G4606" s="116" t="s">
        <v>317</v>
      </c>
      <c r="H4606" s="116">
        <v>0.36</v>
      </c>
      <c r="I4606" s="116">
        <v>0.57999999999999996</v>
      </c>
      <c r="J4606" s="116" t="s">
        <v>268</v>
      </c>
      <c r="K4606" s="116">
        <v>0.10651076274868</v>
      </c>
      <c r="L4606" s="116">
        <v>3938.9767806522</v>
      </c>
      <c r="M4606" s="116">
        <v>12.379505551468</v>
      </c>
      <c r="N4606" s="116">
        <v>2.5070296097048401</v>
      </c>
      <c r="O4606" s="116">
        <v>1.31855057873843</v>
      </c>
      <c r="P4606" s="116">
        <v>0.26702563596319001</v>
      </c>
      <c r="Q4606" s="116">
        <v>419.54342135662199</v>
      </c>
      <c r="R4606" s="116">
        <v>1330</v>
      </c>
      <c r="S4606" s="116" t="s">
        <v>346</v>
      </c>
      <c r="T4606" s="116">
        <v>1330</v>
      </c>
      <c r="U4606" s="116" t="s">
        <v>268</v>
      </c>
      <c r="V4606" s="116" t="s">
        <v>268</v>
      </c>
      <c r="Z4606" s="116">
        <v>0</v>
      </c>
      <c r="AA4606" s="116">
        <v>1</v>
      </c>
      <c r="AB4606" s="116">
        <v>1.31855057873843</v>
      </c>
      <c r="AC4606" s="116">
        <v>0.26702563596319001</v>
      </c>
      <c r="AD4606" s="116">
        <v>419.54342135662199</v>
      </c>
      <c r="AF4606" s="116">
        <v>-1</v>
      </c>
      <c r="AG4606" s="116">
        <v>-1</v>
      </c>
      <c r="AH4606" s="116">
        <v>-1</v>
      </c>
      <c r="AI4606" s="116">
        <v>-1</v>
      </c>
      <c r="AJ4606" s="116">
        <v>0</v>
      </c>
      <c r="AM4606" s="116" t="s">
        <v>319</v>
      </c>
      <c r="AN4606" s="116">
        <v>-1</v>
      </c>
      <c r="AQ4606" s="116">
        <v>783</v>
      </c>
      <c r="AR4606" s="116" t="s">
        <v>352</v>
      </c>
      <c r="AS4606" s="116" t="s">
        <v>256</v>
      </c>
      <c r="AT4606" s="116" t="s">
        <v>268</v>
      </c>
      <c r="AV4606" s="116">
        <v>85.861832653218798</v>
      </c>
      <c r="AW4606" s="116">
        <v>0.34026230439999999</v>
      </c>
    </row>
    <row r="4607" spans="1:49" x14ac:dyDescent="0.25">
      <c r="A4607" s="127">
        <v>200000</v>
      </c>
      <c r="B4607" s="127">
        <v>810000</v>
      </c>
      <c r="C4607" s="127">
        <v>820000</v>
      </c>
      <c r="D4607" s="116" t="s">
        <v>314</v>
      </c>
      <c r="E4607" s="116" t="s">
        <v>315</v>
      </c>
      <c r="F4607" s="116" t="s">
        <v>316</v>
      </c>
      <c r="G4607" s="116" t="s">
        <v>317</v>
      </c>
      <c r="H4607" s="116">
        <v>0.36</v>
      </c>
      <c r="I4607" s="116">
        <v>0.57999999999999996</v>
      </c>
      <c r="J4607" s="116" t="s">
        <v>268</v>
      </c>
      <c r="K4607" s="116">
        <v>0.11574290257109</v>
      </c>
      <c r="L4607" s="116">
        <v>3938.9767806522</v>
      </c>
      <c r="M4607" s="116">
        <v>12.379505551468</v>
      </c>
      <c r="N4607" s="116">
        <v>2.5070296097048401</v>
      </c>
      <c r="O4607" s="116">
        <v>1.43283990492191</v>
      </c>
      <c r="P4607" s="116">
        <v>0.29017088385891998</v>
      </c>
      <c r="Q4607" s="116">
        <v>455.90860575283801</v>
      </c>
      <c r="R4607" s="116">
        <v>1310</v>
      </c>
      <c r="S4607" s="116" t="s">
        <v>318</v>
      </c>
      <c r="T4607" s="116">
        <v>1310</v>
      </c>
      <c r="U4607" s="116" t="s">
        <v>268</v>
      </c>
      <c r="V4607" s="116" t="s">
        <v>268</v>
      </c>
      <c r="Z4607" s="116">
        <v>0</v>
      </c>
      <c r="AA4607" s="116">
        <v>1</v>
      </c>
      <c r="AB4607" s="116">
        <v>1.43283990492191</v>
      </c>
      <c r="AC4607" s="116">
        <v>0.29017088385891998</v>
      </c>
      <c r="AD4607" s="116">
        <v>455.90860575283801</v>
      </c>
      <c r="AF4607" s="116">
        <v>-1</v>
      </c>
      <c r="AG4607" s="116">
        <v>-1</v>
      </c>
      <c r="AH4607" s="116">
        <v>-1</v>
      </c>
      <c r="AI4607" s="116">
        <v>-1</v>
      </c>
      <c r="AJ4607" s="116">
        <v>0</v>
      </c>
      <c r="AM4607" s="116" t="s">
        <v>319</v>
      </c>
      <c r="AN4607" s="116">
        <v>-1</v>
      </c>
      <c r="AQ4607" s="116">
        <v>783</v>
      </c>
      <c r="AR4607" s="116" t="s">
        <v>352</v>
      </c>
      <c r="AS4607" s="116" t="s">
        <v>256</v>
      </c>
      <c r="AT4607" s="116" t="s">
        <v>268</v>
      </c>
      <c r="AV4607" s="116">
        <v>88.465301165694797</v>
      </c>
      <c r="AW4607" s="116">
        <v>0.3697555602</v>
      </c>
    </row>
    <row r="4608" spans="1:49" x14ac:dyDescent="0.25">
      <c r="A4608" s="127">
        <v>200000</v>
      </c>
      <c r="B4608" s="127">
        <v>810000</v>
      </c>
      <c r="C4608" s="127">
        <v>820000</v>
      </c>
      <c r="D4608" s="116" t="s">
        <v>314</v>
      </c>
      <c r="E4608" s="116" t="s">
        <v>315</v>
      </c>
      <c r="F4608" s="116" t="s">
        <v>316</v>
      </c>
      <c r="G4608" s="116" t="s">
        <v>317</v>
      </c>
      <c r="H4608" s="116">
        <v>0.36</v>
      </c>
      <c r="I4608" s="116">
        <v>0.57999999999999996</v>
      </c>
      <c r="J4608" s="116" t="s">
        <v>268</v>
      </c>
      <c r="K4608" s="116">
        <v>3.7547910137609997E-2</v>
      </c>
      <c r="L4608" s="116">
        <v>3938.9767806522</v>
      </c>
      <c r="M4608" s="116">
        <v>12.379505551468</v>
      </c>
      <c r="N4608" s="116">
        <v>2.5070296097048401</v>
      </c>
      <c r="O4608" s="116">
        <v>0.46482456199462002</v>
      </c>
      <c r="P4608" s="116">
        <v>9.4133722497530006E-2</v>
      </c>
      <c r="Q4608" s="116">
        <v>147.90034619408101</v>
      </c>
      <c r="R4608" s="116">
        <v>1330</v>
      </c>
      <c r="S4608" s="116" t="s">
        <v>346</v>
      </c>
      <c r="T4608" s="116">
        <v>1330</v>
      </c>
      <c r="U4608" s="116" t="s">
        <v>268</v>
      </c>
      <c r="V4608" s="116" t="s">
        <v>268</v>
      </c>
      <c r="Z4608" s="116">
        <v>0</v>
      </c>
      <c r="AA4608" s="116">
        <v>1</v>
      </c>
      <c r="AB4608" s="116">
        <v>0.46482456199462002</v>
      </c>
      <c r="AC4608" s="116">
        <v>9.4133722497530006E-2</v>
      </c>
      <c r="AD4608" s="116">
        <v>147.900346194082</v>
      </c>
      <c r="AF4608" s="116">
        <v>-1</v>
      </c>
      <c r="AG4608" s="116">
        <v>-1</v>
      </c>
      <c r="AH4608" s="116">
        <v>-1</v>
      </c>
      <c r="AI4608" s="116">
        <v>-1</v>
      </c>
      <c r="AJ4608" s="116">
        <v>0</v>
      </c>
      <c r="AM4608" s="116" t="s">
        <v>319</v>
      </c>
      <c r="AN4608" s="116">
        <v>-1</v>
      </c>
      <c r="AQ4608" s="116">
        <v>783</v>
      </c>
      <c r="AR4608" s="116" t="s">
        <v>352</v>
      </c>
      <c r="AS4608" s="116" t="s">
        <v>256</v>
      </c>
      <c r="AT4608" s="116" t="s">
        <v>268</v>
      </c>
      <c r="AV4608" s="116">
        <v>51.233929878492198</v>
      </c>
      <c r="AW4608" s="116">
        <v>0.119951619</v>
      </c>
    </row>
    <row r="4609" spans="1:49" x14ac:dyDescent="0.25">
      <c r="A4609" s="127">
        <v>200000</v>
      </c>
      <c r="B4609" s="127">
        <v>810000</v>
      </c>
      <c r="C4609" s="127">
        <v>820000</v>
      </c>
      <c r="D4609" s="116" t="s">
        <v>314</v>
      </c>
      <c r="E4609" s="116" t="s">
        <v>315</v>
      </c>
      <c r="F4609" s="116" t="s">
        <v>316</v>
      </c>
      <c r="G4609" s="116" t="s">
        <v>317</v>
      </c>
      <c r="H4609" s="116">
        <v>0.36</v>
      </c>
      <c r="I4609" s="116">
        <v>0.57999999999999996</v>
      </c>
      <c r="J4609" s="116" t="s">
        <v>268</v>
      </c>
      <c r="K4609" s="116">
        <v>4.7556506529969997E-2</v>
      </c>
      <c r="L4609" s="116">
        <v>3938.9767806522</v>
      </c>
      <c r="M4609" s="116">
        <v>12.379505551468</v>
      </c>
      <c r="N4609" s="116">
        <v>2.5070296097048401</v>
      </c>
      <c r="O4609" s="116">
        <v>0.58872603659624001</v>
      </c>
      <c r="P4609" s="116">
        <v>0.11922557000476</v>
      </c>
      <c r="Q4609" s="116">
        <v>187.32397499050199</v>
      </c>
      <c r="R4609" s="116">
        <v>1330</v>
      </c>
      <c r="S4609" s="116" t="s">
        <v>346</v>
      </c>
      <c r="T4609" s="116">
        <v>1330</v>
      </c>
      <c r="U4609" s="116" t="s">
        <v>268</v>
      </c>
      <c r="V4609" s="116" t="s">
        <v>268</v>
      </c>
      <c r="Z4609" s="116">
        <v>0</v>
      </c>
      <c r="AA4609" s="116">
        <v>1</v>
      </c>
      <c r="AB4609" s="116">
        <v>0.58872603659624001</v>
      </c>
      <c r="AC4609" s="116">
        <v>0.11922557000476</v>
      </c>
      <c r="AD4609" s="116">
        <v>187.32397499050199</v>
      </c>
      <c r="AF4609" s="116">
        <v>-1</v>
      </c>
      <c r="AG4609" s="116">
        <v>-1</v>
      </c>
      <c r="AH4609" s="116">
        <v>-1</v>
      </c>
      <c r="AI4609" s="116">
        <v>-1</v>
      </c>
      <c r="AJ4609" s="116">
        <v>0</v>
      </c>
      <c r="AM4609" s="116" t="s">
        <v>319</v>
      </c>
      <c r="AN4609" s="116">
        <v>-1</v>
      </c>
      <c r="AQ4609" s="116">
        <v>783</v>
      </c>
      <c r="AR4609" s="116" t="s">
        <v>352</v>
      </c>
      <c r="AS4609" s="116" t="s">
        <v>256</v>
      </c>
      <c r="AT4609" s="116" t="s">
        <v>268</v>
      </c>
      <c r="AV4609" s="116">
        <v>56.853148544062599</v>
      </c>
      <c r="AW4609" s="116">
        <v>0.15192536500000001</v>
      </c>
    </row>
    <row r="4610" spans="1:49" x14ac:dyDescent="0.25">
      <c r="A4610" s="127">
        <v>200000</v>
      </c>
      <c r="B4610" s="127">
        <v>810000</v>
      </c>
      <c r="C4610" s="127">
        <v>820000</v>
      </c>
      <c r="D4610" s="116" t="s">
        <v>314</v>
      </c>
      <c r="E4610" s="116" t="s">
        <v>315</v>
      </c>
      <c r="F4610" s="116" t="s">
        <v>316</v>
      </c>
      <c r="G4610" s="116" t="s">
        <v>317</v>
      </c>
      <c r="H4610" s="116">
        <v>0.36</v>
      </c>
      <c r="I4610" s="116">
        <v>0.57999999999999996</v>
      </c>
      <c r="J4610" s="116" t="s">
        <v>268</v>
      </c>
      <c r="K4610" s="116">
        <v>5.342313525997E-2</v>
      </c>
      <c r="L4610" s="116">
        <v>3938.9767806522</v>
      </c>
      <c r="M4610" s="116">
        <v>12.379505551468</v>
      </c>
      <c r="N4610" s="116">
        <v>2.5070296097048401</v>
      </c>
      <c r="O4610" s="116">
        <v>0.66135199952771995</v>
      </c>
      <c r="P4610" s="116">
        <v>0.13393338194002999</v>
      </c>
      <c r="Q4610" s="116">
        <v>210.43248933869501</v>
      </c>
      <c r="R4610" s="116">
        <v>1330</v>
      </c>
      <c r="S4610" s="116" t="s">
        <v>346</v>
      </c>
      <c r="T4610" s="116">
        <v>1330</v>
      </c>
      <c r="U4610" s="116" t="s">
        <v>268</v>
      </c>
      <c r="V4610" s="116" t="s">
        <v>268</v>
      </c>
      <c r="Z4610" s="116">
        <v>0</v>
      </c>
      <c r="AA4610" s="116">
        <v>1</v>
      </c>
      <c r="AB4610" s="116">
        <v>0.66135199952771995</v>
      </c>
      <c r="AC4610" s="116">
        <v>0.13393338194002999</v>
      </c>
      <c r="AD4610" s="116">
        <v>210.43248933869401</v>
      </c>
      <c r="AF4610" s="116">
        <v>-1</v>
      </c>
      <c r="AG4610" s="116">
        <v>-1</v>
      </c>
      <c r="AH4610" s="116">
        <v>-1</v>
      </c>
      <c r="AI4610" s="116">
        <v>-1</v>
      </c>
      <c r="AJ4610" s="116">
        <v>0</v>
      </c>
      <c r="AM4610" s="116" t="s">
        <v>319</v>
      </c>
      <c r="AN4610" s="116">
        <v>-1</v>
      </c>
      <c r="AQ4610" s="116">
        <v>783</v>
      </c>
      <c r="AR4610" s="116" t="s">
        <v>352</v>
      </c>
      <c r="AS4610" s="116" t="s">
        <v>256</v>
      </c>
      <c r="AT4610" s="116" t="s">
        <v>268</v>
      </c>
      <c r="AV4610" s="116">
        <v>58.948034134483301</v>
      </c>
      <c r="AW4610" s="116">
        <v>0.17066706349999999</v>
      </c>
    </row>
    <row r="4611" spans="1:49" x14ac:dyDescent="0.25">
      <c r="A4611" s="127">
        <v>200000</v>
      </c>
      <c r="B4611" s="127">
        <v>810000</v>
      </c>
      <c r="C4611" s="127">
        <v>820000</v>
      </c>
      <c r="D4611" s="116" t="s">
        <v>314</v>
      </c>
      <c r="E4611" s="116" t="s">
        <v>315</v>
      </c>
      <c r="F4611" s="116" t="s">
        <v>316</v>
      </c>
      <c r="G4611" s="116" t="s">
        <v>317</v>
      </c>
      <c r="H4611" s="116">
        <v>0.36</v>
      </c>
      <c r="I4611" s="116">
        <v>0.57999999999999996</v>
      </c>
      <c r="J4611" s="116" t="s">
        <v>268</v>
      </c>
      <c r="K4611" s="116">
        <v>5.4031588360669999E-2</v>
      </c>
      <c r="L4611" s="116">
        <v>3938.9767806522</v>
      </c>
      <c r="M4611" s="116">
        <v>12.379505551468</v>
      </c>
      <c r="N4611" s="116">
        <v>2.5070296097048401</v>
      </c>
      <c r="O4611" s="116">
        <v>0.66888434806563002</v>
      </c>
      <c r="P4611" s="116">
        <v>0.1354587918796</v>
      </c>
      <c r="Q4611" s="116">
        <v>212.829171974464</v>
      </c>
      <c r="R4611" s="116">
        <v>1310</v>
      </c>
      <c r="S4611" s="116" t="s">
        <v>318</v>
      </c>
      <c r="T4611" s="116">
        <v>1310</v>
      </c>
      <c r="U4611" s="116" t="s">
        <v>268</v>
      </c>
      <c r="V4611" s="116" t="s">
        <v>268</v>
      </c>
      <c r="Z4611" s="116">
        <v>0</v>
      </c>
      <c r="AA4611" s="116">
        <v>1</v>
      </c>
      <c r="AB4611" s="116">
        <v>0.66888434806563002</v>
      </c>
      <c r="AC4611" s="116">
        <v>0.1354587918796</v>
      </c>
      <c r="AD4611" s="116">
        <v>212.829171974464</v>
      </c>
      <c r="AF4611" s="116">
        <v>-1</v>
      </c>
      <c r="AG4611" s="116">
        <v>-1</v>
      </c>
      <c r="AH4611" s="116">
        <v>-1</v>
      </c>
      <c r="AI4611" s="116">
        <v>-1</v>
      </c>
      <c r="AJ4611" s="116">
        <v>0</v>
      </c>
      <c r="AM4611" s="116" t="s">
        <v>319</v>
      </c>
      <c r="AN4611" s="116">
        <v>-1</v>
      </c>
      <c r="AQ4611" s="116">
        <v>783</v>
      </c>
      <c r="AR4611" s="116" t="s">
        <v>352</v>
      </c>
      <c r="AS4611" s="116" t="s">
        <v>256</v>
      </c>
      <c r="AT4611" s="116" t="s">
        <v>268</v>
      </c>
      <c r="AV4611" s="116">
        <v>60.228746196474802</v>
      </c>
      <c r="AW4611" s="116">
        <v>0.17261084509999999</v>
      </c>
    </row>
    <row r="4612" spans="1:49" x14ac:dyDescent="0.25">
      <c r="A4612" s="127">
        <v>200000</v>
      </c>
      <c r="B4612" s="127">
        <v>810000</v>
      </c>
      <c r="C4612" s="127">
        <v>820000</v>
      </c>
      <c r="D4612" s="116" t="s">
        <v>314</v>
      </c>
      <c r="E4612" s="116" t="s">
        <v>315</v>
      </c>
      <c r="F4612" s="116" t="s">
        <v>316</v>
      </c>
      <c r="G4612" s="116" t="s">
        <v>317</v>
      </c>
      <c r="H4612" s="116">
        <v>0.36</v>
      </c>
      <c r="I4612" s="116">
        <v>0.57999999999999996</v>
      </c>
      <c r="J4612" s="116" t="s">
        <v>268</v>
      </c>
      <c r="K4612" s="116">
        <v>0.31951174531326998</v>
      </c>
      <c r="L4612" s="116">
        <v>3894.1937179526899</v>
      </c>
      <c r="M4612" s="116">
        <v>11.3780361975773</v>
      </c>
      <c r="N4612" s="116">
        <v>2.01814274949936</v>
      </c>
      <c r="O4612" s="116">
        <v>3.63541620372557</v>
      </c>
      <c r="P4612" s="116">
        <v>0.64482031218387004</v>
      </c>
      <c r="Q4612" s="116">
        <v>1244.2406314110499</v>
      </c>
      <c r="R4612" s="116">
        <v>1210</v>
      </c>
      <c r="S4612" s="116" t="s">
        <v>318</v>
      </c>
      <c r="T4612" s="116">
        <v>1210</v>
      </c>
      <c r="U4612" s="116" t="s">
        <v>268</v>
      </c>
      <c r="V4612" s="116" t="s">
        <v>268</v>
      </c>
      <c r="Z4612" s="116">
        <v>0</v>
      </c>
      <c r="AA4612" s="116">
        <v>1</v>
      </c>
      <c r="AB4612" s="116">
        <v>3.63541620372557</v>
      </c>
      <c r="AC4612" s="116">
        <v>0.64482031218387004</v>
      </c>
      <c r="AD4612" s="116">
        <v>1244.2406314110499</v>
      </c>
      <c r="AF4612" s="116">
        <v>-1</v>
      </c>
      <c r="AG4612" s="116">
        <v>-1</v>
      </c>
      <c r="AH4612" s="116">
        <v>-1</v>
      </c>
      <c r="AI4612" s="116">
        <v>-1</v>
      </c>
      <c r="AJ4612" s="116">
        <v>0</v>
      </c>
      <c r="AM4612" s="116" t="s">
        <v>319</v>
      </c>
      <c r="AN4612" s="116">
        <v>-1</v>
      </c>
      <c r="AQ4612" s="116">
        <v>783</v>
      </c>
      <c r="AR4612" s="116" t="s">
        <v>352</v>
      </c>
      <c r="AS4612" s="116" t="s">
        <v>256</v>
      </c>
      <c r="AT4612" s="116" t="s">
        <v>268</v>
      </c>
      <c r="AV4612" s="116">
        <v>175.60835139924799</v>
      </c>
      <c r="AW4612" s="116">
        <v>1.0091164894</v>
      </c>
    </row>
    <row r="4613" spans="1:49" x14ac:dyDescent="0.25">
      <c r="A4613" s="127">
        <v>200000</v>
      </c>
      <c r="B4613" s="127">
        <v>810000</v>
      </c>
      <c r="C4613" s="127">
        <v>820000</v>
      </c>
      <c r="D4613" s="116" t="s">
        <v>314</v>
      </c>
      <c r="E4613" s="116" t="s">
        <v>315</v>
      </c>
      <c r="F4613" s="116" t="s">
        <v>316</v>
      </c>
      <c r="G4613" s="116" t="s">
        <v>317</v>
      </c>
      <c r="H4613" s="116">
        <v>0.36</v>
      </c>
      <c r="I4613" s="116">
        <v>0.57999999999999996</v>
      </c>
      <c r="J4613" s="116" t="s">
        <v>268</v>
      </c>
      <c r="K4613" s="116">
        <v>3.3228900182940002E-2</v>
      </c>
      <c r="L4613" s="116">
        <v>3894.1937179526899</v>
      </c>
      <c r="M4613" s="116">
        <v>11.3780361975773</v>
      </c>
      <c r="N4613" s="116">
        <v>2.01814274949936</v>
      </c>
      <c r="O4613" s="116">
        <v>0.37807962908722997</v>
      </c>
      <c r="P4613" s="116">
        <v>6.7060663978040003E-2</v>
      </c>
      <c r="Q4613" s="116">
        <v>129.39977434690101</v>
      </c>
      <c r="R4613" s="116">
        <v>1310</v>
      </c>
      <c r="S4613" s="116" t="s">
        <v>318</v>
      </c>
      <c r="T4613" s="116">
        <v>1310</v>
      </c>
      <c r="U4613" s="116" t="s">
        <v>268</v>
      </c>
      <c r="V4613" s="116" t="s">
        <v>268</v>
      </c>
      <c r="Z4613" s="116">
        <v>0</v>
      </c>
      <c r="AA4613" s="116">
        <v>1</v>
      </c>
      <c r="AB4613" s="116">
        <v>0.37807962908722997</v>
      </c>
      <c r="AC4613" s="116">
        <v>6.7060663978040003E-2</v>
      </c>
      <c r="AD4613" s="116">
        <v>129.39977434690101</v>
      </c>
      <c r="AF4613" s="116">
        <v>-1</v>
      </c>
      <c r="AG4613" s="116">
        <v>-1</v>
      </c>
      <c r="AH4613" s="116">
        <v>-1</v>
      </c>
      <c r="AI4613" s="116">
        <v>-1</v>
      </c>
      <c r="AJ4613" s="116">
        <v>0</v>
      </c>
      <c r="AM4613" s="116" t="s">
        <v>319</v>
      </c>
      <c r="AN4613" s="116">
        <v>-1</v>
      </c>
      <c r="AQ4613" s="116">
        <v>783</v>
      </c>
      <c r="AR4613" s="116" t="s">
        <v>352</v>
      </c>
      <c r="AS4613" s="116" t="s">
        <v>256</v>
      </c>
      <c r="AT4613" s="116" t="s">
        <v>268</v>
      </c>
      <c r="AV4613" s="116">
        <v>46.397338202121801</v>
      </c>
      <c r="AW4613" s="116">
        <v>0.1049471</v>
      </c>
    </row>
    <row r="4614" spans="1:49" x14ac:dyDescent="0.25">
      <c r="A4614" s="127">
        <v>200000</v>
      </c>
      <c r="B4614" s="127">
        <v>810000</v>
      </c>
      <c r="C4614" s="127">
        <v>820000</v>
      </c>
      <c r="D4614" s="116" t="s">
        <v>314</v>
      </c>
      <c r="E4614" s="116" t="s">
        <v>315</v>
      </c>
      <c r="F4614" s="116" t="s">
        <v>316</v>
      </c>
      <c r="G4614" s="116" t="s">
        <v>317</v>
      </c>
      <c r="H4614" s="116">
        <v>0.36</v>
      </c>
      <c r="I4614" s="116">
        <v>0.57999999999999996</v>
      </c>
      <c r="J4614" s="116" t="s">
        <v>268</v>
      </c>
      <c r="K4614" s="116">
        <v>0.1181361894629</v>
      </c>
      <c r="L4614" s="116">
        <v>3894.1937179526899</v>
      </c>
      <c r="M4614" s="116">
        <v>11.3780361975773</v>
      </c>
      <c r="N4614" s="116">
        <v>2.01814274949936</v>
      </c>
      <c r="O4614" s="116">
        <v>1.34415783995279</v>
      </c>
      <c r="P4614" s="116">
        <v>0.23841569421803999</v>
      </c>
      <c r="Q4614" s="116">
        <v>460.04520686931301</v>
      </c>
      <c r="R4614" s="116">
        <v>1310</v>
      </c>
      <c r="S4614" s="116" t="s">
        <v>318</v>
      </c>
      <c r="T4614" s="116">
        <v>1310</v>
      </c>
      <c r="U4614" s="116" t="s">
        <v>268</v>
      </c>
      <c r="V4614" s="116" t="s">
        <v>268</v>
      </c>
      <c r="Z4614" s="116">
        <v>0</v>
      </c>
      <c r="AA4614" s="116">
        <v>1</v>
      </c>
      <c r="AB4614" s="116">
        <v>1.34415783995279</v>
      </c>
      <c r="AC4614" s="116">
        <v>0.23841569421803999</v>
      </c>
      <c r="AD4614" s="116">
        <v>460.04520686931301</v>
      </c>
      <c r="AF4614" s="116">
        <v>-1</v>
      </c>
      <c r="AG4614" s="116">
        <v>-1</v>
      </c>
      <c r="AH4614" s="116">
        <v>-1</v>
      </c>
      <c r="AI4614" s="116">
        <v>-1</v>
      </c>
      <c r="AJ4614" s="116">
        <v>0</v>
      </c>
      <c r="AM4614" s="116" t="s">
        <v>319</v>
      </c>
      <c r="AN4614" s="116">
        <v>-1</v>
      </c>
      <c r="AQ4614" s="116">
        <v>783</v>
      </c>
      <c r="AR4614" s="116" t="s">
        <v>352</v>
      </c>
      <c r="AS4614" s="116" t="s">
        <v>256</v>
      </c>
      <c r="AT4614" s="116" t="s">
        <v>268</v>
      </c>
      <c r="AV4614" s="116">
        <v>102.001127530942</v>
      </c>
      <c r="AW4614" s="116">
        <v>0.37311046790000002</v>
      </c>
    </row>
    <row r="4615" spans="1:49" x14ac:dyDescent="0.25">
      <c r="A4615" s="127">
        <v>200000</v>
      </c>
      <c r="B4615" s="127">
        <v>810000</v>
      </c>
      <c r="C4615" s="127">
        <v>820000</v>
      </c>
      <c r="D4615" s="116" t="s">
        <v>314</v>
      </c>
      <c r="E4615" s="116" t="s">
        <v>315</v>
      </c>
      <c r="F4615" s="116" t="s">
        <v>316</v>
      </c>
      <c r="G4615" s="116" t="s">
        <v>317</v>
      </c>
      <c r="H4615" s="116">
        <v>0.36</v>
      </c>
      <c r="I4615" s="116">
        <v>0.57999999999999996</v>
      </c>
      <c r="J4615" s="116" t="s">
        <v>268</v>
      </c>
      <c r="K4615" s="116">
        <v>0.14688661861673</v>
      </c>
      <c r="L4615" s="116">
        <v>3894.1937179526899</v>
      </c>
      <c r="M4615" s="116">
        <v>11.3780361975773</v>
      </c>
      <c r="N4615" s="116">
        <v>2.01814274949936</v>
      </c>
      <c r="O4615" s="116">
        <v>1.67128126356093</v>
      </c>
      <c r="P4615" s="116">
        <v>0.29643816435983</v>
      </c>
      <c r="Q4615" s="116">
        <v>572.00494746859397</v>
      </c>
      <c r="R4615" s="116">
        <v>1310</v>
      </c>
      <c r="S4615" s="116" t="s">
        <v>318</v>
      </c>
      <c r="T4615" s="116">
        <v>1310</v>
      </c>
      <c r="U4615" s="116" t="s">
        <v>268</v>
      </c>
      <c r="V4615" s="116" t="s">
        <v>268</v>
      </c>
      <c r="Z4615" s="116">
        <v>0</v>
      </c>
      <c r="AA4615" s="116">
        <v>1</v>
      </c>
      <c r="AB4615" s="116">
        <v>1.67128126356093</v>
      </c>
      <c r="AC4615" s="116">
        <v>0.29643816435983</v>
      </c>
      <c r="AD4615" s="116">
        <v>572.00494746859397</v>
      </c>
      <c r="AF4615" s="116">
        <v>-1</v>
      </c>
      <c r="AG4615" s="116">
        <v>-1</v>
      </c>
      <c r="AH4615" s="116">
        <v>-1</v>
      </c>
      <c r="AI4615" s="116">
        <v>-1</v>
      </c>
      <c r="AJ4615" s="116">
        <v>0</v>
      </c>
      <c r="AM4615" s="116" t="s">
        <v>319</v>
      </c>
      <c r="AN4615" s="116">
        <v>-1</v>
      </c>
      <c r="AQ4615" s="116">
        <v>783</v>
      </c>
      <c r="AR4615" s="116" t="s">
        <v>352</v>
      </c>
      <c r="AS4615" s="116" t="s">
        <v>256</v>
      </c>
      <c r="AT4615" s="116" t="s">
        <v>268</v>
      </c>
      <c r="AV4615" s="116">
        <v>98.263908583549906</v>
      </c>
      <c r="AW4615" s="116">
        <v>0.46391317720000003</v>
      </c>
    </row>
    <row r="4616" spans="1:49" x14ac:dyDescent="0.25">
      <c r="A4616" s="127">
        <v>200000</v>
      </c>
      <c r="B4616" s="127">
        <v>820000</v>
      </c>
      <c r="C4616" s="127">
        <v>820000</v>
      </c>
      <c r="D4616" s="116" t="s">
        <v>314</v>
      </c>
      <c r="E4616" s="116" t="s">
        <v>315</v>
      </c>
      <c r="F4616" s="116" t="s">
        <v>316</v>
      </c>
      <c r="G4616" s="116" t="s">
        <v>317</v>
      </c>
      <c r="H4616" s="116">
        <v>0.36</v>
      </c>
      <c r="I4616" s="116">
        <v>0.57999999999999996</v>
      </c>
      <c r="J4616" s="116" t="s">
        <v>268</v>
      </c>
      <c r="K4616" s="116">
        <v>0.16653546530801</v>
      </c>
      <c r="L4616" s="116">
        <v>3927.7951552670602</v>
      </c>
      <c r="M4616" s="116">
        <v>10.2505647250272</v>
      </c>
      <c r="N4616" s="116">
        <v>1.6770011962983999</v>
      </c>
      <c r="O4616" s="116">
        <v>1.7070825661523199</v>
      </c>
      <c r="P4616" s="116">
        <v>0.27928017454764997</v>
      </c>
      <c r="Q4616" s="116">
        <v>654.117193816964</v>
      </c>
      <c r="R4616" s="116">
        <v>1210</v>
      </c>
      <c r="S4616" s="116" t="s">
        <v>318</v>
      </c>
      <c r="T4616" s="116">
        <v>1210</v>
      </c>
      <c r="U4616" s="116" t="s">
        <v>268</v>
      </c>
      <c r="V4616" s="116" t="s">
        <v>268</v>
      </c>
      <c r="Z4616" s="116">
        <v>0</v>
      </c>
      <c r="AA4616" s="116">
        <v>1</v>
      </c>
      <c r="AB4616" s="116">
        <v>1.7070825661523199</v>
      </c>
      <c r="AC4616" s="116">
        <v>0.27928017454764997</v>
      </c>
      <c r="AD4616" s="116">
        <v>654.117193816964</v>
      </c>
      <c r="AF4616" s="116">
        <v>-1</v>
      </c>
      <c r="AG4616" s="116">
        <v>-1</v>
      </c>
      <c r="AH4616" s="116">
        <v>-1</v>
      </c>
      <c r="AI4616" s="116">
        <v>-1</v>
      </c>
      <c r="AJ4616" s="116">
        <v>0</v>
      </c>
      <c r="AM4616" s="116" t="s">
        <v>319</v>
      </c>
      <c r="AN4616" s="116">
        <v>-1</v>
      </c>
      <c r="AQ4616" s="116">
        <v>783</v>
      </c>
      <c r="AR4616" s="116" t="s">
        <v>352</v>
      </c>
      <c r="AS4616" s="116" t="s">
        <v>256</v>
      </c>
      <c r="AT4616" s="116" t="s">
        <v>268</v>
      </c>
      <c r="AV4616" s="116">
        <v>160.193756382516</v>
      </c>
      <c r="AW4616" s="116">
        <v>0.53050867300000004</v>
      </c>
    </row>
    <row r="4617" spans="1:49" x14ac:dyDescent="0.25">
      <c r="A4617" s="127">
        <v>200000</v>
      </c>
      <c r="B4617" s="127">
        <v>820000</v>
      </c>
      <c r="C4617" s="127">
        <v>820000</v>
      </c>
      <c r="D4617" s="116" t="s">
        <v>314</v>
      </c>
      <c r="E4617" s="116" t="s">
        <v>315</v>
      </c>
      <c r="F4617" s="116" t="s">
        <v>316</v>
      </c>
      <c r="G4617" s="116" t="s">
        <v>317</v>
      </c>
      <c r="H4617" s="116">
        <v>0.36</v>
      </c>
      <c r="I4617" s="116">
        <v>0.57999999999999996</v>
      </c>
      <c r="J4617" s="116" t="s">
        <v>268</v>
      </c>
      <c r="K4617" s="116">
        <v>0.20718446950249</v>
      </c>
      <c r="L4617" s="116">
        <v>3927.7951552670602</v>
      </c>
      <c r="M4617" s="116">
        <v>10.2505647250272</v>
      </c>
      <c r="N4617" s="116">
        <v>1.6770011962983999</v>
      </c>
      <c r="O4617" s="116">
        <v>2.1237578146557898</v>
      </c>
      <c r="P4617" s="116">
        <v>0.34744860321013998</v>
      </c>
      <c r="Q4617" s="116">
        <v>813.77815555848895</v>
      </c>
      <c r="R4617" s="116">
        <v>1310</v>
      </c>
      <c r="S4617" s="116" t="s">
        <v>318</v>
      </c>
      <c r="T4617" s="116">
        <v>1310</v>
      </c>
      <c r="U4617" s="116" t="s">
        <v>268</v>
      </c>
      <c r="V4617" s="116" t="s">
        <v>268</v>
      </c>
      <c r="Z4617" s="116">
        <v>0</v>
      </c>
      <c r="AA4617" s="116">
        <v>1</v>
      </c>
      <c r="AB4617" s="116">
        <v>2.1237578146557898</v>
      </c>
      <c r="AC4617" s="116">
        <v>0.34744860321013998</v>
      </c>
      <c r="AD4617" s="116">
        <v>813.77815555848895</v>
      </c>
      <c r="AF4617" s="116">
        <v>-1</v>
      </c>
      <c r="AG4617" s="116">
        <v>-1</v>
      </c>
      <c r="AH4617" s="116">
        <v>-1</v>
      </c>
      <c r="AI4617" s="116">
        <v>-1</v>
      </c>
      <c r="AJ4617" s="116">
        <v>0</v>
      </c>
      <c r="AM4617" s="116" t="s">
        <v>319</v>
      </c>
      <c r="AN4617" s="116">
        <v>-1</v>
      </c>
      <c r="AQ4617" s="116">
        <v>783</v>
      </c>
      <c r="AR4617" s="116" t="s">
        <v>352</v>
      </c>
      <c r="AS4617" s="116" t="s">
        <v>256</v>
      </c>
      <c r="AT4617" s="116" t="s">
        <v>268</v>
      </c>
      <c r="AV4617" s="116">
        <v>115.90621264309399</v>
      </c>
      <c r="AW4617" s="116">
        <v>0.65999850410000005</v>
      </c>
    </row>
    <row r="4618" spans="1:49" x14ac:dyDescent="0.25">
      <c r="A4618" s="127">
        <v>200000</v>
      </c>
      <c r="B4618" s="127">
        <v>820000</v>
      </c>
      <c r="C4618" s="127">
        <v>820000</v>
      </c>
      <c r="D4618" s="116" t="s">
        <v>314</v>
      </c>
      <c r="E4618" s="116" t="s">
        <v>315</v>
      </c>
      <c r="F4618" s="116" t="s">
        <v>316</v>
      </c>
      <c r="G4618" s="116" t="s">
        <v>317</v>
      </c>
      <c r="H4618" s="116">
        <v>0.36</v>
      </c>
      <c r="I4618" s="116">
        <v>0.57999999999999996</v>
      </c>
      <c r="J4618" s="116" t="s">
        <v>268</v>
      </c>
      <c r="K4618" s="116">
        <v>0.24284707516790999</v>
      </c>
      <c r="L4618" s="116">
        <v>3903.4039177807899</v>
      </c>
      <c r="M4618" s="116">
        <v>11.612989562930901</v>
      </c>
      <c r="N4618" s="116">
        <v>2.1342003966521301</v>
      </c>
      <c r="O4618" s="116">
        <v>2.8201805493132599</v>
      </c>
      <c r="P4618" s="116">
        <v>0.51828432414916004</v>
      </c>
      <c r="Q4618" s="116">
        <v>947.93022463203101</v>
      </c>
      <c r="R4618" s="116">
        <v>1210</v>
      </c>
      <c r="S4618" s="116" t="s">
        <v>318</v>
      </c>
      <c r="T4618" s="116">
        <v>1210</v>
      </c>
      <c r="U4618" s="116" t="s">
        <v>268</v>
      </c>
      <c r="V4618" s="116" t="s">
        <v>268</v>
      </c>
      <c r="Z4618" s="116">
        <v>0</v>
      </c>
      <c r="AA4618" s="116">
        <v>1</v>
      </c>
      <c r="AB4618" s="116">
        <v>2.8201805493132599</v>
      </c>
      <c r="AC4618" s="116">
        <v>0.51828432414916004</v>
      </c>
      <c r="AD4618" s="116">
        <v>947.93022463203101</v>
      </c>
      <c r="AF4618" s="116">
        <v>-1</v>
      </c>
      <c r="AG4618" s="116">
        <v>-1</v>
      </c>
      <c r="AH4618" s="116">
        <v>-1</v>
      </c>
      <c r="AI4618" s="116">
        <v>-1</v>
      </c>
      <c r="AJ4618" s="116">
        <v>0</v>
      </c>
      <c r="AM4618" s="116" t="s">
        <v>319</v>
      </c>
      <c r="AN4618" s="116">
        <v>-1</v>
      </c>
      <c r="AQ4618" s="116">
        <v>783</v>
      </c>
      <c r="AR4618" s="116" t="s">
        <v>352</v>
      </c>
      <c r="AS4618" s="116" t="s">
        <v>256</v>
      </c>
      <c r="AT4618" s="116" t="s">
        <v>268</v>
      </c>
      <c r="AV4618" s="116">
        <v>213.517392083646</v>
      </c>
      <c r="AW4618" s="116">
        <v>0.76879985780000004</v>
      </c>
    </row>
    <row r="4619" spans="1:49" x14ac:dyDescent="0.25">
      <c r="A4619" s="127">
        <v>200000</v>
      </c>
      <c r="B4619" s="127">
        <v>820000</v>
      </c>
      <c r="C4619" s="127">
        <v>820000</v>
      </c>
      <c r="D4619" s="116" t="s">
        <v>314</v>
      </c>
      <c r="E4619" s="116" t="s">
        <v>315</v>
      </c>
      <c r="F4619" s="116" t="s">
        <v>316</v>
      </c>
      <c r="G4619" s="116" t="s">
        <v>317</v>
      </c>
      <c r="H4619" s="116">
        <v>0.36</v>
      </c>
      <c r="I4619" s="116">
        <v>0.57999999999999996</v>
      </c>
      <c r="J4619" s="116" t="s">
        <v>268</v>
      </c>
      <c r="K4619" s="116">
        <v>0.16548288160947</v>
      </c>
      <c r="L4619" s="116">
        <v>3903.4039177807899</v>
      </c>
      <c r="M4619" s="116">
        <v>11.612989562930901</v>
      </c>
      <c r="N4619" s="116">
        <v>2.1342003966521301</v>
      </c>
      <c r="O4619" s="116">
        <v>1.92175097697455</v>
      </c>
      <c r="P4619" s="116">
        <v>0.35317363157006998</v>
      </c>
      <c r="Q4619" s="116">
        <v>645.946528400072</v>
      </c>
      <c r="R4619" s="116">
        <v>1310</v>
      </c>
      <c r="S4619" s="116" t="s">
        <v>318</v>
      </c>
      <c r="T4619" s="116">
        <v>1310</v>
      </c>
      <c r="U4619" s="116" t="s">
        <v>268</v>
      </c>
      <c r="V4619" s="116" t="s">
        <v>268</v>
      </c>
      <c r="Z4619" s="116">
        <v>0</v>
      </c>
      <c r="AA4619" s="116">
        <v>1</v>
      </c>
      <c r="AB4619" s="116">
        <v>1.92175097697455</v>
      </c>
      <c r="AC4619" s="116">
        <v>0.35317363157006998</v>
      </c>
      <c r="AD4619" s="116">
        <v>645.946528400072</v>
      </c>
      <c r="AF4619" s="116">
        <v>-1</v>
      </c>
      <c r="AG4619" s="116">
        <v>-1</v>
      </c>
      <c r="AH4619" s="116">
        <v>-1</v>
      </c>
      <c r="AI4619" s="116">
        <v>-1</v>
      </c>
      <c r="AJ4619" s="116">
        <v>0</v>
      </c>
      <c r="AM4619" s="116" t="s">
        <v>319</v>
      </c>
      <c r="AN4619" s="116">
        <v>-1</v>
      </c>
      <c r="AQ4619" s="116">
        <v>783</v>
      </c>
      <c r="AR4619" s="116" t="s">
        <v>352</v>
      </c>
      <c r="AS4619" s="116" t="s">
        <v>256</v>
      </c>
      <c r="AT4619" s="116" t="s">
        <v>268</v>
      </c>
      <c r="AV4619" s="116">
        <v>126.80040813747399</v>
      </c>
      <c r="AW4619" s="116">
        <v>0.52388201820000002</v>
      </c>
    </row>
    <row r="4620" spans="1:49" x14ac:dyDescent="0.25">
      <c r="A4620" s="127">
        <v>200000</v>
      </c>
      <c r="B4620" s="127">
        <v>820000</v>
      </c>
      <c r="C4620" s="127">
        <v>820000</v>
      </c>
      <c r="D4620" s="116" t="s">
        <v>314</v>
      </c>
      <c r="E4620" s="116" t="s">
        <v>315</v>
      </c>
      <c r="F4620" s="116" t="s">
        <v>316</v>
      </c>
      <c r="G4620" s="116" t="s">
        <v>317</v>
      </c>
      <c r="H4620" s="116">
        <v>0.36</v>
      </c>
      <c r="I4620" s="116">
        <v>0.57999999999999996</v>
      </c>
      <c r="J4620" s="116" t="s">
        <v>268</v>
      </c>
      <c r="K4620" s="116">
        <v>0.20943349675244</v>
      </c>
      <c r="L4620" s="116">
        <v>3903.4039177807899</v>
      </c>
      <c r="M4620" s="116">
        <v>11.612989562930901</v>
      </c>
      <c r="N4620" s="116">
        <v>2.1342003966521301</v>
      </c>
      <c r="O4620" s="116">
        <v>2.4321490119143099</v>
      </c>
      <c r="P4620" s="116">
        <v>0.44697305184130998</v>
      </c>
      <c r="Q4620" s="116">
        <v>817.50353173803705</v>
      </c>
      <c r="R4620" s="116">
        <v>1310</v>
      </c>
      <c r="S4620" s="116" t="s">
        <v>318</v>
      </c>
      <c r="T4620" s="116">
        <v>1310</v>
      </c>
      <c r="U4620" s="116" t="s">
        <v>268</v>
      </c>
      <c r="V4620" s="116" t="s">
        <v>268</v>
      </c>
      <c r="Z4620" s="116">
        <v>0</v>
      </c>
      <c r="AA4620" s="116">
        <v>1</v>
      </c>
      <c r="AB4620" s="116">
        <v>2.4321490119143099</v>
      </c>
      <c r="AC4620" s="116">
        <v>0.44697305184130998</v>
      </c>
      <c r="AD4620" s="116">
        <v>817.50353173803705</v>
      </c>
      <c r="AF4620" s="116">
        <v>-1</v>
      </c>
      <c r="AG4620" s="116">
        <v>-1</v>
      </c>
      <c r="AH4620" s="116">
        <v>-1</v>
      </c>
      <c r="AI4620" s="116">
        <v>-1</v>
      </c>
      <c r="AJ4620" s="116">
        <v>0</v>
      </c>
      <c r="AM4620" s="116" t="s">
        <v>319</v>
      </c>
      <c r="AN4620" s="116">
        <v>-1</v>
      </c>
      <c r="AQ4620" s="116">
        <v>783</v>
      </c>
      <c r="AR4620" s="116" t="s">
        <v>352</v>
      </c>
      <c r="AS4620" s="116" t="s">
        <v>256</v>
      </c>
      <c r="AT4620" s="116" t="s">
        <v>268</v>
      </c>
      <c r="AV4620" s="116">
        <v>124.534599302469</v>
      </c>
      <c r="AW4620" s="116">
        <v>0.663019896</v>
      </c>
    </row>
    <row r="4621" spans="1:49" x14ac:dyDescent="0.25">
      <c r="A4621" s="127">
        <v>200000</v>
      </c>
      <c r="B4621" s="127">
        <v>820000</v>
      </c>
      <c r="C4621" s="127">
        <v>820000</v>
      </c>
      <c r="D4621" s="116" t="s">
        <v>314</v>
      </c>
      <c r="E4621" s="116" t="s">
        <v>315</v>
      </c>
      <c r="F4621" s="116" t="s">
        <v>316</v>
      </c>
      <c r="G4621" s="116" t="s">
        <v>317</v>
      </c>
      <c r="H4621" s="116">
        <v>0.36</v>
      </c>
      <c r="I4621" s="116">
        <v>0.57999999999999996</v>
      </c>
      <c r="J4621" s="116" t="s">
        <v>330</v>
      </c>
      <c r="K4621" s="116">
        <v>0.44493643561849</v>
      </c>
      <c r="L4621" s="116">
        <v>2878.70273347585</v>
      </c>
      <c r="M4621" s="116">
        <v>5.7389031348978499</v>
      </c>
      <c r="N4621" s="116">
        <v>0.59853270994268004</v>
      </c>
      <c r="O4621" s="116">
        <v>2.5534471052012799</v>
      </c>
      <c r="P4621" s="116">
        <v>0.26630901056297002</v>
      </c>
      <c r="Q4621" s="116">
        <v>1280.8397334379699</v>
      </c>
      <c r="R4621" s="116">
        <v>6172</v>
      </c>
      <c r="S4621" s="116" t="s">
        <v>354</v>
      </c>
      <c r="T4621" s="116">
        <v>6172</v>
      </c>
      <c r="U4621" s="116" t="s">
        <v>268</v>
      </c>
      <c r="V4621" s="116" t="s">
        <v>268</v>
      </c>
      <c r="Y4621" s="116" t="s">
        <v>330</v>
      </c>
      <c r="Z4621" s="116">
        <v>0</v>
      </c>
      <c r="AA4621" s="116">
        <v>1</v>
      </c>
      <c r="AB4621" s="116">
        <v>2.5534471052012799</v>
      </c>
      <c r="AC4621" s="116">
        <v>0.26630901056297002</v>
      </c>
      <c r="AD4621" s="116">
        <v>1280.8397334379699</v>
      </c>
      <c r="AF4621" s="116">
        <v>-1</v>
      </c>
      <c r="AG4621" s="116">
        <v>-1</v>
      </c>
      <c r="AH4621" s="116">
        <v>-1</v>
      </c>
      <c r="AI4621" s="116">
        <v>-1</v>
      </c>
      <c r="AJ4621" s="116">
        <v>0</v>
      </c>
      <c r="AM4621" s="116" t="s">
        <v>319</v>
      </c>
      <c r="AN4621" s="116">
        <v>-1</v>
      </c>
      <c r="AQ4621" s="116">
        <v>783</v>
      </c>
      <c r="AR4621" s="116" t="s">
        <v>352</v>
      </c>
      <c r="AS4621" s="116" t="s">
        <v>256</v>
      </c>
      <c r="AT4621" s="116" t="s">
        <v>268</v>
      </c>
      <c r="AV4621" s="116">
        <v>172.04249861332701</v>
      </c>
      <c r="AW4621" s="116">
        <v>1.0387994594000001</v>
      </c>
    </row>
    <row r="4622" spans="1:49" x14ac:dyDescent="0.25">
      <c r="A4622" s="127">
        <v>200000</v>
      </c>
      <c r="B4622" s="127">
        <v>820000</v>
      </c>
      <c r="C4622" s="127">
        <v>820000</v>
      </c>
      <c r="D4622" s="116" t="s">
        <v>314</v>
      </c>
      <c r="E4622" s="116" t="s">
        <v>315</v>
      </c>
      <c r="F4622" s="116" t="s">
        <v>316</v>
      </c>
      <c r="G4622" s="116" t="s">
        <v>317</v>
      </c>
      <c r="H4622" s="116">
        <v>0.36</v>
      </c>
      <c r="I4622" s="116">
        <v>0.57999999999999996</v>
      </c>
      <c r="J4622" s="116" t="s">
        <v>268</v>
      </c>
      <c r="K4622" s="116">
        <v>7.2485684512100003E-3</v>
      </c>
      <c r="L4622" s="116">
        <v>2878.70273347585</v>
      </c>
      <c r="M4622" s="116">
        <v>5.7389031348978499</v>
      </c>
      <c r="N4622" s="116">
        <v>0.59853270994268004</v>
      </c>
      <c r="O4622" s="116">
        <v>4.1598832208180003E-2</v>
      </c>
      <c r="P4622" s="116">
        <v>4.3385053183000004E-3</v>
      </c>
      <c r="Q4622" s="116">
        <v>20.8664738142907</v>
      </c>
      <c r="R4622" s="116">
        <v>1750</v>
      </c>
      <c r="S4622" s="116" t="s">
        <v>321</v>
      </c>
      <c r="T4622" s="116">
        <v>1750</v>
      </c>
      <c r="U4622" s="116" t="s">
        <v>268</v>
      </c>
      <c r="V4622" s="116" t="s">
        <v>268</v>
      </c>
      <c r="Z4622" s="116">
        <v>0</v>
      </c>
      <c r="AA4622" s="116">
        <v>1</v>
      </c>
      <c r="AB4622" s="116">
        <v>4.1598832208180003E-2</v>
      </c>
      <c r="AC4622" s="116">
        <v>4.3385053183000004E-3</v>
      </c>
      <c r="AD4622" s="116">
        <v>448.69753831863397</v>
      </c>
      <c r="AF4622" s="116">
        <v>-1</v>
      </c>
      <c r="AG4622" s="116">
        <v>-1</v>
      </c>
      <c r="AH4622" s="116">
        <v>-1</v>
      </c>
      <c r="AI4622" s="116">
        <v>-1</v>
      </c>
      <c r="AJ4622" s="116">
        <v>0</v>
      </c>
      <c r="AM4622" s="116" t="s">
        <v>319</v>
      </c>
      <c r="AN4622" s="116">
        <v>-1</v>
      </c>
      <c r="AQ4622" s="116">
        <v>783</v>
      </c>
      <c r="AR4622" s="116" t="s">
        <v>352</v>
      </c>
      <c r="AS4622" s="116" t="s">
        <v>256</v>
      </c>
      <c r="AT4622" s="116" t="s">
        <v>268</v>
      </c>
      <c r="AV4622" s="116">
        <v>101.20330780078901</v>
      </c>
      <c r="AW4622" s="116">
        <v>0.36390716810000001</v>
      </c>
    </row>
    <row r="4623" spans="1:49" x14ac:dyDescent="0.25">
      <c r="A4623" s="127">
        <v>200000</v>
      </c>
      <c r="B4623" s="127">
        <v>820000</v>
      </c>
      <c r="C4623" s="127">
        <v>820000</v>
      </c>
      <c r="D4623" s="116" t="s">
        <v>314</v>
      </c>
      <c r="E4623" s="116" t="s">
        <v>315</v>
      </c>
      <c r="F4623" s="116" t="s">
        <v>316</v>
      </c>
      <c r="G4623" s="116" t="s">
        <v>317</v>
      </c>
      <c r="H4623" s="116">
        <v>0.36</v>
      </c>
      <c r="I4623" s="116">
        <v>0.57999999999999996</v>
      </c>
      <c r="J4623" s="116" t="s">
        <v>268</v>
      </c>
      <c r="K4623" s="116">
        <v>8.7592098557999997E-4</v>
      </c>
      <c r="L4623" s="116">
        <v>3958.1367234064601</v>
      </c>
      <c r="M4623" s="116">
        <v>11.851030330684299</v>
      </c>
      <c r="N4623" s="116">
        <v>2.3373202456266999</v>
      </c>
      <c r="O4623" s="116">
        <v>1.0380566167479999E-2</v>
      </c>
      <c r="P4623" s="116">
        <v>2.0473078531800001E-3</v>
      </c>
      <c r="Q4623" s="116">
        <v>3.4670150198582399</v>
      </c>
      <c r="R4623" s="116">
        <v>1330</v>
      </c>
      <c r="S4623" s="116" t="s">
        <v>346</v>
      </c>
      <c r="T4623" s="116">
        <v>1330</v>
      </c>
      <c r="U4623" s="116" t="s">
        <v>268</v>
      </c>
      <c r="V4623" s="116" t="s">
        <v>268</v>
      </c>
      <c r="Z4623" s="116">
        <v>0</v>
      </c>
      <c r="AA4623" s="116">
        <v>1</v>
      </c>
      <c r="AB4623" s="116">
        <v>1.0380566167479999E-2</v>
      </c>
      <c r="AC4623" s="116">
        <v>2.0473078531800001E-3</v>
      </c>
      <c r="AD4623" s="116">
        <v>3.46701501985955</v>
      </c>
      <c r="AF4623" s="116">
        <v>-1</v>
      </c>
      <c r="AG4623" s="116">
        <v>-1</v>
      </c>
      <c r="AH4623" s="116">
        <v>-1</v>
      </c>
      <c r="AI4623" s="116">
        <v>-1</v>
      </c>
      <c r="AJ4623" s="116">
        <v>0</v>
      </c>
      <c r="AM4623" s="116" t="s">
        <v>319</v>
      </c>
      <c r="AN4623" s="116">
        <v>-1</v>
      </c>
      <c r="AQ4623" s="116">
        <v>783</v>
      </c>
      <c r="AR4623" s="116" t="s">
        <v>352</v>
      </c>
      <c r="AS4623" s="116" t="s">
        <v>256</v>
      </c>
      <c r="AT4623" s="116" t="s">
        <v>268</v>
      </c>
      <c r="AV4623" s="116">
        <v>40.209551069570402</v>
      </c>
      <c r="AW4623" s="116">
        <v>2.8118532000000001E-3</v>
      </c>
    </row>
    <row r="4624" spans="1:49" x14ac:dyDescent="0.25">
      <c r="A4624" s="127">
        <v>200000</v>
      </c>
      <c r="B4624" s="127">
        <v>820000</v>
      </c>
      <c r="C4624" s="127">
        <v>820000</v>
      </c>
      <c r="D4624" s="116" t="s">
        <v>314</v>
      </c>
      <c r="E4624" s="116" t="s">
        <v>315</v>
      </c>
      <c r="F4624" s="116" t="s">
        <v>316</v>
      </c>
      <c r="G4624" s="116" t="s">
        <v>317</v>
      </c>
      <c r="H4624" s="116">
        <v>0.36</v>
      </c>
      <c r="I4624" s="116">
        <v>0.57999999999999996</v>
      </c>
      <c r="J4624" s="116" t="s">
        <v>268</v>
      </c>
      <c r="K4624" s="116">
        <v>5.8283227732819999E-2</v>
      </c>
      <c r="L4624" s="116">
        <v>3958.1367234064601</v>
      </c>
      <c r="M4624" s="116">
        <v>11.851030330684299</v>
      </c>
      <c r="N4624" s="116">
        <v>2.3373202456266999</v>
      </c>
      <c r="O4624" s="116">
        <v>0.69071629963194003</v>
      </c>
      <c r="P4624" s="116">
        <v>0.13622656816041001</v>
      </c>
      <c r="Q4624" s="116">
        <v>230.692984047972</v>
      </c>
      <c r="R4624" s="116">
        <v>1310</v>
      </c>
      <c r="S4624" s="116" t="s">
        <v>318</v>
      </c>
      <c r="T4624" s="116">
        <v>1310</v>
      </c>
      <c r="U4624" s="116" t="s">
        <v>268</v>
      </c>
      <c r="V4624" s="116" t="s">
        <v>268</v>
      </c>
      <c r="Z4624" s="116">
        <v>0</v>
      </c>
      <c r="AA4624" s="116">
        <v>1</v>
      </c>
      <c r="AB4624" s="116">
        <v>0.69071629963194003</v>
      </c>
      <c r="AC4624" s="116">
        <v>0.13622656816041001</v>
      </c>
      <c r="AD4624" s="116">
        <v>230.69298404797399</v>
      </c>
      <c r="AF4624" s="116">
        <v>-1</v>
      </c>
      <c r="AG4624" s="116">
        <v>-1</v>
      </c>
      <c r="AH4624" s="116">
        <v>-1</v>
      </c>
      <c r="AI4624" s="116">
        <v>-1</v>
      </c>
      <c r="AJ4624" s="116">
        <v>0</v>
      </c>
      <c r="AM4624" s="116" t="s">
        <v>319</v>
      </c>
      <c r="AN4624" s="116">
        <v>-1</v>
      </c>
      <c r="AQ4624" s="116">
        <v>783</v>
      </c>
      <c r="AR4624" s="116" t="s">
        <v>352</v>
      </c>
      <c r="AS4624" s="116" t="s">
        <v>256</v>
      </c>
      <c r="AT4624" s="116" t="s">
        <v>268</v>
      </c>
      <c r="AV4624" s="116">
        <v>63.613119666678898</v>
      </c>
      <c r="AW4624" s="116">
        <v>0.1870989327</v>
      </c>
    </row>
    <row r="4625" spans="1:49" x14ac:dyDescent="0.25">
      <c r="A4625" s="127">
        <v>200000</v>
      </c>
      <c r="B4625" s="127">
        <v>820000</v>
      </c>
      <c r="C4625" s="127">
        <v>820000</v>
      </c>
      <c r="D4625" s="116" t="s">
        <v>314</v>
      </c>
      <c r="E4625" s="116" t="s">
        <v>315</v>
      </c>
      <c r="F4625" s="116" t="s">
        <v>316</v>
      </c>
      <c r="G4625" s="116" t="s">
        <v>317</v>
      </c>
      <c r="H4625" s="116">
        <v>0.36</v>
      </c>
      <c r="I4625" s="116">
        <v>0.57999999999999996</v>
      </c>
      <c r="J4625" s="116" t="s">
        <v>268</v>
      </c>
      <c r="K4625" s="116">
        <v>5.7430946897269998E-2</v>
      </c>
      <c r="L4625" s="116">
        <v>3915.25451013161</v>
      </c>
      <c r="M4625" s="116">
        <v>12.310714323709099</v>
      </c>
      <c r="N4625" s="116">
        <v>2.4937121175708001</v>
      </c>
      <c r="O4625" s="116">
        <v>0.70701598059246995</v>
      </c>
      <c r="P4625" s="116">
        <v>0.14321624820129999</v>
      </c>
      <c r="Q4625" s="116">
        <v>224.856773860689</v>
      </c>
      <c r="R4625" s="116">
        <v>1310</v>
      </c>
      <c r="S4625" s="116" t="s">
        <v>318</v>
      </c>
      <c r="T4625" s="116">
        <v>1310</v>
      </c>
      <c r="U4625" s="116" t="s">
        <v>268</v>
      </c>
      <c r="V4625" s="116" t="s">
        <v>268</v>
      </c>
      <c r="Z4625" s="116">
        <v>0</v>
      </c>
      <c r="AA4625" s="116">
        <v>1</v>
      </c>
      <c r="AB4625" s="116">
        <v>0.70701598059246995</v>
      </c>
      <c r="AC4625" s="116">
        <v>0.14321624820129999</v>
      </c>
      <c r="AD4625" s="116">
        <v>224.85677386068701</v>
      </c>
      <c r="AF4625" s="116">
        <v>-1</v>
      </c>
      <c r="AG4625" s="116">
        <v>-1</v>
      </c>
      <c r="AH4625" s="116">
        <v>-1</v>
      </c>
      <c r="AI4625" s="116">
        <v>-1</v>
      </c>
      <c r="AJ4625" s="116">
        <v>0</v>
      </c>
      <c r="AM4625" s="116" t="s">
        <v>319</v>
      </c>
      <c r="AN4625" s="116">
        <v>-1</v>
      </c>
      <c r="AQ4625" s="116">
        <v>783</v>
      </c>
      <c r="AR4625" s="116" t="s">
        <v>352</v>
      </c>
      <c r="AS4625" s="116" t="s">
        <v>256</v>
      </c>
      <c r="AT4625" s="116" t="s">
        <v>268</v>
      </c>
      <c r="AV4625" s="116">
        <v>61.858291217113504</v>
      </c>
      <c r="AW4625" s="116">
        <v>0.1823655911</v>
      </c>
    </row>
    <row r="4626" spans="1:49" x14ac:dyDescent="0.25">
      <c r="A4626" s="127">
        <v>200000</v>
      </c>
      <c r="B4626" s="127">
        <v>820000</v>
      </c>
      <c r="C4626" s="127">
        <v>820000</v>
      </c>
      <c r="D4626" s="116" t="s">
        <v>314</v>
      </c>
      <c r="E4626" s="116" t="s">
        <v>315</v>
      </c>
      <c r="F4626" s="116" t="s">
        <v>316</v>
      </c>
      <c r="G4626" s="116" t="s">
        <v>317</v>
      </c>
      <c r="H4626" s="116">
        <v>0.36</v>
      </c>
      <c r="I4626" s="116">
        <v>0.57999999999999996</v>
      </c>
      <c r="J4626" s="116" t="s">
        <v>268</v>
      </c>
      <c r="K4626" s="116">
        <v>9.5412120403699993E-2</v>
      </c>
      <c r="L4626" s="116">
        <v>3915.25451013161</v>
      </c>
      <c r="M4626" s="116">
        <v>12.310714323709099</v>
      </c>
      <c r="N4626" s="116">
        <v>2.4937121175708001</v>
      </c>
      <c r="O4626" s="116">
        <v>1.1745913573093201</v>
      </c>
      <c r="P4626" s="116">
        <v>0.23793036081383001</v>
      </c>
      <c r="Q4626" s="116">
        <v>373.56273473181898</v>
      </c>
      <c r="R4626" s="116">
        <v>1310</v>
      </c>
      <c r="S4626" s="116" t="s">
        <v>318</v>
      </c>
      <c r="T4626" s="116">
        <v>1310</v>
      </c>
      <c r="U4626" s="116" t="s">
        <v>268</v>
      </c>
      <c r="V4626" s="116" t="s">
        <v>268</v>
      </c>
      <c r="Z4626" s="116">
        <v>0</v>
      </c>
      <c r="AA4626" s="116">
        <v>1</v>
      </c>
      <c r="AB4626" s="116">
        <v>1.1745913573093201</v>
      </c>
      <c r="AC4626" s="116">
        <v>0.23793036081383001</v>
      </c>
      <c r="AD4626" s="116">
        <v>373.56273473181898</v>
      </c>
      <c r="AF4626" s="116">
        <v>-1</v>
      </c>
      <c r="AG4626" s="116">
        <v>-1</v>
      </c>
      <c r="AH4626" s="116">
        <v>-1</v>
      </c>
      <c r="AI4626" s="116">
        <v>-1</v>
      </c>
      <c r="AJ4626" s="116">
        <v>0</v>
      </c>
      <c r="AM4626" s="116" t="s">
        <v>319</v>
      </c>
      <c r="AN4626" s="116">
        <v>-1</v>
      </c>
      <c r="AQ4626" s="116">
        <v>783</v>
      </c>
      <c r="AR4626" s="116" t="s">
        <v>352</v>
      </c>
      <c r="AS4626" s="116" t="s">
        <v>256</v>
      </c>
      <c r="AT4626" s="116" t="s">
        <v>268</v>
      </c>
      <c r="AV4626" s="116">
        <v>88.088915812685798</v>
      </c>
      <c r="AW4626" s="116">
        <v>0.30297058780000002</v>
      </c>
    </row>
    <row r="4627" spans="1:49" x14ac:dyDescent="0.25">
      <c r="A4627" s="127">
        <v>200000</v>
      </c>
      <c r="B4627" s="127">
        <v>820000</v>
      </c>
      <c r="C4627" s="127">
        <v>820000</v>
      </c>
      <c r="D4627" s="116" t="s">
        <v>314</v>
      </c>
      <c r="E4627" s="116" t="s">
        <v>315</v>
      </c>
      <c r="F4627" s="116" t="s">
        <v>316</v>
      </c>
      <c r="G4627" s="116" t="s">
        <v>317</v>
      </c>
      <c r="H4627" s="116">
        <v>0.36</v>
      </c>
      <c r="I4627" s="116">
        <v>0.57999999999999996</v>
      </c>
      <c r="J4627" s="116" t="s">
        <v>268</v>
      </c>
      <c r="K4627" s="116">
        <v>0.29429232675775002</v>
      </c>
      <c r="L4627" s="116">
        <v>3915.25451013161</v>
      </c>
      <c r="M4627" s="116">
        <v>12.310714323709099</v>
      </c>
      <c r="N4627" s="116">
        <v>2.4937121175708001</v>
      </c>
      <c r="O4627" s="116">
        <v>3.6229487623743699</v>
      </c>
      <c r="P4627" s="116">
        <v>0.73388034134391</v>
      </c>
      <c r="Q4627" s="116">
        <v>1152.22935963542</v>
      </c>
      <c r="R4627" s="116">
        <v>1310</v>
      </c>
      <c r="S4627" s="116" t="s">
        <v>318</v>
      </c>
      <c r="T4627" s="116">
        <v>1310</v>
      </c>
      <c r="U4627" s="116" t="s">
        <v>268</v>
      </c>
      <c r="V4627" s="116" t="s">
        <v>268</v>
      </c>
      <c r="Z4627" s="116">
        <v>0</v>
      </c>
      <c r="AA4627" s="116">
        <v>1</v>
      </c>
      <c r="AB4627" s="116">
        <v>3.6229487623743699</v>
      </c>
      <c r="AC4627" s="116">
        <v>0.73388034134391</v>
      </c>
      <c r="AD4627" s="116">
        <v>1152.22935963542</v>
      </c>
      <c r="AF4627" s="116">
        <v>-1</v>
      </c>
      <c r="AG4627" s="116">
        <v>-1</v>
      </c>
      <c r="AH4627" s="116">
        <v>-1</v>
      </c>
      <c r="AI4627" s="116">
        <v>-1</v>
      </c>
      <c r="AJ4627" s="116">
        <v>0</v>
      </c>
      <c r="AM4627" s="116" t="s">
        <v>319</v>
      </c>
      <c r="AN4627" s="116">
        <v>-1</v>
      </c>
      <c r="AQ4627" s="116">
        <v>783</v>
      </c>
      <c r="AR4627" s="116" t="s">
        <v>352</v>
      </c>
      <c r="AS4627" s="116" t="s">
        <v>256</v>
      </c>
      <c r="AT4627" s="116" t="s">
        <v>268</v>
      </c>
      <c r="AV4627" s="116">
        <v>138.66796905070399</v>
      </c>
      <c r="AW4627" s="116">
        <v>0.93449258690000003</v>
      </c>
    </row>
    <row r="4628" spans="1:49" x14ac:dyDescent="0.25">
      <c r="A4628" s="127">
        <v>200000</v>
      </c>
      <c r="B4628" s="127">
        <v>820000</v>
      </c>
      <c r="C4628" s="127">
        <v>820000</v>
      </c>
      <c r="D4628" s="116" t="s">
        <v>314</v>
      </c>
      <c r="E4628" s="116" t="s">
        <v>315</v>
      </c>
      <c r="F4628" s="116" t="s">
        <v>316</v>
      </c>
      <c r="G4628" s="116" t="s">
        <v>317</v>
      </c>
      <c r="H4628" s="116">
        <v>0.36</v>
      </c>
      <c r="I4628" s="116">
        <v>0.57999999999999996</v>
      </c>
      <c r="J4628" s="116" t="s">
        <v>268</v>
      </c>
      <c r="K4628" s="116">
        <v>0.11034562966267</v>
      </c>
      <c r="L4628" s="116">
        <v>3915.25451013161</v>
      </c>
      <c r="M4628" s="116">
        <v>12.310714323709099</v>
      </c>
      <c r="N4628" s="116">
        <v>2.4937121175708001</v>
      </c>
      <c r="O4628" s="116">
        <v>1.35843352364696</v>
      </c>
      <c r="P4628" s="116">
        <v>0.27517023381077999</v>
      </c>
      <c r="Q4628" s="116">
        <v>432.03122421008902</v>
      </c>
      <c r="R4628" s="116">
        <v>1310</v>
      </c>
      <c r="S4628" s="116" t="s">
        <v>318</v>
      </c>
      <c r="T4628" s="116">
        <v>1310</v>
      </c>
      <c r="U4628" s="116" t="s">
        <v>268</v>
      </c>
      <c r="V4628" s="116" t="s">
        <v>268</v>
      </c>
      <c r="Z4628" s="116">
        <v>0</v>
      </c>
      <c r="AA4628" s="116">
        <v>1</v>
      </c>
      <c r="AB4628" s="116">
        <v>1.35843352364696</v>
      </c>
      <c r="AC4628" s="116">
        <v>0.27517023381077999</v>
      </c>
      <c r="AD4628" s="116">
        <v>432.03122421008902</v>
      </c>
      <c r="AF4628" s="116">
        <v>-1</v>
      </c>
      <c r="AG4628" s="116">
        <v>-1</v>
      </c>
      <c r="AH4628" s="116">
        <v>-1</v>
      </c>
      <c r="AI4628" s="116">
        <v>-1</v>
      </c>
      <c r="AJ4628" s="116">
        <v>0</v>
      </c>
      <c r="AM4628" s="116" t="s">
        <v>319</v>
      </c>
      <c r="AN4628" s="116">
        <v>-1</v>
      </c>
      <c r="AQ4628" s="116">
        <v>783</v>
      </c>
      <c r="AR4628" s="116" t="s">
        <v>352</v>
      </c>
      <c r="AS4628" s="116" t="s">
        <v>256</v>
      </c>
      <c r="AT4628" s="116" t="s">
        <v>268</v>
      </c>
      <c r="AV4628" s="116">
        <v>85.311122202008605</v>
      </c>
      <c r="AW4628" s="116">
        <v>0.35039028729999999</v>
      </c>
    </row>
    <row r="4629" spans="1:49" x14ac:dyDescent="0.25">
      <c r="A4629" s="127">
        <v>200000</v>
      </c>
      <c r="B4629" s="127">
        <v>820000</v>
      </c>
      <c r="C4629" s="127">
        <v>820000</v>
      </c>
      <c r="D4629" s="116" t="s">
        <v>314</v>
      </c>
      <c r="E4629" s="116" t="s">
        <v>315</v>
      </c>
      <c r="F4629" s="116" t="s">
        <v>316</v>
      </c>
      <c r="G4629" s="116" t="s">
        <v>317</v>
      </c>
      <c r="H4629" s="116">
        <v>0.36</v>
      </c>
      <c r="I4629" s="116">
        <v>0.57999999999999996</v>
      </c>
      <c r="J4629" s="116" t="s">
        <v>268</v>
      </c>
      <c r="K4629" s="116">
        <v>6.0282429854450002E-2</v>
      </c>
      <c r="L4629" s="116">
        <v>3915.25451013161</v>
      </c>
      <c r="M4629" s="116">
        <v>12.310714323709099</v>
      </c>
      <c r="N4629" s="116">
        <v>2.4937121175708001</v>
      </c>
      <c r="O4629" s="116">
        <v>0.74211977267722995</v>
      </c>
      <c r="P4629" s="116">
        <v>0.15032702580466001</v>
      </c>
      <c r="Q4629" s="116">
        <v>236.02105536934701</v>
      </c>
      <c r="R4629" s="116">
        <v>1310</v>
      </c>
      <c r="S4629" s="116" t="s">
        <v>318</v>
      </c>
      <c r="T4629" s="116">
        <v>1310</v>
      </c>
      <c r="U4629" s="116" t="s">
        <v>268</v>
      </c>
      <c r="V4629" s="116" t="s">
        <v>268</v>
      </c>
      <c r="Z4629" s="116">
        <v>0</v>
      </c>
      <c r="AA4629" s="116">
        <v>1</v>
      </c>
      <c r="AB4629" s="116">
        <v>0.74211977267722995</v>
      </c>
      <c r="AC4629" s="116">
        <v>0.15032702580466001</v>
      </c>
      <c r="AD4629" s="116">
        <v>236.02105536934701</v>
      </c>
      <c r="AF4629" s="116">
        <v>-1</v>
      </c>
      <c r="AG4629" s="116">
        <v>-1</v>
      </c>
      <c r="AH4629" s="116">
        <v>-1</v>
      </c>
      <c r="AI4629" s="116">
        <v>-1</v>
      </c>
      <c r="AJ4629" s="116">
        <v>0</v>
      </c>
      <c r="AM4629" s="116" t="s">
        <v>319</v>
      </c>
      <c r="AN4629" s="116">
        <v>-1</v>
      </c>
      <c r="AQ4629" s="116">
        <v>783</v>
      </c>
      <c r="AR4629" s="116" t="s">
        <v>352</v>
      </c>
      <c r="AS4629" s="116" t="s">
        <v>256</v>
      </c>
      <c r="AT4629" s="116" t="s">
        <v>268</v>
      </c>
      <c r="AV4629" s="116">
        <v>63.5976603008152</v>
      </c>
      <c r="AW4629" s="116">
        <v>0.19142015849999999</v>
      </c>
    </row>
    <row r="4630" spans="1:49" x14ac:dyDescent="0.25">
      <c r="A4630" s="127">
        <v>200000</v>
      </c>
      <c r="B4630" s="127">
        <v>820000</v>
      </c>
      <c r="C4630" s="127">
        <v>820000</v>
      </c>
      <c r="D4630" s="116" t="s">
        <v>314</v>
      </c>
      <c r="E4630" s="116" t="s">
        <v>315</v>
      </c>
      <c r="F4630" s="116" t="s">
        <v>316</v>
      </c>
      <c r="G4630" s="116" t="s">
        <v>317</v>
      </c>
      <c r="H4630" s="116">
        <v>0.36</v>
      </c>
      <c r="I4630" s="116">
        <v>0.57999999999999996</v>
      </c>
      <c r="J4630" s="116" t="s">
        <v>330</v>
      </c>
      <c r="K4630" s="116">
        <v>0.47834976353593001</v>
      </c>
      <c r="L4630" s="116">
        <v>2624.6023777121</v>
      </c>
      <c r="M4630" s="116">
        <v>6.5232019730567297</v>
      </c>
      <c r="N4630" s="116">
        <v>0.74759351224380999</v>
      </c>
      <c r="O4630" s="116">
        <v>3.12037212130886</v>
      </c>
      <c r="P4630" s="116">
        <v>0.35761117980283003</v>
      </c>
      <c r="Q4630" s="116">
        <v>1255.47792675444</v>
      </c>
      <c r="R4630" s="116">
        <v>4110</v>
      </c>
      <c r="S4630" s="116" t="s">
        <v>331</v>
      </c>
      <c r="T4630" s="116">
        <v>4110</v>
      </c>
      <c r="U4630" s="116" t="s">
        <v>268</v>
      </c>
      <c r="V4630" s="116" t="s">
        <v>268</v>
      </c>
      <c r="Y4630" s="116" t="s">
        <v>330</v>
      </c>
      <c r="Z4630" s="116">
        <v>0</v>
      </c>
      <c r="AA4630" s="116">
        <v>1</v>
      </c>
      <c r="AB4630" s="116">
        <v>3.12037212130886</v>
      </c>
      <c r="AC4630" s="116">
        <v>0.35761117980283003</v>
      </c>
      <c r="AD4630" s="116">
        <v>1255.47792675444</v>
      </c>
      <c r="AF4630" s="116">
        <v>-1</v>
      </c>
      <c r="AG4630" s="116">
        <v>-1</v>
      </c>
      <c r="AH4630" s="116">
        <v>-1</v>
      </c>
      <c r="AI4630" s="116">
        <v>-1</v>
      </c>
      <c r="AJ4630" s="116">
        <v>0</v>
      </c>
      <c r="AM4630" s="116" t="s">
        <v>319</v>
      </c>
      <c r="AN4630" s="116">
        <v>-1</v>
      </c>
      <c r="AQ4630" s="116">
        <v>783</v>
      </c>
      <c r="AR4630" s="116" t="s">
        <v>352</v>
      </c>
      <c r="AS4630" s="116" t="s">
        <v>256</v>
      </c>
      <c r="AT4630" s="116" t="s">
        <v>268</v>
      </c>
      <c r="AV4630" s="116">
        <v>209.467224418114</v>
      </c>
      <c r="AW4630" s="116">
        <v>1.0182302730999999</v>
      </c>
    </row>
    <row r="4631" spans="1:49" x14ac:dyDescent="0.25">
      <c r="A4631" s="127">
        <v>200000</v>
      </c>
      <c r="B4631" s="127">
        <v>820000</v>
      </c>
      <c r="C4631" s="127">
        <v>820000</v>
      </c>
      <c r="D4631" s="116" t="s">
        <v>314</v>
      </c>
      <c r="E4631" s="116" t="s">
        <v>315</v>
      </c>
      <c r="F4631" s="116" t="s">
        <v>316</v>
      </c>
      <c r="G4631" s="116" t="s">
        <v>317</v>
      </c>
      <c r="H4631" s="116">
        <v>0.36</v>
      </c>
      <c r="I4631" s="116">
        <v>0.57999999999999996</v>
      </c>
      <c r="J4631" s="116" t="s">
        <v>268</v>
      </c>
      <c r="K4631" s="116">
        <v>0.13941369006293</v>
      </c>
      <c r="L4631" s="116">
        <v>2624.6023777121</v>
      </c>
      <c r="M4631" s="116">
        <v>6.5232019730567297</v>
      </c>
      <c r="N4631" s="116">
        <v>0.74759351224380999</v>
      </c>
      <c r="O4631" s="116">
        <v>0.90942365808964998</v>
      </c>
      <c r="P4631" s="116">
        <v>0.10422477020902</v>
      </c>
      <c r="Q4631" s="116">
        <v>365.90550242479497</v>
      </c>
      <c r="R4631" s="116">
        <v>1310</v>
      </c>
      <c r="S4631" s="116" t="s">
        <v>318</v>
      </c>
      <c r="T4631" s="116">
        <v>1310</v>
      </c>
      <c r="U4631" s="116" t="s">
        <v>268</v>
      </c>
      <c r="V4631" s="116" t="s">
        <v>268</v>
      </c>
      <c r="Z4631" s="116">
        <v>0</v>
      </c>
      <c r="AA4631" s="116">
        <v>1</v>
      </c>
      <c r="AB4631" s="116">
        <v>0.90942365808964998</v>
      </c>
      <c r="AC4631" s="116">
        <v>0.10422477020902</v>
      </c>
      <c r="AD4631" s="116">
        <v>365.90550242479497</v>
      </c>
      <c r="AF4631" s="116">
        <v>-1</v>
      </c>
      <c r="AG4631" s="116">
        <v>-1</v>
      </c>
      <c r="AH4631" s="116">
        <v>-1</v>
      </c>
      <c r="AI4631" s="116">
        <v>-1</v>
      </c>
      <c r="AJ4631" s="116">
        <v>0</v>
      </c>
      <c r="AM4631" s="116" t="s">
        <v>319</v>
      </c>
      <c r="AN4631" s="116">
        <v>-1</v>
      </c>
      <c r="AQ4631" s="116">
        <v>783</v>
      </c>
      <c r="AR4631" s="116" t="s">
        <v>352</v>
      </c>
      <c r="AS4631" s="116" t="s">
        <v>256</v>
      </c>
      <c r="AT4631" s="116" t="s">
        <v>268</v>
      </c>
      <c r="AV4631" s="116">
        <v>106.87627168644499</v>
      </c>
      <c r="AW4631" s="116">
        <v>0.2967603426</v>
      </c>
    </row>
    <row r="4632" spans="1:49" x14ac:dyDescent="0.25">
      <c r="A4632" s="127">
        <v>200000</v>
      </c>
      <c r="B4632" s="127">
        <v>820000</v>
      </c>
      <c r="C4632" s="127">
        <v>820000</v>
      </c>
      <c r="D4632" s="116" t="s">
        <v>314</v>
      </c>
      <c r="E4632" s="116" t="s">
        <v>315</v>
      </c>
      <c r="F4632" s="116" t="s">
        <v>316</v>
      </c>
      <c r="G4632" s="116" t="s">
        <v>317</v>
      </c>
      <c r="H4632" s="116">
        <v>0.36</v>
      </c>
      <c r="I4632" s="116">
        <v>0.57999999999999996</v>
      </c>
      <c r="J4632" s="116" t="s">
        <v>323</v>
      </c>
      <c r="K4632" s="127">
        <v>8.8861167340000003E-6</v>
      </c>
      <c r="L4632" s="116">
        <v>3913.7243518871201</v>
      </c>
      <c r="M4632" s="116">
        <v>9.4651756379353902</v>
      </c>
      <c r="N4632" s="116">
        <v>1.3563884203013501</v>
      </c>
      <c r="O4632" s="116">
        <v>8.4108655619999996E-5</v>
      </c>
      <c r="P4632" s="116">
        <v>1.205302583E-5</v>
      </c>
      <c r="Q4632" s="116">
        <v>3.4777811455559998E-2</v>
      </c>
      <c r="R4632" s="116">
        <v>8140</v>
      </c>
      <c r="S4632" s="116" t="s">
        <v>353</v>
      </c>
      <c r="T4632" s="116">
        <v>8140</v>
      </c>
      <c r="U4632" s="116" t="s">
        <v>324</v>
      </c>
      <c r="V4632" s="116" t="s">
        <v>323</v>
      </c>
      <c r="Z4632" s="116">
        <v>0</v>
      </c>
      <c r="AA4632" s="116">
        <v>1</v>
      </c>
      <c r="AB4632" s="116">
        <v>8.4108655619999996E-5</v>
      </c>
      <c r="AC4632" s="116">
        <v>1.205302583E-5</v>
      </c>
      <c r="AD4632" s="116">
        <v>1547.4248092882499</v>
      </c>
      <c r="AF4632" s="116">
        <v>-1</v>
      </c>
      <c r="AG4632" s="116">
        <v>-1</v>
      </c>
      <c r="AH4632" s="116">
        <v>-1</v>
      </c>
      <c r="AI4632" s="116">
        <v>-1</v>
      </c>
      <c r="AJ4632" s="116">
        <v>0</v>
      </c>
      <c r="AM4632" s="116" t="s">
        <v>319</v>
      </c>
      <c r="AN4632" s="116">
        <v>-1</v>
      </c>
      <c r="AQ4632" s="116">
        <v>783</v>
      </c>
      <c r="AR4632" s="116" t="s">
        <v>352</v>
      </c>
      <c r="AS4632" s="116" t="s">
        <v>256</v>
      </c>
      <c r="AT4632" s="116" t="s">
        <v>268</v>
      </c>
      <c r="AV4632" s="116">
        <v>3.8246655128878801</v>
      </c>
      <c r="AW4632" s="116">
        <v>1.2550079556</v>
      </c>
    </row>
    <row r="4633" spans="1:49" x14ac:dyDescent="0.25">
      <c r="A4633" s="127">
        <v>200000</v>
      </c>
      <c r="B4633" s="127">
        <v>820000</v>
      </c>
      <c r="C4633" s="127">
        <v>820000</v>
      </c>
      <c r="D4633" s="116" t="s">
        <v>314</v>
      </c>
      <c r="E4633" s="116" t="s">
        <v>315</v>
      </c>
      <c r="F4633" s="116" t="s">
        <v>316</v>
      </c>
      <c r="G4633" s="116" t="s">
        <v>317</v>
      </c>
      <c r="H4633" s="116">
        <v>0.36</v>
      </c>
      <c r="I4633" s="116">
        <v>0.57999999999999996</v>
      </c>
      <c r="J4633" s="116" t="s">
        <v>268</v>
      </c>
      <c r="K4633" s="116">
        <v>0.12812444719607</v>
      </c>
      <c r="L4633" s="116">
        <v>3913.7243518871201</v>
      </c>
      <c r="M4633" s="116">
        <v>9.4651756379353902</v>
      </c>
      <c r="N4633" s="116">
        <v>1.3563884203013501</v>
      </c>
      <c r="O4633" s="116">
        <v>1.2127203962241899</v>
      </c>
      <c r="P4633" s="116">
        <v>0.17378651653426</v>
      </c>
      <c r="Q4633" s="116">
        <v>501.443769063339</v>
      </c>
      <c r="R4633" s="116">
        <v>1210</v>
      </c>
      <c r="S4633" s="116" t="s">
        <v>318</v>
      </c>
      <c r="T4633" s="116">
        <v>1210</v>
      </c>
      <c r="U4633" s="116" t="s">
        <v>268</v>
      </c>
      <c r="V4633" s="116" t="s">
        <v>268</v>
      </c>
      <c r="Z4633" s="116">
        <v>0</v>
      </c>
      <c r="AA4633" s="116">
        <v>1</v>
      </c>
      <c r="AB4633" s="116">
        <v>1.2127203962241899</v>
      </c>
      <c r="AC4633" s="116">
        <v>0.17378651653426</v>
      </c>
      <c r="AD4633" s="116">
        <v>513.11677438075697</v>
      </c>
      <c r="AF4633" s="116">
        <v>-1</v>
      </c>
      <c r="AG4633" s="116">
        <v>-1</v>
      </c>
      <c r="AH4633" s="116">
        <v>-1</v>
      </c>
      <c r="AI4633" s="116">
        <v>-1</v>
      </c>
      <c r="AJ4633" s="116">
        <v>0</v>
      </c>
      <c r="AM4633" s="116" t="s">
        <v>319</v>
      </c>
      <c r="AN4633" s="116">
        <v>-1</v>
      </c>
      <c r="AQ4633" s="116">
        <v>783</v>
      </c>
      <c r="AR4633" s="116" t="s">
        <v>352</v>
      </c>
      <c r="AS4633" s="116" t="s">
        <v>256</v>
      </c>
      <c r="AT4633" s="116" t="s">
        <v>268</v>
      </c>
      <c r="AV4633" s="116">
        <v>95.327230246060196</v>
      </c>
      <c r="AW4633" s="116">
        <v>0.41615310170000003</v>
      </c>
    </row>
    <row r="4634" spans="1:49" x14ac:dyDescent="0.25">
      <c r="A4634" s="127">
        <v>200000</v>
      </c>
      <c r="B4634" s="127">
        <v>820000</v>
      </c>
      <c r="C4634" s="127">
        <v>820000</v>
      </c>
      <c r="D4634" s="116" t="s">
        <v>314</v>
      </c>
      <c r="E4634" s="116" t="s">
        <v>315</v>
      </c>
      <c r="F4634" s="116" t="s">
        <v>316</v>
      </c>
      <c r="G4634" s="116" t="s">
        <v>317</v>
      </c>
      <c r="H4634" s="116">
        <v>0.36</v>
      </c>
      <c r="I4634" s="116">
        <v>0.57999999999999996</v>
      </c>
      <c r="J4634" s="116" t="s">
        <v>323</v>
      </c>
      <c r="K4634" s="116">
        <v>1.6221178120300001E-3</v>
      </c>
      <c r="L4634" s="116">
        <v>3913.7243518871201</v>
      </c>
      <c r="M4634" s="116">
        <v>9.4651756379353902</v>
      </c>
      <c r="N4634" s="116">
        <v>1.3563884203013501</v>
      </c>
      <c r="O4634" s="116">
        <v>1.5353629996369999E-2</v>
      </c>
      <c r="P4634" s="116">
        <v>2.2002218166100001E-3</v>
      </c>
      <c r="Q4634" s="116">
        <v>6.3485219826068997</v>
      </c>
      <c r="R4634" s="116">
        <v>1210</v>
      </c>
      <c r="S4634" s="116" t="s">
        <v>318</v>
      </c>
      <c r="T4634" s="116">
        <v>1210</v>
      </c>
      <c r="U4634" s="116" t="s">
        <v>324</v>
      </c>
      <c r="V4634" s="116" t="s">
        <v>323</v>
      </c>
      <c r="Z4634" s="116">
        <v>0</v>
      </c>
      <c r="AA4634" s="116">
        <v>1</v>
      </c>
      <c r="AB4634" s="116">
        <v>1.5353629996369999E-2</v>
      </c>
      <c r="AC4634" s="116">
        <v>2.2002218166100001E-3</v>
      </c>
      <c r="AD4634" s="116">
        <v>22.764331102669502</v>
      </c>
      <c r="AF4634" s="116">
        <v>-1</v>
      </c>
      <c r="AG4634" s="116">
        <v>-1</v>
      </c>
      <c r="AH4634" s="116">
        <v>-1</v>
      </c>
      <c r="AI4634" s="116">
        <v>-1</v>
      </c>
      <c r="AJ4634" s="116">
        <v>0</v>
      </c>
      <c r="AM4634" s="116" t="s">
        <v>319</v>
      </c>
      <c r="AN4634" s="116">
        <v>-1</v>
      </c>
      <c r="AQ4634" s="116">
        <v>783</v>
      </c>
      <c r="AR4634" s="116" t="s">
        <v>352</v>
      </c>
      <c r="AS4634" s="116" t="s">
        <v>256</v>
      </c>
      <c r="AT4634" s="116" t="s">
        <v>268</v>
      </c>
      <c r="AV4634" s="116">
        <v>11.675250485379101</v>
      </c>
      <c r="AW4634" s="116">
        <v>1.84625556E-2</v>
      </c>
    </row>
    <row r="4635" spans="1:49" x14ac:dyDescent="0.25">
      <c r="A4635" s="127">
        <v>200000</v>
      </c>
      <c r="B4635" s="127">
        <v>820000</v>
      </c>
      <c r="C4635" s="127">
        <v>820000</v>
      </c>
      <c r="D4635" s="116" t="s">
        <v>314</v>
      </c>
      <c r="E4635" s="116" t="s">
        <v>315</v>
      </c>
      <c r="F4635" s="116" t="s">
        <v>316</v>
      </c>
      <c r="G4635" s="116" t="s">
        <v>317</v>
      </c>
      <c r="H4635" s="116">
        <v>0.36</v>
      </c>
      <c r="I4635" s="116">
        <v>0.57999999999999996</v>
      </c>
      <c r="J4635" s="116" t="s">
        <v>268</v>
      </c>
      <c r="K4635" s="116">
        <v>4.3165951634899996E-3</v>
      </c>
      <c r="L4635" s="116">
        <v>3913.7243518871201</v>
      </c>
      <c r="M4635" s="116">
        <v>9.4651756379353902</v>
      </c>
      <c r="N4635" s="116">
        <v>1.3563884203013501</v>
      </c>
      <c r="O4635" s="116">
        <v>4.0857331380289998E-2</v>
      </c>
      <c r="P4635" s="116">
        <v>5.8549796948799996E-3</v>
      </c>
      <c r="Q4635" s="116">
        <v>16.893963608589001</v>
      </c>
      <c r="R4635" s="116">
        <v>1750</v>
      </c>
      <c r="S4635" s="116" t="s">
        <v>321</v>
      </c>
      <c r="T4635" s="116">
        <v>1750</v>
      </c>
      <c r="U4635" s="116" t="s">
        <v>268</v>
      </c>
      <c r="V4635" s="116" t="s">
        <v>268</v>
      </c>
      <c r="Z4635" s="116">
        <v>0</v>
      </c>
      <c r="AA4635" s="116">
        <v>1</v>
      </c>
      <c r="AB4635" s="116">
        <v>4.0857331380289998E-2</v>
      </c>
      <c r="AC4635" s="116">
        <v>5.8549796948799996E-3</v>
      </c>
      <c r="AD4635" s="116">
        <v>17.5738507332116</v>
      </c>
      <c r="AF4635" s="116">
        <v>-1</v>
      </c>
      <c r="AG4635" s="116">
        <v>-1</v>
      </c>
      <c r="AH4635" s="116">
        <v>-1</v>
      </c>
      <c r="AI4635" s="116">
        <v>-1</v>
      </c>
      <c r="AJ4635" s="116">
        <v>0</v>
      </c>
      <c r="AM4635" s="116" t="s">
        <v>319</v>
      </c>
      <c r="AN4635" s="116">
        <v>-1</v>
      </c>
      <c r="AQ4635" s="116">
        <v>783</v>
      </c>
      <c r="AR4635" s="116" t="s">
        <v>352</v>
      </c>
      <c r="AS4635" s="116" t="s">
        <v>256</v>
      </c>
      <c r="AT4635" s="116" t="s">
        <v>268</v>
      </c>
      <c r="AV4635" s="116">
        <v>36.560799849400198</v>
      </c>
      <c r="AW4635" s="116">
        <v>1.4252920299999999E-2</v>
      </c>
    </row>
    <row r="4636" spans="1:49" x14ac:dyDescent="0.25">
      <c r="A4636" s="127">
        <v>200000</v>
      </c>
      <c r="B4636" s="127">
        <v>820000</v>
      </c>
      <c r="C4636" s="127">
        <v>820000</v>
      </c>
      <c r="D4636" s="116" t="s">
        <v>314</v>
      </c>
      <c r="E4636" s="116" t="s">
        <v>315</v>
      </c>
      <c r="F4636" s="116" t="s">
        <v>316</v>
      </c>
      <c r="G4636" s="116" t="s">
        <v>317</v>
      </c>
      <c r="H4636" s="116">
        <v>0.36</v>
      </c>
      <c r="I4636" s="116">
        <v>0.57999999999999996</v>
      </c>
      <c r="J4636" s="116" t="s">
        <v>268</v>
      </c>
      <c r="K4636" s="116">
        <v>6.879420150078E-2</v>
      </c>
      <c r="L4636" s="116">
        <v>3913.7243518871201</v>
      </c>
      <c r="M4636" s="116">
        <v>9.4651756379353902</v>
      </c>
      <c r="N4636" s="116">
        <v>1.3563884203013501</v>
      </c>
      <c r="O4636" s="116">
        <v>0.65114920007642996</v>
      </c>
      <c r="P4636" s="116">
        <v>9.3311658299539996E-2</v>
      </c>
      <c r="Q4636" s="116">
        <v>269.24154168224402</v>
      </c>
      <c r="R4636" s="116">
        <v>1310</v>
      </c>
      <c r="S4636" s="116" t="s">
        <v>318</v>
      </c>
      <c r="T4636" s="116">
        <v>1310</v>
      </c>
      <c r="U4636" s="116" t="s">
        <v>268</v>
      </c>
      <c r="V4636" s="116" t="s">
        <v>268</v>
      </c>
      <c r="Z4636" s="116">
        <v>0</v>
      </c>
      <c r="AA4636" s="116">
        <v>1</v>
      </c>
      <c r="AB4636" s="116">
        <v>0.65114920007642996</v>
      </c>
      <c r="AC4636" s="116">
        <v>9.3311658299539996E-2</v>
      </c>
      <c r="AD4636" s="116">
        <v>269.241541682243</v>
      </c>
      <c r="AF4636" s="116">
        <v>-1</v>
      </c>
      <c r="AG4636" s="116">
        <v>-1</v>
      </c>
      <c r="AH4636" s="116">
        <v>-1</v>
      </c>
      <c r="AI4636" s="116">
        <v>-1</v>
      </c>
      <c r="AJ4636" s="116">
        <v>0</v>
      </c>
      <c r="AM4636" s="116" t="s">
        <v>319</v>
      </c>
      <c r="AN4636" s="116">
        <v>-1</v>
      </c>
      <c r="AQ4636" s="116">
        <v>783</v>
      </c>
      <c r="AR4636" s="116" t="s">
        <v>352</v>
      </c>
      <c r="AS4636" s="116" t="s">
        <v>256</v>
      </c>
      <c r="AT4636" s="116" t="s">
        <v>268</v>
      </c>
      <c r="AV4636" s="116">
        <v>67.032729465031693</v>
      </c>
      <c r="AW4636" s="116">
        <v>0.21836296969999999</v>
      </c>
    </row>
    <row r="4637" spans="1:49" x14ac:dyDescent="0.25">
      <c r="A4637" s="127">
        <v>200000</v>
      </c>
      <c r="B4637" s="127">
        <v>820000</v>
      </c>
      <c r="C4637" s="127">
        <v>820000</v>
      </c>
      <c r="D4637" s="116" t="s">
        <v>314</v>
      </c>
      <c r="E4637" s="116" t="s">
        <v>315</v>
      </c>
      <c r="F4637" s="116" t="s">
        <v>316</v>
      </c>
      <c r="G4637" s="116" t="s">
        <v>317</v>
      </c>
      <c r="H4637" s="116">
        <v>0.36</v>
      </c>
      <c r="I4637" s="116">
        <v>0.57999999999999996</v>
      </c>
      <c r="J4637" s="116" t="s">
        <v>323</v>
      </c>
      <c r="K4637" s="116">
        <v>7.8161076334999999E-3</v>
      </c>
      <c r="L4637" s="116">
        <v>3913.7243518871201</v>
      </c>
      <c r="M4637" s="116">
        <v>9.4651756379353902</v>
      </c>
      <c r="N4637" s="116">
        <v>1.3563884203013501</v>
      </c>
      <c r="O4637" s="116">
        <v>7.3980831556149998E-2</v>
      </c>
      <c r="P4637" s="116">
        <v>1.060167788591E-2</v>
      </c>
      <c r="Q4637" s="116">
        <v>30.5900907822272</v>
      </c>
      <c r="R4637" s="116">
        <v>1310</v>
      </c>
      <c r="S4637" s="116" t="s">
        <v>318</v>
      </c>
      <c r="T4637" s="116">
        <v>1310</v>
      </c>
      <c r="U4637" s="116" t="s">
        <v>324</v>
      </c>
      <c r="V4637" s="116" t="s">
        <v>323</v>
      </c>
      <c r="Z4637" s="116">
        <v>0</v>
      </c>
      <c r="AA4637" s="116">
        <v>1</v>
      </c>
      <c r="AB4637" s="116">
        <v>7.3980831556149998E-2</v>
      </c>
      <c r="AC4637" s="116">
        <v>1.060167788591E-2</v>
      </c>
      <c r="AD4637" s="116">
        <v>33.129808933617099</v>
      </c>
      <c r="AF4637" s="116">
        <v>-1</v>
      </c>
      <c r="AG4637" s="116">
        <v>-1</v>
      </c>
      <c r="AH4637" s="116">
        <v>-1</v>
      </c>
      <c r="AI4637" s="116">
        <v>-1</v>
      </c>
      <c r="AJ4637" s="116">
        <v>0</v>
      </c>
      <c r="AM4637" s="116" t="s">
        <v>319</v>
      </c>
      <c r="AN4637" s="116">
        <v>-1</v>
      </c>
      <c r="AQ4637" s="116">
        <v>783</v>
      </c>
      <c r="AR4637" s="116" t="s">
        <v>352</v>
      </c>
      <c r="AS4637" s="116" t="s">
        <v>256</v>
      </c>
      <c r="AT4637" s="116" t="s">
        <v>268</v>
      </c>
      <c r="AV4637" s="116">
        <v>39.578192461734197</v>
      </c>
      <c r="AW4637" s="116">
        <v>2.68692692E-2</v>
      </c>
    </row>
    <row r="4638" spans="1:49" x14ac:dyDescent="0.25">
      <c r="A4638" s="127">
        <v>210000</v>
      </c>
      <c r="B4638" s="127">
        <v>820000</v>
      </c>
      <c r="C4638" s="127">
        <v>820000</v>
      </c>
      <c r="D4638" s="116" t="s">
        <v>314</v>
      </c>
      <c r="E4638" s="116" t="s">
        <v>315</v>
      </c>
      <c r="F4638" s="116" t="s">
        <v>316</v>
      </c>
      <c r="G4638" s="116" t="s">
        <v>317</v>
      </c>
      <c r="H4638" s="116">
        <v>0.36</v>
      </c>
      <c r="I4638" s="116">
        <v>0.57999999999999996</v>
      </c>
      <c r="J4638" s="116" t="s">
        <v>268</v>
      </c>
      <c r="K4638" s="116">
        <v>1.3341332603100001E-3</v>
      </c>
      <c r="L4638" s="116">
        <v>3944.9055415257899</v>
      </c>
      <c r="M4638" s="116">
        <v>11.5627795679271</v>
      </c>
      <c r="N4638" s="116">
        <v>2.18674440435916</v>
      </c>
      <c r="O4638" s="116">
        <v>1.542628880321E-2</v>
      </c>
      <c r="P4638" s="116">
        <v>2.9174084416499998E-3</v>
      </c>
      <c r="Q4638" s="116">
        <v>5.2630296917347401</v>
      </c>
      <c r="R4638" s="116">
        <v>1330</v>
      </c>
      <c r="S4638" s="116" t="s">
        <v>346</v>
      </c>
      <c r="T4638" s="116">
        <v>1330</v>
      </c>
      <c r="U4638" s="116" t="s">
        <v>268</v>
      </c>
      <c r="V4638" s="116" t="s">
        <v>268</v>
      </c>
      <c r="Z4638" s="116">
        <v>0</v>
      </c>
      <c r="AA4638" s="116">
        <v>1</v>
      </c>
      <c r="AB4638" s="116">
        <v>1.542628880321E-2</v>
      </c>
      <c r="AC4638" s="116">
        <v>2.9174084416499998E-3</v>
      </c>
      <c r="AD4638" s="116">
        <v>1642.42609719142</v>
      </c>
      <c r="AF4638" s="116">
        <v>-1</v>
      </c>
      <c r="AG4638" s="116">
        <v>-1</v>
      </c>
      <c r="AH4638" s="116">
        <v>-1</v>
      </c>
      <c r="AI4638" s="116">
        <v>-1</v>
      </c>
      <c r="AJ4638" s="116">
        <v>0</v>
      </c>
      <c r="AM4638" s="116" t="s">
        <v>319</v>
      </c>
      <c r="AN4638" s="116">
        <v>-1</v>
      </c>
      <c r="AQ4638" s="116">
        <v>783</v>
      </c>
      <c r="AR4638" s="116" t="s">
        <v>352</v>
      </c>
      <c r="AS4638" s="116" t="s">
        <v>256</v>
      </c>
      <c r="AT4638" s="116" t="s">
        <v>268</v>
      </c>
      <c r="AV4638" s="116">
        <v>12.9699870261681</v>
      </c>
      <c r="AW4638" s="116">
        <v>1.3320568508999999</v>
      </c>
    </row>
    <row r="4639" spans="1:49" x14ac:dyDescent="0.25">
      <c r="A4639" s="127">
        <v>210000</v>
      </c>
      <c r="B4639" s="127">
        <v>820000</v>
      </c>
      <c r="C4639" s="127">
        <v>820000</v>
      </c>
      <c r="D4639" s="116" t="s">
        <v>314</v>
      </c>
      <c r="E4639" s="116" t="s">
        <v>315</v>
      </c>
      <c r="F4639" s="116" t="s">
        <v>316</v>
      </c>
      <c r="G4639" s="116" t="s">
        <v>317</v>
      </c>
      <c r="H4639" s="116">
        <v>0.36</v>
      </c>
      <c r="I4639" s="116">
        <v>0.57999999999999996</v>
      </c>
      <c r="J4639" s="116" t="s">
        <v>268</v>
      </c>
      <c r="K4639" s="116">
        <v>0.14193052359419001</v>
      </c>
      <c r="L4639" s="116">
        <v>3944.9055415257899</v>
      </c>
      <c r="M4639" s="116">
        <v>11.5627795679271</v>
      </c>
      <c r="N4639" s="116">
        <v>2.18674440435916</v>
      </c>
      <c r="O4639" s="116">
        <v>1.64111135828011</v>
      </c>
      <c r="P4639" s="116">
        <v>0.31036577827736</v>
      </c>
      <c r="Q4639" s="116">
        <v>559.90250903838205</v>
      </c>
      <c r="R4639" s="116">
        <v>1750</v>
      </c>
      <c r="S4639" s="116" t="s">
        <v>321</v>
      </c>
      <c r="T4639" s="116">
        <v>1750</v>
      </c>
      <c r="U4639" s="116" t="s">
        <v>268</v>
      </c>
      <c r="V4639" s="116" t="s">
        <v>268</v>
      </c>
      <c r="Z4639" s="116">
        <v>0</v>
      </c>
      <c r="AA4639" s="116">
        <v>1</v>
      </c>
      <c r="AB4639" s="116">
        <v>1.64111135828011</v>
      </c>
      <c r="AC4639" s="116">
        <v>0.31036577827736</v>
      </c>
      <c r="AD4639" s="116">
        <v>593.72534655776803</v>
      </c>
      <c r="AF4639" s="116">
        <v>-1</v>
      </c>
      <c r="AG4639" s="116">
        <v>-1</v>
      </c>
      <c r="AH4639" s="116">
        <v>-1</v>
      </c>
      <c r="AI4639" s="116">
        <v>-1</v>
      </c>
      <c r="AJ4639" s="116">
        <v>0</v>
      </c>
      <c r="AM4639" s="116" t="s">
        <v>319</v>
      </c>
      <c r="AN4639" s="116">
        <v>-1</v>
      </c>
      <c r="AQ4639" s="116">
        <v>783</v>
      </c>
      <c r="AR4639" s="116" t="s">
        <v>352</v>
      </c>
      <c r="AS4639" s="116" t="s">
        <v>256</v>
      </c>
      <c r="AT4639" s="116" t="s">
        <v>268</v>
      </c>
      <c r="AV4639" s="116">
        <v>112.72517118563501</v>
      </c>
      <c r="AW4639" s="116">
        <v>0.4815290726</v>
      </c>
    </row>
    <row r="4640" spans="1:49" x14ac:dyDescent="0.25">
      <c r="A4640" s="127">
        <v>210000</v>
      </c>
      <c r="B4640" s="127">
        <v>820000</v>
      </c>
      <c r="C4640" s="127">
        <v>820000</v>
      </c>
      <c r="D4640" s="116" t="s">
        <v>314</v>
      </c>
      <c r="E4640" s="116" t="s">
        <v>315</v>
      </c>
      <c r="F4640" s="116" t="s">
        <v>316</v>
      </c>
      <c r="G4640" s="116" t="s">
        <v>317</v>
      </c>
      <c r="H4640" s="116">
        <v>0.36</v>
      </c>
      <c r="I4640" s="116">
        <v>0.57999999999999996</v>
      </c>
      <c r="J4640" s="116" t="s">
        <v>268</v>
      </c>
      <c r="K4640" s="116">
        <v>2.8695893970939999E-2</v>
      </c>
      <c r="L4640" s="116">
        <v>1091.8506869292601</v>
      </c>
      <c r="M4640" s="116">
        <v>2.8814068546457898</v>
      </c>
      <c r="N4640" s="116">
        <v>0.45178004162876001</v>
      </c>
      <c r="O4640" s="116">
        <v>8.2684545588069994E-2</v>
      </c>
      <c r="P4640" s="116">
        <v>1.2964232172770001E-2</v>
      </c>
      <c r="Q4640" s="116">
        <v>31.331631544229001</v>
      </c>
      <c r="R4640" s="116">
        <v>1210</v>
      </c>
      <c r="S4640" s="116" t="s">
        <v>318</v>
      </c>
      <c r="T4640" s="116">
        <v>1210</v>
      </c>
      <c r="U4640" s="116" t="s">
        <v>268</v>
      </c>
      <c r="V4640" s="116" t="s">
        <v>268</v>
      </c>
      <c r="Z4640" s="116">
        <v>0</v>
      </c>
      <c r="AA4640" s="116">
        <v>1</v>
      </c>
      <c r="AB4640" s="116">
        <v>8.2684545588069994E-2</v>
      </c>
      <c r="AC4640" s="116">
        <v>1.2964232172770001E-2</v>
      </c>
      <c r="AD4640" s="116">
        <v>60.388312754428</v>
      </c>
      <c r="AF4640" s="116">
        <v>-1</v>
      </c>
      <c r="AG4640" s="116">
        <v>-1</v>
      </c>
      <c r="AH4640" s="116">
        <v>-1</v>
      </c>
      <c r="AI4640" s="116">
        <v>-1</v>
      </c>
      <c r="AJ4640" s="116">
        <v>0</v>
      </c>
      <c r="AM4640" s="116" t="s">
        <v>319</v>
      </c>
      <c r="AN4640" s="116">
        <v>-1</v>
      </c>
      <c r="AQ4640" s="116">
        <v>783</v>
      </c>
      <c r="AR4640" s="116" t="s">
        <v>352</v>
      </c>
      <c r="AS4640" s="116" t="s">
        <v>256</v>
      </c>
      <c r="AT4640" s="116" t="s">
        <v>268</v>
      </c>
      <c r="AV4640" s="116">
        <v>74.608039433578199</v>
      </c>
      <c r="AW4640" s="116">
        <v>4.8976733799999998E-2</v>
      </c>
    </row>
    <row r="4641" spans="1:49" x14ac:dyDescent="0.25">
      <c r="A4641" s="127">
        <v>210000</v>
      </c>
      <c r="B4641" s="127">
        <v>820000</v>
      </c>
      <c r="C4641" s="127">
        <v>820000</v>
      </c>
      <c r="D4641" s="116" t="s">
        <v>314</v>
      </c>
      <c r="E4641" s="116" t="s">
        <v>315</v>
      </c>
      <c r="F4641" s="116" t="s">
        <v>316</v>
      </c>
      <c r="G4641" s="116" t="s">
        <v>317</v>
      </c>
      <c r="H4641" s="116">
        <v>0.36</v>
      </c>
      <c r="I4641" s="116">
        <v>0.57999999999999996</v>
      </c>
      <c r="J4641" s="116" t="s">
        <v>268</v>
      </c>
      <c r="K4641" s="116">
        <v>1.2031733317160001E-2</v>
      </c>
      <c r="L4641" s="116">
        <v>1091.8506869292601</v>
      </c>
      <c r="M4641" s="116">
        <v>2.8814068546457898</v>
      </c>
      <c r="N4641" s="116">
        <v>0.45178004162876001</v>
      </c>
      <c r="O4641" s="116">
        <v>3.4668318853339999E-2</v>
      </c>
      <c r="P4641" s="116">
        <v>5.4356969788899997E-3</v>
      </c>
      <c r="Q4641" s="116">
        <v>13.136856287295201</v>
      </c>
      <c r="R4641" s="116">
        <v>1330</v>
      </c>
      <c r="S4641" s="116" t="s">
        <v>346</v>
      </c>
      <c r="T4641" s="116">
        <v>1330</v>
      </c>
      <c r="U4641" s="116" t="s">
        <v>268</v>
      </c>
      <c r="V4641" s="116" t="s">
        <v>268</v>
      </c>
      <c r="Z4641" s="116">
        <v>0</v>
      </c>
      <c r="AA4641" s="116">
        <v>1</v>
      </c>
      <c r="AB4641" s="116">
        <v>3.4668318853339999E-2</v>
      </c>
      <c r="AC4641" s="116">
        <v>5.4356969788899997E-3</v>
      </c>
      <c r="AD4641" s="116">
        <v>30.478832727097299</v>
      </c>
      <c r="AF4641" s="116">
        <v>-1</v>
      </c>
      <c r="AG4641" s="116">
        <v>-1</v>
      </c>
      <c r="AH4641" s="116">
        <v>-1</v>
      </c>
      <c r="AI4641" s="116">
        <v>-1</v>
      </c>
      <c r="AJ4641" s="116">
        <v>0</v>
      </c>
      <c r="AM4641" s="116" t="s">
        <v>319</v>
      </c>
      <c r="AN4641" s="116">
        <v>-1</v>
      </c>
      <c r="AQ4641" s="116">
        <v>783</v>
      </c>
      <c r="AR4641" s="116" t="s">
        <v>352</v>
      </c>
      <c r="AS4641" s="116" t="s">
        <v>256</v>
      </c>
      <c r="AT4641" s="116" t="s">
        <v>268</v>
      </c>
      <c r="AV4641" s="116">
        <v>38.293700046372599</v>
      </c>
      <c r="AW4641" s="116">
        <v>2.4719247999999999E-2</v>
      </c>
    </row>
    <row r="4642" spans="1:49" x14ac:dyDescent="0.25">
      <c r="A4642" s="127">
        <v>210000</v>
      </c>
      <c r="B4642" s="127">
        <v>820000</v>
      </c>
      <c r="C4642" s="127">
        <v>820000</v>
      </c>
      <c r="D4642" s="116" t="s">
        <v>314</v>
      </c>
      <c r="E4642" s="116" t="s">
        <v>315</v>
      </c>
      <c r="F4642" s="116" t="s">
        <v>316</v>
      </c>
      <c r="G4642" s="116" t="s">
        <v>317</v>
      </c>
      <c r="H4642" s="116">
        <v>0.36</v>
      </c>
      <c r="I4642" s="116">
        <v>0.57999999999999996</v>
      </c>
      <c r="J4642" s="116" t="s">
        <v>268</v>
      </c>
      <c r="K4642" s="116">
        <v>0.13694372716718001</v>
      </c>
      <c r="L4642" s="116">
        <v>3478.7090296144802</v>
      </c>
      <c r="M4642" s="116">
        <v>10.359626948859701</v>
      </c>
      <c r="N4642" s="116">
        <v>1.85053684208597</v>
      </c>
      <c r="O4642" s="116">
        <v>1.41868592643842</v>
      </c>
      <c r="P4642" s="116">
        <v>0.25341941241542998</v>
      </c>
      <c r="Q4642" s="116">
        <v>476.38738024553498</v>
      </c>
      <c r="R4642" s="116">
        <v>1330</v>
      </c>
      <c r="S4642" s="116" t="s">
        <v>346</v>
      </c>
      <c r="T4642" s="116">
        <v>1330</v>
      </c>
      <c r="U4642" s="116" t="s">
        <v>268</v>
      </c>
      <c r="V4642" s="116" t="s">
        <v>268</v>
      </c>
      <c r="Z4642" s="116">
        <v>0</v>
      </c>
      <c r="AA4642" s="116">
        <v>1</v>
      </c>
      <c r="AB4642" s="116">
        <v>1.41868592643842</v>
      </c>
      <c r="AC4642" s="116">
        <v>0.25341941241542998</v>
      </c>
      <c r="AD4642" s="116">
        <v>516.257221423391</v>
      </c>
      <c r="AF4642" s="116">
        <v>-1</v>
      </c>
      <c r="AG4642" s="116">
        <v>-1</v>
      </c>
      <c r="AH4642" s="116">
        <v>-1</v>
      </c>
      <c r="AI4642" s="116">
        <v>-1</v>
      </c>
      <c r="AJ4642" s="116">
        <v>0</v>
      </c>
      <c r="AM4642" s="116" t="s">
        <v>319</v>
      </c>
      <c r="AN4642" s="116">
        <v>-1</v>
      </c>
      <c r="AQ4642" s="116">
        <v>783</v>
      </c>
      <c r="AR4642" s="116" t="s">
        <v>352</v>
      </c>
      <c r="AS4642" s="116" t="s">
        <v>256</v>
      </c>
      <c r="AT4642" s="116" t="s">
        <v>268</v>
      </c>
      <c r="AV4642" s="116">
        <v>122.167664065957</v>
      </c>
      <c r="AW4642" s="116">
        <v>0.41870009850000001</v>
      </c>
    </row>
    <row r="4643" spans="1:49" x14ac:dyDescent="0.25">
      <c r="A4643" s="127">
        <v>210000</v>
      </c>
      <c r="B4643" s="127">
        <v>820000</v>
      </c>
      <c r="C4643" s="127">
        <v>820000</v>
      </c>
      <c r="D4643" s="116" t="s">
        <v>314</v>
      </c>
      <c r="E4643" s="116" t="s">
        <v>315</v>
      </c>
      <c r="F4643" s="116" t="s">
        <v>316</v>
      </c>
      <c r="G4643" s="116" t="s">
        <v>317</v>
      </c>
      <c r="H4643" s="116">
        <v>0.36</v>
      </c>
      <c r="I4643" s="116">
        <v>0.57999999999999996</v>
      </c>
      <c r="J4643" s="116" t="s">
        <v>268</v>
      </c>
      <c r="K4643" s="116">
        <v>0.31687449976085003</v>
      </c>
      <c r="L4643" s="116">
        <v>3966.2910314236101</v>
      </c>
      <c r="M4643" s="116">
        <v>12.4585049039274</v>
      </c>
      <c r="N4643" s="116">
        <v>2.5222993053671798</v>
      </c>
      <c r="O4643" s="116">
        <v>3.9477825092001901</v>
      </c>
      <c r="P4643" s="116">
        <v>0.79925233063538004</v>
      </c>
      <c r="Q4643" s="116">
        <v>1256.8164864883299</v>
      </c>
      <c r="R4643" s="116">
        <v>1330</v>
      </c>
      <c r="S4643" s="116" t="s">
        <v>346</v>
      </c>
      <c r="T4643" s="116">
        <v>1330</v>
      </c>
      <c r="U4643" s="116" t="s">
        <v>268</v>
      </c>
      <c r="V4643" s="116" t="s">
        <v>268</v>
      </c>
      <c r="Z4643" s="116">
        <v>0</v>
      </c>
      <c r="AA4643" s="116">
        <v>1</v>
      </c>
      <c r="AB4643" s="116">
        <v>3.9477825092001901</v>
      </c>
      <c r="AC4643" s="116">
        <v>0.79925233063538004</v>
      </c>
      <c r="AD4643" s="116">
        <v>1256.8164864883299</v>
      </c>
      <c r="AF4643" s="116">
        <v>-1</v>
      </c>
      <c r="AG4643" s="116">
        <v>-1</v>
      </c>
      <c r="AH4643" s="116">
        <v>-1</v>
      </c>
      <c r="AI4643" s="116">
        <v>-1</v>
      </c>
      <c r="AJ4643" s="116">
        <v>0</v>
      </c>
      <c r="AM4643" s="116" t="s">
        <v>319</v>
      </c>
      <c r="AN4643" s="116">
        <v>-1</v>
      </c>
      <c r="AQ4643" s="116">
        <v>783</v>
      </c>
      <c r="AR4643" s="116" t="s">
        <v>352</v>
      </c>
      <c r="AS4643" s="116" t="s">
        <v>256</v>
      </c>
      <c r="AT4643" s="116" t="s">
        <v>268</v>
      </c>
      <c r="AV4643" s="116">
        <v>200.03655376111601</v>
      </c>
      <c r="AW4643" s="116">
        <v>1.0193158851999999</v>
      </c>
    </row>
    <row r="4644" spans="1:49" x14ac:dyDescent="0.25">
      <c r="A4644" s="127">
        <v>210000</v>
      </c>
      <c r="B4644" s="127">
        <v>820000</v>
      </c>
      <c r="C4644" s="127">
        <v>820000</v>
      </c>
      <c r="D4644" s="116" t="s">
        <v>314</v>
      </c>
      <c r="E4644" s="116" t="s">
        <v>315</v>
      </c>
      <c r="F4644" s="116" t="s">
        <v>316</v>
      </c>
      <c r="G4644" s="116" t="s">
        <v>317</v>
      </c>
      <c r="H4644" s="116">
        <v>0.36</v>
      </c>
      <c r="I4644" s="116">
        <v>0.57999999999999996</v>
      </c>
      <c r="J4644" s="116" t="s">
        <v>268</v>
      </c>
      <c r="K4644" s="116">
        <v>0.10846115157102</v>
      </c>
      <c r="L4644" s="116">
        <v>3966.2910314236101</v>
      </c>
      <c r="M4644" s="116">
        <v>12.4585049039274</v>
      </c>
      <c r="N4644" s="116">
        <v>2.5222993053671798</v>
      </c>
      <c r="O4644" s="116">
        <v>1.3512637887332299</v>
      </c>
      <c r="P4644" s="116">
        <v>0.27357148726691999</v>
      </c>
      <c r="Q4644" s="116">
        <v>430.18849273403299</v>
      </c>
      <c r="R4644" s="116">
        <v>1330</v>
      </c>
      <c r="S4644" s="116" t="s">
        <v>346</v>
      </c>
      <c r="T4644" s="116">
        <v>1330</v>
      </c>
      <c r="U4644" s="116" t="s">
        <v>268</v>
      </c>
      <c r="V4644" s="116" t="s">
        <v>268</v>
      </c>
      <c r="Z4644" s="116">
        <v>0</v>
      </c>
      <c r="AA4644" s="116">
        <v>1</v>
      </c>
      <c r="AB4644" s="116">
        <v>1.3512637887332299</v>
      </c>
      <c r="AC4644" s="116">
        <v>0.27357148726691999</v>
      </c>
      <c r="AD4644" s="116">
        <v>430.18849273403299</v>
      </c>
      <c r="AF4644" s="116">
        <v>-1</v>
      </c>
      <c r="AG4644" s="116">
        <v>-1</v>
      </c>
      <c r="AH4644" s="116">
        <v>-1</v>
      </c>
      <c r="AI4644" s="116">
        <v>-1</v>
      </c>
      <c r="AJ4644" s="116">
        <v>0</v>
      </c>
      <c r="AM4644" s="116" t="s">
        <v>319</v>
      </c>
      <c r="AN4644" s="116">
        <v>-1</v>
      </c>
      <c r="AQ4644" s="116">
        <v>783</v>
      </c>
      <c r="AR4644" s="116" t="s">
        <v>352</v>
      </c>
      <c r="AS4644" s="116" t="s">
        <v>256</v>
      </c>
      <c r="AT4644" s="116" t="s">
        <v>268</v>
      </c>
      <c r="AV4644" s="116">
        <v>85.0181555713271</v>
      </c>
      <c r="AW4644" s="116">
        <v>0.3488957768</v>
      </c>
    </row>
    <row r="4645" spans="1:49" x14ac:dyDescent="0.25">
      <c r="A4645" s="127">
        <v>210000</v>
      </c>
      <c r="B4645" s="127">
        <v>820000</v>
      </c>
      <c r="C4645" s="127">
        <v>820000</v>
      </c>
      <c r="D4645" s="116" t="s">
        <v>314</v>
      </c>
      <c r="E4645" s="116" t="s">
        <v>315</v>
      </c>
      <c r="F4645" s="116" t="s">
        <v>316</v>
      </c>
      <c r="G4645" s="116" t="s">
        <v>317</v>
      </c>
      <c r="H4645" s="116">
        <v>0.36</v>
      </c>
      <c r="I4645" s="116">
        <v>0.57999999999999996</v>
      </c>
      <c r="J4645" s="116" t="s">
        <v>268</v>
      </c>
      <c r="K4645" s="116">
        <v>0.19242780254315001</v>
      </c>
      <c r="L4645" s="116">
        <v>3966.2910314236101</v>
      </c>
      <c r="M4645" s="116">
        <v>12.4585049039274</v>
      </c>
      <c r="N4645" s="116">
        <v>2.5222993053671798</v>
      </c>
      <c r="O4645" s="116">
        <v>2.39736272163583</v>
      </c>
      <c r="P4645" s="116">
        <v>0.48536051268792002</v>
      </c>
      <c r="Q4645" s="116">
        <v>763.22466742345705</v>
      </c>
      <c r="R4645" s="116">
        <v>1330</v>
      </c>
      <c r="S4645" s="116" t="s">
        <v>346</v>
      </c>
      <c r="T4645" s="116">
        <v>1330</v>
      </c>
      <c r="U4645" s="116" t="s">
        <v>268</v>
      </c>
      <c r="V4645" s="116" t="s">
        <v>268</v>
      </c>
      <c r="Z4645" s="116">
        <v>0</v>
      </c>
      <c r="AA4645" s="116">
        <v>1</v>
      </c>
      <c r="AB4645" s="116">
        <v>2.39736272163583</v>
      </c>
      <c r="AC4645" s="116">
        <v>0.48536051268792002</v>
      </c>
      <c r="AD4645" s="116">
        <v>763.22466742345705</v>
      </c>
      <c r="AF4645" s="116">
        <v>-1</v>
      </c>
      <c r="AG4645" s="116">
        <v>-1</v>
      </c>
      <c r="AH4645" s="116">
        <v>-1</v>
      </c>
      <c r="AI4645" s="116">
        <v>-1</v>
      </c>
      <c r="AJ4645" s="116">
        <v>0</v>
      </c>
      <c r="AM4645" s="116" t="s">
        <v>319</v>
      </c>
      <c r="AN4645" s="116">
        <v>-1</v>
      </c>
      <c r="AQ4645" s="116">
        <v>783</v>
      </c>
      <c r="AR4645" s="116" t="s">
        <v>352</v>
      </c>
      <c r="AS4645" s="116" t="s">
        <v>256</v>
      </c>
      <c r="AT4645" s="116" t="s">
        <v>268</v>
      </c>
      <c r="AV4645" s="116">
        <v>112.21191122211</v>
      </c>
      <c r="AW4645" s="116">
        <v>0.61899810820000001</v>
      </c>
    </row>
    <row r="4646" spans="1:49" x14ac:dyDescent="0.25">
      <c r="A4646" s="127">
        <v>210000</v>
      </c>
      <c r="B4646" s="127">
        <v>820000</v>
      </c>
      <c r="C4646" s="127">
        <v>820000</v>
      </c>
      <c r="D4646" s="116" t="s">
        <v>314</v>
      </c>
      <c r="E4646" s="116" t="s">
        <v>315</v>
      </c>
      <c r="F4646" s="116" t="s">
        <v>316</v>
      </c>
      <c r="G4646" s="116" t="s">
        <v>317</v>
      </c>
      <c r="H4646" s="116">
        <v>0.36</v>
      </c>
      <c r="I4646" s="116">
        <v>0.57999999999999996</v>
      </c>
      <c r="J4646" s="116" t="s">
        <v>268</v>
      </c>
      <c r="K4646" s="116">
        <v>0.14928098392575001</v>
      </c>
      <c r="L4646" s="116">
        <v>3895.1299588136999</v>
      </c>
      <c r="M4646" s="116">
        <v>11.2500237480451</v>
      </c>
      <c r="N4646" s="116">
        <v>1.9491887694918499</v>
      </c>
      <c r="O4646" s="116">
        <v>1.6794146142962301</v>
      </c>
      <c r="P4646" s="116">
        <v>0.29097681736676001</v>
      </c>
      <c r="Q4646" s="116">
        <v>581.46883277037603</v>
      </c>
      <c r="R4646" s="116">
        <v>1210</v>
      </c>
      <c r="S4646" s="116" t="s">
        <v>318</v>
      </c>
      <c r="T4646" s="116">
        <v>1210</v>
      </c>
      <c r="U4646" s="116" t="s">
        <v>268</v>
      </c>
      <c r="V4646" s="116" t="s">
        <v>268</v>
      </c>
      <c r="Z4646" s="116">
        <v>0</v>
      </c>
      <c r="AA4646" s="116">
        <v>1</v>
      </c>
      <c r="AB4646" s="116">
        <v>1.6794146142962301</v>
      </c>
      <c r="AC4646" s="116">
        <v>0.29097681736676001</v>
      </c>
      <c r="AD4646" s="116">
        <v>581.46883277037603</v>
      </c>
      <c r="AF4646" s="116">
        <v>-1</v>
      </c>
      <c r="AG4646" s="116">
        <v>-1</v>
      </c>
      <c r="AH4646" s="116">
        <v>-1</v>
      </c>
      <c r="AI4646" s="116">
        <v>-1</v>
      </c>
      <c r="AJ4646" s="116">
        <v>0</v>
      </c>
      <c r="AM4646" s="116" t="s">
        <v>319</v>
      </c>
      <c r="AN4646" s="116">
        <v>-1</v>
      </c>
      <c r="AQ4646" s="116">
        <v>783</v>
      </c>
      <c r="AR4646" s="116" t="s">
        <v>352</v>
      </c>
      <c r="AS4646" s="116" t="s">
        <v>256</v>
      </c>
      <c r="AT4646" s="116" t="s">
        <v>268</v>
      </c>
      <c r="AV4646" s="116">
        <v>196.649122807417</v>
      </c>
      <c r="AW4646" s="116">
        <v>0.4715886722</v>
      </c>
    </row>
    <row r="4647" spans="1:49" x14ac:dyDescent="0.25">
      <c r="A4647" s="127">
        <v>210000</v>
      </c>
      <c r="B4647" s="127">
        <v>820000</v>
      </c>
      <c r="C4647" s="127">
        <v>820000</v>
      </c>
      <c r="D4647" s="116" t="s">
        <v>314</v>
      </c>
      <c r="E4647" s="116" t="s">
        <v>315</v>
      </c>
      <c r="F4647" s="116" t="s">
        <v>316</v>
      </c>
      <c r="G4647" s="116" t="s">
        <v>317</v>
      </c>
      <c r="H4647" s="116">
        <v>0.36</v>
      </c>
      <c r="I4647" s="116">
        <v>0.57999999999999996</v>
      </c>
      <c r="J4647" s="116" t="s">
        <v>323</v>
      </c>
      <c r="K4647" s="116">
        <v>0.21775491674844999</v>
      </c>
      <c r="L4647" s="116">
        <v>3895.1299588136999</v>
      </c>
      <c r="M4647" s="116">
        <v>11.2500237480451</v>
      </c>
      <c r="N4647" s="116">
        <v>1.9491887694918499</v>
      </c>
      <c r="O4647" s="116">
        <v>2.4497479846736598</v>
      </c>
      <c r="P4647" s="116">
        <v>0.42444543822771003</v>
      </c>
      <c r="Q4647" s="116">
        <v>848.18369990587598</v>
      </c>
      <c r="R4647" s="116">
        <v>1210</v>
      </c>
      <c r="S4647" s="116" t="s">
        <v>318</v>
      </c>
      <c r="T4647" s="116">
        <v>1210</v>
      </c>
      <c r="U4647" s="116" t="s">
        <v>324</v>
      </c>
      <c r="V4647" s="116" t="s">
        <v>323</v>
      </c>
      <c r="Z4647" s="116">
        <v>0</v>
      </c>
      <c r="AA4647" s="116">
        <v>1</v>
      </c>
      <c r="AB4647" s="116">
        <v>2.4497479846736598</v>
      </c>
      <c r="AC4647" s="116">
        <v>0.42444543822771003</v>
      </c>
      <c r="AD4647" s="116">
        <v>848.18369990587598</v>
      </c>
      <c r="AF4647" s="116">
        <v>-1</v>
      </c>
      <c r="AG4647" s="116">
        <v>-1</v>
      </c>
      <c r="AH4647" s="116">
        <v>-1</v>
      </c>
      <c r="AI4647" s="116">
        <v>-1</v>
      </c>
      <c r="AJ4647" s="116">
        <v>0</v>
      </c>
      <c r="AM4647" s="116" t="s">
        <v>319</v>
      </c>
      <c r="AN4647" s="116">
        <v>-1</v>
      </c>
      <c r="AQ4647" s="116">
        <v>783</v>
      </c>
      <c r="AR4647" s="116" t="s">
        <v>352</v>
      </c>
      <c r="AS4647" s="116" t="s">
        <v>256</v>
      </c>
      <c r="AT4647" s="116" t="s">
        <v>268</v>
      </c>
      <c r="AV4647" s="116">
        <v>136.67111006180201</v>
      </c>
      <c r="AW4647" s="116">
        <v>0.68790243299999998</v>
      </c>
    </row>
    <row r="4648" spans="1:49" x14ac:dyDescent="0.25">
      <c r="A4648" s="127">
        <v>210000</v>
      </c>
      <c r="B4648" s="127">
        <v>820000</v>
      </c>
      <c r="C4648" s="127">
        <v>820000</v>
      </c>
      <c r="D4648" s="116" t="s">
        <v>314</v>
      </c>
      <c r="E4648" s="116" t="s">
        <v>315</v>
      </c>
      <c r="F4648" s="116" t="s">
        <v>316</v>
      </c>
      <c r="G4648" s="116" t="s">
        <v>317</v>
      </c>
      <c r="H4648" s="116">
        <v>0.36</v>
      </c>
      <c r="I4648" s="116">
        <v>0.57999999999999996</v>
      </c>
      <c r="J4648" s="116" t="s">
        <v>268</v>
      </c>
      <c r="K4648" s="116">
        <v>2.62425062295E-3</v>
      </c>
      <c r="L4648" s="116">
        <v>3895.1299588136999</v>
      </c>
      <c r="M4648" s="116">
        <v>11.2500237480451</v>
      </c>
      <c r="N4648" s="116">
        <v>1.9491887694918499</v>
      </c>
      <c r="O4648" s="116">
        <v>2.9522881829100001E-2</v>
      </c>
      <c r="P4648" s="116">
        <v>5.1151598426000004E-3</v>
      </c>
      <c r="Q4648" s="116">
        <v>10.2217972209192</v>
      </c>
      <c r="R4648" s="116">
        <v>1310</v>
      </c>
      <c r="S4648" s="116" t="s">
        <v>318</v>
      </c>
      <c r="T4648" s="116">
        <v>1310</v>
      </c>
      <c r="U4648" s="116" t="s">
        <v>268</v>
      </c>
      <c r="V4648" s="116" t="s">
        <v>268</v>
      </c>
      <c r="Z4648" s="116">
        <v>0</v>
      </c>
      <c r="AA4648" s="116">
        <v>1</v>
      </c>
      <c r="AB4648" s="116">
        <v>2.9522881829100001E-2</v>
      </c>
      <c r="AC4648" s="116">
        <v>5.1151598426000004E-3</v>
      </c>
      <c r="AD4648" s="116">
        <v>10.2217972209192</v>
      </c>
      <c r="AF4648" s="116">
        <v>-1</v>
      </c>
      <c r="AG4648" s="116">
        <v>-1</v>
      </c>
      <c r="AH4648" s="116">
        <v>-1</v>
      </c>
      <c r="AI4648" s="116">
        <v>-1</v>
      </c>
      <c r="AJ4648" s="116">
        <v>0</v>
      </c>
      <c r="AM4648" s="116" t="s">
        <v>319</v>
      </c>
      <c r="AN4648" s="116">
        <v>-1</v>
      </c>
      <c r="AQ4648" s="116">
        <v>783</v>
      </c>
      <c r="AR4648" s="116" t="s">
        <v>352</v>
      </c>
      <c r="AS4648" s="116" t="s">
        <v>256</v>
      </c>
      <c r="AT4648" s="116" t="s">
        <v>268</v>
      </c>
      <c r="AV4648" s="116">
        <v>14.4800656089367</v>
      </c>
      <c r="AW4648" s="116">
        <v>8.2901842999999996E-3</v>
      </c>
    </row>
    <row r="4649" spans="1:49" x14ac:dyDescent="0.25">
      <c r="A4649" s="127">
        <v>210000</v>
      </c>
      <c r="B4649" s="127">
        <v>820000</v>
      </c>
      <c r="C4649" s="127">
        <v>820000</v>
      </c>
      <c r="D4649" s="116" t="s">
        <v>314</v>
      </c>
      <c r="E4649" s="116" t="s">
        <v>315</v>
      </c>
      <c r="F4649" s="116" t="s">
        <v>316</v>
      </c>
      <c r="G4649" s="116" t="s">
        <v>317</v>
      </c>
      <c r="H4649" s="116">
        <v>0.36</v>
      </c>
      <c r="I4649" s="116">
        <v>0.57999999999999996</v>
      </c>
      <c r="J4649" s="116" t="s">
        <v>268</v>
      </c>
      <c r="K4649" s="116">
        <v>9.7179293556700005E-3</v>
      </c>
      <c r="L4649" s="116">
        <v>3895.1299588136999</v>
      </c>
      <c r="M4649" s="116">
        <v>11.2500237480451</v>
      </c>
      <c r="N4649" s="116">
        <v>1.9491887694918499</v>
      </c>
      <c r="O4649" s="116">
        <v>0.10932693603318</v>
      </c>
      <c r="P4649" s="116">
        <v>1.8942078762789999E-2</v>
      </c>
      <c r="Q4649" s="116">
        <v>37.852597770928703</v>
      </c>
      <c r="R4649" s="116">
        <v>1310</v>
      </c>
      <c r="S4649" s="116" t="s">
        <v>318</v>
      </c>
      <c r="T4649" s="116">
        <v>1310</v>
      </c>
      <c r="U4649" s="116" t="s">
        <v>268</v>
      </c>
      <c r="V4649" s="116" t="s">
        <v>268</v>
      </c>
      <c r="Z4649" s="116">
        <v>0</v>
      </c>
      <c r="AA4649" s="116">
        <v>1</v>
      </c>
      <c r="AB4649" s="116">
        <v>0.10932693603318</v>
      </c>
      <c r="AC4649" s="116">
        <v>1.8942078762789999E-2</v>
      </c>
      <c r="AD4649" s="116">
        <v>37.852597770930302</v>
      </c>
      <c r="AF4649" s="116">
        <v>-1</v>
      </c>
      <c r="AG4649" s="116">
        <v>-1</v>
      </c>
      <c r="AH4649" s="116">
        <v>-1</v>
      </c>
      <c r="AI4649" s="116">
        <v>-1</v>
      </c>
      <c r="AJ4649" s="116">
        <v>0</v>
      </c>
      <c r="AM4649" s="116" t="s">
        <v>319</v>
      </c>
      <c r="AN4649" s="116">
        <v>-1</v>
      </c>
      <c r="AQ4649" s="116">
        <v>783</v>
      </c>
      <c r="AR4649" s="116" t="s">
        <v>352</v>
      </c>
      <c r="AS4649" s="116" t="s">
        <v>256</v>
      </c>
      <c r="AT4649" s="116" t="s">
        <v>268</v>
      </c>
      <c r="AV4649" s="116">
        <v>37.891333972027297</v>
      </c>
      <c r="AW4649" s="116">
        <v>3.06995927E-2</v>
      </c>
    </row>
    <row r="4650" spans="1:49" x14ac:dyDescent="0.25">
      <c r="A4650" s="127">
        <v>210000</v>
      </c>
      <c r="B4650" s="127">
        <v>820000</v>
      </c>
      <c r="C4650" s="127">
        <v>820000</v>
      </c>
      <c r="D4650" s="116" t="s">
        <v>314</v>
      </c>
      <c r="E4650" s="116" t="s">
        <v>315</v>
      </c>
      <c r="F4650" s="116" t="s">
        <v>316</v>
      </c>
      <c r="G4650" s="116" t="s">
        <v>317</v>
      </c>
      <c r="H4650" s="116">
        <v>0.36</v>
      </c>
      <c r="I4650" s="116">
        <v>0.57999999999999996</v>
      </c>
      <c r="J4650" s="116" t="s">
        <v>268</v>
      </c>
      <c r="K4650" s="116">
        <v>0.14007311442497999</v>
      </c>
      <c r="L4650" s="116">
        <v>3895.1299588136999</v>
      </c>
      <c r="M4650" s="116">
        <v>11.2500237480451</v>
      </c>
      <c r="N4650" s="116">
        <v>1.9491887694918499</v>
      </c>
      <c r="O4650" s="116">
        <v>1.5758258637436999</v>
      </c>
      <c r="P4650" s="116">
        <v>0.27302894154492002</v>
      </c>
      <c r="Q4650" s="116">
        <v>545.60298442109195</v>
      </c>
      <c r="R4650" s="116">
        <v>1310</v>
      </c>
      <c r="S4650" s="116" t="s">
        <v>318</v>
      </c>
      <c r="T4650" s="116">
        <v>1310</v>
      </c>
      <c r="U4650" s="116" t="s">
        <v>268</v>
      </c>
      <c r="V4650" s="116" t="s">
        <v>268</v>
      </c>
      <c r="Z4650" s="116">
        <v>0</v>
      </c>
      <c r="AA4650" s="116">
        <v>1</v>
      </c>
      <c r="AB4650" s="116">
        <v>1.5758258637436999</v>
      </c>
      <c r="AC4650" s="116">
        <v>0.27302894154492002</v>
      </c>
      <c r="AD4650" s="116">
        <v>545.60298442109195</v>
      </c>
      <c r="AF4650" s="116">
        <v>-1</v>
      </c>
      <c r="AG4650" s="116">
        <v>-1</v>
      </c>
      <c r="AH4650" s="116">
        <v>-1</v>
      </c>
      <c r="AI4650" s="116">
        <v>-1</v>
      </c>
      <c r="AJ4650" s="116">
        <v>0</v>
      </c>
      <c r="AM4650" s="116" t="s">
        <v>319</v>
      </c>
      <c r="AN4650" s="116">
        <v>-1</v>
      </c>
      <c r="AQ4650" s="116">
        <v>783</v>
      </c>
      <c r="AR4650" s="116" t="s">
        <v>352</v>
      </c>
      <c r="AS4650" s="116" t="s">
        <v>256</v>
      </c>
      <c r="AT4650" s="116" t="s">
        <v>268</v>
      </c>
      <c r="AV4650" s="116">
        <v>96.484466595663505</v>
      </c>
      <c r="AW4650" s="116">
        <v>0.44250039289999998</v>
      </c>
    </row>
    <row r="4651" spans="1:49" x14ac:dyDescent="0.25">
      <c r="A4651" s="127">
        <v>210000</v>
      </c>
      <c r="B4651" s="127">
        <v>820000</v>
      </c>
      <c r="C4651" s="127">
        <v>820000</v>
      </c>
      <c r="D4651" s="116" t="s">
        <v>314</v>
      </c>
      <c r="E4651" s="116" t="s">
        <v>315</v>
      </c>
      <c r="F4651" s="116" t="s">
        <v>316</v>
      </c>
      <c r="G4651" s="116" t="s">
        <v>317</v>
      </c>
      <c r="H4651" s="116">
        <v>0.36</v>
      </c>
      <c r="I4651" s="116">
        <v>0.57999999999999996</v>
      </c>
      <c r="J4651" s="116" t="s">
        <v>323</v>
      </c>
      <c r="K4651" s="116">
        <v>5.5115559881800001E-3</v>
      </c>
      <c r="L4651" s="116">
        <v>3895.1299588136999</v>
      </c>
      <c r="M4651" s="116">
        <v>11.2500237480451</v>
      </c>
      <c r="N4651" s="116">
        <v>1.9491887694918499</v>
      </c>
      <c r="O4651" s="116">
        <v>6.2005135755699999E-2</v>
      </c>
      <c r="P4651" s="116">
        <v>1.0743063034579999E-2</v>
      </c>
      <c r="Q4651" s="116">
        <v>21.468226849238999</v>
      </c>
      <c r="R4651" s="116">
        <v>1310</v>
      </c>
      <c r="S4651" s="116" t="s">
        <v>318</v>
      </c>
      <c r="T4651" s="116">
        <v>1310</v>
      </c>
      <c r="U4651" s="116" t="s">
        <v>324</v>
      </c>
      <c r="V4651" s="116" t="s">
        <v>323</v>
      </c>
      <c r="Z4651" s="116">
        <v>0</v>
      </c>
      <c r="AA4651" s="116">
        <v>1</v>
      </c>
      <c r="AB4651" s="116">
        <v>6.2005135755699999E-2</v>
      </c>
      <c r="AC4651" s="116">
        <v>1.0743063034579999E-2</v>
      </c>
      <c r="AD4651" s="116">
        <v>21.468226849238501</v>
      </c>
      <c r="AF4651" s="116">
        <v>-1</v>
      </c>
      <c r="AG4651" s="116">
        <v>-1</v>
      </c>
      <c r="AH4651" s="116">
        <v>-1</v>
      </c>
      <c r="AI4651" s="116">
        <v>-1</v>
      </c>
      <c r="AJ4651" s="116">
        <v>0</v>
      </c>
      <c r="AM4651" s="116" t="s">
        <v>319</v>
      </c>
      <c r="AN4651" s="116">
        <v>-1</v>
      </c>
      <c r="AQ4651" s="116">
        <v>783</v>
      </c>
      <c r="AR4651" s="116" t="s">
        <v>352</v>
      </c>
      <c r="AS4651" s="116" t="s">
        <v>256</v>
      </c>
      <c r="AT4651" s="116" t="s">
        <v>268</v>
      </c>
      <c r="AV4651" s="116">
        <v>43.246454961617097</v>
      </c>
      <c r="AW4651" s="116">
        <v>1.7411376199999998E-2</v>
      </c>
    </row>
    <row r="4652" spans="1:49" x14ac:dyDescent="0.25">
      <c r="A4652" s="127">
        <v>210000</v>
      </c>
      <c r="B4652" s="127">
        <v>820000</v>
      </c>
      <c r="C4652" s="127">
        <v>820000</v>
      </c>
      <c r="D4652" s="116" t="s">
        <v>314</v>
      </c>
      <c r="E4652" s="116" t="s">
        <v>315</v>
      </c>
      <c r="F4652" s="116" t="s">
        <v>316</v>
      </c>
      <c r="G4652" s="116" t="s">
        <v>317</v>
      </c>
      <c r="H4652" s="116">
        <v>0.36</v>
      </c>
      <c r="I4652" s="116">
        <v>0.57999999999999996</v>
      </c>
      <c r="J4652" s="116" t="s">
        <v>268</v>
      </c>
      <c r="K4652" s="116">
        <v>8.9580764303449995E-2</v>
      </c>
      <c r="L4652" s="116">
        <v>3895.1299588136999</v>
      </c>
      <c r="M4652" s="116">
        <v>11.2500237480451</v>
      </c>
      <c r="N4652" s="116">
        <v>1.9491887694918499</v>
      </c>
      <c r="O4652" s="116">
        <v>1.0077857257819001</v>
      </c>
      <c r="P4652" s="116">
        <v>0.17460981974279</v>
      </c>
      <c r="Q4652" s="116">
        <v>348.92871877181699</v>
      </c>
      <c r="R4652" s="116">
        <v>1310</v>
      </c>
      <c r="S4652" s="116" t="s">
        <v>318</v>
      </c>
      <c r="T4652" s="116">
        <v>1310</v>
      </c>
      <c r="U4652" s="116" t="s">
        <v>268</v>
      </c>
      <c r="V4652" s="116" t="s">
        <v>268</v>
      </c>
      <c r="Z4652" s="116">
        <v>0</v>
      </c>
      <c r="AA4652" s="116">
        <v>1</v>
      </c>
      <c r="AB4652" s="116">
        <v>1.0077857257819001</v>
      </c>
      <c r="AC4652" s="116">
        <v>0.17460981974279</v>
      </c>
      <c r="AD4652" s="116">
        <v>348.92871877181699</v>
      </c>
      <c r="AF4652" s="116">
        <v>-1</v>
      </c>
      <c r="AG4652" s="116">
        <v>-1</v>
      </c>
      <c r="AH4652" s="116">
        <v>-1</v>
      </c>
      <c r="AI4652" s="116">
        <v>-1</v>
      </c>
      <c r="AJ4652" s="116">
        <v>0</v>
      </c>
      <c r="AM4652" s="116" t="s">
        <v>319</v>
      </c>
      <c r="AN4652" s="116">
        <v>-1</v>
      </c>
      <c r="AQ4652" s="116">
        <v>783</v>
      </c>
      <c r="AR4652" s="116" t="s">
        <v>352</v>
      </c>
      <c r="AS4652" s="116" t="s">
        <v>256</v>
      </c>
      <c r="AT4652" s="116" t="s">
        <v>268</v>
      </c>
      <c r="AV4652" s="116">
        <v>81.078453297248203</v>
      </c>
      <c r="AW4652" s="116">
        <v>0.2829916616</v>
      </c>
    </row>
    <row r="4653" spans="1:49" x14ac:dyDescent="0.25">
      <c r="A4653" s="127">
        <v>210000</v>
      </c>
      <c r="B4653" s="127">
        <v>820000</v>
      </c>
      <c r="C4653" s="127">
        <v>820000</v>
      </c>
      <c r="D4653" s="116" t="s">
        <v>314</v>
      </c>
      <c r="E4653" s="116" t="s">
        <v>315</v>
      </c>
      <c r="F4653" s="116" t="s">
        <v>316</v>
      </c>
      <c r="G4653" s="116" t="s">
        <v>317</v>
      </c>
      <c r="H4653" s="116">
        <v>0.36</v>
      </c>
      <c r="I4653" s="116">
        <v>0.57999999999999996</v>
      </c>
      <c r="J4653" s="116" t="s">
        <v>323</v>
      </c>
      <c r="K4653" s="116">
        <v>3.2199384595499999E-3</v>
      </c>
      <c r="L4653" s="116">
        <v>3895.1299588136999</v>
      </c>
      <c r="M4653" s="116">
        <v>11.2500237480451</v>
      </c>
      <c r="N4653" s="116">
        <v>1.9491887694918499</v>
      </c>
      <c r="O4653" s="116">
        <v>3.6224384137219998E-2</v>
      </c>
      <c r="P4653" s="116">
        <v>6.2762678838100003E-3</v>
      </c>
      <c r="Q4653" s="116">
        <v>12.5420787593452</v>
      </c>
      <c r="R4653" s="116">
        <v>1310</v>
      </c>
      <c r="S4653" s="116" t="s">
        <v>318</v>
      </c>
      <c r="T4653" s="116">
        <v>1310</v>
      </c>
      <c r="U4653" s="116" t="s">
        <v>324</v>
      </c>
      <c r="V4653" s="116" t="s">
        <v>323</v>
      </c>
      <c r="Z4653" s="116">
        <v>0</v>
      </c>
      <c r="AA4653" s="116">
        <v>1</v>
      </c>
      <c r="AB4653" s="116">
        <v>3.6224384137219998E-2</v>
      </c>
      <c r="AC4653" s="116">
        <v>6.2762678838100003E-3</v>
      </c>
      <c r="AD4653" s="116">
        <v>12.542078759344299</v>
      </c>
      <c r="AF4653" s="116">
        <v>-1</v>
      </c>
      <c r="AG4653" s="116">
        <v>-1</v>
      </c>
      <c r="AH4653" s="116">
        <v>-1</v>
      </c>
      <c r="AI4653" s="116">
        <v>-1</v>
      </c>
      <c r="AJ4653" s="116">
        <v>0</v>
      </c>
      <c r="AM4653" s="116" t="s">
        <v>319</v>
      </c>
      <c r="AN4653" s="116">
        <v>-1</v>
      </c>
      <c r="AQ4653" s="116">
        <v>783</v>
      </c>
      <c r="AR4653" s="116" t="s">
        <v>352</v>
      </c>
      <c r="AS4653" s="116" t="s">
        <v>256</v>
      </c>
      <c r="AT4653" s="116" t="s">
        <v>268</v>
      </c>
      <c r="AV4653" s="116">
        <v>28.102209270636401</v>
      </c>
      <c r="AW4653" s="116">
        <v>1.01720022E-2</v>
      </c>
    </row>
    <row r="4654" spans="1:49" x14ac:dyDescent="0.25">
      <c r="A4654" s="127">
        <v>210000</v>
      </c>
      <c r="B4654" s="127">
        <v>820000</v>
      </c>
      <c r="C4654" s="127">
        <v>820000</v>
      </c>
      <c r="D4654" s="116" t="s">
        <v>314</v>
      </c>
      <c r="E4654" s="116" t="s">
        <v>315</v>
      </c>
      <c r="F4654" s="116" t="s">
        <v>316</v>
      </c>
      <c r="G4654" s="116" t="s">
        <v>317</v>
      </c>
      <c r="H4654" s="116">
        <v>0.36</v>
      </c>
      <c r="I4654" s="116">
        <v>0.57999999999999996</v>
      </c>
      <c r="J4654" s="116" t="s">
        <v>268</v>
      </c>
      <c r="K4654" s="116">
        <v>0.30612994299918</v>
      </c>
      <c r="L4654" s="116">
        <v>3916.1202134877999</v>
      </c>
      <c r="M4654" s="116">
        <v>11.2404839354971</v>
      </c>
      <c r="N4654" s="116">
        <v>1.9571282650967301</v>
      </c>
      <c r="O4654" s="116">
        <v>3.4410487064570301</v>
      </c>
      <c r="P4654" s="116">
        <v>0.59913556423615999</v>
      </c>
      <c r="Q4654" s="116">
        <v>1198.8416577329799</v>
      </c>
      <c r="R4654" s="116">
        <v>1210</v>
      </c>
      <c r="S4654" s="116" t="s">
        <v>318</v>
      </c>
      <c r="T4654" s="116">
        <v>1210</v>
      </c>
      <c r="U4654" s="116" t="s">
        <v>268</v>
      </c>
      <c r="V4654" s="116" t="s">
        <v>268</v>
      </c>
      <c r="Z4654" s="116">
        <v>0</v>
      </c>
      <c r="AA4654" s="116">
        <v>1</v>
      </c>
      <c r="AB4654" s="116">
        <v>3.4410487064570301</v>
      </c>
      <c r="AC4654" s="116">
        <v>0.59913556423615999</v>
      </c>
      <c r="AD4654" s="116">
        <v>1198.8416577329799</v>
      </c>
      <c r="AF4654" s="116">
        <v>-1</v>
      </c>
      <c r="AG4654" s="116">
        <v>-1</v>
      </c>
      <c r="AH4654" s="116">
        <v>-1</v>
      </c>
      <c r="AI4654" s="116">
        <v>-1</v>
      </c>
      <c r="AJ4654" s="116">
        <v>0</v>
      </c>
      <c r="AM4654" s="116" t="s">
        <v>319</v>
      </c>
      <c r="AN4654" s="116">
        <v>-1</v>
      </c>
      <c r="AQ4654" s="116">
        <v>783</v>
      </c>
      <c r="AR4654" s="116" t="s">
        <v>352</v>
      </c>
      <c r="AS4654" s="116" t="s">
        <v>256</v>
      </c>
      <c r="AT4654" s="116" t="s">
        <v>268</v>
      </c>
      <c r="AV4654" s="116">
        <v>149.55907569285401</v>
      </c>
      <c r="AW4654" s="116">
        <v>0.97229655940000004</v>
      </c>
    </row>
    <row r="4655" spans="1:49" x14ac:dyDescent="0.25">
      <c r="A4655" s="127">
        <v>210000</v>
      </c>
      <c r="B4655" s="127">
        <v>820000</v>
      </c>
      <c r="C4655" s="127">
        <v>820000</v>
      </c>
      <c r="D4655" s="116" t="s">
        <v>314</v>
      </c>
      <c r="E4655" s="116" t="s">
        <v>315</v>
      </c>
      <c r="F4655" s="116" t="s">
        <v>316</v>
      </c>
      <c r="G4655" s="116" t="s">
        <v>317</v>
      </c>
      <c r="H4655" s="116">
        <v>0.36</v>
      </c>
      <c r="I4655" s="116">
        <v>0.57999999999999996</v>
      </c>
      <c r="J4655" s="116" t="s">
        <v>268</v>
      </c>
      <c r="K4655" s="116">
        <v>0.11493645174602</v>
      </c>
      <c r="L4655" s="116">
        <v>3916.1202134877999</v>
      </c>
      <c r="M4655" s="116">
        <v>11.2404839354971</v>
      </c>
      <c r="N4655" s="116">
        <v>1.9571282650967301</v>
      </c>
      <c r="O4655" s="116">
        <v>1.2919413394542401</v>
      </c>
      <c r="P4655" s="116">
        <v>0.22494537840206999</v>
      </c>
      <c r="Q4655" s="116">
        <v>450.10496194917403</v>
      </c>
      <c r="R4655" s="116">
        <v>1330</v>
      </c>
      <c r="S4655" s="116" t="s">
        <v>346</v>
      </c>
      <c r="T4655" s="116">
        <v>1330</v>
      </c>
      <c r="U4655" s="116" t="s">
        <v>268</v>
      </c>
      <c r="V4655" s="116" t="s">
        <v>268</v>
      </c>
      <c r="Z4655" s="116">
        <v>0</v>
      </c>
      <c r="AA4655" s="116">
        <v>1</v>
      </c>
      <c r="AB4655" s="116">
        <v>1.2919413394542401</v>
      </c>
      <c r="AC4655" s="116">
        <v>0.22494537840206999</v>
      </c>
      <c r="AD4655" s="116">
        <v>450.10496194917403</v>
      </c>
      <c r="AF4655" s="116">
        <v>-1</v>
      </c>
      <c r="AG4655" s="116">
        <v>-1</v>
      </c>
      <c r="AH4655" s="116">
        <v>-1</v>
      </c>
      <c r="AI4655" s="116">
        <v>-1</v>
      </c>
      <c r="AJ4655" s="116">
        <v>0</v>
      </c>
      <c r="AM4655" s="116" t="s">
        <v>319</v>
      </c>
      <c r="AN4655" s="116">
        <v>-1</v>
      </c>
      <c r="AQ4655" s="116">
        <v>783</v>
      </c>
      <c r="AR4655" s="116" t="s">
        <v>352</v>
      </c>
      <c r="AS4655" s="116" t="s">
        <v>256</v>
      </c>
      <c r="AT4655" s="116" t="s">
        <v>268</v>
      </c>
      <c r="AV4655" s="116">
        <v>118.61955371895399</v>
      </c>
      <c r="AW4655" s="116">
        <v>0.3650486309</v>
      </c>
    </row>
    <row r="4656" spans="1:49" x14ac:dyDescent="0.25">
      <c r="A4656" s="127">
        <v>210000</v>
      </c>
      <c r="B4656" s="127">
        <v>820000</v>
      </c>
      <c r="C4656" s="127">
        <v>820000</v>
      </c>
      <c r="D4656" s="116" t="s">
        <v>314</v>
      </c>
      <c r="E4656" s="116" t="s">
        <v>315</v>
      </c>
      <c r="F4656" s="116" t="s">
        <v>316</v>
      </c>
      <c r="G4656" s="116" t="s">
        <v>317</v>
      </c>
      <c r="H4656" s="116">
        <v>0.36</v>
      </c>
      <c r="I4656" s="116">
        <v>0.57999999999999996</v>
      </c>
      <c r="J4656" s="116" t="s">
        <v>268</v>
      </c>
      <c r="K4656" s="116">
        <v>0.15449532065388999</v>
      </c>
      <c r="L4656" s="116">
        <v>3916.1202134877999</v>
      </c>
      <c r="M4656" s="116">
        <v>11.2404839354971</v>
      </c>
      <c r="N4656" s="116">
        <v>1.9571282650967301</v>
      </c>
      <c r="O4656" s="116">
        <v>1.73660216991953</v>
      </c>
      <c r="P4656" s="116">
        <v>0.30236715887691001</v>
      </c>
      <c r="Q4656" s="116">
        <v>605.02224810197799</v>
      </c>
      <c r="R4656" s="116">
        <v>1330</v>
      </c>
      <c r="S4656" s="116" t="s">
        <v>346</v>
      </c>
      <c r="T4656" s="116">
        <v>1330</v>
      </c>
      <c r="U4656" s="116" t="s">
        <v>268</v>
      </c>
      <c r="V4656" s="116" t="s">
        <v>268</v>
      </c>
      <c r="Z4656" s="116">
        <v>0</v>
      </c>
      <c r="AA4656" s="116">
        <v>1</v>
      </c>
      <c r="AB4656" s="116">
        <v>1.73660216991953</v>
      </c>
      <c r="AC4656" s="116">
        <v>0.30236715887691001</v>
      </c>
      <c r="AD4656" s="116">
        <v>605.02224810197799</v>
      </c>
      <c r="AF4656" s="116">
        <v>-1</v>
      </c>
      <c r="AG4656" s="116">
        <v>-1</v>
      </c>
      <c r="AH4656" s="116">
        <v>-1</v>
      </c>
      <c r="AI4656" s="116">
        <v>-1</v>
      </c>
      <c r="AJ4656" s="116">
        <v>0</v>
      </c>
      <c r="AM4656" s="116" t="s">
        <v>319</v>
      </c>
      <c r="AN4656" s="116">
        <v>-1</v>
      </c>
      <c r="AQ4656" s="116">
        <v>783</v>
      </c>
      <c r="AR4656" s="116" t="s">
        <v>352</v>
      </c>
      <c r="AS4656" s="116" t="s">
        <v>256</v>
      </c>
      <c r="AT4656" s="116" t="s">
        <v>268</v>
      </c>
      <c r="AV4656" s="116">
        <v>110.081457256532</v>
      </c>
      <c r="AW4656" s="116">
        <v>0.49069119880000001</v>
      </c>
    </row>
    <row r="4657" spans="1:49" x14ac:dyDescent="0.25">
      <c r="A4657" s="127">
        <v>210000</v>
      </c>
      <c r="B4657" s="127">
        <v>820000</v>
      </c>
      <c r="C4657" s="127">
        <v>820000</v>
      </c>
      <c r="D4657" s="116" t="s">
        <v>314</v>
      </c>
      <c r="E4657" s="116" t="s">
        <v>315</v>
      </c>
      <c r="F4657" s="116" t="s">
        <v>316</v>
      </c>
      <c r="G4657" s="116" t="s">
        <v>317</v>
      </c>
      <c r="H4657" s="116">
        <v>0.36</v>
      </c>
      <c r="I4657" s="116">
        <v>0.57999999999999996</v>
      </c>
      <c r="J4657" s="116" t="s">
        <v>268</v>
      </c>
      <c r="K4657" s="116">
        <v>4.2201839203259997E-2</v>
      </c>
      <c r="L4657" s="116">
        <v>3916.1202134877999</v>
      </c>
      <c r="M4657" s="116">
        <v>11.2404839354971</v>
      </c>
      <c r="N4657" s="116">
        <v>1.9571282650967301</v>
      </c>
      <c r="O4657" s="116">
        <v>0.47436909561268997</v>
      </c>
      <c r="P4657" s="116">
        <v>8.2594412343770005E-2</v>
      </c>
      <c r="Q4657" s="116">
        <v>165.26747555025199</v>
      </c>
      <c r="R4657" s="116">
        <v>1750</v>
      </c>
      <c r="S4657" s="116" t="s">
        <v>321</v>
      </c>
      <c r="T4657" s="116">
        <v>1750</v>
      </c>
      <c r="U4657" s="116" t="s">
        <v>268</v>
      </c>
      <c r="V4657" s="116" t="s">
        <v>268</v>
      </c>
      <c r="Z4657" s="116">
        <v>0</v>
      </c>
      <c r="AA4657" s="116">
        <v>1</v>
      </c>
      <c r="AB4657" s="116">
        <v>0.47436909561268997</v>
      </c>
      <c r="AC4657" s="116">
        <v>8.2594412343770005E-2</v>
      </c>
      <c r="AD4657" s="116">
        <v>165.26747555025401</v>
      </c>
      <c r="AF4657" s="116">
        <v>-1</v>
      </c>
      <c r="AG4657" s="116">
        <v>-1</v>
      </c>
      <c r="AH4657" s="116">
        <v>-1</v>
      </c>
      <c r="AI4657" s="116">
        <v>-1</v>
      </c>
      <c r="AJ4657" s="116">
        <v>0</v>
      </c>
      <c r="AM4657" s="116" t="s">
        <v>319</v>
      </c>
      <c r="AN4657" s="116">
        <v>-1</v>
      </c>
      <c r="AQ4657" s="116">
        <v>783</v>
      </c>
      <c r="AR4657" s="116" t="s">
        <v>352</v>
      </c>
      <c r="AS4657" s="116" t="s">
        <v>256</v>
      </c>
      <c r="AT4657" s="116" t="s">
        <v>268</v>
      </c>
      <c r="AV4657" s="116">
        <v>53.061689640156096</v>
      </c>
      <c r="AW4657" s="116">
        <v>0.134036882</v>
      </c>
    </row>
    <row r="4658" spans="1:49" x14ac:dyDescent="0.25">
      <c r="A4658" s="127">
        <v>210000</v>
      </c>
      <c r="B4658" s="127">
        <v>820000</v>
      </c>
      <c r="C4658" s="127">
        <v>820000</v>
      </c>
      <c r="D4658" s="116" t="s">
        <v>314</v>
      </c>
      <c r="E4658" s="116" t="s">
        <v>315</v>
      </c>
      <c r="F4658" s="116" t="s">
        <v>316</v>
      </c>
      <c r="G4658" s="116" t="s">
        <v>317</v>
      </c>
      <c r="H4658" s="116">
        <v>0.36</v>
      </c>
      <c r="I4658" s="116">
        <v>0.57999999999999996</v>
      </c>
      <c r="J4658" s="116" t="s">
        <v>268</v>
      </c>
      <c r="K4658" s="116">
        <v>4.7221792857900001E-3</v>
      </c>
      <c r="L4658" s="116">
        <v>3966.2910320146302</v>
      </c>
      <c r="M4658" s="116">
        <v>12.4585049057838</v>
      </c>
      <c r="N4658" s="116">
        <v>2.5222993057430299</v>
      </c>
      <c r="O4658" s="116">
        <v>5.8831293798009998E-2</v>
      </c>
      <c r="P4658" s="116">
        <v>1.191074953414E-2</v>
      </c>
      <c r="Q4658" s="116">
        <v>18.729537352798101</v>
      </c>
      <c r="R4658" s="116">
        <v>1330</v>
      </c>
      <c r="S4658" s="116" t="s">
        <v>346</v>
      </c>
      <c r="T4658" s="116">
        <v>1330</v>
      </c>
      <c r="U4658" s="116" t="s">
        <v>268</v>
      </c>
      <c r="V4658" s="116" t="s">
        <v>268</v>
      </c>
      <c r="Z4658" s="116">
        <v>0</v>
      </c>
      <c r="AA4658" s="116">
        <v>1</v>
      </c>
      <c r="AB4658" s="116">
        <v>5.8831293798009998E-2</v>
      </c>
      <c r="AC4658" s="116">
        <v>1.191074953414E-2</v>
      </c>
      <c r="AD4658" s="116">
        <v>18.729537352799099</v>
      </c>
      <c r="AF4658" s="116">
        <v>-1</v>
      </c>
      <c r="AG4658" s="116">
        <v>-1</v>
      </c>
      <c r="AH4658" s="116">
        <v>-1</v>
      </c>
      <c r="AI4658" s="116">
        <v>-1</v>
      </c>
      <c r="AJ4658" s="116">
        <v>0</v>
      </c>
      <c r="AM4658" s="116" t="s">
        <v>319</v>
      </c>
      <c r="AN4658" s="116">
        <v>-1</v>
      </c>
      <c r="AQ4658" s="116">
        <v>783</v>
      </c>
      <c r="AR4658" s="116" t="s">
        <v>352</v>
      </c>
      <c r="AS4658" s="116" t="s">
        <v>256</v>
      </c>
      <c r="AT4658" s="116" t="s">
        <v>268</v>
      </c>
      <c r="AV4658" s="116">
        <v>73.328010710642303</v>
      </c>
      <c r="AW4658" s="116">
        <v>1.51902168E-2</v>
      </c>
    </row>
    <row r="4659" spans="1:49" x14ac:dyDescent="0.25">
      <c r="A4659" s="127">
        <v>210000</v>
      </c>
      <c r="B4659" s="127">
        <v>820000</v>
      </c>
      <c r="C4659" s="127">
        <v>820000</v>
      </c>
      <c r="D4659" s="116" t="s">
        <v>314</v>
      </c>
      <c r="E4659" s="116" t="s">
        <v>315</v>
      </c>
      <c r="F4659" s="116" t="s">
        <v>316</v>
      </c>
      <c r="G4659" s="116" t="s">
        <v>317</v>
      </c>
      <c r="H4659" s="116">
        <v>0.36</v>
      </c>
      <c r="I4659" s="116">
        <v>0.57999999999999996</v>
      </c>
      <c r="J4659" s="116" t="s">
        <v>268</v>
      </c>
      <c r="K4659" s="116">
        <v>8.3877755647449995E-2</v>
      </c>
      <c r="L4659" s="116">
        <v>3966.2910320146302</v>
      </c>
      <c r="M4659" s="116">
        <v>12.4585049057838</v>
      </c>
      <c r="N4659" s="116">
        <v>2.5222993057430299</v>
      </c>
      <c r="O4659" s="116">
        <v>1.0449914302199801</v>
      </c>
      <c r="P4659" s="116">
        <v>0.21156480483685999</v>
      </c>
      <c r="Q4659" s="116">
        <v>332.68359001002301</v>
      </c>
      <c r="R4659" s="116">
        <v>1330</v>
      </c>
      <c r="S4659" s="116" t="s">
        <v>346</v>
      </c>
      <c r="T4659" s="116">
        <v>1330</v>
      </c>
      <c r="U4659" s="116" t="s">
        <v>268</v>
      </c>
      <c r="V4659" s="116" t="s">
        <v>268</v>
      </c>
      <c r="Z4659" s="116">
        <v>0</v>
      </c>
      <c r="AA4659" s="116">
        <v>1</v>
      </c>
      <c r="AB4659" s="116">
        <v>1.0449914302199801</v>
      </c>
      <c r="AC4659" s="116">
        <v>0.21156480483685999</v>
      </c>
      <c r="AD4659" s="116">
        <v>332.68359001002199</v>
      </c>
      <c r="AF4659" s="116">
        <v>-1</v>
      </c>
      <c r="AG4659" s="116">
        <v>-1</v>
      </c>
      <c r="AH4659" s="116">
        <v>-1</v>
      </c>
      <c r="AI4659" s="116">
        <v>-1</v>
      </c>
      <c r="AJ4659" s="116">
        <v>0</v>
      </c>
      <c r="AM4659" s="116" t="s">
        <v>319</v>
      </c>
      <c r="AN4659" s="116">
        <v>-1</v>
      </c>
      <c r="AQ4659" s="116">
        <v>783</v>
      </c>
      <c r="AR4659" s="116" t="s">
        <v>352</v>
      </c>
      <c r="AS4659" s="116" t="s">
        <v>256</v>
      </c>
      <c r="AT4659" s="116" t="s">
        <v>268</v>
      </c>
      <c r="AV4659" s="116">
        <v>73.703345171791597</v>
      </c>
      <c r="AW4659" s="116">
        <v>0.26981637469999997</v>
      </c>
    </row>
    <row r="4660" spans="1:49" x14ac:dyDescent="0.25">
      <c r="A4660" s="127">
        <v>210000</v>
      </c>
      <c r="B4660" s="127">
        <v>820000</v>
      </c>
      <c r="C4660" s="127">
        <v>820000</v>
      </c>
      <c r="D4660" s="116" t="s">
        <v>314</v>
      </c>
      <c r="E4660" s="116" t="s">
        <v>315</v>
      </c>
      <c r="F4660" s="116" t="s">
        <v>316</v>
      </c>
      <c r="G4660" s="116" t="s">
        <v>317</v>
      </c>
      <c r="H4660" s="116">
        <v>0.36</v>
      </c>
      <c r="I4660" s="116">
        <v>0.57999999999999996</v>
      </c>
      <c r="J4660" s="116" t="s">
        <v>268</v>
      </c>
      <c r="K4660" s="116">
        <v>0.14736282283863</v>
      </c>
      <c r="L4660" s="116">
        <v>3966.2910320146302</v>
      </c>
      <c r="M4660" s="116">
        <v>12.4585049057838</v>
      </c>
      <c r="N4660" s="116">
        <v>2.5222993057430299</v>
      </c>
      <c r="O4660" s="116">
        <v>1.8359204512652401</v>
      </c>
      <c r="P4660" s="116">
        <v>0.37169314573821</v>
      </c>
      <c r="Q4660" s="116">
        <v>584.48384267722304</v>
      </c>
      <c r="R4660" s="116">
        <v>1330</v>
      </c>
      <c r="S4660" s="116" t="s">
        <v>346</v>
      </c>
      <c r="T4660" s="116">
        <v>1330</v>
      </c>
      <c r="U4660" s="116" t="s">
        <v>268</v>
      </c>
      <c r="V4660" s="116" t="s">
        <v>268</v>
      </c>
      <c r="Z4660" s="116">
        <v>0</v>
      </c>
      <c r="AA4660" s="116">
        <v>1</v>
      </c>
      <c r="AB4660" s="116">
        <v>1.8359204512652401</v>
      </c>
      <c r="AC4660" s="116">
        <v>0.37169314573821</v>
      </c>
      <c r="AD4660" s="116">
        <v>584.48384267722304</v>
      </c>
      <c r="AF4660" s="116">
        <v>-1</v>
      </c>
      <c r="AG4660" s="116">
        <v>-1</v>
      </c>
      <c r="AH4660" s="116">
        <v>-1</v>
      </c>
      <c r="AI4660" s="116">
        <v>-1</v>
      </c>
      <c r="AJ4660" s="116">
        <v>0</v>
      </c>
      <c r="AM4660" s="116" t="s">
        <v>319</v>
      </c>
      <c r="AN4660" s="116">
        <v>-1</v>
      </c>
      <c r="AQ4660" s="116">
        <v>783</v>
      </c>
      <c r="AR4660" s="116" t="s">
        <v>352</v>
      </c>
      <c r="AS4660" s="116" t="s">
        <v>256</v>
      </c>
      <c r="AT4660" s="116" t="s">
        <v>268</v>
      </c>
      <c r="AV4660" s="116">
        <v>100.82079529768799</v>
      </c>
      <c r="AW4660" s="116">
        <v>0.47403393570000002</v>
      </c>
    </row>
    <row r="4661" spans="1:49" x14ac:dyDescent="0.25">
      <c r="A4661" s="127">
        <v>210000</v>
      </c>
      <c r="B4661" s="127">
        <v>820000</v>
      </c>
      <c r="C4661" s="127">
        <v>820000</v>
      </c>
      <c r="D4661" s="116" t="s">
        <v>314</v>
      </c>
      <c r="E4661" s="116" t="s">
        <v>315</v>
      </c>
      <c r="F4661" s="116" t="s">
        <v>316</v>
      </c>
      <c r="G4661" s="116" t="s">
        <v>317</v>
      </c>
      <c r="H4661" s="116">
        <v>0.36</v>
      </c>
      <c r="I4661" s="116">
        <v>0.57999999999999996</v>
      </c>
      <c r="J4661" s="116" t="s">
        <v>268</v>
      </c>
      <c r="K4661" s="116">
        <v>0.14035134432676999</v>
      </c>
      <c r="L4661" s="116">
        <v>3966.2910320146302</v>
      </c>
      <c r="M4661" s="116">
        <v>12.4585049057838</v>
      </c>
      <c r="N4661" s="116">
        <v>2.5222993057430299</v>
      </c>
      <c r="O4661" s="116">
        <v>1.74856791182851</v>
      </c>
      <c r="P4661" s="116">
        <v>0.35400809835552999</v>
      </c>
      <c r="Q4661" s="116">
        <v>556.67427833449301</v>
      </c>
      <c r="R4661" s="116">
        <v>1330</v>
      </c>
      <c r="S4661" s="116" t="s">
        <v>346</v>
      </c>
      <c r="T4661" s="116">
        <v>1330</v>
      </c>
      <c r="U4661" s="116" t="s">
        <v>268</v>
      </c>
      <c r="V4661" s="116" t="s">
        <v>268</v>
      </c>
      <c r="Z4661" s="116">
        <v>0</v>
      </c>
      <c r="AA4661" s="116">
        <v>1</v>
      </c>
      <c r="AB4661" s="116">
        <v>1.74856791182851</v>
      </c>
      <c r="AC4661" s="116">
        <v>0.35400809835552999</v>
      </c>
      <c r="AD4661" s="116">
        <v>556.67427833449301</v>
      </c>
      <c r="AF4661" s="116">
        <v>-1</v>
      </c>
      <c r="AG4661" s="116">
        <v>-1</v>
      </c>
      <c r="AH4661" s="116">
        <v>-1</v>
      </c>
      <c r="AI4661" s="116">
        <v>-1</v>
      </c>
      <c r="AJ4661" s="116">
        <v>0</v>
      </c>
      <c r="AM4661" s="116" t="s">
        <v>319</v>
      </c>
      <c r="AN4661" s="116">
        <v>-1</v>
      </c>
      <c r="AQ4661" s="116">
        <v>783</v>
      </c>
      <c r="AR4661" s="116" t="s">
        <v>352</v>
      </c>
      <c r="AS4661" s="116" t="s">
        <v>256</v>
      </c>
      <c r="AT4661" s="116" t="s">
        <v>268</v>
      </c>
      <c r="AV4661" s="116">
        <v>98.597926760809798</v>
      </c>
      <c r="AW4661" s="116">
        <v>0.4514795445</v>
      </c>
    </row>
    <row r="4662" spans="1:49" x14ac:dyDescent="0.25">
      <c r="A4662" s="127">
        <v>210000</v>
      </c>
      <c r="B4662" s="127">
        <v>820000</v>
      </c>
      <c r="C4662" s="127">
        <v>820000</v>
      </c>
      <c r="D4662" s="116" t="s">
        <v>314</v>
      </c>
      <c r="E4662" s="116" t="s">
        <v>315</v>
      </c>
      <c r="F4662" s="116" t="s">
        <v>316</v>
      </c>
      <c r="G4662" s="116" t="s">
        <v>317</v>
      </c>
      <c r="H4662" s="116">
        <v>0.36</v>
      </c>
      <c r="I4662" s="116">
        <v>0.57999999999999996</v>
      </c>
      <c r="J4662" s="116" t="s">
        <v>268</v>
      </c>
      <c r="K4662" s="116">
        <v>0.24144935154624</v>
      </c>
      <c r="L4662" s="116">
        <v>3966.2910320146302</v>
      </c>
      <c r="M4662" s="116">
        <v>12.4585049057838</v>
      </c>
      <c r="N4662" s="116">
        <v>2.5222993057430299</v>
      </c>
      <c r="O4662" s="116">
        <v>3.0080979307372102</v>
      </c>
      <c r="P4662" s="116">
        <v>0.60900753177719003</v>
      </c>
      <c r="Q4662" s="116">
        <v>957.65839772361596</v>
      </c>
      <c r="R4662" s="116">
        <v>1330</v>
      </c>
      <c r="S4662" s="116" t="s">
        <v>346</v>
      </c>
      <c r="T4662" s="116">
        <v>1330</v>
      </c>
      <c r="U4662" s="116" t="s">
        <v>268</v>
      </c>
      <c r="V4662" s="116" t="s">
        <v>268</v>
      </c>
      <c r="Z4662" s="116">
        <v>0</v>
      </c>
      <c r="AA4662" s="116">
        <v>1</v>
      </c>
      <c r="AB4662" s="116">
        <v>3.0080979307372102</v>
      </c>
      <c r="AC4662" s="116">
        <v>0.60900753177719003</v>
      </c>
      <c r="AD4662" s="116">
        <v>957.65839772361596</v>
      </c>
      <c r="AF4662" s="116">
        <v>-1</v>
      </c>
      <c r="AG4662" s="116">
        <v>-1</v>
      </c>
      <c r="AH4662" s="116">
        <v>-1</v>
      </c>
      <c r="AI4662" s="116">
        <v>-1</v>
      </c>
      <c r="AJ4662" s="116">
        <v>0</v>
      </c>
      <c r="AM4662" s="116" t="s">
        <v>319</v>
      </c>
      <c r="AN4662" s="116">
        <v>-1</v>
      </c>
      <c r="AQ4662" s="116">
        <v>783</v>
      </c>
      <c r="AR4662" s="116" t="s">
        <v>352</v>
      </c>
      <c r="AS4662" s="116" t="s">
        <v>256</v>
      </c>
      <c r="AT4662" s="116" t="s">
        <v>268</v>
      </c>
      <c r="AV4662" s="116">
        <v>124.83026606810201</v>
      </c>
      <c r="AW4662" s="116">
        <v>0.77668969809999999</v>
      </c>
    </row>
    <row r="4663" spans="1:49" x14ac:dyDescent="0.25">
      <c r="A4663" s="127">
        <v>210000</v>
      </c>
      <c r="B4663" s="127">
        <v>820000</v>
      </c>
      <c r="C4663" s="127">
        <v>820000</v>
      </c>
      <c r="D4663" s="116" t="s">
        <v>314</v>
      </c>
      <c r="E4663" s="116" t="s">
        <v>315</v>
      </c>
      <c r="F4663" s="116" t="s">
        <v>316</v>
      </c>
      <c r="G4663" s="116" t="s">
        <v>317</v>
      </c>
      <c r="H4663" s="116">
        <v>0.36</v>
      </c>
      <c r="I4663" s="116">
        <v>0.57999999999999996</v>
      </c>
      <c r="J4663" s="116" t="s">
        <v>330</v>
      </c>
      <c r="K4663" s="116">
        <v>0.61776345352982998</v>
      </c>
      <c r="L4663" s="116">
        <v>2528.3185007887801</v>
      </c>
      <c r="M4663" s="116">
        <v>4.6798010353302804</v>
      </c>
      <c r="N4663" s="116">
        <v>0.40789460299817998</v>
      </c>
      <c r="O4663" s="116">
        <v>2.8910100494181199</v>
      </c>
      <c r="P4663" s="116">
        <v>0.25198237862433998</v>
      </c>
      <c r="Q4663" s="116">
        <v>1561.9027686706399</v>
      </c>
      <c r="R4663" s="116">
        <v>6172</v>
      </c>
      <c r="S4663" s="116" t="s">
        <v>354</v>
      </c>
      <c r="T4663" s="116">
        <v>6172</v>
      </c>
      <c r="U4663" s="116" t="s">
        <v>268</v>
      </c>
      <c r="V4663" s="116" t="s">
        <v>268</v>
      </c>
      <c r="Y4663" s="116" t="s">
        <v>330</v>
      </c>
      <c r="Z4663" s="116">
        <v>0</v>
      </c>
      <c r="AA4663" s="116">
        <v>1</v>
      </c>
      <c r="AB4663" s="116">
        <v>2.8910100494181199</v>
      </c>
      <c r="AC4663" s="116">
        <v>0.25198237862433998</v>
      </c>
      <c r="AD4663" s="116">
        <v>1561.9027686706399</v>
      </c>
      <c r="AF4663" s="116">
        <v>-1</v>
      </c>
      <c r="AG4663" s="116">
        <v>-1</v>
      </c>
      <c r="AH4663" s="116">
        <v>-1</v>
      </c>
      <c r="AI4663" s="116">
        <v>-1</v>
      </c>
      <c r="AJ4663" s="116">
        <v>0</v>
      </c>
      <c r="AM4663" s="116" t="s">
        <v>319</v>
      </c>
      <c r="AN4663" s="116">
        <v>-1</v>
      </c>
      <c r="AQ4663" s="116">
        <v>783</v>
      </c>
      <c r="AR4663" s="116" t="s">
        <v>352</v>
      </c>
      <c r="AS4663" s="116" t="s">
        <v>256</v>
      </c>
      <c r="AT4663" s="116" t="s">
        <v>268</v>
      </c>
      <c r="AV4663" s="116">
        <v>199.999999977648</v>
      </c>
      <c r="AW4663" s="116">
        <v>1.2667500151</v>
      </c>
    </row>
    <row r="4664" spans="1:49" x14ac:dyDescent="0.25">
      <c r="A4664" s="127">
        <v>210000</v>
      </c>
      <c r="B4664" s="127">
        <v>820000</v>
      </c>
      <c r="C4664" s="127">
        <v>830000</v>
      </c>
      <c r="D4664" s="116" t="s">
        <v>314</v>
      </c>
      <c r="E4664" s="116" t="s">
        <v>315</v>
      </c>
      <c r="F4664" s="116" t="s">
        <v>316</v>
      </c>
      <c r="G4664" s="116" t="s">
        <v>317</v>
      </c>
      <c r="H4664" s="116">
        <v>0.36</v>
      </c>
      <c r="I4664" s="116">
        <v>0.57999999999999996</v>
      </c>
      <c r="J4664" s="116" t="s">
        <v>268</v>
      </c>
      <c r="K4664" s="116">
        <v>2.4257877807240001E-2</v>
      </c>
      <c r="L4664" s="116">
        <v>2541.8347414528398</v>
      </c>
      <c r="M4664" s="116">
        <v>5.1649880832308002</v>
      </c>
      <c r="N4664" s="116">
        <v>0.57850577440612005</v>
      </c>
      <c r="O4664" s="116">
        <v>0.12529164979890001</v>
      </c>
      <c r="P4664" s="116">
        <v>1.403332238633E-2</v>
      </c>
      <c r="Q4664" s="116">
        <v>61.659516564378301</v>
      </c>
      <c r="R4664" s="116">
        <v>1330</v>
      </c>
      <c r="S4664" s="116" t="s">
        <v>346</v>
      </c>
      <c r="T4664" s="116">
        <v>1330</v>
      </c>
      <c r="U4664" s="116" t="s">
        <v>268</v>
      </c>
      <c r="V4664" s="116" t="s">
        <v>268</v>
      </c>
      <c r="Z4664" s="116">
        <v>0</v>
      </c>
      <c r="AA4664" s="116">
        <v>1</v>
      </c>
      <c r="AB4664" s="116">
        <v>0.12529164979890001</v>
      </c>
      <c r="AC4664" s="116">
        <v>1.403332238633E-2</v>
      </c>
      <c r="AD4664" s="116">
        <v>61.659516564379402</v>
      </c>
      <c r="AF4664" s="116">
        <v>-1</v>
      </c>
      <c r="AG4664" s="116">
        <v>-1</v>
      </c>
      <c r="AH4664" s="116">
        <v>-1</v>
      </c>
      <c r="AI4664" s="116">
        <v>-1</v>
      </c>
      <c r="AJ4664" s="116">
        <v>0</v>
      </c>
      <c r="AM4664" s="116" t="s">
        <v>319</v>
      </c>
      <c r="AN4664" s="116">
        <v>-1</v>
      </c>
      <c r="AQ4664" s="116">
        <v>783</v>
      </c>
      <c r="AR4664" s="116" t="s">
        <v>352</v>
      </c>
      <c r="AS4664" s="116" t="s">
        <v>256</v>
      </c>
      <c r="AT4664" s="116" t="s">
        <v>268</v>
      </c>
      <c r="AV4664" s="116">
        <v>40.015355911354703</v>
      </c>
      <c r="AW4664" s="116">
        <v>5.0007718200000002E-2</v>
      </c>
    </row>
    <row r="4665" spans="1:49" x14ac:dyDescent="0.25">
      <c r="A4665" s="127">
        <v>210000</v>
      </c>
      <c r="B4665" s="127">
        <v>820000</v>
      </c>
      <c r="C4665" s="127">
        <v>830000</v>
      </c>
      <c r="D4665" s="116" t="s">
        <v>314</v>
      </c>
      <c r="E4665" s="116" t="s">
        <v>315</v>
      </c>
      <c r="F4665" s="116" t="s">
        <v>316</v>
      </c>
      <c r="G4665" s="116" t="s">
        <v>317</v>
      </c>
      <c r="H4665" s="116">
        <v>0.36</v>
      </c>
      <c r="I4665" s="116">
        <v>0.57999999999999996</v>
      </c>
      <c r="J4665" s="116" t="s">
        <v>330</v>
      </c>
      <c r="K4665" s="116">
        <v>0.39941122531047002</v>
      </c>
      <c r="L4665" s="116">
        <v>2541.8347414528398</v>
      </c>
      <c r="M4665" s="116">
        <v>5.1649880832308002</v>
      </c>
      <c r="N4665" s="116">
        <v>0.57850577440612005</v>
      </c>
      <c r="O4665" s="116">
        <v>2.0629542190371901</v>
      </c>
      <c r="P4665" s="116">
        <v>0.23106170020472999</v>
      </c>
      <c r="Q4665" s="116">
        <v>1015.2373286204</v>
      </c>
      <c r="R4665" s="116">
        <v>4200</v>
      </c>
      <c r="S4665" s="116" t="s">
        <v>355</v>
      </c>
      <c r="T4665" s="116">
        <v>4200</v>
      </c>
      <c r="U4665" s="116" t="s">
        <v>268</v>
      </c>
      <c r="V4665" s="116" t="s">
        <v>268</v>
      </c>
      <c r="Y4665" s="116" t="s">
        <v>330</v>
      </c>
      <c r="Z4665" s="116">
        <v>0</v>
      </c>
      <c r="AA4665" s="116">
        <v>1</v>
      </c>
      <c r="AB4665" s="116">
        <v>2.0629542190371901</v>
      </c>
      <c r="AC4665" s="116">
        <v>0.23106170020472999</v>
      </c>
      <c r="AD4665" s="116">
        <v>1015.2373286204</v>
      </c>
      <c r="AF4665" s="116">
        <v>-1</v>
      </c>
      <c r="AG4665" s="116">
        <v>-1</v>
      </c>
      <c r="AH4665" s="116">
        <v>-1</v>
      </c>
      <c r="AI4665" s="116">
        <v>-1</v>
      </c>
      <c r="AJ4665" s="116">
        <v>0</v>
      </c>
      <c r="AM4665" s="116" t="s">
        <v>319</v>
      </c>
      <c r="AN4665" s="116">
        <v>-1</v>
      </c>
      <c r="AQ4665" s="116">
        <v>783</v>
      </c>
      <c r="AR4665" s="116" t="s">
        <v>352</v>
      </c>
      <c r="AS4665" s="116" t="s">
        <v>256</v>
      </c>
      <c r="AT4665" s="116" t="s">
        <v>268</v>
      </c>
      <c r="AV4665" s="116">
        <v>207.708117320193</v>
      </c>
      <c r="AW4665" s="116">
        <v>0.82338793889999995</v>
      </c>
    </row>
    <row r="4666" spans="1:49" x14ac:dyDescent="0.25">
      <c r="A4666" s="127">
        <v>210000</v>
      </c>
      <c r="B4666" s="127">
        <v>820000</v>
      </c>
      <c r="C4666" s="127">
        <v>830000</v>
      </c>
      <c r="D4666" s="116" t="s">
        <v>314</v>
      </c>
      <c r="E4666" s="116" t="s">
        <v>315</v>
      </c>
      <c r="F4666" s="116" t="s">
        <v>316</v>
      </c>
      <c r="G4666" s="116" t="s">
        <v>317</v>
      </c>
      <c r="H4666" s="116">
        <v>0.36</v>
      </c>
      <c r="I4666" s="116">
        <v>0.57999999999999996</v>
      </c>
      <c r="J4666" s="116" t="s">
        <v>330</v>
      </c>
      <c r="K4666" s="116">
        <v>0.19409435045814</v>
      </c>
      <c r="L4666" s="116">
        <v>2541.8347414528398</v>
      </c>
      <c r="M4666" s="116">
        <v>5.1649880832308002</v>
      </c>
      <c r="N4666" s="116">
        <v>0.57850577440612005</v>
      </c>
      <c r="O4666" s="116">
        <v>1.00249500713872</v>
      </c>
      <c r="P4666" s="116">
        <v>0.11228470251964</v>
      </c>
      <c r="Q4666" s="116">
        <v>493.35576311422602</v>
      </c>
      <c r="R4666" s="116">
        <v>6172</v>
      </c>
      <c r="S4666" s="116" t="s">
        <v>354</v>
      </c>
      <c r="T4666" s="116">
        <v>6172</v>
      </c>
      <c r="U4666" s="116" t="s">
        <v>268</v>
      </c>
      <c r="V4666" s="116" t="s">
        <v>268</v>
      </c>
      <c r="Y4666" s="116" t="s">
        <v>330</v>
      </c>
      <c r="Z4666" s="116">
        <v>0</v>
      </c>
      <c r="AA4666" s="116">
        <v>1</v>
      </c>
      <c r="AB4666" s="116">
        <v>1.00249500713872</v>
      </c>
      <c r="AC4666" s="116">
        <v>0.11228470251964</v>
      </c>
      <c r="AD4666" s="116">
        <v>493.35576311422602</v>
      </c>
      <c r="AF4666" s="116">
        <v>-1</v>
      </c>
      <c r="AG4666" s="116">
        <v>-1</v>
      </c>
      <c r="AH4666" s="116">
        <v>-1</v>
      </c>
      <c r="AI4666" s="116">
        <v>-1</v>
      </c>
      <c r="AJ4666" s="116">
        <v>0</v>
      </c>
      <c r="AM4666" s="116" t="s">
        <v>319</v>
      </c>
      <c r="AN4666" s="116">
        <v>-1</v>
      </c>
      <c r="AQ4666" s="116">
        <v>783</v>
      </c>
      <c r="AR4666" s="116" t="s">
        <v>352</v>
      </c>
      <c r="AS4666" s="116" t="s">
        <v>256</v>
      </c>
      <c r="AT4666" s="116" t="s">
        <v>268</v>
      </c>
      <c r="AV4666" s="116">
        <v>141.96612705543899</v>
      </c>
      <c r="AW4666" s="116">
        <v>0.40012632860000003</v>
      </c>
    </row>
    <row r="4667" spans="1:49" x14ac:dyDescent="0.25">
      <c r="A4667" s="127">
        <v>210000</v>
      </c>
      <c r="B4667" s="127">
        <v>820000</v>
      </c>
      <c r="C4667" s="127">
        <v>830000</v>
      </c>
      <c r="D4667" s="116" t="s">
        <v>314</v>
      </c>
      <c r="E4667" s="116" t="s">
        <v>315</v>
      </c>
      <c r="F4667" s="116" t="s">
        <v>316</v>
      </c>
      <c r="G4667" s="116" t="s">
        <v>317</v>
      </c>
      <c r="H4667" s="116">
        <v>0.36</v>
      </c>
      <c r="I4667" s="116">
        <v>0.57999999999999996</v>
      </c>
      <c r="J4667" s="116" t="s">
        <v>268</v>
      </c>
      <c r="K4667" s="116">
        <v>0.15144137194540999</v>
      </c>
      <c r="L4667" s="116">
        <v>3909.3041527576001</v>
      </c>
      <c r="M4667" s="116">
        <v>9.1407271957511291</v>
      </c>
      <c r="N4667" s="116">
        <v>1.23741376285352</v>
      </c>
      <c r="O4667" s="116">
        <v>1.3842842671033</v>
      </c>
      <c r="P4667" s="116">
        <v>0.18739563791066999</v>
      </c>
      <c r="Q4667" s="116">
        <v>592.03038424551096</v>
      </c>
      <c r="R4667" s="116">
        <v>1210</v>
      </c>
      <c r="S4667" s="116" t="s">
        <v>318</v>
      </c>
      <c r="T4667" s="116">
        <v>1210</v>
      </c>
      <c r="U4667" s="116" t="s">
        <v>268</v>
      </c>
      <c r="V4667" s="116" t="s">
        <v>268</v>
      </c>
      <c r="Z4667" s="116">
        <v>0</v>
      </c>
      <c r="AA4667" s="116">
        <v>1</v>
      </c>
      <c r="AB4667" s="116">
        <v>1.3842842671033</v>
      </c>
      <c r="AC4667" s="116">
        <v>0.18739563791066999</v>
      </c>
      <c r="AD4667" s="116">
        <v>618.01064475836404</v>
      </c>
      <c r="AF4667" s="116">
        <v>-1</v>
      </c>
      <c r="AG4667" s="116">
        <v>-1</v>
      </c>
      <c r="AH4667" s="116">
        <v>-1</v>
      </c>
      <c r="AI4667" s="116">
        <v>-1</v>
      </c>
      <c r="AJ4667" s="116">
        <v>0</v>
      </c>
      <c r="AM4667" s="116" t="s">
        <v>319</v>
      </c>
      <c r="AN4667" s="116">
        <v>-1</v>
      </c>
      <c r="AQ4667" s="116">
        <v>783</v>
      </c>
      <c r="AR4667" s="116" t="s">
        <v>352</v>
      </c>
      <c r="AS4667" s="116" t="s">
        <v>256</v>
      </c>
      <c r="AT4667" s="116" t="s">
        <v>268</v>
      </c>
      <c r="AV4667" s="116">
        <v>105.12994636069899</v>
      </c>
      <c r="AW4667" s="116">
        <v>0.50122517820000001</v>
      </c>
    </row>
    <row r="4668" spans="1:49" x14ac:dyDescent="0.25">
      <c r="A4668" s="127">
        <v>210000</v>
      </c>
      <c r="B4668" s="127">
        <v>820000</v>
      </c>
      <c r="C4668" s="127">
        <v>830000</v>
      </c>
      <c r="D4668" s="116" t="s">
        <v>314</v>
      </c>
      <c r="E4668" s="116" t="s">
        <v>315</v>
      </c>
      <c r="F4668" s="116" t="s">
        <v>316</v>
      </c>
      <c r="G4668" s="116" t="s">
        <v>317</v>
      </c>
      <c r="H4668" s="116">
        <v>0.36</v>
      </c>
      <c r="I4668" s="116">
        <v>0.57999999999999996</v>
      </c>
      <c r="J4668" s="116" t="s">
        <v>268</v>
      </c>
      <c r="K4668" s="116">
        <v>6.3739102713039994E-2</v>
      </c>
      <c r="L4668" s="116">
        <v>3909.3041527576001</v>
      </c>
      <c r="M4668" s="116">
        <v>9.1407271957511291</v>
      </c>
      <c r="N4668" s="116">
        <v>1.23741376285352</v>
      </c>
      <c r="O4668" s="116">
        <v>0.58262174960186996</v>
      </c>
      <c r="P4668" s="116">
        <v>7.8871642929049995E-2</v>
      </c>
      <c r="Q4668" s="116">
        <v>249.17553892913801</v>
      </c>
      <c r="R4668" s="116">
        <v>1750</v>
      </c>
      <c r="S4668" s="116" t="s">
        <v>321</v>
      </c>
      <c r="T4668" s="116">
        <v>1750</v>
      </c>
      <c r="U4668" s="116" t="s">
        <v>268</v>
      </c>
      <c r="V4668" s="116" t="s">
        <v>268</v>
      </c>
      <c r="Z4668" s="116">
        <v>0</v>
      </c>
      <c r="AA4668" s="116">
        <v>1</v>
      </c>
      <c r="AB4668" s="116">
        <v>0.58262174960186996</v>
      </c>
      <c r="AC4668" s="116">
        <v>7.8871642929049995E-2</v>
      </c>
      <c r="AD4668" s="116">
        <v>264.08707380518598</v>
      </c>
      <c r="AF4668" s="116">
        <v>-1</v>
      </c>
      <c r="AG4668" s="116">
        <v>-1</v>
      </c>
      <c r="AH4668" s="116">
        <v>-1</v>
      </c>
      <c r="AI4668" s="116">
        <v>-1</v>
      </c>
      <c r="AJ4668" s="116">
        <v>0</v>
      </c>
      <c r="AM4668" s="116" t="s">
        <v>319</v>
      </c>
      <c r="AN4668" s="116">
        <v>-1</v>
      </c>
      <c r="AQ4668" s="116">
        <v>783</v>
      </c>
      <c r="AR4668" s="116" t="s">
        <v>352</v>
      </c>
      <c r="AS4668" s="116" t="s">
        <v>256</v>
      </c>
      <c r="AT4668" s="116" t="s">
        <v>268</v>
      </c>
      <c r="AV4668" s="116">
        <v>64.430199095981195</v>
      </c>
      <c r="AW4668" s="116">
        <v>0.2141825416</v>
      </c>
    </row>
    <row r="4669" spans="1:49" x14ac:dyDescent="0.25">
      <c r="A4669" s="127">
        <v>210000</v>
      </c>
      <c r="B4669" s="127">
        <v>830000</v>
      </c>
      <c r="C4669" s="127">
        <v>830000</v>
      </c>
      <c r="D4669" s="116" t="s">
        <v>314</v>
      </c>
      <c r="E4669" s="116" t="s">
        <v>315</v>
      </c>
      <c r="F4669" s="116" t="s">
        <v>316</v>
      </c>
      <c r="G4669" s="116" t="s">
        <v>317</v>
      </c>
      <c r="H4669" s="116">
        <v>0.36</v>
      </c>
      <c r="I4669" s="116">
        <v>0.57999999999999996</v>
      </c>
      <c r="J4669" s="116" t="s">
        <v>268</v>
      </c>
      <c r="K4669" s="116">
        <v>8.2955982803980005E-2</v>
      </c>
      <c r="L4669" s="116">
        <v>3975.39118345425</v>
      </c>
      <c r="M4669" s="116">
        <v>11.3646472786983</v>
      </c>
      <c r="N4669" s="116">
        <v>2.1812549260134699</v>
      </c>
      <c r="O4669" s="116">
        <v>0.94276548422502005</v>
      </c>
      <c r="P4669" s="116">
        <v>0.18094814613346999</v>
      </c>
      <c r="Q4669" s="116">
        <v>329.78248265373202</v>
      </c>
      <c r="R4669" s="116">
        <v>1330</v>
      </c>
      <c r="S4669" s="116" t="s">
        <v>346</v>
      </c>
      <c r="T4669" s="116">
        <v>1330</v>
      </c>
      <c r="U4669" s="116" t="s">
        <v>268</v>
      </c>
      <c r="V4669" s="116" t="s">
        <v>268</v>
      </c>
      <c r="Z4669" s="116">
        <v>0</v>
      </c>
      <c r="AA4669" s="116">
        <v>1</v>
      </c>
      <c r="AB4669" s="116">
        <v>0.94276548422502005</v>
      </c>
      <c r="AC4669" s="116">
        <v>0.18094814613346999</v>
      </c>
      <c r="AD4669" s="116">
        <v>331.905066028443</v>
      </c>
      <c r="AF4669" s="116">
        <v>-1</v>
      </c>
      <c r="AG4669" s="116">
        <v>-1</v>
      </c>
      <c r="AH4669" s="116">
        <v>-1</v>
      </c>
      <c r="AI4669" s="116">
        <v>-1</v>
      </c>
      <c r="AJ4669" s="116">
        <v>0</v>
      </c>
      <c r="AM4669" s="116" t="s">
        <v>319</v>
      </c>
      <c r="AN4669" s="116">
        <v>-1</v>
      </c>
      <c r="AQ4669" s="116">
        <v>783</v>
      </c>
      <c r="AR4669" s="116" t="s">
        <v>352</v>
      </c>
      <c r="AS4669" s="116" t="s">
        <v>256</v>
      </c>
      <c r="AT4669" s="116" t="s">
        <v>268</v>
      </c>
      <c r="AV4669" s="116">
        <v>88.375817211600904</v>
      </c>
      <c r="AW4669" s="116">
        <v>0.2691849684</v>
      </c>
    </row>
    <row r="4670" spans="1:49" x14ac:dyDescent="0.25">
      <c r="A4670" s="127">
        <v>210000</v>
      </c>
      <c r="B4670" s="127">
        <v>830000</v>
      </c>
      <c r="C4670" s="127">
        <v>830000</v>
      </c>
      <c r="D4670" s="116" t="s">
        <v>314</v>
      </c>
      <c r="E4670" s="116" t="s">
        <v>315</v>
      </c>
      <c r="F4670" s="116" t="s">
        <v>316</v>
      </c>
      <c r="G4670" s="116" t="s">
        <v>317</v>
      </c>
      <c r="H4670" s="116">
        <v>0.36</v>
      </c>
      <c r="I4670" s="116">
        <v>0.57999999999999996</v>
      </c>
      <c r="J4670" s="116" t="s">
        <v>268</v>
      </c>
      <c r="K4670" s="116">
        <v>0.20055112895880001</v>
      </c>
      <c r="L4670" s="116">
        <v>3975.39118345425</v>
      </c>
      <c r="M4670" s="116">
        <v>11.3646472786983</v>
      </c>
      <c r="N4670" s="116">
        <v>2.1812549260134699</v>
      </c>
      <c r="O4670" s="116">
        <v>2.2791928419615601</v>
      </c>
      <c r="P4670" s="116">
        <v>0.43745313795895002</v>
      </c>
      <c r="Q4670" s="116">
        <v>797.26918989463002</v>
      </c>
      <c r="R4670" s="116">
        <v>1330</v>
      </c>
      <c r="S4670" s="116" t="s">
        <v>346</v>
      </c>
      <c r="T4670" s="116">
        <v>1330</v>
      </c>
      <c r="U4670" s="116" t="s">
        <v>268</v>
      </c>
      <c r="V4670" s="116" t="s">
        <v>268</v>
      </c>
      <c r="Z4670" s="116">
        <v>0</v>
      </c>
      <c r="AA4670" s="116">
        <v>1</v>
      </c>
      <c r="AB4670" s="116">
        <v>2.2791928419615601</v>
      </c>
      <c r="AC4670" s="116">
        <v>0.43745313795895002</v>
      </c>
      <c r="AD4670" s="116">
        <v>804.97287771599895</v>
      </c>
      <c r="AF4670" s="116">
        <v>-1</v>
      </c>
      <c r="AG4670" s="116">
        <v>-1</v>
      </c>
      <c r="AH4670" s="116">
        <v>-1</v>
      </c>
      <c r="AI4670" s="116">
        <v>-1</v>
      </c>
      <c r="AJ4670" s="116">
        <v>0</v>
      </c>
      <c r="AM4670" s="116" t="s">
        <v>319</v>
      </c>
      <c r="AN4670" s="116">
        <v>-1</v>
      </c>
      <c r="AQ4670" s="116">
        <v>783</v>
      </c>
      <c r="AR4670" s="116" t="s">
        <v>352</v>
      </c>
      <c r="AS4670" s="116" t="s">
        <v>256</v>
      </c>
      <c r="AT4670" s="116" t="s">
        <v>268</v>
      </c>
      <c r="AV4670" s="116">
        <v>116.143055443751</v>
      </c>
      <c r="AW4670" s="116">
        <v>0.65285715950000001</v>
      </c>
    </row>
    <row r="4671" spans="1:49" x14ac:dyDescent="0.25">
      <c r="A4671" s="127">
        <v>210000</v>
      </c>
      <c r="B4671" s="127">
        <v>830000</v>
      </c>
      <c r="C4671" s="127">
        <v>830000</v>
      </c>
      <c r="D4671" s="116" t="s">
        <v>314</v>
      </c>
      <c r="E4671" s="116" t="s">
        <v>315</v>
      </c>
      <c r="F4671" s="116" t="s">
        <v>316</v>
      </c>
      <c r="G4671" s="116" t="s">
        <v>317</v>
      </c>
      <c r="H4671" s="116">
        <v>0.36</v>
      </c>
      <c r="I4671" s="116">
        <v>0.57999999999999996</v>
      </c>
      <c r="J4671" s="116" t="s">
        <v>268</v>
      </c>
      <c r="K4671" s="116">
        <v>0.14457174941857001</v>
      </c>
      <c r="L4671" s="116">
        <v>3975.39118345425</v>
      </c>
      <c r="M4671" s="116">
        <v>11.3646472786983</v>
      </c>
      <c r="N4671" s="116">
        <v>2.1812549260134699</v>
      </c>
      <c r="O4671" s="116">
        <v>1.6430069386064701</v>
      </c>
      <c r="P4671" s="116">
        <v>0.31534784058165</v>
      </c>
      <c r="Q4671" s="116">
        <v>574.72925801515999</v>
      </c>
      <c r="R4671" s="116">
        <v>1330</v>
      </c>
      <c r="S4671" s="116" t="s">
        <v>346</v>
      </c>
      <c r="T4671" s="116">
        <v>1330</v>
      </c>
      <c r="U4671" s="116" t="s">
        <v>268</v>
      </c>
      <c r="V4671" s="116" t="s">
        <v>268</v>
      </c>
      <c r="Z4671" s="116">
        <v>0</v>
      </c>
      <c r="AA4671" s="116">
        <v>1</v>
      </c>
      <c r="AB4671" s="116">
        <v>1.6430069386064701</v>
      </c>
      <c r="AC4671" s="116">
        <v>0.31534784058165</v>
      </c>
      <c r="AD4671" s="116">
        <v>581.74993531910695</v>
      </c>
      <c r="AF4671" s="116">
        <v>-1</v>
      </c>
      <c r="AG4671" s="116">
        <v>-1</v>
      </c>
      <c r="AH4671" s="116">
        <v>-1</v>
      </c>
      <c r="AI4671" s="116">
        <v>-1</v>
      </c>
      <c r="AJ4671" s="116">
        <v>0</v>
      </c>
      <c r="AM4671" s="116" t="s">
        <v>319</v>
      </c>
      <c r="AN4671" s="116">
        <v>-1</v>
      </c>
      <c r="AQ4671" s="116">
        <v>783</v>
      </c>
      <c r="AR4671" s="116" t="s">
        <v>352</v>
      </c>
      <c r="AS4671" s="116" t="s">
        <v>256</v>
      </c>
      <c r="AT4671" s="116" t="s">
        <v>268</v>
      </c>
      <c r="AV4671" s="116">
        <v>103.258722354683</v>
      </c>
      <c r="AW4671" s="116">
        <v>0.47181665480000001</v>
      </c>
    </row>
    <row r="4672" spans="1:49" x14ac:dyDescent="0.25">
      <c r="A4672" s="127">
        <v>210000</v>
      </c>
      <c r="B4672" s="127">
        <v>830000</v>
      </c>
      <c r="C4672" s="127">
        <v>830000</v>
      </c>
      <c r="D4672" s="116" t="s">
        <v>314</v>
      </c>
      <c r="E4672" s="116" t="s">
        <v>315</v>
      </c>
      <c r="F4672" s="116" t="s">
        <v>316</v>
      </c>
      <c r="G4672" s="116" t="s">
        <v>317</v>
      </c>
      <c r="H4672" s="116">
        <v>0.36</v>
      </c>
      <c r="I4672" s="116">
        <v>0.57999999999999996</v>
      </c>
      <c r="J4672" s="116" t="s">
        <v>268</v>
      </c>
      <c r="K4672" s="116">
        <v>0.19751585005396999</v>
      </c>
      <c r="L4672" s="116">
        <v>3975.3911837504402</v>
      </c>
      <c r="M4672" s="116">
        <v>11.364647279545</v>
      </c>
      <c r="N4672" s="116">
        <v>2.1812549261759901</v>
      </c>
      <c r="O4672" s="116">
        <v>2.24469796798292</v>
      </c>
      <c r="P4672" s="116">
        <v>0.43083242092806001</v>
      </c>
      <c r="Q4672" s="116">
        <v>785.20276895553798</v>
      </c>
      <c r="R4672" s="116">
        <v>1330</v>
      </c>
      <c r="S4672" s="116" t="s">
        <v>346</v>
      </c>
      <c r="T4672" s="116">
        <v>1330</v>
      </c>
      <c r="U4672" s="116" t="s">
        <v>268</v>
      </c>
      <c r="V4672" s="116" t="s">
        <v>268</v>
      </c>
      <c r="Z4672" s="116">
        <v>0</v>
      </c>
      <c r="AA4672" s="116">
        <v>1</v>
      </c>
      <c r="AB4672" s="116">
        <v>2.24469796798292</v>
      </c>
      <c r="AC4672" s="116">
        <v>0.43083242092806001</v>
      </c>
      <c r="AD4672" s="116">
        <v>785.20276895553798</v>
      </c>
      <c r="AF4672" s="116">
        <v>-1</v>
      </c>
      <c r="AG4672" s="116">
        <v>-1</v>
      </c>
      <c r="AH4672" s="116">
        <v>-1</v>
      </c>
      <c r="AI4672" s="116">
        <v>-1</v>
      </c>
      <c r="AJ4672" s="116">
        <v>0</v>
      </c>
      <c r="AM4672" s="116" t="s">
        <v>319</v>
      </c>
      <c r="AN4672" s="116">
        <v>-1</v>
      </c>
      <c r="AQ4672" s="116">
        <v>783</v>
      </c>
      <c r="AR4672" s="116" t="s">
        <v>352</v>
      </c>
      <c r="AS4672" s="116" t="s">
        <v>256</v>
      </c>
      <c r="AT4672" s="116" t="s">
        <v>268</v>
      </c>
      <c r="AV4672" s="116">
        <v>131.98385589744399</v>
      </c>
      <c r="AW4672" s="116">
        <v>0.63682300810000003</v>
      </c>
    </row>
    <row r="4673" spans="1:49" x14ac:dyDescent="0.25">
      <c r="A4673" s="127">
        <v>210000</v>
      </c>
      <c r="B4673" s="127">
        <v>830000</v>
      </c>
      <c r="C4673" s="127">
        <v>830000</v>
      </c>
      <c r="D4673" s="116" t="s">
        <v>314</v>
      </c>
      <c r="E4673" s="116" t="s">
        <v>315</v>
      </c>
      <c r="F4673" s="116" t="s">
        <v>316</v>
      </c>
      <c r="G4673" s="116" t="s">
        <v>317</v>
      </c>
      <c r="H4673" s="116">
        <v>0.36</v>
      </c>
      <c r="I4673" s="116">
        <v>0.57999999999999996</v>
      </c>
      <c r="J4673" s="116" t="s">
        <v>268</v>
      </c>
      <c r="K4673" s="116">
        <v>2.522426828089E-2</v>
      </c>
      <c r="L4673" s="116">
        <v>3975.3911837504402</v>
      </c>
      <c r="M4673" s="116">
        <v>11.364647279545</v>
      </c>
      <c r="N4673" s="116">
        <v>2.1812549261759901</v>
      </c>
      <c r="O4673" s="116">
        <v>0.28666491189702997</v>
      </c>
      <c r="P4673" s="116">
        <v>5.5020559446890001E-2</v>
      </c>
      <c r="Q4673" s="116">
        <v>100.276333740441</v>
      </c>
      <c r="R4673" s="116">
        <v>1330</v>
      </c>
      <c r="S4673" s="116" t="s">
        <v>346</v>
      </c>
      <c r="T4673" s="116">
        <v>1330</v>
      </c>
      <c r="U4673" s="116" t="s">
        <v>268</v>
      </c>
      <c r="V4673" s="116" t="s">
        <v>268</v>
      </c>
      <c r="Z4673" s="116">
        <v>0</v>
      </c>
      <c r="AA4673" s="116">
        <v>1</v>
      </c>
      <c r="AB4673" s="116">
        <v>0.28666491189702997</v>
      </c>
      <c r="AC4673" s="116">
        <v>5.5020559446890001E-2</v>
      </c>
      <c r="AD4673" s="116">
        <v>100.27633374044299</v>
      </c>
      <c r="AF4673" s="116">
        <v>-1</v>
      </c>
      <c r="AG4673" s="116">
        <v>-1</v>
      </c>
      <c r="AH4673" s="116">
        <v>-1</v>
      </c>
      <c r="AI4673" s="116">
        <v>-1</v>
      </c>
      <c r="AJ4673" s="116">
        <v>0</v>
      </c>
      <c r="AM4673" s="116" t="s">
        <v>319</v>
      </c>
      <c r="AN4673" s="116">
        <v>-1</v>
      </c>
      <c r="AQ4673" s="116">
        <v>783</v>
      </c>
      <c r="AR4673" s="116" t="s">
        <v>352</v>
      </c>
      <c r="AS4673" s="116" t="s">
        <v>256</v>
      </c>
      <c r="AT4673" s="116" t="s">
        <v>268</v>
      </c>
      <c r="AV4673" s="116">
        <v>40.479730508232201</v>
      </c>
      <c r="AW4673" s="116">
        <v>8.1327115800000002E-2</v>
      </c>
    </row>
    <row r="4674" spans="1:49" x14ac:dyDescent="0.25">
      <c r="A4674" s="127">
        <v>210000</v>
      </c>
      <c r="B4674" s="127">
        <v>830000</v>
      </c>
      <c r="C4674" s="127">
        <v>830000</v>
      </c>
      <c r="D4674" s="116" t="s">
        <v>314</v>
      </c>
      <c r="E4674" s="116" t="s">
        <v>315</v>
      </c>
      <c r="F4674" s="116" t="s">
        <v>316</v>
      </c>
      <c r="G4674" s="116" t="s">
        <v>317</v>
      </c>
      <c r="H4674" s="116">
        <v>0.36</v>
      </c>
      <c r="I4674" s="116">
        <v>0.57999999999999996</v>
      </c>
      <c r="J4674" s="116" t="s">
        <v>268</v>
      </c>
      <c r="K4674" s="116">
        <v>5.1721020125720003E-2</v>
      </c>
      <c r="L4674" s="116">
        <v>3975.3911837504402</v>
      </c>
      <c r="M4674" s="116">
        <v>11.364647279545</v>
      </c>
      <c r="N4674" s="116">
        <v>2.1812549261759901</v>
      </c>
      <c r="O4674" s="116">
        <v>0.58779115066708998</v>
      </c>
      <c r="P4674" s="116">
        <v>0.11281672993608</v>
      </c>
      <c r="Q4674" s="116">
        <v>205.61128742237801</v>
      </c>
      <c r="R4674" s="116">
        <v>1330</v>
      </c>
      <c r="S4674" s="116" t="s">
        <v>346</v>
      </c>
      <c r="T4674" s="116">
        <v>1330</v>
      </c>
      <c r="U4674" s="116" t="s">
        <v>268</v>
      </c>
      <c r="V4674" s="116" t="s">
        <v>268</v>
      </c>
      <c r="Z4674" s="116">
        <v>0</v>
      </c>
      <c r="AA4674" s="116">
        <v>1</v>
      </c>
      <c r="AB4674" s="116">
        <v>0.58779115066708998</v>
      </c>
      <c r="AC4674" s="116">
        <v>0.11281672993608</v>
      </c>
      <c r="AD4674" s="116">
        <v>205.61128742237699</v>
      </c>
      <c r="AF4674" s="116">
        <v>-1</v>
      </c>
      <c r="AG4674" s="116">
        <v>-1</v>
      </c>
      <c r="AH4674" s="116">
        <v>-1</v>
      </c>
      <c r="AI4674" s="116">
        <v>-1</v>
      </c>
      <c r="AJ4674" s="116">
        <v>0</v>
      </c>
      <c r="AM4674" s="116" t="s">
        <v>319</v>
      </c>
      <c r="AN4674" s="116">
        <v>-1</v>
      </c>
      <c r="AQ4674" s="116">
        <v>783</v>
      </c>
      <c r="AR4674" s="116" t="s">
        <v>352</v>
      </c>
      <c r="AS4674" s="116" t="s">
        <v>256</v>
      </c>
      <c r="AT4674" s="116" t="s">
        <v>268</v>
      </c>
      <c r="AV4674" s="116">
        <v>63.5575435290854</v>
      </c>
      <c r="AW4674" s="116">
        <v>0.16675692410000001</v>
      </c>
    </row>
    <row r="4675" spans="1:49" x14ac:dyDescent="0.25">
      <c r="A4675" s="127">
        <v>210000</v>
      </c>
      <c r="B4675" s="127">
        <v>830000</v>
      </c>
      <c r="C4675" s="127">
        <v>830000</v>
      </c>
      <c r="D4675" s="116" t="s">
        <v>314</v>
      </c>
      <c r="E4675" s="116" t="s">
        <v>315</v>
      </c>
      <c r="F4675" s="116" t="s">
        <v>316</v>
      </c>
      <c r="G4675" s="116" t="s">
        <v>317</v>
      </c>
      <c r="H4675" s="116">
        <v>0.36</v>
      </c>
      <c r="I4675" s="116">
        <v>0.57999999999999996</v>
      </c>
      <c r="J4675" s="116" t="s">
        <v>268</v>
      </c>
      <c r="K4675" s="116">
        <v>3.7661666449429997E-2</v>
      </c>
      <c r="L4675" s="116">
        <v>3975.3911837504402</v>
      </c>
      <c r="M4675" s="116">
        <v>11.364647279545</v>
      </c>
      <c r="N4675" s="116">
        <v>2.1812549261759901</v>
      </c>
      <c r="O4675" s="116">
        <v>0.42801155515771</v>
      </c>
      <c r="P4675" s="116">
        <v>8.2149695470820003E-2</v>
      </c>
      <c r="Q4675" s="116">
        <v>149.71985676843701</v>
      </c>
      <c r="R4675" s="116">
        <v>1330</v>
      </c>
      <c r="S4675" s="116" t="s">
        <v>346</v>
      </c>
      <c r="T4675" s="116">
        <v>1330</v>
      </c>
      <c r="U4675" s="116" t="s">
        <v>268</v>
      </c>
      <c r="V4675" s="116" t="s">
        <v>268</v>
      </c>
      <c r="Z4675" s="116">
        <v>0</v>
      </c>
      <c r="AA4675" s="116">
        <v>1</v>
      </c>
      <c r="AB4675" s="116">
        <v>0.42801155515771</v>
      </c>
      <c r="AC4675" s="116">
        <v>8.2149695470820003E-2</v>
      </c>
      <c r="AD4675" s="116">
        <v>149.71985676843801</v>
      </c>
      <c r="AF4675" s="116">
        <v>-1</v>
      </c>
      <c r="AG4675" s="116">
        <v>-1</v>
      </c>
      <c r="AH4675" s="116">
        <v>-1</v>
      </c>
      <c r="AI4675" s="116">
        <v>-1</v>
      </c>
      <c r="AJ4675" s="116">
        <v>0</v>
      </c>
      <c r="AM4675" s="116" t="s">
        <v>319</v>
      </c>
      <c r="AN4675" s="116">
        <v>-1</v>
      </c>
      <c r="AQ4675" s="116">
        <v>783</v>
      </c>
      <c r="AR4675" s="116" t="s">
        <v>352</v>
      </c>
      <c r="AS4675" s="116" t="s">
        <v>256</v>
      </c>
      <c r="AT4675" s="116" t="s">
        <v>268</v>
      </c>
      <c r="AV4675" s="116">
        <v>51.8205126197632</v>
      </c>
      <c r="AW4675" s="116">
        <v>0.1214272966</v>
      </c>
    </row>
    <row r="4676" spans="1:49" x14ac:dyDescent="0.25">
      <c r="A4676" s="127">
        <v>210000</v>
      </c>
      <c r="B4676" s="127">
        <v>830000</v>
      </c>
      <c r="C4676" s="127">
        <v>830000</v>
      </c>
      <c r="D4676" s="116" t="s">
        <v>314</v>
      </c>
      <c r="E4676" s="116" t="s">
        <v>315</v>
      </c>
      <c r="F4676" s="116" t="s">
        <v>316</v>
      </c>
      <c r="G4676" s="116" t="s">
        <v>317</v>
      </c>
      <c r="H4676" s="116">
        <v>0.36</v>
      </c>
      <c r="I4676" s="116">
        <v>0.57999999999999996</v>
      </c>
      <c r="J4676" s="116" t="s">
        <v>268</v>
      </c>
      <c r="K4676" s="116">
        <v>0.20295134099892001</v>
      </c>
      <c r="L4676" s="116">
        <v>3946.8803182540601</v>
      </c>
      <c r="M4676" s="116">
        <v>12.4025559695233</v>
      </c>
      <c r="N4676" s="116">
        <v>2.51150715657718</v>
      </c>
      <c r="O4676" s="116">
        <v>2.5171153658290102</v>
      </c>
      <c r="P4676" s="116">
        <v>0.50971374535573999</v>
      </c>
      <c r="Q4676" s="116">
        <v>801.02465335193801</v>
      </c>
      <c r="R4676" s="116">
        <v>1330</v>
      </c>
      <c r="S4676" s="116" t="s">
        <v>346</v>
      </c>
      <c r="T4676" s="116">
        <v>1330</v>
      </c>
      <c r="U4676" s="116" t="s">
        <v>268</v>
      </c>
      <c r="V4676" s="116" t="s">
        <v>268</v>
      </c>
      <c r="Z4676" s="116">
        <v>0</v>
      </c>
      <c r="AA4676" s="116">
        <v>1</v>
      </c>
      <c r="AB4676" s="116">
        <v>2.5171153658290102</v>
      </c>
      <c r="AC4676" s="116">
        <v>0.50971374535573999</v>
      </c>
      <c r="AD4676" s="116">
        <v>801.02465335193801</v>
      </c>
      <c r="AF4676" s="116">
        <v>-1</v>
      </c>
      <c r="AG4676" s="116">
        <v>-1</v>
      </c>
      <c r="AH4676" s="116">
        <v>-1</v>
      </c>
      <c r="AI4676" s="116">
        <v>-1</v>
      </c>
      <c r="AJ4676" s="116">
        <v>0</v>
      </c>
      <c r="AM4676" s="116" t="s">
        <v>319</v>
      </c>
      <c r="AN4676" s="116">
        <v>-1</v>
      </c>
      <c r="AQ4676" s="116">
        <v>783</v>
      </c>
      <c r="AR4676" s="116" t="s">
        <v>352</v>
      </c>
      <c r="AS4676" s="116" t="s">
        <v>256</v>
      </c>
      <c r="AT4676" s="116" t="s">
        <v>268</v>
      </c>
      <c r="AV4676" s="116">
        <v>132.86491215408901</v>
      </c>
      <c r="AW4676" s="116">
        <v>0.6496550311</v>
      </c>
    </row>
    <row r="4677" spans="1:49" x14ac:dyDescent="0.25">
      <c r="A4677" s="127">
        <v>210000</v>
      </c>
      <c r="B4677" s="127">
        <v>830000</v>
      </c>
      <c r="C4677" s="127">
        <v>830000</v>
      </c>
      <c r="D4677" s="116" t="s">
        <v>314</v>
      </c>
      <c r="E4677" s="116" t="s">
        <v>315</v>
      </c>
      <c r="F4677" s="116" t="s">
        <v>316</v>
      </c>
      <c r="G4677" s="116" t="s">
        <v>317</v>
      </c>
      <c r="H4677" s="116">
        <v>0.36</v>
      </c>
      <c r="I4677" s="116">
        <v>0.57999999999999996</v>
      </c>
      <c r="J4677" s="116" t="s">
        <v>268</v>
      </c>
      <c r="K4677" s="116">
        <v>2.7944245881589998E-2</v>
      </c>
      <c r="L4677" s="116">
        <v>3946.8803182540601</v>
      </c>
      <c r="M4677" s="116">
        <v>12.4025559695233</v>
      </c>
      <c r="N4677" s="116">
        <v>2.51150715657718</v>
      </c>
      <c r="O4677" s="116">
        <v>0.34658007357255999</v>
      </c>
      <c r="P4677" s="116">
        <v>7.0182173516770002E-2</v>
      </c>
      <c r="Q4677" s="116">
        <v>110.29259407850699</v>
      </c>
      <c r="R4677" s="116">
        <v>1330</v>
      </c>
      <c r="S4677" s="116" t="s">
        <v>346</v>
      </c>
      <c r="T4677" s="116">
        <v>1330</v>
      </c>
      <c r="U4677" s="116" t="s">
        <v>268</v>
      </c>
      <c r="V4677" s="116" t="s">
        <v>268</v>
      </c>
      <c r="Z4677" s="116">
        <v>0</v>
      </c>
      <c r="AA4677" s="116">
        <v>1</v>
      </c>
      <c r="AB4677" s="116">
        <v>0.34658007357255999</v>
      </c>
      <c r="AC4677" s="116">
        <v>7.0182173516770002E-2</v>
      </c>
      <c r="AD4677" s="116">
        <v>110.29259407850699</v>
      </c>
      <c r="AF4677" s="116">
        <v>-1</v>
      </c>
      <c r="AG4677" s="116">
        <v>-1</v>
      </c>
      <c r="AH4677" s="116">
        <v>-1</v>
      </c>
      <c r="AI4677" s="116">
        <v>-1</v>
      </c>
      <c r="AJ4677" s="116">
        <v>0</v>
      </c>
      <c r="AM4677" s="116" t="s">
        <v>319</v>
      </c>
      <c r="AN4677" s="116">
        <v>-1</v>
      </c>
      <c r="AQ4677" s="116">
        <v>783</v>
      </c>
      <c r="AR4677" s="116" t="s">
        <v>352</v>
      </c>
      <c r="AS4677" s="116" t="s">
        <v>256</v>
      </c>
      <c r="AT4677" s="116" t="s">
        <v>268</v>
      </c>
      <c r="AV4677" s="116">
        <v>43.085820873523502</v>
      </c>
      <c r="AW4677" s="116">
        <v>8.9450603500000003E-2</v>
      </c>
    </row>
    <row r="4678" spans="1:49" x14ac:dyDescent="0.25">
      <c r="A4678" s="127">
        <v>210000</v>
      </c>
      <c r="B4678" s="127">
        <v>830000</v>
      </c>
      <c r="C4678" s="127">
        <v>830000</v>
      </c>
      <c r="D4678" s="116" t="s">
        <v>314</v>
      </c>
      <c r="E4678" s="116" t="s">
        <v>315</v>
      </c>
      <c r="F4678" s="116" t="s">
        <v>316</v>
      </c>
      <c r="G4678" s="116" t="s">
        <v>317</v>
      </c>
      <c r="H4678" s="116">
        <v>0.36</v>
      </c>
      <c r="I4678" s="116">
        <v>0.57999999999999996</v>
      </c>
      <c r="J4678" s="116" t="s">
        <v>268</v>
      </c>
      <c r="K4678" s="116">
        <v>6.0200118514110001E-2</v>
      </c>
      <c r="L4678" s="116">
        <v>3946.8803182540601</v>
      </c>
      <c r="M4678" s="116">
        <v>12.4025559695233</v>
      </c>
      <c r="N4678" s="116">
        <v>2.51150715657718</v>
      </c>
      <c r="O4678" s="116">
        <v>0.74663533924327996</v>
      </c>
      <c r="P4678" s="116">
        <v>0.15119302847499999</v>
      </c>
      <c r="Q4678" s="116">
        <v>237.60266291993401</v>
      </c>
      <c r="R4678" s="116">
        <v>1330</v>
      </c>
      <c r="S4678" s="116" t="s">
        <v>346</v>
      </c>
      <c r="T4678" s="116">
        <v>1330</v>
      </c>
      <c r="U4678" s="116" t="s">
        <v>268</v>
      </c>
      <c r="V4678" s="116" t="s">
        <v>268</v>
      </c>
      <c r="Z4678" s="116">
        <v>0</v>
      </c>
      <c r="AA4678" s="116">
        <v>1</v>
      </c>
      <c r="AB4678" s="116">
        <v>0.74663533924327996</v>
      </c>
      <c r="AC4678" s="116">
        <v>0.15119302847499999</v>
      </c>
      <c r="AD4678" s="116">
        <v>237.602662919935</v>
      </c>
      <c r="AF4678" s="116">
        <v>-1</v>
      </c>
      <c r="AG4678" s="116">
        <v>-1</v>
      </c>
      <c r="AH4678" s="116">
        <v>-1</v>
      </c>
      <c r="AI4678" s="116">
        <v>-1</v>
      </c>
      <c r="AJ4678" s="116">
        <v>0</v>
      </c>
      <c r="AM4678" s="116" t="s">
        <v>319</v>
      </c>
      <c r="AN4678" s="116">
        <v>-1</v>
      </c>
      <c r="AQ4678" s="116">
        <v>783</v>
      </c>
      <c r="AR4678" s="116" t="s">
        <v>352</v>
      </c>
      <c r="AS4678" s="116" t="s">
        <v>256</v>
      </c>
      <c r="AT4678" s="116" t="s">
        <v>268</v>
      </c>
      <c r="AV4678" s="116">
        <v>65.305897088522997</v>
      </c>
      <c r="AW4678" s="116">
        <v>0.19270288960000001</v>
      </c>
    </row>
    <row r="4679" spans="1:49" x14ac:dyDescent="0.25">
      <c r="A4679" s="127">
        <v>210000</v>
      </c>
      <c r="B4679" s="127">
        <v>830000</v>
      </c>
      <c r="C4679" s="127">
        <v>830000</v>
      </c>
      <c r="D4679" s="116" t="s">
        <v>314</v>
      </c>
      <c r="E4679" s="116" t="s">
        <v>315</v>
      </c>
      <c r="F4679" s="116" t="s">
        <v>316</v>
      </c>
      <c r="G4679" s="116" t="s">
        <v>317</v>
      </c>
      <c r="H4679" s="116">
        <v>0.36</v>
      </c>
      <c r="I4679" s="116">
        <v>0.57999999999999996</v>
      </c>
      <c r="J4679" s="116" t="s">
        <v>268</v>
      </c>
      <c r="K4679" s="116">
        <v>8.4860270389179995E-2</v>
      </c>
      <c r="L4679" s="116">
        <v>3946.8803182540601</v>
      </c>
      <c r="M4679" s="116">
        <v>12.4025559695233</v>
      </c>
      <c r="N4679" s="116">
        <v>2.51150715657718</v>
      </c>
      <c r="O4679" s="116">
        <v>1.0524842530907299</v>
      </c>
      <c r="P4679" s="116">
        <v>0.21312717639150999</v>
      </c>
      <c r="Q4679" s="116">
        <v>334.93333100078797</v>
      </c>
      <c r="R4679" s="116">
        <v>1330</v>
      </c>
      <c r="S4679" s="116" t="s">
        <v>346</v>
      </c>
      <c r="T4679" s="116">
        <v>1330</v>
      </c>
      <c r="U4679" s="116" t="s">
        <v>268</v>
      </c>
      <c r="V4679" s="116" t="s">
        <v>268</v>
      </c>
      <c r="Z4679" s="116">
        <v>0</v>
      </c>
      <c r="AA4679" s="116">
        <v>1</v>
      </c>
      <c r="AB4679" s="116">
        <v>1.0524842530907299</v>
      </c>
      <c r="AC4679" s="116">
        <v>0.21312717639150999</v>
      </c>
      <c r="AD4679" s="116">
        <v>334.93333100078797</v>
      </c>
      <c r="AF4679" s="116">
        <v>-1</v>
      </c>
      <c r="AG4679" s="116">
        <v>-1</v>
      </c>
      <c r="AH4679" s="116">
        <v>-1</v>
      </c>
      <c r="AI4679" s="116">
        <v>-1</v>
      </c>
      <c r="AJ4679" s="116">
        <v>0</v>
      </c>
      <c r="AM4679" s="116" t="s">
        <v>319</v>
      </c>
      <c r="AN4679" s="116">
        <v>-1</v>
      </c>
      <c r="AQ4679" s="116">
        <v>783</v>
      </c>
      <c r="AR4679" s="116" t="s">
        <v>352</v>
      </c>
      <c r="AS4679" s="116" t="s">
        <v>256</v>
      </c>
      <c r="AT4679" s="116" t="s">
        <v>268</v>
      </c>
      <c r="AV4679" s="116">
        <v>80.728788501932002</v>
      </c>
      <c r="AW4679" s="116">
        <v>0.27164098219999999</v>
      </c>
    </row>
    <row r="4680" spans="1:49" x14ac:dyDescent="0.25">
      <c r="A4680" s="127">
        <v>210000</v>
      </c>
      <c r="B4680" s="127">
        <v>830000</v>
      </c>
      <c r="C4680" s="127">
        <v>830000</v>
      </c>
      <c r="D4680" s="116" t="s">
        <v>314</v>
      </c>
      <c r="E4680" s="116" t="s">
        <v>315</v>
      </c>
      <c r="F4680" s="116" t="s">
        <v>316</v>
      </c>
      <c r="G4680" s="116" t="s">
        <v>317</v>
      </c>
      <c r="H4680" s="116">
        <v>0.36</v>
      </c>
      <c r="I4680" s="116">
        <v>0.57999999999999996</v>
      </c>
      <c r="J4680" s="116" t="s">
        <v>268</v>
      </c>
      <c r="K4680" s="116">
        <v>0.14714652853841001</v>
      </c>
      <c r="L4680" s="116">
        <v>3946.8803182540601</v>
      </c>
      <c r="M4680" s="116">
        <v>12.4025559695233</v>
      </c>
      <c r="N4680" s="116">
        <v>2.51150715657718</v>
      </c>
      <c r="O4680" s="116">
        <v>1.82499305591871</v>
      </c>
      <c r="P4680" s="116">
        <v>0.36955955948970998</v>
      </c>
      <c r="Q4680" s="116">
        <v>580.76973738766799</v>
      </c>
      <c r="R4680" s="116">
        <v>1330</v>
      </c>
      <c r="S4680" s="116" t="s">
        <v>346</v>
      </c>
      <c r="T4680" s="116">
        <v>1330</v>
      </c>
      <c r="U4680" s="116" t="s">
        <v>268</v>
      </c>
      <c r="V4680" s="116" t="s">
        <v>268</v>
      </c>
      <c r="Z4680" s="116">
        <v>0</v>
      </c>
      <c r="AA4680" s="116">
        <v>1</v>
      </c>
      <c r="AB4680" s="116">
        <v>1.82499305591871</v>
      </c>
      <c r="AC4680" s="116">
        <v>0.36955955948970998</v>
      </c>
      <c r="AD4680" s="116">
        <v>580.76973738766799</v>
      </c>
      <c r="AF4680" s="116">
        <v>-1</v>
      </c>
      <c r="AG4680" s="116">
        <v>-1</v>
      </c>
      <c r="AH4680" s="116">
        <v>-1</v>
      </c>
      <c r="AI4680" s="116">
        <v>-1</v>
      </c>
      <c r="AJ4680" s="116">
        <v>0</v>
      </c>
      <c r="AM4680" s="116" t="s">
        <v>319</v>
      </c>
      <c r="AN4680" s="116">
        <v>-1</v>
      </c>
      <c r="AQ4680" s="116">
        <v>783</v>
      </c>
      <c r="AR4680" s="116" t="s">
        <v>352</v>
      </c>
      <c r="AS4680" s="116" t="s">
        <v>256</v>
      </c>
      <c r="AT4680" s="116" t="s">
        <v>268</v>
      </c>
      <c r="AV4680" s="116">
        <v>98.448052414393402</v>
      </c>
      <c r="AW4680" s="116">
        <v>0.47102168480000001</v>
      </c>
    </row>
    <row r="4681" spans="1:49" x14ac:dyDescent="0.25">
      <c r="A4681" s="127">
        <v>210000</v>
      </c>
      <c r="B4681" s="127">
        <v>830000</v>
      </c>
      <c r="C4681" s="127">
        <v>830000</v>
      </c>
      <c r="D4681" s="116" t="s">
        <v>314</v>
      </c>
      <c r="E4681" s="116" t="s">
        <v>315</v>
      </c>
      <c r="F4681" s="116" t="s">
        <v>316</v>
      </c>
      <c r="G4681" s="116" t="s">
        <v>317</v>
      </c>
      <c r="H4681" s="116">
        <v>0.36</v>
      </c>
      <c r="I4681" s="116">
        <v>0.57999999999999996</v>
      </c>
      <c r="J4681" s="116" t="s">
        <v>268</v>
      </c>
      <c r="K4681" s="116">
        <v>3.7447629609609998E-2</v>
      </c>
      <c r="L4681" s="116">
        <v>3946.8803182540601</v>
      </c>
      <c r="M4681" s="116">
        <v>12.4025559695233</v>
      </c>
      <c r="N4681" s="116">
        <v>2.51150715657718</v>
      </c>
      <c r="O4681" s="116">
        <v>0.46444632215923998</v>
      </c>
      <c r="P4681" s="116">
        <v>9.4049989761399999E-2</v>
      </c>
      <c r="Q4681" s="116">
        <v>147.801312271461</v>
      </c>
      <c r="R4681" s="116">
        <v>1330</v>
      </c>
      <c r="S4681" s="116" t="s">
        <v>346</v>
      </c>
      <c r="T4681" s="116">
        <v>1330</v>
      </c>
      <c r="U4681" s="116" t="s">
        <v>268</v>
      </c>
      <c r="V4681" s="116" t="s">
        <v>268</v>
      </c>
      <c r="Z4681" s="116">
        <v>0</v>
      </c>
      <c r="AA4681" s="116">
        <v>1</v>
      </c>
      <c r="AB4681" s="116">
        <v>0.46444632215923998</v>
      </c>
      <c r="AC4681" s="116">
        <v>9.4049989761399999E-2</v>
      </c>
      <c r="AD4681" s="116">
        <v>147.80131227146299</v>
      </c>
      <c r="AF4681" s="116">
        <v>-1</v>
      </c>
      <c r="AG4681" s="116">
        <v>-1</v>
      </c>
      <c r="AH4681" s="116">
        <v>-1</v>
      </c>
      <c r="AI4681" s="116">
        <v>-1</v>
      </c>
      <c r="AJ4681" s="116">
        <v>0</v>
      </c>
      <c r="AM4681" s="116" t="s">
        <v>319</v>
      </c>
      <c r="AN4681" s="116">
        <v>-1</v>
      </c>
      <c r="AQ4681" s="116">
        <v>783</v>
      </c>
      <c r="AR4681" s="116" t="s">
        <v>352</v>
      </c>
      <c r="AS4681" s="116" t="s">
        <v>256</v>
      </c>
      <c r="AT4681" s="116" t="s">
        <v>268</v>
      </c>
      <c r="AV4681" s="116">
        <v>49.2760124684403</v>
      </c>
      <c r="AW4681" s="116">
        <v>0.1198712995</v>
      </c>
    </row>
    <row r="4682" spans="1:49" x14ac:dyDescent="0.25">
      <c r="A4682" s="127">
        <v>210000</v>
      </c>
      <c r="B4682" s="127">
        <v>830000</v>
      </c>
      <c r="C4682" s="127">
        <v>830000</v>
      </c>
      <c r="D4682" s="116" t="s">
        <v>314</v>
      </c>
      <c r="E4682" s="116" t="s">
        <v>315</v>
      </c>
      <c r="F4682" s="116" t="s">
        <v>316</v>
      </c>
      <c r="G4682" s="116" t="s">
        <v>317</v>
      </c>
      <c r="H4682" s="116">
        <v>0.36</v>
      </c>
      <c r="I4682" s="116">
        <v>0.57999999999999996</v>
      </c>
      <c r="J4682" s="116" t="s">
        <v>268</v>
      </c>
      <c r="K4682" s="116">
        <v>5.7213319828110003E-2</v>
      </c>
      <c r="L4682" s="116">
        <v>3946.8803182540601</v>
      </c>
      <c r="M4682" s="116">
        <v>12.4025559695233</v>
      </c>
      <c r="N4682" s="116">
        <v>2.51150715657718</v>
      </c>
      <c r="O4682" s="116">
        <v>0.70959140137045995</v>
      </c>
      <c r="P4682" s="116">
        <v>0.14369166219985</v>
      </c>
      <c r="Q4682" s="116">
        <v>225.81412597157001</v>
      </c>
      <c r="R4682" s="116">
        <v>1330</v>
      </c>
      <c r="S4682" s="116" t="s">
        <v>346</v>
      </c>
      <c r="T4682" s="116">
        <v>1330</v>
      </c>
      <c r="U4682" s="116" t="s">
        <v>268</v>
      </c>
      <c r="V4682" s="116" t="s">
        <v>268</v>
      </c>
      <c r="Z4682" s="116">
        <v>0</v>
      </c>
      <c r="AA4682" s="116">
        <v>1</v>
      </c>
      <c r="AB4682" s="116">
        <v>0.70959140137045995</v>
      </c>
      <c r="AC4682" s="116">
        <v>0.14369166219985</v>
      </c>
      <c r="AD4682" s="116">
        <v>225.81412597156799</v>
      </c>
      <c r="AF4682" s="116">
        <v>-1</v>
      </c>
      <c r="AG4682" s="116">
        <v>-1</v>
      </c>
      <c r="AH4682" s="116">
        <v>-1</v>
      </c>
      <c r="AI4682" s="116">
        <v>-1</v>
      </c>
      <c r="AJ4682" s="116">
        <v>0</v>
      </c>
      <c r="AM4682" s="116" t="s">
        <v>319</v>
      </c>
      <c r="AN4682" s="116">
        <v>-1</v>
      </c>
      <c r="AQ4682" s="116">
        <v>783</v>
      </c>
      <c r="AR4682" s="116" t="s">
        <v>352</v>
      </c>
      <c r="AS4682" s="116" t="s">
        <v>256</v>
      </c>
      <c r="AT4682" s="116" t="s">
        <v>268</v>
      </c>
      <c r="AV4682" s="116">
        <v>64.763998399899407</v>
      </c>
      <c r="AW4682" s="116">
        <v>0.18314203239999999</v>
      </c>
    </row>
    <row r="4683" spans="1:49" x14ac:dyDescent="0.25">
      <c r="A4683" s="127">
        <v>210000</v>
      </c>
      <c r="B4683" s="127">
        <v>830000</v>
      </c>
      <c r="C4683" s="127">
        <v>830000</v>
      </c>
      <c r="D4683" s="116" t="s">
        <v>314</v>
      </c>
      <c r="E4683" s="116" t="s">
        <v>315</v>
      </c>
      <c r="F4683" s="116" t="s">
        <v>316</v>
      </c>
      <c r="G4683" s="116" t="s">
        <v>317</v>
      </c>
      <c r="H4683" s="116">
        <v>0.36</v>
      </c>
      <c r="I4683" s="116">
        <v>0.57999999999999996</v>
      </c>
      <c r="J4683" s="116" t="s">
        <v>268</v>
      </c>
      <c r="K4683" s="116">
        <v>0.37770868030607002</v>
      </c>
      <c r="L4683" s="116">
        <v>3912.9693236802</v>
      </c>
      <c r="M4683" s="116">
        <v>11.267761927437</v>
      </c>
      <c r="N4683" s="116">
        <v>1.9413992714141399</v>
      </c>
      <c r="O4683" s="116">
        <v>4.2559314876152401</v>
      </c>
      <c r="P4683" s="116">
        <v>0.73328335675300005</v>
      </c>
      <c r="Q4683" s="116">
        <v>1477.9624793253899</v>
      </c>
      <c r="R4683" s="116">
        <v>1210</v>
      </c>
      <c r="S4683" s="116" t="s">
        <v>318</v>
      </c>
      <c r="T4683" s="116">
        <v>1210</v>
      </c>
      <c r="U4683" s="116" t="s">
        <v>268</v>
      </c>
      <c r="V4683" s="116" t="s">
        <v>268</v>
      </c>
      <c r="Z4683" s="116">
        <v>0</v>
      </c>
      <c r="AA4683" s="116">
        <v>1</v>
      </c>
      <c r="AB4683" s="116">
        <v>4.2559314876152401</v>
      </c>
      <c r="AC4683" s="116">
        <v>0.73328335675300005</v>
      </c>
      <c r="AD4683" s="116">
        <v>1477.9624793253899</v>
      </c>
      <c r="AF4683" s="116">
        <v>-1</v>
      </c>
      <c r="AG4683" s="116">
        <v>-1</v>
      </c>
      <c r="AH4683" s="116">
        <v>-1</v>
      </c>
      <c r="AI4683" s="116">
        <v>-1</v>
      </c>
      <c r="AJ4683" s="116">
        <v>0</v>
      </c>
      <c r="AM4683" s="116" t="s">
        <v>319</v>
      </c>
      <c r="AN4683" s="116">
        <v>-1</v>
      </c>
      <c r="AQ4683" s="116">
        <v>783</v>
      </c>
      <c r="AR4683" s="116" t="s">
        <v>352</v>
      </c>
      <c r="AS4683" s="116" t="s">
        <v>256</v>
      </c>
      <c r="AT4683" s="116" t="s">
        <v>268</v>
      </c>
      <c r="AV4683" s="116">
        <v>167.89982416951</v>
      </c>
      <c r="AW4683" s="116">
        <v>1.1986719215999999</v>
      </c>
    </row>
    <row r="4684" spans="1:49" x14ac:dyDescent="0.25">
      <c r="A4684" s="127">
        <v>210000</v>
      </c>
      <c r="B4684" s="127">
        <v>830000</v>
      </c>
      <c r="C4684" s="127">
        <v>830000</v>
      </c>
      <c r="D4684" s="116" t="s">
        <v>314</v>
      </c>
      <c r="E4684" s="116" t="s">
        <v>315</v>
      </c>
      <c r="F4684" s="116" t="s">
        <v>316</v>
      </c>
      <c r="G4684" s="116" t="s">
        <v>317</v>
      </c>
      <c r="H4684" s="116">
        <v>0.36</v>
      </c>
      <c r="I4684" s="116">
        <v>0.57999999999999996</v>
      </c>
      <c r="J4684" s="116" t="s">
        <v>268</v>
      </c>
      <c r="K4684" s="116">
        <v>0.12398444432081999</v>
      </c>
      <c r="L4684" s="116">
        <v>3912.9693236802</v>
      </c>
      <c r="M4684" s="116">
        <v>11.267761927437</v>
      </c>
      <c r="N4684" s="116">
        <v>1.9413992714141399</v>
      </c>
      <c r="O4684" s="116">
        <v>1.39702720131259</v>
      </c>
      <c r="P4684" s="116">
        <v>0.24070330987113001</v>
      </c>
      <c r="Q4684" s="116">
        <v>485.147327240913</v>
      </c>
      <c r="R4684" s="116">
        <v>1310</v>
      </c>
      <c r="S4684" s="116" t="s">
        <v>318</v>
      </c>
      <c r="T4684" s="116">
        <v>1310</v>
      </c>
      <c r="U4684" s="116" t="s">
        <v>268</v>
      </c>
      <c r="V4684" s="116" t="s">
        <v>268</v>
      </c>
      <c r="Z4684" s="116">
        <v>0</v>
      </c>
      <c r="AA4684" s="116">
        <v>1</v>
      </c>
      <c r="AB4684" s="116">
        <v>1.39702720131259</v>
      </c>
      <c r="AC4684" s="116">
        <v>0.24070330987113001</v>
      </c>
      <c r="AD4684" s="116">
        <v>485.147327240913</v>
      </c>
      <c r="AF4684" s="116">
        <v>-1</v>
      </c>
      <c r="AG4684" s="116">
        <v>-1</v>
      </c>
      <c r="AH4684" s="116">
        <v>-1</v>
      </c>
      <c r="AI4684" s="116">
        <v>-1</v>
      </c>
      <c r="AJ4684" s="116">
        <v>0</v>
      </c>
      <c r="AM4684" s="116" t="s">
        <v>319</v>
      </c>
      <c r="AN4684" s="116">
        <v>-1</v>
      </c>
      <c r="AQ4684" s="116">
        <v>783</v>
      </c>
      <c r="AR4684" s="116" t="s">
        <v>352</v>
      </c>
      <c r="AS4684" s="116" t="s">
        <v>256</v>
      </c>
      <c r="AT4684" s="116" t="s">
        <v>268</v>
      </c>
      <c r="AV4684" s="116">
        <v>89.640278243145303</v>
      </c>
      <c r="AW4684" s="116">
        <v>0.39346904069999999</v>
      </c>
    </row>
    <row r="4685" spans="1:49" x14ac:dyDescent="0.25">
      <c r="A4685" s="127">
        <v>210000</v>
      </c>
      <c r="B4685" s="127">
        <v>830000</v>
      </c>
      <c r="C4685" s="127">
        <v>830000</v>
      </c>
      <c r="D4685" s="116" t="s">
        <v>314</v>
      </c>
      <c r="E4685" s="116" t="s">
        <v>315</v>
      </c>
      <c r="F4685" s="116" t="s">
        <v>316</v>
      </c>
      <c r="G4685" s="116" t="s">
        <v>317</v>
      </c>
      <c r="H4685" s="116">
        <v>0.36</v>
      </c>
      <c r="I4685" s="116">
        <v>0.57999999999999996</v>
      </c>
      <c r="J4685" s="116" t="s">
        <v>268</v>
      </c>
      <c r="K4685" s="116">
        <v>0.10619975178028999</v>
      </c>
      <c r="L4685" s="116">
        <v>3912.9693236802</v>
      </c>
      <c r="M4685" s="116">
        <v>11.267761927437</v>
      </c>
      <c r="N4685" s="116">
        <v>1.9413992714141399</v>
      </c>
      <c r="O4685" s="116">
        <v>1.19663351981329</v>
      </c>
      <c r="P4685" s="116">
        <v>0.20617612073062999</v>
      </c>
      <c r="Q4685" s="116">
        <v>415.55637089875398</v>
      </c>
      <c r="R4685" s="116">
        <v>1310</v>
      </c>
      <c r="S4685" s="116" t="s">
        <v>318</v>
      </c>
      <c r="T4685" s="116">
        <v>1310</v>
      </c>
      <c r="U4685" s="116" t="s">
        <v>268</v>
      </c>
      <c r="V4685" s="116" t="s">
        <v>268</v>
      </c>
      <c r="Z4685" s="116">
        <v>0</v>
      </c>
      <c r="AA4685" s="116">
        <v>1</v>
      </c>
      <c r="AB4685" s="116">
        <v>1.19663351981329</v>
      </c>
      <c r="AC4685" s="116">
        <v>0.20617612073062999</v>
      </c>
      <c r="AD4685" s="116">
        <v>415.55637089875398</v>
      </c>
      <c r="AF4685" s="116">
        <v>-1</v>
      </c>
      <c r="AG4685" s="116">
        <v>-1</v>
      </c>
      <c r="AH4685" s="116">
        <v>-1</v>
      </c>
      <c r="AI4685" s="116">
        <v>-1</v>
      </c>
      <c r="AJ4685" s="116">
        <v>0</v>
      </c>
      <c r="AM4685" s="116" t="s">
        <v>319</v>
      </c>
      <c r="AN4685" s="116">
        <v>-1</v>
      </c>
      <c r="AQ4685" s="116">
        <v>783</v>
      </c>
      <c r="AR4685" s="116" t="s">
        <v>352</v>
      </c>
      <c r="AS4685" s="116" t="s">
        <v>256</v>
      </c>
      <c r="AT4685" s="116" t="s">
        <v>268</v>
      </c>
      <c r="AV4685" s="116">
        <v>85.871983071994293</v>
      </c>
      <c r="AW4685" s="116">
        <v>0.33702868689999999</v>
      </c>
    </row>
    <row r="4686" spans="1:49" x14ac:dyDescent="0.25">
      <c r="A4686" s="127">
        <v>210000</v>
      </c>
      <c r="B4686" s="127">
        <v>830000</v>
      </c>
      <c r="C4686" s="127">
        <v>830000</v>
      </c>
      <c r="D4686" s="116" t="s">
        <v>314</v>
      </c>
      <c r="E4686" s="116" t="s">
        <v>315</v>
      </c>
      <c r="F4686" s="116" t="s">
        <v>316</v>
      </c>
      <c r="G4686" s="116" t="s">
        <v>317</v>
      </c>
      <c r="H4686" s="116">
        <v>0.36</v>
      </c>
      <c r="I4686" s="116">
        <v>0.57999999999999996</v>
      </c>
      <c r="J4686" s="116" t="s">
        <v>268</v>
      </c>
      <c r="K4686" s="116">
        <v>9.8705774218100003E-3</v>
      </c>
      <c r="L4686" s="116">
        <v>3912.9693236802</v>
      </c>
      <c r="M4686" s="116">
        <v>11.267761927437</v>
      </c>
      <c r="N4686" s="116">
        <v>1.9413992714141399</v>
      </c>
      <c r="O4686" s="116">
        <v>0.11121931647534999</v>
      </c>
      <c r="P4686" s="116">
        <v>1.9162731815149998E-2</v>
      </c>
      <c r="Q4686" s="116">
        <v>38.623266658576398</v>
      </c>
      <c r="R4686" s="116">
        <v>1310</v>
      </c>
      <c r="S4686" s="116" t="s">
        <v>318</v>
      </c>
      <c r="T4686" s="116">
        <v>1310</v>
      </c>
      <c r="U4686" s="116" t="s">
        <v>268</v>
      </c>
      <c r="V4686" s="116" t="s">
        <v>268</v>
      </c>
      <c r="Z4686" s="116">
        <v>0</v>
      </c>
      <c r="AA4686" s="116">
        <v>1</v>
      </c>
      <c r="AB4686" s="116">
        <v>0.11121931647534999</v>
      </c>
      <c r="AC4686" s="116">
        <v>1.9162731815149998E-2</v>
      </c>
      <c r="AD4686" s="116">
        <v>38.623266658576597</v>
      </c>
      <c r="AF4686" s="116">
        <v>-1</v>
      </c>
      <c r="AG4686" s="116">
        <v>-1</v>
      </c>
      <c r="AH4686" s="116">
        <v>-1</v>
      </c>
      <c r="AI4686" s="116">
        <v>-1</v>
      </c>
      <c r="AJ4686" s="116">
        <v>0</v>
      </c>
      <c r="AM4686" s="116" t="s">
        <v>319</v>
      </c>
      <c r="AN4686" s="116">
        <v>-1</v>
      </c>
      <c r="AQ4686" s="116">
        <v>783</v>
      </c>
      <c r="AR4686" s="116" t="s">
        <v>352</v>
      </c>
      <c r="AS4686" s="116" t="s">
        <v>256</v>
      </c>
      <c r="AT4686" s="116" t="s">
        <v>268</v>
      </c>
      <c r="AV4686" s="116">
        <v>49.1282773822373</v>
      </c>
      <c r="AW4686" s="116">
        <v>3.1324628299999997E-2</v>
      </c>
    </row>
    <row r="4687" spans="1:49" x14ac:dyDescent="0.25">
      <c r="A4687" s="127">
        <v>210000</v>
      </c>
      <c r="B4687" s="127">
        <v>830000</v>
      </c>
      <c r="C4687" s="127">
        <v>830000</v>
      </c>
      <c r="D4687" s="116" t="s">
        <v>314</v>
      </c>
      <c r="E4687" s="116" t="s">
        <v>315</v>
      </c>
      <c r="F4687" s="116" t="s">
        <v>316</v>
      </c>
      <c r="G4687" s="116" t="s">
        <v>317</v>
      </c>
      <c r="H4687" s="116">
        <v>0.36</v>
      </c>
      <c r="I4687" s="116">
        <v>0.57999999999999996</v>
      </c>
      <c r="J4687" s="116" t="s">
        <v>268</v>
      </c>
      <c r="K4687" s="116">
        <v>0.24558206641842001</v>
      </c>
      <c r="L4687" s="116">
        <v>3933.84745689581</v>
      </c>
      <c r="M4687" s="116">
        <v>11.9695899316026</v>
      </c>
      <c r="N4687" s="116">
        <v>2.3508717888163102</v>
      </c>
      <c r="O4687" s="116">
        <v>2.9395166295841402</v>
      </c>
      <c r="P4687" s="116">
        <v>0.57733195178228003</v>
      </c>
      <c r="Q4687" s="116">
        <v>966.082387439336</v>
      </c>
      <c r="R4687" s="116">
        <v>1330</v>
      </c>
      <c r="S4687" s="116" t="s">
        <v>346</v>
      </c>
      <c r="T4687" s="116">
        <v>1330</v>
      </c>
      <c r="U4687" s="116" t="s">
        <v>268</v>
      </c>
      <c r="V4687" s="116" t="s">
        <v>268</v>
      </c>
      <c r="Z4687" s="116">
        <v>0</v>
      </c>
      <c r="AA4687" s="116">
        <v>1</v>
      </c>
      <c r="AB4687" s="116">
        <v>2.9395166295841402</v>
      </c>
      <c r="AC4687" s="116">
        <v>0.57733195178228003</v>
      </c>
      <c r="AD4687" s="116">
        <v>966.082387439336</v>
      </c>
      <c r="AF4687" s="116">
        <v>-1</v>
      </c>
      <c r="AG4687" s="116">
        <v>-1</v>
      </c>
      <c r="AH4687" s="116">
        <v>-1</v>
      </c>
      <c r="AI4687" s="116">
        <v>-1</v>
      </c>
      <c r="AJ4687" s="116">
        <v>0</v>
      </c>
      <c r="AM4687" s="116" t="s">
        <v>319</v>
      </c>
      <c r="AN4687" s="116">
        <v>-1</v>
      </c>
      <c r="AQ4687" s="116">
        <v>783</v>
      </c>
      <c r="AR4687" s="116" t="s">
        <v>352</v>
      </c>
      <c r="AS4687" s="116" t="s">
        <v>256</v>
      </c>
      <c r="AT4687" s="116" t="s">
        <v>268</v>
      </c>
      <c r="AV4687" s="116">
        <v>128.87429670300301</v>
      </c>
      <c r="AW4687" s="116">
        <v>0.78352180650000003</v>
      </c>
    </row>
    <row r="4688" spans="1:49" x14ac:dyDescent="0.25">
      <c r="A4688" s="127">
        <v>210000</v>
      </c>
      <c r="B4688" s="127">
        <v>830000</v>
      </c>
      <c r="C4688" s="127">
        <v>830000</v>
      </c>
      <c r="D4688" s="116" t="s">
        <v>314</v>
      </c>
      <c r="E4688" s="116" t="s">
        <v>315</v>
      </c>
      <c r="F4688" s="116" t="s">
        <v>316</v>
      </c>
      <c r="G4688" s="116" t="s">
        <v>317</v>
      </c>
      <c r="H4688" s="116">
        <v>0.36</v>
      </c>
      <c r="I4688" s="116">
        <v>0.57999999999999996</v>
      </c>
      <c r="J4688" s="116" t="s">
        <v>268</v>
      </c>
      <c r="K4688" s="116">
        <v>0.12889519877573999</v>
      </c>
      <c r="L4688" s="116">
        <v>3933.84745689581</v>
      </c>
      <c r="M4688" s="116">
        <v>11.9695899316026</v>
      </c>
      <c r="N4688" s="116">
        <v>2.3508717888163102</v>
      </c>
      <c r="O4688" s="116">
        <v>1.5428226734980399</v>
      </c>
      <c r="P4688" s="116">
        <v>0.30301608651576001</v>
      </c>
      <c r="Q4688" s="116">
        <v>507.05404991003297</v>
      </c>
      <c r="R4688" s="116">
        <v>1310</v>
      </c>
      <c r="S4688" s="116" t="s">
        <v>318</v>
      </c>
      <c r="T4688" s="116">
        <v>1310</v>
      </c>
      <c r="U4688" s="116" t="s">
        <v>268</v>
      </c>
      <c r="V4688" s="116" t="s">
        <v>268</v>
      </c>
      <c r="Z4688" s="116">
        <v>0</v>
      </c>
      <c r="AA4688" s="116">
        <v>1</v>
      </c>
      <c r="AB4688" s="116">
        <v>1.5428226734980399</v>
      </c>
      <c r="AC4688" s="116">
        <v>0.30301608651576001</v>
      </c>
      <c r="AD4688" s="116">
        <v>507.05404991003297</v>
      </c>
      <c r="AF4688" s="116">
        <v>-1</v>
      </c>
      <c r="AG4688" s="116">
        <v>-1</v>
      </c>
      <c r="AH4688" s="116">
        <v>-1</v>
      </c>
      <c r="AI4688" s="116">
        <v>-1</v>
      </c>
      <c r="AJ4688" s="116">
        <v>0</v>
      </c>
      <c r="AM4688" s="116" t="s">
        <v>319</v>
      </c>
      <c r="AN4688" s="116">
        <v>-1</v>
      </c>
      <c r="AQ4688" s="116">
        <v>783</v>
      </c>
      <c r="AR4688" s="116" t="s">
        <v>352</v>
      </c>
      <c r="AS4688" s="116" t="s">
        <v>256</v>
      </c>
      <c r="AT4688" s="116" t="s">
        <v>268</v>
      </c>
      <c r="AV4688" s="116">
        <v>91.606237646127596</v>
      </c>
      <c r="AW4688" s="116">
        <v>0.41123605019999998</v>
      </c>
    </row>
    <row r="4689" spans="1:49" x14ac:dyDescent="0.25">
      <c r="A4689" s="127">
        <v>210000</v>
      </c>
      <c r="B4689" s="127">
        <v>830000</v>
      </c>
      <c r="C4689" s="127">
        <v>830000</v>
      </c>
      <c r="D4689" s="116" t="s">
        <v>314</v>
      </c>
      <c r="E4689" s="116" t="s">
        <v>315</v>
      </c>
      <c r="F4689" s="116" t="s">
        <v>316</v>
      </c>
      <c r="G4689" s="116" t="s">
        <v>317</v>
      </c>
      <c r="H4689" s="116">
        <v>0.36</v>
      </c>
      <c r="I4689" s="116">
        <v>0.57999999999999996</v>
      </c>
      <c r="J4689" s="116" t="s">
        <v>268</v>
      </c>
      <c r="K4689" s="116">
        <v>0.17178663847065001</v>
      </c>
      <c r="L4689" s="116">
        <v>3933.84745689581</v>
      </c>
      <c r="M4689" s="116">
        <v>11.9695899316026</v>
      </c>
      <c r="N4689" s="116">
        <v>2.3508717888163102</v>
      </c>
      <c r="O4689" s="116">
        <v>2.0562156182222502</v>
      </c>
      <c r="P4689" s="116">
        <v>0.40384836207625002</v>
      </c>
      <c r="Q4689" s="116">
        <v>675.78243087647797</v>
      </c>
      <c r="R4689" s="116">
        <v>1310</v>
      </c>
      <c r="S4689" s="116" t="s">
        <v>318</v>
      </c>
      <c r="T4689" s="116">
        <v>1310</v>
      </c>
      <c r="U4689" s="116" t="s">
        <v>268</v>
      </c>
      <c r="V4689" s="116" t="s">
        <v>268</v>
      </c>
      <c r="Z4689" s="116">
        <v>0</v>
      </c>
      <c r="AA4689" s="116">
        <v>1</v>
      </c>
      <c r="AB4689" s="116">
        <v>2.0562156182222502</v>
      </c>
      <c r="AC4689" s="116">
        <v>0.40384836207625002</v>
      </c>
      <c r="AD4689" s="116">
        <v>675.78243087647797</v>
      </c>
      <c r="AF4689" s="116">
        <v>-1</v>
      </c>
      <c r="AG4689" s="116">
        <v>-1</v>
      </c>
      <c r="AH4689" s="116">
        <v>-1</v>
      </c>
      <c r="AI4689" s="116">
        <v>-1</v>
      </c>
      <c r="AJ4689" s="116">
        <v>0</v>
      </c>
      <c r="AM4689" s="116" t="s">
        <v>319</v>
      </c>
      <c r="AN4689" s="116">
        <v>-1</v>
      </c>
      <c r="AQ4689" s="116">
        <v>783</v>
      </c>
      <c r="AR4689" s="116" t="s">
        <v>352</v>
      </c>
      <c r="AS4689" s="116" t="s">
        <v>256</v>
      </c>
      <c r="AT4689" s="116" t="s">
        <v>268</v>
      </c>
      <c r="AV4689" s="116">
        <v>105.875196298407</v>
      </c>
      <c r="AW4689" s="116">
        <v>0.54807983039999997</v>
      </c>
    </row>
    <row r="4690" spans="1:49" x14ac:dyDescent="0.25">
      <c r="A4690" s="127">
        <v>210000</v>
      </c>
      <c r="B4690" s="127">
        <v>830000</v>
      </c>
      <c r="C4690" s="127">
        <v>830000</v>
      </c>
      <c r="D4690" s="116" t="s">
        <v>314</v>
      </c>
      <c r="E4690" s="116" t="s">
        <v>315</v>
      </c>
      <c r="F4690" s="116" t="s">
        <v>316</v>
      </c>
      <c r="G4690" s="116" t="s">
        <v>317</v>
      </c>
      <c r="H4690" s="116">
        <v>0.36</v>
      </c>
      <c r="I4690" s="116">
        <v>0.57999999999999996</v>
      </c>
      <c r="J4690" s="116" t="s">
        <v>268</v>
      </c>
      <c r="K4690" s="116">
        <v>7.1499652125409999E-2</v>
      </c>
      <c r="L4690" s="116">
        <v>3933.84745689581</v>
      </c>
      <c r="M4690" s="116">
        <v>11.9695899316026</v>
      </c>
      <c r="N4690" s="116">
        <v>2.3508717888163102</v>
      </c>
      <c r="O4690" s="116">
        <v>0.85582151619347002</v>
      </c>
      <c r="P4690" s="116">
        <v>0.16808651509181999</v>
      </c>
      <c r="Q4690" s="116">
        <v>281.26872468250298</v>
      </c>
      <c r="R4690" s="116">
        <v>1750</v>
      </c>
      <c r="S4690" s="116" t="s">
        <v>321</v>
      </c>
      <c r="T4690" s="116">
        <v>1750</v>
      </c>
      <c r="U4690" s="116" t="s">
        <v>268</v>
      </c>
      <c r="V4690" s="116" t="s">
        <v>268</v>
      </c>
      <c r="Z4690" s="116">
        <v>0</v>
      </c>
      <c r="AA4690" s="116">
        <v>1</v>
      </c>
      <c r="AB4690" s="116">
        <v>0.85582151619347002</v>
      </c>
      <c r="AC4690" s="116">
        <v>0.16808651509181999</v>
      </c>
      <c r="AD4690" s="116">
        <v>281.26872468250099</v>
      </c>
      <c r="AF4690" s="116">
        <v>-1</v>
      </c>
      <c r="AG4690" s="116">
        <v>-1</v>
      </c>
      <c r="AH4690" s="116">
        <v>-1</v>
      </c>
      <c r="AI4690" s="116">
        <v>-1</v>
      </c>
      <c r="AJ4690" s="116">
        <v>0</v>
      </c>
      <c r="AM4690" s="116" t="s">
        <v>319</v>
      </c>
      <c r="AN4690" s="116">
        <v>-1</v>
      </c>
      <c r="AQ4690" s="116">
        <v>783</v>
      </c>
      <c r="AR4690" s="116" t="s">
        <v>352</v>
      </c>
      <c r="AS4690" s="116" t="s">
        <v>256</v>
      </c>
      <c r="AT4690" s="116" t="s">
        <v>268</v>
      </c>
      <c r="AV4690" s="116">
        <v>74.230522707909103</v>
      </c>
      <c r="AW4690" s="116">
        <v>0.22811737609999999</v>
      </c>
    </row>
    <row r="4691" spans="1:49" x14ac:dyDescent="0.25">
      <c r="A4691" s="127">
        <v>210000</v>
      </c>
      <c r="B4691" s="127">
        <v>830000</v>
      </c>
      <c r="C4691" s="127">
        <v>830000</v>
      </c>
      <c r="D4691" s="116" t="s">
        <v>314</v>
      </c>
      <c r="E4691" s="116" t="s">
        <v>315</v>
      </c>
      <c r="F4691" s="116" t="s">
        <v>316</v>
      </c>
      <c r="G4691" s="116" t="s">
        <v>317</v>
      </c>
      <c r="H4691" s="116">
        <v>0.36</v>
      </c>
      <c r="I4691" s="116">
        <v>0.57999999999999996</v>
      </c>
      <c r="J4691" s="116" t="s">
        <v>268</v>
      </c>
      <c r="K4691" s="116">
        <v>0.26515645472194999</v>
      </c>
      <c r="L4691" s="116">
        <v>3930.5345233288499</v>
      </c>
      <c r="M4691" s="116">
        <v>10.6082606962393</v>
      </c>
      <c r="N4691" s="116">
        <v>1.8490932101805</v>
      </c>
      <c r="O4691" s="116">
        <v>2.8128487969811302</v>
      </c>
      <c r="P4691" s="116">
        <v>0.49029900006190003</v>
      </c>
      <c r="Q4691" s="116">
        <v>1042.2065993681399</v>
      </c>
      <c r="R4691" s="116">
        <v>1210</v>
      </c>
      <c r="S4691" s="116" t="s">
        <v>318</v>
      </c>
      <c r="T4691" s="116">
        <v>1210</v>
      </c>
      <c r="U4691" s="116" t="s">
        <v>268</v>
      </c>
      <c r="V4691" s="116" t="s">
        <v>268</v>
      </c>
      <c r="Z4691" s="116">
        <v>0</v>
      </c>
      <c r="AA4691" s="116">
        <v>1</v>
      </c>
      <c r="AB4691" s="116">
        <v>2.8128487969811302</v>
      </c>
      <c r="AC4691" s="116">
        <v>0.49029900006190003</v>
      </c>
      <c r="AD4691" s="116">
        <v>1042.2065993681399</v>
      </c>
      <c r="AF4691" s="116">
        <v>-1</v>
      </c>
      <c r="AG4691" s="116">
        <v>-1</v>
      </c>
      <c r="AH4691" s="116">
        <v>-1</v>
      </c>
      <c r="AI4691" s="116">
        <v>-1</v>
      </c>
      <c r="AJ4691" s="116">
        <v>0</v>
      </c>
      <c r="AM4691" s="116" t="s">
        <v>319</v>
      </c>
      <c r="AN4691" s="116">
        <v>-1</v>
      </c>
      <c r="AQ4691" s="116">
        <v>783</v>
      </c>
      <c r="AR4691" s="116" t="s">
        <v>352</v>
      </c>
      <c r="AS4691" s="116" t="s">
        <v>256</v>
      </c>
      <c r="AT4691" s="116" t="s">
        <v>268</v>
      </c>
      <c r="AV4691" s="116">
        <v>155.37616649053001</v>
      </c>
      <c r="AW4691" s="116">
        <v>0.84526082670000002</v>
      </c>
    </row>
    <row r="4692" spans="1:49" x14ac:dyDescent="0.25">
      <c r="A4692" s="127">
        <v>210000</v>
      </c>
      <c r="B4692" s="127">
        <v>830000</v>
      </c>
      <c r="C4692" s="127">
        <v>830000</v>
      </c>
      <c r="D4692" s="116" t="s">
        <v>314</v>
      </c>
      <c r="E4692" s="116" t="s">
        <v>315</v>
      </c>
      <c r="F4692" s="116" t="s">
        <v>316</v>
      </c>
      <c r="G4692" s="116" t="s">
        <v>317</v>
      </c>
      <c r="H4692" s="116">
        <v>0.36</v>
      </c>
      <c r="I4692" s="116">
        <v>0.57999999999999996</v>
      </c>
      <c r="J4692" s="116" t="s">
        <v>268</v>
      </c>
      <c r="K4692" s="116">
        <v>0.10781527658817</v>
      </c>
      <c r="L4692" s="116">
        <v>3930.5345233288499</v>
      </c>
      <c r="M4692" s="116">
        <v>10.6082606962393</v>
      </c>
      <c r="N4692" s="116">
        <v>1.8490932101805</v>
      </c>
      <c r="O4692" s="116">
        <v>1.1437325610844999</v>
      </c>
      <c r="P4692" s="116">
        <v>0.19936049589291999</v>
      </c>
      <c r="Q4692" s="116">
        <v>423.77166677206702</v>
      </c>
      <c r="R4692" s="116">
        <v>1310</v>
      </c>
      <c r="S4692" s="116" t="s">
        <v>318</v>
      </c>
      <c r="T4692" s="116">
        <v>1310</v>
      </c>
      <c r="U4692" s="116" t="s">
        <v>268</v>
      </c>
      <c r="V4692" s="116" t="s">
        <v>268</v>
      </c>
      <c r="Z4692" s="116">
        <v>0</v>
      </c>
      <c r="AA4692" s="116">
        <v>1</v>
      </c>
      <c r="AB4692" s="116">
        <v>1.1437325610844999</v>
      </c>
      <c r="AC4692" s="116">
        <v>0.19936049589291999</v>
      </c>
      <c r="AD4692" s="116">
        <v>423.77166677206702</v>
      </c>
      <c r="AF4692" s="116">
        <v>-1</v>
      </c>
      <c r="AG4692" s="116">
        <v>-1</v>
      </c>
      <c r="AH4692" s="116">
        <v>-1</v>
      </c>
      <c r="AI4692" s="116">
        <v>-1</v>
      </c>
      <c r="AJ4692" s="116">
        <v>0</v>
      </c>
      <c r="AM4692" s="116" t="s">
        <v>319</v>
      </c>
      <c r="AN4692" s="116">
        <v>-1</v>
      </c>
      <c r="AQ4692" s="116">
        <v>783</v>
      </c>
      <c r="AR4692" s="116" t="s">
        <v>352</v>
      </c>
      <c r="AS4692" s="116" t="s">
        <v>256</v>
      </c>
      <c r="AT4692" s="116" t="s">
        <v>268</v>
      </c>
      <c r="AV4692" s="116">
        <v>83.922094568429401</v>
      </c>
      <c r="AW4692" s="116">
        <v>0.34369153829999999</v>
      </c>
    </row>
    <row r="4693" spans="1:49" x14ac:dyDescent="0.25">
      <c r="A4693" s="127">
        <v>210000</v>
      </c>
      <c r="B4693" s="127">
        <v>830000</v>
      </c>
      <c r="C4693" s="127">
        <v>830000</v>
      </c>
      <c r="D4693" s="116" t="s">
        <v>314</v>
      </c>
      <c r="E4693" s="116" t="s">
        <v>315</v>
      </c>
      <c r="F4693" s="116" t="s">
        <v>316</v>
      </c>
      <c r="G4693" s="116" t="s">
        <v>317</v>
      </c>
      <c r="H4693" s="116">
        <v>0.36</v>
      </c>
      <c r="I4693" s="116">
        <v>0.57999999999999996</v>
      </c>
      <c r="J4693" s="116" t="s">
        <v>268</v>
      </c>
      <c r="K4693" s="116">
        <v>3.8875613741190002E-2</v>
      </c>
      <c r="L4693" s="116">
        <v>3930.5345233288499</v>
      </c>
      <c r="M4693" s="116">
        <v>10.6082606962393</v>
      </c>
      <c r="N4693" s="116">
        <v>1.8490932101805</v>
      </c>
      <c r="O4693" s="116">
        <v>0.41240264529286003</v>
      </c>
      <c r="P4693" s="116">
        <v>7.1884633410429999E-2</v>
      </c>
      <c r="Q4693" s="116">
        <v>152.80194192534799</v>
      </c>
      <c r="R4693" s="116">
        <v>1310</v>
      </c>
      <c r="S4693" s="116" t="s">
        <v>318</v>
      </c>
      <c r="T4693" s="116">
        <v>1310</v>
      </c>
      <c r="U4693" s="116" t="s">
        <v>268</v>
      </c>
      <c r="V4693" s="116" t="s">
        <v>268</v>
      </c>
      <c r="Z4693" s="116">
        <v>0</v>
      </c>
      <c r="AA4693" s="116">
        <v>1</v>
      </c>
      <c r="AB4693" s="116">
        <v>0.41240264529286003</v>
      </c>
      <c r="AC4693" s="116">
        <v>7.1884633410429999E-2</v>
      </c>
      <c r="AD4693" s="116">
        <v>152.80194192535001</v>
      </c>
      <c r="AF4693" s="116">
        <v>-1</v>
      </c>
      <c r="AG4693" s="116">
        <v>-1</v>
      </c>
      <c r="AH4693" s="116">
        <v>-1</v>
      </c>
      <c r="AI4693" s="116">
        <v>-1</v>
      </c>
      <c r="AJ4693" s="116">
        <v>0</v>
      </c>
      <c r="AM4693" s="116" t="s">
        <v>319</v>
      </c>
      <c r="AN4693" s="116">
        <v>-1</v>
      </c>
      <c r="AQ4693" s="116">
        <v>783</v>
      </c>
      <c r="AR4693" s="116" t="s">
        <v>352</v>
      </c>
      <c r="AS4693" s="116" t="s">
        <v>256</v>
      </c>
      <c r="AT4693" s="116" t="s">
        <v>268</v>
      </c>
      <c r="AV4693" s="116">
        <v>58.454671559811402</v>
      </c>
      <c r="AW4693" s="116">
        <v>0.12392696020000001</v>
      </c>
    </row>
    <row r="4694" spans="1:49" x14ac:dyDescent="0.25">
      <c r="A4694" s="127">
        <v>210000</v>
      </c>
      <c r="B4694" s="127">
        <v>830000</v>
      </c>
      <c r="C4694" s="127">
        <v>830000</v>
      </c>
      <c r="D4694" s="116" t="s">
        <v>314</v>
      </c>
      <c r="E4694" s="116" t="s">
        <v>315</v>
      </c>
      <c r="F4694" s="116" t="s">
        <v>316</v>
      </c>
      <c r="G4694" s="116" t="s">
        <v>317</v>
      </c>
      <c r="H4694" s="116">
        <v>0.36</v>
      </c>
      <c r="I4694" s="116">
        <v>0.57999999999999996</v>
      </c>
      <c r="J4694" s="116" t="s">
        <v>268</v>
      </c>
      <c r="K4694" s="116">
        <v>0.13222030870668</v>
      </c>
      <c r="L4694" s="116">
        <v>3930.5345233288499</v>
      </c>
      <c r="M4694" s="116">
        <v>10.6082606962393</v>
      </c>
      <c r="N4694" s="116">
        <v>1.8490932101805</v>
      </c>
      <c r="O4694" s="116">
        <v>1.4026275040978</v>
      </c>
      <c r="P4694" s="116">
        <v>0.24448767507749999</v>
      </c>
      <c r="Q4694" s="116">
        <v>519.69648805684005</v>
      </c>
      <c r="R4694" s="116">
        <v>1310</v>
      </c>
      <c r="S4694" s="116" t="s">
        <v>318</v>
      </c>
      <c r="T4694" s="116">
        <v>1310</v>
      </c>
      <c r="U4694" s="116" t="s">
        <v>268</v>
      </c>
      <c r="V4694" s="116" t="s">
        <v>268</v>
      </c>
      <c r="Z4694" s="116">
        <v>0</v>
      </c>
      <c r="AA4694" s="116">
        <v>1</v>
      </c>
      <c r="AB4694" s="116">
        <v>1.4026275040978</v>
      </c>
      <c r="AC4694" s="116">
        <v>0.24448767507749999</v>
      </c>
      <c r="AD4694" s="116">
        <v>519.69648805684005</v>
      </c>
      <c r="AF4694" s="116">
        <v>-1</v>
      </c>
      <c r="AG4694" s="116">
        <v>-1</v>
      </c>
      <c r="AH4694" s="116">
        <v>-1</v>
      </c>
      <c r="AI4694" s="116">
        <v>-1</v>
      </c>
      <c r="AJ4694" s="116">
        <v>0</v>
      </c>
      <c r="AM4694" s="116" t="s">
        <v>319</v>
      </c>
      <c r="AN4694" s="116">
        <v>-1</v>
      </c>
      <c r="AQ4694" s="116">
        <v>783</v>
      </c>
      <c r="AR4694" s="116" t="s">
        <v>352</v>
      </c>
      <c r="AS4694" s="116" t="s">
        <v>256</v>
      </c>
      <c r="AT4694" s="116" t="s">
        <v>268</v>
      </c>
      <c r="AV4694" s="116">
        <v>92.588921659957606</v>
      </c>
      <c r="AW4694" s="116">
        <v>0.42148944690000001</v>
      </c>
    </row>
    <row r="4695" spans="1:49" x14ac:dyDescent="0.25">
      <c r="A4695" s="127">
        <v>210000</v>
      </c>
      <c r="B4695" s="127">
        <v>830000</v>
      </c>
      <c r="C4695" s="127">
        <v>830000</v>
      </c>
      <c r="D4695" s="116" t="s">
        <v>314</v>
      </c>
      <c r="E4695" s="116" t="s">
        <v>315</v>
      </c>
      <c r="F4695" s="116" t="s">
        <v>316</v>
      </c>
      <c r="G4695" s="116" t="s">
        <v>317</v>
      </c>
      <c r="H4695" s="116">
        <v>0.36</v>
      </c>
      <c r="I4695" s="116">
        <v>0.57999999999999996</v>
      </c>
      <c r="J4695" s="116" t="s">
        <v>268</v>
      </c>
      <c r="K4695" s="116">
        <v>7.3695799817839996E-2</v>
      </c>
      <c r="L4695" s="116">
        <v>3930.5345233288499</v>
      </c>
      <c r="M4695" s="116">
        <v>10.6082606962393</v>
      </c>
      <c r="N4695" s="116">
        <v>1.8490932101805</v>
      </c>
      <c r="O4695" s="116">
        <v>0.78178425668559004</v>
      </c>
      <c r="P4695" s="116">
        <v>0.136270403062</v>
      </c>
      <c r="Q4695" s="116">
        <v>289.66388540838</v>
      </c>
      <c r="R4695" s="116">
        <v>1310</v>
      </c>
      <c r="S4695" s="116" t="s">
        <v>318</v>
      </c>
      <c r="T4695" s="116">
        <v>1310</v>
      </c>
      <c r="U4695" s="116" t="s">
        <v>268</v>
      </c>
      <c r="V4695" s="116" t="s">
        <v>268</v>
      </c>
      <c r="Z4695" s="116">
        <v>0</v>
      </c>
      <c r="AA4695" s="116">
        <v>1</v>
      </c>
      <c r="AB4695" s="116">
        <v>0.78178425668559004</v>
      </c>
      <c r="AC4695" s="116">
        <v>0.136270403062</v>
      </c>
      <c r="AD4695" s="116">
        <v>289.66388540837801</v>
      </c>
      <c r="AF4695" s="116">
        <v>-1</v>
      </c>
      <c r="AG4695" s="116">
        <v>-1</v>
      </c>
      <c r="AH4695" s="116">
        <v>-1</v>
      </c>
      <c r="AI4695" s="116">
        <v>-1</v>
      </c>
      <c r="AJ4695" s="116">
        <v>0</v>
      </c>
      <c r="AM4695" s="116" t="s">
        <v>319</v>
      </c>
      <c r="AN4695" s="116">
        <v>-1</v>
      </c>
      <c r="AQ4695" s="116">
        <v>783</v>
      </c>
      <c r="AR4695" s="116" t="s">
        <v>352</v>
      </c>
      <c r="AS4695" s="116" t="s">
        <v>256</v>
      </c>
      <c r="AT4695" s="116" t="s">
        <v>268</v>
      </c>
      <c r="AV4695" s="116">
        <v>76.977706730049405</v>
      </c>
      <c r="AW4695" s="116">
        <v>0.23492610329999999</v>
      </c>
    </row>
    <row r="4696" spans="1:49" x14ac:dyDescent="0.25">
      <c r="A4696" s="127">
        <v>210000</v>
      </c>
      <c r="B4696" s="127">
        <v>830000</v>
      </c>
      <c r="C4696" s="127">
        <v>830000</v>
      </c>
      <c r="D4696" s="116" t="s">
        <v>314</v>
      </c>
      <c r="E4696" s="116" t="s">
        <v>315</v>
      </c>
      <c r="F4696" s="116" t="s">
        <v>316</v>
      </c>
      <c r="G4696" s="116" t="s">
        <v>317</v>
      </c>
      <c r="H4696" s="116">
        <v>0.36</v>
      </c>
      <c r="I4696" s="116">
        <v>0.57999999999999996</v>
      </c>
      <c r="J4696" s="116" t="s">
        <v>268</v>
      </c>
      <c r="K4696" s="116">
        <v>0.14085193631830001</v>
      </c>
      <c r="L4696" s="116">
        <v>3938.6730841906001</v>
      </c>
      <c r="M4696" s="116">
        <v>10.914380208246399</v>
      </c>
      <c r="N4696" s="116">
        <v>1.99166189377296</v>
      </c>
      <c r="O4696" s="116">
        <v>1.5373115860456401</v>
      </c>
      <c r="P4696" s="116">
        <v>0.28052943422929</v>
      </c>
      <c r="Q4696" s="116">
        <v>554.769730433017</v>
      </c>
      <c r="R4696" s="116">
        <v>1210</v>
      </c>
      <c r="S4696" s="116" t="s">
        <v>318</v>
      </c>
      <c r="T4696" s="116">
        <v>1210</v>
      </c>
      <c r="U4696" s="116" t="s">
        <v>268</v>
      </c>
      <c r="V4696" s="116" t="s">
        <v>268</v>
      </c>
      <c r="Z4696" s="116">
        <v>0</v>
      </c>
      <c r="AA4696" s="116">
        <v>1</v>
      </c>
      <c r="AB4696" s="116">
        <v>1.5373115860456401</v>
      </c>
      <c r="AC4696" s="116">
        <v>0.28052943422929</v>
      </c>
      <c r="AD4696" s="116">
        <v>554.769730433017</v>
      </c>
      <c r="AF4696" s="116">
        <v>-1</v>
      </c>
      <c r="AG4696" s="116">
        <v>-1</v>
      </c>
      <c r="AH4696" s="116">
        <v>-1</v>
      </c>
      <c r="AI4696" s="116">
        <v>-1</v>
      </c>
      <c r="AJ4696" s="116">
        <v>0</v>
      </c>
      <c r="AM4696" s="116" t="s">
        <v>319</v>
      </c>
      <c r="AN4696" s="116">
        <v>-1</v>
      </c>
      <c r="AQ4696" s="116">
        <v>783</v>
      </c>
      <c r="AR4696" s="116" t="s">
        <v>352</v>
      </c>
      <c r="AS4696" s="116" t="s">
        <v>256</v>
      </c>
      <c r="AT4696" s="116" t="s">
        <v>268</v>
      </c>
      <c r="AV4696" s="116">
        <v>95.539845393091497</v>
      </c>
      <c r="AW4696" s="116">
        <v>0.449934899</v>
      </c>
    </row>
    <row r="4697" spans="1:49" x14ac:dyDescent="0.25">
      <c r="A4697" s="127">
        <v>210000</v>
      </c>
      <c r="B4697" s="127">
        <v>830000</v>
      </c>
      <c r="C4697" s="127">
        <v>830000</v>
      </c>
      <c r="D4697" s="116" t="s">
        <v>314</v>
      </c>
      <c r="E4697" s="116" t="s">
        <v>315</v>
      </c>
      <c r="F4697" s="116" t="s">
        <v>316</v>
      </c>
      <c r="G4697" s="116" t="s">
        <v>317</v>
      </c>
      <c r="H4697" s="116">
        <v>0.36</v>
      </c>
      <c r="I4697" s="116">
        <v>0.57999999999999996</v>
      </c>
      <c r="J4697" s="116" t="s">
        <v>268</v>
      </c>
      <c r="K4697" s="116">
        <v>5.8041594297800004E-3</v>
      </c>
      <c r="L4697" s="116">
        <v>3938.6730841906001</v>
      </c>
      <c r="M4697" s="116">
        <v>10.914380208246399</v>
      </c>
      <c r="N4697" s="116">
        <v>1.99166189377296</v>
      </c>
      <c r="O4697" s="116">
        <v>6.3348802805980001E-2</v>
      </c>
      <c r="P4697" s="116">
        <v>1.155992316169E-2</v>
      </c>
      <c r="Q4697" s="116">
        <v>22.860686522457002</v>
      </c>
      <c r="R4697" s="116">
        <v>1210</v>
      </c>
      <c r="S4697" s="116" t="s">
        <v>318</v>
      </c>
      <c r="T4697" s="116">
        <v>1210</v>
      </c>
      <c r="U4697" s="116" t="s">
        <v>268</v>
      </c>
      <c r="V4697" s="116" t="s">
        <v>268</v>
      </c>
      <c r="Z4697" s="116">
        <v>0</v>
      </c>
      <c r="AA4697" s="116">
        <v>1</v>
      </c>
      <c r="AB4697" s="116">
        <v>6.3348802805980001E-2</v>
      </c>
      <c r="AC4697" s="116">
        <v>1.155992316169E-2</v>
      </c>
      <c r="AD4697" s="116">
        <v>22.860686522456401</v>
      </c>
      <c r="AF4697" s="116">
        <v>-1</v>
      </c>
      <c r="AG4697" s="116">
        <v>-1</v>
      </c>
      <c r="AH4697" s="116">
        <v>-1</v>
      </c>
      <c r="AI4697" s="116">
        <v>-1</v>
      </c>
      <c r="AJ4697" s="116">
        <v>0</v>
      </c>
      <c r="AM4697" s="116" t="s">
        <v>319</v>
      </c>
      <c r="AN4697" s="116">
        <v>-1</v>
      </c>
      <c r="AQ4697" s="116">
        <v>783</v>
      </c>
      <c r="AR4697" s="116" t="s">
        <v>352</v>
      </c>
      <c r="AS4697" s="116" t="s">
        <v>256</v>
      </c>
      <c r="AT4697" s="116" t="s">
        <v>268</v>
      </c>
      <c r="AV4697" s="116">
        <v>51.741861901605297</v>
      </c>
      <c r="AW4697" s="116">
        <v>1.8540702799999999E-2</v>
      </c>
    </row>
    <row r="4698" spans="1:49" x14ac:dyDescent="0.25">
      <c r="A4698" s="127">
        <v>210000</v>
      </c>
      <c r="B4698" s="127">
        <v>830000</v>
      </c>
      <c r="C4698" s="127">
        <v>830000</v>
      </c>
      <c r="D4698" s="116" t="s">
        <v>314</v>
      </c>
      <c r="E4698" s="116" t="s">
        <v>315</v>
      </c>
      <c r="F4698" s="116" t="s">
        <v>316</v>
      </c>
      <c r="G4698" s="116" t="s">
        <v>317</v>
      </c>
      <c r="H4698" s="116">
        <v>0.36</v>
      </c>
      <c r="I4698" s="116">
        <v>0.57999999999999996</v>
      </c>
      <c r="J4698" s="116" t="s">
        <v>268</v>
      </c>
      <c r="K4698" s="116">
        <v>0.12671408976309001</v>
      </c>
      <c r="L4698" s="116">
        <v>3938.6730841906001</v>
      </c>
      <c r="M4698" s="116">
        <v>10.914380208246399</v>
      </c>
      <c r="N4698" s="116">
        <v>1.99166189377296</v>
      </c>
      <c r="O4698" s="116">
        <v>1.3830057534162401</v>
      </c>
      <c r="P4698" s="116">
        <v>0.25237162398527002</v>
      </c>
      <c r="Q4698" s="116">
        <v>499.08537473759799</v>
      </c>
      <c r="R4698" s="116">
        <v>1310</v>
      </c>
      <c r="S4698" s="116" t="s">
        <v>318</v>
      </c>
      <c r="T4698" s="116">
        <v>1310</v>
      </c>
      <c r="U4698" s="116" t="s">
        <v>268</v>
      </c>
      <c r="V4698" s="116" t="s">
        <v>268</v>
      </c>
      <c r="Z4698" s="116">
        <v>0</v>
      </c>
      <c r="AA4698" s="116">
        <v>1</v>
      </c>
      <c r="AB4698" s="116">
        <v>1.3830057534162401</v>
      </c>
      <c r="AC4698" s="116">
        <v>0.25237162398527002</v>
      </c>
      <c r="AD4698" s="116">
        <v>499.08537473759799</v>
      </c>
      <c r="AF4698" s="116">
        <v>-1</v>
      </c>
      <c r="AG4698" s="116">
        <v>-1</v>
      </c>
      <c r="AH4698" s="116">
        <v>-1</v>
      </c>
      <c r="AI4698" s="116">
        <v>-1</v>
      </c>
      <c r="AJ4698" s="116">
        <v>0</v>
      </c>
      <c r="AM4698" s="116" t="s">
        <v>319</v>
      </c>
      <c r="AN4698" s="116">
        <v>-1</v>
      </c>
      <c r="AQ4698" s="116">
        <v>783</v>
      </c>
      <c r="AR4698" s="116" t="s">
        <v>352</v>
      </c>
      <c r="AS4698" s="116" t="s">
        <v>256</v>
      </c>
      <c r="AT4698" s="116" t="s">
        <v>268</v>
      </c>
      <c r="AV4698" s="116">
        <v>91.106249769096294</v>
      </c>
      <c r="AW4698" s="116">
        <v>0.40477321550000001</v>
      </c>
    </row>
    <row r="4699" spans="1:49" x14ac:dyDescent="0.25">
      <c r="A4699" s="127">
        <v>210000</v>
      </c>
      <c r="B4699" s="127">
        <v>830000</v>
      </c>
      <c r="C4699" s="127">
        <v>830000</v>
      </c>
      <c r="D4699" s="116" t="s">
        <v>314</v>
      </c>
      <c r="E4699" s="116" t="s">
        <v>315</v>
      </c>
      <c r="F4699" s="116" t="s">
        <v>316</v>
      </c>
      <c r="G4699" s="116" t="s">
        <v>317</v>
      </c>
      <c r="H4699" s="116">
        <v>0.36</v>
      </c>
      <c r="I4699" s="116">
        <v>0.57999999999999996</v>
      </c>
      <c r="J4699" s="116" t="s">
        <v>268</v>
      </c>
      <c r="K4699" s="116">
        <v>8.033036848748E-2</v>
      </c>
      <c r="L4699" s="116">
        <v>3938.6730841906001</v>
      </c>
      <c r="M4699" s="116">
        <v>10.914380208246399</v>
      </c>
      <c r="N4699" s="116">
        <v>1.99166189377296</v>
      </c>
      <c r="O4699" s="116">
        <v>0.87675618394089005</v>
      </c>
      <c r="P4699" s="116">
        <v>0.15999093382925</v>
      </c>
      <c r="Q4699" s="116">
        <v>316.39506020475</v>
      </c>
      <c r="R4699" s="116">
        <v>1310</v>
      </c>
      <c r="S4699" s="116" t="s">
        <v>318</v>
      </c>
      <c r="T4699" s="116">
        <v>1310</v>
      </c>
      <c r="U4699" s="116" t="s">
        <v>268</v>
      </c>
      <c r="V4699" s="116" t="s">
        <v>268</v>
      </c>
      <c r="Z4699" s="116">
        <v>0</v>
      </c>
      <c r="AA4699" s="116">
        <v>1</v>
      </c>
      <c r="AB4699" s="116">
        <v>0.87675618394089005</v>
      </c>
      <c r="AC4699" s="116">
        <v>0.15999093382925</v>
      </c>
      <c r="AD4699" s="116">
        <v>316.39506020474801</v>
      </c>
      <c r="AF4699" s="116">
        <v>-1</v>
      </c>
      <c r="AG4699" s="116">
        <v>-1</v>
      </c>
      <c r="AH4699" s="116">
        <v>-1</v>
      </c>
      <c r="AI4699" s="116">
        <v>-1</v>
      </c>
      <c r="AJ4699" s="116">
        <v>0</v>
      </c>
      <c r="AM4699" s="116" t="s">
        <v>319</v>
      </c>
      <c r="AN4699" s="116">
        <v>-1</v>
      </c>
      <c r="AQ4699" s="116">
        <v>783</v>
      </c>
      <c r="AR4699" s="116" t="s">
        <v>352</v>
      </c>
      <c r="AS4699" s="116" t="s">
        <v>256</v>
      </c>
      <c r="AT4699" s="116" t="s">
        <v>268</v>
      </c>
      <c r="AV4699" s="116">
        <v>76.628225237783099</v>
      </c>
      <c r="AW4699" s="116">
        <v>0.25660588820000002</v>
      </c>
    </row>
    <row r="4700" spans="1:49" x14ac:dyDescent="0.25">
      <c r="A4700" s="127">
        <v>210000</v>
      </c>
      <c r="B4700" s="127">
        <v>830000</v>
      </c>
      <c r="C4700" s="127">
        <v>830000</v>
      </c>
      <c r="D4700" s="116" t="s">
        <v>314</v>
      </c>
      <c r="E4700" s="116" t="s">
        <v>315</v>
      </c>
      <c r="F4700" s="116" t="s">
        <v>316</v>
      </c>
      <c r="G4700" s="116" t="s">
        <v>317</v>
      </c>
      <c r="H4700" s="116">
        <v>0.36</v>
      </c>
      <c r="I4700" s="116">
        <v>0.57999999999999996</v>
      </c>
      <c r="J4700" s="116" t="s">
        <v>268</v>
      </c>
      <c r="K4700" s="116">
        <v>8.1071486034199995E-3</v>
      </c>
      <c r="L4700" s="116">
        <v>3938.6730841906001</v>
      </c>
      <c r="M4700" s="116">
        <v>10.914380208246399</v>
      </c>
      <c r="N4700" s="116">
        <v>1.99166189377296</v>
      </c>
      <c r="O4700" s="116">
        <v>8.8484502262480003E-2</v>
      </c>
      <c r="P4700" s="116">
        <v>1.614669894058E-2</v>
      </c>
      <c r="Q4700" s="116">
        <v>31.931407993823701</v>
      </c>
      <c r="R4700" s="116">
        <v>1310</v>
      </c>
      <c r="S4700" s="116" t="s">
        <v>318</v>
      </c>
      <c r="T4700" s="116">
        <v>1310</v>
      </c>
      <c r="U4700" s="116" t="s">
        <v>268</v>
      </c>
      <c r="V4700" s="116" t="s">
        <v>268</v>
      </c>
      <c r="Z4700" s="116">
        <v>0</v>
      </c>
      <c r="AA4700" s="116">
        <v>1</v>
      </c>
      <c r="AB4700" s="116">
        <v>8.8484502262480003E-2</v>
      </c>
      <c r="AC4700" s="116">
        <v>1.614669894058E-2</v>
      </c>
      <c r="AD4700" s="116">
        <v>31.9314079938225</v>
      </c>
      <c r="AF4700" s="116">
        <v>-1</v>
      </c>
      <c r="AG4700" s="116">
        <v>-1</v>
      </c>
      <c r="AH4700" s="116">
        <v>-1</v>
      </c>
      <c r="AI4700" s="116">
        <v>-1</v>
      </c>
      <c r="AJ4700" s="116">
        <v>0</v>
      </c>
      <c r="AM4700" s="116" t="s">
        <v>319</v>
      </c>
      <c r="AN4700" s="116">
        <v>-1</v>
      </c>
      <c r="AQ4700" s="116">
        <v>783</v>
      </c>
      <c r="AR4700" s="116" t="s">
        <v>352</v>
      </c>
      <c r="AS4700" s="116" t="s">
        <v>256</v>
      </c>
      <c r="AT4700" s="116" t="s">
        <v>268</v>
      </c>
      <c r="AV4700" s="116">
        <v>53.5286067857608</v>
      </c>
      <c r="AW4700" s="116">
        <v>2.5897330100000001E-2</v>
      </c>
    </row>
    <row r="4701" spans="1:49" x14ac:dyDescent="0.25">
      <c r="A4701" s="127">
        <v>210000</v>
      </c>
      <c r="B4701" s="127">
        <v>830000</v>
      </c>
      <c r="C4701" s="127">
        <v>830000</v>
      </c>
      <c r="D4701" s="116" t="s">
        <v>314</v>
      </c>
      <c r="E4701" s="116" t="s">
        <v>315</v>
      </c>
      <c r="F4701" s="116" t="s">
        <v>316</v>
      </c>
      <c r="G4701" s="116" t="s">
        <v>317</v>
      </c>
      <c r="H4701" s="116">
        <v>0.36</v>
      </c>
      <c r="I4701" s="116">
        <v>0.57999999999999996</v>
      </c>
      <c r="J4701" s="116" t="s">
        <v>268</v>
      </c>
      <c r="K4701" s="116">
        <v>9.785665328359E-2</v>
      </c>
      <c r="L4701" s="116">
        <v>3938.6730841906001</v>
      </c>
      <c r="M4701" s="116">
        <v>10.914380208246399</v>
      </c>
      <c r="N4701" s="116">
        <v>1.99166189377296</v>
      </c>
      <c r="O4701" s="116">
        <v>1.06804471984368</v>
      </c>
      <c r="P4701" s="116">
        <v>0.19489736739708</v>
      </c>
      <c r="Q4701" s="116">
        <v>385.42536639705901</v>
      </c>
      <c r="R4701" s="116">
        <v>1310</v>
      </c>
      <c r="S4701" s="116" t="s">
        <v>318</v>
      </c>
      <c r="T4701" s="116">
        <v>1310</v>
      </c>
      <c r="U4701" s="116" t="s">
        <v>268</v>
      </c>
      <c r="V4701" s="116" t="s">
        <v>268</v>
      </c>
      <c r="Z4701" s="116">
        <v>0</v>
      </c>
      <c r="AA4701" s="116">
        <v>1</v>
      </c>
      <c r="AB4701" s="116">
        <v>1.06804471984368</v>
      </c>
      <c r="AC4701" s="116">
        <v>0.19489736739708</v>
      </c>
      <c r="AD4701" s="116">
        <v>385.42536639705799</v>
      </c>
      <c r="AF4701" s="116">
        <v>-1</v>
      </c>
      <c r="AG4701" s="116">
        <v>-1</v>
      </c>
      <c r="AH4701" s="116">
        <v>-1</v>
      </c>
      <c r="AI4701" s="116">
        <v>-1</v>
      </c>
      <c r="AJ4701" s="116">
        <v>0</v>
      </c>
      <c r="AM4701" s="116" t="s">
        <v>319</v>
      </c>
      <c r="AN4701" s="116">
        <v>-1</v>
      </c>
      <c r="AQ4701" s="116">
        <v>783</v>
      </c>
      <c r="AR4701" s="116" t="s">
        <v>352</v>
      </c>
      <c r="AS4701" s="116" t="s">
        <v>256</v>
      </c>
      <c r="AT4701" s="116" t="s">
        <v>268</v>
      </c>
      <c r="AV4701" s="116">
        <v>81.477805851226407</v>
      </c>
      <c r="AW4701" s="116">
        <v>0.312591538</v>
      </c>
    </row>
    <row r="4702" spans="1:49" x14ac:dyDescent="0.25">
      <c r="A4702" s="127">
        <v>210000</v>
      </c>
      <c r="B4702" s="127">
        <v>830000</v>
      </c>
      <c r="C4702" s="127">
        <v>830000</v>
      </c>
      <c r="D4702" s="116" t="s">
        <v>314</v>
      </c>
      <c r="E4702" s="116" t="s">
        <v>315</v>
      </c>
      <c r="F4702" s="116" t="s">
        <v>316</v>
      </c>
      <c r="G4702" s="116" t="s">
        <v>317</v>
      </c>
      <c r="H4702" s="116">
        <v>0.36</v>
      </c>
      <c r="I4702" s="116">
        <v>0.57999999999999996</v>
      </c>
      <c r="J4702" s="116" t="s">
        <v>268</v>
      </c>
      <c r="K4702" s="116">
        <v>0.15809909789731</v>
      </c>
      <c r="L4702" s="116">
        <v>3938.6730841906001</v>
      </c>
      <c r="M4702" s="116">
        <v>10.914380208246399</v>
      </c>
      <c r="N4702" s="116">
        <v>1.99166189377296</v>
      </c>
      <c r="O4702" s="116">
        <v>1.72555366503202</v>
      </c>
      <c r="P4702" s="116">
        <v>0.31487994872195002</v>
      </c>
      <c r="Q4702" s="116">
        <v>622.70066152294999</v>
      </c>
      <c r="R4702" s="116">
        <v>1310</v>
      </c>
      <c r="S4702" s="116" t="s">
        <v>318</v>
      </c>
      <c r="T4702" s="116">
        <v>1310</v>
      </c>
      <c r="U4702" s="116" t="s">
        <v>268</v>
      </c>
      <c r="V4702" s="116" t="s">
        <v>268</v>
      </c>
      <c r="Z4702" s="116">
        <v>0</v>
      </c>
      <c r="AA4702" s="116">
        <v>1</v>
      </c>
      <c r="AB4702" s="116">
        <v>1.72555366503202</v>
      </c>
      <c r="AC4702" s="116">
        <v>0.31487994872195002</v>
      </c>
      <c r="AD4702" s="116">
        <v>622.70066152294999</v>
      </c>
      <c r="AF4702" s="116">
        <v>-1</v>
      </c>
      <c r="AG4702" s="116">
        <v>-1</v>
      </c>
      <c r="AH4702" s="116">
        <v>-1</v>
      </c>
      <c r="AI4702" s="116">
        <v>-1</v>
      </c>
      <c r="AJ4702" s="116">
        <v>0</v>
      </c>
      <c r="AM4702" s="116" t="s">
        <v>319</v>
      </c>
      <c r="AN4702" s="116">
        <v>-1</v>
      </c>
      <c r="AQ4702" s="116">
        <v>783</v>
      </c>
      <c r="AR4702" s="116" t="s">
        <v>352</v>
      </c>
      <c r="AS4702" s="116" t="s">
        <v>256</v>
      </c>
      <c r="AT4702" s="116" t="s">
        <v>268</v>
      </c>
      <c r="AV4702" s="116">
        <v>101.187300257636</v>
      </c>
      <c r="AW4702" s="116">
        <v>0.50502892259999999</v>
      </c>
    </row>
    <row r="4703" spans="1:49" x14ac:dyDescent="0.25">
      <c r="A4703" s="127">
        <v>210000</v>
      </c>
      <c r="B4703" s="127">
        <v>830000</v>
      </c>
      <c r="C4703" s="127">
        <v>830000</v>
      </c>
      <c r="D4703" s="116" t="s">
        <v>314</v>
      </c>
      <c r="E4703" s="116" t="s">
        <v>315</v>
      </c>
      <c r="F4703" s="116" t="s">
        <v>316</v>
      </c>
      <c r="G4703" s="116" t="s">
        <v>317</v>
      </c>
      <c r="H4703" s="116">
        <v>0.36</v>
      </c>
      <c r="I4703" s="116">
        <v>0.57999999999999996</v>
      </c>
      <c r="J4703" s="116" t="s">
        <v>268</v>
      </c>
      <c r="K4703" s="116">
        <v>3.7678690020579997E-2</v>
      </c>
      <c r="L4703" s="116">
        <v>3969.63097244449</v>
      </c>
      <c r="M4703" s="116">
        <v>11.506185304522999</v>
      </c>
      <c r="N4703" s="116">
        <v>2.2269174718914999</v>
      </c>
      <c r="O4703" s="116">
        <v>0.43353798940848998</v>
      </c>
      <c r="P4703" s="116">
        <v>8.3907333124809996E-2</v>
      </c>
      <c r="Q4703" s="116">
        <v>149.57049490683701</v>
      </c>
      <c r="R4703" s="116">
        <v>1330</v>
      </c>
      <c r="S4703" s="116" t="s">
        <v>346</v>
      </c>
      <c r="T4703" s="116">
        <v>1330</v>
      </c>
      <c r="U4703" s="116" t="s">
        <v>268</v>
      </c>
      <c r="V4703" s="116" t="s">
        <v>268</v>
      </c>
      <c r="Z4703" s="116">
        <v>0</v>
      </c>
      <c r="AA4703" s="116">
        <v>1</v>
      </c>
      <c r="AB4703" s="116">
        <v>0.43353798940848998</v>
      </c>
      <c r="AC4703" s="116">
        <v>8.3907333124809996E-2</v>
      </c>
      <c r="AD4703" s="116">
        <v>155.966197468703</v>
      </c>
      <c r="AF4703" s="116">
        <v>-1</v>
      </c>
      <c r="AG4703" s="116">
        <v>-1</v>
      </c>
      <c r="AH4703" s="116">
        <v>-1</v>
      </c>
      <c r="AI4703" s="116">
        <v>-1</v>
      </c>
      <c r="AJ4703" s="116">
        <v>0</v>
      </c>
      <c r="AM4703" s="116" t="s">
        <v>319</v>
      </c>
      <c r="AN4703" s="116">
        <v>-1</v>
      </c>
      <c r="AQ4703" s="116">
        <v>783</v>
      </c>
      <c r="AR4703" s="116" t="s">
        <v>352</v>
      </c>
      <c r="AS4703" s="116" t="s">
        <v>256</v>
      </c>
      <c r="AT4703" s="116" t="s">
        <v>268</v>
      </c>
      <c r="AV4703" s="116">
        <v>49.414777422393897</v>
      </c>
      <c r="AW4703" s="116">
        <v>0.1264932664</v>
      </c>
    </row>
    <row r="4704" spans="1:49" x14ac:dyDescent="0.25">
      <c r="A4704" s="127">
        <v>210000</v>
      </c>
      <c r="B4704" s="127">
        <v>830000</v>
      </c>
      <c r="C4704" s="127">
        <v>830000</v>
      </c>
      <c r="D4704" s="116" t="s">
        <v>314</v>
      </c>
      <c r="E4704" s="116" t="s">
        <v>315</v>
      </c>
      <c r="F4704" s="116" t="s">
        <v>316</v>
      </c>
      <c r="G4704" s="116" t="s">
        <v>317</v>
      </c>
      <c r="H4704" s="116">
        <v>0.36</v>
      </c>
      <c r="I4704" s="116">
        <v>0.57999999999999996</v>
      </c>
      <c r="J4704" s="116" t="s">
        <v>268</v>
      </c>
      <c r="K4704" s="116">
        <v>6.315008891177E-2</v>
      </c>
      <c r="L4704" s="116">
        <v>3969.63097244449</v>
      </c>
      <c r="M4704" s="116">
        <v>11.506185304522999</v>
      </c>
      <c r="N4704" s="116">
        <v>2.2269174718914999</v>
      </c>
      <c r="O4704" s="116">
        <v>0.72661662501597002</v>
      </c>
      <c r="P4704" s="116">
        <v>0.14063003634912999</v>
      </c>
      <c r="Q4704" s="116">
        <v>250.68254885680099</v>
      </c>
      <c r="R4704" s="116">
        <v>1330</v>
      </c>
      <c r="S4704" s="116" t="s">
        <v>346</v>
      </c>
      <c r="T4704" s="116">
        <v>1330</v>
      </c>
      <c r="U4704" s="116" t="s">
        <v>268</v>
      </c>
      <c r="V4704" s="116" t="s">
        <v>268</v>
      </c>
      <c r="Z4704" s="116">
        <v>0</v>
      </c>
      <c r="AA4704" s="116">
        <v>1</v>
      </c>
      <c r="AB4704" s="116">
        <v>0.72661662501597002</v>
      </c>
      <c r="AC4704" s="116">
        <v>0.14063003634912999</v>
      </c>
      <c r="AD4704" s="116">
        <v>252.96222736268001</v>
      </c>
      <c r="AF4704" s="116">
        <v>-1</v>
      </c>
      <c r="AG4704" s="116">
        <v>-1</v>
      </c>
      <c r="AH4704" s="116">
        <v>-1</v>
      </c>
      <c r="AI4704" s="116">
        <v>-1</v>
      </c>
      <c r="AJ4704" s="116">
        <v>0</v>
      </c>
      <c r="AM4704" s="116" t="s">
        <v>319</v>
      </c>
      <c r="AN4704" s="116">
        <v>-1</v>
      </c>
      <c r="AQ4704" s="116">
        <v>783</v>
      </c>
      <c r="AR4704" s="116" t="s">
        <v>352</v>
      </c>
      <c r="AS4704" s="116" t="s">
        <v>256</v>
      </c>
      <c r="AT4704" s="116" t="s">
        <v>268</v>
      </c>
      <c r="AV4704" s="116">
        <v>69.044139488598503</v>
      </c>
      <c r="AW4704" s="116">
        <v>0.2051599573</v>
      </c>
    </row>
    <row r="4705" spans="1:49" x14ac:dyDescent="0.25">
      <c r="A4705" s="127">
        <v>210000</v>
      </c>
      <c r="B4705" s="127">
        <v>830000</v>
      </c>
      <c r="C4705" s="127">
        <v>830000</v>
      </c>
      <c r="D4705" s="116" t="s">
        <v>314</v>
      </c>
      <c r="E4705" s="116" t="s">
        <v>315</v>
      </c>
      <c r="F4705" s="116" t="s">
        <v>316</v>
      </c>
      <c r="G4705" s="116" t="s">
        <v>317</v>
      </c>
      <c r="H4705" s="116">
        <v>0.36</v>
      </c>
      <c r="I4705" s="116">
        <v>0.57999999999999996</v>
      </c>
      <c r="J4705" s="116" t="s">
        <v>268</v>
      </c>
      <c r="K4705" s="116">
        <v>3.0508793761059999E-2</v>
      </c>
      <c r="L4705" s="116">
        <v>3969.63097244449</v>
      </c>
      <c r="M4705" s="116">
        <v>11.506185304522999</v>
      </c>
      <c r="N4705" s="116">
        <v>2.2269174718914999</v>
      </c>
      <c r="O4705" s="116">
        <v>0.35103983443226999</v>
      </c>
      <c r="P4705" s="116">
        <v>6.7940565872840003E-2</v>
      </c>
      <c r="Q4705" s="116">
        <v>121.108652645841</v>
      </c>
      <c r="R4705" s="116">
        <v>1330</v>
      </c>
      <c r="S4705" s="116" t="s">
        <v>346</v>
      </c>
      <c r="T4705" s="116">
        <v>1330</v>
      </c>
      <c r="U4705" s="116" t="s">
        <v>268</v>
      </c>
      <c r="V4705" s="116" t="s">
        <v>268</v>
      </c>
      <c r="Z4705" s="116">
        <v>0</v>
      </c>
      <c r="AA4705" s="116">
        <v>1</v>
      </c>
      <c r="AB4705" s="116">
        <v>0.35103983443226999</v>
      </c>
      <c r="AC4705" s="116">
        <v>6.7940565872840003E-2</v>
      </c>
      <c r="AD4705" s="116">
        <v>121.108652645842</v>
      </c>
      <c r="AF4705" s="116">
        <v>-1</v>
      </c>
      <c r="AG4705" s="116">
        <v>-1</v>
      </c>
      <c r="AH4705" s="116">
        <v>-1</v>
      </c>
      <c r="AI4705" s="116">
        <v>-1</v>
      </c>
      <c r="AJ4705" s="116">
        <v>0</v>
      </c>
      <c r="AM4705" s="116" t="s">
        <v>319</v>
      </c>
      <c r="AN4705" s="116">
        <v>-1</v>
      </c>
      <c r="AQ4705" s="116">
        <v>783</v>
      </c>
      <c r="AR4705" s="116" t="s">
        <v>352</v>
      </c>
      <c r="AS4705" s="116" t="s">
        <v>256</v>
      </c>
      <c r="AT4705" s="116" t="s">
        <v>268</v>
      </c>
      <c r="AV4705" s="116">
        <v>47.094605171479103</v>
      </c>
      <c r="AW4705" s="116">
        <v>9.8222751499999997E-2</v>
      </c>
    </row>
    <row r="4706" spans="1:49" x14ac:dyDescent="0.25">
      <c r="A4706" s="127">
        <v>210000</v>
      </c>
      <c r="B4706" s="127">
        <v>830000</v>
      </c>
      <c r="C4706" s="127">
        <v>830000</v>
      </c>
      <c r="D4706" s="116" t="s">
        <v>314</v>
      </c>
      <c r="E4706" s="116" t="s">
        <v>315</v>
      </c>
      <c r="F4706" s="116" t="s">
        <v>316</v>
      </c>
      <c r="G4706" s="116" t="s">
        <v>317</v>
      </c>
      <c r="H4706" s="116">
        <v>0.36</v>
      </c>
      <c r="I4706" s="116">
        <v>0.57999999999999996</v>
      </c>
      <c r="J4706" s="116" t="s">
        <v>268</v>
      </c>
      <c r="K4706" s="116">
        <v>0.21850133440705</v>
      </c>
      <c r="L4706" s="116">
        <v>3969.63097244449</v>
      </c>
      <c r="M4706" s="116">
        <v>11.506185304522999</v>
      </c>
      <c r="N4706" s="116">
        <v>2.2269174718914999</v>
      </c>
      <c r="O4706" s="116">
        <v>2.5141168429730998</v>
      </c>
      <c r="P4706" s="116">
        <v>0.48658443922266997</v>
      </c>
      <c r="Q4706" s="116">
        <v>867.36966458269001</v>
      </c>
      <c r="R4706" s="116">
        <v>1330</v>
      </c>
      <c r="S4706" s="116" t="s">
        <v>346</v>
      </c>
      <c r="T4706" s="116">
        <v>1330</v>
      </c>
      <c r="U4706" s="116" t="s">
        <v>268</v>
      </c>
      <c r="V4706" s="116" t="s">
        <v>268</v>
      </c>
      <c r="Z4706" s="116">
        <v>0</v>
      </c>
      <c r="AA4706" s="116">
        <v>1</v>
      </c>
      <c r="AB4706" s="116">
        <v>2.5141168429730998</v>
      </c>
      <c r="AC4706" s="116">
        <v>0.48658443922266997</v>
      </c>
      <c r="AD4706" s="116">
        <v>867.36966458269001</v>
      </c>
      <c r="AF4706" s="116">
        <v>-1</v>
      </c>
      <c r="AG4706" s="116">
        <v>-1</v>
      </c>
      <c r="AH4706" s="116">
        <v>-1</v>
      </c>
      <c r="AI4706" s="116">
        <v>-1</v>
      </c>
      <c r="AJ4706" s="116">
        <v>0</v>
      </c>
      <c r="AM4706" s="116" t="s">
        <v>319</v>
      </c>
      <c r="AN4706" s="116">
        <v>-1</v>
      </c>
      <c r="AQ4706" s="116">
        <v>783</v>
      </c>
      <c r="AR4706" s="116" t="s">
        <v>352</v>
      </c>
      <c r="AS4706" s="116" t="s">
        <v>256</v>
      </c>
      <c r="AT4706" s="116" t="s">
        <v>268</v>
      </c>
      <c r="AV4706" s="116">
        <v>124.324471968437</v>
      </c>
      <c r="AW4706" s="116">
        <v>0.70346282609999999</v>
      </c>
    </row>
    <row r="4707" spans="1:49" x14ac:dyDescent="0.25">
      <c r="A4707" s="127">
        <v>210000</v>
      </c>
      <c r="B4707" s="127">
        <v>830000</v>
      </c>
      <c r="C4707" s="127">
        <v>830000</v>
      </c>
      <c r="D4707" s="116" t="s">
        <v>314</v>
      </c>
      <c r="E4707" s="116" t="s">
        <v>315</v>
      </c>
      <c r="F4707" s="116" t="s">
        <v>316</v>
      </c>
      <c r="G4707" s="116" t="s">
        <v>317</v>
      </c>
      <c r="H4707" s="116">
        <v>0.36</v>
      </c>
      <c r="I4707" s="116">
        <v>0.57999999999999996</v>
      </c>
      <c r="J4707" s="116" t="s">
        <v>268</v>
      </c>
      <c r="K4707" s="116">
        <v>0.11280655566866001</v>
      </c>
      <c r="L4707" s="116">
        <v>3969.63097244449</v>
      </c>
      <c r="M4707" s="116">
        <v>11.506185304522999</v>
      </c>
      <c r="N4707" s="116">
        <v>2.2269174718914999</v>
      </c>
      <c r="O4707" s="116">
        <v>1.2979731330886499</v>
      </c>
      <c r="P4707" s="116">
        <v>0.25121088976244998</v>
      </c>
      <c r="Q4707" s="116">
        <v>447.80039727711699</v>
      </c>
      <c r="R4707" s="116">
        <v>1330</v>
      </c>
      <c r="S4707" s="116" t="s">
        <v>346</v>
      </c>
      <c r="T4707" s="116">
        <v>1330</v>
      </c>
      <c r="U4707" s="116" t="s">
        <v>268</v>
      </c>
      <c r="V4707" s="116" t="s">
        <v>268</v>
      </c>
      <c r="Z4707" s="116">
        <v>0</v>
      </c>
      <c r="AA4707" s="116">
        <v>1</v>
      </c>
      <c r="AB4707" s="116">
        <v>1.2979731330886499</v>
      </c>
      <c r="AC4707" s="116">
        <v>0.25121088976244998</v>
      </c>
      <c r="AD4707" s="116">
        <v>447.80039727711699</v>
      </c>
      <c r="AF4707" s="116">
        <v>-1</v>
      </c>
      <c r="AG4707" s="116">
        <v>-1</v>
      </c>
      <c r="AH4707" s="116">
        <v>-1</v>
      </c>
      <c r="AI4707" s="116">
        <v>-1</v>
      </c>
      <c r="AJ4707" s="116">
        <v>0</v>
      </c>
      <c r="AM4707" s="116" t="s">
        <v>319</v>
      </c>
      <c r="AN4707" s="116">
        <v>-1</v>
      </c>
      <c r="AQ4707" s="116">
        <v>783</v>
      </c>
      <c r="AR4707" s="116" t="s">
        <v>352</v>
      </c>
      <c r="AS4707" s="116" t="s">
        <v>256</v>
      </c>
      <c r="AT4707" s="116" t="s">
        <v>268</v>
      </c>
      <c r="AV4707" s="116">
        <v>94.463646805340403</v>
      </c>
      <c r="AW4707" s="116">
        <v>0.3631795598</v>
      </c>
    </row>
    <row r="4708" spans="1:49" x14ac:dyDescent="0.25">
      <c r="A4708" s="127">
        <v>210000</v>
      </c>
      <c r="B4708" s="127">
        <v>830000</v>
      </c>
      <c r="C4708" s="127">
        <v>830000</v>
      </c>
      <c r="D4708" s="116" t="s">
        <v>314</v>
      </c>
      <c r="E4708" s="116" t="s">
        <v>315</v>
      </c>
      <c r="F4708" s="116" t="s">
        <v>316</v>
      </c>
      <c r="G4708" s="116" t="s">
        <v>317</v>
      </c>
      <c r="H4708" s="116">
        <v>0.36</v>
      </c>
      <c r="I4708" s="116">
        <v>0.57999999999999996</v>
      </c>
      <c r="J4708" s="116" t="s">
        <v>268</v>
      </c>
      <c r="K4708" s="116">
        <v>6.9649065772000001E-4</v>
      </c>
      <c r="L4708" s="116">
        <v>3969.63097244449</v>
      </c>
      <c r="M4708" s="116">
        <v>11.506185304522999</v>
      </c>
      <c r="N4708" s="116">
        <v>2.2269174718914999</v>
      </c>
      <c r="O4708" s="116">
        <v>8.0139505706500001E-3</v>
      </c>
      <c r="P4708" s="116">
        <v>1.5510272146899999E-3</v>
      </c>
      <c r="Q4708" s="116">
        <v>2.7648108869233901</v>
      </c>
      <c r="R4708" s="116">
        <v>1320</v>
      </c>
      <c r="S4708" s="116" t="s">
        <v>334</v>
      </c>
      <c r="T4708" s="116">
        <v>1320</v>
      </c>
      <c r="U4708" s="116" t="s">
        <v>268</v>
      </c>
      <c r="V4708" s="116" t="s">
        <v>268</v>
      </c>
      <c r="Z4708" s="116">
        <v>0</v>
      </c>
      <c r="AA4708" s="116">
        <v>1</v>
      </c>
      <c r="AB4708" s="116">
        <v>8.0139505706500001E-3</v>
      </c>
      <c r="AC4708" s="116">
        <v>1.5510272146899999E-3</v>
      </c>
      <c r="AD4708" s="116">
        <v>607.08579998739594</v>
      </c>
      <c r="AF4708" s="116">
        <v>-1</v>
      </c>
      <c r="AG4708" s="116">
        <v>-1</v>
      </c>
      <c r="AH4708" s="116">
        <v>-1</v>
      </c>
      <c r="AI4708" s="116">
        <v>-1</v>
      </c>
      <c r="AJ4708" s="116">
        <v>0</v>
      </c>
      <c r="AM4708" s="116" t="s">
        <v>319</v>
      </c>
      <c r="AN4708" s="116">
        <v>-1</v>
      </c>
      <c r="AQ4708" s="116">
        <v>783</v>
      </c>
      <c r="AR4708" s="116" t="s">
        <v>352</v>
      </c>
      <c r="AS4708" s="116" t="s">
        <v>256</v>
      </c>
      <c r="AT4708" s="116" t="s">
        <v>268</v>
      </c>
      <c r="AV4708" s="116">
        <v>74.790022666560304</v>
      </c>
      <c r="AW4708" s="116">
        <v>0.49236480129999999</v>
      </c>
    </row>
    <row r="4709" spans="1:49" x14ac:dyDescent="0.25">
      <c r="A4709" s="127">
        <v>210000</v>
      </c>
      <c r="B4709" s="127">
        <v>830000</v>
      </c>
      <c r="C4709" s="127">
        <v>830000</v>
      </c>
      <c r="D4709" s="116" t="s">
        <v>314</v>
      </c>
      <c r="E4709" s="116" t="s">
        <v>315</v>
      </c>
      <c r="F4709" s="116" t="s">
        <v>316</v>
      </c>
      <c r="G4709" s="116" t="s">
        <v>317</v>
      </c>
      <c r="H4709" s="116">
        <v>0.36</v>
      </c>
      <c r="I4709" s="116">
        <v>0.57999999999999996</v>
      </c>
      <c r="J4709" s="116" t="s">
        <v>268</v>
      </c>
      <c r="K4709" s="116">
        <v>0.23433392500045999</v>
      </c>
      <c r="L4709" s="116">
        <v>3690.2480522654701</v>
      </c>
      <c r="M4709" s="116">
        <v>9.8616625119245302</v>
      </c>
      <c r="N4709" s="116">
        <v>1.5488581217824899</v>
      </c>
      <c r="O4709" s="116">
        <v>2.3109220834492299</v>
      </c>
      <c r="P4709" s="116">
        <v>0.36295000294613999</v>
      </c>
      <c r="Q4709" s="116">
        <v>864.75031031269395</v>
      </c>
      <c r="R4709" s="116">
        <v>1210</v>
      </c>
      <c r="S4709" s="116" t="s">
        <v>318</v>
      </c>
      <c r="T4709" s="116">
        <v>1210</v>
      </c>
      <c r="U4709" s="116" t="s">
        <v>268</v>
      </c>
      <c r="V4709" s="116" t="s">
        <v>268</v>
      </c>
      <c r="Z4709" s="116">
        <v>0</v>
      </c>
      <c r="AA4709" s="116">
        <v>1</v>
      </c>
      <c r="AB4709" s="116">
        <v>2.3109220834492299</v>
      </c>
      <c r="AC4709" s="116">
        <v>0.36295000294613999</v>
      </c>
      <c r="AD4709" s="116">
        <v>864.75031031269395</v>
      </c>
      <c r="AF4709" s="116">
        <v>-1</v>
      </c>
      <c r="AG4709" s="116">
        <v>-1</v>
      </c>
      <c r="AH4709" s="116">
        <v>-1</v>
      </c>
      <c r="AI4709" s="116">
        <v>-1</v>
      </c>
      <c r="AJ4709" s="116">
        <v>0</v>
      </c>
      <c r="AM4709" s="116" t="s">
        <v>319</v>
      </c>
      <c r="AN4709" s="116">
        <v>-1</v>
      </c>
      <c r="AQ4709" s="116">
        <v>783</v>
      </c>
      <c r="AR4709" s="116" t="s">
        <v>352</v>
      </c>
      <c r="AS4709" s="116" t="s">
        <v>256</v>
      </c>
      <c r="AT4709" s="116" t="s">
        <v>268</v>
      </c>
      <c r="AV4709" s="116">
        <v>160.90615208548999</v>
      </c>
      <c r="AW4709" s="116">
        <v>0.70133845120000005</v>
      </c>
    </row>
    <row r="4710" spans="1:49" x14ac:dyDescent="0.25">
      <c r="A4710" s="127">
        <v>210000</v>
      </c>
      <c r="B4710" s="127">
        <v>830000</v>
      </c>
      <c r="C4710" s="127">
        <v>830000</v>
      </c>
      <c r="D4710" s="116" t="s">
        <v>314</v>
      </c>
      <c r="E4710" s="116" t="s">
        <v>315</v>
      </c>
      <c r="F4710" s="116" t="s">
        <v>316</v>
      </c>
      <c r="G4710" s="116" t="s">
        <v>317</v>
      </c>
      <c r="H4710" s="116">
        <v>0.36</v>
      </c>
      <c r="I4710" s="116">
        <v>0.57999999999999996</v>
      </c>
      <c r="J4710" s="116" t="s">
        <v>268</v>
      </c>
      <c r="K4710" s="116">
        <v>0.1425668118274</v>
      </c>
      <c r="L4710" s="116">
        <v>3690.2480522654701</v>
      </c>
      <c r="M4710" s="116">
        <v>9.8616625119245302</v>
      </c>
      <c r="N4710" s="116">
        <v>1.5488581217824899</v>
      </c>
      <c r="O4710" s="116">
        <v>1.4059457836428799</v>
      </c>
      <c r="P4710" s="116">
        <v>0.22081576439549999</v>
      </c>
      <c r="Q4710" s="116">
        <v>526.10689966376503</v>
      </c>
      <c r="R4710" s="116">
        <v>1310</v>
      </c>
      <c r="S4710" s="116" t="s">
        <v>318</v>
      </c>
      <c r="T4710" s="116">
        <v>1310</v>
      </c>
      <c r="U4710" s="116" t="s">
        <v>268</v>
      </c>
      <c r="V4710" s="116" t="s">
        <v>268</v>
      </c>
      <c r="Z4710" s="116">
        <v>0</v>
      </c>
      <c r="AA4710" s="116">
        <v>1</v>
      </c>
      <c r="AB4710" s="116">
        <v>1.4059457836428799</v>
      </c>
      <c r="AC4710" s="116">
        <v>0.22081576439549999</v>
      </c>
      <c r="AD4710" s="116">
        <v>526.10689966376503</v>
      </c>
      <c r="AF4710" s="116">
        <v>-1</v>
      </c>
      <c r="AG4710" s="116">
        <v>-1</v>
      </c>
      <c r="AH4710" s="116">
        <v>-1</v>
      </c>
      <c r="AI4710" s="116">
        <v>-1</v>
      </c>
      <c r="AJ4710" s="116">
        <v>0</v>
      </c>
      <c r="AM4710" s="116" t="s">
        <v>319</v>
      </c>
      <c r="AN4710" s="116">
        <v>-1</v>
      </c>
      <c r="AQ4710" s="116">
        <v>783</v>
      </c>
      <c r="AR4710" s="116" t="s">
        <v>352</v>
      </c>
      <c r="AS4710" s="116" t="s">
        <v>256</v>
      </c>
      <c r="AT4710" s="116" t="s">
        <v>268</v>
      </c>
      <c r="AV4710" s="116">
        <v>96.198787909508894</v>
      </c>
      <c r="AW4710" s="116">
        <v>0.42668848310000002</v>
      </c>
    </row>
    <row r="4711" spans="1:49" x14ac:dyDescent="0.25">
      <c r="A4711" s="127">
        <v>210000</v>
      </c>
      <c r="B4711" s="127">
        <v>830000</v>
      </c>
      <c r="C4711" s="127">
        <v>830000</v>
      </c>
      <c r="D4711" s="116" t="s">
        <v>314</v>
      </c>
      <c r="E4711" s="116" t="s">
        <v>315</v>
      </c>
      <c r="F4711" s="116" t="s">
        <v>316</v>
      </c>
      <c r="G4711" s="116" t="s">
        <v>317</v>
      </c>
      <c r="H4711" s="116">
        <v>0.36</v>
      </c>
      <c r="I4711" s="116">
        <v>0.57999999999999996</v>
      </c>
      <c r="J4711" s="116" t="s">
        <v>268</v>
      </c>
      <c r="K4711" s="116">
        <v>3.6915396122000002E-4</v>
      </c>
      <c r="L4711" s="116">
        <v>3690.2480522654701</v>
      </c>
      <c r="M4711" s="116">
        <v>9.8616625119245302</v>
      </c>
      <c r="N4711" s="116">
        <v>1.5488581217824899</v>
      </c>
      <c r="O4711" s="116">
        <v>3.6404717805100001E-3</v>
      </c>
      <c r="P4711" s="116">
        <v>5.7176711101999999E-4</v>
      </c>
      <c r="Q4711" s="116">
        <v>1.3622696863855699</v>
      </c>
      <c r="R4711" s="116">
        <v>1310</v>
      </c>
      <c r="S4711" s="116" t="s">
        <v>318</v>
      </c>
      <c r="T4711" s="116">
        <v>1310</v>
      </c>
      <c r="U4711" s="116" t="s">
        <v>268</v>
      </c>
      <c r="V4711" s="116" t="s">
        <v>268</v>
      </c>
      <c r="Z4711" s="116">
        <v>0</v>
      </c>
      <c r="AA4711" s="116">
        <v>1</v>
      </c>
      <c r="AB4711" s="116">
        <v>3.6404717805100001E-3</v>
      </c>
      <c r="AC4711" s="116">
        <v>5.7176711101999999E-4</v>
      </c>
      <c r="AD4711" s="116">
        <v>1.3622696863852199</v>
      </c>
      <c r="AF4711" s="116">
        <v>-1</v>
      </c>
      <c r="AG4711" s="116">
        <v>-1</v>
      </c>
      <c r="AH4711" s="116">
        <v>-1</v>
      </c>
      <c r="AI4711" s="116">
        <v>-1</v>
      </c>
      <c r="AJ4711" s="116">
        <v>0</v>
      </c>
      <c r="AM4711" s="116" t="s">
        <v>319</v>
      </c>
      <c r="AN4711" s="116">
        <v>-1</v>
      </c>
      <c r="AQ4711" s="116">
        <v>783</v>
      </c>
      <c r="AR4711" s="116" t="s">
        <v>352</v>
      </c>
      <c r="AS4711" s="116" t="s">
        <v>256</v>
      </c>
      <c r="AT4711" s="116" t="s">
        <v>268</v>
      </c>
      <c r="AV4711" s="116">
        <v>30.7491378830413</v>
      </c>
      <c r="AW4711" s="116">
        <v>1.1048416000000001E-3</v>
      </c>
    </row>
    <row r="4712" spans="1:49" x14ac:dyDescent="0.25">
      <c r="A4712" s="127">
        <v>210000</v>
      </c>
      <c r="B4712" s="127">
        <v>830000</v>
      </c>
      <c r="C4712" s="127">
        <v>830000</v>
      </c>
      <c r="D4712" s="116" t="s">
        <v>314</v>
      </c>
      <c r="E4712" s="116" t="s">
        <v>315</v>
      </c>
      <c r="F4712" s="116" t="s">
        <v>316</v>
      </c>
      <c r="G4712" s="116" t="s">
        <v>317</v>
      </c>
      <c r="H4712" s="116">
        <v>0.36</v>
      </c>
      <c r="I4712" s="116">
        <v>0.57999999999999996</v>
      </c>
      <c r="J4712" s="116" t="s">
        <v>268</v>
      </c>
      <c r="K4712" s="116">
        <v>2.259622222076E-2</v>
      </c>
      <c r="L4712" s="116">
        <v>3690.2480522654701</v>
      </c>
      <c r="M4712" s="116">
        <v>9.8616625119245302</v>
      </c>
      <c r="N4712" s="116">
        <v>1.5488581217824899</v>
      </c>
      <c r="O4712" s="116">
        <v>0.22283631758565001</v>
      </c>
      <c r="P4712" s="116">
        <v>3.4998342308229999E-2</v>
      </c>
      <c r="Q4712" s="116">
        <v>83.385665038743298</v>
      </c>
      <c r="R4712" s="116">
        <v>1750</v>
      </c>
      <c r="S4712" s="116" t="s">
        <v>321</v>
      </c>
      <c r="T4712" s="116">
        <v>1750</v>
      </c>
      <c r="U4712" s="116" t="s">
        <v>268</v>
      </c>
      <c r="V4712" s="116" t="s">
        <v>268</v>
      </c>
      <c r="Z4712" s="116">
        <v>0</v>
      </c>
      <c r="AA4712" s="116">
        <v>1</v>
      </c>
      <c r="AB4712" s="116">
        <v>0.22283631758565001</v>
      </c>
      <c r="AC4712" s="116">
        <v>3.4998342308229999E-2</v>
      </c>
      <c r="AD4712" s="116">
        <v>570.04091707093198</v>
      </c>
      <c r="AF4712" s="116">
        <v>-1</v>
      </c>
      <c r="AG4712" s="116">
        <v>-1</v>
      </c>
      <c r="AH4712" s="116">
        <v>-1</v>
      </c>
      <c r="AI4712" s="116">
        <v>-1</v>
      </c>
      <c r="AJ4712" s="116">
        <v>0</v>
      </c>
      <c r="AM4712" s="116" t="s">
        <v>319</v>
      </c>
      <c r="AN4712" s="116">
        <v>-1</v>
      </c>
      <c r="AQ4712" s="116">
        <v>783</v>
      </c>
      <c r="AR4712" s="116" t="s">
        <v>352</v>
      </c>
      <c r="AS4712" s="116" t="s">
        <v>256</v>
      </c>
      <c r="AT4712" s="116" t="s">
        <v>268</v>
      </c>
      <c r="AV4712" s="116">
        <v>103.68769793407</v>
      </c>
      <c r="AW4712" s="116">
        <v>0.46232028959999999</v>
      </c>
    </row>
    <row r="4713" spans="1:49" x14ac:dyDescent="0.25">
      <c r="A4713" s="127">
        <v>210000</v>
      </c>
      <c r="B4713" s="127">
        <v>830000</v>
      </c>
      <c r="C4713" s="127">
        <v>830000</v>
      </c>
      <c r="D4713" s="116" t="s">
        <v>314</v>
      </c>
      <c r="E4713" s="116" t="s">
        <v>315</v>
      </c>
      <c r="F4713" s="116" t="s">
        <v>316</v>
      </c>
      <c r="G4713" s="116" t="s">
        <v>317</v>
      </c>
      <c r="H4713" s="116">
        <v>0.36</v>
      </c>
      <c r="I4713" s="116">
        <v>0.57999999999999996</v>
      </c>
      <c r="J4713" s="116" t="s">
        <v>268</v>
      </c>
      <c r="K4713" s="116">
        <v>5.8918268501580003E-2</v>
      </c>
      <c r="L4713" s="116">
        <v>3903.9252081517998</v>
      </c>
      <c r="M4713" s="116">
        <v>11.3769401358194</v>
      </c>
      <c r="N4713" s="116">
        <v>2.0423284458165498</v>
      </c>
      <c r="O4713" s="116">
        <v>0.67030961364862995</v>
      </c>
      <c r="P4713" s="116">
        <v>0.12033045573903001</v>
      </c>
      <c r="Q4713" s="116">
        <v>230.01251362398199</v>
      </c>
      <c r="R4713" s="116">
        <v>1210</v>
      </c>
      <c r="S4713" s="116" t="s">
        <v>318</v>
      </c>
      <c r="T4713" s="116">
        <v>1210</v>
      </c>
      <c r="U4713" s="116" t="s">
        <v>268</v>
      </c>
      <c r="V4713" s="116" t="s">
        <v>268</v>
      </c>
      <c r="Z4713" s="116">
        <v>0</v>
      </c>
      <c r="AA4713" s="116">
        <v>1</v>
      </c>
      <c r="AB4713" s="116">
        <v>0.67030961364862995</v>
      </c>
      <c r="AC4713" s="116">
        <v>0.12033045573903001</v>
      </c>
      <c r="AD4713" s="116">
        <v>230.01251362398301</v>
      </c>
      <c r="AF4713" s="116">
        <v>-1</v>
      </c>
      <c r="AG4713" s="116">
        <v>-1</v>
      </c>
      <c r="AH4713" s="116">
        <v>-1</v>
      </c>
      <c r="AI4713" s="116">
        <v>-1</v>
      </c>
      <c r="AJ4713" s="116">
        <v>0</v>
      </c>
      <c r="AM4713" s="116" t="s">
        <v>319</v>
      </c>
      <c r="AN4713" s="116">
        <v>-1</v>
      </c>
      <c r="AQ4713" s="116">
        <v>783</v>
      </c>
      <c r="AR4713" s="116" t="s">
        <v>352</v>
      </c>
      <c r="AS4713" s="116" t="s">
        <v>256</v>
      </c>
      <c r="AT4713" s="116" t="s">
        <v>268</v>
      </c>
      <c r="AV4713" s="116">
        <v>110.466986730372</v>
      </c>
      <c r="AW4713" s="116">
        <v>0.1865470508</v>
      </c>
    </row>
    <row r="4714" spans="1:49" x14ac:dyDescent="0.25">
      <c r="A4714" s="127">
        <v>210000</v>
      </c>
      <c r="B4714" s="127">
        <v>830000</v>
      </c>
      <c r="C4714" s="127">
        <v>830000</v>
      </c>
      <c r="D4714" s="116" t="s">
        <v>314</v>
      </c>
      <c r="E4714" s="116" t="s">
        <v>315</v>
      </c>
      <c r="F4714" s="116" t="s">
        <v>316</v>
      </c>
      <c r="G4714" s="116" t="s">
        <v>317</v>
      </c>
      <c r="H4714" s="116">
        <v>0.36</v>
      </c>
      <c r="I4714" s="116">
        <v>0.57999999999999996</v>
      </c>
      <c r="J4714" s="116" t="s">
        <v>323</v>
      </c>
      <c r="K4714" s="116">
        <v>0.21473436408699001</v>
      </c>
      <c r="L4714" s="116">
        <v>3903.9252081517998</v>
      </c>
      <c r="M4714" s="116">
        <v>11.3769401358194</v>
      </c>
      <c r="N4714" s="116">
        <v>2.0423284458165498</v>
      </c>
      <c r="O4714" s="116">
        <v>2.4430200053209501</v>
      </c>
      <c r="P4714" s="116">
        <v>0.43855810006918</v>
      </c>
      <c r="Q4714" s="116">
        <v>838.30689701564802</v>
      </c>
      <c r="R4714" s="116">
        <v>1210</v>
      </c>
      <c r="S4714" s="116" t="s">
        <v>318</v>
      </c>
      <c r="T4714" s="116">
        <v>1210</v>
      </c>
      <c r="U4714" s="116" t="s">
        <v>324</v>
      </c>
      <c r="V4714" s="116" t="s">
        <v>323</v>
      </c>
      <c r="Z4714" s="116">
        <v>0</v>
      </c>
      <c r="AA4714" s="116">
        <v>1</v>
      </c>
      <c r="AB4714" s="116">
        <v>2.4430200053209501</v>
      </c>
      <c r="AC4714" s="116">
        <v>0.43855810006918</v>
      </c>
      <c r="AD4714" s="116">
        <v>838.30689701564802</v>
      </c>
      <c r="AF4714" s="116">
        <v>-1</v>
      </c>
      <c r="AG4714" s="116">
        <v>-1</v>
      </c>
      <c r="AH4714" s="116">
        <v>-1</v>
      </c>
      <c r="AI4714" s="116">
        <v>-1</v>
      </c>
      <c r="AJ4714" s="116">
        <v>0</v>
      </c>
      <c r="AM4714" s="116" t="s">
        <v>319</v>
      </c>
      <c r="AN4714" s="116">
        <v>-1</v>
      </c>
      <c r="AQ4714" s="116">
        <v>783</v>
      </c>
      <c r="AR4714" s="116" t="s">
        <v>352</v>
      </c>
      <c r="AS4714" s="116" t="s">
        <v>256</v>
      </c>
      <c r="AT4714" s="116" t="s">
        <v>268</v>
      </c>
      <c r="AV4714" s="116">
        <v>134.73727041851501</v>
      </c>
      <c r="AW4714" s="116">
        <v>0.67989204950000004</v>
      </c>
    </row>
    <row r="4715" spans="1:49" x14ac:dyDescent="0.25">
      <c r="A4715" s="127">
        <v>210000</v>
      </c>
      <c r="B4715" s="127">
        <v>830000</v>
      </c>
      <c r="C4715" s="127">
        <v>830000</v>
      </c>
      <c r="D4715" s="116" t="s">
        <v>314</v>
      </c>
      <c r="E4715" s="116" t="s">
        <v>315</v>
      </c>
      <c r="F4715" s="116" t="s">
        <v>316</v>
      </c>
      <c r="G4715" s="116" t="s">
        <v>317</v>
      </c>
      <c r="H4715" s="116">
        <v>0.36</v>
      </c>
      <c r="I4715" s="116">
        <v>0.57999999999999996</v>
      </c>
      <c r="J4715" s="116" t="s">
        <v>268</v>
      </c>
      <c r="K4715" s="116">
        <v>0.13354822795058999</v>
      </c>
      <c r="L4715" s="116">
        <v>3903.9252081517998</v>
      </c>
      <c r="M4715" s="116">
        <v>11.3769401358194</v>
      </c>
      <c r="N4715" s="116">
        <v>2.0423284458165498</v>
      </c>
      <c r="O4715" s="116">
        <v>1.5193701946386899</v>
      </c>
      <c r="P4715" s="116">
        <v>0.27274934483189001</v>
      </c>
      <c r="Q4715" s="116">
        <v>521.36229360033099</v>
      </c>
      <c r="R4715" s="116">
        <v>1310</v>
      </c>
      <c r="S4715" s="116" t="s">
        <v>318</v>
      </c>
      <c r="T4715" s="116">
        <v>1310</v>
      </c>
      <c r="U4715" s="116" t="s">
        <v>268</v>
      </c>
      <c r="V4715" s="116" t="s">
        <v>268</v>
      </c>
      <c r="Z4715" s="116">
        <v>0</v>
      </c>
      <c r="AA4715" s="116">
        <v>1</v>
      </c>
      <c r="AB4715" s="116">
        <v>1.5193701946386899</v>
      </c>
      <c r="AC4715" s="116">
        <v>0.27274934483189001</v>
      </c>
      <c r="AD4715" s="116">
        <v>521.36229360033099</v>
      </c>
      <c r="AF4715" s="116">
        <v>-1</v>
      </c>
      <c r="AG4715" s="116">
        <v>-1</v>
      </c>
      <c r="AH4715" s="116">
        <v>-1</v>
      </c>
      <c r="AI4715" s="116">
        <v>-1</v>
      </c>
      <c r="AJ4715" s="116">
        <v>0</v>
      </c>
      <c r="AM4715" s="116" t="s">
        <v>319</v>
      </c>
      <c r="AN4715" s="116">
        <v>-1</v>
      </c>
      <c r="AQ4715" s="116">
        <v>783</v>
      </c>
      <c r="AR4715" s="116" t="s">
        <v>352</v>
      </c>
      <c r="AS4715" s="116" t="s">
        <v>256</v>
      </c>
      <c r="AT4715" s="116" t="s">
        <v>268</v>
      </c>
      <c r="AV4715" s="116">
        <v>93.953271476617601</v>
      </c>
      <c r="AW4715" s="116">
        <v>0.42284046520000002</v>
      </c>
    </row>
    <row r="4716" spans="1:49" x14ac:dyDescent="0.25">
      <c r="A4716" s="127">
        <v>210000</v>
      </c>
      <c r="B4716" s="127">
        <v>830000</v>
      </c>
      <c r="C4716" s="127">
        <v>830000</v>
      </c>
      <c r="D4716" s="116" t="s">
        <v>314</v>
      </c>
      <c r="E4716" s="116" t="s">
        <v>315</v>
      </c>
      <c r="F4716" s="116" t="s">
        <v>316</v>
      </c>
      <c r="G4716" s="116" t="s">
        <v>317</v>
      </c>
      <c r="H4716" s="116">
        <v>0.36</v>
      </c>
      <c r="I4716" s="116">
        <v>0.57999999999999996</v>
      </c>
      <c r="J4716" s="116" t="s">
        <v>323</v>
      </c>
      <c r="K4716" s="116">
        <v>4.7838845047699996E-3</v>
      </c>
      <c r="L4716" s="116">
        <v>3903.9252081517998</v>
      </c>
      <c r="M4716" s="116">
        <v>11.3769401358194</v>
      </c>
      <c r="N4716" s="116">
        <v>2.0423284458165498</v>
      </c>
      <c r="O4716" s="116">
        <v>5.4425967627440001E-2</v>
      </c>
      <c r="P4716" s="116">
        <v>9.7702634055900003E-3</v>
      </c>
      <c r="Q4716" s="116">
        <v>18.675927311058398</v>
      </c>
      <c r="R4716" s="116">
        <v>1310</v>
      </c>
      <c r="S4716" s="116" t="s">
        <v>318</v>
      </c>
      <c r="T4716" s="116">
        <v>1310</v>
      </c>
      <c r="U4716" s="116" t="s">
        <v>324</v>
      </c>
      <c r="V4716" s="116" t="s">
        <v>323</v>
      </c>
      <c r="Z4716" s="116">
        <v>0</v>
      </c>
      <c r="AA4716" s="116">
        <v>1</v>
      </c>
      <c r="AB4716" s="116">
        <v>5.4425967627440001E-2</v>
      </c>
      <c r="AC4716" s="116">
        <v>9.7702634055900003E-3</v>
      </c>
      <c r="AD4716" s="116">
        <v>18.675927311060001</v>
      </c>
      <c r="AF4716" s="116">
        <v>-1</v>
      </c>
      <c r="AG4716" s="116">
        <v>-1</v>
      </c>
      <c r="AH4716" s="116">
        <v>-1</v>
      </c>
      <c r="AI4716" s="116">
        <v>-1</v>
      </c>
      <c r="AJ4716" s="116">
        <v>0</v>
      </c>
      <c r="AM4716" s="116" t="s">
        <v>319</v>
      </c>
      <c r="AN4716" s="116">
        <v>-1</v>
      </c>
      <c r="AQ4716" s="116">
        <v>783</v>
      </c>
      <c r="AR4716" s="116" t="s">
        <v>352</v>
      </c>
      <c r="AS4716" s="116" t="s">
        <v>256</v>
      </c>
      <c r="AT4716" s="116" t="s">
        <v>268</v>
      </c>
      <c r="AV4716" s="116">
        <v>42.480758255257598</v>
      </c>
      <c r="AW4716" s="116">
        <v>1.51467375E-2</v>
      </c>
    </row>
    <row r="4717" spans="1:49" x14ac:dyDescent="0.25">
      <c r="A4717" s="127">
        <v>210000</v>
      </c>
      <c r="B4717" s="127">
        <v>830000</v>
      </c>
      <c r="C4717" s="127">
        <v>830000</v>
      </c>
      <c r="D4717" s="116" t="s">
        <v>314</v>
      </c>
      <c r="E4717" s="116" t="s">
        <v>315</v>
      </c>
      <c r="F4717" s="116" t="s">
        <v>316</v>
      </c>
      <c r="G4717" s="116" t="s">
        <v>317</v>
      </c>
      <c r="H4717" s="116">
        <v>0.36</v>
      </c>
      <c r="I4717" s="116">
        <v>0.57999999999999996</v>
      </c>
      <c r="J4717" s="116" t="s">
        <v>268</v>
      </c>
      <c r="K4717" s="116">
        <v>0.19356349449144999</v>
      </c>
      <c r="L4717" s="116">
        <v>3903.9252081517998</v>
      </c>
      <c r="M4717" s="116">
        <v>11.3769401358194</v>
      </c>
      <c r="N4717" s="116">
        <v>2.0423284458165498</v>
      </c>
      <c r="O4717" s="116">
        <v>2.2021602893092602</v>
      </c>
      <c r="P4717" s="116">
        <v>0.39532023087154</v>
      </c>
      <c r="Q4717" s="116">
        <v>755.657405523129</v>
      </c>
      <c r="R4717" s="116">
        <v>1310</v>
      </c>
      <c r="S4717" s="116" t="s">
        <v>318</v>
      </c>
      <c r="T4717" s="116">
        <v>1310</v>
      </c>
      <c r="U4717" s="116" t="s">
        <v>268</v>
      </c>
      <c r="V4717" s="116" t="s">
        <v>268</v>
      </c>
      <c r="Z4717" s="116">
        <v>0</v>
      </c>
      <c r="AA4717" s="116">
        <v>1</v>
      </c>
      <c r="AB4717" s="116">
        <v>2.2021602893092602</v>
      </c>
      <c r="AC4717" s="116">
        <v>0.39532023087154</v>
      </c>
      <c r="AD4717" s="116">
        <v>755.657405523129</v>
      </c>
      <c r="AF4717" s="116">
        <v>-1</v>
      </c>
      <c r="AG4717" s="116">
        <v>-1</v>
      </c>
      <c r="AH4717" s="116">
        <v>-1</v>
      </c>
      <c r="AI4717" s="116">
        <v>-1</v>
      </c>
      <c r="AJ4717" s="116">
        <v>0</v>
      </c>
      <c r="AM4717" s="116" t="s">
        <v>319</v>
      </c>
      <c r="AN4717" s="116">
        <v>-1</v>
      </c>
      <c r="AQ4717" s="116">
        <v>783</v>
      </c>
      <c r="AR4717" s="116" t="s">
        <v>352</v>
      </c>
      <c r="AS4717" s="116" t="s">
        <v>256</v>
      </c>
      <c r="AT4717" s="116" t="s">
        <v>268</v>
      </c>
      <c r="AV4717" s="116">
        <v>112.16494223104699</v>
      </c>
      <c r="AW4717" s="116">
        <v>0.61286083170000005</v>
      </c>
    </row>
    <row r="4718" spans="1:49" x14ac:dyDescent="0.25">
      <c r="A4718" s="127">
        <v>210000</v>
      </c>
      <c r="B4718" s="127">
        <v>830000</v>
      </c>
      <c r="C4718" s="127">
        <v>830000</v>
      </c>
      <c r="D4718" s="116" t="s">
        <v>314</v>
      </c>
      <c r="E4718" s="116" t="s">
        <v>315</v>
      </c>
      <c r="F4718" s="116" t="s">
        <v>316</v>
      </c>
      <c r="G4718" s="116" t="s">
        <v>317</v>
      </c>
      <c r="H4718" s="116">
        <v>0.36</v>
      </c>
      <c r="I4718" s="116">
        <v>0.57999999999999996</v>
      </c>
      <c r="J4718" s="116" t="s">
        <v>323</v>
      </c>
      <c r="K4718" s="116">
        <v>6.7788178480200001E-3</v>
      </c>
      <c r="L4718" s="116">
        <v>3903.9252081517998</v>
      </c>
      <c r="M4718" s="116">
        <v>11.3769401358194</v>
      </c>
      <c r="N4718" s="116">
        <v>2.0423284458165498</v>
      </c>
      <c r="O4718" s="116">
        <v>7.7122204848599996E-2</v>
      </c>
      <c r="P4718" s="116">
        <v>1.3844572520029999E-2</v>
      </c>
      <c r="Q4718" s="116">
        <v>26.463997878374201</v>
      </c>
      <c r="R4718" s="116">
        <v>1310</v>
      </c>
      <c r="S4718" s="116" t="s">
        <v>318</v>
      </c>
      <c r="T4718" s="116">
        <v>1310</v>
      </c>
      <c r="U4718" s="116" t="s">
        <v>324</v>
      </c>
      <c r="V4718" s="116" t="s">
        <v>323</v>
      </c>
      <c r="Z4718" s="116">
        <v>0</v>
      </c>
      <c r="AA4718" s="116">
        <v>1</v>
      </c>
      <c r="AB4718" s="116">
        <v>7.7122204848599996E-2</v>
      </c>
      <c r="AC4718" s="116">
        <v>1.3844572520029999E-2</v>
      </c>
      <c r="AD4718" s="116">
        <v>26.4639978783723</v>
      </c>
      <c r="AF4718" s="116">
        <v>-1</v>
      </c>
      <c r="AG4718" s="116">
        <v>-1</v>
      </c>
      <c r="AH4718" s="116">
        <v>-1</v>
      </c>
      <c r="AI4718" s="116">
        <v>-1</v>
      </c>
      <c r="AJ4718" s="116">
        <v>0</v>
      </c>
      <c r="AM4718" s="116" t="s">
        <v>319</v>
      </c>
      <c r="AN4718" s="116">
        <v>-1</v>
      </c>
      <c r="AQ4718" s="116">
        <v>783</v>
      </c>
      <c r="AR4718" s="116" t="s">
        <v>352</v>
      </c>
      <c r="AS4718" s="116" t="s">
        <v>256</v>
      </c>
      <c r="AT4718" s="116" t="s">
        <v>268</v>
      </c>
      <c r="AV4718" s="116">
        <v>61.341329632826003</v>
      </c>
      <c r="AW4718" s="116">
        <v>2.1463096399999999E-2</v>
      </c>
    </row>
    <row r="4719" spans="1:49" x14ac:dyDescent="0.25">
      <c r="A4719" s="127">
        <v>210000</v>
      </c>
      <c r="B4719" s="127">
        <v>830000</v>
      </c>
      <c r="C4719" s="127">
        <v>830000</v>
      </c>
      <c r="D4719" s="116" t="s">
        <v>314</v>
      </c>
      <c r="E4719" s="116" t="s">
        <v>315</v>
      </c>
      <c r="F4719" s="116" t="s">
        <v>316</v>
      </c>
      <c r="G4719" s="116" t="s">
        <v>317</v>
      </c>
      <c r="H4719" s="116">
        <v>0.36</v>
      </c>
      <c r="I4719" s="116">
        <v>0.57999999999999996</v>
      </c>
      <c r="J4719" s="116" t="s">
        <v>268</v>
      </c>
      <c r="K4719" s="116">
        <v>5.4363963995600001E-3</v>
      </c>
      <c r="L4719" s="116">
        <v>3903.9252081517998</v>
      </c>
      <c r="M4719" s="116">
        <v>11.3769401358194</v>
      </c>
      <c r="N4719" s="116">
        <v>2.0423284458165498</v>
      </c>
      <c r="O4719" s="116">
        <v>6.1849556392450003E-2</v>
      </c>
      <c r="P4719" s="116">
        <v>1.110290700957E-2</v>
      </c>
      <c r="Q4719" s="116">
        <v>21.223284945775301</v>
      </c>
      <c r="R4719" s="116">
        <v>1310</v>
      </c>
      <c r="S4719" s="116" t="s">
        <v>318</v>
      </c>
      <c r="T4719" s="116">
        <v>1310</v>
      </c>
      <c r="U4719" s="116" t="s">
        <v>268</v>
      </c>
      <c r="V4719" s="116" t="s">
        <v>268</v>
      </c>
      <c r="Z4719" s="116">
        <v>0</v>
      </c>
      <c r="AA4719" s="116">
        <v>1</v>
      </c>
      <c r="AB4719" s="116">
        <v>6.1849556392450003E-2</v>
      </c>
      <c r="AC4719" s="116">
        <v>1.110290700957E-2</v>
      </c>
      <c r="AD4719" s="116">
        <v>21.2232849457742</v>
      </c>
      <c r="AF4719" s="116">
        <v>-1</v>
      </c>
      <c r="AG4719" s="116">
        <v>-1</v>
      </c>
      <c r="AH4719" s="116">
        <v>-1</v>
      </c>
      <c r="AI4719" s="116">
        <v>-1</v>
      </c>
      <c r="AJ4719" s="116">
        <v>0</v>
      </c>
      <c r="AM4719" s="116" t="s">
        <v>319</v>
      </c>
      <c r="AN4719" s="116">
        <v>-1</v>
      </c>
      <c r="AQ4719" s="116">
        <v>783</v>
      </c>
      <c r="AR4719" s="116" t="s">
        <v>352</v>
      </c>
      <c r="AS4719" s="116" t="s">
        <v>256</v>
      </c>
      <c r="AT4719" s="116" t="s">
        <v>268</v>
      </c>
      <c r="AV4719" s="116">
        <v>18.785391107884902</v>
      </c>
      <c r="AW4719" s="116">
        <v>1.7212721E-2</v>
      </c>
    </row>
    <row r="4720" spans="1:49" x14ac:dyDescent="0.25">
      <c r="A4720" s="127">
        <v>210000</v>
      </c>
      <c r="B4720" s="127">
        <v>830000</v>
      </c>
      <c r="C4720" s="127">
        <v>830000</v>
      </c>
      <c r="D4720" s="116" t="s">
        <v>314</v>
      </c>
      <c r="E4720" s="116" t="s">
        <v>315</v>
      </c>
      <c r="F4720" s="116" t="s">
        <v>316</v>
      </c>
      <c r="G4720" s="116" t="s">
        <v>317</v>
      </c>
      <c r="H4720" s="116">
        <v>0.36</v>
      </c>
      <c r="I4720" s="116">
        <v>0.57999999999999996</v>
      </c>
      <c r="J4720" s="116" t="s">
        <v>268</v>
      </c>
      <c r="K4720" s="116">
        <v>8.4443755708600004E-3</v>
      </c>
      <c r="L4720" s="116">
        <v>3951.4205682023498</v>
      </c>
      <c r="M4720" s="116">
        <v>11.838774026486901</v>
      </c>
      <c r="N4720" s="116">
        <v>2.2901926266311401</v>
      </c>
      <c r="O4720" s="116">
        <v>9.9971054178230004E-2</v>
      </c>
      <c r="P4720" s="116">
        <v>1.933924666889E-2</v>
      </c>
      <c r="Q4720" s="116">
        <v>33.367279316333601</v>
      </c>
      <c r="R4720" s="116">
        <v>1330</v>
      </c>
      <c r="S4720" s="116" t="s">
        <v>346</v>
      </c>
      <c r="T4720" s="116">
        <v>1330</v>
      </c>
      <c r="U4720" s="116" t="s">
        <v>268</v>
      </c>
      <c r="V4720" s="116" t="s">
        <v>268</v>
      </c>
      <c r="Z4720" s="116">
        <v>0</v>
      </c>
      <c r="AA4720" s="116">
        <v>1</v>
      </c>
      <c r="AB4720" s="116">
        <v>9.9971054178230004E-2</v>
      </c>
      <c r="AC4720" s="116">
        <v>1.933924666889E-2</v>
      </c>
      <c r="AD4720" s="116">
        <v>33.3672793163324</v>
      </c>
      <c r="AF4720" s="116">
        <v>-1</v>
      </c>
      <c r="AG4720" s="116">
        <v>-1</v>
      </c>
      <c r="AH4720" s="116">
        <v>-1</v>
      </c>
      <c r="AI4720" s="116">
        <v>-1</v>
      </c>
      <c r="AJ4720" s="116">
        <v>0</v>
      </c>
      <c r="AM4720" s="116" t="s">
        <v>319</v>
      </c>
      <c r="AN4720" s="116">
        <v>-1</v>
      </c>
      <c r="AQ4720" s="116">
        <v>783</v>
      </c>
      <c r="AR4720" s="116" t="s">
        <v>352</v>
      </c>
      <c r="AS4720" s="116" t="s">
        <v>256</v>
      </c>
      <c r="AT4720" s="116" t="s">
        <v>268</v>
      </c>
      <c r="AV4720" s="116">
        <v>25.293134904125299</v>
      </c>
      <c r="AW4720" s="116">
        <v>2.7061864800000002E-2</v>
      </c>
    </row>
    <row r="4721" spans="1:49" x14ac:dyDescent="0.25">
      <c r="A4721" s="127">
        <v>210000</v>
      </c>
      <c r="B4721" s="127">
        <v>830000</v>
      </c>
      <c r="C4721" s="127">
        <v>830000</v>
      </c>
      <c r="D4721" s="116" t="s">
        <v>314</v>
      </c>
      <c r="E4721" s="116" t="s">
        <v>315</v>
      </c>
      <c r="F4721" s="116" t="s">
        <v>316</v>
      </c>
      <c r="G4721" s="116" t="s">
        <v>317</v>
      </c>
      <c r="H4721" s="116">
        <v>0.36</v>
      </c>
      <c r="I4721" s="116">
        <v>0.57999999999999996</v>
      </c>
      <c r="J4721" s="116" t="s">
        <v>268</v>
      </c>
      <c r="K4721" s="116">
        <v>3.051969077928E-2</v>
      </c>
      <c r="L4721" s="116">
        <v>3951.4205682023498</v>
      </c>
      <c r="M4721" s="116">
        <v>11.838774026486901</v>
      </c>
      <c r="N4721" s="116">
        <v>2.2901926266311401</v>
      </c>
      <c r="O4721" s="116">
        <v>0.36131572249420002</v>
      </c>
      <c r="P4721" s="116">
        <v>6.9895970789770001E-2</v>
      </c>
      <c r="Q4721" s="116">
        <v>120.596133880438</v>
      </c>
      <c r="R4721" s="116">
        <v>1330</v>
      </c>
      <c r="S4721" s="116" t="s">
        <v>346</v>
      </c>
      <c r="T4721" s="116">
        <v>1330</v>
      </c>
      <c r="U4721" s="116" t="s">
        <v>268</v>
      </c>
      <c r="V4721" s="116" t="s">
        <v>268</v>
      </c>
      <c r="Z4721" s="116">
        <v>0</v>
      </c>
      <c r="AA4721" s="116">
        <v>1</v>
      </c>
      <c r="AB4721" s="116">
        <v>0.36131572249420002</v>
      </c>
      <c r="AC4721" s="116">
        <v>6.9895970789770001E-2</v>
      </c>
      <c r="AD4721" s="116">
        <v>120.596133880439</v>
      </c>
      <c r="AF4721" s="116">
        <v>-1</v>
      </c>
      <c r="AG4721" s="116">
        <v>-1</v>
      </c>
      <c r="AH4721" s="116">
        <v>-1</v>
      </c>
      <c r="AI4721" s="116">
        <v>-1</v>
      </c>
      <c r="AJ4721" s="116">
        <v>0</v>
      </c>
      <c r="AM4721" s="116" t="s">
        <v>319</v>
      </c>
      <c r="AN4721" s="116">
        <v>-1</v>
      </c>
      <c r="AQ4721" s="116">
        <v>783</v>
      </c>
      <c r="AR4721" s="116" t="s">
        <v>352</v>
      </c>
      <c r="AS4721" s="116" t="s">
        <v>256</v>
      </c>
      <c r="AT4721" s="116" t="s">
        <v>268</v>
      </c>
      <c r="AV4721" s="116">
        <v>65.988320129791106</v>
      </c>
      <c r="AW4721" s="116">
        <v>9.7807083399999994E-2</v>
      </c>
    </row>
    <row r="4722" spans="1:49" x14ac:dyDescent="0.25">
      <c r="A4722" s="127">
        <v>210000</v>
      </c>
      <c r="B4722" s="127">
        <v>830000</v>
      </c>
      <c r="C4722" s="127">
        <v>830000</v>
      </c>
      <c r="D4722" s="116" t="s">
        <v>314</v>
      </c>
      <c r="E4722" s="116" t="s">
        <v>315</v>
      </c>
      <c r="F4722" s="116" t="s">
        <v>316</v>
      </c>
      <c r="G4722" s="116" t="s">
        <v>317</v>
      </c>
      <c r="H4722" s="116">
        <v>0.36</v>
      </c>
      <c r="I4722" s="116">
        <v>0.57999999999999996</v>
      </c>
      <c r="J4722" s="116" t="s">
        <v>268</v>
      </c>
      <c r="K4722" s="116">
        <v>1.473213253587E-2</v>
      </c>
      <c r="L4722" s="116">
        <v>3951.4205682023498</v>
      </c>
      <c r="M4722" s="116">
        <v>11.838774026486901</v>
      </c>
      <c r="N4722" s="116">
        <v>2.2901926266311401</v>
      </c>
      <c r="O4722" s="116">
        <v>0.17441038802049</v>
      </c>
      <c r="P4722" s="116">
        <v>3.3739421308209998E-2</v>
      </c>
      <c r="Q4722" s="116">
        <v>58.212851515743601</v>
      </c>
      <c r="R4722" s="116">
        <v>1330</v>
      </c>
      <c r="S4722" s="116" t="s">
        <v>346</v>
      </c>
      <c r="T4722" s="116">
        <v>1330</v>
      </c>
      <c r="U4722" s="116" t="s">
        <v>268</v>
      </c>
      <c r="V4722" s="116" t="s">
        <v>268</v>
      </c>
      <c r="Z4722" s="116">
        <v>0</v>
      </c>
      <c r="AA4722" s="116">
        <v>1</v>
      </c>
      <c r="AB4722" s="116">
        <v>0.17441038802049</v>
      </c>
      <c r="AC4722" s="116">
        <v>3.3739421308209998E-2</v>
      </c>
      <c r="AD4722" s="116">
        <v>58.2128515157452</v>
      </c>
      <c r="AF4722" s="116">
        <v>-1</v>
      </c>
      <c r="AG4722" s="116">
        <v>-1</v>
      </c>
      <c r="AH4722" s="116">
        <v>-1</v>
      </c>
      <c r="AI4722" s="116">
        <v>-1</v>
      </c>
      <c r="AJ4722" s="116">
        <v>0</v>
      </c>
      <c r="AM4722" s="116" t="s">
        <v>319</v>
      </c>
      <c r="AN4722" s="116">
        <v>-1</v>
      </c>
      <c r="AQ4722" s="116">
        <v>783</v>
      </c>
      <c r="AR4722" s="116" t="s">
        <v>352</v>
      </c>
      <c r="AS4722" s="116" t="s">
        <v>256</v>
      </c>
      <c r="AT4722" s="116" t="s">
        <v>268</v>
      </c>
      <c r="AV4722" s="116">
        <v>34.643906702327499</v>
      </c>
      <c r="AW4722" s="116">
        <v>4.7212369400000002E-2</v>
      </c>
    </row>
    <row r="4723" spans="1:49" x14ac:dyDescent="0.25">
      <c r="A4723" s="127">
        <v>210000</v>
      </c>
      <c r="B4723" s="127">
        <v>830000</v>
      </c>
      <c r="C4723" s="127">
        <v>830000</v>
      </c>
      <c r="D4723" s="116" t="s">
        <v>314</v>
      </c>
      <c r="E4723" s="116" t="s">
        <v>315</v>
      </c>
      <c r="F4723" s="116" t="s">
        <v>316</v>
      </c>
      <c r="G4723" s="116" t="s">
        <v>317</v>
      </c>
      <c r="H4723" s="116">
        <v>0.36</v>
      </c>
      <c r="I4723" s="116">
        <v>0.57999999999999996</v>
      </c>
      <c r="J4723" s="116" t="s">
        <v>268</v>
      </c>
      <c r="K4723" s="116">
        <v>0.18298190488113</v>
      </c>
      <c r="L4723" s="116">
        <v>3951.4205682023498</v>
      </c>
      <c r="M4723" s="116">
        <v>11.838774026486901</v>
      </c>
      <c r="N4723" s="116">
        <v>2.2901926266311401</v>
      </c>
      <c r="O4723" s="116">
        <v>2.1662814228238498</v>
      </c>
      <c r="P4723" s="116">
        <v>0.41906380936568</v>
      </c>
      <c r="Q4723" s="116">
        <v>723.03846255615201</v>
      </c>
      <c r="R4723" s="116">
        <v>1330</v>
      </c>
      <c r="S4723" s="116" t="s">
        <v>346</v>
      </c>
      <c r="T4723" s="116">
        <v>1330</v>
      </c>
      <c r="U4723" s="116" t="s">
        <v>268</v>
      </c>
      <c r="V4723" s="116" t="s">
        <v>268</v>
      </c>
      <c r="Z4723" s="116">
        <v>0</v>
      </c>
      <c r="AA4723" s="116">
        <v>1</v>
      </c>
      <c r="AB4723" s="116">
        <v>2.1662814228238498</v>
      </c>
      <c r="AC4723" s="116">
        <v>0.41906380936568</v>
      </c>
      <c r="AD4723" s="116">
        <v>723.03846255615201</v>
      </c>
      <c r="AF4723" s="116">
        <v>-1</v>
      </c>
      <c r="AG4723" s="116">
        <v>-1</v>
      </c>
      <c r="AH4723" s="116">
        <v>-1</v>
      </c>
      <c r="AI4723" s="116">
        <v>-1</v>
      </c>
      <c r="AJ4723" s="116">
        <v>0</v>
      </c>
      <c r="AM4723" s="116" t="s">
        <v>319</v>
      </c>
      <c r="AN4723" s="116">
        <v>-1</v>
      </c>
      <c r="AQ4723" s="116">
        <v>783</v>
      </c>
      <c r="AR4723" s="116" t="s">
        <v>352</v>
      </c>
      <c r="AS4723" s="116" t="s">
        <v>256</v>
      </c>
      <c r="AT4723" s="116" t="s">
        <v>268</v>
      </c>
      <c r="AV4723" s="116">
        <v>108.859531265066</v>
      </c>
      <c r="AW4723" s="116">
        <v>0.5864058902</v>
      </c>
    </row>
    <row r="4724" spans="1:49" x14ac:dyDescent="0.25">
      <c r="A4724" s="127">
        <v>210000</v>
      </c>
      <c r="B4724" s="127">
        <v>830000</v>
      </c>
      <c r="C4724" s="127">
        <v>830000</v>
      </c>
      <c r="D4724" s="116" t="s">
        <v>314</v>
      </c>
      <c r="E4724" s="116" t="s">
        <v>315</v>
      </c>
      <c r="F4724" s="116" t="s">
        <v>316</v>
      </c>
      <c r="G4724" s="116" t="s">
        <v>317</v>
      </c>
      <c r="H4724" s="116">
        <v>0.36</v>
      </c>
      <c r="I4724" s="116">
        <v>0.57999999999999996</v>
      </c>
      <c r="J4724" s="116" t="s">
        <v>268</v>
      </c>
      <c r="K4724" s="116">
        <v>0.15622112713079001</v>
      </c>
      <c r="L4724" s="116">
        <v>3951.4205682023498</v>
      </c>
      <c r="M4724" s="116">
        <v>11.838774026486901</v>
      </c>
      <c r="N4724" s="116">
        <v>2.2901926266311401</v>
      </c>
      <c r="O4724" s="116">
        <v>1.8494666222646099</v>
      </c>
      <c r="P4724" s="116">
        <v>0.35777647347896002</v>
      </c>
      <c r="Q4724" s="116">
        <v>617.295374932394</v>
      </c>
      <c r="R4724" s="116">
        <v>1330</v>
      </c>
      <c r="S4724" s="116" t="s">
        <v>346</v>
      </c>
      <c r="T4724" s="116">
        <v>1330</v>
      </c>
      <c r="U4724" s="116" t="s">
        <v>268</v>
      </c>
      <c r="V4724" s="116" t="s">
        <v>268</v>
      </c>
      <c r="Z4724" s="116">
        <v>0</v>
      </c>
      <c r="AA4724" s="116">
        <v>1</v>
      </c>
      <c r="AB4724" s="116">
        <v>1.8494666222646099</v>
      </c>
      <c r="AC4724" s="116">
        <v>0.35777647347896002</v>
      </c>
      <c r="AD4724" s="116">
        <v>617.295374932394</v>
      </c>
      <c r="AF4724" s="116">
        <v>-1</v>
      </c>
      <c r="AG4724" s="116">
        <v>-1</v>
      </c>
      <c r="AH4724" s="116">
        <v>-1</v>
      </c>
      <c r="AI4724" s="116">
        <v>-1</v>
      </c>
      <c r="AJ4724" s="116">
        <v>0</v>
      </c>
      <c r="AM4724" s="116" t="s">
        <v>319</v>
      </c>
      <c r="AN4724" s="116">
        <v>-1</v>
      </c>
      <c r="AQ4724" s="116">
        <v>783</v>
      </c>
      <c r="AR4724" s="116" t="s">
        <v>352</v>
      </c>
      <c r="AS4724" s="116" t="s">
        <v>256</v>
      </c>
      <c r="AT4724" s="116" t="s">
        <v>268</v>
      </c>
      <c r="AV4724" s="116">
        <v>100.97398198444399</v>
      </c>
      <c r="AW4724" s="116">
        <v>0.50064507290000004</v>
      </c>
    </row>
    <row r="4725" spans="1:49" x14ac:dyDescent="0.25">
      <c r="A4725" s="127">
        <v>210000</v>
      </c>
      <c r="B4725" s="127">
        <v>830000</v>
      </c>
      <c r="C4725" s="127">
        <v>830000</v>
      </c>
      <c r="D4725" s="116" t="s">
        <v>314</v>
      </c>
      <c r="E4725" s="116" t="s">
        <v>315</v>
      </c>
      <c r="F4725" s="116" t="s">
        <v>316</v>
      </c>
      <c r="G4725" s="116" t="s">
        <v>317</v>
      </c>
      <c r="H4725" s="116">
        <v>0.36</v>
      </c>
      <c r="I4725" s="116">
        <v>0.57999999999999996</v>
      </c>
      <c r="J4725" s="116" t="s">
        <v>268</v>
      </c>
      <c r="K4725" s="116">
        <v>0.12085702340504</v>
      </c>
      <c r="L4725" s="116">
        <v>3951.4205682023498</v>
      </c>
      <c r="M4725" s="116">
        <v>11.838774026486901</v>
      </c>
      <c r="N4725" s="116">
        <v>2.2901926266311401</v>
      </c>
      <c r="O4725" s="116">
        <v>1.4307989896061299</v>
      </c>
      <c r="P4725" s="116">
        <v>0.27678586387880999</v>
      </c>
      <c r="Q4725" s="116">
        <v>477.55692809439603</v>
      </c>
      <c r="R4725" s="116">
        <v>1330</v>
      </c>
      <c r="S4725" s="116" t="s">
        <v>346</v>
      </c>
      <c r="T4725" s="116">
        <v>1330</v>
      </c>
      <c r="U4725" s="116" t="s">
        <v>268</v>
      </c>
      <c r="V4725" s="116" t="s">
        <v>268</v>
      </c>
      <c r="Z4725" s="116">
        <v>0</v>
      </c>
      <c r="AA4725" s="116">
        <v>1</v>
      </c>
      <c r="AB4725" s="116">
        <v>1.4307989896061299</v>
      </c>
      <c r="AC4725" s="116">
        <v>0.27678586387880999</v>
      </c>
      <c r="AD4725" s="116">
        <v>477.55692809439603</v>
      </c>
      <c r="AF4725" s="116">
        <v>-1</v>
      </c>
      <c r="AG4725" s="116">
        <v>-1</v>
      </c>
      <c r="AH4725" s="116">
        <v>-1</v>
      </c>
      <c r="AI4725" s="116">
        <v>-1</v>
      </c>
      <c r="AJ4725" s="116">
        <v>0</v>
      </c>
      <c r="AM4725" s="116" t="s">
        <v>319</v>
      </c>
      <c r="AN4725" s="116">
        <v>-1</v>
      </c>
      <c r="AQ4725" s="116">
        <v>783</v>
      </c>
      <c r="AR4725" s="116" t="s">
        <v>352</v>
      </c>
      <c r="AS4725" s="116" t="s">
        <v>256</v>
      </c>
      <c r="AT4725" s="116" t="s">
        <v>268</v>
      </c>
      <c r="AV4725" s="116">
        <v>90.374428095291407</v>
      </c>
      <c r="AW4725" s="116">
        <v>0.38731299930000002</v>
      </c>
    </row>
    <row r="4726" spans="1:49" x14ac:dyDescent="0.25">
      <c r="A4726" s="127">
        <v>210000</v>
      </c>
      <c r="B4726" s="127">
        <v>830000</v>
      </c>
      <c r="C4726" s="127">
        <v>830000</v>
      </c>
      <c r="D4726" s="116" t="s">
        <v>314</v>
      </c>
      <c r="E4726" s="116" t="s">
        <v>315</v>
      </c>
      <c r="F4726" s="116" t="s">
        <v>316</v>
      </c>
      <c r="G4726" s="116" t="s">
        <v>317</v>
      </c>
      <c r="H4726" s="116">
        <v>0.36</v>
      </c>
      <c r="I4726" s="116">
        <v>0.57999999999999996</v>
      </c>
      <c r="J4726" s="116" t="s">
        <v>268</v>
      </c>
      <c r="K4726" s="116">
        <v>0.10400737080374001</v>
      </c>
      <c r="L4726" s="116">
        <v>3951.4205682023498</v>
      </c>
      <c r="M4726" s="116">
        <v>11.838774026486901</v>
      </c>
      <c r="N4726" s="116">
        <v>2.2901926266311401</v>
      </c>
      <c r="O4726" s="116">
        <v>1.23131976003451</v>
      </c>
      <c r="P4726" s="116">
        <v>0.23819691373001001</v>
      </c>
      <c r="Q4726" s="116">
        <v>410.97686423854702</v>
      </c>
      <c r="R4726" s="116">
        <v>1740</v>
      </c>
      <c r="S4726" s="116" t="s">
        <v>357</v>
      </c>
      <c r="T4726" s="116">
        <v>1740</v>
      </c>
      <c r="U4726" s="116" t="s">
        <v>268</v>
      </c>
      <c r="V4726" s="116" t="s">
        <v>268</v>
      </c>
      <c r="Z4726" s="116">
        <v>0</v>
      </c>
      <c r="AA4726" s="116">
        <v>1</v>
      </c>
      <c r="AB4726" s="116">
        <v>1.23131976003451</v>
      </c>
      <c r="AC4726" s="116">
        <v>0.23819691373001001</v>
      </c>
      <c r="AD4726" s="116">
        <v>410.97686423854702</v>
      </c>
      <c r="AF4726" s="116">
        <v>-1</v>
      </c>
      <c r="AG4726" s="116">
        <v>-1</v>
      </c>
      <c r="AH4726" s="116">
        <v>-1</v>
      </c>
      <c r="AI4726" s="116">
        <v>-1</v>
      </c>
      <c r="AJ4726" s="116">
        <v>0</v>
      </c>
      <c r="AM4726" s="116" t="s">
        <v>319</v>
      </c>
      <c r="AN4726" s="116">
        <v>-1</v>
      </c>
      <c r="AQ4726" s="116">
        <v>783</v>
      </c>
      <c r="AR4726" s="116" t="s">
        <v>352</v>
      </c>
      <c r="AS4726" s="116" t="s">
        <v>256</v>
      </c>
      <c r="AT4726" s="116" t="s">
        <v>268</v>
      </c>
      <c r="AV4726" s="116">
        <v>82.5207431876958</v>
      </c>
      <c r="AW4726" s="116">
        <v>0.33331456949999999</v>
      </c>
    </row>
    <row r="4727" spans="1:49" x14ac:dyDescent="0.25">
      <c r="A4727" s="127">
        <v>210000</v>
      </c>
      <c r="B4727" s="127">
        <v>830000</v>
      </c>
      <c r="C4727" s="127">
        <v>830000</v>
      </c>
      <c r="D4727" s="116" t="s">
        <v>314</v>
      </c>
      <c r="E4727" s="116" t="s">
        <v>315</v>
      </c>
      <c r="F4727" s="116" t="s">
        <v>316</v>
      </c>
      <c r="G4727" s="116" t="s">
        <v>317</v>
      </c>
      <c r="H4727" s="116">
        <v>0.36</v>
      </c>
      <c r="I4727" s="116">
        <v>0.57999999999999996</v>
      </c>
      <c r="J4727" s="116" t="s">
        <v>323</v>
      </c>
      <c r="K4727" s="116">
        <v>5.5729486373060001E-2</v>
      </c>
      <c r="L4727" s="116">
        <v>3908.79001127727</v>
      </c>
      <c r="M4727" s="116">
        <v>9.3666123802801806</v>
      </c>
      <c r="N4727" s="116">
        <v>1.3154663784912299</v>
      </c>
      <c r="O4727" s="116">
        <v>0.52199649700860995</v>
      </c>
      <c r="P4727" s="116">
        <v>7.3310265614350001E-2</v>
      </c>
      <c r="Q4727" s="116">
        <v>217.834859668653</v>
      </c>
      <c r="R4727" s="116">
        <v>8140</v>
      </c>
      <c r="S4727" s="116" t="s">
        <v>353</v>
      </c>
      <c r="T4727" s="116">
        <v>8140</v>
      </c>
      <c r="U4727" s="116" t="s">
        <v>324</v>
      </c>
      <c r="V4727" s="116" t="s">
        <v>323</v>
      </c>
      <c r="Z4727" s="116">
        <v>0</v>
      </c>
      <c r="AA4727" s="116">
        <v>1</v>
      </c>
      <c r="AB4727" s="116">
        <v>0.52199649700860995</v>
      </c>
      <c r="AC4727" s="116">
        <v>7.3310265614350001E-2</v>
      </c>
      <c r="AD4727" s="116">
        <v>1462.2500878623</v>
      </c>
      <c r="AF4727" s="116">
        <v>-1</v>
      </c>
      <c r="AG4727" s="116">
        <v>-1</v>
      </c>
      <c r="AH4727" s="116">
        <v>-1</v>
      </c>
      <c r="AI4727" s="116">
        <v>-1</v>
      </c>
      <c r="AJ4727" s="116">
        <v>0</v>
      </c>
      <c r="AM4727" s="116" t="s">
        <v>319</v>
      </c>
      <c r="AN4727" s="116">
        <v>-1</v>
      </c>
      <c r="AQ4727" s="116">
        <v>783</v>
      </c>
      <c r="AR4727" s="116" t="s">
        <v>352</v>
      </c>
      <c r="AS4727" s="116" t="s">
        <v>256</v>
      </c>
      <c r="AT4727" s="116" t="s">
        <v>268</v>
      </c>
      <c r="AV4727" s="116">
        <v>74.877871803236701</v>
      </c>
      <c r="AW4727" s="116">
        <v>1.1859287006000001</v>
      </c>
    </row>
    <row r="4728" spans="1:49" x14ac:dyDescent="0.25">
      <c r="A4728" s="127">
        <v>210000</v>
      </c>
      <c r="B4728" s="127">
        <v>830000</v>
      </c>
      <c r="C4728" s="127">
        <v>830000</v>
      </c>
      <c r="D4728" s="116" t="s">
        <v>314</v>
      </c>
      <c r="E4728" s="116" t="s">
        <v>315</v>
      </c>
      <c r="F4728" s="116" t="s">
        <v>316</v>
      </c>
      <c r="G4728" s="116" t="s">
        <v>317</v>
      </c>
      <c r="H4728" s="116">
        <v>0.36</v>
      </c>
      <c r="I4728" s="116">
        <v>0.57999999999999996</v>
      </c>
      <c r="J4728" s="116" t="s">
        <v>268</v>
      </c>
      <c r="K4728" s="116">
        <v>5.8878843848399996E-3</v>
      </c>
      <c r="L4728" s="116">
        <v>3908.79001127727</v>
      </c>
      <c r="M4728" s="116">
        <v>9.3666123802801806</v>
      </c>
      <c r="N4728" s="116">
        <v>1.3154663784912299</v>
      </c>
      <c r="O4728" s="116">
        <v>5.5149530772710002E-2</v>
      </c>
      <c r="P4728" s="116">
        <v>7.7453139486999998E-3</v>
      </c>
      <c r="Q4728" s="116">
        <v>23.0145036710258</v>
      </c>
      <c r="R4728" s="116">
        <v>1210</v>
      </c>
      <c r="S4728" s="116" t="s">
        <v>318</v>
      </c>
      <c r="T4728" s="116">
        <v>1210</v>
      </c>
      <c r="U4728" s="116" t="s">
        <v>268</v>
      </c>
      <c r="V4728" s="116" t="s">
        <v>268</v>
      </c>
      <c r="Z4728" s="116">
        <v>0</v>
      </c>
      <c r="AA4728" s="116">
        <v>1</v>
      </c>
      <c r="AB4728" s="116">
        <v>5.5149530772710002E-2</v>
      </c>
      <c r="AC4728" s="116">
        <v>7.7453139486999998E-3</v>
      </c>
      <c r="AD4728" s="116">
        <v>23.014503671025999</v>
      </c>
      <c r="AF4728" s="116">
        <v>-1</v>
      </c>
      <c r="AG4728" s="116">
        <v>-1</v>
      </c>
      <c r="AH4728" s="116">
        <v>-1</v>
      </c>
      <c r="AI4728" s="116">
        <v>-1</v>
      </c>
      <c r="AJ4728" s="116">
        <v>0</v>
      </c>
      <c r="AM4728" s="116" t="s">
        <v>319</v>
      </c>
      <c r="AN4728" s="116">
        <v>-1</v>
      </c>
      <c r="AQ4728" s="116">
        <v>783</v>
      </c>
      <c r="AR4728" s="116" t="s">
        <v>352</v>
      </c>
      <c r="AS4728" s="116" t="s">
        <v>256</v>
      </c>
      <c r="AT4728" s="116" t="s">
        <v>268</v>
      </c>
      <c r="AV4728" s="116">
        <v>41.385505077578003</v>
      </c>
      <c r="AW4728" s="116">
        <v>1.86654531E-2</v>
      </c>
    </row>
    <row r="4729" spans="1:49" x14ac:dyDescent="0.25">
      <c r="A4729" s="127">
        <v>210000</v>
      </c>
      <c r="B4729" s="127">
        <v>830000</v>
      </c>
      <c r="C4729" s="127">
        <v>830000</v>
      </c>
      <c r="D4729" s="116" t="s">
        <v>314</v>
      </c>
      <c r="E4729" s="116" t="s">
        <v>315</v>
      </c>
      <c r="F4729" s="116" t="s">
        <v>316</v>
      </c>
      <c r="G4729" s="116" t="s">
        <v>317</v>
      </c>
      <c r="H4729" s="116">
        <v>0.36</v>
      </c>
      <c r="I4729" s="116">
        <v>0.57999999999999996</v>
      </c>
      <c r="J4729" s="116" t="s">
        <v>323</v>
      </c>
      <c r="K4729" s="116">
        <v>0.1077309934531</v>
      </c>
      <c r="L4729" s="116">
        <v>3908.79001127727</v>
      </c>
      <c r="M4729" s="116">
        <v>9.3666123802801806</v>
      </c>
      <c r="N4729" s="116">
        <v>1.3154663784912299</v>
      </c>
      <c r="O4729" s="116">
        <v>1.0090744570177701</v>
      </c>
      <c r="P4729" s="116">
        <v>0.14171649980902001</v>
      </c>
      <c r="Q4729" s="116">
        <v>421.097831114489</v>
      </c>
      <c r="R4729" s="116">
        <v>1210</v>
      </c>
      <c r="S4729" s="116" t="s">
        <v>318</v>
      </c>
      <c r="T4729" s="116">
        <v>1210</v>
      </c>
      <c r="U4729" s="116" t="s">
        <v>324</v>
      </c>
      <c r="V4729" s="116" t="s">
        <v>323</v>
      </c>
      <c r="Z4729" s="116">
        <v>0</v>
      </c>
      <c r="AA4729" s="116">
        <v>1</v>
      </c>
      <c r="AB4729" s="116">
        <v>1.0090744570177701</v>
      </c>
      <c r="AC4729" s="116">
        <v>0.14171649980902001</v>
      </c>
      <c r="AD4729" s="116">
        <v>490.53436799750398</v>
      </c>
      <c r="AF4729" s="116">
        <v>-1</v>
      </c>
      <c r="AG4729" s="116">
        <v>-1</v>
      </c>
      <c r="AH4729" s="116">
        <v>-1</v>
      </c>
      <c r="AI4729" s="116">
        <v>-1</v>
      </c>
      <c r="AJ4729" s="116">
        <v>0</v>
      </c>
      <c r="AM4729" s="116" t="s">
        <v>319</v>
      </c>
      <c r="AN4729" s="116">
        <v>-1</v>
      </c>
      <c r="AQ4729" s="116">
        <v>783</v>
      </c>
      <c r="AR4729" s="116" t="s">
        <v>352</v>
      </c>
      <c r="AS4729" s="116" t="s">
        <v>256</v>
      </c>
      <c r="AT4729" s="116" t="s">
        <v>268</v>
      </c>
      <c r="AV4729" s="116">
        <v>130.546609794034</v>
      </c>
      <c r="AW4729" s="116">
        <v>0.39783809250000002</v>
      </c>
    </row>
    <row r="4730" spans="1:49" x14ac:dyDescent="0.25">
      <c r="A4730" s="127">
        <v>210000</v>
      </c>
      <c r="B4730" s="127">
        <v>830000</v>
      </c>
      <c r="C4730" s="127">
        <v>830000</v>
      </c>
      <c r="D4730" s="116" t="s">
        <v>314</v>
      </c>
      <c r="E4730" s="116" t="s">
        <v>315</v>
      </c>
      <c r="F4730" s="116" t="s">
        <v>316</v>
      </c>
      <c r="G4730" s="116" t="s">
        <v>317</v>
      </c>
      <c r="H4730" s="116">
        <v>0.36</v>
      </c>
      <c r="I4730" s="116">
        <v>0.57999999999999996</v>
      </c>
      <c r="J4730" s="116" t="s">
        <v>268</v>
      </c>
      <c r="K4730" s="116">
        <v>2.0859319291469999E-2</v>
      </c>
      <c r="L4730" s="116">
        <v>3908.79001127727</v>
      </c>
      <c r="M4730" s="116">
        <v>9.3666123802801806</v>
      </c>
      <c r="N4730" s="116">
        <v>1.3154663784912299</v>
      </c>
      <c r="O4730" s="116">
        <v>0.19538115831974001</v>
      </c>
      <c r="P4730" s="116">
        <v>2.7439733206139998E-2</v>
      </c>
      <c r="Q4730" s="116">
        <v>81.534698888560698</v>
      </c>
      <c r="R4730" s="116">
        <v>1310</v>
      </c>
      <c r="S4730" s="116" t="s">
        <v>318</v>
      </c>
      <c r="T4730" s="116">
        <v>1310</v>
      </c>
      <c r="U4730" s="116" t="s">
        <v>268</v>
      </c>
      <c r="V4730" s="116" t="s">
        <v>268</v>
      </c>
      <c r="Z4730" s="116">
        <v>0</v>
      </c>
      <c r="AA4730" s="116">
        <v>1</v>
      </c>
      <c r="AB4730" s="116">
        <v>0.19538115831974001</v>
      </c>
      <c r="AC4730" s="116">
        <v>2.7439733206139998E-2</v>
      </c>
      <c r="AD4730" s="116">
        <v>81.534698888562303</v>
      </c>
      <c r="AF4730" s="116">
        <v>-1</v>
      </c>
      <c r="AG4730" s="116">
        <v>-1</v>
      </c>
      <c r="AH4730" s="116">
        <v>-1</v>
      </c>
      <c r="AI4730" s="116">
        <v>-1</v>
      </c>
      <c r="AJ4730" s="116">
        <v>0</v>
      </c>
      <c r="AM4730" s="116" t="s">
        <v>319</v>
      </c>
      <c r="AN4730" s="116">
        <v>-1</v>
      </c>
      <c r="AQ4730" s="116">
        <v>783</v>
      </c>
      <c r="AR4730" s="116" t="s">
        <v>352</v>
      </c>
      <c r="AS4730" s="116" t="s">
        <v>256</v>
      </c>
      <c r="AT4730" s="116" t="s">
        <v>268</v>
      </c>
      <c r="AV4730" s="116">
        <v>58.120025129455897</v>
      </c>
      <c r="AW4730" s="116">
        <v>6.6127087500000001E-2</v>
      </c>
    </row>
    <row r="4731" spans="1:49" x14ac:dyDescent="0.25">
      <c r="A4731" s="127">
        <v>210000</v>
      </c>
      <c r="B4731" s="127">
        <v>830000</v>
      </c>
      <c r="C4731" s="127">
        <v>830000</v>
      </c>
      <c r="D4731" s="116" t="s">
        <v>314</v>
      </c>
      <c r="E4731" s="116" t="s">
        <v>315</v>
      </c>
      <c r="F4731" s="116" t="s">
        <v>316</v>
      </c>
      <c r="G4731" s="116" t="s">
        <v>317</v>
      </c>
      <c r="H4731" s="116">
        <v>0.36</v>
      </c>
      <c r="I4731" s="116">
        <v>0.57999999999999996</v>
      </c>
      <c r="J4731" s="116" t="s">
        <v>323</v>
      </c>
      <c r="K4731" s="116">
        <v>3.7270493491100001E-3</v>
      </c>
      <c r="L4731" s="116">
        <v>3908.79001127727</v>
      </c>
      <c r="M4731" s="116">
        <v>9.3666123802801806</v>
      </c>
      <c r="N4731" s="116">
        <v>1.3154663784912299</v>
      </c>
      <c r="O4731" s="116">
        <v>3.4909826575350002E-2</v>
      </c>
      <c r="P4731" s="116">
        <v>4.9028081097399999E-3</v>
      </c>
      <c r="Q4731" s="116">
        <v>14.5682532673659</v>
      </c>
      <c r="R4731" s="116">
        <v>1310</v>
      </c>
      <c r="S4731" s="116" t="s">
        <v>318</v>
      </c>
      <c r="T4731" s="116">
        <v>1310</v>
      </c>
      <c r="U4731" s="116" t="s">
        <v>324</v>
      </c>
      <c r="V4731" s="116" t="s">
        <v>323</v>
      </c>
      <c r="Z4731" s="116">
        <v>0</v>
      </c>
      <c r="AA4731" s="116">
        <v>1</v>
      </c>
      <c r="AB4731" s="116">
        <v>3.4909826575350002E-2</v>
      </c>
      <c r="AC4731" s="116">
        <v>4.9028081097399999E-3</v>
      </c>
      <c r="AD4731" s="116">
        <v>14.5682532673659</v>
      </c>
      <c r="AF4731" s="116">
        <v>-1</v>
      </c>
      <c r="AG4731" s="116">
        <v>-1</v>
      </c>
      <c r="AH4731" s="116">
        <v>-1</v>
      </c>
      <c r="AI4731" s="116">
        <v>-1</v>
      </c>
      <c r="AJ4731" s="116">
        <v>0</v>
      </c>
      <c r="AM4731" s="116" t="s">
        <v>319</v>
      </c>
      <c r="AN4731" s="116">
        <v>-1</v>
      </c>
      <c r="AQ4731" s="116">
        <v>783</v>
      </c>
      <c r="AR4731" s="116" t="s">
        <v>352</v>
      </c>
      <c r="AS4731" s="116" t="s">
        <v>256</v>
      </c>
      <c r="AT4731" s="116" t="s">
        <v>268</v>
      </c>
      <c r="AV4731" s="116">
        <v>61.092350654350099</v>
      </c>
      <c r="AW4731" s="116">
        <v>1.18152906E-2</v>
      </c>
    </row>
    <row r="4732" spans="1:49" x14ac:dyDescent="0.25">
      <c r="A4732" s="127">
        <v>210000</v>
      </c>
      <c r="B4732" s="127">
        <v>830000</v>
      </c>
      <c r="C4732" s="127">
        <v>830000</v>
      </c>
      <c r="D4732" s="116" t="s">
        <v>314</v>
      </c>
      <c r="E4732" s="116" t="s">
        <v>315</v>
      </c>
      <c r="F4732" s="116" t="s">
        <v>316</v>
      </c>
      <c r="G4732" s="116" t="s">
        <v>317</v>
      </c>
      <c r="H4732" s="116">
        <v>0.36</v>
      </c>
      <c r="I4732" s="116">
        <v>0.57999999999999996</v>
      </c>
      <c r="J4732" s="116" t="s">
        <v>323</v>
      </c>
      <c r="K4732" s="116">
        <v>7.1548708764999996E-2</v>
      </c>
      <c r="L4732" s="116">
        <v>3908.79001127727</v>
      </c>
      <c r="M4732" s="116">
        <v>9.3666123802801806</v>
      </c>
      <c r="N4732" s="116">
        <v>1.3154663784912299</v>
      </c>
      <c r="O4732" s="116">
        <v>0.67016902131135003</v>
      </c>
      <c r="P4732" s="116">
        <v>9.4119920804819998E-2</v>
      </c>
      <c r="Q4732" s="116">
        <v>279.66887814043798</v>
      </c>
      <c r="R4732" s="116">
        <v>1750</v>
      </c>
      <c r="S4732" s="116" t="s">
        <v>321</v>
      </c>
      <c r="T4732" s="116">
        <v>1750</v>
      </c>
      <c r="U4732" s="116" t="s">
        <v>324</v>
      </c>
      <c r="V4732" s="116" t="s">
        <v>323</v>
      </c>
      <c r="Z4732" s="116">
        <v>0</v>
      </c>
      <c r="AA4732" s="116">
        <v>1</v>
      </c>
      <c r="AB4732" s="116">
        <v>0.67016902131135003</v>
      </c>
      <c r="AC4732" s="116">
        <v>9.4119920804819998E-2</v>
      </c>
      <c r="AD4732" s="116">
        <v>279.66887814043599</v>
      </c>
      <c r="AF4732" s="116">
        <v>-1</v>
      </c>
      <c r="AG4732" s="116">
        <v>-1</v>
      </c>
      <c r="AH4732" s="116">
        <v>-1</v>
      </c>
      <c r="AI4732" s="116">
        <v>-1</v>
      </c>
      <c r="AJ4732" s="116">
        <v>0</v>
      </c>
      <c r="AM4732" s="116" t="s">
        <v>319</v>
      </c>
      <c r="AN4732" s="116">
        <v>-1</v>
      </c>
      <c r="AQ4732" s="116">
        <v>783</v>
      </c>
      <c r="AR4732" s="116" t="s">
        <v>352</v>
      </c>
      <c r="AS4732" s="116" t="s">
        <v>256</v>
      </c>
      <c r="AT4732" s="116" t="s">
        <v>268</v>
      </c>
      <c r="AV4732" s="116">
        <v>72.971590463598204</v>
      </c>
      <c r="AW4732" s="116">
        <v>0.2268198525</v>
      </c>
    </row>
    <row r="4733" spans="1:49" x14ac:dyDescent="0.25">
      <c r="A4733" s="127">
        <v>210000</v>
      </c>
      <c r="B4733" s="127">
        <v>830000</v>
      </c>
      <c r="C4733" s="127">
        <v>830000</v>
      </c>
      <c r="D4733" s="116" t="s">
        <v>314</v>
      </c>
      <c r="E4733" s="116" t="s">
        <v>315</v>
      </c>
      <c r="F4733" s="116" t="s">
        <v>316</v>
      </c>
      <c r="G4733" s="116" t="s">
        <v>317</v>
      </c>
      <c r="H4733" s="116">
        <v>0.36</v>
      </c>
      <c r="I4733" s="116">
        <v>0.57999999999999996</v>
      </c>
      <c r="J4733" s="116" t="s">
        <v>268</v>
      </c>
      <c r="K4733" s="116">
        <v>1.615259087613E-2</v>
      </c>
      <c r="L4733" s="116">
        <v>3908.79001127727</v>
      </c>
      <c r="M4733" s="116">
        <v>9.3666123802801806</v>
      </c>
      <c r="N4733" s="116">
        <v>1.3154663784912299</v>
      </c>
      <c r="O4733" s="116">
        <v>0.15129505767396001</v>
      </c>
      <c r="P4733" s="116">
        <v>2.124819022307E-2</v>
      </c>
      <c r="Q4733" s="116">
        <v>63.137085872865299</v>
      </c>
      <c r="R4733" s="116">
        <v>1310</v>
      </c>
      <c r="S4733" s="116" t="s">
        <v>318</v>
      </c>
      <c r="T4733" s="116">
        <v>1310</v>
      </c>
      <c r="U4733" s="116" t="s">
        <v>268</v>
      </c>
      <c r="V4733" s="116" t="s">
        <v>268</v>
      </c>
      <c r="Z4733" s="116">
        <v>0</v>
      </c>
      <c r="AA4733" s="116">
        <v>1</v>
      </c>
      <c r="AB4733" s="116">
        <v>0.15129505767396001</v>
      </c>
      <c r="AC4733" s="116">
        <v>2.124819022307E-2</v>
      </c>
      <c r="AD4733" s="116">
        <v>63.137085872864098</v>
      </c>
      <c r="AF4733" s="116">
        <v>-1</v>
      </c>
      <c r="AG4733" s="116">
        <v>-1</v>
      </c>
      <c r="AH4733" s="116">
        <v>-1</v>
      </c>
      <c r="AI4733" s="116">
        <v>-1</v>
      </c>
      <c r="AJ4733" s="116">
        <v>0</v>
      </c>
      <c r="AM4733" s="116" t="s">
        <v>319</v>
      </c>
      <c r="AN4733" s="116">
        <v>-1</v>
      </c>
      <c r="AQ4733" s="116">
        <v>783</v>
      </c>
      <c r="AR4733" s="116" t="s">
        <v>352</v>
      </c>
      <c r="AS4733" s="116" t="s">
        <v>256</v>
      </c>
      <c r="AT4733" s="116" t="s">
        <v>268</v>
      </c>
      <c r="AV4733" s="116">
        <v>37.898524254507201</v>
      </c>
      <c r="AW4733" s="116">
        <v>5.1206071300000003E-2</v>
      </c>
    </row>
    <row r="4734" spans="1:49" x14ac:dyDescent="0.25">
      <c r="A4734" s="127">
        <v>210000</v>
      </c>
      <c r="B4734" s="127">
        <v>830000</v>
      </c>
      <c r="C4734" s="127">
        <v>830000</v>
      </c>
      <c r="D4734" s="116" t="s">
        <v>314</v>
      </c>
      <c r="E4734" s="116" t="s">
        <v>315</v>
      </c>
      <c r="F4734" s="116" t="s">
        <v>316</v>
      </c>
      <c r="G4734" s="116" t="s">
        <v>317</v>
      </c>
      <c r="H4734" s="116">
        <v>0.36</v>
      </c>
      <c r="I4734" s="116">
        <v>0.57999999999999996</v>
      </c>
      <c r="J4734" s="116" t="s">
        <v>268</v>
      </c>
      <c r="K4734" s="116">
        <v>0.37099677352812999</v>
      </c>
      <c r="L4734" s="116">
        <v>3923.17772015737</v>
      </c>
      <c r="M4734" s="116">
        <v>10.3346727752166</v>
      </c>
      <c r="N4734" s="116">
        <v>1.72173162246489</v>
      </c>
      <c r="O4734" s="116">
        <v>3.8341302550744398</v>
      </c>
      <c r="P4734" s="116">
        <v>0.63875687681583004</v>
      </c>
      <c r="Q4734" s="116">
        <v>1455.48627615585</v>
      </c>
      <c r="R4734" s="116">
        <v>1210</v>
      </c>
      <c r="S4734" s="116" t="s">
        <v>318</v>
      </c>
      <c r="T4734" s="116">
        <v>1210</v>
      </c>
      <c r="U4734" s="116" t="s">
        <v>268</v>
      </c>
      <c r="V4734" s="116" t="s">
        <v>268</v>
      </c>
      <c r="Z4734" s="116">
        <v>0</v>
      </c>
      <c r="AA4734" s="116">
        <v>1</v>
      </c>
      <c r="AB4734" s="116">
        <v>3.8341302550744398</v>
      </c>
      <c r="AC4734" s="116">
        <v>0.63875687681583004</v>
      </c>
      <c r="AD4734" s="116">
        <v>1455.48627615585</v>
      </c>
      <c r="AF4734" s="116">
        <v>-1</v>
      </c>
      <c r="AG4734" s="116">
        <v>-1</v>
      </c>
      <c r="AH4734" s="116">
        <v>-1</v>
      </c>
      <c r="AI4734" s="116">
        <v>-1</v>
      </c>
      <c r="AJ4734" s="116">
        <v>0</v>
      </c>
      <c r="AM4734" s="116" t="s">
        <v>319</v>
      </c>
      <c r="AN4734" s="116">
        <v>-1</v>
      </c>
      <c r="AQ4734" s="116">
        <v>783</v>
      </c>
      <c r="AR4734" s="116" t="s">
        <v>352</v>
      </c>
      <c r="AS4734" s="116" t="s">
        <v>256</v>
      </c>
      <c r="AT4734" s="116" t="s">
        <v>268</v>
      </c>
      <c r="AV4734" s="116">
        <v>159.930514728063</v>
      </c>
      <c r="AW4734" s="116">
        <v>1.1804430464</v>
      </c>
    </row>
    <row r="4735" spans="1:49" x14ac:dyDescent="0.25">
      <c r="A4735" s="127">
        <v>210000</v>
      </c>
      <c r="B4735" s="127">
        <v>830000</v>
      </c>
      <c r="C4735" s="127">
        <v>830000</v>
      </c>
      <c r="D4735" s="116" t="s">
        <v>314</v>
      </c>
      <c r="E4735" s="116" t="s">
        <v>315</v>
      </c>
      <c r="F4735" s="116" t="s">
        <v>316</v>
      </c>
      <c r="G4735" s="116" t="s">
        <v>317</v>
      </c>
      <c r="H4735" s="116">
        <v>0.36</v>
      </c>
      <c r="I4735" s="116">
        <v>0.57999999999999996</v>
      </c>
      <c r="J4735" s="116" t="s">
        <v>268</v>
      </c>
      <c r="K4735" s="116">
        <v>9.4535785882760001E-2</v>
      </c>
      <c r="L4735" s="116">
        <v>3923.17772015737</v>
      </c>
      <c r="M4735" s="116">
        <v>10.3346727752166</v>
      </c>
      <c r="N4735" s="116">
        <v>1.72173162246489</v>
      </c>
      <c r="O4735" s="116">
        <v>0.97699641264633996</v>
      </c>
      <c r="P4735" s="116">
        <v>0.16276525200892999</v>
      </c>
      <c r="Q4735" s="116">
        <v>370.88068893283901</v>
      </c>
      <c r="R4735" s="116">
        <v>1310</v>
      </c>
      <c r="S4735" s="116" t="s">
        <v>318</v>
      </c>
      <c r="T4735" s="116">
        <v>1310</v>
      </c>
      <c r="U4735" s="116" t="s">
        <v>268</v>
      </c>
      <c r="V4735" s="116" t="s">
        <v>268</v>
      </c>
      <c r="Z4735" s="116">
        <v>0</v>
      </c>
      <c r="AA4735" s="116">
        <v>1</v>
      </c>
      <c r="AB4735" s="116">
        <v>0.97699641264633996</v>
      </c>
      <c r="AC4735" s="116">
        <v>0.16276525200892999</v>
      </c>
      <c r="AD4735" s="116">
        <v>370.88068893283901</v>
      </c>
      <c r="AF4735" s="116">
        <v>-1</v>
      </c>
      <c r="AG4735" s="116">
        <v>-1</v>
      </c>
      <c r="AH4735" s="116">
        <v>-1</v>
      </c>
      <c r="AI4735" s="116">
        <v>-1</v>
      </c>
      <c r="AJ4735" s="116">
        <v>0</v>
      </c>
      <c r="AM4735" s="116" t="s">
        <v>319</v>
      </c>
      <c r="AN4735" s="116">
        <v>-1</v>
      </c>
      <c r="AQ4735" s="116">
        <v>783</v>
      </c>
      <c r="AR4735" s="116" t="s">
        <v>352</v>
      </c>
      <c r="AS4735" s="116" t="s">
        <v>256</v>
      </c>
      <c r="AT4735" s="116" t="s">
        <v>268</v>
      </c>
      <c r="AV4735" s="116">
        <v>78.2658742069315</v>
      </c>
      <c r="AW4735" s="116">
        <v>0.30079536820000002</v>
      </c>
    </row>
    <row r="4736" spans="1:49" x14ac:dyDescent="0.25">
      <c r="A4736" s="127">
        <v>210000</v>
      </c>
      <c r="B4736" s="127">
        <v>830000</v>
      </c>
      <c r="C4736" s="127">
        <v>830000</v>
      </c>
      <c r="D4736" s="116" t="s">
        <v>314</v>
      </c>
      <c r="E4736" s="116" t="s">
        <v>315</v>
      </c>
      <c r="F4736" s="116" t="s">
        <v>316</v>
      </c>
      <c r="G4736" s="116" t="s">
        <v>317</v>
      </c>
      <c r="H4736" s="116">
        <v>0.36</v>
      </c>
      <c r="I4736" s="116">
        <v>0.57999999999999996</v>
      </c>
      <c r="J4736" s="116" t="s">
        <v>268</v>
      </c>
      <c r="K4736" s="116">
        <v>3.830133516492E-2</v>
      </c>
      <c r="L4736" s="116">
        <v>3923.17772015737</v>
      </c>
      <c r="M4736" s="116">
        <v>10.3346727752166</v>
      </c>
      <c r="N4736" s="116">
        <v>1.72173162246489</v>
      </c>
      <c r="O4736" s="116">
        <v>0.39583176578341001</v>
      </c>
      <c r="P4736" s="116">
        <v>6.5944619936080001E-2</v>
      </c>
      <c r="Q4736" s="116">
        <v>150.262944771321</v>
      </c>
      <c r="R4736" s="116">
        <v>1310</v>
      </c>
      <c r="S4736" s="116" t="s">
        <v>318</v>
      </c>
      <c r="T4736" s="116">
        <v>1310</v>
      </c>
      <c r="U4736" s="116" t="s">
        <v>268</v>
      </c>
      <c r="V4736" s="116" t="s">
        <v>268</v>
      </c>
      <c r="Z4736" s="116">
        <v>0</v>
      </c>
      <c r="AA4736" s="116">
        <v>1</v>
      </c>
      <c r="AB4736" s="116">
        <v>0.39583176578341001</v>
      </c>
      <c r="AC4736" s="116">
        <v>6.5944619936080001E-2</v>
      </c>
      <c r="AD4736" s="116">
        <v>150.26294477132299</v>
      </c>
      <c r="AF4736" s="116">
        <v>-1</v>
      </c>
      <c r="AG4736" s="116">
        <v>-1</v>
      </c>
      <c r="AH4736" s="116">
        <v>-1</v>
      </c>
      <c r="AI4736" s="116">
        <v>-1</v>
      </c>
      <c r="AJ4736" s="116">
        <v>0</v>
      </c>
      <c r="AM4736" s="116" t="s">
        <v>319</v>
      </c>
      <c r="AN4736" s="116">
        <v>-1</v>
      </c>
      <c r="AQ4736" s="116">
        <v>783</v>
      </c>
      <c r="AR4736" s="116" t="s">
        <v>352</v>
      </c>
      <c r="AS4736" s="116" t="s">
        <v>256</v>
      </c>
      <c r="AT4736" s="116" t="s">
        <v>268</v>
      </c>
      <c r="AV4736" s="116">
        <v>54.729124536714899</v>
      </c>
      <c r="AW4736" s="116">
        <v>0.1218677573</v>
      </c>
    </row>
    <row r="4737" spans="1:49" x14ac:dyDescent="0.25">
      <c r="A4737" s="127">
        <v>210000</v>
      </c>
      <c r="B4737" s="127">
        <v>830000</v>
      </c>
      <c r="C4737" s="127">
        <v>830000</v>
      </c>
      <c r="D4737" s="116" t="s">
        <v>314</v>
      </c>
      <c r="E4737" s="116" t="s">
        <v>315</v>
      </c>
      <c r="F4737" s="116" t="s">
        <v>316</v>
      </c>
      <c r="G4737" s="116" t="s">
        <v>317</v>
      </c>
      <c r="H4737" s="116">
        <v>0.36</v>
      </c>
      <c r="I4737" s="116">
        <v>0.57999999999999996</v>
      </c>
      <c r="J4737" s="116" t="s">
        <v>268</v>
      </c>
      <c r="K4737" s="116">
        <v>0.11123371500903</v>
      </c>
      <c r="L4737" s="116">
        <v>3923.17772015737</v>
      </c>
      <c r="M4737" s="116">
        <v>10.3346727752166</v>
      </c>
      <c r="N4737" s="116">
        <v>1.72173162246489</v>
      </c>
      <c r="O4737" s="116">
        <v>1.1495640461900301</v>
      </c>
      <c r="P4737" s="116">
        <v>0.19151460461528999</v>
      </c>
      <c r="Q4737" s="116">
        <v>436.38963245376101</v>
      </c>
      <c r="R4737" s="116">
        <v>1310</v>
      </c>
      <c r="S4737" s="116" t="s">
        <v>318</v>
      </c>
      <c r="T4737" s="116">
        <v>1310</v>
      </c>
      <c r="U4737" s="116" t="s">
        <v>268</v>
      </c>
      <c r="V4737" s="116" t="s">
        <v>268</v>
      </c>
      <c r="Z4737" s="116">
        <v>0</v>
      </c>
      <c r="AA4737" s="116">
        <v>1</v>
      </c>
      <c r="AB4737" s="116">
        <v>1.1495640461900301</v>
      </c>
      <c r="AC4737" s="116">
        <v>0.19151460461528999</v>
      </c>
      <c r="AD4737" s="116">
        <v>436.38963245376101</v>
      </c>
      <c r="AF4737" s="116">
        <v>-1</v>
      </c>
      <c r="AG4737" s="116">
        <v>-1</v>
      </c>
      <c r="AH4737" s="116">
        <v>-1</v>
      </c>
      <c r="AI4737" s="116">
        <v>-1</v>
      </c>
      <c r="AJ4737" s="116">
        <v>0</v>
      </c>
      <c r="AM4737" s="116" t="s">
        <v>319</v>
      </c>
      <c r="AN4737" s="116">
        <v>-1</v>
      </c>
      <c r="AQ4737" s="116">
        <v>783</v>
      </c>
      <c r="AR4737" s="116" t="s">
        <v>352</v>
      </c>
      <c r="AS4737" s="116" t="s">
        <v>256</v>
      </c>
      <c r="AT4737" s="116" t="s">
        <v>268</v>
      </c>
      <c r="AV4737" s="116">
        <v>85.122353881743706</v>
      </c>
      <c r="AW4737" s="116">
        <v>0.35392508709999998</v>
      </c>
    </row>
    <row r="4738" spans="1:49" x14ac:dyDescent="0.25">
      <c r="A4738" s="127">
        <v>210000</v>
      </c>
      <c r="B4738" s="127">
        <v>830000</v>
      </c>
      <c r="C4738" s="127">
        <v>830000</v>
      </c>
      <c r="D4738" s="116" t="s">
        <v>314</v>
      </c>
      <c r="E4738" s="116" t="s">
        <v>315</v>
      </c>
      <c r="F4738" s="116" t="s">
        <v>316</v>
      </c>
      <c r="G4738" s="116" t="s">
        <v>317</v>
      </c>
      <c r="H4738" s="116">
        <v>0.36</v>
      </c>
      <c r="I4738" s="116">
        <v>0.57999999999999996</v>
      </c>
      <c r="J4738" s="116" t="s">
        <v>268</v>
      </c>
      <c r="K4738" s="116">
        <v>2.6958441750999998E-3</v>
      </c>
      <c r="L4738" s="116">
        <v>3923.17772015737</v>
      </c>
      <c r="M4738" s="116">
        <v>10.3346727752166</v>
      </c>
      <c r="N4738" s="116">
        <v>1.72173162246489</v>
      </c>
      <c r="O4738" s="116">
        <v>2.7860667402700001E-2</v>
      </c>
      <c r="P4738" s="116">
        <v>4.6415201655200002E-3</v>
      </c>
      <c r="Q4738" s="116">
        <v>10.576275804795801</v>
      </c>
      <c r="R4738" s="116">
        <v>1310</v>
      </c>
      <c r="S4738" s="116" t="s">
        <v>318</v>
      </c>
      <c r="T4738" s="116">
        <v>1310</v>
      </c>
      <c r="U4738" s="116" t="s">
        <v>268</v>
      </c>
      <c r="V4738" s="116" t="s">
        <v>268</v>
      </c>
      <c r="Z4738" s="116">
        <v>0</v>
      </c>
      <c r="AA4738" s="116">
        <v>1</v>
      </c>
      <c r="AB4738" s="116">
        <v>2.7860667402700001E-2</v>
      </c>
      <c r="AC4738" s="116">
        <v>4.6415201655200002E-3</v>
      </c>
      <c r="AD4738" s="116">
        <v>10.576275804794101</v>
      </c>
      <c r="AF4738" s="116">
        <v>-1</v>
      </c>
      <c r="AG4738" s="116">
        <v>-1</v>
      </c>
      <c r="AH4738" s="116">
        <v>-1</v>
      </c>
      <c r="AI4738" s="116">
        <v>-1</v>
      </c>
      <c r="AJ4738" s="116">
        <v>0</v>
      </c>
      <c r="AM4738" s="116" t="s">
        <v>319</v>
      </c>
      <c r="AN4738" s="116">
        <v>-1</v>
      </c>
      <c r="AQ4738" s="116">
        <v>783</v>
      </c>
      <c r="AR4738" s="116" t="s">
        <v>352</v>
      </c>
      <c r="AS4738" s="116" t="s">
        <v>256</v>
      </c>
      <c r="AT4738" s="116" t="s">
        <v>268</v>
      </c>
      <c r="AV4738" s="116">
        <v>28.3418457758271</v>
      </c>
      <c r="AW4738" s="116">
        <v>8.5776771000000002E-3</v>
      </c>
    </row>
    <row r="4739" spans="1:49" x14ac:dyDescent="0.25">
      <c r="A4739" s="127">
        <v>210000</v>
      </c>
      <c r="B4739" s="127">
        <v>830000</v>
      </c>
      <c r="C4739" s="127">
        <v>830000</v>
      </c>
      <c r="D4739" s="116" t="s">
        <v>314</v>
      </c>
      <c r="E4739" s="116" t="s">
        <v>315</v>
      </c>
      <c r="F4739" s="116" t="s">
        <v>316</v>
      </c>
      <c r="G4739" s="116" t="s">
        <v>317</v>
      </c>
      <c r="H4739" s="116">
        <v>0.36</v>
      </c>
      <c r="I4739" s="116">
        <v>0.57999999999999996</v>
      </c>
      <c r="J4739" s="116" t="s">
        <v>268</v>
      </c>
      <c r="K4739" s="116">
        <v>0.32747818850387</v>
      </c>
      <c r="L4739" s="116">
        <v>3966.2910317191199</v>
      </c>
      <c r="M4739" s="116">
        <v>12.4585049048556</v>
      </c>
      <c r="N4739" s="116">
        <v>2.5222993055551002</v>
      </c>
      <c r="O4739" s="116">
        <v>4.0798886177087903</v>
      </c>
      <c r="P4739" s="116">
        <v>0.82599800744776997</v>
      </c>
      <c r="Q4739" s="116">
        <v>1298.8738021465499</v>
      </c>
      <c r="R4739" s="116">
        <v>1330</v>
      </c>
      <c r="S4739" s="116" t="s">
        <v>346</v>
      </c>
      <c r="T4739" s="116">
        <v>1330</v>
      </c>
      <c r="U4739" s="116" t="s">
        <v>268</v>
      </c>
      <c r="V4739" s="116" t="s">
        <v>268</v>
      </c>
      <c r="Z4739" s="116">
        <v>0</v>
      </c>
      <c r="AA4739" s="116">
        <v>1</v>
      </c>
      <c r="AB4739" s="116">
        <v>4.0798886177087903</v>
      </c>
      <c r="AC4739" s="116">
        <v>0.82599800744776997</v>
      </c>
      <c r="AD4739" s="116">
        <v>1298.8738021465499</v>
      </c>
      <c r="AF4739" s="116">
        <v>-1</v>
      </c>
      <c r="AG4739" s="116">
        <v>-1</v>
      </c>
      <c r="AH4739" s="116">
        <v>-1</v>
      </c>
      <c r="AI4739" s="116">
        <v>-1</v>
      </c>
      <c r="AJ4739" s="116">
        <v>0</v>
      </c>
      <c r="AM4739" s="116" t="s">
        <v>319</v>
      </c>
      <c r="AN4739" s="116">
        <v>-1</v>
      </c>
      <c r="AQ4739" s="116">
        <v>783</v>
      </c>
      <c r="AR4739" s="116" t="s">
        <v>352</v>
      </c>
      <c r="AS4739" s="116" t="s">
        <v>256</v>
      </c>
      <c r="AT4739" s="116" t="s">
        <v>268</v>
      </c>
      <c r="AV4739" s="116">
        <v>153.01666724178901</v>
      </c>
      <c r="AW4739" s="116">
        <v>1.0534256303</v>
      </c>
    </row>
    <row r="4740" spans="1:49" x14ac:dyDescent="0.25">
      <c r="A4740" s="127">
        <v>210000</v>
      </c>
      <c r="B4740" s="127">
        <v>830000</v>
      </c>
      <c r="C4740" s="127">
        <v>830000</v>
      </c>
      <c r="D4740" s="116" t="s">
        <v>314</v>
      </c>
      <c r="E4740" s="116" t="s">
        <v>315</v>
      </c>
      <c r="F4740" s="116" t="s">
        <v>316</v>
      </c>
      <c r="G4740" s="116" t="s">
        <v>317</v>
      </c>
      <c r="H4740" s="116">
        <v>0.36</v>
      </c>
      <c r="I4740" s="116">
        <v>0.57999999999999996</v>
      </c>
      <c r="J4740" s="116" t="s">
        <v>268</v>
      </c>
      <c r="K4740" s="116">
        <v>0.15413222892229</v>
      </c>
      <c r="L4740" s="116">
        <v>3966.2910317191199</v>
      </c>
      <c r="M4740" s="116">
        <v>12.4585049048556</v>
      </c>
      <c r="N4740" s="116">
        <v>2.5222993055551002</v>
      </c>
      <c r="O4740" s="116">
        <v>1.92025713002474</v>
      </c>
      <c r="P4740" s="116">
        <v>0.38876761397435999</v>
      </c>
      <c r="Q4740" s="116">
        <v>611.33327727337701</v>
      </c>
      <c r="R4740" s="116">
        <v>1330</v>
      </c>
      <c r="S4740" s="116" t="s">
        <v>346</v>
      </c>
      <c r="T4740" s="116">
        <v>1330</v>
      </c>
      <c r="U4740" s="116" t="s">
        <v>268</v>
      </c>
      <c r="V4740" s="116" t="s">
        <v>268</v>
      </c>
      <c r="Z4740" s="116">
        <v>0</v>
      </c>
      <c r="AA4740" s="116">
        <v>1</v>
      </c>
      <c r="AB4740" s="116">
        <v>1.92025713002474</v>
      </c>
      <c r="AC4740" s="116">
        <v>0.38876761397435999</v>
      </c>
      <c r="AD4740" s="116">
        <v>611.33327727338099</v>
      </c>
      <c r="AF4740" s="116">
        <v>-1</v>
      </c>
      <c r="AG4740" s="116">
        <v>-1</v>
      </c>
      <c r="AH4740" s="116">
        <v>-1</v>
      </c>
      <c r="AI4740" s="116">
        <v>-1</v>
      </c>
      <c r="AJ4740" s="116">
        <v>0</v>
      </c>
      <c r="AM4740" s="116" t="s">
        <v>319</v>
      </c>
      <c r="AN4740" s="116">
        <v>-1</v>
      </c>
      <c r="AQ4740" s="116">
        <v>783</v>
      </c>
      <c r="AR4740" s="116" t="s">
        <v>352</v>
      </c>
      <c r="AS4740" s="116" t="s">
        <v>256</v>
      </c>
      <c r="AT4740" s="116" t="s">
        <v>268</v>
      </c>
      <c r="AV4740" s="116">
        <v>100.145002321655</v>
      </c>
      <c r="AW4740" s="116">
        <v>0.49580963280000001</v>
      </c>
    </row>
    <row r="4741" spans="1:49" x14ac:dyDescent="0.25">
      <c r="A4741" s="127">
        <v>210000</v>
      </c>
      <c r="B4741" s="127">
        <v>830000</v>
      </c>
      <c r="C4741" s="127">
        <v>830000</v>
      </c>
      <c r="D4741" s="116" t="s">
        <v>314</v>
      </c>
      <c r="E4741" s="116" t="s">
        <v>315</v>
      </c>
      <c r="F4741" s="116" t="s">
        <v>316</v>
      </c>
      <c r="G4741" s="116" t="s">
        <v>317</v>
      </c>
      <c r="H4741" s="116">
        <v>0.36</v>
      </c>
      <c r="I4741" s="116">
        <v>0.57999999999999996</v>
      </c>
      <c r="J4741" s="116" t="s">
        <v>268</v>
      </c>
      <c r="K4741" s="116">
        <v>0.13615303644886001</v>
      </c>
      <c r="L4741" s="116">
        <v>3966.2910317191199</v>
      </c>
      <c r="M4741" s="116">
        <v>12.4585049048556</v>
      </c>
      <c r="N4741" s="116">
        <v>2.5222993055551002</v>
      </c>
      <c r="O4741" s="116">
        <v>1.69626327240913</v>
      </c>
      <c r="P4741" s="116">
        <v>0.34341870928418</v>
      </c>
      <c r="Q4741" s="116">
        <v>540.02256740844803</v>
      </c>
      <c r="R4741" s="116">
        <v>1330</v>
      </c>
      <c r="S4741" s="116" t="s">
        <v>346</v>
      </c>
      <c r="T4741" s="116">
        <v>1330</v>
      </c>
      <c r="U4741" s="116" t="s">
        <v>268</v>
      </c>
      <c r="V4741" s="116" t="s">
        <v>268</v>
      </c>
      <c r="Z4741" s="116">
        <v>0</v>
      </c>
      <c r="AA4741" s="116">
        <v>1</v>
      </c>
      <c r="AB4741" s="116">
        <v>1.69626327240913</v>
      </c>
      <c r="AC4741" s="116">
        <v>0.34341870928418</v>
      </c>
      <c r="AD4741" s="116">
        <v>540.02256740844803</v>
      </c>
      <c r="AF4741" s="116">
        <v>-1</v>
      </c>
      <c r="AG4741" s="116">
        <v>-1</v>
      </c>
      <c r="AH4741" s="116">
        <v>-1</v>
      </c>
      <c r="AI4741" s="116">
        <v>-1</v>
      </c>
      <c r="AJ4741" s="116">
        <v>0</v>
      </c>
      <c r="AM4741" s="116" t="s">
        <v>319</v>
      </c>
      <c r="AN4741" s="116">
        <v>-1</v>
      </c>
      <c r="AQ4741" s="116">
        <v>783</v>
      </c>
      <c r="AR4741" s="116" t="s">
        <v>352</v>
      </c>
      <c r="AS4741" s="116" t="s">
        <v>256</v>
      </c>
      <c r="AT4741" s="116" t="s">
        <v>268</v>
      </c>
      <c r="AV4741" s="116">
        <v>93.904220726571495</v>
      </c>
      <c r="AW4741" s="116">
        <v>0.43797450719999997</v>
      </c>
    </row>
    <row r="4742" spans="1:49" x14ac:dyDescent="0.25">
      <c r="A4742" s="127">
        <v>210000</v>
      </c>
      <c r="B4742" s="127">
        <v>830000</v>
      </c>
      <c r="C4742" s="127">
        <v>830000</v>
      </c>
      <c r="D4742" s="116" t="s">
        <v>314</v>
      </c>
      <c r="E4742" s="116" t="s">
        <v>315</v>
      </c>
      <c r="F4742" s="116" t="s">
        <v>316</v>
      </c>
      <c r="G4742" s="116" t="s">
        <v>317</v>
      </c>
      <c r="H4742" s="116">
        <v>0.36</v>
      </c>
      <c r="I4742" s="116">
        <v>0.57999999999999996</v>
      </c>
      <c r="J4742" s="116" t="s">
        <v>268</v>
      </c>
      <c r="K4742" s="116">
        <v>5.8135683853010003E-2</v>
      </c>
      <c r="L4742" s="116">
        <v>3955.6253589081002</v>
      </c>
      <c r="M4742" s="116">
        <v>12.1785331951031</v>
      </c>
      <c r="N4742" s="116">
        <v>2.41964809615168</v>
      </c>
      <c r="O4742" s="116">
        <v>0.70800735562400996</v>
      </c>
      <c r="P4742" s="116">
        <v>0.14066789675343</v>
      </c>
      <c r="Q4742" s="116">
        <v>229.96298530646601</v>
      </c>
      <c r="R4742" s="116">
        <v>1330</v>
      </c>
      <c r="S4742" s="116" t="s">
        <v>346</v>
      </c>
      <c r="T4742" s="116">
        <v>1330</v>
      </c>
      <c r="U4742" s="116" t="s">
        <v>268</v>
      </c>
      <c r="V4742" s="116" t="s">
        <v>268</v>
      </c>
      <c r="Z4742" s="116">
        <v>0</v>
      </c>
      <c r="AA4742" s="116">
        <v>1</v>
      </c>
      <c r="AB4742" s="116">
        <v>0.70800735562400996</v>
      </c>
      <c r="AC4742" s="116">
        <v>0.14066789675343</v>
      </c>
      <c r="AD4742" s="116">
        <v>229.96298530646601</v>
      </c>
      <c r="AF4742" s="116">
        <v>-1</v>
      </c>
      <c r="AG4742" s="116">
        <v>-1</v>
      </c>
      <c r="AH4742" s="116">
        <v>-1</v>
      </c>
      <c r="AI4742" s="116">
        <v>-1</v>
      </c>
      <c r="AJ4742" s="116">
        <v>0</v>
      </c>
      <c r="AM4742" s="116" t="s">
        <v>319</v>
      </c>
      <c r="AN4742" s="116">
        <v>-1</v>
      </c>
      <c r="AQ4742" s="116">
        <v>783</v>
      </c>
      <c r="AR4742" s="116" t="s">
        <v>352</v>
      </c>
      <c r="AS4742" s="116" t="s">
        <v>256</v>
      </c>
      <c r="AT4742" s="116" t="s">
        <v>268</v>
      </c>
      <c r="AV4742" s="116">
        <v>71.8996115329292</v>
      </c>
      <c r="AW4742" s="116">
        <v>0.1865068818</v>
      </c>
    </row>
    <row r="4743" spans="1:49" x14ac:dyDescent="0.25">
      <c r="A4743" s="127">
        <v>210000</v>
      </c>
      <c r="B4743" s="127">
        <v>830000</v>
      </c>
      <c r="C4743" s="127">
        <v>830000</v>
      </c>
      <c r="D4743" s="116" t="s">
        <v>314</v>
      </c>
      <c r="E4743" s="116" t="s">
        <v>315</v>
      </c>
      <c r="F4743" s="116" t="s">
        <v>316</v>
      </c>
      <c r="G4743" s="116" t="s">
        <v>317</v>
      </c>
      <c r="H4743" s="116">
        <v>0.36</v>
      </c>
      <c r="I4743" s="116">
        <v>0.57999999999999996</v>
      </c>
      <c r="J4743" s="116" t="s">
        <v>268</v>
      </c>
      <c r="K4743" s="116">
        <v>4.496821666867E-2</v>
      </c>
      <c r="L4743" s="116">
        <v>3955.6253589081002</v>
      </c>
      <c r="M4743" s="116">
        <v>12.1785331951031</v>
      </c>
      <c r="N4743" s="116">
        <v>2.41964809615168</v>
      </c>
      <c r="O4743" s="116">
        <v>0.54764691942402999</v>
      </c>
      <c r="P4743" s="116">
        <v>0.10880725984969</v>
      </c>
      <c r="Q4743" s="116">
        <v>177.87741819948101</v>
      </c>
      <c r="R4743" s="116">
        <v>1740</v>
      </c>
      <c r="S4743" s="116" t="s">
        <v>357</v>
      </c>
      <c r="T4743" s="116">
        <v>1740</v>
      </c>
      <c r="U4743" s="116" t="s">
        <v>268</v>
      </c>
      <c r="V4743" s="116" t="s">
        <v>268</v>
      </c>
      <c r="Z4743" s="116">
        <v>0</v>
      </c>
      <c r="AA4743" s="116">
        <v>1</v>
      </c>
      <c r="AB4743" s="116">
        <v>0.54764691942402999</v>
      </c>
      <c r="AC4743" s="116">
        <v>0.10880725984969</v>
      </c>
      <c r="AD4743" s="116">
        <v>177.87741819947999</v>
      </c>
      <c r="AF4743" s="116">
        <v>-1</v>
      </c>
      <c r="AG4743" s="116">
        <v>-1</v>
      </c>
      <c r="AH4743" s="116">
        <v>-1</v>
      </c>
      <c r="AI4743" s="116">
        <v>-1</v>
      </c>
      <c r="AJ4743" s="116">
        <v>0</v>
      </c>
      <c r="AM4743" s="116" t="s">
        <v>319</v>
      </c>
      <c r="AN4743" s="116">
        <v>-1</v>
      </c>
      <c r="AQ4743" s="116">
        <v>783</v>
      </c>
      <c r="AR4743" s="116" t="s">
        <v>352</v>
      </c>
      <c r="AS4743" s="116" t="s">
        <v>256</v>
      </c>
      <c r="AT4743" s="116" t="s">
        <v>268</v>
      </c>
      <c r="AV4743" s="116">
        <v>61.3848249890519</v>
      </c>
      <c r="AW4743" s="116">
        <v>0.14426392390000001</v>
      </c>
    </row>
    <row r="4744" spans="1:49" x14ac:dyDescent="0.25">
      <c r="A4744" s="127">
        <v>210000</v>
      </c>
      <c r="B4744" s="127">
        <v>830000</v>
      </c>
      <c r="C4744" s="127">
        <v>830000</v>
      </c>
      <c r="D4744" s="116" t="s">
        <v>314</v>
      </c>
      <c r="E4744" s="116" t="s">
        <v>315</v>
      </c>
      <c r="F4744" s="116" t="s">
        <v>316</v>
      </c>
      <c r="G4744" s="116" t="s">
        <v>317</v>
      </c>
      <c r="H4744" s="116">
        <v>0.36</v>
      </c>
      <c r="I4744" s="116">
        <v>0.57999999999999996</v>
      </c>
      <c r="J4744" s="116" t="s">
        <v>268</v>
      </c>
      <c r="K4744" s="116">
        <v>0.19349051001048001</v>
      </c>
      <c r="L4744" s="116">
        <v>3955.6253589081002</v>
      </c>
      <c r="M4744" s="116">
        <v>12.1785331951031</v>
      </c>
      <c r="N4744" s="116">
        <v>2.41964809615168</v>
      </c>
      <c r="O4744" s="116">
        <v>2.3564305991001002</v>
      </c>
      <c r="P4744" s="116">
        <v>0.46817894417028</v>
      </c>
      <c r="Q4744" s="116">
        <v>765.37596810552895</v>
      </c>
      <c r="R4744" s="116">
        <v>1330</v>
      </c>
      <c r="S4744" s="116" t="s">
        <v>346</v>
      </c>
      <c r="T4744" s="116">
        <v>1330</v>
      </c>
      <c r="U4744" s="116" t="s">
        <v>268</v>
      </c>
      <c r="V4744" s="116" t="s">
        <v>268</v>
      </c>
      <c r="Z4744" s="116">
        <v>0</v>
      </c>
      <c r="AA4744" s="116">
        <v>1</v>
      </c>
      <c r="AB4744" s="116">
        <v>2.3564305991001002</v>
      </c>
      <c r="AC4744" s="116">
        <v>0.46817894417028</v>
      </c>
      <c r="AD4744" s="116">
        <v>765.37596810552895</v>
      </c>
      <c r="AF4744" s="116">
        <v>-1</v>
      </c>
      <c r="AG4744" s="116">
        <v>-1</v>
      </c>
      <c r="AH4744" s="116">
        <v>-1</v>
      </c>
      <c r="AI4744" s="116">
        <v>-1</v>
      </c>
      <c r="AJ4744" s="116">
        <v>0</v>
      </c>
      <c r="AM4744" s="116" t="s">
        <v>319</v>
      </c>
      <c r="AN4744" s="116">
        <v>-1</v>
      </c>
      <c r="AQ4744" s="116">
        <v>783</v>
      </c>
      <c r="AR4744" s="116" t="s">
        <v>352</v>
      </c>
      <c r="AS4744" s="116" t="s">
        <v>256</v>
      </c>
      <c r="AT4744" s="116" t="s">
        <v>268</v>
      </c>
      <c r="AV4744" s="116">
        <v>111.942674526836</v>
      </c>
      <c r="AW4744" s="116">
        <v>0.62074287760000002</v>
      </c>
    </row>
    <row r="4745" spans="1:49" x14ac:dyDescent="0.25">
      <c r="A4745" s="127">
        <v>210000</v>
      </c>
      <c r="B4745" s="127">
        <v>830000</v>
      </c>
      <c r="C4745" s="127">
        <v>830000</v>
      </c>
      <c r="D4745" s="116" t="s">
        <v>314</v>
      </c>
      <c r="E4745" s="116" t="s">
        <v>315</v>
      </c>
      <c r="F4745" s="116" t="s">
        <v>316</v>
      </c>
      <c r="G4745" s="116" t="s">
        <v>317</v>
      </c>
      <c r="H4745" s="116">
        <v>0.36</v>
      </c>
      <c r="I4745" s="116">
        <v>0.57999999999999996</v>
      </c>
      <c r="J4745" s="116" t="s">
        <v>268</v>
      </c>
      <c r="K4745" s="116">
        <v>0.15667965811921</v>
      </c>
      <c r="L4745" s="116">
        <v>3955.6253589081002</v>
      </c>
      <c r="M4745" s="116">
        <v>12.1785331951031</v>
      </c>
      <c r="N4745" s="116">
        <v>2.41964809615168</v>
      </c>
      <c r="O4745" s="116">
        <v>1.9081284174022499</v>
      </c>
      <c r="P4745" s="116">
        <v>0.37910963647384999</v>
      </c>
      <c r="Q4745" s="116">
        <v>619.76602888141099</v>
      </c>
      <c r="R4745" s="116">
        <v>1330</v>
      </c>
      <c r="S4745" s="116" t="s">
        <v>346</v>
      </c>
      <c r="T4745" s="116">
        <v>1330</v>
      </c>
      <c r="U4745" s="116" t="s">
        <v>268</v>
      </c>
      <c r="V4745" s="116" t="s">
        <v>268</v>
      </c>
      <c r="Z4745" s="116">
        <v>0</v>
      </c>
      <c r="AA4745" s="116">
        <v>1</v>
      </c>
      <c r="AB4745" s="116">
        <v>1.9081284174022499</v>
      </c>
      <c r="AC4745" s="116">
        <v>0.37910963647384999</v>
      </c>
      <c r="AD4745" s="116">
        <v>619.76602888141099</v>
      </c>
      <c r="AF4745" s="116">
        <v>-1</v>
      </c>
      <c r="AG4745" s="116">
        <v>-1</v>
      </c>
      <c r="AH4745" s="116">
        <v>-1</v>
      </c>
      <c r="AI4745" s="116">
        <v>-1</v>
      </c>
      <c r="AJ4745" s="116">
        <v>0</v>
      </c>
      <c r="AM4745" s="116" t="s">
        <v>319</v>
      </c>
      <c r="AN4745" s="116">
        <v>-1</v>
      </c>
      <c r="AQ4745" s="116">
        <v>783</v>
      </c>
      <c r="AR4745" s="116" t="s">
        <v>352</v>
      </c>
      <c r="AS4745" s="116" t="s">
        <v>256</v>
      </c>
      <c r="AT4745" s="116" t="s">
        <v>268</v>
      </c>
      <c r="AV4745" s="116">
        <v>101.46224193759799</v>
      </c>
      <c r="AW4745" s="116">
        <v>0.50264884740000004</v>
      </c>
    </row>
    <row r="4746" spans="1:49" x14ac:dyDescent="0.25">
      <c r="A4746" s="127">
        <v>210000</v>
      </c>
      <c r="B4746" s="127">
        <v>830000</v>
      </c>
      <c r="C4746" s="127">
        <v>830000</v>
      </c>
      <c r="D4746" s="116" t="s">
        <v>314</v>
      </c>
      <c r="E4746" s="116" t="s">
        <v>315</v>
      </c>
      <c r="F4746" s="116" t="s">
        <v>316</v>
      </c>
      <c r="G4746" s="116" t="s">
        <v>317</v>
      </c>
      <c r="H4746" s="116">
        <v>0.36</v>
      </c>
      <c r="I4746" s="116">
        <v>0.57999999999999996</v>
      </c>
      <c r="J4746" s="116" t="s">
        <v>268</v>
      </c>
      <c r="K4746" s="116">
        <v>9.1206574337049998E-2</v>
      </c>
      <c r="L4746" s="116">
        <v>3955.6253589081002</v>
      </c>
      <c r="M4746" s="116">
        <v>12.1785331951031</v>
      </c>
      <c r="N4746" s="116">
        <v>2.41964809615168</v>
      </c>
      <c r="O4746" s="116">
        <v>1.1107622931754</v>
      </c>
      <c r="P4746" s="116">
        <v>0.22068781395115999</v>
      </c>
      <c r="Q4746" s="116">
        <v>360.77903834677198</v>
      </c>
      <c r="R4746" s="116">
        <v>1330</v>
      </c>
      <c r="S4746" s="116" t="s">
        <v>346</v>
      </c>
      <c r="T4746" s="116">
        <v>1330</v>
      </c>
      <c r="U4746" s="116" t="s">
        <v>268</v>
      </c>
      <c r="V4746" s="116" t="s">
        <v>268</v>
      </c>
      <c r="Z4746" s="116">
        <v>0</v>
      </c>
      <c r="AA4746" s="116">
        <v>1</v>
      </c>
      <c r="AB4746" s="116">
        <v>1.1107622931754</v>
      </c>
      <c r="AC4746" s="116">
        <v>0.22068781395115999</v>
      </c>
      <c r="AD4746" s="116">
        <v>360.77903834677301</v>
      </c>
      <c r="AF4746" s="116">
        <v>-1</v>
      </c>
      <c r="AG4746" s="116">
        <v>-1</v>
      </c>
      <c r="AH4746" s="116">
        <v>-1</v>
      </c>
      <c r="AI4746" s="116">
        <v>-1</v>
      </c>
      <c r="AJ4746" s="116">
        <v>0</v>
      </c>
      <c r="AM4746" s="116" t="s">
        <v>319</v>
      </c>
      <c r="AN4746" s="116">
        <v>-1</v>
      </c>
      <c r="AQ4746" s="116">
        <v>783</v>
      </c>
      <c r="AR4746" s="116" t="s">
        <v>352</v>
      </c>
      <c r="AS4746" s="116" t="s">
        <v>256</v>
      </c>
      <c r="AT4746" s="116" t="s">
        <v>268</v>
      </c>
      <c r="AV4746" s="116">
        <v>82.508351723015807</v>
      </c>
      <c r="AW4746" s="116">
        <v>0.29260262640000001</v>
      </c>
    </row>
    <row r="4747" spans="1:49" x14ac:dyDescent="0.25">
      <c r="A4747" s="127">
        <v>210000</v>
      </c>
      <c r="B4747" s="127">
        <v>830000</v>
      </c>
      <c r="C4747" s="127">
        <v>830000</v>
      </c>
      <c r="D4747" s="116" t="s">
        <v>314</v>
      </c>
      <c r="E4747" s="116" t="s">
        <v>315</v>
      </c>
      <c r="F4747" s="116" t="s">
        <v>316</v>
      </c>
      <c r="G4747" s="116" t="s">
        <v>317</v>
      </c>
      <c r="H4747" s="116">
        <v>0.36</v>
      </c>
      <c r="I4747" s="116">
        <v>0.57999999999999996</v>
      </c>
      <c r="J4747" s="116" t="s">
        <v>268</v>
      </c>
      <c r="K4747" s="116">
        <v>7.328269430612E-2</v>
      </c>
      <c r="L4747" s="116">
        <v>3955.6253589081002</v>
      </c>
      <c r="M4747" s="116">
        <v>12.1785331951031</v>
      </c>
      <c r="N4747" s="116">
        <v>2.41964809615168</v>
      </c>
      <c r="O4747" s="116">
        <v>0.89247572523375995</v>
      </c>
      <c r="P4747" s="116">
        <v>0.17731833175868</v>
      </c>
      <c r="Q4747" s="116">
        <v>289.87888396642597</v>
      </c>
      <c r="R4747" s="116">
        <v>1330</v>
      </c>
      <c r="S4747" s="116" t="s">
        <v>346</v>
      </c>
      <c r="T4747" s="116">
        <v>1330</v>
      </c>
      <c r="U4747" s="116" t="s">
        <v>268</v>
      </c>
      <c r="V4747" s="116" t="s">
        <v>268</v>
      </c>
      <c r="Z4747" s="116">
        <v>0</v>
      </c>
      <c r="AA4747" s="116">
        <v>1</v>
      </c>
      <c r="AB4747" s="116">
        <v>0.89247572523375995</v>
      </c>
      <c r="AC4747" s="116">
        <v>0.17731833175868</v>
      </c>
      <c r="AD4747" s="116">
        <v>289.87888396642802</v>
      </c>
      <c r="AF4747" s="116">
        <v>-1</v>
      </c>
      <c r="AG4747" s="116">
        <v>-1</v>
      </c>
      <c r="AH4747" s="116">
        <v>-1</v>
      </c>
      <c r="AI4747" s="116">
        <v>-1</v>
      </c>
      <c r="AJ4747" s="116">
        <v>0</v>
      </c>
      <c r="AM4747" s="116" t="s">
        <v>319</v>
      </c>
      <c r="AN4747" s="116">
        <v>-1</v>
      </c>
      <c r="AQ4747" s="116">
        <v>783</v>
      </c>
      <c r="AR4747" s="116" t="s">
        <v>352</v>
      </c>
      <c r="AS4747" s="116" t="s">
        <v>256</v>
      </c>
      <c r="AT4747" s="116" t="s">
        <v>268</v>
      </c>
      <c r="AV4747" s="116">
        <v>70.863824557722296</v>
      </c>
      <c r="AW4747" s="116">
        <v>0.2351004736</v>
      </c>
    </row>
    <row r="4748" spans="1:49" x14ac:dyDescent="0.25">
      <c r="A4748" s="127">
        <v>210000</v>
      </c>
      <c r="B4748" s="127">
        <v>830000</v>
      </c>
      <c r="C4748" s="127">
        <v>840000</v>
      </c>
      <c r="D4748" s="116" t="s">
        <v>314</v>
      </c>
      <c r="E4748" s="116" t="s">
        <v>315</v>
      </c>
      <c r="F4748" s="116" t="s">
        <v>316</v>
      </c>
      <c r="G4748" s="116" t="s">
        <v>317</v>
      </c>
      <c r="H4748" s="116">
        <v>0.36</v>
      </c>
      <c r="I4748" s="116">
        <v>0.57999999999999996</v>
      </c>
      <c r="J4748" s="116" t="s">
        <v>268</v>
      </c>
      <c r="K4748" s="116">
        <v>0.20297996086169001</v>
      </c>
      <c r="L4748" s="116">
        <v>3943.68545119807</v>
      </c>
      <c r="M4748" s="116">
        <v>10.791525706805899</v>
      </c>
      <c r="N4748" s="116">
        <v>1.92777971095792</v>
      </c>
      <c r="O4748" s="116">
        <v>2.1904634656054398</v>
      </c>
      <c r="P4748" s="116">
        <v>0.3913006502802</v>
      </c>
      <c r="Q4748" s="116">
        <v>800.48911853502102</v>
      </c>
      <c r="R4748" s="116">
        <v>1210</v>
      </c>
      <c r="S4748" s="116" t="s">
        <v>318</v>
      </c>
      <c r="T4748" s="116">
        <v>1210</v>
      </c>
      <c r="U4748" s="116" t="s">
        <v>268</v>
      </c>
      <c r="V4748" s="116" t="s">
        <v>268</v>
      </c>
      <c r="Z4748" s="116">
        <v>0</v>
      </c>
      <c r="AA4748" s="116">
        <v>1</v>
      </c>
      <c r="AB4748" s="116">
        <v>2.1904634656054398</v>
      </c>
      <c r="AC4748" s="116">
        <v>0.3913006502802</v>
      </c>
      <c r="AD4748" s="116">
        <v>800.48911853502102</v>
      </c>
      <c r="AF4748" s="116">
        <v>-1</v>
      </c>
      <c r="AG4748" s="116">
        <v>-1</v>
      </c>
      <c r="AH4748" s="116">
        <v>-1</v>
      </c>
      <c r="AI4748" s="116">
        <v>-1</v>
      </c>
      <c r="AJ4748" s="116">
        <v>0</v>
      </c>
      <c r="AM4748" s="116" t="s">
        <v>319</v>
      </c>
      <c r="AN4748" s="116">
        <v>-1</v>
      </c>
      <c r="AQ4748" s="116">
        <v>783</v>
      </c>
      <c r="AR4748" s="116" t="s">
        <v>352</v>
      </c>
      <c r="AS4748" s="116" t="s">
        <v>256</v>
      </c>
      <c r="AT4748" s="116" t="s">
        <v>268</v>
      </c>
      <c r="AV4748" s="116">
        <v>132.88094689344101</v>
      </c>
      <c r="AW4748" s="116">
        <v>0.64922069630000001</v>
      </c>
    </row>
    <row r="4749" spans="1:49" x14ac:dyDescent="0.25">
      <c r="A4749" s="127">
        <v>210000</v>
      </c>
      <c r="B4749" s="127">
        <v>830000</v>
      </c>
      <c r="C4749" s="127">
        <v>840000</v>
      </c>
      <c r="D4749" s="116" t="s">
        <v>314</v>
      </c>
      <c r="E4749" s="116" t="s">
        <v>315</v>
      </c>
      <c r="F4749" s="116" t="s">
        <v>316</v>
      </c>
      <c r="G4749" s="116" t="s">
        <v>317</v>
      </c>
      <c r="H4749" s="116">
        <v>0.36</v>
      </c>
      <c r="I4749" s="116">
        <v>0.57999999999999996</v>
      </c>
      <c r="J4749" s="116" t="s">
        <v>268</v>
      </c>
      <c r="K4749" s="116">
        <v>4.6423037889500002E-2</v>
      </c>
      <c r="L4749" s="116">
        <v>3943.68545119807</v>
      </c>
      <c r="M4749" s="116">
        <v>10.791525706805899</v>
      </c>
      <c r="N4749" s="116">
        <v>1.92777971095792</v>
      </c>
      <c r="O4749" s="116">
        <v>0.50097540677261998</v>
      </c>
      <c r="P4749" s="116">
        <v>8.9493390564409997E-2</v>
      </c>
      <c r="Q4749" s="116">
        <v>183.07785912525699</v>
      </c>
      <c r="R4749" s="116">
        <v>1310</v>
      </c>
      <c r="S4749" s="116" t="s">
        <v>318</v>
      </c>
      <c r="T4749" s="116">
        <v>1310</v>
      </c>
      <c r="U4749" s="116" t="s">
        <v>268</v>
      </c>
      <c r="V4749" s="116" t="s">
        <v>268</v>
      </c>
      <c r="Z4749" s="116">
        <v>0</v>
      </c>
      <c r="AA4749" s="116">
        <v>1</v>
      </c>
      <c r="AB4749" s="116">
        <v>0.50097540677261998</v>
      </c>
      <c r="AC4749" s="116">
        <v>8.9493390564409997E-2</v>
      </c>
      <c r="AD4749" s="116">
        <v>183.07785912525901</v>
      </c>
      <c r="AF4749" s="116">
        <v>-1</v>
      </c>
      <c r="AG4749" s="116">
        <v>-1</v>
      </c>
      <c r="AH4749" s="116">
        <v>-1</v>
      </c>
      <c r="AI4749" s="116">
        <v>-1</v>
      </c>
      <c r="AJ4749" s="116">
        <v>0</v>
      </c>
      <c r="AM4749" s="116" t="s">
        <v>319</v>
      </c>
      <c r="AN4749" s="116">
        <v>-1</v>
      </c>
      <c r="AQ4749" s="116">
        <v>783</v>
      </c>
      <c r="AR4749" s="116" t="s">
        <v>352</v>
      </c>
      <c r="AS4749" s="116" t="s">
        <v>256</v>
      </c>
      <c r="AT4749" s="116" t="s">
        <v>268</v>
      </c>
      <c r="AV4749" s="116">
        <v>59.401512752585099</v>
      </c>
      <c r="AW4749" s="116">
        <v>0.14848163759999999</v>
      </c>
    </row>
    <row r="4750" spans="1:49" x14ac:dyDescent="0.25">
      <c r="A4750" s="127">
        <v>210000</v>
      </c>
      <c r="B4750" s="127">
        <v>830000</v>
      </c>
      <c r="C4750" s="127">
        <v>840000</v>
      </c>
      <c r="D4750" s="116" t="s">
        <v>314</v>
      </c>
      <c r="E4750" s="116" t="s">
        <v>315</v>
      </c>
      <c r="F4750" s="116" t="s">
        <v>316</v>
      </c>
      <c r="G4750" s="116" t="s">
        <v>317</v>
      </c>
      <c r="H4750" s="116">
        <v>0.36</v>
      </c>
      <c r="I4750" s="116">
        <v>0.57999999999999996</v>
      </c>
      <c r="J4750" s="116" t="s">
        <v>268</v>
      </c>
      <c r="K4750" s="116">
        <v>0.30585964655825998</v>
      </c>
      <c r="L4750" s="116">
        <v>3943.68545119807</v>
      </c>
      <c r="M4750" s="116">
        <v>10.791525706805899</v>
      </c>
      <c r="N4750" s="116">
        <v>1.92777971095792</v>
      </c>
      <c r="O4750" s="116">
        <v>3.3006922385081201</v>
      </c>
      <c r="P4750" s="116">
        <v>0.58963002103577999</v>
      </c>
      <c r="Q4750" s="116">
        <v>1206.2142382404199</v>
      </c>
      <c r="R4750" s="116">
        <v>1310</v>
      </c>
      <c r="S4750" s="116" t="s">
        <v>318</v>
      </c>
      <c r="T4750" s="116">
        <v>1310</v>
      </c>
      <c r="U4750" s="116" t="s">
        <v>268</v>
      </c>
      <c r="V4750" s="116" t="s">
        <v>268</v>
      </c>
      <c r="Z4750" s="116">
        <v>0</v>
      </c>
      <c r="AA4750" s="116">
        <v>1</v>
      </c>
      <c r="AB4750" s="116">
        <v>3.3006922385081201</v>
      </c>
      <c r="AC4750" s="116">
        <v>0.58963002103577999</v>
      </c>
      <c r="AD4750" s="116">
        <v>1206.2142382404199</v>
      </c>
      <c r="AF4750" s="116">
        <v>-1</v>
      </c>
      <c r="AG4750" s="116">
        <v>-1</v>
      </c>
      <c r="AH4750" s="116">
        <v>-1</v>
      </c>
      <c r="AI4750" s="116">
        <v>-1</v>
      </c>
      <c r="AJ4750" s="116">
        <v>0</v>
      </c>
      <c r="AM4750" s="116" t="s">
        <v>319</v>
      </c>
      <c r="AN4750" s="116">
        <v>-1</v>
      </c>
      <c r="AQ4750" s="116">
        <v>783</v>
      </c>
      <c r="AR4750" s="116" t="s">
        <v>352</v>
      </c>
      <c r="AS4750" s="116" t="s">
        <v>256</v>
      </c>
      <c r="AT4750" s="116" t="s">
        <v>268</v>
      </c>
      <c r="AV4750" s="116">
        <v>149.52268535688299</v>
      </c>
      <c r="AW4750" s="116">
        <v>0.97827594340000001</v>
      </c>
    </row>
    <row r="4751" spans="1:49" x14ac:dyDescent="0.25">
      <c r="A4751" s="127">
        <v>210000</v>
      </c>
      <c r="B4751" s="127">
        <v>830000</v>
      </c>
      <c r="C4751" s="127">
        <v>840000</v>
      </c>
      <c r="D4751" s="116" t="s">
        <v>314</v>
      </c>
      <c r="E4751" s="116" t="s">
        <v>315</v>
      </c>
      <c r="F4751" s="116" t="s">
        <v>316</v>
      </c>
      <c r="G4751" s="116" t="s">
        <v>317</v>
      </c>
      <c r="H4751" s="116">
        <v>0.36</v>
      </c>
      <c r="I4751" s="116">
        <v>0.57999999999999996</v>
      </c>
      <c r="J4751" s="116" t="s">
        <v>268</v>
      </c>
      <c r="K4751" s="116">
        <v>6.2500808151320003E-2</v>
      </c>
      <c r="L4751" s="116">
        <v>3943.68545119807</v>
      </c>
      <c r="M4751" s="116">
        <v>10.791525706805899</v>
      </c>
      <c r="N4751" s="116">
        <v>1.92777971095792</v>
      </c>
      <c r="O4751" s="116">
        <v>0.67447907786118</v>
      </c>
      <c r="P4751" s="116">
        <v>0.1204877898726</v>
      </c>
      <c r="Q4751" s="116">
        <v>246.48352779450599</v>
      </c>
      <c r="R4751" s="116">
        <v>1310</v>
      </c>
      <c r="S4751" s="116" t="s">
        <v>318</v>
      </c>
      <c r="T4751" s="116">
        <v>1310</v>
      </c>
      <c r="U4751" s="116" t="s">
        <v>268</v>
      </c>
      <c r="V4751" s="116" t="s">
        <v>268</v>
      </c>
      <c r="Z4751" s="116">
        <v>0</v>
      </c>
      <c r="AA4751" s="116">
        <v>1</v>
      </c>
      <c r="AB4751" s="116">
        <v>0.67447907786118</v>
      </c>
      <c r="AC4751" s="116">
        <v>0.1204877898726</v>
      </c>
      <c r="AD4751" s="116">
        <v>246.483527794504</v>
      </c>
      <c r="AF4751" s="116">
        <v>-1</v>
      </c>
      <c r="AG4751" s="116">
        <v>-1</v>
      </c>
      <c r="AH4751" s="116">
        <v>-1</v>
      </c>
      <c r="AI4751" s="116">
        <v>-1</v>
      </c>
      <c r="AJ4751" s="116">
        <v>0</v>
      </c>
      <c r="AM4751" s="116" t="s">
        <v>319</v>
      </c>
      <c r="AN4751" s="116">
        <v>-1</v>
      </c>
      <c r="AQ4751" s="116">
        <v>783</v>
      </c>
      <c r="AR4751" s="116" t="s">
        <v>352</v>
      </c>
      <c r="AS4751" s="116" t="s">
        <v>256</v>
      </c>
      <c r="AT4751" s="116" t="s">
        <v>268</v>
      </c>
      <c r="AV4751" s="116">
        <v>76.068558541794204</v>
      </c>
      <c r="AW4751" s="116">
        <v>0.19990553750000001</v>
      </c>
    </row>
    <row r="4752" spans="1:49" x14ac:dyDescent="0.25">
      <c r="A4752" s="127">
        <v>210000</v>
      </c>
      <c r="B4752" s="127">
        <v>830000</v>
      </c>
      <c r="C4752" s="127">
        <v>840000</v>
      </c>
      <c r="D4752" s="116" t="s">
        <v>314</v>
      </c>
      <c r="E4752" s="116" t="s">
        <v>315</v>
      </c>
      <c r="F4752" s="116" t="s">
        <v>316</v>
      </c>
      <c r="G4752" s="116" t="s">
        <v>317</v>
      </c>
      <c r="H4752" s="116">
        <v>0.36</v>
      </c>
      <c r="I4752" s="116">
        <v>0.57999999999999996</v>
      </c>
      <c r="J4752" s="116" t="s">
        <v>268</v>
      </c>
      <c r="K4752" s="116">
        <v>0.13694372719268</v>
      </c>
      <c r="L4752" s="116">
        <v>3489.61566642349</v>
      </c>
      <c r="M4752" s="116">
        <v>10.4275893724909</v>
      </c>
      <c r="N4752" s="116">
        <v>1.87172993582318</v>
      </c>
      <c r="O4752" s="116">
        <v>1.4279929543037799</v>
      </c>
      <c r="P4752" s="116">
        <v>0.25632167370975001</v>
      </c>
      <c r="Q4752" s="116">
        <v>477.88097583003298</v>
      </c>
      <c r="R4752" s="116">
        <v>1330</v>
      </c>
      <c r="S4752" s="116" t="s">
        <v>346</v>
      </c>
      <c r="T4752" s="116">
        <v>1330</v>
      </c>
      <c r="U4752" s="116" t="s">
        <v>268</v>
      </c>
      <c r="V4752" s="116" t="s">
        <v>268</v>
      </c>
      <c r="Z4752" s="116">
        <v>0</v>
      </c>
      <c r="AA4752" s="116">
        <v>1</v>
      </c>
      <c r="AB4752" s="116">
        <v>1.4279929543037799</v>
      </c>
      <c r="AC4752" s="116">
        <v>0.25632167370975001</v>
      </c>
      <c r="AD4752" s="116">
        <v>546.72941208545296</v>
      </c>
      <c r="AF4752" s="116">
        <v>-1</v>
      </c>
      <c r="AG4752" s="116">
        <v>-1</v>
      </c>
      <c r="AH4752" s="116">
        <v>-1</v>
      </c>
      <c r="AI4752" s="116">
        <v>-1</v>
      </c>
      <c r="AJ4752" s="116">
        <v>0</v>
      </c>
      <c r="AM4752" s="116" t="s">
        <v>319</v>
      </c>
      <c r="AN4752" s="116">
        <v>-1</v>
      </c>
      <c r="AQ4752" s="116">
        <v>783</v>
      </c>
      <c r="AR4752" s="116" t="s">
        <v>352</v>
      </c>
      <c r="AS4752" s="116" t="s">
        <v>256</v>
      </c>
      <c r="AT4752" s="116" t="s">
        <v>268</v>
      </c>
      <c r="AV4752" s="116">
        <v>122.167664084583</v>
      </c>
      <c r="AW4752" s="116">
        <v>0.44341395950000001</v>
      </c>
    </row>
    <row r="4753" spans="1:49" x14ac:dyDescent="0.25">
      <c r="A4753" s="127">
        <v>210000</v>
      </c>
      <c r="B4753" s="127">
        <v>830000</v>
      </c>
      <c r="C4753" s="127">
        <v>840000</v>
      </c>
      <c r="D4753" s="116" t="s">
        <v>314</v>
      </c>
      <c r="E4753" s="116" t="s">
        <v>315</v>
      </c>
      <c r="F4753" s="116" t="s">
        <v>316</v>
      </c>
      <c r="G4753" s="116" t="s">
        <v>317</v>
      </c>
      <c r="H4753" s="116">
        <v>0.36</v>
      </c>
      <c r="I4753" s="116">
        <v>0.57999999999999996</v>
      </c>
      <c r="J4753" s="116" t="s">
        <v>330</v>
      </c>
      <c r="K4753" s="116">
        <v>2.0160737527500001E-3</v>
      </c>
      <c r="L4753" s="116">
        <v>3879.13887019505</v>
      </c>
      <c r="M4753" s="116">
        <v>11.900983962153299</v>
      </c>
      <c r="N4753" s="116">
        <v>2.3598044957511899</v>
      </c>
      <c r="O4753" s="116">
        <v>2.3993261398069999E-2</v>
      </c>
      <c r="P4753" s="116">
        <v>4.75753990552E-3</v>
      </c>
      <c r="Q4753" s="116">
        <v>7.8206300594996998</v>
      </c>
      <c r="R4753" s="116">
        <v>4200</v>
      </c>
      <c r="S4753" s="116" t="s">
        <v>355</v>
      </c>
      <c r="T4753" s="116">
        <v>4200</v>
      </c>
      <c r="U4753" s="116" t="s">
        <v>268</v>
      </c>
      <c r="V4753" s="116" t="s">
        <v>268</v>
      </c>
      <c r="Y4753" s="116" t="s">
        <v>330</v>
      </c>
      <c r="Z4753" s="116">
        <v>0</v>
      </c>
      <c r="AA4753" s="116">
        <v>1</v>
      </c>
      <c r="AB4753" s="116">
        <v>2.3993261398069999E-2</v>
      </c>
      <c r="AC4753" s="116">
        <v>4.75753990552E-3</v>
      </c>
      <c r="AD4753" s="116">
        <v>18.316192468824099</v>
      </c>
      <c r="AF4753" s="116">
        <v>-1</v>
      </c>
      <c r="AG4753" s="116">
        <v>-1</v>
      </c>
      <c r="AH4753" s="116">
        <v>-1</v>
      </c>
      <c r="AI4753" s="116">
        <v>-1</v>
      </c>
      <c r="AJ4753" s="116">
        <v>0</v>
      </c>
      <c r="AM4753" s="116" t="s">
        <v>319</v>
      </c>
      <c r="AN4753" s="116">
        <v>-1</v>
      </c>
      <c r="AQ4753" s="116">
        <v>783</v>
      </c>
      <c r="AR4753" s="116" t="s">
        <v>352</v>
      </c>
      <c r="AS4753" s="116" t="s">
        <v>256</v>
      </c>
      <c r="AT4753" s="116" t="s">
        <v>268</v>
      </c>
      <c r="AV4753" s="116">
        <v>11.9599459797977</v>
      </c>
      <c r="AW4753" s="116">
        <v>1.48549817E-2</v>
      </c>
    </row>
    <row r="4754" spans="1:49" x14ac:dyDescent="0.25">
      <c r="A4754" s="127">
        <v>210000</v>
      </c>
      <c r="B4754" s="127">
        <v>830000</v>
      </c>
      <c r="C4754" s="127">
        <v>840000</v>
      </c>
      <c r="D4754" s="116" t="s">
        <v>314</v>
      </c>
      <c r="E4754" s="116" t="s">
        <v>315</v>
      </c>
      <c r="F4754" s="116" t="s">
        <v>316</v>
      </c>
      <c r="G4754" s="116" t="s">
        <v>317</v>
      </c>
      <c r="H4754" s="116">
        <v>0.36</v>
      </c>
      <c r="I4754" s="116">
        <v>0.57999999999999996</v>
      </c>
      <c r="J4754" s="116" t="s">
        <v>330</v>
      </c>
      <c r="K4754" s="116">
        <v>1.46673366045E-3</v>
      </c>
      <c r="L4754" s="116">
        <v>3879.13887019505</v>
      </c>
      <c r="M4754" s="116">
        <v>11.900983962153299</v>
      </c>
      <c r="N4754" s="116">
        <v>2.3598044957511899</v>
      </c>
      <c r="O4754" s="116">
        <v>1.74555737698E-2</v>
      </c>
      <c r="P4754" s="116">
        <v>3.4612046860000001E-3</v>
      </c>
      <c r="Q4754" s="116">
        <v>5.6896635544867102</v>
      </c>
      <c r="R4754" s="116">
        <v>6172</v>
      </c>
      <c r="S4754" s="116" t="s">
        <v>354</v>
      </c>
      <c r="T4754" s="116">
        <v>6172</v>
      </c>
      <c r="U4754" s="116" t="s">
        <v>268</v>
      </c>
      <c r="V4754" s="116" t="s">
        <v>268</v>
      </c>
      <c r="Y4754" s="116" t="s">
        <v>330</v>
      </c>
      <c r="Z4754" s="116">
        <v>0</v>
      </c>
      <c r="AA4754" s="116">
        <v>1</v>
      </c>
      <c r="AB4754" s="116">
        <v>1.74555737698E-2</v>
      </c>
      <c r="AC4754" s="116">
        <v>3.4612046860000001E-3</v>
      </c>
      <c r="AD4754" s="116">
        <v>103.205779680201</v>
      </c>
      <c r="AF4754" s="116">
        <v>-1</v>
      </c>
      <c r="AG4754" s="116">
        <v>-1</v>
      </c>
      <c r="AH4754" s="116">
        <v>-1</v>
      </c>
      <c r="AI4754" s="116">
        <v>-1</v>
      </c>
      <c r="AJ4754" s="116">
        <v>0</v>
      </c>
      <c r="AM4754" s="116" t="s">
        <v>319</v>
      </c>
      <c r="AN4754" s="116">
        <v>-1</v>
      </c>
      <c r="AQ4754" s="116">
        <v>783</v>
      </c>
      <c r="AR4754" s="116" t="s">
        <v>352</v>
      </c>
      <c r="AS4754" s="116" t="s">
        <v>256</v>
      </c>
      <c r="AT4754" s="116" t="s">
        <v>268</v>
      </c>
      <c r="AV4754" s="116">
        <v>12.714439298171399</v>
      </c>
      <c r="AW4754" s="116">
        <v>8.3702984300000005E-2</v>
      </c>
    </row>
    <row r="4755" spans="1:49" x14ac:dyDescent="0.25">
      <c r="A4755" s="127">
        <v>210000</v>
      </c>
      <c r="B4755" s="127">
        <v>840000</v>
      </c>
      <c r="C4755" s="127">
        <v>840000</v>
      </c>
      <c r="D4755" s="116" t="s">
        <v>314</v>
      </c>
      <c r="E4755" s="116" t="s">
        <v>315</v>
      </c>
      <c r="F4755" s="116" t="s">
        <v>316</v>
      </c>
      <c r="G4755" s="116" t="s">
        <v>317</v>
      </c>
      <c r="H4755" s="116">
        <v>0.36</v>
      </c>
      <c r="I4755" s="116">
        <v>0.57999999999999996</v>
      </c>
      <c r="J4755" s="116" t="s">
        <v>268</v>
      </c>
      <c r="K4755" s="116">
        <v>6.1280508553579999E-2</v>
      </c>
      <c r="L4755" s="116">
        <v>3978.2782704876399</v>
      </c>
      <c r="M4755" s="116">
        <v>11.4687793366216</v>
      </c>
      <c r="N4755" s="116">
        <v>2.2124652599773502</v>
      </c>
      <c r="O4755" s="116">
        <v>0.70281263023705998</v>
      </c>
      <c r="P4755" s="116">
        <v>0.13558099628855999</v>
      </c>
      <c r="Q4755" s="116">
        <v>243.79091558317501</v>
      </c>
      <c r="R4755" s="116">
        <v>1330</v>
      </c>
      <c r="S4755" s="116" t="s">
        <v>346</v>
      </c>
      <c r="T4755" s="116">
        <v>1330</v>
      </c>
      <c r="U4755" s="116" t="s">
        <v>268</v>
      </c>
      <c r="V4755" s="116" t="s">
        <v>268</v>
      </c>
      <c r="Z4755" s="116">
        <v>0</v>
      </c>
      <c r="AA4755" s="116">
        <v>1</v>
      </c>
      <c r="AB4755" s="116">
        <v>0.70281263023705998</v>
      </c>
      <c r="AC4755" s="116">
        <v>0.13558099628855999</v>
      </c>
      <c r="AD4755" s="116">
        <v>246.70427542564201</v>
      </c>
      <c r="AF4755" s="116">
        <v>-1</v>
      </c>
      <c r="AG4755" s="116">
        <v>-1</v>
      </c>
      <c r="AH4755" s="116">
        <v>-1</v>
      </c>
      <c r="AI4755" s="116">
        <v>-1</v>
      </c>
      <c r="AJ4755" s="116">
        <v>0</v>
      </c>
      <c r="AM4755" s="116" t="s">
        <v>319</v>
      </c>
      <c r="AN4755" s="116">
        <v>-1</v>
      </c>
      <c r="AQ4755" s="116">
        <v>783</v>
      </c>
      <c r="AR4755" s="116" t="s">
        <v>352</v>
      </c>
      <c r="AS4755" s="116" t="s">
        <v>256</v>
      </c>
      <c r="AT4755" s="116" t="s">
        <v>268</v>
      </c>
      <c r="AV4755" s="116">
        <v>65.983035666473896</v>
      </c>
      <c r="AW4755" s="116">
        <v>0.2000845705</v>
      </c>
    </row>
    <row r="4756" spans="1:49" x14ac:dyDescent="0.25">
      <c r="A4756" s="127">
        <v>210000</v>
      </c>
      <c r="B4756" s="127">
        <v>840000</v>
      </c>
      <c r="C4756" s="127">
        <v>840000</v>
      </c>
      <c r="D4756" s="116" t="s">
        <v>314</v>
      </c>
      <c r="E4756" s="116" t="s">
        <v>315</v>
      </c>
      <c r="F4756" s="116" t="s">
        <v>316</v>
      </c>
      <c r="G4756" s="116" t="s">
        <v>317</v>
      </c>
      <c r="H4756" s="116">
        <v>0.36</v>
      </c>
      <c r="I4756" s="116">
        <v>0.57999999999999996</v>
      </c>
      <c r="J4756" s="116" t="s">
        <v>268</v>
      </c>
      <c r="K4756" s="116">
        <v>8.343901111332E-2</v>
      </c>
      <c r="L4756" s="116">
        <v>3978.2782704876399</v>
      </c>
      <c r="M4756" s="116">
        <v>11.4687793366216</v>
      </c>
      <c r="N4756" s="116">
        <v>2.2124652599773502</v>
      </c>
      <c r="O4756" s="116">
        <v>0.95694360652462995</v>
      </c>
      <c r="P4756" s="116">
        <v>0.18460591341509</v>
      </c>
      <c r="Q4756" s="116">
        <v>331.94360482311401</v>
      </c>
      <c r="R4756" s="116">
        <v>1330</v>
      </c>
      <c r="S4756" s="116" t="s">
        <v>346</v>
      </c>
      <c r="T4756" s="116">
        <v>1330</v>
      </c>
      <c r="U4756" s="116" t="s">
        <v>268</v>
      </c>
      <c r="V4756" s="116" t="s">
        <v>268</v>
      </c>
      <c r="Z4756" s="116">
        <v>0</v>
      </c>
      <c r="AA4756" s="116">
        <v>1</v>
      </c>
      <c r="AB4756" s="116">
        <v>0.95694360652462995</v>
      </c>
      <c r="AC4756" s="116">
        <v>0.18460591341509</v>
      </c>
      <c r="AD4756" s="116">
        <v>341.62428142105699</v>
      </c>
      <c r="AF4756" s="116">
        <v>-1</v>
      </c>
      <c r="AG4756" s="116">
        <v>-1</v>
      </c>
      <c r="AH4756" s="116">
        <v>-1</v>
      </c>
      <c r="AI4756" s="116">
        <v>-1</v>
      </c>
      <c r="AJ4756" s="116">
        <v>0</v>
      </c>
      <c r="AM4756" s="116" t="s">
        <v>319</v>
      </c>
      <c r="AN4756" s="116">
        <v>-1</v>
      </c>
      <c r="AQ4756" s="116">
        <v>783</v>
      </c>
      <c r="AR4756" s="116" t="s">
        <v>352</v>
      </c>
      <c r="AS4756" s="116" t="s">
        <v>256</v>
      </c>
      <c r="AT4756" s="116" t="s">
        <v>268</v>
      </c>
      <c r="AV4756" s="116">
        <v>80.807957748421003</v>
      </c>
      <c r="AW4756" s="116">
        <v>0.27706754369999997</v>
      </c>
    </row>
    <row r="4757" spans="1:49" x14ac:dyDescent="0.25">
      <c r="A4757" s="127">
        <v>210000</v>
      </c>
      <c r="B4757" s="127">
        <v>840000</v>
      </c>
      <c r="C4757" s="127">
        <v>840000</v>
      </c>
      <c r="D4757" s="116" t="s">
        <v>314</v>
      </c>
      <c r="E4757" s="116" t="s">
        <v>315</v>
      </c>
      <c r="F4757" s="116" t="s">
        <v>316</v>
      </c>
      <c r="G4757" s="116" t="s">
        <v>317</v>
      </c>
      <c r="H4757" s="116">
        <v>0.36</v>
      </c>
      <c r="I4757" s="116">
        <v>0.57999999999999996</v>
      </c>
      <c r="J4757" s="116" t="s">
        <v>268</v>
      </c>
      <c r="K4757" s="116">
        <v>5.3384522375830003E-2</v>
      </c>
      <c r="L4757" s="116">
        <v>3620.4705488139698</v>
      </c>
      <c r="M4757" s="116">
        <v>9.2904538904825902</v>
      </c>
      <c r="N4757" s="116">
        <v>1.5041032962582599</v>
      </c>
      <c r="O4757" s="116">
        <v>0.49596644359808001</v>
      </c>
      <c r="P4757" s="116">
        <v>8.0295836074650004E-2</v>
      </c>
      <c r="Q4757" s="116">
        <v>193.277091024193</v>
      </c>
      <c r="R4757" s="116">
        <v>1210</v>
      </c>
      <c r="S4757" s="116" t="s">
        <v>318</v>
      </c>
      <c r="T4757" s="116">
        <v>1210</v>
      </c>
      <c r="U4757" s="116" t="s">
        <v>268</v>
      </c>
      <c r="V4757" s="116" t="s">
        <v>268</v>
      </c>
      <c r="Z4757" s="116">
        <v>0</v>
      </c>
      <c r="AA4757" s="116">
        <v>1</v>
      </c>
      <c r="AB4757" s="116">
        <v>0.49596644359808001</v>
      </c>
      <c r="AC4757" s="116">
        <v>8.0295836074650004E-2</v>
      </c>
      <c r="AD4757" s="116">
        <v>196.79957827261299</v>
      </c>
      <c r="AF4757" s="116">
        <v>-1</v>
      </c>
      <c r="AG4757" s="116">
        <v>-1</v>
      </c>
      <c r="AH4757" s="116">
        <v>-1</v>
      </c>
      <c r="AI4757" s="116">
        <v>-1</v>
      </c>
      <c r="AJ4757" s="116">
        <v>0</v>
      </c>
      <c r="AM4757" s="116" t="s">
        <v>319</v>
      </c>
      <c r="AN4757" s="116">
        <v>-1</v>
      </c>
      <c r="AQ4757" s="116">
        <v>783</v>
      </c>
      <c r="AR4757" s="116" t="s">
        <v>352</v>
      </c>
      <c r="AS4757" s="116" t="s">
        <v>256</v>
      </c>
      <c r="AT4757" s="116" t="s">
        <v>268</v>
      </c>
      <c r="AV4757" s="116">
        <v>71.000642627998204</v>
      </c>
      <c r="AW4757" s="116">
        <v>0.1596103636</v>
      </c>
    </row>
    <row r="4758" spans="1:49" x14ac:dyDescent="0.25">
      <c r="A4758" s="127">
        <v>210000</v>
      </c>
      <c r="B4758" s="127">
        <v>840000</v>
      </c>
      <c r="C4758" s="127">
        <v>840000</v>
      </c>
      <c r="D4758" s="116" t="s">
        <v>314</v>
      </c>
      <c r="E4758" s="116" t="s">
        <v>315</v>
      </c>
      <c r="F4758" s="116" t="s">
        <v>316</v>
      </c>
      <c r="G4758" s="116" t="s">
        <v>317</v>
      </c>
      <c r="H4758" s="116">
        <v>0.36</v>
      </c>
      <c r="I4758" s="116">
        <v>0.57999999999999996</v>
      </c>
      <c r="J4758" s="116" t="s">
        <v>268</v>
      </c>
      <c r="K4758" s="116">
        <v>0.19318834692831999</v>
      </c>
      <c r="L4758" s="116">
        <v>3620.4705488139698</v>
      </c>
      <c r="M4758" s="116">
        <v>9.2904538904825902</v>
      </c>
      <c r="N4758" s="116">
        <v>1.5041032962582599</v>
      </c>
      <c r="O4758" s="116">
        <v>1.79480742931613</v>
      </c>
      <c r="P4758" s="116">
        <v>0.29057522941357</v>
      </c>
      <c r="Q4758" s="116">
        <v>699.43272042804699</v>
      </c>
      <c r="R4758" s="116">
        <v>1330</v>
      </c>
      <c r="S4758" s="116" t="s">
        <v>346</v>
      </c>
      <c r="T4758" s="116">
        <v>1330</v>
      </c>
      <c r="U4758" s="116" t="s">
        <v>268</v>
      </c>
      <c r="V4758" s="116" t="s">
        <v>268</v>
      </c>
      <c r="Z4758" s="116">
        <v>0</v>
      </c>
      <c r="AA4758" s="116">
        <v>1</v>
      </c>
      <c r="AB4758" s="116">
        <v>1.79480742931613</v>
      </c>
      <c r="AC4758" s="116">
        <v>0.29057522941357</v>
      </c>
      <c r="AD4758" s="116">
        <v>736.39966040666104</v>
      </c>
      <c r="AF4758" s="116">
        <v>-1</v>
      </c>
      <c r="AG4758" s="116">
        <v>-1</v>
      </c>
      <c r="AH4758" s="116">
        <v>-1</v>
      </c>
      <c r="AI4758" s="116">
        <v>-1</v>
      </c>
      <c r="AJ4758" s="116">
        <v>0</v>
      </c>
      <c r="AM4758" s="116" t="s">
        <v>319</v>
      </c>
      <c r="AN4758" s="116">
        <v>-1</v>
      </c>
      <c r="AQ4758" s="116">
        <v>783</v>
      </c>
      <c r="AR4758" s="116" t="s">
        <v>352</v>
      </c>
      <c r="AS4758" s="116" t="s">
        <v>256</v>
      </c>
      <c r="AT4758" s="116" t="s">
        <v>268</v>
      </c>
      <c r="AV4758" s="116">
        <v>139.78120078272201</v>
      </c>
      <c r="AW4758" s="116">
        <v>0.59724222260000004</v>
      </c>
    </row>
    <row r="4759" spans="1:49" x14ac:dyDescent="0.25">
      <c r="A4759" s="127">
        <v>210000</v>
      </c>
      <c r="B4759" s="127">
        <v>840000</v>
      </c>
      <c r="C4759" s="127">
        <v>840000</v>
      </c>
      <c r="D4759" s="116" t="s">
        <v>314</v>
      </c>
      <c r="E4759" s="116" t="s">
        <v>315</v>
      </c>
      <c r="F4759" s="116" t="s">
        <v>316</v>
      </c>
      <c r="G4759" s="116" t="s">
        <v>317</v>
      </c>
      <c r="H4759" s="116">
        <v>0.36</v>
      </c>
      <c r="I4759" s="116">
        <v>0.57999999999999996</v>
      </c>
      <c r="J4759" s="116" t="s">
        <v>268</v>
      </c>
      <c r="K4759" s="116">
        <v>9.7359627400860002E-2</v>
      </c>
      <c r="L4759" s="116">
        <v>3620.4705488139698</v>
      </c>
      <c r="M4759" s="116">
        <v>9.2904538904825902</v>
      </c>
      <c r="N4759" s="116">
        <v>1.5041032962582599</v>
      </c>
      <c r="O4759" s="116">
        <v>0.90451512916233001</v>
      </c>
      <c r="P4759" s="116">
        <v>0.14643893649612</v>
      </c>
      <c r="Q4759" s="116">
        <v>352.48766364834501</v>
      </c>
      <c r="R4759" s="116">
        <v>1330</v>
      </c>
      <c r="S4759" s="116" t="s">
        <v>346</v>
      </c>
      <c r="T4759" s="116">
        <v>1330</v>
      </c>
      <c r="U4759" s="116" t="s">
        <v>268</v>
      </c>
      <c r="V4759" s="116" t="s">
        <v>268</v>
      </c>
      <c r="Z4759" s="116">
        <v>0</v>
      </c>
      <c r="AA4759" s="116">
        <v>1</v>
      </c>
      <c r="AB4759" s="116">
        <v>0.90451512916233001</v>
      </c>
      <c r="AC4759" s="116">
        <v>0.14643893649612</v>
      </c>
      <c r="AD4759" s="116">
        <v>352.48766364834597</v>
      </c>
      <c r="AF4759" s="116">
        <v>-1</v>
      </c>
      <c r="AG4759" s="116">
        <v>-1</v>
      </c>
      <c r="AH4759" s="116">
        <v>-1</v>
      </c>
      <c r="AI4759" s="116">
        <v>-1</v>
      </c>
      <c r="AJ4759" s="116">
        <v>0</v>
      </c>
      <c r="AM4759" s="116" t="s">
        <v>319</v>
      </c>
      <c r="AN4759" s="116">
        <v>-1</v>
      </c>
      <c r="AQ4759" s="116">
        <v>783</v>
      </c>
      <c r="AR4759" s="116" t="s">
        <v>352</v>
      </c>
      <c r="AS4759" s="116" t="s">
        <v>256</v>
      </c>
      <c r="AT4759" s="116" t="s">
        <v>268</v>
      </c>
      <c r="AV4759" s="116">
        <v>84.143324448913603</v>
      </c>
      <c r="AW4759" s="116">
        <v>0.28587807269999999</v>
      </c>
    </row>
    <row r="4760" spans="1:49" x14ac:dyDescent="0.25">
      <c r="A4760" s="127">
        <v>210000</v>
      </c>
      <c r="B4760" s="127">
        <v>840000</v>
      </c>
      <c r="C4760" s="127">
        <v>840000</v>
      </c>
      <c r="D4760" s="116" t="s">
        <v>314</v>
      </c>
      <c r="E4760" s="116" t="s">
        <v>315</v>
      </c>
      <c r="F4760" s="116" t="s">
        <v>316</v>
      </c>
      <c r="G4760" s="116" t="s">
        <v>317</v>
      </c>
      <c r="H4760" s="116">
        <v>0.36</v>
      </c>
      <c r="I4760" s="116">
        <v>0.57999999999999996</v>
      </c>
      <c r="J4760" s="116" t="s">
        <v>268</v>
      </c>
      <c r="K4760" s="116">
        <v>0.13498118475824999</v>
      </c>
      <c r="L4760" s="116">
        <v>2728.15812080245</v>
      </c>
      <c r="M4760" s="116">
        <v>6.6133095676235696</v>
      </c>
      <c r="N4760" s="116">
        <v>0.67842848250756005</v>
      </c>
      <c r="O4760" s="116">
        <v>0.89267236061096</v>
      </c>
      <c r="P4760" s="116">
        <v>9.1575080342609999E-2</v>
      </c>
      <c r="Q4760" s="116">
        <v>368.25001535377999</v>
      </c>
      <c r="R4760" s="116">
        <v>1210</v>
      </c>
      <c r="S4760" s="116" t="s">
        <v>318</v>
      </c>
      <c r="T4760" s="116">
        <v>1210</v>
      </c>
      <c r="U4760" s="116" t="s">
        <v>268</v>
      </c>
      <c r="V4760" s="116" t="s">
        <v>268</v>
      </c>
      <c r="Z4760" s="116">
        <v>0</v>
      </c>
      <c r="AA4760" s="116">
        <v>1</v>
      </c>
      <c r="AB4760" s="116">
        <v>0.89267236061096</v>
      </c>
      <c r="AC4760" s="116">
        <v>9.1575080342609999E-2</v>
      </c>
      <c r="AD4760" s="116">
        <v>368.25001535158702</v>
      </c>
      <c r="AF4760" s="116">
        <v>-1</v>
      </c>
      <c r="AG4760" s="116">
        <v>-1</v>
      </c>
      <c r="AH4760" s="116">
        <v>-1</v>
      </c>
      <c r="AI4760" s="116">
        <v>-1</v>
      </c>
      <c r="AJ4760" s="116">
        <v>0</v>
      </c>
      <c r="AM4760" s="116" t="s">
        <v>319</v>
      </c>
      <c r="AN4760" s="116">
        <v>-1</v>
      </c>
      <c r="AQ4760" s="116">
        <v>783</v>
      </c>
      <c r="AR4760" s="116" t="s">
        <v>352</v>
      </c>
      <c r="AS4760" s="116" t="s">
        <v>256</v>
      </c>
      <c r="AT4760" s="116" t="s">
        <v>268</v>
      </c>
      <c r="AV4760" s="116">
        <v>122.033098666413</v>
      </c>
      <c r="AW4760" s="116">
        <v>0.29866181289999999</v>
      </c>
    </row>
    <row r="4761" spans="1:49" x14ac:dyDescent="0.25">
      <c r="A4761" s="127">
        <v>210000</v>
      </c>
      <c r="B4761" s="127">
        <v>840000</v>
      </c>
      <c r="C4761" s="127">
        <v>840000</v>
      </c>
      <c r="D4761" s="116" t="s">
        <v>314</v>
      </c>
      <c r="E4761" s="116" t="s">
        <v>315</v>
      </c>
      <c r="F4761" s="116" t="s">
        <v>316</v>
      </c>
      <c r="G4761" s="116" t="s">
        <v>317</v>
      </c>
      <c r="H4761" s="116">
        <v>0.36</v>
      </c>
      <c r="I4761" s="116">
        <v>0.57999999999999996</v>
      </c>
      <c r="J4761" s="116" t="s">
        <v>330</v>
      </c>
      <c r="K4761" s="116">
        <v>0.43887850742574003</v>
      </c>
      <c r="L4761" s="116">
        <v>2728.15812080245</v>
      </c>
      <c r="M4761" s="116">
        <v>6.6133095676235696</v>
      </c>
      <c r="N4761" s="116">
        <v>0.67842848250756005</v>
      </c>
      <c r="O4761" s="116">
        <v>2.9024394321829998</v>
      </c>
      <c r="P4761" s="116">
        <v>0.29774767979803002</v>
      </c>
      <c r="Q4761" s="116">
        <v>1197.3299640791899</v>
      </c>
      <c r="R4761" s="116">
        <v>4110</v>
      </c>
      <c r="S4761" s="116" t="s">
        <v>331</v>
      </c>
      <c r="T4761" s="116">
        <v>4110</v>
      </c>
      <c r="U4761" s="116" t="s">
        <v>268</v>
      </c>
      <c r="V4761" s="116" t="s">
        <v>268</v>
      </c>
      <c r="Y4761" s="116" t="s">
        <v>330</v>
      </c>
      <c r="Z4761" s="116">
        <v>0</v>
      </c>
      <c r="AA4761" s="116">
        <v>1</v>
      </c>
      <c r="AB4761" s="116">
        <v>2.9024394321829998</v>
      </c>
      <c r="AC4761" s="116">
        <v>0.29774767979803002</v>
      </c>
      <c r="AD4761" s="116">
        <v>1197.3299640791899</v>
      </c>
      <c r="AF4761" s="116">
        <v>-1</v>
      </c>
      <c r="AG4761" s="116">
        <v>-1</v>
      </c>
      <c r="AH4761" s="116">
        <v>-1</v>
      </c>
      <c r="AI4761" s="116">
        <v>-1</v>
      </c>
      <c r="AJ4761" s="116">
        <v>0</v>
      </c>
      <c r="AM4761" s="116" t="s">
        <v>319</v>
      </c>
      <c r="AN4761" s="116">
        <v>-1</v>
      </c>
      <c r="AQ4761" s="116">
        <v>783</v>
      </c>
      <c r="AR4761" s="116" t="s">
        <v>352</v>
      </c>
      <c r="AS4761" s="116" t="s">
        <v>256</v>
      </c>
      <c r="AT4761" s="116" t="s">
        <v>268</v>
      </c>
      <c r="AV4761" s="116">
        <v>171.20481414719799</v>
      </c>
      <c r="AW4761" s="116">
        <v>0.97107053050000003</v>
      </c>
    </row>
    <row r="4762" spans="1:49" x14ac:dyDescent="0.25">
      <c r="A4762" s="127">
        <v>210000</v>
      </c>
      <c r="B4762" s="127">
        <v>840000</v>
      </c>
      <c r="C4762" s="127">
        <v>840000</v>
      </c>
      <c r="D4762" s="116" t="s">
        <v>314</v>
      </c>
      <c r="E4762" s="116" t="s">
        <v>315</v>
      </c>
      <c r="F4762" s="116" t="s">
        <v>316</v>
      </c>
      <c r="G4762" s="116" t="s">
        <v>317</v>
      </c>
      <c r="H4762" s="116">
        <v>0.36</v>
      </c>
      <c r="I4762" s="116">
        <v>0.57999999999999996</v>
      </c>
      <c r="J4762" s="116" t="s">
        <v>268</v>
      </c>
      <c r="K4762" s="116">
        <v>1.2686658330999999E-4</v>
      </c>
      <c r="L4762" s="116">
        <v>2728.15812080245</v>
      </c>
      <c r="M4762" s="116">
        <v>6.6133095676235696</v>
      </c>
      <c r="N4762" s="116">
        <v>0.67842848250756005</v>
      </c>
      <c r="O4762" s="116">
        <v>8.3900798924000004E-4</v>
      </c>
      <c r="P4762" s="116">
        <v>8.6069903590000002E-5</v>
      </c>
      <c r="Q4762" s="116">
        <v>0.34611209952927002</v>
      </c>
      <c r="R4762" s="116">
        <v>1310</v>
      </c>
      <c r="S4762" s="116" t="s">
        <v>318</v>
      </c>
      <c r="T4762" s="116">
        <v>1310</v>
      </c>
      <c r="U4762" s="116" t="s">
        <v>268</v>
      </c>
      <c r="V4762" s="116" t="s">
        <v>268</v>
      </c>
      <c r="Z4762" s="116">
        <v>0</v>
      </c>
      <c r="AA4762" s="116">
        <v>1</v>
      </c>
      <c r="AB4762" s="116">
        <v>8.3900798924000004E-4</v>
      </c>
      <c r="AC4762" s="116">
        <v>8.6069903590000002E-5</v>
      </c>
      <c r="AD4762" s="116">
        <v>0.34611210015034999</v>
      </c>
      <c r="AF4762" s="116">
        <v>-1</v>
      </c>
      <c r="AG4762" s="116">
        <v>-1</v>
      </c>
      <c r="AH4762" s="116">
        <v>-1</v>
      </c>
      <c r="AI4762" s="116">
        <v>-1</v>
      </c>
      <c r="AJ4762" s="116">
        <v>0</v>
      </c>
      <c r="AM4762" s="116" t="s">
        <v>319</v>
      </c>
      <c r="AN4762" s="116">
        <v>-1</v>
      </c>
      <c r="AQ4762" s="116">
        <v>783</v>
      </c>
      <c r="AR4762" s="116" t="s">
        <v>352</v>
      </c>
      <c r="AS4762" s="116" t="s">
        <v>256</v>
      </c>
      <c r="AT4762" s="116" t="s">
        <v>268</v>
      </c>
      <c r="AV4762" s="116">
        <v>6.1733355952932296</v>
      </c>
      <c r="AW4762" s="116">
        <v>2.8070729999999999E-4</v>
      </c>
    </row>
    <row r="4763" spans="1:49" x14ac:dyDescent="0.25">
      <c r="A4763" s="127">
        <v>210000</v>
      </c>
      <c r="B4763" s="127">
        <v>840000</v>
      </c>
      <c r="C4763" s="127">
        <v>840000</v>
      </c>
      <c r="D4763" s="116" t="s">
        <v>314</v>
      </c>
      <c r="E4763" s="116" t="s">
        <v>315</v>
      </c>
      <c r="F4763" s="116" t="s">
        <v>316</v>
      </c>
      <c r="G4763" s="116" t="s">
        <v>317</v>
      </c>
      <c r="H4763" s="116">
        <v>0.36</v>
      </c>
      <c r="I4763" s="116">
        <v>0.57999999999999996</v>
      </c>
      <c r="J4763" s="116" t="s">
        <v>268</v>
      </c>
      <c r="K4763" s="116">
        <v>0.24443095998149</v>
      </c>
      <c r="L4763" s="116">
        <v>3934.9932993618499</v>
      </c>
      <c r="M4763" s="116">
        <v>10.203992851436499</v>
      </c>
      <c r="N4763" s="116">
        <v>1.64856157101037</v>
      </c>
      <c r="O4763" s="116">
        <v>2.4941717683209799</v>
      </c>
      <c r="P4763" s="116">
        <v>0.40295948739067</v>
      </c>
      <c r="Q4763" s="116">
        <v>961.83418968378305</v>
      </c>
      <c r="R4763" s="116">
        <v>1210</v>
      </c>
      <c r="S4763" s="116" t="s">
        <v>318</v>
      </c>
      <c r="T4763" s="116">
        <v>1210</v>
      </c>
      <c r="U4763" s="116" t="s">
        <v>268</v>
      </c>
      <c r="V4763" s="116" t="s">
        <v>268</v>
      </c>
      <c r="Z4763" s="116">
        <v>0</v>
      </c>
      <c r="AA4763" s="116">
        <v>1</v>
      </c>
      <c r="AB4763" s="116">
        <v>2.4941717683209799</v>
      </c>
      <c r="AC4763" s="116">
        <v>0.40295948739067</v>
      </c>
      <c r="AD4763" s="116">
        <v>961.83418968378305</v>
      </c>
      <c r="AF4763" s="116">
        <v>-1</v>
      </c>
      <c r="AG4763" s="116">
        <v>-1</v>
      </c>
      <c r="AH4763" s="116">
        <v>-1</v>
      </c>
      <c r="AI4763" s="116">
        <v>-1</v>
      </c>
      <c r="AJ4763" s="116">
        <v>0</v>
      </c>
      <c r="AM4763" s="116" t="s">
        <v>319</v>
      </c>
      <c r="AN4763" s="116">
        <v>-1</v>
      </c>
      <c r="AQ4763" s="116">
        <v>783</v>
      </c>
      <c r="AR4763" s="116" t="s">
        <v>352</v>
      </c>
      <c r="AS4763" s="116" t="s">
        <v>256</v>
      </c>
      <c r="AT4763" s="116" t="s">
        <v>268</v>
      </c>
      <c r="AV4763" s="116">
        <v>168.79842862260901</v>
      </c>
      <c r="AW4763" s="116">
        <v>0.78007639070000001</v>
      </c>
    </row>
    <row r="4764" spans="1:49" x14ac:dyDescent="0.25">
      <c r="A4764" s="127">
        <v>210000</v>
      </c>
      <c r="B4764" s="127">
        <v>840000</v>
      </c>
      <c r="C4764" s="127">
        <v>840000</v>
      </c>
      <c r="D4764" s="116" t="s">
        <v>314</v>
      </c>
      <c r="E4764" s="116" t="s">
        <v>315</v>
      </c>
      <c r="F4764" s="116" t="s">
        <v>316</v>
      </c>
      <c r="G4764" s="116" t="s">
        <v>317</v>
      </c>
      <c r="H4764" s="116">
        <v>0.36</v>
      </c>
      <c r="I4764" s="116">
        <v>0.57999999999999996</v>
      </c>
      <c r="J4764" s="116" t="s">
        <v>268</v>
      </c>
      <c r="K4764" s="116">
        <v>0.18074234387381999</v>
      </c>
      <c r="L4764" s="116">
        <v>3934.9932993618499</v>
      </c>
      <c r="M4764" s="116">
        <v>10.203992851436499</v>
      </c>
      <c r="N4764" s="116">
        <v>1.64856157101037</v>
      </c>
      <c r="O4764" s="116">
        <v>1.8442935848404201</v>
      </c>
      <c r="P4764" s="116">
        <v>0.29796488236473001</v>
      </c>
      <c r="Q4764" s="116">
        <v>711.21991205446795</v>
      </c>
      <c r="R4764" s="116">
        <v>1310</v>
      </c>
      <c r="S4764" s="116" t="s">
        <v>318</v>
      </c>
      <c r="T4764" s="116">
        <v>1310</v>
      </c>
      <c r="U4764" s="116" t="s">
        <v>268</v>
      </c>
      <c r="V4764" s="116" t="s">
        <v>268</v>
      </c>
      <c r="Z4764" s="116">
        <v>0</v>
      </c>
      <c r="AA4764" s="116">
        <v>1</v>
      </c>
      <c r="AB4764" s="116">
        <v>1.8442935848404201</v>
      </c>
      <c r="AC4764" s="116">
        <v>0.29796488236473001</v>
      </c>
      <c r="AD4764" s="116">
        <v>711.21991205446795</v>
      </c>
      <c r="AF4764" s="116">
        <v>-1</v>
      </c>
      <c r="AG4764" s="116">
        <v>-1</v>
      </c>
      <c r="AH4764" s="116">
        <v>-1</v>
      </c>
      <c r="AI4764" s="116">
        <v>-1</v>
      </c>
      <c r="AJ4764" s="116">
        <v>0</v>
      </c>
      <c r="AM4764" s="116" t="s">
        <v>319</v>
      </c>
      <c r="AN4764" s="116">
        <v>-1</v>
      </c>
      <c r="AQ4764" s="116">
        <v>783</v>
      </c>
      <c r="AR4764" s="116" t="s">
        <v>352</v>
      </c>
      <c r="AS4764" s="116" t="s">
        <v>256</v>
      </c>
      <c r="AT4764" s="116" t="s">
        <v>268</v>
      </c>
      <c r="AV4764" s="116">
        <v>110.79692557992</v>
      </c>
      <c r="AW4764" s="116">
        <v>0.576820691</v>
      </c>
    </row>
    <row r="4765" spans="1:49" x14ac:dyDescent="0.25">
      <c r="A4765" s="127">
        <v>210000</v>
      </c>
      <c r="B4765" s="127">
        <v>840000</v>
      </c>
      <c r="C4765" s="127">
        <v>840000</v>
      </c>
      <c r="D4765" s="116" t="s">
        <v>314</v>
      </c>
      <c r="E4765" s="116" t="s">
        <v>315</v>
      </c>
      <c r="F4765" s="116" t="s">
        <v>316</v>
      </c>
      <c r="G4765" s="116" t="s">
        <v>317</v>
      </c>
      <c r="H4765" s="116">
        <v>0.36</v>
      </c>
      <c r="I4765" s="116">
        <v>0.57999999999999996</v>
      </c>
      <c r="J4765" s="116" t="s">
        <v>268</v>
      </c>
      <c r="K4765" s="116">
        <v>6.3701526844339995E-2</v>
      </c>
      <c r="L4765" s="116">
        <v>3902.4299353404999</v>
      </c>
      <c r="M4765" s="116">
        <v>11.018121510584001</v>
      </c>
      <c r="N4765" s="116">
        <v>2.0715675576773598</v>
      </c>
      <c r="O4765" s="116">
        <v>0.70187116318074005</v>
      </c>
      <c r="P4765" s="116">
        <v>0.13196201638526001</v>
      </c>
      <c r="Q4765" s="116">
        <v>248.59074528427601</v>
      </c>
      <c r="R4765" s="116">
        <v>1210</v>
      </c>
      <c r="S4765" s="116" t="s">
        <v>318</v>
      </c>
      <c r="T4765" s="116">
        <v>1210</v>
      </c>
      <c r="U4765" s="116" t="s">
        <v>268</v>
      </c>
      <c r="V4765" s="116" t="s">
        <v>268</v>
      </c>
      <c r="Z4765" s="116">
        <v>0</v>
      </c>
      <c r="AA4765" s="116">
        <v>1</v>
      </c>
      <c r="AB4765" s="116">
        <v>0.70187116318074005</v>
      </c>
      <c r="AC4765" s="116">
        <v>0.13196201638526001</v>
      </c>
      <c r="AD4765" s="116">
        <v>248.590745284278</v>
      </c>
      <c r="AF4765" s="116">
        <v>-1</v>
      </c>
      <c r="AG4765" s="116">
        <v>-1</v>
      </c>
      <c r="AH4765" s="116">
        <v>-1</v>
      </c>
      <c r="AI4765" s="116">
        <v>-1</v>
      </c>
      <c r="AJ4765" s="116">
        <v>0</v>
      </c>
      <c r="AM4765" s="116" t="s">
        <v>319</v>
      </c>
      <c r="AN4765" s="116">
        <v>-1</v>
      </c>
      <c r="AQ4765" s="116">
        <v>783</v>
      </c>
      <c r="AR4765" s="116" t="s">
        <v>352</v>
      </c>
      <c r="AS4765" s="116" t="s">
        <v>256</v>
      </c>
      <c r="AT4765" s="116" t="s">
        <v>268</v>
      </c>
      <c r="AV4765" s="116">
        <v>116.77525175114801</v>
      </c>
      <c r="AW4765" s="116">
        <v>0.20161455419999999</v>
      </c>
    </row>
    <row r="4766" spans="1:49" x14ac:dyDescent="0.25">
      <c r="A4766" s="127">
        <v>210000</v>
      </c>
      <c r="B4766" s="127">
        <v>840000</v>
      </c>
      <c r="C4766" s="127">
        <v>840000</v>
      </c>
      <c r="D4766" s="116" t="s">
        <v>314</v>
      </c>
      <c r="E4766" s="116" t="s">
        <v>315</v>
      </c>
      <c r="F4766" s="116" t="s">
        <v>316</v>
      </c>
      <c r="G4766" s="116" t="s">
        <v>317</v>
      </c>
      <c r="H4766" s="116">
        <v>0.36</v>
      </c>
      <c r="I4766" s="116">
        <v>0.57999999999999996</v>
      </c>
      <c r="J4766" s="116" t="s">
        <v>268</v>
      </c>
      <c r="K4766" s="116">
        <v>0.17269664235303001</v>
      </c>
      <c r="L4766" s="116">
        <v>3902.4299353404999</v>
      </c>
      <c r="M4766" s="116">
        <v>11.018121510584001</v>
      </c>
      <c r="N4766" s="116">
        <v>2.0715675576773598</v>
      </c>
      <c r="O4766" s="116">
        <v>1.9027925899156399</v>
      </c>
      <c r="P4766" s="116">
        <v>0.35775276161836</v>
      </c>
      <c r="Q4766" s="116">
        <v>673.93654685128899</v>
      </c>
      <c r="R4766" s="116">
        <v>1330</v>
      </c>
      <c r="S4766" s="116" t="s">
        <v>346</v>
      </c>
      <c r="T4766" s="116">
        <v>1330</v>
      </c>
      <c r="U4766" s="116" t="s">
        <v>268</v>
      </c>
      <c r="V4766" s="116" t="s">
        <v>268</v>
      </c>
      <c r="Z4766" s="116">
        <v>0</v>
      </c>
      <c r="AA4766" s="116">
        <v>1</v>
      </c>
      <c r="AB4766" s="116">
        <v>1.9027925899156399</v>
      </c>
      <c r="AC4766" s="116">
        <v>0.35775276161836</v>
      </c>
      <c r="AD4766" s="116">
        <v>673.93654685128899</v>
      </c>
      <c r="AF4766" s="116">
        <v>-1</v>
      </c>
      <c r="AG4766" s="116">
        <v>-1</v>
      </c>
      <c r="AH4766" s="116">
        <v>-1</v>
      </c>
      <c r="AI4766" s="116">
        <v>-1</v>
      </c>
      <c r="AJ4766" s="116">
        <v>0</v>
      </c>
      <c r="AM4766" s="116" t="s">
        <v>319</v>
      </c>
      <c r="AN4766" s="116">
        <v>-1</v>
      </c>
      <c r="AQ4766" s="116">
        <v>783</v>
      </c>
      <c r="AR4766" s="116" t="s">
        <v>352</v>
      </c>
      <c r="AS4766" s="116" t="s">
        <v>256</v>
      </c>
      <c r="AT4766" s="116" t="s">
        <v>268</v>
      </c>
      <c r="AV4766" s="116">
        <v>127.982616296809</v>
      </c>
      <c r="AW4766" s="116">
        <v>0.54658276309999998</v>
      </c>
    </row>
    <row r="4767" spans="1:49" x14ac:dyDescent="0.25">
      <c r="A4767" s="127">
        <v>210000</v>
      </c>
      <c r="B4767" s="127">
        <v>840000</v>
      </c>
      <c r="C4767" s="127">
        <v>840000</v>
      </c>
      <c r="D4767" s="116" t="s">
        <v>314</v>
      </c>
      <c r="E4767" s="116" t="s">
        <v>315</v>
      </c>
      <c r="F4767" s="116" t="s">
        <v>316</v>
      </c>
      <c r="G4767" s="116" t="s">
        <v>317</v>
      </c>
      <c r="H4767" s="116">
        <v>0.36</v>
      </c>
      <c r="I4767" s="116">
        <v>0.57999999999999996</v>
      </c>
      <c r="J4767" s="116" t="s">
        <v>268</v>
      </c>
      <c r="K4767" s="116">
        <v>8.0721728525540007E-2</v>
      </c>
      <c r="L4767" s="116">
        <v>3902.4299353404999</v>
      </c>
      <c r="M4767" s="116">
        <v>11.018121510584001</v>
      </c>
      <c r="N4767" s="116">
        <v>2.0715675576773598</v>
      </c>
      <c r="O4767" s="116">
        <v>0.88940181343881997</v>
      </c>
      <c r="P4767" s="116">
        <v>0.16722051401315</v>
      </c>
      <c r="Q4767" s="116">
        <v>315.01088983051199</v>
      </c>
      <c r="R4767" s="116">
        <v>1330</v>
      </c>
      <c r="S4767" s="116" t="s">
        <v>346</v>
      </c>
      <c r="T4767" s="116">
        <v>1330</v>
      </c>
      <c r="U4767" s="116" t="s">
        <v>268</v>
      </c>
      <c r="V4767" s="116" t="s">
        <v>268</v>
      </c>
      <c r="Z4767" s="116">
        <v>0</v>
      </c>
      <c r="AA4767" s="116">
        <v>1</v>
      </c>
      <c r="AB4767" s="116">
        <v>0.88940181343881997</v>
      </c>
      <c r="AC4767" s="116">
        <v>0.16722051401315</v>
      </c>
      <c r="AD4767" s="116">
        <v>315.01088983051199</v>
      </c>
      <c r="AF4767" s="116">
        <v>-1</v>
      </c>
      <c r="AG4767" s="116">
        <v>-1</v>
      </c>
      <c r="AH4767" s="116">
        <v>-1</v>
      </c>
      <c r="AI4767" s="116">
        <v>-1</v>
      </c>
      <c r="AJ4767" s="116">
        <v>0</v>
      </c>
      <c r="AM4767" s="116" t="s">
        <v>319</v>
      </c>
      <c r="AN4767" s="116">
        <v>-1</v>
      </c>
      <c r="AQ4767" s="116">
        <v>783</v>
      </c>
      <c r="AR4767" s="116" t="s">
        <v>352</v>
      </c>
      <c r="AS4767" s="116" t="s">
        <v>256</v>
      </c>
      <c r="AT4767" s="116" t="s">
        <v>268</v>
      </c>
      <c r="AV4767" s="116">
        <v>78.995374806449703</v>
      </c>
      <c r="AW4767" s="116">
        <v>0.25548328450000002</v>
      </c>
    </row>
    <row r="4768" spans="1:49" x14ac:dyDescent="0.25">
      <c r="A4768" s="127">
        <v>210000</v>
      </c>
      <c r="B4768" s="127">
        <v>840000</v>
      </c>
      <c r="C4768" s="127">
        <v>840000</v>
      </c>
      <c r="D4768" s="116" t="s">
        <v>314</v>
      </c>
      <c r="E4768" s="116" t="s">
        <v>315</v>
      </c>
      <c r="F4768" s="116" t="s">
        <v>316</v>
      </c>
      <c r="G4768" s="116" t="s">
        <v>317</v>
      </c>
      <c r="H4768" s="116">
        <v>0.36</v>
      </c>
      <c r="I4768" s="116">
        <v>0.57999999999999996</v>
      </c>
      <c r="J4768" s="116" t="s">
        <v>268</v>
      </c>
      <c r="K4768" s="116">
        <v>0.16350656585194001</v>
      </c>
      <c r="L4768" s="116">
        <v>3902.4299353404999</v>
      </c>
      <c r="M4768" s="116">
        <v>11.018121510584001</v>
      </c>
      <c r="N4768" s="116">
        <v>2.0715675576773598</v>
      </c>
      <c r="O4768" s="116">
        <v>1.8015352103350799</v>
      </c>
      <c r="P4768" s="116">
        <v>0.33871489728613002</v>
      </c>
      <c r="Q4768" s="116">
        <v>638.07291720537</v>
      </c>
      <c r="R4768" s="116">
        <v>1330</v>
      </c>
      <c r="S4768" s="116" t="s">
        <v>346</v>
      </c>
      <c r="T4768" s="116">
        <v>1330</v>
      </c>
      <c r="U4768" s="116" t="s">
        <v>268</v>
      </c>
      <c r="V4768" s="116" t="s">
        <v>268</v>
      </c>
      <c r="Z4768" s="116">
        <v>0</v>
      </c>
      <c r="AA4768" s="116">
        <v>1</v>
      </c>
      <c r="AB4768" s="116">
        <v>1.8015352103350799</v>
      </c>
      <c r="AC4768" s="116">
        <v>0.33871489728613002</v>
      </c>
      <c r="AD4768" s="116">
        <v>638.07291720537</v>
      </c>
      <c r="AF4768" s="116">
        <v>-1</v>
      </c>
      <c r="AG4768" s="116">
        <v>-1</v>
      </c>
      <c r="AH4768" s="116">
        <v>-1</v>
      </c>
      <c r="AI4768" s="116">
        <v>-1</v>
      </c>
      <c r="AJ4768" s="116">
        <v>0</v>
      </c>
      <c r="AM4768" s="116" t="s">
        <v>319</v>
      </c>
      <c r="AN4768" s="116">
        <v>-1</v>
      </c>
      <c r="AQ4768" s="116">
        <v>783</v>
      </c>
      <c r="AR4768" s="116" t="s">
        <v>352</v>
      </c>
      <c r="AS4768" s="116" t="s">
        <v>256</v>
      </c>
      <c r="AT4768" s="116" t="s">
        <v>268</v>
      </c>
      <c r="AV4768" s="116">
        <v>103.080001320471</v>
      </c>
      <c r="AW4768" s="116">
        <v>0.51749628319999996</v>
      </c>
    </row>
    <row r="4769" spans="1:49" x14ac:dyDescent="0.25">
      <c r="A4769" s="127">
        <v>210000</v>
      </c>
      <c r="B4769" s="127">
        <v>840000</v>
      </c>
      <c r="C4769" s="127">
        <v>840000</v>
      </c>
      <c r="D4769" s="116" t="s">
        <v>314</v>
      </c>
      <c r="E4769" s="116" t="s">
        <v>315</v>
      </c>
      <c r="F4769" s="116" t="s">
        <v>316</v>
      </c>
      <c r="G4769" s="116" t="s">
        <v>317</v>
      </c>
      <c r="H4769" s="116">
        <v>0.36</v>
      </c>
      <c r="I4769" s="116">
        <v>0.57999999999999996</v>
      </c>
      <c r="J4769" s="116" t="s">
        <v>268</v>
      </c>
      <c r="K4769" s="116">
        <v>9.2756232658670001E-2</v>
      </c>
      <c r="L4769" s="116">
        <v>3902.4299353404999</v>
      </c>
      <c r="M4769" s="116">
        <v>11.018121510584001</v>
      </c>
      <c r="N4769" s="116">
        <v>2.0715675576773598</v>
      </c>
      <c r="O4769" s="116">
        <v>1.02199944229732</v>
      </c>
      <c r="P4769" s="116">
        <v>0.19215080234809001</v>
      </c>
      <c r="Q4769" s="116">
        <v>361.97469901663698</v>
      </c>
      <c r="R4769" s="116">
        <v>1330</v>
      </c>
      <c r="S4769" s="116" t="s">
        <v>346</v>
      </c>
      <c r="T4769" s="116">
        <v>1330</v>
      </c>
      <c r="U4769" s="116" t="s">
        <v>268</v>
      </c>
      <c r="V4769" s="116" t="s">
        <v>268</v>
      </c>
      <c r="Z4769" s="116">
        <v>0</v>
      </c>
      <c r="AA4769" s="116">
        <v>1</v>
      </c>
      <c r="AB4769" s="116">
        <v>1.02199944229732</v>
      </c>
      <c r="AC4769" s="116">
        <v>0.19215080234809001</v>
      </c>
      <c r="AD4769" s="116">
        <v>361.97469901663698</v>
      </c>
      <c r="AF4769" s="116">
        <v>-1</v>
      </c>
      <c r="AG4769" s="116">
        <v>-1</v>
      </c>
      <c r="AH4769" s="116">
        <v>-1</v>
      </c>
      <c r="AI4769" s="116">
        <v>-1</v>
      </c>
      <c r="AJ4769" s="116">
        <v>0</v>
      </c>
      <c r="AM4769" s="116" t="s">
        <v>319</v>
      </c>
      <c r="AN4769" s="116">
        <v>-1</v>
      </c>
      <c r="AQ4769" s="116">
        <v>783</v>
      </c>
      <c r="AR4769" s="116" t="s">
        <v>352</v>
      </c>
      <c r="AS4769" s="116" t="s">
        <v>256</v>
      </c>
      <c r="AT4769" s="116" t="s">
        <v>268</v>
      </c>
      <c r="AV4769" s="116">
        <v>81.680402336529497</v>
      </c>
      <c r="AW4769" s="116">
        <v>0.29357234310000002</v>
      </c>
    </row>
    <row r="4770" spans="1:49" x14ac:dyDescent="0.25">
      <c r="A4770" s="127">
        <v>210000</v>
      </c>
      <c r="B4770" s="127">
        <v>840000</v>
      </c>
      <c r="C4770" s="127">
        <v>840000</v>
      </c>
      <c r="D4770" s="116" t="s">
        <v>314</v>
      </c>
      <c r="E4770" s="116" t="s">
        <v>315</v>
      </c>
      <c r="F4770" s="116" t="s">
        <v>316</v>
      </c>
      <c r="G4770" s="116" t="s">
        <v>317</v>
      </c>
      <c r="H4770" s="116">
        <v>0.36</v>
      </c>
      <c r="I4770" s="116">
        <v>0.57999999999999996</v>
      </c>
      <c r="J4770" s="116" t="s">
        <v>268</v>
      </c>
      <c r="K4770" s="116">
        <v>1.734199906588E-2</v>
      </c>
      <c r="L4770" s="116">
        <v>3902.4299353404999</v>
      </c>
      <c r="M4770" s="116">
        <v>11.018121510584001</v>
      </c>
      <c r="N4770" s="116">
        <v>2.0715675576773598</v>
      </c>
      <c r="O4770" s="116">
        <v>0.1910762529444</v>
      </c>
      <c r="P4770" s="116">
        <v>3.5925122650159999E-2</v>
      </c>
      <c r="Q4770" s="116">
        <v>67.675936293372303</v>
      </c>
      <c r="R4770" s="116">
        <v>1310</v>
      </c>
      <c r="S4770" s="116" t="s">
        <v>318</v>
      </c>
      <c r="T4770" s="116">
        <v>1310</v>
      </c>
      <c r="U4770" s="116" t="s">
        <v>268</v>
      </c>
      <c r="V4770" s="116" t="s">
        <v>268</v>
      </c>
      <c r="Z4770" s="116">
        <v>0</v>
      </c>
      <c r="AA4770" s="116">
        <v>1</v>
      </c>
      <c r="AB4770" s="116">
        <v>0.1910762529444</v>
      </c>
      <c r="AC4770" s="116">
        <v>3.5925122650159999E-2</v>
      </c>
      <c r="AD4770" s="116">
        <v>67.675936293371194</v>
      </c>
      <c r="AF4770" s="116">
        <v>-1</v>
      </c>
      <c r="AG4770" s="116">
        <v>-1</v>
      </c>
      <c r="AH4770" s="116">
        <v>-1</v>
      </c>
      <c r="AI4770" s="116">
        <v>-1</v>
      </c>
      <c r="AJ4770" s="116">
        <v>0</v>
      </c>
      <c r="AM4770" s="116" t="s">
        <v>319</v>
      </c>
      <c r="AN4770" s="116">
        <v>-1</v>
      </c>
      <c r="AQ4770" s="116">
        <v>783</v>
      </c>
      <c r="AR4770" s="116" t="s">
        <v>352</v>
      </c>
      <c r="AS4770" s="116" t="s">
        <v>256</v>
      </c>
      <c r="AT4770" s="116" t="s">
        <v>268</v>
      </c>
      <c r="AV4770" s="116">
        <v>38.553974931508797</v>
      </c>
      <c r="AW4770" s="116">
        <v>5.4887215199999999E-2</v>
      </c>
    </row>
    <row r="4771" spans="1:49" x14ac:dyDescent="0.25">
      <c r="A4771" s="127">
        <v>210000</v>
      </c>
      <c r="B4771" s="127">
        <v>840000</v>
      </c>
      <c r="C4771" s="127">
        <v>840000</v>
      </c>
      <c r="D4771" s="116" t="s">
        <v>314</v>
      </c>
      <c r="E4771" s="116" t="s">
        <v>315</v>
      </c>
      <c r="F4771" s="116" t="s">
        <v>316</v>
      </c>
      <c r="G4771" s="116" t="s">
        <v>317</v>
      </c>
      <c r="H4771" s="116">
        <v>0.36</v>
      </c>
      <c r="I4771" s="116">
        <v>0.57999999999999996</v>
      </c>
      <c r="J4771" s="116" t="s">
        <v>268</v>
      </c>
      <c r="K4771" s="116">
        <v>2.7038758368460002E-2</v>
      </c>
      <c r="L4771" s="116">
        <v>3902.4299353404999</v>
      </c>
      <c r="M4771" s="116">
        <v>11.018121510584001</v>
      </c>
      <c r="N4771" s="116">
        <v>2.0715675576773598</v>
      </c>
      <c r="O4771" s="116">
        <v>0.29791632519909</v>
      </c>
      <c r="P4771" s="116">
        <v>5.6012614635989999E-2</v>
      </c>
      <c r="Q4771" s="116">
        <v>105.516860071544</v>
      </c>
      <c r="R4771" s="116">
        <v>1310</v>
      </c>
      <c r="S4771" s="116" t="s">
        <v>318</v>
      </c>
      <c r="T4771" s="116">
        <v>1310</v>
      </c>
      <c r="U4771" s="116" t="s">
        <v>268</v>
      </c>
      <c r="V4771" s="116" t="s">
        <v>268</v>
      </c>
      <c r="Z4771" s="116">
        <v>0</v>
      </c>
      <c r="AA4771" s="116">
        <v>1</v>
      </c>
      <c r="AB4771" s="116">
        <v>0.29791632519909</v>
      </c>
      <c r="AC4771" s="116">
        <v>5.6012614635989999E-2</v>
      </c>
      <c r="AD4771" s="116">
        <v>105.516860071545</v>
      </c>
      <c r="AF4771" s="116">
        <v>-1</v>
      </c>
      <c r="AG4771" s="116">
        <v>-1</v>
      </c>
      <c r="AH4771" s="116">
        <v>-1</v>
      </c>
      <c r="AI4771" s="116">
        <v>-1</v>
      </c>
      <c r="AJ4771" s="116">
        <v>0</v>
      </c>
      <c r="AM4771" s="116" t="s">
        <v>319</v>
      </c>
      <c r="AN4771" s="116">
        <v>-1</v>
      </c>
      <c r="AQ4771" s="116">
        <v>783</v>
      </c>
      <c r="AR4771" s="116" t="s">
        <v>352</v>
      </c>
      <c r="AS4771" s="116" t="s">
        <v>256</v>
      </c>
      <c r="AT4771" s="116" t="s">
        <v>268</v>
      </c>
      <c r="AV4771" s="116">
        <v>58.247570979775404</v>
      </c>
      <c r="AW4771" s="116">
        <v>8.5577339899999993E-2</v>
      </c>
    </row>
    <row r="4772" spans="1:49" x14ac:dyDescent="0.25">
      <c r="A4772" s="127">
        <v>210000</v>
      </c>
      <c r="B4772" s="127">
        <v>840000</v>
      </c>
      <c r="C4772" s="127">
        <v>840000</v>
      </c>
      <c r="D4772" s="116" t="s">
        <v>314</v>
      </c>
      <c r="E4772" s="116" t="s">
        <v>315</v>
      </c>
      <c r="F4772" s="116" t="s">
        <v>316</v>
      </c>
      <c r="G4772" s="116" t="s">
        <v>317</v>
      </c>
      <c r="H4772" s="116">
        <v>0.36</v>
      </c>
      <c r="I4772" s="116">
        <v>0.57999999999999996</v>
      </c>
      <c r="J4772" s="116" t="s">
        <v>268</v>
      </c>
      <c r="K4772" s="116">
        <v>0.17572350725319</v>
      </c>
      <c r="L4772" s="116">
        <v>3931.9053729295501</v>
      </c>
      <c r="M4772" s="116">
        <v>10.8055814985791</v>
      </c>
      <c r="N4772" s="116">
        <v>1.9467226907930699</v>
      </c>
      <c r="O4772" s="116">
        <v>1.8987946788405801</v>
      </c>
      <c r="P4772" s="116">
        <v>0.34208493887552999</v>
      </c>
      <c r="Q4772" s="116">
        <v>690.92820231886697</v>
      </c>
      <c r="R4772" s="116">
        <v>1210</v>
      </c>
      <c r="S4772" s="116" t="s">
        <v>318</v>
      </c>
      <c r="T4772" s="116">
        <v>1210</v>
      </c>
      <c r="U4772" s="116" t="s">
        <v>268</v>
      </c>
      <c r="V4772" s="116" t="s">
        <v>268</v>
      </c>
      <c r="Z4772" s="116">
        <v>0</v>
      </c>
      <c r="AA4772" s="116">
        <v>1</v>
      </c>
      <c r="AB4772" s="116">
        <v>1.8987946788405801</v>
      </c>
      <c r="AC4772" s="116">
        <v>0.34208493887552999</v>
      </c>
      <c r="AD4772" s="116">
        <v>690.92820231886697</v>
      </c>
      <c r="AF4772" s="116">
        <v>-1</v>
      </c>
      <c r="AG4772" s="116">
        <v>-1</v>
      </c>
      <c r="AH4772" s="116">
        <v>-1</v>
      </c>
      <c r="AI4772" s="116">
        <v>-1</v>
      </c>
      <c r="AJ4772" s="116">
        <v>0</v>
      </c>
      <c r="AM4772" s="116" t="s">
        <v>319</v>
      </c>
      <c r="AN4772" s="116">
        <v>-1</v>
      </c>
      <c r="AQ4772" s="116">
        <v>783</v>
      </c>
      <c r="AR4772" s="116" t="s">
        <v>352</v>
      </c>
      <c r="AS4772" s="116" t="s">
        <v>256</v>
      </c>
      <c r="AT4772" s="116" t="s">
        <v>268</v>
      </c>
      <c r="AV4772" s="116">
        <v>107.45816918958501</v>
      </c>
      <c r="AW4772" s="116">
        <v>0.56036350550000003</v>
      </c>
    </row>
    <row r="4773" spans="1:49" x14ac:dyDescent="0.25">
      <c r="A4773" s="127">
        <v>210000</v>
      </c>
      <c r="B4773" s="127">
        <v>840000</v>
      </c>
      <c r="C4773" s="127">
        <v>840000</v>
      </c>
      <c r="D4773" s="116" t="s">
        <v>314</v>
      </c>
      <c r="E4773" s="116" t="s">
        <v>315</v>
      </c>
      <c r="F4773" s="116" t="s">
        <v>316</v>
      </c>
      <c r="G4773" s="116" t="s">
        <v>317</v>
      </c>
      <c r="H4773" s="116">
        <v>0.36</v>
      </c>
      <c r="I4773" s="116">
        <v>0.57999999999999996</v>
      </c>
      <c r="J4773" s="116" t="s">
        <v>268</v>
      </c>
      <c r="K4773" s="116">
        <v>2.4845189127900001E-3</v>
      </c>
      <c r="L4773" s="116">
        <v>3931.9053729295501</v>
      </c>
      <c r="M4773" s="116">
        <v>10.8055814985791</v>
      </c>
      <c r="N4773" s="116">
        <v>1.9467226907930699</v>
      </c>
      <c r="O4773" s="116">
        <v>2.6846671597009999E-2</v>
      </c>
      <c r="P4773" s="116">
        <v>4.8366693432499996E-3</v>
      </c>
      <c r="Q4773" s="116">
        <v>9.7688932623794908</v>
      </c>
      <c r="R4773" s="116">
        <v>1310</v>
      </c>
      <c r="S4773" s="116" t="s">
        <v>318</v>
      </c>
      <c r="T4773" s="116">
        <v>1310</v>
      </c>
      <c r="U4773" s="116" t="s">
        <v>268</v>
      </c>
      <c r="V4773" s="116" t="s">
        <v>268</v>
      </c>
      <c r="Z4773" s="116">
        <v>0</v>
      </c>
      <c r="AA4773" s="116">
        <v>1</v>
      </c>
      <c r="AB4773" s="116">
        <v>2.6846671597009999E-2</v>
      </c>
      <c r="AC4773" s="116">
        <v>4.8366693432499996E-3</v>
      </c>
      <c r="AD4773" s="116">
        <v>9.7688932623777998</v>
      </c>
      <c r="AF4773" s="116">
        <v>-1</v>
      </c>
      <c r="AG4773" s="116">
        <v>-1</v>
      </c>
      <c r="AH4773" s="116">
        <v>-1</v>
      </c>
      <c r="AI4773" s="116">
        <v>-1</v>
      </c>
      <c r="AJ4773" s="116">
        <v>0</v>
      </c>
      <c r="AM4773" s="116" t="s">
        <v>319</v>
      </c>
      <c r="AN4773" s="116">
        <v>-1</v>
      </c>
      <c r="AQ4773" s="116">
        <v>783</v>
      </c>
      <c r="AR4773" s="116" t="s">
        <v>352</v>
      </c>
      <c r="AS4773" s="116" t="s">
        <v>256</v>
      </c>
      <c r="AT4773" s="116" t="s">
        <v>268</v>
      </c>
      <c r="AV4773" s="116">
        <v>54.290671955428103</v>
      </c>
      <c r="AW4773" s="116">
        <v>7.9228656000000005E-3</v>
      </c>
    </row>
    <row r="4774" spans="1:49" x14ac:dyDescent="0.25">
      <c r="A4774" s="127">
        <v>210000</v>
      </c>
      <c r="B4774" s="127">
        <v>840000</v>
      </c>
      <c r="C4774" s="127">
        <v>840000</v>
      </c>
      <c r="D4774" s="116" t="s">
        <v>314</v>
      </c>
      <c r="E4774" s="116" t="s">
        <v>315</v>
      </c>
      <c r="F4774" s="116" t="s">
        <v>316</v>
      </c>
      <c r="G4774" s="116" t="s">
        <v>317</v>
      </c>
      <c r="H4774" s="116">
        <v>0.36</v>
      </c>
      <c r="I4774" s="116">
        <v>0.57999999999999996</v>
      </c>
      <c r="J4774" s="116" t="s">
        <v>268</v>
      </c>
      <c r="K4774" s="116">
        <v>4.7043741989499996E-3</v>
      </c>
      <c r="L4774" s="116">
        <v>3931.9053729295501</v>
      </c>
      <c r="M4774" s="116">
        <v>10.8055814985791</v>
      </c>
      <c r="N4774" s="116">
        <v>1.9467226907930699</v>
      </c>
      <c r="O4774" s="116">
        <v>5.0833498806640003E-2</v>
      </c>
      <c r="P4774" s="116">
        <v>9.15811199909E-3</v>
      </c>
      <c r="Q4774" s="116">
        <v>18.497154189150201</v>
      </c>
      <c r="R4774" s="116">
        <v>1750</v>
      </c>
      <c r="S4774" s="116" t="s">
        <v>321</v>
      </c>
      <c r="T4774" s="116">
        <v>1750</v>
      </c>
      <c r="U4774" s="116" t="s">
        <v>268</v>
      </c>
      <c r="V4774" s="116" t="s">
        <v>268</v>
      </c>
      <c r="Z4774" s="116">
        <v>0</v>
      </c>
      <c r="AA4774" s="116">
        <v>1</v>
      </c>
      <c r="AB4774" s="116">
        <v>5.0833498806640003E-2</v>
      </c>
      <c r="AC4774" s="116">
        <v>9.15811199909E-3</v>
      </c>
      <c r="AD4774" s="116">
        <v>18.497154189151701</v>
      </c>
      <c r="AF4774" s="116">
        <v>-1</v>
      </c>
      <c r="AG4774" s="116">
        <v>-1</v>
      </c>
      <c r="AH4774" s="116">
        <v>-1</v>
      </c>
      <c r="AI4774" s="116">
        <v>-1</v>
      </c>
      <c r="AJ4774" s="116">
        <v>0</v>
      </c>
      <c r="AM4774" s="116" t="s">
        <v>319</v>
      </c>
      <c r="AN4774" s="116">
        <v>-1</v>
      </c>
      <c r="AQ4774" s="116">
        <v>783</v>
      </c>
      <c r="AR4774" s="116" t="s">
        <v>352</v>
      </c>
      <c r="AS4774" s="116" t="s">
        <v>256</v>
      </c>
      <c r="AT4774" s="116" t="s">
        <v>268</v>
      </c>
      <c r="AV4774" s="116">
        <v>48.108900103614602</v>
      </c>
      <c r="AW4774" s="116">
        <v>1.5001747100000001E-2</v>
      </c>
    </row>
    <row r="4775" spans="1:49" x14ac:dyDescent="0.25">
      <c r="A4775" s="127">
        <v>210000</v>
      </c>
      <c r="B4775" s="127">
        <v>840000</v>
      </c>
      <c r="C4775" s="127">
        <v>840000</v>
      </c>
      <c r="D4775" s="116" t="s">
        <v>314</v>
      </c>
      <c r="E4775" s="116" t="s">
        <v>315</v>
      </c>
      <c r="F4775" s="116" t="s">
        <v>316</v>
      </c>
      <c r="G4775" s="116" t="s">
        <v>317</v>
      </c>
      <c r="H4775" s="116">
        <v>0.36</v>
      </c>
      <c r="I4775" s="116">
        <v>0.57999999999999996</v>
      </c>
      <c r="J4775" s="116" t="s">
        <v>268</v>
      </c>
      <c r="K4775" s="116">
        <v>0.16630895571637</v>
      </c>
      <c r="L4775" s="116">
        <v>3931.9053729295501</v>
      </c>
      <c r="M4775" s="116">
        <v>10.8055814985791</v>
      </c>
      <c r="N4775" s="116">
        <v>1.9467226907930699</v>
      </c>
      <c r="O4775" s="116">
        <v>1.7970649749369201</v>
      </c>
      <c r="P4775" s="116">
        <v>0.32375741777516998</v>
      </c>
      <c r="Q4775" s="116">
        <v>653.91107654753</v>
      </c>
      <c r="R4775" s="116">
        <v>1310</v>
      </c>
      <c r="S4775" s="116" t="s">
        <v>318</v>
      </c>
      <c r="T4775" s="116">
        <v>1310</v>
      </c>
      <c r="U4775" s="116" t="s">
        <v>268</v>
      </c>
      <c r="V4775" s="116" t="s">
        <v>268</v>
      </c>
      <c r="Z4775" s="116">
        <v>0</v>
      </c>
      <c r="AA4775" s="116">
        <v>1</v>
      </c>
      <c r="AB4775" s="116">
        <v>1.7970649749369201</v>
      </c>
      <c r="AC4775" s="116">
        <v>0.32375741777516998</v>
      </c>
      <c r="AD4775" s="116">
        <v>653.91107654753</v>
      </c>
      <c r="AF4775" s="116">
        <v>-1</v>
      </c>
      <c r="AG4775" s="116">
        <v>-1</v>
      </c>
      <c r="AH4775" s="116">
        <v>-1</v>
      </c>
      <c r="AI4775" s="116">
        <v>-1</v>
      </c>
      <c r="AJ4775" s="116">
        <v>0</v>
      </c>
      <c r="AM4775" s="116" t="s">
        <v>319</v>
      </c>
      <c r="AN4775" s="116">
        <v>-1</v>
      </c>
      <c r="AQ4775" s="116">
        <v>783</v>
      </c>
      <c r="AR4775" s="116" t="s">
        <v>352</v>
      </c>
      <c r="AS4775" s="116" t="s">
        <v>256</v>
      </c>
      <c r="AT4775" s="116" t="s">
        <v>268</v>
      </c>
      <c r="AV4775" s="116">
        <v>103.797674751293</v>
      </c>
      <c r="AW4775" s="116">
        <v>0.53034150570000005</v>
      </c>
    </row>
    <row r="4776" spans="1:49" x14ac:dyDescent="0.25">
      <c r="A4776" s="127">
        <v>210000</v>
      </c>
      <c r="B4776" s="127">
        <v>840000</v>
      </c>
      <c r="C4776" s="127">
        <v>840000</v>
      </c>
      <c r="D4776" s="116" t="s">
        <v>314</v>
      </c>
      <c r="E4776" s="116" t="s">
        <v>315</v>
      </c>
      <c r="F4776" s="116" t="s">
        <v>316</v>
      </c>
      <c r="G4776" s="116" t="s">
        <v>317</v>
      </c>
      <c r="H4776" s="116">
        <v>0.36</v>
      </c>
      <c r="I4776" s="116">
        <v>0.57999999999999996</v>
      </c>
      <c r="J4776" s="116" t="s">
        <v>268</v>
      </c>
      <c r="K4776" s="116">
        <v>0.15409552704030999</v>
      </c>
      <c r="L4776" s="116">
        <v>3931.9053729295501</v>
      </c>
      <c r="M4776" s="116">
        <v>10.8055814985791</v>
      </c>
      <c r="N4776" s="116">
        <v>1.9467226907930699</v>
      </c>
      <c r="O4776" s="116">
        <v>1.6650917760006401</v>
      </c>
      <c r="P4776" s="116">
        <v>0.2999812590391</v>
      </c>
      <c r="Q4776" s="116">
        <v>605.88903071422999</v>
      </c>
      <c r="R4776" s="116">
        <v>1310</v>
      </c>
      <c r="S4776" s="116" t="s">
        <v>318</v>
      </c>
      <c r="T4776" s="116">
        <v>1310</v>
      </c>
      <c r="U4776" s="116" t="s">
        <v>268</v>
      </c>
      <c r="V4776" s="116" t="s">
        <v>268</v>
      </c>
      <c r="Z4776" s="116">
        <v>0</v>
      </c>
      <c r="AA4776" s="116">
        <v>1</v>
      </c>
      <c r="AB4776" s="116">
        <v>1.6650917760006401</v>
      </c>
      <c r="AC4776" s="116">
        <v>0.2999812590391</v>
      </c>
      <c r="AD4776" s="116">
        <v>605.88903071422601</v>
      </c>
      <c r="AF4776" s="116">
        <v>-1</v>
      </c>
      <c r="AG4776" s="116">
        <v>-1</v>
      </c>
      <c r="AH4776" s="116">
        <v>-1</v>
      </c>
      <c r="AI4776" s="116">
        <v>-1</v>
      </c>
      <c r="AJ4776" s="116">
        <v>0</v>
      </c>
      <c r="AM4776" s="116" t="s">
        <v>319</v>
      </c>
      <c r="AN4776" s="116">
        <v>-1</v>
      </c>
      <c r="AQ4776" s="116">
        <v>783</v>
      </c>
      <c r="AR4776" s="116" t="s">
        <v>352</v>
      </c>
      <c r="AS4776" s="116" t="s">
        <v>256</v>
      </c>
      <c r="AT4776" s="116" t="s">
        <v>268</v>
      </c>
      <c r="AV4776" s="116">
        <v>99.949292748690198</v>
      </c>
      <c r="AW4776" s="116">
        <v>0.49139418550000002</v>
      </c>
    </row>
    <row r="4777" spans="1:49" x14ac:dyDescent="0.25">
      <c r="A4777" s="127">
        <v>210000</v>
      </c>
      <c r="B4777" s="127">
        <v>840000</v>
      </c>
      <c r="C4777" s="127">
        <v>840000</v>
      </c>
      <c r="D4777" s="116" t="s">
        <v>314</v>
      </c>
      <c r="E4777" s="116" t="s">
        <v>315</v>
      </c>
      <c r="F4777" s="116" t="s">
        <v>316</v>
      </c>
      <c r="G4777" s="116" t="s">
        <v>317</v>
      </c>
      <c r="H4777" s="116">
        <v>0.36</v>
      </c>
      <c r="I4777" s="116">
        <v>0.57999999999999996</v>
      </c>
      <c r="J4777" s="116" t="s">
        <v>268</v>
      </c>
      <c r="K4777" s="116">
        <v>0.11444640722759</v>
      </c>
      <c r="L4777" s="116">
        <v>3931.9053729295501</v>
      </c>
      <c r="M4777" s="116">
        <v>10.8055814985791</v>
      </c>
      <c r="N4777" s="116">
        <v>1.9467226907930699</v>
      </c>
      <c r="O4777" s="116">
        <v>1.23665998051732</v>
      </c>
      <c r="P4777" s="116">
        <v>0.22279541782969001</v>
      </c>
      <c r="Q4777" s="116">
        <v>449.99244349065299</v>
      </c>
      <c r="R4777" s="116">
        <v>1310</v>
      </c>
      <c r="S4777" s="116" t="s">
        <v>318</v>
      </c>
      <c r="T4777" s="116">
        <v>1310</v>
      </c>
      <c r="U4777" s="116" t="s">
        <v>268</v>
      </c>
      <c r="V4777" s="116" t="s">
        <v>268</v>
      </c>
      <c r="Z4777" s="116">
        <v>0</v>
      </c>
      <c r="AA4777" s="116">
        <v>1</v>
      </c>
      <c r="AB4777" s="116">
        <v>1.23665998051732</v>
      </c>
      <c r="AC4777" s="116">
        <v>0.22279541782969001</v>
      </c>
      <c r="AD4777" s="116">
        <v>449.99244349065299</v>
      </c>
      <c r="AF4777" s="116">
        <v>-1</v>
      </c>
      <c r="AG4777" s="116">
        <v>-1</v>
      </c>
      <c r="AH4777" s="116">
        <v>-1</v>
      </c>
      <c r="AI4777" s="116">
        <v>-1</v>
      </c>
      <c r="AJ4777" s="116">
        <v>0</v>
      </c>
      <c r="AM4777" s="116" t="s">
        <v>319</v>
      </c>
      <c r="AN4777" s="116">
        <v>-1</v>
      </c>
      <c r="AQ4777" s="116">
        <v>783</v>
      </c>
      <c r="AR4777" s="116" t="s">
        <v>352</v>
      </c>
      <c r="AS4777" s="116" t="s">
        <v>256</v>
      </c>
      <c r="AT4777" s="116" t="s">
        <v>268</v>
      </c>
      <c r="AV4777" s="116">
        <v>86.712006218779507</v>
      </c>
      <c r="AW4777" s="116">
        <v>0.36495737509999998</v>
      </c>
    </row>
    <row r="4778" spans="1:49" x14ac:dyDescent="0.25">
      <c r="A4778" s="127">
        <v>210000</v>
      </c>
      <c r="B4778" s="127">
        <v>840000</v>
      </c>
      <c r="C4778" s="127">
        <v>840000</v>
      </c>
      <c r="D4778" s="116" t="s">
        <v>314</v>
      </c>
      <c r="E4778" s="116" t="s">
        <v>315</v>
      </c>
      <c r="F4778" s="116" t="s">
        <v>316</v>
      </c>
      <c r="G4778" s="116" t="s">
        <v>317</v>
      </c>
      <c r="H4778" s="116">
        <v>0.36</v>
      </c>
      <c r="I4778" s="116">
        <v>0.57999999999999996</v>
      </c>
      <c r="J4778" s="116" t="s">
        <v>268</v>
      </c>
      <c r="K4778" s="116">
        <v>1.256918409753E-2</v>
      </c>
      <c r="L4778" s="116">
        <v>3901.63702146281</v>
      </c>
      <c r="M4778" s="116">
        <v>10.4257061774303</v>
      </c>
      <c r="N4778" s="116">
        <v>1.8435746354165401</v>
      </c>
      <c r="O4778" s="116">
        <v>0.13104262029090999</v>
      </c>
      <c r="P4778" s="116">
        <v>2.3172228990089999E-2</v>
      </c>
      <c r="Q4778" s="116">
        <v>49.040394004520202</v>
      </c>
      <c r="R4778" s="116">
        <v>1210</v>
      </c>
      <c r="S4778" s="116" t="s">
        <v>318</v>
      </c>
      <c r="T4778" s="116">
        <v>1210</v>
      </c>
      <c r="U4778" s="116" t="s">
        <v>268</v>
      </c>
      <c r="V4778" s="116" t="s">
        <v>268</v>
      </c>
      <c r="Z4778" s="116">
        <v>0</v>
      </c>
      <c r="AA4778" s="116">
        <v>1</v>
      </c>
      <c r="AB4778" s="116">
        <v>0.13104262029090999</v>
      </c>
      <c r="AC4778" s="116">
        <v>2.3172228990089999E-2</v>
      </c>
      <c r="AD4778" s="116">
        <v>406.351995855197</v>
      </c>
      <c r="AF4778" s="116">
        <v>-1</v>
      </c>
      <c r="AG4778" s="116">
        <v>-1</v>
      </c>
      <c r="AH4778" s="116">
        <v>-1</v>
      </c>
      <c r="AI4778" s="116">
        <v>-1</v>
      </c>
      <c r="AJ4778" s="116">
        <v>0</v>
      </c>
      <c r="AM4778" s="116" t="s">
        <v>319</v>
      </c>
      <c r="AN4778" s="116">
        <v>-1</v>
      </c>
      <c r="AQ4778" s="116">
        <v>783</v>
      </c>
      <c r="AR4778" s="116" t="s">
        <v>352</v>
      </c>
      <c r="AS4778" s="116" t="s">
        <v>256</v>
      </c>
      <c r="AT4778" s="116" t="s">
        <v>268</v>
      </c>
      <c r="AV4778" s="116">
        <v>37.2368344759427</v>
      </c>
      <c r="AW4778" s="116">
        <v>0.32956366250000002</v>
      </c>
    </row>
    <row r="4779" spans="1:49" x14ac:dyDescent="0.25">
      <c r="A4779" s="127">
        <v>210000</v>
      </c>
      <c r="B4779" s="127">
        <v>840000</v>
      </c>
      <c r="C4779" s="127">
        <v>840000</v>
      </c>
      <c r="D4779" s="116" t="s">
        <v>314</v>
      </c>
      <c r="E4779" s="116" t="s">
        <v>315</v>
      </c>
      <c r="F4779" s="116" t="s">
        <v>316</v>
      </c>
      <c r="G4779" s="116" t="s">
        <v>317</v>
      </c>
      <c r="H4779" s="116">
        <v>0.36</v>
      </c>
      <c r="I4779" s="116">
        <v>0.57999999999999996</v>
      </c>
      <c r="J4779" s="116" t="s">
        <v>268</v>
      </c>
      <c r="K4779" s="116">
        <v>5.15649993242E-2</v>
      </c>
      <c r="L4779" s="116">
        <v>3901.63702146281</v>
      </c>
      <c r="M4779" s="116">
        <v>10.4257061774303</v>
      </c>
      <c r="N4779" s="116">
        <v>1.8435746354165401</v>
      </c>
      <c r="O4779" s="116">
        <v>0.53760153199350003</v>
      </c>
      <c r="P4779" s="116">
        <v>9.5063924829360005E-2</v>
      </c>
      <c r="Q4779" s="116">
        <v>201.18791037500301</v>
      </c>
      <c r="R4779" s="116">
        <v>1330</v>
      </c>
      <c r="S4779" s="116" t="s">
        <v>346</v>
      </c>
      <c r="T4779" s="116">
        <v>1330</v>
      </c>
      <c r="U4779" s="116" t="s">
        <v>268</v>
      </c>
      <c r="V4779" s="116" t="s">
        <v>268</v>
      </c>
      <c r="Z4779" s="116">
        <v>0</v>
      </c>
      <c r="AA4779" s="116">
        <v>1</v>
      </c>
      <c r="AB4779" s="116">
        <v>0.53760153199350003</v>
      </c>
      <c r="AC4779" s="116">
        <v>9.5063924829360005E-2</v>
      </c>
      <c r="AD4779" s="116">
        <v>1269.3645916425901</v>
      </c>
      <c r="AF4779" s="116">
        <v>-1</v>
      </c>
      <c r="AG4779" s="116">
        <v>-1</v>
      </c>
      <c r="AH4779" s="116">
        <v>-1</v>
      </c>
      <c r="AI4779" s="116">
        <v>-1</v>
      </c>
      <c r="AJ4779" s="116">
        <v>0</v>
      </c>
      <c r="AM4779" s="116" t="s">
        <v>319</v>
      </c>
      <c r="AN4779" s="116">
        <v>-1</v>
      </c>
      <c r="AQ4779" s="116">
        <v>783</v>
      </c>
      <c r="AR4779" s="116" t="s">
        <v>352</v>
      </c>
      <c r="AS4779" s="116" t="s">
        <v>256</v>
      </c>
      <c r="AT4779" s="116" t="s">
        <v>268</v>
      </c>
      <c r="AV4779" s="116">
        <v>97.418108659503801</v>
      </c>
      <c r="AW4779" s="116">
        <v>1.0294927751</v>
      </c>
    </row>
    <row r="4780" spans="1:49" x14ac:dyDescent="0.25">
      <c r="A4780" s="127">
        <v>210000</v>
      </c>
      <c r="B4780" s="127">
        <v>840000</v>
      </c>
      <c r="C4780" s="127">
        <v>840000</v>
      </c>
      <c r="D4780" s="116" t="s">
        <v>314</v>
      </c>
      <c r="E4780" s="116" t="s">
        <v>315</v>
      </c>
      <c r="F4780" s="116" t="s">
        <v>316</v>
      </c>
      <c r="G4780" s="116" t="s">
        <v>317</v>
      </c>
      <c r="H4780" s="116">
        <v>0.36</v>
      </c>
      <c r="I4780" s="116">
        <v>0.57999999999999996</v>
      </c>
      <c r="J4780" s="116" t="s">
        <v>268</v>
      </c>
      <c r="K4780" s="116">
        <v>2.6064312641359999E-2</v>
      </c>
      <c r="L4780" s="116">
        <v>3901.63702146281</v>
      </c>
      <c r="M4780" s="116">
        <v>10.4257061774303</v>
      </c>
      <c r="N4780" s="116">
        <v>1.8435746354165401</v>
      </c>
      <c r="O4780" s="116">
        <v>0.27173886531556002</v>
      </c>
      <c r="P4780" s="116">
        <v>4.8051505675179997E-2</v>
      </c>
      <c r="Q4780" s="116">
        <v>101.693487140534</v>
      </c>
      <c r="R4780" s="116">
        <v>1310</v>
      </c>
      <c r="S4780" s="116" t="s">
        <v>318</v>
      </c>
      <c r="T4780" s="116">
        <v>1310</v>
      </c>
      <c r="U4780" s="116" t="s">
        <v>268</v>
      </c>
      <c r="V4780" s="116" t="s">
        <v>268</v>
      </c>
      <c r="Z4780" s="116">
        <v>0</v>
      </c>
      <c r="AA4780" s="116">
        <v>1</v>
      </c>
      <c r="AB4780" s="116">
        <v>0.27173886531556002</v>
      </c>
      <c r="AC4780" s="116">
        <v>4.8051505675179997E-2</v>
      </c>
      <c r="AD4780" s="116">
        <v>101.878225293531</v>
      </c>
      <c r="AF4780" s="116">
        <v>-1</v>
      </c>
      <c r="AG4780" s="116">
        <v>-1</v>
      </c>
      <c r="AH4780" s="116">
        <v>-1</v>
      </c>
      <c r="AI4780" s="116">
        <v>-1</v>
      </c>
      <c r="AJ4780" s="116">
        <v>0</v>
      </c>
      <c r="AM4780" s="116" t="s">
        <v>319</v>
      </c>
      <c r="AN4780" s="116">
        <v>-1</v>
      </c>
      <c r="AQ4780" s="116">
        <v>783</v>
      </c>
      <c r="AR4780" s="116" t="s">
        <v>352</v>
      </c>
      <c r="AS4780" s="116" t="s">
        <v>256</v>
      </c>
      <c r="AT4780" s="116" t="s">
        <v>268</v>
      </c>
      <c r="AV4780" s="116">
        <v>41.141162731862899</v>
      </c>
      <c r="AW4780" s="116">
        <v>8.2626297900000006E-2</v>
      </c>
    </row>
    <row r="4781" spans="1:49" x14ac:dyDescent="0.25">
      <c r="A4781" s="127">
        <v>210000</v>
      </c>
      <c r="B4781" s="127">
        <v>840000</v>
      </c>
      <c r="C4781" s="127">
        <v>840000</v>
      </c>
      <c r="D4781" s="116" t="s">
        <v>314</v>
      </c>
      <c r="E4781" s="116" t="s">
        <v>315</v>
      </c>
      <c r="F4781" s="116" t="s">
        <v>316</v>
      </c>
      <c r="G4781" s="116" t="s">
        <v>317</v>
      </c>
      <c r="H4781" s="116">
        <v>0.36</v>
      </c>
      <c r="I4781" s="116">
        <v>0.57999999999999996</v>
      </c>
      <c r="J4781" s="116" t="s">
        <v>268</v>
      </c>
      <c r="K4781" s="116">
        <v>4.0718696747460002E-2</v>
      </c>
      <c r="L4781" s="116">
        <v>3901.63702146281</v>
      </c>
      <c r="M4781" s="116">
        <v>10.4257061774303</v>
      </c>
      <c r="N4781" s="116">
        <v>1.8435746354165401</v>
      </c>
      <c r="O4781" s="116">
        <v>0.42452116821698999</v>
      </c>
      <c r="P4781" s="116">
        <v>7.5067956510850006E-2</v>
      </c>
      <c r="Q4781" s="116">
        <v>158.869574695642</v>
      </c>
      <c r="R4781" s="116">
        <v>1750</v>
      </c>
      <c r="S4781" s="116" t="s">
        <v>321</v>
      </c>
      <c r="T4781" s="116">
        <v>1750</v>
      </c>
      <c r="U4781" s="116" t="s">
        <v>268</v>
      </c>
      <c r="V4781" s="116" t="s">
        <v>268</v>
      </c>
      <c r="Z4781" s="116">
        <v>0</v>
      </c>
      <c r="AA4781" s="116">
        <v>1</v>
      </c>
      <c r="AB4781" s="116">
        <v>0.42452116821698999</v>
      </c>
      <c r="AC4781" s="116">
        <v>7.5067956510850006E-2</v>
      </c>
      <c r="AD4781" s="116">
        <v>158.869574695642</v>
      </c>
      <c r="AF4781" s="116">
        <v>-1</v>
      </c>
      <c r="AG4781" s="116">
        <v>-1</v>
      </c>
      <c r="AH4781" s="116">
        <v>-1</v>
      </c>
      <c r="AI4781" s="116">
        <v>-1</v>
      </c>
      <c r="AJ4781" s="116">
        <v>0</v>
      </c>
      <c r="AM4781" s="116" t="s">
        <v>319</v>
      </c>
      <c r="AN4781" s="116">
        <v>-1</v>
      </c>
      <c r="AQ4781" s="116">
        <v>783</v>
      </c>
      <c r="AR4781" s="116" t="s">
        <v>352</v>
      </c>
      <c r="AS4781" s="116" t="s">
        <v>256</v>
      </c>
      <c r="AT4781" s="116" t="s">
        <v>268</v>
      </c>
      <c r="AV4781" s="116">
        <v>53.195700811918897</v>
      </c>
      <c r="AW4781" s="116">
        <v>0.12884799250000001</v>
      </c>
    </row>
    <row r="4782" spans="1:49" x14ac:dyDescent="0.25">
      <c r="A4782" s="127">
        <v>210000</v>
      </c>
      <c r="B4782" s="127">
        <v>840000</v>
      </c>
      <c r="C4782" s="127">
        <v>840000</v>
      </c>
      <c r="D4782" s="116" t="s">
        <v>314</v>
      </c>
      <c r="E4782" s="116" t="s">
        <v>315</v>
      </c>
      <c r="F4782" s="116" t="s">
        <v>316</v>
      </c>
      <c r="G4782" s="116" t="s">
        <v>317</v>
      </c>
      <c r="H4782" s="116">
        <v>0.36</v>
      </c>
      <c r="I4782" s="116">
        <v>0.57999999999999996</v>
      </c>
      <c r="J4782" s="116" t="s">
        <v>268</v>
      </c>
      <c r="K4782" s="116">
        <v>0.21723127264329001</v>
      </c>
      <c r="L4782" s="116">
        <v>3919.2894870775099</v>
      </c>
      <c r="M4782" s="116">
        <v>12.3214307780694</v>
      </c>
      <c r="N4782" s="116">
        <v>2.4956731419457601</v>
      </c>
      <c r="O4782" s="116">
        <v>2.67660008870623</v>
      </c>
      <c r="P4782" s="116">
        <v>0.54213825272655003</v>
      </c>
      <c r="Q4782" s="116">
        <v>851.39224313531497</v>
      </c>
      <c r="R4782" s="116">
        <v>1310</v>
      </c>
      <c r="S4782" s="116" t="s">
        <v>318</v>
      </c>
      <c r="T4782" s="116">
        <v>1310</v>
      </c>
      <c r="U4782" s="116" t="s">
        <v>268</v>
      </c>
      <c r="V4782" s="116" t="s">
        <v>268</v>
      </c>
      <c r="Z4782" s="116">
        <v>0</v>
      </c>
      <c r="AA4782" s="116">
        <v>1</v>
      </c>
      <c r="AB4782" s="116">
        <v>2.67660008870623</v>
      </c>
      <c r="AC4782" s="116">
        <v>0.54213825272655003</v>
      </c>
      <c r="AD4782" s="116">
        <v>851.39224313531497</v>
      </c>
      <c r="AF4782" s="116">
        <v>-1</v>
      </c>
      <c r="AG4782" s="116">
        <v>-1</v>
      </c>
      <c r="AH4782" s="116">
        <v>-1</v>
      </c>
      <c r="AI4782" s="116">
        <v>-1</v>
      </c>
      <c r="AJ4782" s="116">
        <v>0</v>
      </c>
      <c r="AM4782" s="116" t="s">
        <v>319</v>
      </c>
      <c r="AN4782" s="116">
        <v>-1</v>
      </c>
      <c r="AQ4782" s="116">
        <v>783</v>
      </c>
      <c r="AR4782" s="116" t="s">
        <v>352</v>
      </c>
      <c r="AS4782" s="116" t="s">
        <v>256</v>
      </c>
      <c r="AT4782" s="116" t="s">
        <v>268</v>
      </c>
      <c r="AV4782" s="116">
        <v>119.056790553301</v>
      </c>
      <c r="AW4782" s="116">
        <v>0.69050465790000004</v>
      </c>
    </row>
    <row r="4783" spans="1:49" x14ac:dyDescent="0.25">
      <c r="A4783" s="127">
        <v>210000</v>
      </c>
      <c r="B4783" s="127">
        <v>840000</v>
      </c>
      <c r="C4783" s="127">
        <v>840000</v>
      </c>
      <c r="D4783" s="116" t="s">
        <v>314</v>
      </c>
      <c r="E4783" s="116" t="s">
        <v>315</v>
      </c>
      <c r="F4783" s="116" t="s">
        <v>316</v>
      </c>
      <c r="G4783" s="116" t="s">
        <v>317</v>
      </c>
      <c r="H4783" s="116">
        <v>0.36</v>
      </c>
      <c r="I4783" s="116">
        <v>0.57999999999999996</v>
      </c>
      <c r="J4783" s="116" t="s">
        <v>268</v>
      </c>
      <c r="K4783" s="116">
        <v>0.15540912822253999</v>
      </c>
      <c r="L4783" s="116">
        <v>3919.2894870775099</v>
      </c>
      <c r="M4783" s="116">
        <v>12.3214307780694</v>
      </c>
      <c r="N4783" s="116">
        <v>2.4956731419457601</v>
      </c>
      <c r="O4783" s="116">
        <v>1.91486281567419</v>
      </c>
      <c r="P4783" s="116">
        <v>0.38785038731819999</v>
      </c>
      <c r="Q4783" s="116">
        <v>609.09336243849395</v>
      </c>
      <c r="R4783" s="116">
        <v>1310</v>
      </c>
      <c r="S4783" s="116" t="s">
        <v>318</v>
      </c>
      <c r="T4783" s="116">
        <v>1310</v>
      </c>
      <c r="U4783" s="116" t="s">
        <v>268</v>
      </c>
      <c r="V4783" s="116" t="s">
        <v>268</v>
      </c>
      <c r="Z4783" s="116">
        <v>0</v>
      </c>
      <c r="AA4783" s="116">
        <v>1</v>
      </c>
      <c r="AB4783" s="116">
        <v>1.91486281567419</v>
      </c>
      <c r="AC4783" s="116">
        <v>0.38785038731819999</v>
      </c>
      <c r="AD4783" s="116">
        <v>609.09336243849395</v>
      </c>
      <c r="AF4783" s="116">
        <v>-1</v>
      </c>
      <c r="AG4783" s="116">
        <v>-1</v>
      </c>
      <c r="AH4783" s="116">
        <v>-1</v>
      </c>
      <c r="AI4783" s="116">
        <v>-1</v>
      </c>
      <c r="AJ4783" s="116">
        <v>0</v>
      </c>
      <c r="AM4783" s="116" t="s">
        <v>319</v>
      </c>
      <c r="AN4783" s="116">
        <v>-1</v>
      </c>
      <c r="AQ4783" s="116">
        <v>783</v>
      </c>
      <c r="AR4783" s="116" t="s">
        <v>352</v>
      </c>
      <c r="AS4783" s="116" t="s">
        <v>256</v>
      </c>
      <c r="AT4783" s="116" t="s">
        <v>268</v>
      </c>
      <c r="AV4783" s="116">
        <v>100.795074118613</v>
      </c>
      <c r="AW4783" s="116">
        <v>0.49399299470000002</v>
      </c>
    </row>
    <row r="4784" spans="1:49" x14ac:dyDescent="0.25">
      <c r="A4784" s="127">
        <v>210000</v>
      </c>
      <c r="B4784" s="127">
        <v>840000</v>
      </c>
      <c r="C4784" s="127">
        <v>840000</v>
      </c>
      <c r="D4784" s="116" t="s">
        <v>314</v>
      </c>
      <c r="E4784" s="116" t="s">
        <v>315</v>
      </c>
      <c r="F4784" s="116" t="s">
        <v>316</v>
      </c>
      <c r="G4784" s="116" t="s">
        <v>317</v>
      </c>
      <c r="H4784" s="116">
        <v>0.36</v>
      </c>
      <c r="I4784" s="116">
        <v>0.57999999999999996</v>
      </c>
      <c r="J4784" s="116" t="s">
        <v>268</v>
      </c>
      <c r="K4784" s="116">
        <v>9.9107613613279993E-2</v>
      </c>
      <c r="L4784" s="116">
        <v>3919.2894870775099</v>
      </c>
      <c r="M4784" s="116">
        <v>12.3214307780694</v>
      </c>
      <c r="N4784" s="116">
        <v>2.4956731419457601</v>
      </c>
      <c r="O4784" s="116">
        <v>1.22114760071578</v>
      </c>
      <c r="P4784" s="116">
        <v>0.24734020945702001</v>
      </c>
      <c r="Q4784" s="116">
        <v>388.43142812389902</v>
      </c>
      <c r="R4784" s="116">
        <v>1310</v>
      </c>
      <c r="S4784" s="116" t="s">
        <v>318</v>
      </c>
      <c r="T4784" s="116">
        <v>1310</v>
      </c>
      <c r="U4784" s="116" t="s">
        <v>268</v>
      </c>
      <c r="V4784" s="116" t="s">
        <v>268</v>
      </c>
      <c r="Z4784" s="116">
        <v>0</v>
      </c>
      <c r="AA4784" s="116">
        <v>1</v>
      </c>
      <c r="AB4784" s="116">
        <v>1.22114760071578</v>
      </c>
      <c r="AC4784" s="116">
        <v>0.24734020945702001</v>
      </c>
      <c r="AD4784" s="116">
        <v>388.43142812389902</v>
      </c>
      <c r="AF4784" s="116">
        <v>-1</v>
      </c>
      <c r="AG4784" s="116">
        <v>-1</v>
      </c>
      <c r="AH4784" s="116">
        <v>-1</v>
      </c>
      <c r="AI4784" s="116">
        <v>-1</v>
      </c>
      <c r="AJ4784" s="116">
        <v>0</v>
      </c>
      <c r="AM4784" s="116" t="s">
        <v>319</v>
      </c>
      <c r="AN4784" s="116">
        <v>-1</v>
      </c>
      <c r="AQ4784" s="116">
        <v>783</v>
      </c>
      <c r="AR4784" s="116" t="s">
        <v>352</v>
      </c>
      <c r="AS4784" s="116" t="s">
        <v>256</v>
      </c>
      <c r="AT4784" s="116" t="s">
        <v>268</v>
      </c>
      <c r="AV4784" s="116">
        <v>84.358298856091395</v>
      </c>
      <c r="AW4784" s="116">
        <v>0.31502954430000002</v>
      </c>
    </row>
    <row r="4785" spans="1:49" x14ac:dyDescent="0.25">
      <c r="A4785" s="127">
        <v>210000</v>
      </c>
      <c r="B4785" s="127">
        <v>840000</v>
      </c>
      <c r="C4785" s="127">
        <v>840000</v>
      </c>
      <c r="D4785" s="116" t="s">
        <v>314</v>
      </c>
      <c r="E4785" s="116" t="s">
        <v>315</v>
      </c>
      <c r="F4785" s="116" t="s">
        <v>316</v>
      </c>
      <c r="G4785" s="116" t="s">
        <v>317</v>
      </c>
      <c r="H4785" s="116">
        <v>0.36</v>
      </c>
      <c r="I4785" s="116">
        <v>0.57999999999999996</v>
      </c>
      <c r="J4785" s="116" t="s">
        <v>268</v>
      </c>
      <c r="K4785" s="116">
        <v>8.3404340113330006E-2</v>
      </c>
      <c r="L4785" s="116">
        <v>3919.2894870775099</v>
      </c>
      <c r="M4785" s="116">
        <v>12.3214307780694</v>
      </c>
      <c r="N4785" s="116">
        <v>2.4956731419457601</v>
      </c>
      <c r="O4785" s="116">
        <v>1.02766080329707</v>
      </c>
      <c r="P4785" s="116">
        <v>0.20814997154257001</v>
      </c>
      <c r="Q4785" s="116">
        <v>326.88575338284602</v>
      </c>
      <c r="R4785" s="116">
        <v>1310</v>
      </c>
      <c r="S4785" s="116" t="s">
        <v>318</v>
      </c>
      <c r="T4785" s="116">
        <v>1310</v>
      </c>
      <c r="U4785" s="116" t="s">
        <v>268</v>
      </c>
      <c r="V4785" s="116" t="s">
        <v>268</v>
      </c>
      <c r="Z4785" s="116">
        <v>0</v>
      </c>
      <c r="AA4785" s="116">
        <v>1</v>
      </c>
      <c r="AB4785" s="116">
        <v>1.02766080329707</v>
      </c>
      <c r="AC4785" s="116">
        <v>0.20814997154257001</v>
      </c>
      <c r="AD4785" s="116">
        <v>326.88575338284801</v>
      </c>
      <c r="AF4785" s="116">
        <v>-1</v>
      </c>
      <c r="AG4785" s="116">
        <v>-1</v>
      </c>
      <c r="AH4785" s="116">
        <v>-1</v>
      </c>
      <c r="AI4785" s="116">
        <v>-1</v>
      </c>
      <c r="AJ4785" s="116">
        <v>0</v>
      </c>
      <c r="AM4785" s="116" t="s">
        <v>319</v>
      </c>
      <c r="AN4785" s="116">
        <v>-1</v>
      </c>
      <c r="AQ4785" s="116">
        <v>783</v>
      </c>
      <c r="AR4785" s="116" t="s">
        <v>352</v>
      </c>
      <c r="AS4785" s="116" t="s">
        <v>256</v>
      </c>
      <c r="AT4785" s="116" t="s">
        <v>268</v>
      </c>
      <c r="AV4785" s="116">
        <v>74.883746816020604</v>
      </c>
      <c r="AW4785" s="116">
        <v>0.26511415519999998</v>
      </c>
    </row>
    <row r="4786" spans="1:49" x14ac:dyDescent="0.25">
      <c r="A4786" s="127">
        <v>210000</v>
      </c>
      <c r="B4786" s="127">
        <v>840000</v>
      </c>
      <c r="C4786" s="127">
        <v>840000</v>
      </c>
      <c r="D4786" s="116" t="s">
        <v>314</v>
      </c>
      <c r="E4786" s="116" t="s">
        <v>315</v>
      </c>
      <c r="F4786" s="116" t="s">
        <v>316</v>
      </c>
      <c r="G4786" s="116" t="s">
        <v>317</v>
      </c>
      <c r="H4786" s="116">
        <v>0.36</v>
      </c>
      <c r="I4786" s="116">
        <v>0.57999999999999996</v>
      </c>
      <c r="J4786" s="116" t="s">
        <v>268</v>
      </c>
      <c r="K4786" s="116">
        <v>4.128427332199E-2</v>
      </c>
      <c r="L4786" s="116">
        <v>3919.2894870775099</v>
      </c>
      <c r="M4786" s="116">
        <v>12.3214307780694</v>
      </c>
      <c r="N4786" s="116">
        <v>2.4956731419457601</v>
      </c>
      <c r="O4786" s="116">
        <v>0.50868131595981003</v>
      </c>
      <c r="P4786" s="116">
        <v>0.10303205211444</v>
      </c>
      <c r="Q4786" s="116">
        <v>161.80501841251299</v>
      </c>
      <c r="R4786" s="116">
        <v>1310</v>
      </c>
      <c r="S4786" s="116" t="s">
        <v>318</v>
      </c>
      <c r="T4786" s="116">
        <v>1310</v>
      </c>
      <c r="U4786" s="116" t="s">
        <v>268</v>
      </c>
      <c r="V4786" s="116" t="s">
        <v>268</v>
      </c>
      <c r="Z4786" s="116">
        <v>0</v>
      </c>
      <c r="AA4786" s="116">
        <v>1</v>
      </c>
      <c r="AB4786" s="116">
        <v>0.50868131595981003</v>
      </c>
      <c r="AC4786" s="116">
        <v>0.10303205211444</v>
      </c>
      <c r="AD4786" s="116">
        <v>161.80501841251501</v>
      </c>
      <c r="AF4786" s="116">
        <v>-1</v>
      </c>
      <c r="AG4786" s="116">
        <v>-1</v>
      </c>
      <c r="AH4786" s="116">
        <v>-1</v>
      </c>
      <c r="AI4786" s="116">
        <v>-1</v>
      </c>
      <c r="AJ4786" s="116">
        <v>0</v>
      </c>
      <c r="AM4786" s="116" t="s">
        <v>319</v>
      </c>
      <c r="AN4786" s="116">
        <v>-1</v>
      </c>
      <c r="AQ4786" s="116">
        <v>783</v>
      </c>
      <c r="AR4786" s="116" t="s">
        <v>352</v>
      </c>
      <c r="AS4786" s="116" t="s">
        <v>256</v>
      </c>
      <c r="AT4786" s="116" t="s">
        <v>268</v>
      </c>
      <c r="AV4786" s="116">
        <v>60.678969898966699</v>
      </c>
      <c r="AW4786" s="116">
        <v>0.1312287254</v>
      </c>
    </row>
    <row r="4787" spans="1:49" x14ac:dyDescent="0.25">
      <c r="A4787" s="127">
        <v>210000</v>
      </c>
      <c r="B4787" s="127">
        <v>840000</v>
      </c>
      <c r="C4787" s="127">
        <v>840000</v>
      </c>
      <c r="D4787" s="116" t="s">
        <v>314</v>
      </c>
      <c r="E4787" s="116" t="s">
        <v>315</v>
      </c>
      <c r="F4787" s="116" t="s">
        <v>316</v>
      </c>
      <c r="G4787" s="116" t="s">
        <v>317</v>
      </c>
      <c r="H4787" s="116">
        <v>0.36</v>
      </c>
      <c r="I4787" s="116">
        <v>0.57999999999999996</v>
      </c>
      <c r="J4787" s="116" t="s">
        <v>268</v>
      </c>
      <c r="K4787" s="116">
        <v>2.1326825615380001E-2</v>
      </c>
      <c r="L4787" s="116">
        <v>3919.2894870775099</v>
      </c>
      <c r="M4787" s="116">
        <v>12.3214307780694</v>
      </c>
      <c r="N4787" s="116">
        <v>2.4956731419457601</v>
      </c>
      <c r="O4787" s="116">
        <v>0.26277700553587002</v>
      </c>
      <c r="P4787" s="116">
        <v>5.322478589126E-2</v>
      </c>
      <c r="Q4787" s="116">
        <v>83.586003427098106</v>
      </c>
      <c r="R4787" s="116">
        <v>1310</v>
      </c>
      <c r="S4787" s="116" t="s">
        <v>318</v>
      </c>
      <c r="T4787" s="116">
        <v>1310</v>
      </c>
      <c r="U4787" s="116" t="s">
        <v>268</v>
      </c>
      <c r="V4787" s="116" t="s">
        <v>268</v>
      </c>
      <c r="Z4787" s="116">
        <v>0</v>
      </c>
      <c r="AA4787" s="116">
        <v>1</v>
      </c>
      <c r="AB4787" s="116">
        <v>0.26277700553587002</v>
      </c>
      <c r="AC4787" s="116">
        <v>5.322478589126E-2</v>
      </c>
      <c r="AD4787" s="116">
        <v>83.586003427097296</v>
      </c>
      <c r="AF4787" s="116">
        <v>-1</v>
      </c>
      <c r="AG4787" s="116">
        <v>-1</v>
      </c>
      <c r="AH4787" s="116">
        <v>-1</v>
      </c>
      <c r="AI4787" s="116">
        <v>-1</v>
      </c>
      <c r="AJ4787" s="116">
        <v>0</v>
      </c>
      <c r="AM4787" s="116" t="s">
        <v>319</v>
      </c>
      <c r="AN4787" s="116">
        <v>-1</v>
      </c>
      <c r="AQ4787" s="116">
        <v>783</v>
      </c>
      <c r="AR4787" s="116" t="s">
        <v>352</v>
      </c>
      <c r="AS4787" s="116" t="s">
        <v>256</v>
      </c>
      <c r="AT4787" s="116" t="s">
        <v>268</v>
      </c>
      <c r="AV4787" s="116">
        <v>60.141138615894</v>
      </c>
      <c r="AW4787" s="116">
        <v>6.7790756999999993E-2</v>
      </c>
    </row>
    <row r="4788" spans="1:49" x14ac:dyDescent="0.25">
      <c r="A4788" s="127">
        <v>210000</v>
      </c>
      <c r="B4788" s="127">
        <v>840000</v>
      </c>
      <c r="C4788" s="127">
        <v>840000</v>
      </c>
      <c r="D4788" s="116" t="s">
        <v>314</v>
      </c>
      <c r="E4788" s="116" t="s">
        <v>315</v>
      </c>
      <c r="F4788" s="116" t="s">
        <v>316</v>
      </c>
      <c r="G4788" s="116" t="s">
        <v>317</v>
      </c>
      <c r="H4788" s="116">
        <v>0.36</v>
      </c>
      <c r="I4788" s="116">
        <v>0.57999999999999996</v>
      </c>
      <c r="J4788" s="116" t="s">
        <v>268</v>
      </c>
      <c r="K4788" s="116">
        <v>7.8796903362419998E-2</v>
      </c>
      <c r="L4788" s="116">
        <v>3686.0376270813399</v>
      </c>
      <c r="M4788" s="116">
        <v>10.0958993101621</v>
      </c>
      <c r="N4788" s="116">
        <v>1.6597998365695901</v>
      </c>
      <c r="O4788" s="116">
        <v>0.79552560229960001</v>
      </c>
      <c r="P4788" s="116">
        <v>0.13078708732314001</v>
      </c>
      <c r="Q4788" s="116">
        <v>290.44835069138702</v>
      </c>
      <c r="R4788" s="116">
        <v>1210</v>
      </c>
      <c r="S4788" s="116" t="s">
        <v>318</v>
      </c>
      <c r="T4788" s="116">
        <v>1210</v>
      </c>
      <c r="U4788" s="116" t="s">
        <v>268</v>
      </c>
      <c r="V4788" s="116" t="s">
        <v>268</v>
      </c>
      <c r="Z4788" s="116">
        <v>0</v>
      </c>
      <c r="AA4788" s="116">
        <v>1</v>
      </c>
      <c r="AB4788" s="116">
        <v>0.79552560229960001</v>
      </c>
      <c r="AC4788" s="116">
        <v>0.13078708732314001</v>
      </c>
      <c r="AD4788" s="116">
        <v>290.44835069138702</v>
      </c>
      <c r="AF4788" s="116">
        <v>-1</v>
      </c>
      <c r="AG4788" s="116">
        <v>-1</v>
      </c>
      <c r="AH4788" s="116">
        <v>-1</v>
      </c>
      <c r="AI4788" s="116">
        <v>-1</v>
      </c>
      <c r="AJ4788" s="116">
        <v>0</v>
      </c>
      <c r="AM4788" s="116" t="s">
        <v>319</v>
      </c>
      <c r="AN4788" s="116">
        <v>-1</v>
      </c>
      <c r="AQ4788" s="116">
        <v>783</v>
      </c>
      <c r="AR4788" s="116" t="s">
        <v>352</v>
      </c>
      <c r="AS4788" s="116" t="s">
        <v>256</v>
      </c>
      <c r="AT4788" s="116" t="s">
        <v>268</v>
      </c>
      <c r="AV4788" s="116">
        <v>116.885469286217</v>
      </c>
      <c r="AW4788" s="116">
        <v>0.2355623282</v>
      </c>
    </row>
    <row r="4789" spans="1:49" x14ac:dyDescent="0.25">
      <c r="A4789" s="127">
        <v>210000</v>
      </c>
      <c r="B4789" s="127">
        <v>840000</v>
      </c>
      <c r="C4789" s="127">
        <v>840000</v>
      </c>
      <c r="D4789" s="116" t="s">
        <v>314</v>
      </c>
      <c r="E4789" s="116" t="s">
        <v>315</v>
      </c>
      <c r="F4789" s="116" t="s">
        <v>316</v>
      </c>
      <c r="G4789" s="116" t="s">
        <v>317</v>
      </c>
      <c r="H4789" s="116">
        <v>0.36</v>
      </c>
      <c r="I4789" s="116">
        <v>0.57999999999999996</v>
      </c>
      <c r="J4789" s="116" t="s">
        <v>323</v>
      </c>
      <c r="K4789" s="116">
        <v>3.596012808027E-2</v>
      </c>
      <c r="L4789" s="116">
        <v>3686.0376270813399</v>
      </c>
      <c r="M4789" s="116">
        <v>10.0958993101621</v>
      </c>
      <c r="N4789" s="116">
        <v>1.6597998365695901</v>
      </c>
      <c r="O4789" s="116">
        <v>0.36304983227893001</v>
      </c>
      <c r="P4789" s="116">
        <v>5.9686614710650003E-2</v>
      </c>
      <c r="Q4789" s="116">
        <v>132.55038517853899</v>
      </c>
      <c r="R4789" s="116">
        <v>1210</v>
      </c>
      <c r="S4789" s="116" t="s">
        <v>318</v>
      </c>
      <c r="T4789" s="116">
        <v>1210</v>
      </c>
      <c r="U4789" s="116" t="s">
        <v>324</v>
      </c>
      <c r="V4789" s="116" t="s">
        <v>323</v>
      </c>
      <c r="Z4789" s="116">
        <v>0</v>
      </c>
      <c r="AA4789" s="116">
        <v>1</v>
      </c>
      <c r="AB4789" s="116">
        <v>0.36304983227893001</v>
      </c>
      <c r="AC4789" s="116">
        <v>5.9686614710650003E-2</v>
      </c>
      <c r="AD4789" s="116">
        <v>188.59903761003301</v>
      </c>
      <c r="AF4789" s="116">
        <v>-1</v>
      </c>
      <c r="AG4789" s="116">
        <v>-1</v>
      </c>
      <c r="AH4789" s="116">
        <v>-1</v>
      </c>
      <c r="AI4789" s="116">
        <v>-1</v>
      </c>
      <c r="AJ4789" s="116">
        <v>0</v>
      </c>
      <c r="AM4789" s="116" t="s">
        <v>319</v>
      </c>
      <c r="AN4789" s="116">
        <v>-1</v>
      </c>
      <c r="AQ4789" s="116">
        <v>783</v>
      </c>
      <c r="AR4789" s="116" t="s">
        <v>352</v>
      </c>
      <c r="AS4789" s="116" t="s">
        <v>256</v>
      </c>
      <c r="AT4789" s="116" t="s">
        <v>268</v>
      </c>
      <c r="AV4789" s="116">
        <v>49.1666929453027</v>
      </c>
      <c r="AW4789" s="116">
        <v>0.15295947900000001</v>
      </c>
    </row>
    <row r="4790" spans="1:49" x14ac:dyDescent="0.25">
      <c r="A4790" s="127">
        <v>210000</v>
      </c>
      <c r="B4790" s="127">
        <v>840000</v>
      </c>
      <c r="C4790" s="127">
        <v>840000</v>
      </c>
      <c r="D4790" s="116" t="s">
        <v>314</v>
      </c>
      <c r="E4790" s="116" t="s">
        <v>315</v>
      </c>
      <c r="F4790" s="116" t="s">
        <v>316</v>
      </c>
      <c r="G4790" s="116" t="s">
        <v>317</v>
      </c>
      <c r="H4790" s="116">
        <v>0.36</v>
      </c>
      <c r="I4790" s="116">
        <v>0.57999999999999996</v>
      </c>
      <c r="J4790" s="116" t="s">
        <v>268</v>
      </c>
      <c r="K4790" s="116">
        <v>0.16405563467090001</v>
      </c>
      <c r="L4790" s="116">
        <v>3686.0376270813399</v>
      </c>
      <c r="M4790" s="116">
        <v>10.0958993101621</v>
      </c>
      <c r="N4790" s="116">
        <v>1.6597998365695901</v>
      </c>
      <c r="O4790" s="116">
        <v>1.6562891689021699</v>
      </c>
      <c r="P4790" s="116">
        <v>0.27229951561507998</v>
      </c>
      <c r="Q4790" s="116">
        <v>604.71524233165906</v>
      </c>
      <c r="R4790" s="116">
        <v>1310</v>
      </c>
      <c r="S4790" s="116" t="s">
        <v>318</v>
      </c>
      <c r="T4790" s="116">
        <v>1310</v>
      </c>
      <c r="U4790" s="116" t="s">
        <v>268</v>
      </c>
      <c r="V4790" s="116" t="s">
        <v>268</v>
      </c>
      <c r="Z4790" s="116">
        <v>0</v>
      </c>
      <c r="AA4790" s="116">
        <v>1</v>
      </c>
      <c r="AB4790" s="116">
        <v>1.6562891689021699</v>
      </c>
      <c r="AC4790" s="116">
        <v>0.27229951561507998</v>
      </c>
      <c r="AD4790" s="116">
        <v>604.71524233165906</v>
      </c>
      <c r="AF4790" s="116">
        <v>-1</v>
      </c>
      <c r="AG4790" s="116">
        <v>-1</v>
      </c>
      <c r="AH4790" s="116">
        <v>-1</v>
      </c>
      <c r="AI4790" s="116">
        <v>-1</v>
      </c>
      <c r="AJ4790" s="116">
        <v>0</v>
      </c>
      <c r="AM4790" s="116" t="s">
        <v>319</v>
      </c>
      <c r="AN4790" s="116">
        <v>-1</v>
      </c>
      <c r="AQ4790" s="116">
        <v>783</v>
      </c>
      <c r="AR4790" s="116" t="s">
        <v>352</v>
      </c>
      <c r="AS4790" s="116" t="s">
        <v>256</v>
      </c>
      <c r="AT4790" s="116" t="s">
        <v>268</v>
      </c>
      <c r="AV4790" s="116">
        <v>109.043450335762</v>
      </c>
      <c r="AW4790" s="116">
        <v>0.49044220789999998</v>
      </c>
    </row>
    <row r="4791" spans="1:49" x14ac:dyDescent="0.25">
      <c r="A4791" s="127">
        <v>210000</v>
      </c>
      <c r="B4791" s="127">
        <v>840000</v>
      </c>
      <c r="C4791" s="127">
        <v>840000</v>
      </c>
      <c r="D4791" s="116" t="s">
        <v>314</v>
      </c>
      <c r="E4791" s="116" t="s">
        <v>315</v>
      </c>
      <c r="F4791" s="116" t="s">
        <v>316</v>
      </c>
      <c r="G4791" s="116" t="s">
        <v>317</v>
      </c>
      <c r="H4791" s="116">
        <v>0.36</v>
      </c>
      <c r="I4791" s="116">
        <v>0.57999999999999996</v>
      </c>
      <c r="J4791" s="116" t="s">
        <v>268</v>
      </c>
      <c r="K4791" s="116">
        <v>6.050904663817E-2</v>
      </c>
      <c r="L4791" s="116">
        <v>3686.0376270813399</v>
      </c>
      <c r="M4791" s="116">
        <v>10.0958993101621</v>
      </c>
      <c r="N4791" s="116">
        <v>1.6597998365695901</v>
      </c>
      <c r="O4791" s="116">
        <v>0.61089324221291996</v>
      </c>
      <c r="P4791" s="116">
        <v>0.10043290572102</v>
      </c>
      <c r="Q4791" s="116">
        <v>223.03862268713601</v>
      </c>
      <c r="R4791" s="116">
        <v>1310</v>
      </c>
      <c r="S4791" s="116" t="s">
        <v>318</v>
      </c>
      <c r="T4791" s="116">
        <v>1310</v>
      </c>
      <c r="U4791" s="116" t="s">
        <v>268</v>
      </c>
      <c r="V4791" s="116" t="s">
        <v>268</v>
      </c>
      <c r="Z4791" s="116">
        <v>0</v>
      </c>
      <c r="AA4791" s="116">
        <v>1</v>
      </c>
      <c r="AB4791" s="116">
        <v>0.61089324221291996</v>
      </c>
      <c r="AC4791" s="116">
        <v>0.10043290572102</v>
      </c>
      <c r="AD4791" s="116">
        <v>223.03862268713499</v>
      </c>
      <c r="AF4791" s="116">
        <v>-1</v>
      </c>
      <c r="AG4791" s="116">
        <v>-1</v>
      </c>
      <c r="AH4791" s="116">
        <v>-1</v>
      </c>
      <c r="AI4791" s="116">
        <v>-1</v>
      </c>
      <c r="AJ4791" s="116">
        <v>0</v>
      </c>
      <c r="AM4791" s="116" t="s">
        <v>319</v>
      </c>
      <c r="AN4791" s="116">
        <v>-1</v>
      </c>
      <c r="AQ4791" s="116">
        <v>783</v>
      </c>
      <c r="AR4791" s="116" t="s">
        <v>352</v>
      </c>
      <c r="AS4791" s="116" t="s">
        <v>256</v>
      </c>
      <c r="AT4791" s="116" t="s">
        <v>268</v>
      </c>
      <c r="AV4791" s="116">
        <v>63.064611091848597</v>
      </c>
      <c r="AW4791" s="116">
        <v>0.18089101599999999</v>
      </c>
    </row>
    <row r="4792" spans="1:49" x14ac:dyDescent="0.25">
      <c r="A4792" s="127">
        <v>210000</v>
      </c>
      <c r="B4792" s="127">
        <v>840000</v>
      </c>
      <c r="C4792" s="127">
        <v>840000</v>
      </c>
      <c r="D4792" s="116" t="s">
        <v>314</v>
      </c>
      <c r="E4792" s="116" t="s">
        <v>315</v>
      </c>
      <c r="F4792" s="116" t="s">
        <v>316</v>
      </c>
      <c r="G4792" s="116" t="s">
        <v>317</v>
      </c>
      <c r="H4792" s="116">
        <v>0.36</v>
      </c>
      <c r="I4792" s="116">
        <v>0.57999999999999996</v>
      </c>
      <c r="J4792" s="116" t="s">
        <v>268</v>
      </c>
      <c r="K4792" s="116">
        <v>3.0350895530000001E-2</v>
      </c>
      <c r="L4792" s="116">
        <v>3686.0376270813399</v>
      </c>
      <c r="M4792" s="116">
        <v>10.0958993101621</v>
      </c>
      <c r="N4792" s="116">
        <v>1.6597998365695901</v>
      </c>
      <c r="O4792" s="116">
        <v>0.30641958524422003</v>
      </c>
      <c r="P4792" s="116">
        <v>5.0376411440449999E-2</v>
      </c>
      <c r="Q4792" s="116">
        <v>111.87454293922799</v>
      </c>
      <c r="R4792" s="116">
        <v>1750</v>
      </c>
      <c r="S4792" s="116" t="s">
        <v>321</v>
      </c>
      <c r="T4792" s="116">
        <v>1750</v>
      </c>
      <c r="U4792" s="116" t="s">
        <v>268</v>
      </c>
      <c r="V4792" s="116" t="s">
        <v>268</v>
      </c>
      <c r="Z4792" s="116">
        <v>0</v>
      </c>
      <c r="AA4792" s="116">
        <v>1</v>
      </c>
      <c r="AB4792" s="116">
        <v>0.30641958524422003</v>
      </c>
      <c r="AC4792" s="116">
        <v>5.0376411440449999E-2</v>
      </c>
      <c r="AD4792" s="116">
        <v>412.13263986542898</v>
      </c>
      <c r="AF4792" s="116">
        <v>-1</v>
      </c>
      <c r="AG4792" s="116">
        <v>-1</v>
      </c>
      <c r="AH4792" s="116">
        <v>-1</v>
      </c>
      <c r="AI4792" s="116">
        <v>-1</v>
      </c>
      <c r="AJ4792" s="116">
        <v>0</v>
      </c>
      <c r="AM4792" s="116" t="s">
        <v>319</v>
      </c>
      <c r="AN4792" s="116">
        <v>-1</v>
      </c>
      <c r="AQ4792" s="116">
        <v>783</v>
      </c>
      <c r="AR4792" s="116" t="s">
        <v>352</v>
      </c>
      <c r="AS4792" s="116" t="s">
        <v>256</v>
      </c>
      <c r="AT4792" s="116" t="s">
        <v>268</v>
      </c>
      <c r="AV4792" s="116">
        <v>78.949747641796307</v>
      </c>
      <c r="AW4792" s="116">
        <v>0.3342519383</v>
      </c>
    </row>
    <row r="4793" spans="1:49" x14ac:dyDescent="0.25">
      <c r="A4793" s="127">
        <v>210000</v>
      </c>
      <c r="B4793" s="127">
        <v>840000</v>
      </c>
      <c r="C4793" s="127">
        <v>840000</v>
      </c>
      <c r="D4793" s="116" t="s">
        <v>314</v>
      </c>
      <c r="E4793" s="116" t="s">
        <v>315</v>
      </c>
      <c r="F4793" s="116" t="s">
        <v>316</v>
      </c>
      <c r="G4793" s="116" t="s">
        <v>317</v>
      </c>
      <c r="H4793" s="116">
        <v>0.36</v>
      </c>
      <c r="I4793" s="116">
        <v>0.57999999999999996</v>
      </c>
      <c r="J4793" s="116" t="s">
        <v>323</v>
      </c>
      <c r="K4793" s="116">
        <v>4.229863453E-4</v>
      </c>
      <c r="L4793" s="116">
        <v>3686.0376270813399</v>
      </c>
      <c r="M4793" s="116">
        <v>10.0958993101621</v>
      </c>
      <c r="N4793" s="116">
        <v>1.6597998365695901</v>
      </c>
      <c r="O4793" s="116">
        <v>4.2704275518E-3</v>
      </c>
      <c r="P4793" s="116">
        <v>7.0207266680999999E-4</v>
      </c>
      <c r="Q4793" s="116">
        <v>1.5591435845469099</v>
      </c>
      <c r="R4793" s="116">
        <v>1750</v>
      </c>
      <c r="S4793" s="116" t="s">
        <v>321</v>
      </c>
      <c r="T4793" s="116">
        <v>1750</v>
      </c>
      <c r="U4793" s="116" t="s">
        <v>324</v>
      </c>
      <c r="V4793" s="116" t="s">
        <v>323</v>
      </c>
      <c r="Z4793" s="116">
        <v>0</v>
      </c>
      <c r="AA4793" s="116">
        <v>1</v>
      </c>
      <c r="AB4793" s="116">
        <v>4.2704275518E-3</v>
      </c>
      <c r="AC4793" s="116">
        <v>7.0207266680999999E-4</v>
      </c>
      <c r="AD4793" s="116">
        <v>5.08728036355825</v>
      </c>
      <c r="AF4793" s="116">
        <v>-1</v>
      </c>
      <c r="AG4793" s="116">
        <v>-1</v>
      </c>
      <c r="AH4793" s="116">
        <v>-1</v>
      </c>
      <c r="AI4793" s="116">
        <v>-1</v>
      </c>
      <c r="AJ4793" s="116">
        <v>0</v>
      </c>
      <c r="AM4793" s="116" t="s">
        <v>319</v>
      </c>
      <c r="AN4793" s="116">
        <v>-1</v>
      </c>
      <c r="AQ4793" s="116">
        <v>783</v>
      </c>
      <c r="AR4793" s="116" t="s">
        <v>352</v>
      </c>
      <c r="AS4793" s="116" t="s">
        <v>256</v>
      </c>
      <c r="AT4793" s="116" t="s">
        <v>268</v>
      </c>
      <c r="AV4793" s="116">
        <v>8.4369426032691806</v>
      </c>
      <c r="AW4793" s="116">
        <v>4.1259369999999997E-3</v>
      </c>
    </row>
    <row r="4794" spans="1:49" x14ac:dyDescent="0.25">
      <c r="A4794" s="127">
        <v>210000</v>
      </c>
      <c r="B4794" s="127">
        <v>840000</v>
      </c>
      <c r="C4794" s="127">
        <v>840000</v>
      </c>
      <c r="D4794" s="116" t="s">
        <v>314</v>
      </c>
      <c r="E4794" s="116" t="s">
        <v>315</v>
      </c>
      <c r="F4794" s="116" t="s">
        <v>316</v>
      </c>
      <c r="G4794" s="116" t="s">
        <v>317</v>
      </c>
      <c r="H4794" s="116">
        <v>0.36</v>
      </c>
      <c r="I4794" s="116">
        <v>0.57999999999999996</v>
      </c>
      <c r="J4794" s="116" t="s">
        <v>268</v>
      </c>
      <c r="K4794" s="116">
        <v>0.20295443358561999</v>
      </c>
      <c r="L4794" s="116">
        <v>3955.4024404553402</v>
      </c>
      <c r="M4794" s="116">
        <v>12.426684293667799</v>
      </c>
      <c r="N4794" s="116">
        <v>2.5161107602400401</v>
      </c>
      <c r="O4794" s="116">
        <v>2.5220506721687399</v>
      </c>
      <c r="P4794" s="116">
        <v>0.51065583418321003</v>
      </c>
      <c r="Q4794" s="116">
        <v>802.76646190581198</v>
      </c>
      <c r="R4794" s="116">
        <v>1330</v>
      </c>
      <c r="S4794" s="116" t="s">
        <v>346</v>
      </c>
      <c r="T4794" s="116">
        <v>1330</v>
      </c>
      <c r="U4794" s="116" t="s">
        <v>268</v>
      </c>
      <c r="V4794" s="116" t="s">
        <v>268</v>
      </c>
      <c r="Z4794" s="116">
        <v>0</v>
      </c>
      <c r="AA4794" s="116">
        <v>1</v>
      </c>
      <c r="AB4794" s="116">
        <v>2.5220506721687399</v>
      </c>
      <c r="AC4794" s="116">
        <v>0.51065583418321003</v>
      </c>
      <c r="AD4794" s="116">
        <v>802.76646190581198</v>
      </c>
      <c r="AF4794" s="116">
        <v>-1</v>
      </c>
      <c r="AG4794" s="116">
        <v>-1</v>
      </c>
      <c r="AH4794" s="116">
        <v>-1</v>
      </c>
      <c r="AI4794" s="116">
        <v>-1</v>
      </c>
      <c r="AJ4794" s="116">
        <v>0</v>
      </c>
      <c r="AM4794" s="116" t="s">
        <v>319</v>
      </c>
      <c r="AN4794" s="116">
        <v>-1</v>
      </c>
      <c r="AQ4794" s="116">
        <v>783</v>
      </c>
      <c r="AR4794" s="116" t="s">
        <v>352</v>
      </c>
      <c r="AS4794" s="116" t="s">
        <v>256</v>
      </c>
      <c r="AT4794" s="116" t="s">
        <v>268</v>
      </c>
      <c r="AV4794" s="116">
        <v>132.864964369625</v>
      </c>
      <c r="AW4794" s="116">
        <v>0.65106769009999998</v>
      </c>
    </row>
    <row r="4795" spans="1:49" x14ac:dyDescent="0.25">
      <c r="A4795" s="127">
        <v>210000</v>
      </c>
      <c r="B4795" s="127">
        <v>840000</v>
      </c>
      <c r="C4795" s="127">
        <v>840000</v>
      </c>
      <c r="D4795" s="116" t="s">
        <v>314</v>
      </c>
      <c r="E4795" s="116" t="s">
        <v>315</v>
      </c>
      <c r="F4795" s="116" t="s">
        <v>316</v>
      </c>
      <c r="G4795" s="116" t="s">
        <v>317</v>
      </c>
      <c r="H4795" s="116">
        <v>0.36</v>
      </c>
      <c r="I4795" s="116">
        <v>0.57999999999999996</v>
      </c>
      <c r="J4795" s="116" t="s">
        <v>268</v>
      </c>
      <c r="K4795" s="116">
        <v>7.609787240891E-2</v>
      </c>
      <c r="L4795" s="116">
        <v>3955.4024404553402</v>
      </c>
      <c r="M4795" s="116">
        <v>12.426684293667799</v>
      </c>
      <c r="N4795" s="116">
        <v>2.5161107602400401</v>
      </c>
      <c r="O4795" s="116">
        <v>0.94564423584533996</v>
      </c>
      <c r="P4795" s="116">
        <v>0.19147067559943001</v>
      </c>
      <c r="Q4795" s="116">
        <v>300.99771023966099</v>
      </c>
      <c r="R4795" s="116">
        <v>1330</v>
      </c>
      <c r="S4795" s="116" t="s">
        <v>346</v>
      </c>
      <c r="T4795" s="116">
        <v>1330</v>
      </c>
      <c r="U4795" s="116" t="s">
        <v>268</v>
      </c>
      <c r="V4795" s="116" t="s">
        <v>268</v>
      </c>
      <c r="Z4795" s="116">
        <v>0</v>
      </c>
      <c r="AA4795" s="116">
        <v>1</v>
      </c>
      <c r="AB4795" s="116">
        <v>0.94564423584533996</v>
      </c>
      <c r="AC4795" s="116">
        <v>0.19147067559943001</v>
      </c>
      <c r="AD4795" s="116">
        <v>300.99771023966002</v>
      </c>
      <c r="AF4795" s="116">
        <v>-1</v>
      </c>
      <c r="AG4795" s="116">
        <v>-1</v>
      </c>
      <c r="AH4795" s="116">
        <v>-1</v>
      </c>
      <c r="AI4795" s="116">
        <v>-1</v>
      </c>
      <c r="AJ4795" s="116">
        <v>0</v>
      </c>
      <c r="AM4795" s="116" t="s">
        <v>319</v>
      </c>
      <c r="AN4795" s="116">
        <v>-1</v>
      </c>
      <c r="AQ4795" s="116">
        <v>783</v>
      </c>
      <c r="AR4795" s="116" t="s">
        <v>352</v>
      </c>
      <c r="AS4795" s="116" t="s">
        <v>256</v>
      </c>
      <c r="AT4795" s="116" t="s">
        <v>268</v>
      </c>
      <c r="AV4795" s="116">
        <v>78.7593777280794</v>
      </c>
      <c r="AW4795" s="116">
        <v>0.2441181754</v>
      </c>
    </row>
    <row r="4796" spans="1:49" x14ac:dyDescent="0.25">
      <c r="A4796" s="127">
        <v>210000</v>
      </c>
      <c r="B4796" s="127">
        <v>840000</v>
      </c>
      <c r="C4796" s="127">
        <v>840000</v>
      </c>
      <c r="D4796" s="116" t="s">
        <v>314</v>
      </c>
      <c r="E4796" s="116" t="s">
        <v>315</v>
      </c>
      <c r="F4796" s="116" t="s">
        <v>316</v>
      </c>
      <c r="G4796" s="116" t="s">
        <v>317</v>
      </c>
      <c r="H4796" s="116">
        <v>0.36</v>
      </c>
      <c r="I4796" s="116">
        <v>0.57999999999999996</v>
      </c>
      <c r="J4796" s="116" t="s">
        <v>268</v>
      </c>
      <c r="K4796" s="116">
        <v>5.4801782780559999E-2</v>
      </c>
      <c r="L4796" s="116">
        <v>3955.4024404553402</v>
      </c>
      <c r="M4796" s="116">
        <v>12.426684293667799</v>
      </c>
      <c r="N4796" s="116">
        <v>2.5161107602400401</v>
      </c>
      <c r="O4796" s="116">
        <v>0.68100445334427995</v>
      </c>
      <c r="P4796" s="116">
        <v>0.13788735533452001</v>
      </c>
      <c r="Q4796" s="116">
        <v>216.76310535156199</v>
      </c>
      <c r="R4796" s="116">
        <v>1330</v>
      </c>
      <c r="S4796" s="116" t="s">
        <v>346</v>
      </c>
      <c r="T4796" s="116">
        <v>1330</v>
      </c>
      <c r="U4796" s="116" t="s">
        <v>268</v>
      </c>
      <c r="V4796" s="116" t="s">
        <v>268</v>
      </c>
      <c r="Z4796" s="116">
        <v>0</v>
      </c>
      <c r="AA4796" s="116">
        <v>1</v>
      </c>
      <c r="AB4796" s="116">
        <v>0.68100445334427995</v>
      </c>
      <c r="AC4796" s="116">
        <v>0.13788735533452001</v>
      </c>
      <c r="AD4796" s="116">
        <v>216.76310535156099</v>
      </c>
      <c r="AF4796" s="116">
        <v>-1</v>
      </c>
      <c r="AG4796" s="116">
        <v>-1</v>
      </c>
      <c r="AH4796" s="116">
        <v>-1</v>
      </c>
      <c r="AI4796" s="116">
        <v>-1</v>
      </c>
      <c r="AJ4796" s="116">
        <v>0</v>
      </c>
      <c r="AM4796" s="116" t="s">
        <v>319</v>
      </c>
      <c r="AN4796" s="116">
        <v>-1</v>
      </c>
      <c r="AQ4796" s="116">
        <v>783</v>
      </c>
      <c r="AR4796" s="116" t="s">
        <v>352</v>
      </c>
      <c r="AS4796" s="116" t="s">
        <v>256</v>
      </c>
      <c r="AT4796" s="116" t="s">
        <v>268</v>
      </c>
      <c r="AV4796" s="116">
        <v>63.515602384944302</v>
      </c>
      <c r="AW4796" s="116">
        <v>0.17580138310000001</v>
      </c>
    </row>
    <row r="4797" spans="1:49" x14ac:dyDescent="0.25">
      <c r="A4797" s="127">
        <v>210000</v>
      </c>
      <c r="B4797" s="127">
        <v>840000</v>
      </c>
      <c r="C4797" s="127">
        <v>840000</v>
      </c>
      <c r="D4797" s="116" t="s">
        <v>314</v>
      </c>
      <c r="E4797" s="116" t="s">
        <v>315</v>
      </c>
      <c r="F4797" s="116" t="s">
        <v>316</v>
      </c>
      <c r="G4797" s="116" t="s">
        <v>317</v>
      </c>
      <c r="H4797" s="116">
        <v>0.36</v>
      </c>
      <c r="I4797" s="116">
        <v>0.57999999999999996</v>
      </c>
      <c r="J4797" s="116" t="s">
        <v>268</v>
      </c>
      <c r="K4797" s="116">
        <v>7.8438177480080001E-2</v>
      </c>
      <c r="L4797" s="116">
        <v>3955.4024404553402</v>
      </c>
      <c r="M4797" s="116">
        <v>12.426684293667799</v>
      </c>
      <c r="N4797" s="116">
        <v>2.5161107602400401</v>
      </c>
      <c r="O4797" s="116">
        <v>0.97472646811564001</v>
      </c>
      <c r="P4797" s="116">
        <v>0.19735914237124</v>
      </c>
      <c r="Q4797" s="116">
        <v>310.25455862957699</v>
      </c>
      <c r="R4797" s="116">
        <v>1330</v>
      </c>
      <c r="S4797" s="116" t="s">
        <v>346</v>
      </c>
      <c r="T4797" s="116">
        <v>1330</v>
      </c>
      <c r="U4797" s="116" t="s">
        <v>268</v>
      </c>
      <c r="V4797" s="116" t="s">
        <v>268</v>
      </c>
      <c r="Z4797" s="116">
        <v>0</v>
      </c>
      <c r="AA4797" s="116">
        <v>1</v>
      </c>
      <c r="AB4797" s="116">
        <v>0.97472646811564001</v>
      </c>
      <c r="AC4797" s="116">
        <v>0.19735914237124</v>
      </c>
      <c r="AD4797" s="116">
        <v>310.25455862957602</v>
      </c>
      <c r="AF4797" s="116">
        <v>-1</v>
      </c>
      <c r="AG4797" s="116">
        <v>-1</v>
      </c>
      <c r="AH4797" s="116">
        <v>-1</v>
      </c>
      <c r="AI4797" s="116">
        <v>-1</v>
      </c>
      <c r="AJ4797" s="116">
        <v>0</v>
      </c>
      <c r="AM4797" s="116" t="s">
        <v>319</v>
      </c>
      <c r="AN4797" s="116">
        <v>-1</v>
      </c>
      <c r="AQ4797" s="116">
        <v>783</v>
      </c>
      <c r="AR4797" s="116" t="s">
        <v>352</v>
      </c>
      <c r="AS4797" s="116" t="s">
        <v>256</v>
      </c>
      <c r="AT4797" s="116" t="s">
        <v>268</v>
      </c>
      <c r="AV4797" s="116">
        <v>73.372351984010805</v>
      </c>
      <c r="AW4797" s="116">
        <v>0.25162575720000002</v>
      </c>
    </row>
    <row r="4798" spans="1:49" x14ac:dyDescent="0.25">
      <c r="A4798" s="127">
        <v>210000</v>
      </c>
      <c r="B4798" s="127">
        <v>840000</v>
      </c>
      <c r="C4798" s="127">
        <v>840000</v>
      </c>
      <c r="D4798" s="116" t="s">
        <v>314</v>
      </c>
      <c r="E4798" s="116" t="s">
        <v>315</v>
      </c>
      <c r="F4798" s="116" t="s">
        <v>316</v>
      </c>
      <c r="G4798" s="116" t="s">
        <v>317</v>
      </c>
      <c r="H4798" s="116">
        <v>0.36</v>
      </c>
      <c r="I4798" s="116">
        <v>0.57999999999999996</v>
      </c>
      <c r="J4798" s="116" t="s">
        <v>268</v>
      </c>
      <c r="K4798" s="116">
        <v>0.15064939007749001</v>
      </c>
      <c r="L4798" s="116">
        <v>3955.4024404553402</v>
      </c>
      <c r="M4798" s="116">
        <v>12.426684293667799</v>
      </c>
      <c r="N4798" s="116">
        <v>2.5161107602400401</v>
      </c>
      <c r="O4798" s="116">
        <v>1.8720724095266701</v>
      </c>
      <c r="P4798" s="116">
        <v>0.37905055139758997</v>
      </c>
      <c r="Q4798" s="116">
        <v>595.87896516564001</v>
      </c>
      <c r="R4798" s="116">
        <v>1330</v>
      </c>
      <c r="S4798" s="116" t="s">
        <v>346</v>
      </c>
      <c r="T4798" s="116">
        <v>1330</v>
      </c>
      <c r="U4798" s="116" t="s">
        <v>268</v>
      </c>
      <c r="V4798" s="116" t="s">
        <v>268</v>
      </c>
      <c r="Z4798" s="116">
        <v>0</v>
      </c>
      <c r="AA4798" s="116">
        <v>1</v>
      </c>
      <c r="AB4798" s="116">
        <v>1.8720724095266701</v>
      </c>
      <c r="AC4798" s="116">
        <v>0.37905055139758997</v>
      </c>
      <c r="AD4798" s="116">
        <v>595.87896516564001</v>
      </c>
      <c r="AF4798" s="116">
        <v>-1</v>
      </c>
      <c r="AG4798" s="116">
        <v>-1</v>
      </c>
      <c r="AH4798" s="116">
        <v>-1</v>
      </c>
      <c r="AI4798" s="116">
        <v>-1</v>
      </c>
      <c r="AJ4798" s="116">
        <v>0</v>
      </c>
      <c r="AM4798" s="116" t="s">
        <v>319</v>
      </c>
      <c r="AN4798" s="116">
        <v>-1</v>
      </c>
      <c r="AQ4798" s="116">
        <v>783</v>
      </c>
      <c r="AR4798" s="116" t="s">
        <v>352</v>
      </c>
      <c r="AS4798" s="116" t="s">
        <v>256</v>
      </c>
      <c r="AT4798" s="116" t="s">
        <v>268</v>
      </c>
      <c r="AV4798" s="116">
        <v>99.021335225215694</v>
      </c>
      <c r="AW4798" s="116">
        <v>0.48327572200000002</v>
      </c>
    </row>
    <row r="4799" spans="1:49" x14ac:dyDescent="0.25">
      <c r="A4799" s="127">
        <v>210000</v>
      </c>
      <c r="B4799" s="127">
        <v>840000</v>
      </c>
      <c r="C4799" s="127">
        <v>840000</v>
      </c>
      <c r="D4799" s="116" t="s">
        <v>314</v>
      </c>
      <c r="E4799" s="116" t="s">
        <v>315</v>
      </c>
      <c r="F4799" s="116" t="s">
        <v>316</v>
      </c>
      <c r="G4799" s="116" t="s">
        <v>317</v>
      </c>
      <c r="H4799" s="116">
        <v>0.36</v>
      </c>
      <c r="I4799" s="116">
        <v>0.57999999999999996</v>
      </c>
      <c r="J4799" s="116" t="s">
        <v>268</v>
      </c>
      <c r="K4799" s="116">
        <v>5.4821797496319997E-2</v>
      </c>
      <c r="L4799" s="116">
        <v>3955.4024404553402</v>
      </c>
      <c r="M4799" s="116">
        <v>12.426684293667799</v>
      </c>
      <c r="N4799" s="116">
        <v>2.5161107602400401</v>
      </c>
      <c r="O4799" s="116">
        <v>0.68125316989826001</v>
      </c>
      <c r="P4799" s="116">
        <v>0.13793771457621001</v>
      </c>
      <c r="Q4799" s="116">
        <v>216.84227160712399</v>
      </c>
      <c r="R4799" s="116">
        <v>1330</v>
      </c>
      <c r="S4799" s="116" t="s">
        <v>346</v>
      </c>
      <c r="T4799" s="116">
        <v>1330</v>
      </c>
      <c r="U4799" s="116" t="s">
        <v>268</v>
      </c>
      <c r="V4799" s="116" t="s">
        <v>268</v>
      </c>
      <c r="Z4799" s="116">
        <v>0</v>
      </c>
      <c r="AA4799" s="116">
        <v>1</v>
      </c>
      <c r="AB4799" s="116">
        <v>0.68125316989826001</v>
      </c>
      <c r="AC4799" s="116">
        <v>0.13793771457621001</v>
      </c>
      <c r="AD4799" s="116">
        <v>216.84227160712399</v>
      </c>
      <c r="AF4799" s="116">
        <v>-1</v>
      </c>
      <c r="AG4799" s="116">
        <v>-1</v>
      </c>
      <c r="AH4799" s="116">
        <v>-1</v>
      </c>
      <c r="AI4799" s="116">
        <v>-1</v>
      </c>
      <c r="AJ4799" s="116">
        <v>0</v>
      </c>
      <c r="AM4799" s="116" t="s">
        <v>319</v>
      </c>
      <c r="AN4799" s="116">
        <v>-1</v>
      </c>
      <c r="AQ4799" s="116">
        <v>783</v>
      </c>
      <c r="AR4799" s="116" t="s">
        <v>352</v>
      </c>
      <c r="AS4799" s="116" t="s">
        <v>256</v>
      </c>
      <c r="AT4799" s="116" t="s">
        <v>268</v>
      </c>
      <c r="AV4799" s="116">
        <v>65.642536650240203</v>
      </c>
      <c r="AW4799" s="116">
        <v>0.17586558930000001</v>
      </c>
    </row>
    <row r="4800" spans="1:49" x14ac:dyDescent="0.25">
      <c r="A4800" s="127">
        <v>210000</v>
      </c>
      <c r="B4800" s="127">
        <v>840000</v>
      </c>
      <c r="C4800" s="127">
        <v>840000</v>
      </c>
      <c r="D4800" s="116" t="s">
        <v>314</v>
      </c>
      <c r="E4800" s="116" t="s">
        <v>315</v>
      </c>
      <c r="F4800" s="116" t="s">
        <v>316</v>
      </c>
      <c r="G4800" s="116" t="s">
        <v>317</v>
      </c>
      <c r="H4800" s="116">
        <v>0.36</v>
      </c>
      <c r="I4800" s="116">
        <v>0.57999999999999996</v>
      </c>
      <c r="J4800" s="116" t="s">
        <v>330</v>
      </c>
      <c r="K4800" s="116">
        <v>0.41110302097474</v>
      </c>
      <c r="L4800" s="116">
        <v>2870.4663807235002</v>
      </c>
      <c r="M4800" s="116">
        <v>5.7200097489444</v>
      </c>
      <c r="N4800" s="116">
        <v>0.59550585308968995</v>
      </c>
      <c r="O4800" s="116">
        <v>2.3515132877960099</v>
      </c>
      <c r="P4800" s="116">
        <v>0.24481425521330999</v>
      </c>
      <c r="Q4800" s="116">
        <v>1180.0574007218599</v>
      </c>
      <c r="R4800" s="116">
        <v>6172</v>
      </c>
      <c r="S4800" s="116" t="s">
        <v>354</v>
      </c>
      <c r="T4800" s="116">
        <v>6172</v>
      </c>
      <c r="U4800" s="116" t="s">
        <v>268</v>
      </c>
      <c r="V4800" s="116" t="s">
        <v>268</v>
      </c>
      <c r="Y4800" s="116" t="s">
        <v>330</v>
      </c>
      <c r="Z4800" s="116">
        <v>0</v>
      </c>
      <c r="AA4800" s="116">
        <v>1</v>
      </c>
      <c r="AB4800" s="116">
        <v>2.3515132877960099</v>
      </c>
      <c r="AC4800" s="116">
        <v>0.24481425521330999</v>
      </c>
      <c r="AD4800" s="116">
        <v>1180.0574007218599</v>
      </c>
      <c r="AF4800" s="116">
        <v>-1</v>
      </c>
      <c r="AG4800" s="116">
        <v>-1</v>
      </c>
      <c r="AH4800" s="116">
        <v>-1</v>
      </c>
      <c r="AI4800" s="116">
        <v>-1</v>
      </c>
      <c r="AJ4800" s="116">
        <v>0</v>
      </c>
      <c r="AM4800" s="116" t="s">
        <v>319</v>
      </c>
      <c r="AN4800" s="116">
        <v>-1</v>
      </c>
      <c r="AQ4800" s="116">
        <v>783</v>
      </c>
      <c r="AR4800" s="116" t="s">
        <v>352</v>
      </c>
      <c r="AS4800" s="116" t="s">
        <v>256</v>
      </c>
      <c r="AT4800" s="116" t="s">
        <v>268</v>
      </c>
      <c r="AV4800" s="116">
        <v>166.565739263132</v>
      </c>
      <c r="AW4800" s="116">
        <v>0.95706196330000004</v>
      </c>
    </row>
    <row r="4801" spans="1:49" x14ac:dyDescent="0.25">
      <c r="A4801" s="127">
        <v>210000</v>
      </c>
      <c r="B4801" s="127">
        <v>840000</v>
      </c>
      <c r="C4801" s="127">
        <v>840000</v>
      </c>
      <c r="D4801" s="116" t="s">
        <v>314</v>
      </c>
      <c r="E4801" s="116" t="s">
        <v>315</v>
      </c>
      <c r="F4801" s="116" t="s">
        <v>316</v>
      </c>
      <c r="G4801" s="116" t="s">
        <v>317</v>
      </c>
      <c r="H4801" s="116">
        <v>0.36</v>
      </c>
      <c r="I4801" s="116">
        <v>0.57999999999999996</v>
      </c>
      <c r="J4801" s="116" t="s">
        <v>268</v>
      </c>
      <c r="K4801" s="116">
        <v>1.4922537375630001E-2</v>
      </c>
      <c r="L4801" s="116">
        <v>2870.4663807235002</v>
      </c>
      <c r="M4801" s="116">
        <v>5.7200097489444</v>
      </c>
      <c r="N4801" s="116">
        <v>0.59550585308968995</v>
      </c>
      <c r="O4801" s="116">
        <v>8.5357059267640006E-2</v>
      </c>
      <c r="P4801" s="116">
        <v>8.8864583501400002E-3</v>
      </c>
      <c r="Q4801" s="116">
        <v>42.834641851861598</v>
      </c>
      <c r="R4801" s="116">
        <v>1750</v>
      </c>
      <c r="S4801" s="116" t="s">
        <v>321</v>
      </c>
      <c r="T4801" s="116">
        <v>1750</v>
      </c>
      <c r="U4801" s="116" t="s">
        <v>268</v>
      </c>
      <c r="V4801" s="116" t="s">
        <v>268</v>
      </c>
      <c r="Z4801" s="116">
        <v>0</v>
      </c>
      <c r="AA4801" s="116">
        <v>1</v>
      </c>
      <c r="AB4801" s="116">
        <v>8.5357059267640006E-2</v>
      </c>
      <c r="AC4801" s="116">
        <v>8.8864583501400002E-3</v>
      </c>
      <c r="AD4801" s="116">
        <v>443.42451743057302</v>
      </c>
      <c r="AF4801" s="116">
        <v>-1</v>
      </c>
      <c r="AG4801" s="116">
        <v>-1</v>
      </c>
      <c r="AH4801" s="116">
        <v>-1</v>
      </c>
      <c r="AI4801" s="116">
        <v>-1</v>
      </c>
      <c r="AJ4801" s="116">
        <v>0</v>
      </c>
      <c r="AM4801" s="116" t="s">
        <v>319</v>
      </c>
      <c r="AN4801" s="116">
        <v>-1</v>
      </c>
      <c r="AQ4801" s="116">
        <v>783</v>
      </c>
      <c r="AR4801" s="116" t="s">
        <v>352</v>
      </c>
      <c r="AS4801" s="116" t="s">
        <v>256</v>
      </c>
      <c r="AT4801" s="116" t="s">
        <v>268</v>
      </c>
      <c r="AV4801" s="116">
        <v>102.44552269238901</v>
      </c>
      <c r="AW4801" s="116">
        <v>0.35963059000000003</v>
      </c>
    </row>
    <row r="4802" spans="1:49" x14ac:dyDescent="0.25">
      <c r="A4802" s="127">
        <v>210000</v>
      </c>
      <c r="B4802" s="127">
        <v>840000</v>
      </c>
      <c r="C4802" s="127">
        <v>840000</v>
      </c>
      <c r="D4802" s="116" t="s">
        <v>314</v>
      </c>
      <c r="E4802" s="116" t="s">
        <v>315</v>
      </c>
      <c r="F4802" s="116" t="s">
        <v>316</v>
      </c>
      <c r="G4802" s="116" t="s">
        <v>317</v>
      </c>
      <c r="H4802" s="116">
        <v>0.36</v>
      </c>
      <c r="I4802" s="116">
        <v>0.57999999999999996</v>
      </c>
      <c r="J4802" s="116" t="s">
        <v>330</v>
      </c>
      <c r="K4802" s="116">
        <v>0.61776345375996</v>
      </c>
      <c r="L4802" s="116">
        <v>2524.1811980380999</v>
      </c>
      <c r="M4802" s="116">
        <v>4.67171827659614</v>
      </c>
      <c r="N4802" s="116">
        <v>0.40678162722578998</v>
      </c>
      <c r="O4802" s="116">
        <v>2.8860168175435899</v>
      </c>
      <c r="P4802" s="116">
        <v>0.25129482296110001</v>
      </c>
      <c r="Q4802" s="116">
        <v>1559.34689481599</v>
      </c>
      <c r="R4802" s="116">
        <v>6172</v>
      </c>
      <c r="S4802" s="116" t="s">
        <v>354</v>
      </c>
      <c r="T4802" s="116">
        <v>6172</v>
      </c>
      <c r="U4802" s="116" t="s">
        <v>268</v>
      </c>
      <c r="V4802" s="116" t="s">
        <v>268</v>
      </c>
      <c r="Y4802" s="116" t="s">
        <v>330</v>
      </c>
      <c r="Z4802" s="116">
        <v>0</v>
      </c>
      <c r="AA4802" s="116">
        <v>1</v>
      </c>
      <c r="AB4802" s="116">
        <v>2.8860168175435899</v>
      </c>
      <c r="AC4802" s="116">
        <v>0.25129482296110001</v>
      </c>
      <c r="AD4802" s="116">
        <v>1559.34689481599</v>
      </c>
      <c r="AF4802" s="116">
        <v>-1</v>
      </c>
      <c r="AG4802" s="116">
        <v>-1</v>
      </c>
      <c r="AH4802" s="116">
        <v>-1</v>
      </c>
      <c r="AI4802" s="116">
        <v>-1</v>
      </c>
      <c r="AJ4802" s="116">
        <v>0</v>
      </c>
      <c r="AM4802" s="116" t="s">
        <v>319</v>
      </c>
      <c r="AN4802" s="116">
        <v>-1</v>
      </c>
      <c r="AQ4802" s="116">
        <v>783</v>
      </c>
      <c r="AR4802" s="116" t="s">
        <v>352</v>
      </c>
      <c r="AS4802" s="116" t="s">
        <v>256</v>
      </c>
      <c r="AT4802" s="116" t="s">
        <v>268</v>
      </c>
      <c r="AV4802" s="116">
        <v>200.00000001490099</v>
      </c>
      <c r="AW4802" s="116">
        <v>1.2646771246999999</v>
      </c>
    </row>
    <row r="4803" spans="1:49" x14ac:dyDescent="0.25">
      <c r="A4803" s="127">
        <v>220000</v>
      </c>
      <c r="B4803" s="127">
        <v>850000</v>
      </c>
      <c r="C4803" s="127">
        <v>850000</v>
      </c>
      <c r="D4803" s="116" t="s">
        <v>314</v>
      </c>
      <c r="E4803" s="116" t="s">
        <v>315</v>
      </c>
      <c r="F4803" s="116" t="s">
        <v>316</v>
      </c>
      <c r="G4803" s="116" t="s">
        <v>317</v>
      </c>
      <c r="H4803" s="116">
        <v>0.36</v>
      </c>
      <c r="I4803" s="116">
        <v>0.57999999999999996</v>
      </c>
      <c r="J4803" s="116" t="s">
        <v>268</v>
      </c>
      <c r="K4803" s="116">
        <v>4.9992559596799997E-3</v>
      </c>
      <c r="L4803" s="116">
        <v>3635.29639823343</v>
      </c>
      <c r="M4803" s="116">
        <v>10.416797097059</v>
      </c>
      <c r="N4803" s="116">
        <v>1.8684389113861599</v>
      </c>
      <c r="O4803" s="116">
        <v>5.2076234968259999E-2</v>
      </c>
      <c r="P4803" s="116">
        <v>9.3408043630400003E-3</v>
      </c>
      <c r="Q4803" s="116">
        <v>18.173777184075298</v>
      </c>
      <c r="R4803" s="116">
        <v>1330</v>
      </c>
      <c r="S4803" s="116" t="s">
        <v>346</v>
      </c>
      <c r="T4803" s="116">
        <v>1330</v>
      </c>
      <c r="U4803" s="116" t="s">
        <v>268</v>
      </c>
      <c r="V4803" s="116" t="s">
        <v>268</v>
      </c>
      <c r="Z4803" s="116">
        <v>0</v>
      </c>
      <c r="AA4803" s="116">
        <v>1</v>
      </c>
      <c r="AB4803" s="116">
        <v>5.2076234968259999E-2</v>
      </c>
      <c r="AC4803" s="116">
        <v>9.3408043630400003E-3</v>
      </c>
      <c r="AD4803" s="116">
        <v>21.5841176648382</v>
      </c>
      <c r="AF4803" s="116">
        <v>-1</v>
      </c>
      <c r="AG4803" s="116">
        <v>-1</v>
      </c>
      <c r="AH4803" s="116">
        <v>-1</v>
      </c>
      <c r="AI4803" s="116">
        <v>-1</v>
      </c>
      <c r="AJ4803" s="116">
        <v>0</v>
      </c>
      <c r="AM4803" s="116" t="s">
        <v>319</v>
      </c>
      <c r="AN4803" s="116">
        <v>-1</v>
      </c>
      <c r="AQ4803" s="116">
        <v>783</v>
      </c>
      <c r="AR4803" s="116" t="s">
        <v>352</v>
      </c>
      <c r="AS4803" s="116" t="s">
        <v>256</v>
      </c>
      <c r="AT4803" s="116" t="s">
        <v>268</v>
      </c>
      <c r="AV4803" s="116">
        <v>25.834487888432999</v>
      </c>
      <c r="AW4803" s="116">
        <v>1.7505367099999999E-2</v>
      </c>
    </row>
    <row r="4804" spans="1:49" x14ac:dyDescent="0.25">
      <c r="A4804" s="127">
        <v>220000</v>
      </c>
      <c r="B4804" s="127">
        <v>850000</v>
      </c>
      <c r="C4804" s="127">
        <v>850000</v>
      </c>
      <c r="D4804" s="116" t="s">
        <v>314</v>
      </c>
      <c r="E4804" s="116" t="s">
        <v>315</v>
      </c>
      <c r="F4804" s="116" t="s">
        <v>316</v>
      </c>
      <c r="G4804" s="116" t="s">
        <v>317</v>
      </c>
      <c r="H4804" s="116">
        <v>0.36</v>
      </c>
      <c r="I4804" s="116">
        <v>0.57999999999999996</v>
      </c>
      <c r="J4804" s="116" t="s">
        <v>268</v>
      </c>
      <c r="K4804" s="116">
        <v>2.3889385244369999E-2</v>
      </c>
      <c r="L4804" s="116">
        <v>3635.29639823343</v>
      </c>
      <c r="M4804" s="116">
        <v>10.416797097059</v>
      </c>
      <c r="N4804" s="116">
        <v>1.8684389113861599</v>
      </c>
      <c r="O4804" s="116">
        <v>0.24885087886415</v>
      </c>
      <c r="P4804" s="116">
        <v>4.4635856959679997E-2</v>
      </c>
      <c r="Q4804" s="116">
        <v>86.8449961348946</v>
      </c>
      <c r="R4804" s="116">
        <v>1320</v>
      </c>
      <c r="S4804" s="116" t="s">
        <v>334</v>
      </c>
      <c r="T4804" s="116">
        <v>1320</v>
      </c>
      <c r="U4804" s="116" t="s">
        <v>268</v>
      </c>
      <c r="V4804" s="116" t="s">
        <v>268</v>
      </c>
      <c r="Z4804" s="116">
        <v>0</v>
      </c>
      <c r="AA4804" s="116">
        <v>1</v>
      </c>
      <c r="AB4804" s="116">
        <v>0.24885087886415</v>
      </c>
      <c r="AC4804" s="116">
        <v>4.4635856959679997E-2</v>
      </c>
      <c r="AD4804" s="116">
        <v>942.944261227467</v>
      </c>
      <c r="AF4804" s="116">
        <v>-1</v>
      </c>
      <c r="AG4804" s="116">
        <v>-1</v>
      </c>
      <c r="AH4804" s="116">
        <v>-1</v>
      </c>
      <c r="AI4804" s="116">
        <v>-1</v>
      </c>
      <c r="AJ4804" s="116">
        <v>0</v>
      </c>
      <c r="AM4804" s="116" t="s">
        <v>319</v>
      </c>
      <c r="AN4804" s="116">
        <v>-1</v>
      </c>
      <c r="AQ4804" s="116">
        <v>783</v>
      </c>
      <c r="AR4804" s="116" t="s">
        <v>352</v>
      </c>
      <c r="AS4804" s="116" t="s">
        <v>256</v>
      </c>
      <c r="AT4804" s="116" t="s">
        <v>268</v>
      </c>
      <c r="AV4804" s="116">
        <v>39.6290111383287</v>
      </c>
      <c r="AW4804" s="116">
        <v>0.76475609180000004</v>
      </c>
    </row>
    <row r="4805" spans="1:49" x14ac:dyDescent="0.25">
      <c r="A4805" s="127">
        <v>220000</v>
      </c>
      <c r="B4805" s="127">
        <v>850000</v>
      </c>
      <c r="C4805" s="127">
        <v>850000</v>
      </c>
      <c r="D4805" s="116" t="s">
        <v>314</v>
      </c>
      <c r="E4805" s="116" t="s">
        <v>315</v>
      </c>
      <c r="F4805" s="116" t="s">
        <v>316</v>
      </c>
      <c r="G4805" s="116" t="s">
        <v>317</v>
      </c>
      <c r="H4805" s="116">
        <v>0.36</v>
      </c>
      <c r="I4805" s="116">
        <v>0.57999999999999996</v>
      </c>
      <c r="J4805" s="116" t="s">
        <v>268</v>
      </c>
      <c r="K4805" s="116">
        <v>0.32750829967650003</v>
      </c>
      <c r="L4805" s="116">
        <v>3928.31454660499</v>
      </c>
      <c r="M4805" s="116">
        <v>9.9552025106164805</v>
      </c>
      <c r="N4805" s="116">
        <v>1.5327428462885999</v>
      </c>
      <c r="O4805" s="116">
        <v>3.26041144718728</v>
      </c>
      <c r="P4805" s="116">
        <v>0.5019860034293</v>
      </c>
      <c r="Q4805" s="116">
        <v>1286.55561775308</v>
      </c>
      <c r="R4805" s="116">
        <v>1210</v>
      </c>
      <c r="S4805" s="116" t="s">
        <v>318</v>
      </c>
      <c r="T4805" s="116">
        <v>1210</v>
      </c>
      <c r="U4805" s="116" t="s">
        <v>268</v>
      </c>
      <c r="V4805" s="116" t="s">
        <v>268</v>
      </c>
      <c r="Z4805" s="116">
        <v>0</v>
      </c>
      <c r="AA4805" s="116">
        <v>1</v>
      </c>
      <c r="AB4805" s="116">
        <v>3.26041144718728</v>
      </c>
      <c r="AC4805" s="116">
        <v>0.5019860034293</v>
      </c>
      <c r="AD4805" s="116">
        <v>1286.55561775308</v>
      </c>
      <c r="AF4805" s="116">
        <v>-1</v>
      </c>
      <c r="AG4805" s="116">
        <v>-1</v>
      </c>
      <c r="AH4805" s="116">
        <v>-1</v>
      </c>
      <c r="AI4805" s="116">
        <v>-1</v>
      </c>
      <c r="AJ4805" s="116">
        <v>0</v>
      </c>
      <c r="AM4805" s="116" t="s">
        <v>319</v>
      </c>
      <c r="AN4805" s="116">
        <v>-1</v>
      </c>
      <c r="AQ4805" s="116">
        <v>783</v>
      </c>
      <c r="AR4805" s="116" t="s">
        <v>352</v>
      </c>
      <c r="AS4805" s="116" t="s">
        <v>256</v>
      </c>
      <c r="AT4805" s="116" t="s">
        <v>268</v>
      </c>
      <c r="AV4805" s="116">
        <v>166.09375428799001</v>
      </c>
      <c r="AW4805" s="116">
        <v>1.0434352131</v>
      </c>
    </row>
    <row r="4806" spans="1:49" x14ac:dyDescent="0.25">
      <c r="A4806" s="127">
        <v>220000</v>
      </c>
      <c r="B4806" s="127">
        <v>850000</v>
      </c>
      <c r="C4806" s="127">
        <v>850000</v>
      </c>
      <c r="D4806" s="116" t="s">
        <v>314</v>
      </c>
      <c r="E4806" s="116" t="s">
        <v>315</v>
      </c>
      <c r="F4806" s="116" t="s">
        <v>316</v>
      </c>
      <c r="G4806" s="116" t="s">
        <v>317</v>
      </c>
      <c r="H4806" s="116">
        <v>0.36</v>
      </c>
      <c r="I4806" s="116">
        <v>0.57999999999999996</v>
      </c>
      <c r="J4806" s="116" t="s">
        <v>268</v>
      </c>
      <c r="K4806" s="116">
        <v>2.1226132297329999E-2</v>
      </c>
      <c r="L4806" s="116">
        <v>3928.31454660499</v>
      </c>
      <c r="M4806" s="116">
        <v>9.9552025106164805</v>
      </c>
      <c r="N4806" s="116">
        <v>1.5327428462885999</v>
      </c>
      <c r="O4806" s="116">
        <v>0.21131044553705</v>
      </c>
      <c r="P4806" s="116">
        <v>3.2534202433099998E-2</v>
      </c>
      <c r="Q4806" s="116">
        <v>83.3829242717634</v>
      </c>
      <c r="R4806" s="116">
        <v>1310</v>
      </c>
      <c r="S4806" s="116" t="s">
        <v>318</v>
      </c>
      <c r="T4806" s="116">
        <v>1310</v>
      </c>
      <c r="U4806" s="116" t="s">
        <v>268</v>
      </c>
      <c r="V4806" s="116" t="s">
        <v>268</v>
      </c>
      <c r="Z4806" s="116">
        <v>0</v>
      </c>
      <c r="AA4806" s="116">
        <v>1</v>
      </c>
      <c r="AB4806" s="116">
        <v>0.21131044553705</v>
      </c>
      <c r="AC4806" s="116">
        <v>3.2534202433099998E-2</v>
      </c>
      <c r="AD4806" s="116">
        <v>83.382924271761894</v>
      </c>
      <c r="AF4806" s="116">
        <v>-1</v>
      </c>
      <c r="AG4806" s="116">
        <v>-1</v>
      </c>
      <c r="AH4806" s="116">
        <v>-1</v>
      </c>
      <c r="AI4806" s="116">
        <v>-1</v>
      </c>
      <c r="AJ4806" s="116">
        <v>0</v>
      </c>
      <c r="AM4806" s="116" t="s">
        <v>319</v>
      </c>
      <c r="AN4806" s="116">
        <v>-1</v>
      </c>
      <c r="AQ4806" s="116">
        <v>783</v>
      </c>
      <c r="AR4806" s="116" t="s">
        <v>352</v>
      </c>
      <c r="AS4806" s="116" t="s">
        <v>256</v>
      </c>
      <c r="AT4806" s="116" t="s">
        <v>268</v>
      </c>
      <c r="AV4806" s="116">
        <v>70.1739757059526</v>
      </c>
      <c r="AW4806" s="116">
        <v>6.7626053699999994E-2</v>
      </c>
    </row>
    <row r="4807" spans="1:49" x14ac:dyDescent="0.25">
      <c r="A4807" s="127">
        <v>220000</v>
      </c>
      <c r="B4807" s="127">
        <v>850000</v>
      </c>
      <c r="C4807" s="127">
        <v>850000</v>
      </c>
      <c r="D4807" s="116" t="s">
        <v>314</v>
      </c>
      <c r="E4807" s="116" t="s">
        <v>315</v>
      </c>
      <c r="F4807" s="116" t="s">
        <v>316</v>
      </c>
      <c r="G4807" s="116" t="s">
        <v>317</v>
      </c>
      <c r="H4807" s="116">
        <v>0.36</v>
      </c>
      <c r="I4807" s="116">
        <v>0.57999999999999996</v>
      </c>
      <c r="J4807" s="116" t="s">
        <v>268</v>
      </c>
      <c r="K4807" s="116">
        <v>6.3575840024820002E-2</v>
      </c>
      <c r="L4807" s="116">
        <v>3928.31454660499</v>
      </c>
      <c r="M4807" s="116">
        <v>9.9552025106164805</v>
      </c>
      <c r="N4807" s="116">
        <v>1.5327428462885999</v>
      </c>
      <c r="O4807" s="116">
        <v>0.63291036222968999</v>
      </c>
      <c r="P4807" s="116">
        <v>9.7445413994830005E-2</v>
      </c>
      <c r="Q4807" s="116">
        <v>249.74589718215199</v>
      </c>
      <c r="R4807" s="116">
        <v>1310</v>
      </c>
      <c r="S4807" s="116" t="s">
        <v>318</v>
      </c>
      <c r="T4807" s="116">
        <v>1310</v>
      </c>
      <c r="U4807" s="116" t="s">
        <v>268</v>
      </c>
      <c r="V4807" s="116" t="s">
        <v>268</v>
      </c>
      <c r="Z4807" s="116">
        <v>0</v>
      </c>
      <c r="AA4807" s="116">
        <v>1</v>
      </c>
      <c r="AB4807" s="116">
        <v>0.63291036222968999</v>
      </c>
      <c r="AC4807" s="116">
        <v>9.7445413994830005E-2</v>
      </c>
      <c r="AD4807" s="116">
        <v>249.74589718215299</v>
      </c>
      <c r="AF4807" s="116">
        <v>-1</v>
      </c>
      <c r="AG4807" s="116">
        <v>-1</v>
      </c>
      <c r="AH4807" s="116">
        <v>-1</v>
      </c>
      <c r="AI4807" s="116">
        <v>-1</v>
      </c>
      <c r="AJ4807" s="116">
        <v>0</v>
      </c>
      <c r="AM4807" s="116" t="s">
        <v>319</v>
      </c>
      <c r="AN4807" s="116">
        <v>-1</v>
      </c>
      <c r="AQ4807" s="116">
        <v>783</v>
      </c>
      <c r="AR4807" s="116" t="s">
        <v>352</v>
      </c>
      <c r="AS4807" s="116" t="s">
        <v>256</v>
      </c>
      <c r="AT4807" s="116" t="s">
        <v>268</v>
      </c>
      <c r="AV4807" s="116">
        <v>82.165077423937205</v>
      </c>
      <c r="AW4807" s="116">
        <v>0.20255141700000001</v>
      </c>
    </row>
    <row r="4808" spans="1:49" x14ac:dyDescent="0.25">
      <c r="A4808" s="127">
        <v>220000</v>
      </c>
      <c r="B4808" s="127">
        <v>850000</v>
      </c>
      <c r="C4808" s="127">
        <v>850000</v>
      </c>
      <c r="D4808" s="116" t="s">
        <v>314</v>
      </c>
      <c r="E4808" s="116" t="s">
        <v>315</v>
      </c>
      <c r="F4808" s="116" t="s">
        <v>316</v>
      </c>
      <c r="G4808" s="116" t="s">
        <v>317</v>
      </c>
      <c r="H4808" s="116">
        <v>0.36</v>
      </c>
      <c r="I4808" s="116">
        <v>0.57999999999999996</v>
      </c>
      <c r="J4808" s="116" t="s">
        <v>268</v>
      </c>
      <c r="K4808" s="116">
        <v>6.7997689186599999E-3</v>
      </c>
      <c r="L4808" s="116">
        <v>3934.5925633638099</v>
      </c>
      <c r="M4808" s="116">
        <v>9.5021753359359398</v>
      </c>
      <c r="N4808" s="116">
        <v>1.36537015374229</v>
      </c>
      <c r="O4808" s="116">
        <v>6.4612596508989997E-2</v>
      </c>
      <c r="P4808" s="116">
        <v>9.2842015338799998E-3</v>
      </c>
      <c r="Q4808" s="116">
        <v>26.754320219967699</v>
      </c>
      <c r="R4808" s="116">
        <v>8140</v>
      </c>
      <c r="S4808" s="116" t="s">
        <v>353</v>
      </c>
      <c r="T4808" s="116">
        <v>8140</v>
      </c>
      <c r="U4808" s="116" t="s">
        <v>268</v>
      </c>
      <c r="V4808" s="116" t="s">
        <v>268</v>
      </c>
      <c r="Z4808" s="116">
        <v>0</v>
      </c>
      <c r="AA4808" s="116">
        <v>1</v>
      </c>
      <c r="AB4808" s="116">
        <v>6.4612596508989997E-2</v>
      </c>
      <c r="AC4808" s="116">
        <v>9.2842015338799998E-3</v>
      </c>
      <c r="AD4808" s="116">
        <v>26.754320219968999</v>
      </c>
      <c r="AF4808" s="116">
        <v>-1</v>
      </c>
      <c r="AG4808" s="116">
        <v>-1</v>
      </c>
      <c r="AH4808" s="116">
        <v>-1</v>
      </c>
      <c r="AI4808" s="116">
        <v>-1</v>
      </c>
      <c r="AJ4808" s="116">
        <v>0</v>
      </c>
      <c r="AM4808" s="116" t="s">
        <v>319</v>
      </c>
      <c r="AN4808" s="116">
        <v>-1</v>
      </c>
      <c r="AQ4808" s="116">
        <v>783</v>
      </c>
      <c r="AR4808" s="116" t="s">
        <v>352</v>
      </c>
      <c r="AS4808" s="116" t="s">
        <v>256</v>
      </c>
      <c r="AT4808" s="116" t="s">
        <v>268</v>
      </c>
      <c r="AV4808" s="116">
        <v>22.564639958753599</v>
      </c>
      <c r="AW4808" s="116">
        <v>2.1698556500000001E-2</v>
      </c>
    </row>
    <row r="4809" spans="1:49" x14ac:dyDescent="0.25">
      <c r="A4809" s="127">
        <v>220000</v>
      </c>
      <c r="B4809" s="127">
        <v>850000</v>
      </c>
      <c r="C4809" s="127">
        <v>850000</v>
      </c>
      <c r="D4809" s="116" t="s">
        <v>314</v>
      </c>
      <c r="E4809" s="116" t="s">
        <v>315</v>
      </c>
      <c r="F4809" s="116" t="s">
        <v>316</v>
      </c>
      <c r="G4809" s="116" t="s">
        <v>317</v>
      </c>
      <c r="H4809" s="116">
        <v>0.36</v>
      </c>
      <c r="I4809" s="116">
        <v>0.57999999999999996</v>
      </c>
      <c r="J4809" s="116" t="s">
        <v>323</v>
      </c>
      <c r="K4809" s="116">
        <v>2.9972620498149999E-2</v>
      </c>
      <c r="L4809" s="116">
        <v>3934.5925633638099</v>
      </c>
      <c r="M4809" s="116">
        <v>9.5021753359359398</v>
      </c>
      <c r="N4809" s="116">
        <v>1.36537015374229</v>
      </c>
      <c r="O4809" s="116">
        <v>0.28480509525094999</v>
      </c>
      <c r="P4809" s="116">
        <v>4.0923721457620001E-2</v>
      </c>
      <c r="Q4809" s="116">
        <v>117.930049716574</v>
      </c>
      <c r="R4809" s="116">
        <v>8140</v>
      </c>
      <c r="S4809" s="116" t="s">
        <v>353</v>
      </c>
      <c r="T4809" s="116">
        <v>8140</v>
      </c>
      <c r="U4809" s="116" t="s">
        <v>324</v>
      </c>
      <c r="V4809" s="116" t="s">
        <v>323</v>
      </c>
      <c r="Z4809" s="116">
        <v>0</v>
      </c>
      <c r="AA4809" s="116">
        <v>1</v>
      </c>
      <c r="AB4809" s="116">
        <v>0.28480509525094999</v>
      </c>
      <c r="AC4809" s="116">
        <v>4.0923721457620001E-2</v>
      </c>
      <c r="AD4809" s="116">
        <v>1815.74837483076</v>
      </c>
      <c r="AF4809" s="116">
        <v>-1</v>
      </c>
      <c r="AG4809" s="116">
        <v>-1</v>
      </c>
      <c r="AH4809" s="116">
        <v>-1</v>
      </c>
      <c r="AI4809" s="116">
        <v>-1</v>
      </c>
      <c r="AJ4809" s="116">
        <v>0</v>
      </c>
      <c r="AM4809" s="116" t="s">
        <v>319</v>
      </c>
      <c r="AN4809" s="116">
        <v>-1</v>
      </c>
      <c r="AQ4809" s="116">
        <v>783</v>
      </c>
      <c r="AR4809" s="116" t="s">
        <v>352</v>
      </c>
      <c r="AS4809" s="116" t="s">
        <v>256</v>
      </c>
      <c r="AT4809" s="116" t="s">
        <v>268</v>
      </c>
      <c r="AV4809" s="116">
        <v>103.68345210497699</v>
      </c>
      <c r="AW4809" s="116">
        <v>1.4726264192</v>
      </c>
    </row>
    <row r="4810" spans="1:49" x14ac:dyDescent="0.25">
      <c r="A4810" s="127">
        <v>220000</v>
      </c>
      <c r="B4810" s="127">
        <v>850000</v>
      </c>
      <c r="C4810" s="127">
        <v>850000</v>
      </c>
      <c r="D4810" s="116" t="s">
        <v>314</v>
      </c>
      <c r="E4810" s="116" t="s">
        <v>315</v>
      </c>
      <c r="F4810" s="116" t="s">
        <v>316</v>
      </c>
      <c r="G4810" s="116" t="s">
        <v>317</v>
      </c>
      <c r="H4810" s="116">
        <v>0.36</v>
      </c>
      <c r="I4810" s="116">
        <v>0.57999999999999996</v>
      </c>
      <c r="J4810" s="116" t="s">
        <v>268</v>
      </c>
      <c r="K4810" s="116">
        <v>3.96242131885E-3</v>
      </c>
      <c r="L4810" s="116">
        <v>3934.5925633638099</v>
      </c>
      <c r="M4810" s="116">
        <v>9.5021753359359398</v>
      </c>
      <c r="N4810" s="116">
        <v>1.36537015374229</v>
      </c>
      <c r="O4810" s="116">
        <v>3.7651622126610003E-2</v>
      </c>
      <c r="P4810" s="116">
        <v>5.4101718053100002E-3</v>
      </c>
      <c r="Q4810" s="116">
        <v>15.590513454081099</v>
      </c>
      <c r="R4810" s="116">
        <v>1210</v>
      </c>
      <c r="S4810" s="116" t="s">
        <v>318</v>
      </c>
      <c r="T4810" s="116">
        <v>1210</v>
      </c>
      <c r="U4810" s="116" t="s">
        <v>268</v>
      </c>
      <c r="V4810" s="116" t="s">
        <v>268</v>
      </c>
      <c r="Z4810" s="116">
        <v>0</v>
      </c>
      <c r="AA4810" s="116">
        <v>1</v>
      </c>
      <c r="AB4810" s="116">
        <v>3.7651622126610003E-2</v>
      </c>
      <c r="AC4810" s="116">
        <v>5.4101718053100002E-3</v>
      </c>
      <c r="AD4810" s="116">
        <v>15.5905134540793</v>
      </c>
      <c r="AF4810" s="116">
        <v>-1</v>
      </c>
      <c r="AG4810" s="116">
        <v>-1</v>
      </c>
      <c r="AH4810" s="116">
        <v>-1</v>
      </c>
      <c r="AI4810" s="116">
        <v>-1</v>
      </c>
      <c r="AJ4810" s="116">
        <v>0</v>
      </c>
      <c r="AM4810" s="116" t="s">
        <v>319</v>
      </c>
      <c r="AN4810" s="116">
        <v>-1</v>
      </c>
      <c r="AQ4810" s="116">
        <v>783</v>
      </c>
      <c r="AR4810" s="116" t="s">
        <v>352</v>
      </c>
      <c r="AS4810" s="116" t="s">
        <v>256</v>
      </c>
      <c r="AT4810" s="116" t="s">
        <v>268</v>
      </c>
      <c r="AV4810" s="116">
        <v>19.38156589155</v>
      </c>
      <c r="AW4810" s="116">
        <v>1.26443743E-2</v>
      </c>
    </row>
    <row r="4811" spans="1:49" x14ac:dyDescent="0.25">
      <c r="A4811" s="127">
        <v>220000</v>
      </c>
      <c r="B4811" s="127">
        <v>850000</v>
      </c>
      <c r="C4811" s="127">
        <v>850000</v>
      </c>
      <c r="D4811" s="116" t="s">
        <v>314</v>
      </c>
      <c r="E4811" s="116" t="s">
        <v>315</v>
      </c>
      <c r="F4811" s="116" t="s">
        <v>316</v>
      </c>
      <c r="G4811" s="116" t="s">
        <v>317</v>
      </c>
      <c r="H4811" s="116">
        <v>0.36</v>
      </c>
      <c r="I4811" s="116">
        <v>0.57999999999999996</v>
      </c>
      <c r="J4811" s="116" t="s">
        <v>323</v>
      </c>
      <c r="K4811" s="116">
        <v>3.4447332020899999E-3</v>
      </c>
      <c r="L4811" s="116">
        <v>3934.5925633638099</v>
      </c>
      <c r="M4811" s="116">
        <v>9.5021753359359398</v>
      </c>
      <c r="N4811" s="116">
        <v>1.36537015374229</v>
      </c>
      <c r="O4811" s="116">
        <v>3.2732458871809998E-2</v>
      </c>
      <c r="P4811" s="116">
        <v>4.7033359017399998E-3</v>
      </c>
      <c r="Q4811" s="116">
        <v>13.5536216397314</v>
      </c>
      <c r="R4811" s="116">
        <v>1210</v>
      </c>
      <c r="S4811" s="116" t="s">
        <v>318</v>
      </c>
      <c r="T4811" s="116">
        <v>1210</v>
      </c>
      <c r="U4811" s="116" t="s">
        <v>324</v>
      </c>
      <c r="V4811" s="116" t="s">
        <v>323</v>
      </c>
      <c r="Z4811" s="116">
        <v>0</v>
      </c>
      <c r="AA4811" s="116">
        <v>1</v>
      </c>
      <c r="AB4811" s="116">
        <v>3.2732458871809998E-2</v>
      </c>
      <c r="AC4811" s="116">
        <v>4.7033359017399998E-3</v>
      </c>
      <c r="AD4811" s="116">
        <v>13.553621639729499</v>
      </c>
      <c r="AF4811" s="116">
        <v>-1</v>
      </c>
      <c r="AG4811" s="116">
        <v>-1</v>
      </c>
      <c r="AH4811" s="116">
        <v>-1</v>
      </c>
      <c r="AI4811" s="116">
        <v>-1</v>
      </c>
      <c r="AJ4811" s="116">
        <v>0</v>
      </c>
      <c r="AM4811" s="116" t="s">
        <v>319</v>
      </c>
      <c r="AN4811" s="116">
        <v>-1</v>
      </c>
      <c r="AQ4811" s="116">
        <v>783</v>
      </c>
      <c r="AR4811" s="116" t="s">
        <v>352</v>
      </c>
      <c r="AS4811" s="116" t="s">
        <v>256</v>
      </c>
      <c r="AT4811" s="116" t="s">
        <v>268</v>
      </c>
      <c r="AV4811" s="116">
        <v>34.168072861596599</v>
      </c>
      <c r="AW4811" s="116">
        <v>1.0992393899999999E-2</v>
      </c>
    </row>
    <row r="4812" spans="1:49" x14ac:dyDescent="0.25">
      <c r="A4812" s="127">
        <v>220000</v>
      </c>
      <c r="B4812" s="127">
        <v>850000</v>
      </c>
      <c r="C4812" s="127">
        <v>850000</v>
      </c>
      <c r="D4812" s="116" t="s">
        <v>314</v>
      </c>
      <c r="E4812" s="116" t="s">
        <v>315</v>
      </c>
      <c r="F4812" s="116" t="s">
        <v>316</v>
      </c>
      <c r="G4812" s="116" t="s">
        <v>317</v>
      </c>
      <c r="H4812" s="116">
        <v>0.36</v>
      </c>
      <c r="I4812" s="116">
        <v>0.57999999999999996</v>
      </c>
      <c r="J4812" s="116" t="s">
        <v>268</v>
      </c>
      <c r="K4812" s="116">
        <v>0.20297781814909999</v>
      </c>
      <c r="L4812" s="116">
        <v>3901.95660358756</v>
      </c>
      <c r="M4812" s="116">
        <v>11.7183670929551</v>
      </c>
      <c r="N4812" s="116">
        <v>2.1916170608095502</v>
      </c>
      <c r="O4812" s="116">
        <v>2.3785685847982698</v>
      </c>
      <c r="P4812" s="116">
        <v>0.44484964922147002</v>
      </c>
      <c r="Q4812" s="116">
        <v>792.01063790868398</v>
      </c>
      <c r="R4812" s="116">
        <v>1210</v>
      </c>
      <c r="S4812" s="116" t="s">
        <v>318</v>
      </c>
      <c r="T4812" s="116">
        <v>1210</v>
      </c>
      <c r="U4812" s="116" t="s">
        <v>268</v>
      </c>
      <c r="V4812" s="116" t="s">
        <v>268</v>
      </c>
      <c r="Z4812" s="116">
        <v>0</v>
      </c>
      <c r="AA4812" s="116">
        <v>1</v>
      </c>
      <c r="AB4812" s="116">
        <v>2.3785685847982698</v>
      </c>
      <c r="AC4812" s="116">
        <v>0.44484964922147002</v>
      </c>
      <c r="AD4812" s="116">
        <v>792.01063790868398</v>
      </c>
      <c r="AF4812" s="116">
        <v>-1</v>
      </c>
      <c r="AG4812" s="116">
        <v>-1</v>
      </c>
      <c r="AH4812" s="116">
        <v>-1</v>
      </c>
      <c r="AI4812" s="116">
        <v>-1</v>
      </c>
      <c r="AJ4812" s="116">
        <v>0</v>
      </c>
      <c r="AM4812" s="116" t="s">
        <v>319</v>
      </c>
      <c r="AN4812" s="116">
        <v>-1</v>
      </c>
      <c r="AQ4812" s="116">
        <v>783</v>
      </c>
      <c r="AR4812" s="116" t="s">
        <v>352</v>
      </c>
      <c r="AS4812" s="116" t="s">
        <v>256</v>
      </c>
      <c r="AT4812" s="116" t="s">
        <v>268</v>
      </c>
      <c r="AV4812" s="116">
        <v>132.88446645885199</v>
      </c>
      <c r="AW4812" s="116">
        <v>0.64234439409999999</v>
      </c>
    </row>
    <row r="4813" spans="1:49" x14ac:dyDescent="0.25">
      <c r="A4813" s="127">
        <v>220000</v>
      </c>
      <c r="B4813" s="127">
        <v>850000</v>
      </c>
      <c r="C4813" s="127">
        <v>850000</v>
      </c>
      <c r="D4813" s="116" t="s">
        <v>314</v>
      </c>
      <c r="E4813" s="116" t="s">
        <v>315</v>
      </c>
      <c r="F4813" s="116" t="s">
        <v>316</v>
      </c>
      <c r="G4813" s="116" t="s">
        <v>317</v>
      </c>
      <c r="H4813" s="116">
        <v>0.36</v>
      </c>
      <c r="I4813" s="116">
        <v>0.57999999999999996</v>
      </c>
      <c r="J4813" s="116" t="s">
        <v>268</v>
      </c>
      <c r="K4813" s="116">
        <v>8.0210486561350006E-2</v>
      </c>
      <c r="L4813" s="116">
        <v>3901.95660358756</v>
      </c>
      <c r="M4813" s="116">
        <v>11.7183670929551</v>
      </c>
      <c r="N4813" s="116">
        <v>2.1916170608095502</v>
      </c>
      <c r="O4813" s="116">
        <v>0.93993592623054001</v>
      </c>
      <c r="P4813" s="116">
        <v>0.17579067080370001</v>
      </c>
      <c r="Q4813" s="116">
        <v>312.97783771506198</v>
      </c>
      <c r="R4813" s="116">
        <v>1310</v>
      </c>
      <c r="S4813" s="116" t="s">
        <v>318</v>
      </c>
      <c r="T4813" s="116">
        <v>1310</v>
      </c>
      <c r="U4813" s="116" t="s">
        <v>268</v>
      </c>
      <c r="V4813" s="116" t="s">
        <v>268</v>
      </c>
      <c r="Z4813" s="116">
        <v>0</v>
      </c>
      <c r="AA4813" s="116">
        <v>1</v>
      </c>
      <c r="AB4813" s="116">
        <v>0.93993592623054001</v>
      </c>
      <c r="AC4813" s="116">
        <v>0.17579067080370001</v>
      </c>
      <c r="AD4813" s="116">
        <v>312.97783771506403</v>
      </c>
      <c r="AF4813" s="116">
        <v>-1</v>
      </c>
      <c r="AG4813" s="116">
        <v>-1</v>
      </c>
      <c r="AH4813" s="116">
        <v>-1</v>
      </c>
      <c r="AI4813" s="116">
        <v>-1</v>
      </c>
      <c r="AJ4813" s="116">
        <v>0</v>
      </c>
      <c r="AM4813" s="116" t="s">
        <v>319</v>
      </c>
      <c r="AN4813" s="116">
        <v>-1</v>
      </c>
      <c r="AQ4813" s="116">
        <v>783</v>
      </c>
      <c r="AR4813" s="116" t="s">
        <v>352</v>
      </c>
      <c r="AS4813" s="116" t="s">
        <v>256</v>
      </c>
      <c r="AT4813" s="116" t="s">
        <v>268</v>
      </c>
      <c r="AV4813" s="116">
        <v>75.028320939527902</v>
      </c>
      <c r="AW4813" s="116">
        <v>0.25383441829999998</v>
      </c>
    </row>
    <row r="4814" spans="1:49" x14ac:dyDescent="0.25">
      <c r="A4814" s="127">
        <v>220000</v>
      </c>
      <c r="B4814" s="127">
        <v>850000</v>
      </c>
      <c r="C4814" s="127">
        <v>850000</v>
      </c>
      <c r="D4814" s="116" t="s">
        <v>314</v>
      </c>
      <c r="E4814" s="116" t="s">
        <v>315</v>
      </c>
      <c r="F4814" s="116" t="s">
        <v>316</v>
      </c>
      <c r="G4814" s="116" t="s">
        <v>317</v>
      </c>
      <c r="H4814" s="116">
        <v>0.36</v>
      </c>
      <c r="I4814" s="116">
        <v>0.57999999999999996</v>
      </c>
      <c r="J4814" s="116" t="s">
        <v>268</v>
      </c>
      <c r="K4814" s="116">
        <v>0.13974252236515999</v>
      </c>
      <c r="L4814" s="116">
        <v>3901.95660358756</v>
      </c>
      <c r="M4814" s="116">
        <v>11.7183670929551</v>
      </c>
      <c r="N4814" s="116">
        <v>2.1916170608095502</v>
      </c>
      <c r="O4814" s="116">
        <v>1.6375541755705201</v>
      </c>
      <c r="P4814" s="116">
        <v>0.30626209613605998</v>
      </c>
      <c r="Q4814" s="116">
        <v>545.26925794474596</v>
      </c>
      <c r="R4814" s="116">
        <v>1310</v>
      </c>
      <c r="S4814" s="116" t="s">
        <v>318</v>
      </c>
      <c r="T4814" s="116">
        <v>1310</v>
      </c>
      <c r="U4814" s="116" t="s">
        <v>268</v>
      </c>
      <c r="V4814" s="116" t="s">
        <v>268</v>
      </c>
      <c r="Z4814" s="116">
        <v>0</v>
      </c>
      <c r="AA4814" s="116">
        <v>1</v>
      </c>
      <c r="AB4814" s="116">
        <v>1.6375541755705201</v>
      </c>
      <c r="AC4814" s="116">
        <v>0.30626209613605998</v>
      </c>
      <c r="AD4814" s="116">
        <v>545.26925794474596</v>
      </c>
      <c r="AF4814" s="116">
        <v>-1</v>
      </c>
      <c r="AG4814" s="116">
        <v>-1</v>
      </c>
      <c r="AH4814" s="116">
        <v>-1</v>
      </c>
      <c r="AI4814" s="116">
        <v>-1</v>
      </c>
      <c r="AJ4814" s="116">
        <v>0</v>
      </c>
      <c r="AM4814" s="116" t="s">
        <v>319</v>
      </c>
      <c r="AN4814" s="116">
        <v>-1</v>
      </c>
      <c r="AQ4814" s="116">
        <v>783</v>
      </c>
      <c r="AR4814" s="116" t="s">
        <v>352</v>
      </c>
      <c r="AS4814" s="116" t="s">
        <v>256</v>
      </c>
      <c r="AT4814" s="116" t="s">
        <v>268</v>
      </c>
      <c r="AV4814" s="116">
        <v>95.137881593475001</v>
      </c>
      <c r="AW4814" s="116">
        <v>0.44222973069999999</v>
      </c>
    </row>
    <row r="4815" spans="1:49" x14ac:dyDescent="0.25">
      <c r="A4815" s="127">
        <v>220000</v>
      </c>
      <c r="B4815" s="127">
        <v>850000</v>
      </c>
      <c r="C4815" s="127">
        <v>850000</v>
      </c>
      <c r="D4815" s="116" t="s">
        <v>314</v>
      </c>
      <c r="E4815" s="116" t="s">
        <v>315</v>
      </c>
      <c r="F4815" s="116" t="s">
        <v>316</v>
      </c>
      <c r="G4815" s="116" t="s">
        <v>317</v>
      </c>
      <c r="H4815" s="116">
        <v>0.36</v>
      </c>
      <c r="I4815" s="116">
        <v>0.57999999999999996</v>
      </c>
      <c r="J4815" s="116" t="s">
        <v>268</v>
      </c>
      <c r="K4815" s="116">
        <v>7.0918929197309993E-2</v>
      </c>
      <c r="L4815" s="116">
        <v>3901.95660358756</v>
      </c>
      <c r="M4815" s="116">
        <v>11.7183670929551</v>
      </c>
      <c r="N4815" s="116">
        <v>2.1916170608095502</v>
      </c>
      <c r="O4815" s="116">
        <v>0.83105404617336998</v>
      </c>
      <c r="P4815" s="116">
        <v>0.15542713516317</v>
      </c>
      <c r="Q4815" s="116">
        <v>276.72258410080201</v>
      </c>
      <c r="R4815" s="116">
        <v>1310</v>
      </c>
      <c r="S4815" s="116" t="s">
        <v>318</v>
      </c>
      <c r="T4815" s="116">
        <v>1310</v>
      </c>
      <c r="U4815" s="116" t="s">
        <v>268</v>
      </c>
      <c r="V4815" s="116" t="s">
        <v>268</v>
      </c>
      <c r="Z4815" s="116">
        <v>0</v>
      </c>
      <c r="AA4815" s="116">
        <v>1</v>
      </c>
      <c r="AB4815" s="116">
        <v>0.83105404617336998</v>
      </c>
      <c r="AC4815" s="116">
        <v>0.15542713516317</v>
      </c>
      <c r="AD4815" s="116">
        <v>276.72258410080201</v>
      </c>
      <c r="AF4815" s="116">
        <v>-1</v>
      </c>
      <c r="AG4815" s="116">
        <v>-1</v>
      </c>
      <c r="AH4815" s="116">
        <v>-1</v>
      </c>
      <c r="AI4815" s="116">
        <v>-1</v>
      </c>
      <c r="AJ4815" s="116">
        <v>0</v>
      </c>
      <c r="AM4815" s="116" t="s">
        <v>319</v>
      </c>
      <c r="AN4815" s="116">
        <v>-1</v>
      </c>
      <c r="AQ4815" s="116">
        <v>783</v>
      </c>
      <c r="AR4815" s="116" t="s">
        <v>352</v>
      </c>
      <c r="AS4815" s="116" t="s">
        <v>256</v>
      </c>
      <c r="AT4815" s="116" t="s">
        <v>268</v>
      </c>
      <c r="AV4815" s="116">
        <v>71.055984652528295</v>
      </c>
      <c r="AW4815" s="116">
        <v>0.22443031960000001</v>
      </c>
    </row>
    <row r="4816" spans="1:49" x14ac:dyDescent="0.25">
      <c r="A4816" s="127">
        <v>220000</v>
      </c>
      <c r="B4816" s="127">
        <v>850000</v>
      </c>
      <c r="C4816" s="127">
        <v>850000</v>
      </c>
      <c r="D4816" s="116" t="s">
        <v>314</v>
      </c>
      <c r="E4816" s="116" t="s">
        <v>315</v>
      </c>
      <c r="F4816" s="116" t="s">
        <v>316</v>
      </c>
      <c r="G4816" s="116" t="s">
        <v>317</v>
      </c>
      <c r="H4816" s="116">
        <v>0.36</v>
      </c>
      <c r="I4816" s="116">
        <v>0.57999999999999996</v>
      </c>
      <c r="J4816" s="116" t="s">
        <v>268</v>
      </c>
      <c r="K4816" s="116">
        <v>8.8527709567200005E-2</v>
      </c>
      <c r="L4816" s="116">
        <v>3901.95660358756</v>
      </c>
      <c r="M4816" s="116">
        <v>11.7183670929551</v>
      </c>
      <c r="N4816" s="116">
        <v>2.1916170608095502</v>
      </c>
      <c r="O4816" s="116">
        <v>1.03740019860706</v>
      </c>
      <c r="P4816" s="116">
        <v>0.19401883864187999</v>
      </c>
      <c r="Q4816" s="116">
        <v>345.43128094624899</v>
      </c>
      <c r="R4816" s="116">
        <v>1310</v>
      </c>
      <c r="S4816" s="116" t="s">
        <v>318</v>
      </c>
      <c r="T4816" s="116">
        <v>1310</v>
      </c>
      <c r="U4816" s="116" t="s">
        <v>268</v>
      </c>
      <c r="V4816" s="116" t="s">
        <v>268</v>
      </c>
      <c r="Z4816" s="116">
        <v>0</v>
      </c>
      <c r="AA4816" s="116">
        <v>1</v>
      </c>
      <c r="AB4816" s="116">
        <v>1.03740019860706</v>
      </c>
      <c r="AC4816" s="116">
        <v>0.19401883864187999</v>
      </c>
      <c r="AD4816" s="116">
        <v>345.43128094625098</v>
      </c>
      <c r="AF4816" s="116">
        <v>-1</v>
      </c>
      <c r="AG4816" s="116">
        <v>-1</v>
      </c>
      <c r="AH4816" s="116">
        <v>-1</v>
      </c>
      <c r="AI4816" s="116">
        <v>-1</v>
      </c>
      <c r="AJ4816" s="116">
        <v>0</v>
      </c>
      <c r="AM4816" s="116" t="s">
        <v>319</v>
      </c>
      <c r="AN4816" s="116">
        <v>-1</v>
      </c>
      <c r="AQ4816" s="116">
        <v>783</v>
      </c>
      <c r="AR4816" s="116" t="s">
        <v>352</v>
      </c>
      <c r="AS4816" s="116" t="s">
        <v>256</v>
      </c>
      <c r="AT4816" s="116" t="s">
        <v>268</v>
      </c>
      <c r="AV4816" s="116">
        <v>90.642890984735303</v>
      </c>
      <c r="AW4816" s="116">
        <v>0.28015513460000002</v>
      </c>
    </row>
    <row r="4817" spans="1:49" x14ac:dyDescent="0.25">
      <c r="A4817" s="127">
        <v>220000</v>
      </c>
      <c r="B4817" s="127">
        <v>850000</v>
      </c>
      <c r="C4817" s="127">
        <v>850000</v>
      </c>
      <c r="D4817" s="116" t="s">
        <v>314</v>
      </c>
      <c r="E4817" s="116" t="s">
        <v>315</v>
      </c>
      <c r="F4817" s="116" t="s">
        <v>316</v>
      </c>
      <c r="G4817" s="116" t="s">
        <v>317</v>
      </c>
      <c r="H4817" s="116">
        <v>0.36</v>
      </c>
      <c r="I4817" s="116">
        <v>0.57999999999999996</v>
      </c>
      <c r="J4817" s="116" t="s">
        <v>268</v>
      </c>
      <c r="K4817" s="116">
        <v>3.5385987919819999E-2</v>
      </c>
      <c r="L4817" s="116">
        <v>3901.95660358756</v>
      </c>
      <c r="M4817" s="116">
        <v>11.7183670929551</v>
      </c>
      <c r="N4817" s="116">
        <v>2.1916170608095502</v>
      </c>
      <c r="O4817" s="116">
        <v>0.41466599639134</v>
      </c>
      <c r="P4817" s="116">
        <v>7.7552534838680007E-2</v>
      </c>
      <c r="Q4817" s="116">
        <v>138.074589238215</v>
      </c>
      <c r="R4817" s="116">
        <v>1310</v>
      </c>
      <c r="S4817" s="116" t="s">
        <v>318</v>
      </c>
      <c r="T4817" s="116">
        <v>1310</v>
      </c>
      <c r="U4817" s="116" t="s">
        <v>268</v>
      </c>
      <c r="V4817" s="116" t="s">
        <v>268</v>
      </c>
      <c r="Z4817" s="116">
        <v>0</v>
      </c>
      <c r="AA4817" s="116">
        <v>1</v>
      </c>
      <c r="AB4817" s="116">
        <v>0.41466599639134</v>
      </c>
      <c r="AC4817" s="116">
        <v>7.7552534838680007E-2</v>
      </c>
      <c r="AD4817" s="116">
        <v>138.074589238215</v>
      </c>
      <c r="AF4817" s="116">
        <v>-1</v>
      </c>
      <c r="AG4817" s="116">
        <v>-1</v>
      </c>
      <c r="AH4817" s="116">
        <v>-1</v>
      </c>
      <c r="AI4817" s="116">
        <v>-1</v>
      </c>
      <c r="AJ4817" s="116">
        <v>0</v>
      </c>
      <c r="AM4817" s="116" t="s">
        <v>319</v>
      </c>
      <c r="AN4817" s="116">
        <v>-1</v>
      </c>
      <c r="AQ4817" s="116">
        <v>783</v>
      </c>
      <c r="AR4817" s="116" t="s">
        <v>352</v>
      </c>
      <c r="AS4817" s="116" t="s">
        <v>256</v>
      </c>
      <c r="AT4817" s="116" t="s">
        <v>268</v>
      </c>
      <c r="AV4817" s="116">
        <v>49.015917277092903</v>
      </c>
      <c r="AW4817" s="116">
        <v>0.1119826352</v>
      </c>
    </row>
    <row r="4818" spans="1:49" x14ac:dyDescent="0.25">
      <c r="A4818" s="127">
        <v>220000</v>
      </c>
      <c r="B4818" s="127">
        <v>850000</v>
      </c>
      <c r="C4818" s="127">
        <v>850000</v>
      </c>
      <c r="D4818" s="116" t="s">
        <v>314</v>
      </c>
      <c r="E4818" s="116" t="s">
        <v>315</v>
      </c>
      <c r="F4818" s="116" t="s">
        <v>316</v>
      </c>
      <c r="G4818" s="116" t="s">
        <v>317</v>
      </c>
      <c r="H4818" s="116">
        <v>0.36</v>
      </c>
      <c r="I4818" s="116">
        <v>0.57999999999999996</v>
      </c>
      <c r="J4818" s="116" t="s">
        <v>330</v>
      </c>
      <c r="K4818" s="116">
        <v>1.8161096460000001E-2</v>
      </c>
      <c r="L4818" s="116">
        <v>3902.1703462239102</v>
      </c>
      <c r="M4818" s="116">
        <v>11.6820320123611</v>
      </c>
      <c r="N4818" s="116">
        <v>2.2602713917942299</v>
      </c>
      <c r="O4818" s="116">
        <v>0.21215851022539001</v>
      </c>
      <c r="P4818" s="116">
        <v>4.1049006772170001E-2</v>
      </c>
      <c r="Q4818" s="116">
        <v>70.867692061155296</v>
      </c>
      <c r="R4818" s="116">
        <v>4200</v>
      </c>
      <c r="S4818" s="116" t="s">
        <v>355</v>
      </c>
      <c r="T4818" s="116">
        <v>4200</v>
      </c>
      <c r="U4818" s="116" t="s">
        <v>268</v>
      </c>
      <c r="V4818" s="116" t="s">
        <v>268</v>
      </c>
      <c r="Y4818" s="116" t="s">
        <v>330</v>
      </c>
      <c r="Z4818" s="116">
        <v>0</v>
      </c>
      <c r="AA4818" s="116">
        <v>1</v>
      </c>
      <c r="AB4818" s="116">
        <v>0.21215851022539001</v>
      </c>
      <c r="AC4818" s="116">
        <v>4.1049006772170001E-2</v>
      </c>
      <c r="AD4818" s="116">
        <v>83.186987256058501</v>
      </c>
      <c r="AF4818" s="116">
        <v>-1</v>
      </c>
      <c r="AG4818" s="116">
        <v>-1</v>
      </c>
      <c r="AH4818" s="116">
        <v>-1</v>
      </c>
      <c r="AI4818" s="116">
        <v>-1</v>
      </c>
      <c r="AJ4818" s="116">
        <v>0</v>
      </c>
      <c r="AM4818" s="116" t="s">
        <v>319</v>
      </c>
      <c r="AN4818" s="116">
        <v>-1</v>
      </c>
      <c r="AQ4818" s="116">
        <v>783</v>
      </c>
      <c r="AR4818" s="116" t="s">
        <v>352</v>
      </c>
      <c r="AS4818" s="116" t="s">
        <v>256</v>
      </c>
      <c r="AT4818" s="116" t="s">
        <v>268</v>
      </c>
      <c r="AV4818" s="116">
        <v>58.5977375402584</v>
      </c>
      <c r="AW4818" s="116">
        <v>6.7467142899999999E-2</v>
      </c>
    </row>
    <row r="4819" spans="1:49" x14ac:dyDescent="0.25">
      <c r="A4819" s="127">
        <v>220000</v>
      </c>
      <c r="B4819" s="127">
        <v>850000</v>
      </c>
      <c r="C4819" s="127">
        <v>850000</v>
      </c>
      <c r="D4819" s="116" t="s">
        <v>314</v>
      </c>
      <c r="E4819" s="116" t="s">
        <v>315</v>
      </c>
      <c r="F4819" s="116" t="s">
        <v>316</v>
      </c>
      <c r="G4819" s="116" t="s">
        <v>317</v>
      </c>
      <c r="H4819" s="116">
        <v>0.36</v>
      </c>
      <c r="I4819" s="116">
        <v>0.57999999999999996</v>
      </c>
      <c r="J4819" s="116" t="s">
        <v>268</v>
      </c>
      <c r="K4819" s="116">
        <v>0.43554182152636001</v>
      </c>
      <c r="L4819" s="116">
        <v>3902.1703462239102</v>
      </c>
      <c r="M4819" s="116">
        <v>11.6820320123611</v>
      </c>
      <c r="N4819" s="116">
        <v>2.2602713917942299</v>
      </c>
      <c r="O4819" s="116">
        <v>5.0880135017930304</v>
      </c>
      <c r="P4819" s="116">
        <v>0.98444271912598003</v>
      </c>
      <c r="Q4819" s="116">
        <v>1699.5583805005101</v>
      </c>
      <c r="R4819" s="116">
        <v>1310</v>
      </c>
      <c r="S4819" s="116" t="s">
        <v>318</v>
      </c>
      <c r="T4819" s="116">
        <v>1310</v>
      </c>
      <c r="U4819" s="116" t="s">
        <v>268</v>
      </c>
      <c r="V4819" s="116" t="s">
        <v>268</v>
      </c>
      <c r="Z4819" s="116">
        <v>0</v>
      </c>
      <c r="AA4819" s="116">
        <v>1</v>
      </c>
      <c r="AB4819" s="116">
        <v>5.0880135017930304</v>
      </c>
      <c r="AC4819" s="116">
        <v>0.98444271912598003</v>
      </c>
      <c r="AD4819" s="116">
        <v>1700.95018716912</v>
      </c>
      <c r="AF4819" s="116">
        <v>-1</v>
      </c>
      <c r="AG4819" s="116">
        <v>-1</v>
      </c>
      <c r="AH4819" s="116">
        <v>-1</v>
      </c>
      <c r="AI4819" s="116">
        <v>-1</v>
      </c>
      <c r="AJ4819" s="116">
        <v>0</v>
      </c>
      <c r="AM4819" s="116" t="s">
        <v>319</v>
      </c>
      <c r="AN4819" s="116">
        <v>-1</v>
      </c>
      <c r="AQ4819" s="116">
        <v>783</v>
      </c>
      <c r="AR4819" s="116" t="s">
        <v>352</v>
      </c>
      <c r="AS4819" s="116" t="s">
        <v>256</v>
      </c>
      <c r="AT4819" s="116" t="s">
        <v>268</v>
      </c>
      <c r="AV4819" s="116">
        <v>165.55390181799001</v>
      </c>
      <c r="AW4819" s="116">
        <v>1.3795216441</v>
      </c>
    </row>
    <row r="4820" spans="1:49" x14ac:dyDescent="0.25">
      <c r="A4820" s="127">
        <v>220000</v>
      </c>
      <c r="B4820" s="127">
        <v>850000</v>
      </c>
      <c r="C4820" s="127">
        <v>850000</v>
      </c>
      <c r="D4820" s="116" t="s">
        <v>314</v>
      </c>
      <c r="E4820" s="116" t="s">
        <v>315</v>
      </c>
      <c r="F4820" s="116" t="s">
        <v>316</v>
      </c>
      <c r="G4820" s="116" t="s">
        <v>317</v>
      </c>
      <c r="H4820" s="116">
        <v>0.36</v>
      </c>
      <c r="I4820" s="116">
        <v>0.57999999999999996</v>
      </c>
      <c r="J4820" s="116" t="s">
        <v>268</v>
      </c>
      <c r="K4820" s="116">
        <v>7.6208961823000004E-4</v>
      </c>
      <c r="L4820" s="116">
        <v>3902.1703462239102</v>
      </c>
      <c r="M4820" s="116">
        <v>11.6820320123611</v>
      </c>
      <c r="N4820" s="116">
        <v>2.2602713917942299</v>
      </c>
      <c r="O4820" s="116">
        <v>8.9027553165199995E-3</v>
      </c>
      <c r="P4820" s="116">
        <v>1.7225293620800001E-3</v>
      </c>
      <c r="Q4820" s="116">
        <v>2.9738035094456201</v>
      </c>
      <c r="R4820" s="116">
        <v>1330</v>
      </c>
      <c r="S4820" s="116" t="s">
        <v>346</v>
      </c>
      <c r="T4820" s="116">
        <v>1330</v>
      </c>
      <c r="U4820" s="116" t="s">
        <v>268</v>
      </c>
      <c r="V4820" s="116" t="s">
        <v>268</v>
      </c>
      <c r="Z4820" s="116">
        <v>0</v>
      </c>
      <c r="AA4820" s="116">
        <v>1</v>
      </c>
      <c r="AB4820" s="116">
        <v>8.9027553165199995E-3</v>
      </c>
      <c r="AC4820" s="116">
        <v>1.7225293620800001E-3</v>
      </c>
      <c r="AD4820" s="116">
        <v>244.24707196959801</v>
      </c>
      <c r="AF4820" s="116">
        <v>-1</v>
      </c>
      <c r="AG4820" s="116">
        <v>-1</v>
      </c>
      <c r="AH4820" s="116">
        <v>-1</v>
      </c>
      <c r="AI4820" s="116">
        <v>-1</v>
      </c>
      <c r="AJ4820" s="116">
        <v>0</v>
      </c>
      <c r="AM4820" s="116" t="s">
        <v>319</v>
      </c>
      <c r="AN4820" s="116">
        <v>-1</v>
      </c>
      <c r="AQ4820" s="116">
        <v>783</v>
      </c>
      <c r="AR4820" s="116" t="s">
        <v>352</v>
      </c>
      <c r="AS4820" s="116" t="s">
        <v>256</v>
      </c>
      <c r="AT4820" s="116" t="s">
        <v>268</v>
      </c>
      <c r="AV4820" s="116">
        <v>31.000390936504399</v>
      </c>
      <c r="AW4820" s="116">
        <v>0.19809170479999999</v>
      </c>
    </row>
    <row r="4821" spans="1:49" x14ac:dyDescent="0.25">
      <c r="A4821" s="127">
        <v>220000</v>
      </c>
      <c r="B4821" s="127">
        <v>850000</v>
      </c>
      <c r="C4821" s="127">
        <v>850000</v>
      </c>
      <c r="D4821" s="116" t="s">
        <v>314</v>
      </c>
      <c r="E4821" s="116" t="s">
        <v>315</v>
      </c>
      <c r="F4821" s="116" t="s">
        <v>316</v>
      </c>
      <c r="G4821" s="116" t="s">
        <v>317</v>
      </c>
      <c r="H4821" s="116">
        <v>0.36</v>
      </c>
      <c r="I4821" s="116">
        <v>0.57999999999999996</v>
      </c>
      <c r="J4821" s="116" t="s">
        <v>268</v>
      </c>
      <c r="K4821" s="116">
        <v>8.6050269314219996E-2</v>
      </c>
      <c r="L4821" s="116">
        <v>3902.1703462239102</v>
      </c>
      <c r="M4821" s="116">
        <v>11.6820320123611</v>
      </c>
      <c r="N4821" s="116">
        <v>2.2602713917942299</v>
      </c>
      <c r="O4821" s="116">
        <v>1.0052420008010401</v>
      </c>
      <c r="P4821" s="116">
        <v>0.19449696198711999</v>
      </c>
      <c r="Q4821" s="116">
        <v>335.78280920254201</v>
      </c>
      <c r="R4821" s="116">
        <v>1750</v>
      </c>
      <c r="S4821" s="116" t="s">
        <v>321</v>
      </c>
      <c r="T4821" s="116">
        <v>1750</v>
      </c>
      <c r="U4821" s="116" t="s">
        <v>268</v>
      </c>
      <c r="V4821" s="116" t="s">
        <v>268</v>
      </c>
      <c r="Z4821" s="116">
        <v>0</v>
      </c>
      <c r="AA4821" s="116">
        <v>1</v>
      </c>
      <c r="AB4821" s="116">
        <v>1.0052420008010401</v>
      </c>
      <c r="AC4821" s="116">
        <v>0.19449696198711999</v>
      </c>
      <c r="AD4821" s="116">
        <v>337.16564063291298</v>
      </c>
      <c r="AF4821" s="116">
        <v>-1</v>
      </c>
      <c r="AG4821" s="116">
        <v>-1</v>
      </c>
      <c r="AH4821" s="116">
        <v>-1</v>
      </c>
      <c r="AI4821" s="116">
        <v>-1</v>
      </c>
      <c r="AJ4821" s="116">
        <v>0</v>
      </c>
      <c r="AM4821" s="116" t="s">
        <v>319</v>
      </c>
      <c r="AN4821" s="116">
        <v>-1</v>
      </c>
      <c r="AQ4821" s="116">
        <v>783</v>
      </c>
      <c r="AR4821" s="116" t="s">
        <v>352</v>
      </c>
      <c r="AS4821" s="116" t="s">
        <v>256</v>
      </c>
      <c r="AT4821" s="116" t="s">
        <v>268</v>
      </c>
      <c r="AV4821" s="116">
        <v>88.193462390445802</v>
      </c>
      <c r="AW4821" s="116">
        <v>0.27345145230000001</v>
      </c>
    </row>
    <row r="4822" spans="1:49" x14ac:dyDescent="0.25">
      <c r="A4822" s="127">
        <v>220000</v>
      </c>
      <c r="B4822" s="127">
        <v>850000</v>
      </c>
      <c r="C4822" s="127">
        <v>850000</v>
      </c>
      <c r="D4822" s="116" t="s">
        <v>314</v>
      </c>
      <c r="E4822" s="116" t="s">
        <v>315</v>
      </c>
      <c r="F4822" s="116" t="s">
        <v>316</v>
      </c>
      <c r="G4822" s="116" t="s">
        <v>317</v>
      </c>
      <c r="H4822" s="116">
        <v>0.36</v>
      </c>
      <c r="I4822" s="116">
        <v>0.57999999999999996</v>
      </c>
      <c r="J4822" s="116" t="s">
        <v>268</v>
      </c>
      <c r="K4822" s="116">
        <v>5.4259352370000001E-3</v>
      </c>
      <c r="L4822" s="116">
        <v>3949.6041255720902</v>
      </c>
      <c r="M4822" s="116">
        <v>10.7565985052185</v>
      </c>
      <c r="N4822" s="116">
        <v>1.90596593453111</v>
      </c>
      <c r="O4822" s="116">
        <v>5.8364606859720003E-2</v>
      </c>
      <c r="P4822" s="116">
        <v>1.034164772469E-2</v>
      </c>
      <c r="Q4822" s="116">
        <v>21.430296197142201</v>
      </c>
      <c r="R4822" s="116">
        <v>1210</v>
      </c>
      <c r="S4822" s="116" t="s">
        <v>318</v>
      </c>
      <c r="T4822" s="116">
        <v>1210</v>
      </c>
      <c r="U4822" s="116" t="s">
        <v>268</v>
      </c>
      <c r="V4822" s="116" t="s">
        <v>268</v>
      </c>
      <c r="Z4822" s="116">
        <v>0</v>
      </c>
      <c r="AA4822" s="116">
        <v>1</v>
      </c>
      <c r="AB4822" s="116">
        <v>5.8364606859720003E-2</v>
      </c>
      <c r="AC4822" s="116">
        <v>1.034164772469E-2</v>
      </c>
      <c r="AD4822" s="116">
        <v>21.430296197143701</v>
      </c>
      <c r="AF4822" s="116">
        <v>-1</v>
      </c>
      <c r="AG4822" s="116">
        <v>-1</v>
      </c>
      <c r="AH4822" s="116">
        <v>-1</v>
      </c>
      <c r="AI4822" s="116">
        <v>-1</v>
      </c>
      <c r="AJ4822" s="116">
        <v>0</v>
      </c>
      <c r="AM4822" s="116" t="s">
        <v>319</v>
      </c>
      <c r="AN4822" s="116">
        <v>-1</v>
      </c>
      <c r="AQ4822" s="116">
        <v>783</v>
      </c>
      <c r="AR4822" s="116" t="s">
        <v>352</v>
      </c>
      <c r="AS4822" s="116" t="s">
        <v>256</v>
      </c>
      <c r="AT4822" s="116" t="s">
        <v>268</v>
      </c>
      <c r="AV4822" s="116">
        <v>100.900076279478</v>
      </c>
      <c r="AW4822" s="116">
        <v>1.73806133E-2</v>
      </c>
    </row>
    <row r="4823" spans="1:49" x14ac:dyDescent="0.25">
      <c r="A4823" s="127">
        <v>220000</v>
      </c>
      <c r="B4823" s="127">
        <v>850000</v>
      </c>
      <c r="C4823" s="127">
        <v>850000</v>
      </c>
      <c r="D4823" s="116" t="s">
        <v>314</v>
      </c>
      <c r="E4823" s="116" t="s">
        <v>315</v>
      </c>
      <c r="F4823" s="116" t="s">
        <v>316</v>
      </c>
      <c r="G4823" s="116" t="s">
        <v>317</v>
      </c>
      <c r="H4823" s="116">
        <v>0.36</v>
      </c>
      <c r="I4823" s="116">
        <v>0.57999999999999996</v>
      </c>
      <c r="J4823" s="116" t="s">
        <v>268</v>
      </c>
      <c r="K4823" s="116">
        <v>0.15652790913949999</v>
      </c>
      <c r="L4823" s="116">
        <v>3949.6041255720902</v>
      </c>
      <c r="M4823" s="116">
        <v>10.7565985052185</v>
      </c>
      <c r="N4823" s="116">
        <v>1.90596593453111</v>
      </c>
      <c r="O4823" s="116">
        <v>1.68370787347492</v>
      </c>
      <c r="P4823" s="116">
        <v>0.29833686262325998</v>
      </c>
      <c r="Q4823" s="116">
        <v>618.22327570454297</v>
      </c>
      <c r="R4823" s="116">
        <v>1310</v>
      </c>
      <c r="S4823" s="116" t="s">
        <v>318</v>
      </c>
      <c r="T4823" s="116">
        <v>1310</v>
      </c>
      <c r="U4823" s="116" t="s">
        <v>268</v>
      </c>
      <c r="V4823" s="116" t="s">
        <v>268</v>
      </c>
      <c r="Z4823" s="116">
        <v>0</v>
      </c>
      <c r="AA4823" s="116">
        <v>1</v>
      </c>
      <c r="AB4823" s="116">
        <v>1.68370787347492</v>
      </c>
      <c r="AC4823" s="116">
        <v>0.29833686262325998</v>
      </c>
      <c r="AD4823" s="116">
        <v>618.22327570454297</v>
      </c>
      <c r="AF4823" s="116">
        <v>-1</v>
      </c>
      <c r="AG4823" s="116">
        <v>-1</v>
      </c>
      <c r="AH4823" s="116">
        <v>-1</v>
      </c>
      <c r="AI4823" s="116">
        <v>-1</v>
      </c>
      <c r="AJ4823" s="116">
        <v>0</v>
      </c>
      <c r="AM4823" s="116" t="s">
        <v>319</v>
      </c>
      <c r="AN4823" s="116">
        <v>-1</v>
      </c>
      <c r="AQ4823" s="116">
        <v>783</v>
      </c>
      <c r="AR4823" s="116" t="s">
        <v>352</v>
      </c>
      <c r="AS4823" s="116" t="s">
        <v>256</v>
      </c>
      <c r="AT4823" s="116" t="s">
        <v>268</v>
      </c>
      <c r="AV4823" s="116">
        <v>103.28200069511399</v>
      </c>
      <c r="AW4823" s="116">
        <v>0.50139762830000001</v>
      </c>
    </row>
    <row r="4824" spans="1:49" x14ac:dyDescent="0.25">
      <c r="A4824" s="127">
        <v>220000</v>
      </c>
      <c r="B4824" s="127">
        <v>850000</v>
      </c>
      <c r="C4824" s="127">
        <v>850000</v>
      </c>
      <c r="D4824" s="116" t="s">
        <v>314</v>
      </c>
      <c r="E4824" s="116" t="s">
        <v>315</v>
      </c>
      <c r="F4824" s="116" t="s">
        <v>316</v>
      </c>
      <c r="G4824" s="116" t="s">
        <v>317</v>
      </c>
      <c r="H4824" s="116">
        <v>0.36</v>
      </c>
      <c r="I4824" s="116">
        <v>0.57999999999999996</v>
      </c>
      <c r="J4824" s="116" t="s">
        <v>268</v>
      </c>
      <c r="K4824" s="116">
        <v>0.23749120945157001</v>
      </c>
      <c r="L4824" s="116">
        <v>3949.6041255720902</v>
      </c>
      <c r="M4824" s="116">
        <v>10.7565985052185</v>
      </c>
      <c r="N4824" s="116">
        <v>1.90596593453111</v>
      </c>
      <c r="O4824" s="116">
        <v>2.5545975885893202</v>
      </c>
      <c r="P4824" s="116">
        <v>0.45265015496528999</v>
      </c>
      <c r="Q4824" s="116">
        <v>937.99626063703897</v>
      </c>
      <c r="R4824" s="116">
        <v>1310</v>
      </c>
      <c r="S4824" s="116" t="s">
        <v>318</v>
      </c>
      <c r="T4824" s="116">
        <v>1310</v>
      </c>
      <c r="U4824" s="116" t="s">
        <v>268</v>
      </c>
      <c r="V4824" s="116" t="s">
        <v>268</v>
      </c>
      <c r="Z4824" s="116">
        <v>0</v>
      </c>
      <c r="AA4824" s="116">
        <v>1</v>
      </c>
      <c r="AB4824" s="116">
        <v>2.5545975885893202</v>
      </c>
      <c r="AC4824" s="116">
        <v>0.45265015496528999</v>
      </c>
      <c r="AD4824" s="116">
        <v>937.99626063703897</v>
      </c>
      <c r="AF4824" s="116">
        <v>-1</v>
      </c>
      <c r="AG4824" s="116">
        <v>-1</v>
      </c>
      <c r="AH4824" s="116">
        <v>-1</v>
      </c>
      <c r="AI4824" s="116">
        <v>-1</v>
      </c>
      <c r="AJ4824" s="116">
        <v>0</v>
      </c>
      <c r="AM4824" s="116" t="s">
        <v>319</v>
      </c>
      <c r="AN4824" s="116">
        <v>-1</v>
      </c>
      <c r="AQ4824" s="116">
        <v>783</v>
      </c>
      <c r="AR4824" s="116" t="s">
        <v>352</v>
      </c>
      <c r="AS4824" s="116" t="s">
        <v>256</v>
      </c>
      <c r="AT4824" s="116" t="s">
        <v>268</v>
      </c>
      <c r="AV4824" s="116">
        <v>124.08905563936401</v>
      </c>
      <c r="AW4824" s="116">
        <v>0.76074311490000002</v>
      </c>
    </row>
    <row r="4825" spans="1:49" x14ac:dyDescent="0.25">
      <c r="A4825" s="127">
        <v>220000</v>
      </c>
      <c r="B4825" s="127">
        <v>850000</v>
      </c>
      <c r="C4825" s="127">
        <v>850000</v>
      </c>
      <c r="D4825" s="116" t="s">
        <v>314</v>
      </c>
      <c r="E4825" s="116" t="s">
        <v>315</v>
      </c>
      <c r="F4825" s="116" t="s">
        <v>316</v>
      </c>
      <c r="G4825" s="116" t="s">
        <v>317</v>
      </c>
      <c r="H4825" s="116">
        <v>0.36</v>
      </c>
      <c r="I4825" s="116">
        <v>0.57999999999999996</v>
      </c>
      <c r="J4825" s="116" t="s">
        <v>268</v>
      </c>
      <c r="K4825" s="116">
        <v>5.18715537745E-2</v>
      </c>
      <c r="L4825" s="116">
        <v>3022.80570370434</v>
      </c>
      <c r="M4825" s="116">
        <v>7.7876623892830397</v>
      </c>
      <c r="N4825" s="116">
        <v>1.0937778202370201</v>
      </c>
      <c r="O4825" s="116">
        <v>0.40395814840338001</v>
      </c>
      <c r="P4825" s="116">
        <v>5.6735955019780002E-2</v>
      </c>
      <c r="Q4825" s="116">
        <v>156.79762860957999</v>
      </c>
      <c r="R4825" s="116">
        <v>1210</v>
      </c>
      <c r="S4825" s="116" t="s">
        <v>318</v>
      </c>
      <c r="T4825" s="116">
        <v>1210</v>
      </c>
      <c r="U4825" s="116" t="s">
        <v>268</v>
      </c>
      <c r="V4825" s="116" t="s">
        <v>268</v>
      </c>
      <c r="Z4825" s="116">
        <v>0</v>
      </c>
      <c r="AA4825" s="116">
        <v>1</v>
      </c>
      <c r="AB4825" s="116">
        <v>0.40395814840338001</v>
      </c>
      <c r="AC4825" s="116">
        <v>5.6735955019780002E-2</v>
      </c>
      <c r="AD4825" s="116">
        <v>156.797628609578</v>
      </c>
      <c r="AF4825" s="116">
        <v>-1</v>
      </c>
      <c r="AG4825" s="116">
        <v>-1</v>
      </c>
      <c r="AH4825" s="116">
        <v>-1</v>
      </c>
      <c r="AI4825" s="116">
        <v>-1</v>
      </c>
      <c r="AJ4825" s="116">
        <v>0</v>
      </c>
      <c r="AM4825" s="116" t="s">
        <v>319</v>
      </c>
      <c r="AN4825" s="116">
        <v>-1</v>
      </c>
      <c r="AQ4825" s="116">
        <v>783</v>
      </c>
      <c r="AR4825" s="116" t="s">
        <v>352</v>
      </c>
      <c r="AS4825" s="116" t="s">
        <v>256</v>
      </c>
      <c r="AT4825" s="116" t="s">
        <v>268</v>
      </c>
      <c r="AV4825" s="116">
        <v>76.345729269246704</v>
      </c>
      <c r="AW4825" s="116">
        <v>0.127167582</v>
      </c>
    </row>
    <row r="4826" spans="1:49" x14ac:dyDescent="0.25">
      <c r="A4826" s="127">
        <v>220000</v>
      </c>
      <c r="B4826" s="127">
        <v>850000</v>
      </c>
      <c r="C4826" s="127">
        <v>850000</v>
      </c>
      <c r="D4826" s="116" t="s">
        <v>314</v>
      </c>
      <c r="E4826" s="116" t="s">
        <v>315</v>
      </c>
      <c r="F4826" s="116" t="s">
        <v>316</v>
      </c>
      <c r="G4826" s="116" t="s">
        <v>317</v>
      </c>
      <c r="H4826" s="116">
        <v>0.36</v>
      </c>
      <c r="I4826" s="116">
        <v>0.57999999999999996</v>
      </c>
      <c r="J4826" s="116" t="s">
        <v>330</v>
      </c>
      <c r="K4826" s="116">
        <v>0.34251022493972999</v>
      </c>
      <c r="L4826" s="116">
        <v>3022.80570370434</v>
      </c>
      <c r="M4826" s="116">
        <v>7.7876623892830397</v>
      </c>
      <c r="N4826" s="116">
        <v>1.0937778202370201</v>
      </c>
      <c r="O4826" s="116">
        <v>2.6673539967080702</v>
      </c>
      <c r="P4826" s="116">
        <v>0.37463008724347002</v>
      </c>
      <c r="Q4826" s="116">
        <v>1035.34186152489</v>
      </c>
      <c r="R4826" s="116">
        <v>4110</v>
      </c>
      <c r="S4826" s="116" t="s">
        <v>331</v>
      </c>
      <c r="T4826" s="116">
        <v>4110</v>
      </c>
      <c r="U4826" s="116" t="s">
        <v>268</v>
      </c>
      <c r="V4826" s="116" t="s">
        <v>268</v>
      </c>
      <c r="Y4826" s="116" t="s">
        <v>330</v>
      </c>
      <c r="Z4826" s="116">
        <v>0</v>
      </c>
      <c r="AA4826" s="116">
        <v>1</v>
      </c>
      <c r="AB4826" s="116">
        <v>2.6673539967080702</v>
      </c>
      <c r="AC4826" s="116">
        <v>0.37463008724347002</v>
      </c>
      <c r="AD4826" s="116">
        <v>1035.34186152489</v>
      </c>
      <c r="AF4826" s="116">
        <v>-1</v>
      </c>
      <c r="AG4826" s="116">
        <v>-1</v>
      </c>
      <c r="AH4826" s="116">
        <v>-1</v>
      </c>
      <c r="AI4826" s="116">
        <v>-1</v>
      </c>
      <c r="AJ4826" s="116">
        <v>0</v>
      </c>
      <c r="AM4826" s="116" t="s">
        <v>319</v>
      </c>
      <c r="AN4826" s="116">
        <v>-1</v>
      </c>
      <c r="AQ4826" s="116">
        <v>783</v>
      </c>
      <c r="AR4826" s="116" t="s">
        <v>352</v>
      </c>
      <c r="AS4826" s="116" t="s">
        <v>256</v>
      </c>
      <c r="AT4826" s="116" t="s">
        <v>268</v>
      </c>
      <c r="AV4826" s="116">
        <v>150.70275037965499</v>
      </c>
      <c r="AW4826" s="116">
        <v>0.83969331830000005</v>
      </c>
    </row>
    <row r="4827" spans="1:49" x14ac:dyDescent="0.25">
      <c r="A4827" s="127">
        <v>220000</v>
      </c>
      <c r="B4827" s="127">
        <v>850000</v>
      </c>
      <c r="C4827" s="127">
        <v>850000</v>
      </c>
      <c r="D4827" s="116" t="s">
        <v>314</v>
      </c>
      <c r="E4827" s="116" t="s">
        <v>315</v>
      </c>
      <c r="F4827" s="116" t="s">
        <v>316</v>
      </c>
      <c r="G4827" s="116" t="s">
        <v>317</v>
      </c>
      <c r="H4827" s="116">
        <v>0.36</v>
      </c>
      <c r="I4827" s="116">
        <v>0.57999999999999996</v>
      </c>
      <c r="J4827" s="116" t="s">
        <v>268</v>
      </c>
      <c r="K4827" s="116">
        <v>2.0840054608289998E-2</v>
      </c>
      <c r="L4827" s="116">
        <v>3022.80570370434</v>
      </c>
      <c r="M4827" s="116">
        <v>7.7876623892830397</v>
      </c>
      <c r="N4827" s="116">
        <v>1.0937778202370201</v>
      </c>
      <c r="O4827" s="116">
        <v>0.16229530946359999</v>
      </c>
      <c r="P4827" s="116">
        <v>2.2794389503070001E-2</v>
      </c>
      <c r="Q4827" s="116">
        <v>62.9954359354549</v>
      </c>
      <c r="R4827" s="116">
        <v>1310</v>
      </c>
      <c r="S4827" s="116" t="s">
        <v>318</v>
      </c>
      <c r="T4827" s="116">
        <v>1310</v>
      </c>
      <c r="U4827" s="116" t="s">
        <v>268</v>
      </c>
      <c r="V4827" s="116" t="s">
        <v>268</v>
      </c>
      <c r="Z4827" s="116">
        <v>0</v>
      </c>
      <c r="AA4827" s="116">
        <v>1</v>
      </c>
      <c r="AB4827" s="116">
        <v>0.16229530946359999</v>
      </c>
      <c r="AC4827" s="116">
        <v>2.2794389503070001E-2</v>
      </c>
      <c r="AD4827" s="116">
        <v>62.995435935455198</v>
      </c>
      <c r="AF4827" s="116">
        <v>-1</v>
      </c>
      <c r="AG4827" s="116">
        <v>-1</v>
      </c>
      <c r="AH4827" s="116">
        <v>-1</v>
      </c>
      <c r="AI4827" s="116">
        <v>-1</v>
      </c>
      <c r="AJ4827" s="116">
        <v>0</v>
      </c>
      <c r="AM4827" s="116" t="s">
        <v>319</v>
      </c>
      <c r="AN4827" s="116">
        <v>-1</v>
      </c>
      <c r="AQ4827" s="116">
        <v>783</v>
      </c>
      <c r="AR4827" s="116" t="s">
        <v>352</v>
      </c>
      <c r="AS4827" s="116" t="s">
        <v>256</v>
      </c>
      <c r="AT4827" s="116" t="s">
        <v>268</v>
      </c>
      <c r="AV4827" s="116">
        <v>46.192477310339001</v>
      </c>
      <c r="AW4827" s="116">
        <v>5.1091188900000001E-2</v>
      </c>
    </row>
    <row r="4828" spans="1:49" x14ac:dyDescent="0.25">
      <c r="A4828" s="127">
        <v>220000</v>
      </c>
      <c r="B4828" s="127">
        <v>850000</v>
      </c>
      <c r="C4828" s="127">
        <v>850000</v>
      </c>
      <c r="D4828" s="116" t="s">
        <v>314</v>
      </c>
      <c r="E4828" s="116" t="s">
        <v>315</v>
      </c>
      <c r="F4828" s="116" t="s">
        <v>316</v>
      </c>
      <c r="G4828" s="116" t="s">
        <v>317</v>
      </c>
      <c r="H4828" s="116">
        <v>0.36</v>
      </c>
      <c r="I4828" s="116">
        <v>0.57999999999999996</v>
      </c>
      <c r="J4828" s="116" t="s">
        <v>268</v>
      </c>
      <c r="K4828" s="116">
        <v>0.17509197363146001</v>
      </c>
      <c r="L4828" s="116">
        <v>3022.80570370434</v>
      </c>
      <c r="M4828" s="116">
        <v>7.7876623892830397</v>
      </c>
      <c r="N4828" s="116">
        <v>1.0937778202370201</v>
      </c>
      <c r="O4828" s="116">
        <v>1.3635571777151001</v>
      </c>
      <c r="P4828" s="116">
        <v>0.19151171725961999</v>
      </c>
      <c r="Q4828" s="116">
        <v>529.26901656604502</v>
      </c>
      <c r="R4828" s="116">
        <v>1310</v>
      </c>
      <c r="S4828" s="116" t="s">
        <v>318</v>
      </c>
      <c r="T4828" s="116">
        <v>1310</v>
      </c>
      <c r="U4828" s="116" t="s">
        <v>268</v>
      </c>
      <c r="V4828" s="116" t="s">
        <v>268</v>
      </c>
      <c r="Z4828" s="116">
        <v>0</v>
      </c>
      <c r="AA4828" s="116">
        <v>1</v>
      </c>
      <c r="AB4828" s="116">
        <v>1.3635571777151001</v>
      </c>
      <c r="AC4828" s="116">
        <v>0.19151171725961999</v>
      </c>
      <c r="AD4828" s="116">
        <v>529.26901656604502</v>
      </c>
      <c r="AF4828" s="116">
        <v>-1</v>
      </c>
      <c r="AG4828" s="116">
        <v>-1</v>
      </c>
      <c r="AH4828" s="116">
        <v>-1</v>
      </c>
      <c r="AI4828" s="116">
        <v>-1</v>
      </c>
      <c r="AJ4828" s="116">
        <v>0</v>
      </c>
      <c r="AM4828" s="116" t="s">
        <v>319</v>
      </c>
      <c r="AN4828" s="116">
        <v>-1</v>
      </c>
      <c r="AQ4828" s="116">
        <v>783</v>
      </c>
      <c r="AR4828" s="116" t="s">
        <v>352</v>
      </c>
      <c r="AS4828" s="116" t="s">
        <v>256</v>
      </c>
      <c r="AT4828" s="116" t="s">
        <v>268</v>
      </c>
      <c r="AV4828" s="116">
        <v>114.513132670281</v>
      </c>
      <c r="AW4828" s="116">
        <v>0.42925305479999998</v>
      </c>
    </row>
    <row r="4829" spans="1:49" x14ac:dyDescent="0.25">
      <c r="A4829" s="127">
        <v>220000</v>
      </c>
      <c r="B4829" s="127">
        <v>850000</v>
      </c>
      <c r="C4829" s="127">
        <v>850000</v>
      </c>
      <c r="D4829" s="116" t="s">
        <v>314</v>
      </c>
      <c r="E4829" s="116" t="s">
        <v>315</v>
      </c>
      <c r="F4829" s="116" t="s">
        <v>316</v>
      </c>
      <c r="G4829" s="116" t="s">
        <v>317</v>
      </c>
      <c r="H4829" s="116">
        <v>0.36</v>
      </c>
      <c r="I4829" s="116">
        <v>0.57999999999999996</v>
      </c>
      <c r="J4829" s="116" t="s">
        <v>268</v>
      </c>
      <c r="K4829" s="116">
        <v>2.7449646690889999E-2</v>
      </c>
      <c r="L4829" s="116">
        <v>3022.80570370434</v>
      </c>
      <c r="M4829" s="116">
        <v>7.7876623892830397</v>
      </c>
      <c r="N4829" s="116">
        <v>1.0937778202370201</v>
      </c>
      <c r="O4829" s="116">
        <v>0.21376858113382</v>
      </c>
      <c r="P4829" s="116">
        <v>3.0023814723840001E-2</v>
      </c>
      <c r="Q4829" s="116">
        <v>82.974948581918397</v>
      </c>
      <c r="R4829" s="116">
        <v>1310</v>
      </c>
      <c r="S4829" s="116" t="s">
        <v>318</v>
      </c>
      <c r="T4829" s="116">
        <v>1310</v>
      </c>
      <c r="U4829" s="116" t="s">
        <v>268</v>
      </c>
      <c r="V4829" s="116" t="s">
        <v>268</v>
      </c>
      <c r="Z4829" s="116">
        <v>0</v>
      </c>
      <c r="AA4829" s="116">
        <v>1</v>
      </c>
      <c r="AB4829" s="116">
        <v>0.21376858113382</v>
      </c>
      <c r="AC4829" s="116">
        <v>3.0023814723840001E-2</v>
      </c>
      <c r="AD4829" s="116">
        <v>82.974948581919904</v>
      </c>
      <c r="AF4829" s="116">
        <v>-1</v>
      </c>
      <c r="AG4829" s="116">
        <v>-1</v>
      </c>
      <c r="AH4829" s="116">
        <v>-1</v>
      </c>
      <c r="AI4829" s="116">
        <v>-1</v>
      </c>
      <c r="AJ4829" s="116">
        <v>0</v>
      </c>
      <c r="AM4829" s="116" t="s">
        <v>319</v>
      </c>
      <c r="AN4829" s="116">
        <v>-1</v>
      </c>
      <c r="AQ4829" s="116">
        <v>783</v>
      </c>
      <c r="AR4829" s="116" t="s">
        <v>352</v>
      </c>
      <c r="AS4829" s="116" t="s">
        <v>256</v>
      </c>
      <c r="AT4829" s="116" t="s">
        <v>268</v>
      </c>
      <c r="AV4829" s="116">
        <v>47.865675741190898</v>
      </c>
      <c r="AW4829" s="116">
        <v>6.7295173200000002E-2</v>
      </c>
    </row>
    <row r="4830" spans="1:49" x14ac:dyDescent="0.25">
      <c r="A4830" s="127">
        <v>220000</v>
      </c>
      <c r="B4830" s="127">
        <v>850000</v>
      </c>
      <c r="C4830" s="127">
        <v>850000</v>
      </c>
      <c r="D4830" s="116" t="s">
        <v>314</v>
      </c>
      <c r="E4830" s="116" t="s">
        <v>315</v>
      </c>
      <c r="F4830" s="116" t="s">
        <v>316</v>
      </c>
      <c r="G4830" s="116" t="s">
        <v>317</v>
      </c>
      <c r="H4830" s="116">
        <v>0.36</v>
      </c>
      <c r="I4830" s="116">
        <v>0.57999999999999996</v>
      </c>
      <c r="J4830" s="116" t="s">
        <v>268</v>
      </c>
      <c r="K4830" s="116">
        <v>0.14928956720253</v>
      </c>
      <c r="L4830" s="116">
        <v>3980.5068769976301</v>
      </c>
      <c r="M4830" s="116">
        <v>11.3782223866062</v>
      </c>
      <c r="N4830" s="116">
        <v>2.18373759782998</v>
      </c>
      <c r="O4830" s="116">
        <v>1.6986498956306599</v>
      </c>
      <c r="P4830" s="116">
        <v>0.32600924086394001</v>
      </c>
      <c r="Q4830" s="116">
        <v>594.24814891369795</v>
      </c>
      <c r="R4830" s="116">
        <v>1330</v>
      </c>
      <c r="S4830" s="116" t="s">
        <v>346</v>
      </c>
      <c r="T4830" s="116">
        <v>1330</v>
      </c>
      <c r="U4830" s="116" t="s">
        <v>268</v>
      </c>
      <c r="V4830" s="116" t="s">
        <v>268</v>
      </c>
      <c r="Z4830" s="116">
        <v>0</v>
      </c>
      <c r="AA4830" s="116">
        <v>1</v>
      </c>
      <c r="AB4830" s="116">
        <v>1.6986498956306599</v>
      </c>
      <c r="AC4830" s="116">
        <v>0.32600924086394001</v>
      </c>
      <c r="AD4830" s="116">
        <v>607.66633230799596</v>
      </c>
      <c r="AF4830" s="116">
        <v>-1</v>
      </c>
      <c r="AG4830" s="116">
        <v>-1</v>
      </c>
      <c r="AH4830" s="116">
        <v>-1</v>
      </c>
      <c r="AI4830" s="116">
        <v>-1</v>
      </c>
      <c r="AJ4830" s="116">
        <v>0</v>
      </c>
      <c r="AM4830" s="116" t="s">
        <v>319</v>
      </c>
      <c r="AN4830" s="116">
        <v>-1</v>
      </c>
      <c r="AQ4830" s="116">
        <v>783</v>
      </c>
      <c r="AR4830" s="116" t="s">
        <v>352</v>
      </c>
      <c r="AS4830" s="116" t="s">
        <v>256</v>
      </c>
      <c r="AT4830" s="116" t="s">
        <v>268</v>
      </c>
      <c r="AV4830" s="116">
        <v>105.90086002577701</v>
      </c>
      <c r="AW4830" s="116">
        <v>0.4928356304</v>
      </c>
    </row>
    <row r="4831" spans="1:49" x14ac:dyDescent="0.25">
      <c r="A4831" s="127">
        <v>220000</v>
      </c>
      <c r="B4831" s="127">
        <v>850000</v>
      </c>
      <c r="C4831" s="127">
        <v>850000</v>
      </c>
      <c r="D4831" s="116" t="s">
        <v>314</v>
      </c>
      <c r="E4831" s="116" t="s">
        <v>315</v>
      </c>
      <c r="F4831" s="116" t="s">
        <v>316</v>
      </c>
      <c r="G4831" s="116" t="s">
        <v>317</v>
      </c>
      <c r="H4831" s="116">
        <v>0.36</v>
      </c>
      <c r="I4831" s="116">
        <v>0.57999999999999996</v>
      </c>
      <c r="J4831" s="116" t="s">
        <v>268</v>
      </c>
      <c r="K4831" s="116">
        <v>0.23601162087913</v>
      </c>
      <c r="L4831" s="116">
        <v>3980.5068769976301</v>
      </c>
      <c r="M4831" s="116">
        <v>11.3782223866062</v>
      </c>
      <c r="N4831" s="116">
        <v>2.18373759782998</v>
      </c>
      <c r="O4831" s="116">
        <v>2.6853927081862099</v>
      </c>
      <c r="P4831" s="116">
        <v>0.51538745003856001</v>
      </c>
      <c r="Q4831" s="116">
        <v>939.44587996075904</v>
      </c>
      <c r="R4831" s="116">
        <v>1330</v>
      </c>
      <c r="S4831" s="116" t="s">
        <v>346</v>
      </c>
      <c r="T4831" s="116">
        <v>1330</v>
      </c>
      <c r="U4831" s="116" t="s">
        <v>268</v>
      </c>
      <c r="V4831" s="116" t="s">
        <v>268</v>
      </c>
      <c r="Z4831" s="116">
        <v>0</v>
      </c>
      <c r="AA4831" s="116">
        <v>1</v>
      </c>
      <c r="AB4831" s="116">
        <v>2.6853927081862099</v>
      </c>
      <c r="AC4831" s="116">
        <v>0.51538745003856001</v>
      </c>
      <c r="AD4831" s="116">
        <v>957.67296964815205</v>
      </c>
      <c r="AF4831" s="116">
        <v>-1</v>
      </c>
      <c r="AG4831" s="116">
        <v>-1</v>
      </c>
      <c r="AH4831" s="116">
        <v>-1</v>
      </c>
      <c r="AI4831" s="116">
        <v>-1</v>
      </c>
      <c r="AJ4831" s="116">
        <v>0</v>
      </c>
      <c r="AM4831" s="116" t="s">
        <v>319</v>
      </c>
      <c r="AN4831" s="116">
        <v>-1</v>
      </c>
      <c r="AQ4831" s="116">
        <v>783</v>
      </c>
      <c r="AR4831" s="116" t="s">
        <v>352</v>
      </c>
      <c r="AS4831" s="116" t="s">
        <v>256</v>
      </c>
      <c r="AT4831" s="116" t="s">
        <v>268</v>
      </c>
      <c r="AV4831" s="116">
        <v>125.49390272198499</v>
      </c>
      <c r="AW4831" s="116">
        <v>0.77670151629999995</v>
      </c>
    </row>
    <row r="4832" spans="1:49" x14ac:dyDescent="0.25">
      <c r="A4832" s="127">
        <v>220000</v>
      </c>
      <c r="B4832" s="127">
        <v>850000</v>
      </c>
      <c r="C4832" s="127">
        <v>850000</v>
      </c>
      <c r="D4832" s="116" t="s">
        <v>314</v>
      </c>
      <c r="E4832" s="116" t="s">
        <v>315</v>
      </c>
      <c r="F4832" s="116" t="s">
        <v>316</v>
      </c>
      <c r="G4832" s="116" t="s">
        <v>317</v>
      </c>
      <c r="H4832" s="116">
        <v>0.36</v>
      </c>
      <c r="I4832" s="116">
        <v>0.57999999999999996</v>
      </c>
      <c r="J4832" s="116" t="s">
        <v>268</v>
      </c>
      <c r="K4832" s="116">
        <v>6.7803116543929995E-2</v>
      </c>
      <c r="L4832" s="116">
        <v>3980.5068769976301</v>
      </c>
      <c r="M4832" s="116">
        <v>11.3782223866062</v>
      </c>
      <c r="N4832" s="116">
        <v>2.18373759782998</v>
      </c>
      <c r="O4832" s="116">
        <v>0.77147893854184002</v>
      </c>
      <c r="P4832" s="116">
        <v>0.14806421484703</v>
      </c>
      <c r="Q4832" s="116">
        <v>269.89077168499301</v>
      </c>
      <c r="R4832" s="116">
        <v>1330</v>
      </c>
      <c r="S4832" s="116" t="s">
        <v>346</v>
      </c>
      <c r="T4832" s="116">
        <v>1330</v>
      </c>
      <c r="U4832" s="116" t="s">
        <v>268</v>
      </c>
      <c r="V4832" s="116" t="s">
        <v>268</v>
      </c>
      <c r="Z4832" s="116">
        <v>0</v>
      </c>
      <c r="AA4832" s="116">
        <v>1</v>
      </c>
      <c r="AB4832" s="116">
        <v>0.77147893854184002</v>
      </c>
      <c r="AC4832" s="116">
        <v>0.14806421484703</v>
      </c>
      <c r="AD4832" s="116">
        <v>274.52965712313102</v>
      </c>
      <c r="AF4832" s="116">
        <v>-1</v>
      </c>
      <c r="AG4832" s="116">
        <v>-1</v>
      </c>
      <c r="AH4832" s="116">
        <v>-1</v>
      </c>
      <c r="AI4832" s="116">
        <v>-1</v>
      </c>
      <c r="AJ4832" s="116">
        <v>0</v>
      </c>
      <c r="AM4832" s="116" t="s">
        <v>319</v>
      </c>
      <c r="AN4832" s="116">
        <v>-1</v>
      </c>
      <c r="AQ4832" s="116">
        <v>783</v>
      </c>
      <c r="AR4832" s="116" t="s">
        <v>352</v>
      </c>
      <c r="AS4832" s="116" t="s">
        <v>256</v>
      </c>
      <c r="AT4832" s="116" t="s">
        <v>268</v>
      </c>
      <c r="AV4832" s="116">
        <v>89.047019983553994</v>
      </c>
      <c r="AW4832" s="116">
        <v>0.22265178999999999</v>
      </c>
    </row>
    <row r="4833" spans="1:49" x14ac:dyDescent="0.25">
      <c r="A4833" s="127">
        <v>220000</v>
      </c>
      <c r="B4833" s="127">
        <v>850000</v>
      </c>
      <c r="C4833" s="127">
        <v>850000</v>
      </c>
      <c r="D4833" s="116" t="s">
        <v>314</v>
      </c>
      <c r="E4833" s="116" t="s">
        <v>315</v>
      </c>
      <c r="F4833" s="116" t="s">
        <v>316</v>
      </c>
      <c r="G4833" s="116" t="s">
        <v>317</v>
      </c>
      <c r="H4833" s="116">
        <v>0.36</v>
      </c>
      <c r="I4833" s="116">
        <v>0.57999999999999996</v>
      </c>
      <c r="J4833" s="116" t="s">
        <v>268</v>
      </c>
      <c r="K4833" s="116">
        <v>0.49436945598852999</v>
      </c>
      <c r="L4833" s="116">
        <v>3886.5369350907699</v>
      </c>
      <c r="M4833" s="116">
        <v>10.8776492426912</v>
      </c>
      <c r="N4833" s="116">
        <v>1.7594608848492901</v>
      </c>
      <c r="O4833" s="116">
        <v>5.3775775385433704</v>
      </c>
      <c r="P4833" s="116">
        <v>0.86982372047605006</v>
      </c>
      <c r="Q4833" s="116">
        <v>1921.3851502801599</v>
      </c>
      <c r="R4833" s="116">
        <v>1210</v>
      </c>
      <c r="S4833" s="116" t="s">
        <v>318</v>
      </c>
      <c r="T4833" s="116">
        <v>1210</v>
      </c>
      <c r="U4833" s="116" t="s">
        <v>268</v>
      </c>
      <c r="V4833" s="116" t="s">
        <v>268</v>
      </c>
      <c r="Z4833" s="116">
        <v>0</v>
      </c>
      <c r="AA4833" s="116">
        <v>1</v>
      </c>
      <c r="AB4833" s="116">
        <v>5.3775775385433704</v>
      </c>
      <c r="AC4833" s="116">
        <v>0.86982372047605006</v>
      </c>
      <c r="AD4833" s="116">
        <v>1921.3851502801599</v>
      </c>
      <c r="AF4833" s="116">
        <v>-1</v>
      </c>
      <c r="AG4833" s="116">
        <v>-1</v>
      </c>
      <c r="AH4833" s="116">
        <v>-1</v>
      </c>
      <c r="AI4833" s="116">
        <v>-1</v>
      </c>
      <c r="AJ4833" s="116">
        <v>0</v>
      </c>
      <c r="AM4833" s="116" t="s">
        <v>319</v>
      </c>
      <c r="AN4833" s="116">
        <v>-1</v>
      </c>
      <c r="AQ4833" s="116">
        <v>783</v>
      </c>
      <c r="AR4833" s="116" t="s">
        <v>352</v>
      </c>
      <c r="AS4833" s="116" t="s">
        <v>256</v>
      </c>
      <c r="AT4833" s="116" t="s">
        <v>268</v>
      </c>
      <c r="AV4833" s="116">
        <v>199.68444620454301</v>
      </c>
      <c r="AW4833" s="116">
        <v>1.558301014</v>
      </c>
    </row>
    <row r="4834" spans="1:49" x14ac:dyDescent="0.25">
      <c r="A4834" s="127">
        <v>220000</v>
      </c>
      <c r="B4834" s="127">
        <v>850000</v>
      </c>
      <c r="C4834" s="127">
        <v>850000</v>
      </c>
      <c r="D4834" s="116" t="s">
        <v>314</v>
      </c>
      <c r="E4834" s="116" t="s">
        <v>315</v>
      </c>
      <c r="F4834" s="116" t="s">
        <v>316</v>
      </c>
      <c r="G4834" s="116" t="s">
        <v>317</v>
      </c>
      <c r="H4834" s="116">
        <v>0.36</v>
      </c>
      <c r="I4834" s="116">
        <v>0.57999999999999996</v>
      </c>
      <c r="J4834" s="116" t="s">
        <v>268</v>
      </c>
      <c r="K4834" s="116">
        <v>3.6949956968690002E-2</v>
      </c>
      <c r="L4834" s="116">
        <v>3886.5369350907699</v>
      </c>
      <c r="M4834" s="116">
        <v>10.8776492426912</v>
      </c>
      <c r="N4834" s="116">
        <v>1.7594608848492901</v>
      </c>
      <c r="O4834" s="116">
        <v>0.40192867143799998</v>
      </c>
      <c r="P4834" s="116">
        <v>6.5012003983279998E-2</v>
      </c>
      <c r="Q4834" s="116">
        <v>143.60737250884799</v>
      </c>
      <c r="R4834" s="116">
        <v>1310</v>
      </c>
      <c r="S4834" s="116" t="s">
        <v>318</v>
      </c>
      <c r="T4834" s="116">
        <v>1310</v>
      </c>
      <c r="U4834" s="116" t="s">
        <v>268</v>
      </c>
      <c r="V4834" s="116" t="s">
        <v>268</v>
      </c>
      <c r="Z4834" s="116">
        <v>0</v>
      </c>
      <c r="AA4834" s="116">
        <v>1</v>
      </c>
      <c r="AB4834" s="116">
        <v>0.40192867143799998</v>
      </c>
      <c r="AC4834" s="116">
        <v>6.5012003983279998E-2</v>
      </c>
      <c r="AD4834" s="116">
        <v>143.60737250884799</v>
      </c>
      <c r="AF4834" s="116">
        <v>-1</v>
      </c>
      <c r="AG4834" s="116">
        <v>-1</v>
      </c>
      <c r="AH4834" s="116">
        <v>-1</v>
      </c>
      <c r="AI4834" s="116">
        <v>-1</v>
      </c>
      <c r="AJ4834" s="116">
        <v>0</v>
      </c>
      <c r="AM4834" s="116" t="s">
        <v>319</v>
      </c>
      <c r="AN4834" s="116">
        <v>-1</v>
      </c>
      <c r="AQ4834" s="116">
        <v>783</v>
      </c>
      <c r="AR4834" s="116" t="s">
        <v>352</v>
      </c>
      <c r="AS4834" s="116" t="s">
        <v>256</v>
      </c>
      <c r="AT4834" s="116" t="s">
        <v>268</v>
      </c>
      <c r="AV4834" s="116">
        <v>84.138819822866594</v>
      </c>
      <c r="AW4834" s="116">
        <v>0.11646988849999999</v>
      </c>
    </row>
    <row r="4835" spans="1:49" x14ac:dyDescent="0.25">
      <c r="A4835" s="127">
        <v>220000</v>
      </c>
      <c r="B4835" s="127">
        <v>850000</v>
      </c>
      <c r="C4835" s="127">
        <v>850000</v>
      </c>
      <c r="D4835" s="116" t="s">
        <v>314</v>
      </c>
      <c r="E4835" s="116" t="s">
        <v>315</v>
      </c>
      <c r="F4835" s="116" t="s">
        <v>316</v>
      </c>
      <c r="G4835" s="116" t="s">
        <v>317</v>
      </c>
      <c r="H4835" s="116">
        <v>0.36</v>
      </c>
      <c r="I4835" s="116">
        <v>0.57999999999999996</v>
      </c>
      <c r="J4835" s="116" t="s">
        <v>268</v>
      </c>
      <c r="K4835" s="116">
        <v>8.6444040710680001E-2</v>
      </c>
      <c r="L4835" s="116">
        <v>3886.5369350907699</v>
      </c>
      <c r="M4835" s="116">
        <v>10.8776492426912</v>
      </c>
      <c r="N4835" s="116">
        <v>1.7594608848492901</v>
      </c>
      <c r="O4835" s="116">
        <v>0.94030795397176004</v>
      </c>
      <c r="P4835" s="116">
        <v>0.15209490835876999</v>
      </c>
      <c r="Q4835" s="116">
        <v>335.967957040572</v>
      </c>
      <c r="R4835" s="116">
        <v>1310</v>
      </c>
      <c r="S4835" s="116" t="s">
        <v>318</v>
      </c>
      <c r="T4835" s="116">
        <v>1310</v>
      </c>
      <c r="U4835" s="116" t="s">
        <v>268</v>
      </c>
      <c r="V4835" s="116" t="s">
        <v>268</v>
      </c>
      <c r="Z4835" s="116">
        <v>0</v>
      </c>
      <c r="AA4835" s="116">
        <v>1</v>
      </c>
      <c r="AB4835" s="116">
        <v>0.94030795397176004</v>
      </c>
      <c r="AC4835" s="116">
        <v>0.15209490835876999</v>
      </c>
      <c r="AD4835" s="116">
        <v>335.96795704057001</v>
      </c>
      <c r="AF4835" s="116">
        <v>-1</v>
      </c>
      <c r="AG4835" s="116">
        <v>-1</v>
      </c>
      <c r="AH4835" s="116">
        <v>-1</v>
      </c>
      <c r="AI4835" s="116">
        <v>-1</v>
      </c>
      <c r="AJ4835" s="116">
        <v>0</v>
      </c>
      <c r="AM4835" s="116" t="s">
        <v>319</v>
      </c>
      <c r="AN4835" s="116">
        <v>-1</v>
      </c>
      <c r="AQ4835" s="116">
        <v>783</v>
      </c>
      <c r="AR4835" s="116" t="s">
        <v>352</v>
      </c>
      <c r="AS4835" s="116" t="s">
        <v>256</v>
      </c>
      <c r="AT4835" s="116" t="s">
        <v>268</v>
      </c>
      <c r="AV4835" s="116">
        <v>85.437838210057194</v>
      </c>
      <c r="AW4835" s="116">
        <v>0.27248009490000002</v>
      </c>
    </row>
    <row r="4836" spans="1:49" x14ac:dyDescent="0.25">
      <c r="A4836" s="127">
        <v>220000</v>
      </c>
      <c r="B4836" s="127">
        <v>850000</v>
      </c>
      <c r="C4836" s="127">
        <v>850000</v>
      </c>
      <c r="D4836" s="116" t="s">
        <v>314</v>
      </c>
      <c r="E4836" s="116" t="s">
        <v>315</v>
      </c>
      <c r="F4836" s="116" t="s">
        <v>316</v>
      </c>
      <c r="G4836" s="116" t="s">
        <v>317</v>
      </c>
      <c r="H4836" s="116">
        <v>0.36</v>
      </c>
      <c r="I4836" s="116">
        <v>0.57999999999999996</v>
      </c>
      <c r="J4836" s="116" t="s">
        <v>268</v>
      </c>
      <c r="K4836" s="116">
        <v>0.10237715348007</v>
      </c>
      <c r="L4836" s="116">
        <v>2592.7294650804001</v>
      </c>
      <c r="M4836" s="116">
        <v>6.2770916753241703</v>
      </c>
      <c r="N4836" s="116">
        <v>0.59474341975024003</v>
      </c>
      <c r="O4836" s="116">
        <v>0.64263077785317002</v>
      </c>
      <c r="P4836" s="116">
        <v>6.0888138365030001E-2</v>
      </c>
      <c r="Q4836" s="116">
        <v>265.43626237885201</v>
      </c>
      <c r="R4836" s="116">
        <v>1210</v>
      </c>
      <c r="S4836" s="116" t="s">
        <v>318</v>
      </c>
      <c r="T4836" s="116">
        <v>1210</v>
      </c>
      <c r="U4836" s="116" t="s">
        <v>268</v>
      </c>
      <c r="V4836" s="116" t="s">
        <v>268</v>
      </c>
      <c r="Z4836" s="116">
        <v>0</v>
      </c>
      <c r="AA4836" s="116">
        <v>1</v>
      </c>
      <c r="AB4836" s="116">
        <v>0.64263077785317002</v>
      </c>
      <c r="AC4836" s="116">
        <v>6.0888138365030001E-2</v>
      </c>
      <c r="AD4836" s="116">
        <v>265.43626237885201</v>
      </c>
      <c r="AF4836" s="116">
        <v>-1</v>
      </c>
      <c r="AG4836" s="116">
        <v>-1</v>
      </c>
      <c r="AH4836" s="116">
        <v>-1</v>
      </c>
      <c r="AI4836" s="116">
        <v>-1</v>
      </c>
      <c r="AJ4836" s="116">
        <v>0</v>
      </c>
      <c r="AM4836" s="116" t="s">
        <v>319</v>
      </c>
      <c r="AN4836" s="116">
        <v>-1</v>
      </c>
      <c r="AQ4836" s="116">
        <v>783</v>
      </c>
      <c r="AR4836" s="116" t="s">
        <v>352</v>
      </c>
      <c r="AS4836" s="116" t="s">
        <v>256</v>
      </c>
      <c r="AT4836" s="116" t="s">
        <v>268</v>
      </c>
      <c r="AV4836" s="116">
        <v>116.741772234487</v>
      </c>
      <c r="AW4836" s="116">
        <v>0.215276774</v>
      </c>
    </row>
    <row r="4837" spans="1:49" x14ac:dyDescent="0.25">
      <c r="A4837" s="127">
        <v>220000</v>
      </c>
      <c r="B4837" s="127">
        <v>850000</v>
      </c>
      <c r="C4837" s="127">
        <v>850000</v>
      </c>
      <c r="D4837" s="116" t="s">
        <v>314</v>
      </c>
      <c r="E4837" s="116" t="s">
        <v>315</v>
      </c>
      <c r="F4837" s="116" t="s">
        <v>316</v>
      </c>
      <c r="G4837" s="116" t="s">
        <v>317</v>
      </c>
      <c r="H4837" s="116">
        <v>0.36</v>
      </c>
      <c r="I4837" s="116">
        <v>0.57999999999999996</v>
      </c>
      <c r="J4837" s="116" t="s">
        <v>330</v>
      </c>
      <c r="K4837" s="116">
        <v>0.48729662591572998</v>
      </c>
      <c r="L4837" s="116">
        <v>2592.7294650804001</v>
      </c>
      <c r="M4837" s="116">
        <v>6.2770916753241703</v>
      </c>
      <c r="N4837" s="116">
        <v>0.59474341975024003</v>
      </c>
      <c r="O4837" s="116">
        <v>3.0588055939491898</v>
      </c>
      <c r="P4837" s="116">
        <v>0.28981646172987002</v>
      </c>
      <c r="Q4837" s="116">
        <v>1263.4283202459801</v>
      </c>
      <c r="R4837" s="116">
        <v>4110</v>
      </c>
      <c r="S4837" s="116" t="s">
        <v>331</v>
      </c>
      <c r="T4837" s="116">
        <v>4110</v>
      </c>
      <c r="U4837" s="116" t="s">
        <v>268</v>
      </c>
      <c r="V4837" s="116" t="s">
        <v>268</v>
      </c>
      <c r="Y4837" s="116" t="s">
        <v>330</v>
      </c>
      <c r="Z4837" s="116">
        <v>0</v>
      </c>
      <c r="AA4837" s="116">
        <v>1</v>
      </c>
      <c r="AB4837" s="116">
        <v>3.0588055939491898</v>
      </c>
      <c r="AC4837" s="116">
        <v>0.28981646172987002</v>
      </c>
      <c r="AD4837" s="116">
        <v>1263.4283202459801</v>
      </c>
      <c r="AF4837" s="116">
        <v>-1</v>
      </c>
      <c r="AG4837" s="116">
        <v>-1</v>
      </c>
      <c r="AH4837" s="116">
        <v>-1</v>
      </c>
      <c r="AI4837" s="116">
        <v>-1</v>
      </c>
      <c r="AJ4837" s="116">
        <v>0</v>
      </c>
      <c r="AM4837" s="116" t="s">
        <v>319</v>
      </c>
      <c r="AN4837" s="116">
        <v>-1</v>
      </c>
      <c r="AQ4837" s="116">
        <v>783</v>
      </c>
      <c r="AR4837" s="116" t="s">
        <v>352</v>
      </c>
      <c r="AS4837" s="116" t="s">
        <v>256</v>
      </c>
      <c r="AT4837" s="116" t="s">
        <v>268</v>
      </c>
      <c r="AV4837" s="116">
        <v>179.034212273957</v>
      </c>
      <c r="AW4837" s="116">
        <v>1.0246782807999999</v>
      </c>
    </row>
    <row r="4838" spans="1:49" x14ac:dyDescent="0.25">
      <c r="A4838" s="127">
        <v>220000</v>
      </c>
      <c r="B4838" s="127">
        <v>850000</v>
      </c>
      <c r="C4838" s="127">
        <v>850000</v>
      </c>
      <c r="D4838" s="116" t="s">
        <v>314</v>
      </c>
      <c r="E4838" s="116" t="s">
        <v>315</v>
      </c>
      <c r="F4838" s="116" t="s">
        <v>316</v>
      </c>
      <c r="G4838" s="116" t="s">
        <v>317</v>
      </c>
      <c r="H4838" s="116">
        <v>0.36</v>
      </c>
      <c r="I4838" s="116">
        <v>0.57999999999999996</v>
      </c>
      <c r="J4838" s="116" t="s">
        <v>268</v>
      </c>
      <c r="K4838" s="116">
        <v>0.20540880700203001</v>
      </c>
      <c r="L4838" s="116">
        <v>3966.2910323101401</v>
      </c>
      <c r="M4838" s="116">
        <v>12.458504906712101</v>
      </c>
      <c r="N4838" s="116">
        <v>2.52229930593096</v>
      </c>
      <c r="O4838" s="116">
        <v>2.5590866299166901</v>
      </c>
      <c r="P4838" s="116">
        <v>0.51810249133332997</v>
      </c>
      <c r="Q4838" s="116">
        <v>814.71110916968496</v>
      </c>
      <c r="R4838" s="116">
        <v>1330</v>
      </c>
      <c r="S4838" s="116" t="s">
        <v>346</v>
      </c>
      <c r="T4838" s="116">
        <v>1330</v>
      </c>
      <c r="U4838" s="116" t="s">
        <v>268</v>
      </c>
      <c r="V4838" s="116" t="s">
        <v>268</v>
      </c>
      <c r="Z4838" s="116">
        <v>0</v>
      </c>
      <c r="AA4838" s="116">
        <v>1</v>
      </c>
      <c r="AB4838" s="116">
        <v>2.5590866299166901</v>
      </c>
      <c r="AC4838" s="116">
        <v>0.51810249133332997</v>
      </c>
      <c r="AD4838" s="116">
        <v>814.71110916968496</v>
      </c>
      <c r="AF4838" s="116">
        <v>-1</v>
      </c>
      <c r="AG4838" s="116">
        <v>-1</v>
      </c>
      <c r="AH4838" s="116">
        <v>-1</v>
      </c>
      <c r="AI4838" s="116">
        <v>-1</v>
      </c>
      <c r="AJ4838" s="116">
        <v>0</v>
      </c>
      <c r="AM4838" s="116" t="s">
        <v>319</v>
      </c>
      <c r="AN4838" s="116">
        <v>-1</v>
      </c>
      <c r="AQ4838" s="116">
        <v>783</v>
      </c>
      <c r="AR4838" s="116" t="s">
        <v>352</v>
      </c>
      <c r="AS4838" s="116" t="s">
        <v>256</v>
      </c>
      <c r="AT4838" s="116" t="s">
        <v>268</v>
      </c>
      <c r="AV4838" s="116">
        <v>115.378372177019</v>
      </c>
      <c r="AW4838" s="116">
        <v>0.66075515750000002</v>
      </c>
    </row>
    <row r="4839" spans="1:49" x14ac:dyDescent="0.25">
      <c r="A4839" s="127">
        <v>220000</v>
      </c>
      <c r="B4839" s="127">
        <v>850000</v>
      </c>
      <c r="C4839" s="127">
        <v>850000</v>
      </c>
      <c r="D4839" s="116" t="s">
        <v>314</v>
      </c>
      <c r="E4839" s="116" t="s">
        <v>315</v>
      </c>
      <c r="F4839" s="116" t="s">
        <v>316</v>
      </c>
      <c r="G4839" s="116" t="s">
        <v>317</v>
      </c>
      <c r="H4839" s="116">
        <v>0.36</v>
      </c>
      <c r="I4839" s="116">
        <v>0.57999999999999996</v>
      </c>
      <c r="J4839" s="116" t="s">
        <v>268</v>
      </c>
      <c r="K4839" s="116">
        <v>0.13777837471802001</v>
      </c>
      <c r="L4839" s="116">
        <v>3966.2910323101401</v>
      </c>
      <c r="M4839" s="116">
        <v>12.458504906712101</v>
      </c>
      <c r="N4839" s="116">
        <v>2.52229930593096</v>
      </c>
      <c r="O4839" s="116">
        <v>1.71651255746331</v>
      </c>
      <c r="P4839" s="116">
        <v>0.34751829892356001</v>
      </c>
      <c r="Q4839" s="116">
        <v>546.46913209036097</v>
      </c>
      <c r="R4839" s="116">
        <v>1330</v>
      </c>
      <c r="S4839" s="116" t="s">
        <v>346</v>
      </c>
      <c r="T4839" s="116">
        <v>1330</v>
      </c>
      <c r="U4839" s="116" t="s">
        <v>268</v>
      </c>
      <c r="V4839" s="116" t="s">
        <v>268</v>
      </c>
      <c r="Z4839" s="116">
        <v>0</v>
      </c>
      <c r="AA4839" s="116">
        <v>1</v>
      </c>
      <c r="AB4839" s="116">
        <v>1.71651255746331</v>
      </c>
      <c r="AC4839" s="116">
        <v>0.34751829892356001</v>
      </c>
      <c r="AD4839" s="116">
        <v>546.46913209036097</v>
      </c>
      <c r="AF4839" s="116">
        <v>-1</v>
      </c>
      <c r="AG4839" s="116">
        <v>-1</v>
      </c>
      <c r="AH4839" s="116">
        <v>-1</v>
      </c>
      <c r="AI4839" s="116">
        <v>-1</v>
      </c>
      <c r="AJ4839" s="116">
        <v>0</v>
      </c>
      <c r="AM4839" s="116" t="s">
        <v>319</v>
      </c>
      <c r="AN4839" s="116">
        <v>-1</v>
      </c>
      <c r="AQ4839" s="116">
        <v>783</v>
      </c>
      <c r="AR4839" s="116" t="s">
        <v>352</v>
      </c>
      <c r="AS4839" s="116" t="s">
        <v>256</v>
      </c>
      <c r="AT4839" s="116" t="s">
        <v>268</v>
      </c>
      <c r="AV4839" s="116">
        <v>95.487089357203601</v>
      </c>
      <c r="AW4839" s="116">
        <v>0.44320286460000002</v>
      </c>
    </row>
    <row r="4840" spans="1:49" x14ac:dyDescent="0.25">
      <c r="A4840" s="127">
        <v>220000</v>
      </c>
      <c r="B4840" s="127">
        <v>850000</v>
      </c>
      <c r="C4840" s="127">
        <v>850000</v>
      </c>
      <c r="D4840" s="116" t="s">
        <v>314</v>
      </c>
      <c r="E4840" s="116" t="s">
        <v>315</v>
      </c>
      <c r="F4840" s="116" t="s">
        <v>316</v>
      </c>
      <c r="G4840" s="116" t="s">
        <v>317</v>
      </c>
      <c r="H4840" s="116">
        <v>0.36</v>
      </c>
      <c r="I4840" s="116">
        <v>0.57999999999999996</v>
      </c>
      <c r="J4840" s="116" t="s">
        <v>268</v>
      </c>
      <c r="K4840" s="116">
        <v>0.11102394009138</v>
      </c>
      <c r="L4840" s="116">
        <v>3966.2910323101401</v>
      </c>
      <c r="M4840" s="116">
        <v>12.458504906712101</v>
      </c>
      <c r="N4840" s="116">
        <v>2.52229930593096</v>
      </c>
      <c r="O4840" s="116">
        <v>1.38319230239104</v>
      </c>
      <c r="P4840" s="116">
        <v>0.28003560703421998</v>
      </c>
      <c r="Q4840" s="116">
        <v>440.35325795620298</v>
      </c>
      <c r="R4840" s="116">
        <v>1330</v>
      </c>
      <c r="S4840" s="116" t="s">
        <v>346</v>
      </c>
      <c r="T4840" s="116">
        <v>1330</v>
      </c>
      <c r="U4840" s="116" t="s">
        <v>268</v>
      </c>
      <c r="V4840" s="116" t="s">
        <v>268</v>
      </c>
      <c r="Z4840" s="116">
        <v>0</v>
      </c>
      <c r="AA4840" s="116">
        <v>1</v>
      </c>
      <c r="AB4840" s="116">
        <v>1.38319230239104</v>
      </c>
      <c r="AC4840" s="116">
        <v>0.28003560703421998</v>
      </c>
      <c r="AD4840" s="116">
        <v>440.35325795620298</v>
      </c>
      <c r="AF4840" s="116">
        <v>-1</v>
      </c>
      <c r="AG4840" s="116">
        <v>-1</v>
      </c>
      <c r="AH4840" s="116">
        <v>-1</v>
      </c>
      <c r="AI4840" s="116">
        <v>-1</v>
      </c>
      <c r="AJ4840" s="116">
        <v>0</v>
      </c>
      <c r="AM4840" s="116" t="s">
        <v>319</v>
      </c>
      <c r="AN4840" s="116">
        <v>-1</v>
      </c>
      <c r="AQ4840" s="116">
        <v>783</v>
      </c>
      <c r="AR4840" s="116" t="s">
        <v>352</v>
      </c>
      <c r="AS4840" s="116" t="s">
        <v>256</v>
      </c>
      <c r="AT4840" s="116" t="s">
        <v>268</v>
      </c>
      <c r="AV4840" s="116">
        <v>84.976981122029699</v>
      </c>
      <c r="AW4840" s="116">
        <v>0.35713970639999998</v>
      </c>
    </row>
    <row r="4841" spans="1:49" x14ac:dyDescent="0.25">
      <c r="A4841" s="127">
        <v>220000</v>
      </c>
      <c r="B4841" s="127">
        <v>850000</v>
      </c>
      <c r="C4841" s="127">
        <v>850000</v>
      </c>
      <c r="D4841" s="116" t="s">
        <v>314</v>
      </c>
      <c r="E4841" s="116" t="s">
        <v>315</v>
      </c>
      <c r="F4841" s="116" t="s">
        <v>316</v>
      </c>
      <c r="G4841" s="116" t="s">
        <v>317</v>
      </c>
      <c r="H4841" s="116">
        <v>0.36</v>
      </c>
      <c r="I4841" s="116">
        <v>0.57999999999999996</v>
      </c>
      <c r="J4841" s="116" t="s">
        <v>268</v>
      </c>
      <c r="K4841" s="116">
        <v>0.16355233183345</v>
      </c>
      <c r="L4841" s="116">
        <v>3966.2910323101401</v>
      </c>
      <c r="M4841" s="116">
        <v>12.458504906712101</v>
      </c>
      <c r="N4841" s="116">
        <v>2.52229930593096</v>
      </c>
      <c r="O4841" s="116">
        <v>2.0376175286513498</v>
      </c>
      <c r="P4841" s="116">
        <v>0.41252793306691998</v>
      </c>
      <c r="Q4841" s="116">
        <v>648.696147064461</v>
      </c>
      <c r="R4841" s="116">
        <v>1330</v>
      </c>
      <c r="S4841" s="116" t="s">
        <v>346</v>
      </c>
      <c r="T4841" s="116">
        <v>1330</v>
      </c>
      <c r="U4841" s="116" t="s">
        <v>268</v>
      </c>
      <c r="V4841" s="116" t="s">
        <v>268</v>
      </c>
      <c r="Z4841" s="116">
        <v>0</v>
      </c>
      <c r="AA4841" s="116">
        <v>1</v>
      </c>
      <c r="AB4841" s="116">
        <v>2.0376175286513498</v>
      </c>
      <c r="AC4841" s="116">
        <v>0.41252793306691998</v>
      </c>
      <c r="AD4841" s="116">
        <v>648.696147064461</v>
      </c>
      <c r="AF4841" s="116">
        <v>-1</v>
      </c>
      <c r="AG4841" s="116">
        <v>-1</v>
      </c>
      <c r="AH4841" s="116">
        <v>-1</v>
      </c>
      <c r="AI4841" s="116">
        <v>-1</v>
      </c>
      <c r="AJ4841" s="116">
        <v>0</v>
      </c>
      <c r="AM4841" s="116" t="s">
        <v>319</v>
      </c>
      <c r="AN4841" s="116">
        <v>-1</v>
      </c>
      <c r="AQ4841" s="116">
        <v>783</v>
      </c>
      <c r="AR4841" s="116" t="s">
        <v>352</v>
      </c>
      <c r="AS4841" s="116" t="s">
        <v>256</v>
      </c>
      <c r="AT4841" s="116" t="s">
        <v>268</v>
      </c>
      <c r="AV4841" s="116">
        <v>104.218376175156</v>
      </c>
      <c r="AW4841" s="116">
        <v>0.52611204140000001</v>
      </c>
    </row>
    <row r="4842" spans="1:49" x14ac:dyDescent="0.25">
      <c r="A4842" s="127">
        <v>220000</v>
      </c>
      <c r="B4842" s="127">
        <v>850000</v>
      </c>
      <c r="C4842" s="127">
        <v>860000</v>
      </c>
      <c r="D4842" s="116" t="s">
        <v>314</v>
      </c>
      <c r="E4842" s="116" t="s">
        <v>315</v>
      </c>
      <c r="F4842" s="116" t="s">
        <v>316</v>
      </c>
      <c r="G4842" s="116" t="s">
        <v>317</v>
      </c>
      <c r="H4842" s="116">
        <v>0.36</v>
      </c>
      <c r="I4842" s="116">
        <v>0.57999999999999996</v>
      </c>
      <c r="J4842" s="116" t="s">
        <v>268</v>
      </c>
      <c r="K4842" s="116">
        <v>6.5240529639999995E-5</v>
      </c>
      <c r="L4842" s="116">
        <v>3850.4007868754002</v>
      </c>
      <c r="M4842" s="116">
        <v>9.5363346453762201</v>
      </c>
      <c r="N4842" s="116">
        <v>1.43098781811217</v>
      </c>
      <c r="O4842" s="116">
        <v>6.2215552310999997E-4</v>
      </c>
      <c r="P4842" s="116">
        <v>9.3358403159999996E-5</v>
      </c>
      <c r="Q4842" s="116">
        <v>0.25120218667357003</v>
      </c>
      <c r="R4842" s="116">
        <v>8140</v>
      </c>
      <c r="S4842" s="116" t="s">
        <v>353</v>
      </c>
      <c r="T4842" s="116">
        <v>8140</v>
      </c>
      <c r="U4842" s="116" t="s">
        <v>268</v>
      </c>
      <c r="V4842" s="116" t="s">
        <v>268</v>
      </c>
      <c r="Z4842" s="116">
        <v>0</v>
      </c>
      <c r="AA4842" s="116">
        <v>1</v>
      </c>
      <c r="AB4842" s="116">
        <v>6.2215552310999997E-4</v>
      </c>
      <c r="AC4842" s="116">
        <v>9.3358403159999996E-5</v>
      </c>
      <c r="AD4842" s="116">
        <v>35.581805646650501</v>
      </c>
      <c r="AF4842" s="116">
        <v>-1</v>
      </c>
      <c r="AG4842" s="116">
        <v>-1</v>
      </c>
      <c r="AH4842" s="116">
        <v>-1</v>
      </c>
      <c r="AI4842" s="116">
        <v>-1</v>
      </c>
      <c r="AJ4842" s="116">
        <v>0</v>
      </c>
      <c r="AM4842" s="116" t="s">
        <v>319</v>
      </c>
      <c r="AN4842" s="116">
        <v>-1</v>
      </c>
      <c r="AQ4842" s="116">
        <v>783</v>
      </c>
      <c r="AR4842" s="116" t="s">
        <v>352</v>
      </c>
      <c r="AS4842" s="116" t="s">
        <v>256</v>
      </c>
      <c r="AT4842" s="116" t="s">
        <v>268</v>
      </c>
      <c r="AV4842" s="116">
        <v>2.7461940893797698</v>
      </c>
      <c r="AW4842" s="116">
        <v>2.8857912100000001E-2</v>
      </c>
    </row>
    <row r="4843" spans="1:49" x14ac:dyDescent="0.25">
      <c r="A4843" s="127">
        <v>220000</v>
      </c>
      <c r="B4843" s="127">
        <v>850000</v>
      </c>
      <c r="C4843" s="127">
        <v>860000</v>
      </c>
      <c r="D4843" s="116" t="s">
        <v>314</v>
      </c>
      <c r="E4843" s="116" t="s">
        <v>315</v>
      </c>
      <c r="F4843" s="116" t="s">
        <v>316</v>
      </c>
      <c r="G4843" s="116" t="s">
        <v>317</v>
      </c>
      <c r="H4843" s="116">
        <v>0.36</v>
      </c>
      <c r="I4843" s="116">
        <v>0.57999999999999996</v>
      </c>
      <c r="J4843" s="116" t="s">
        <v>268</v>
      </c>
      <c r="K4843" s="116">
        <v>3.8883476189000002E-3</v>
      </c>
      <c r="L4843" s="116">
        <v>3850.4007868754002</v>
      </c>
      <c r="M4843" s="116">
        <v>9.5363346453762201</v>
      </c>
      <c r="N4843" s="116">
        <v>1.43098781811217</v>
      </c>
      <c r="O4843" s="116">
        <v>3.7080584111429997E-2</v>
      </c>
      <c r="P4843" s="116">
        <v>5.5641780752400003E-3</v>
      </c>
      <c r="Q4843" s="116">
        <v>14.9716967314807</v>
      </c>
      <c r="R4843" s="116">
        <v>1210</v>
      </c>
      <c r="S4843" s="116" t="s">
        <v>318</v>
      </c>
      <c r="T4843" s="116">
        <v>1210</v>
      </c>
      <c r="U4843" s="116" t="s">
        <v>268</v>
      </c>
      <c r="V4843" s="116" t="s">
        <v>268</v>
      </c>
      <c r="Z4843" s="116">
        <v>0</v>
      </c>
      <c r="AA4843" s="116">
        <v>1</v>
      </c>
      <c r="AB4843" s="116">
        <v>3.7080584111429997E-2</v>
      </c>
      <c r="AC4843" s="116">
        <v>5.5641780752400003E-3</v>
      </c>
      <c r="AD4843" s="116">
        <v>14.971696731482</v>
      </c>
      <c r="AF4843" s="116">
        <v>-1</v>
      </c>
      <c r="AG4843" s="116">
        <v>-1</v>
      </c>
      <c r="AH4843" s="116">
        <v>-1</v>
      </c>
      <c r="AI4843" s="116">
        <v>-1</v>
      </c>
      <c r="AJ4843" s="116">
        <v>0</v>
      </c>
      <c r="AM4843" s="116" t="s">
        <v>319</v>
      </c>
      <c r="AN4843" s="116">
        <v>-1</v>
      </c>
      <c r="AQ4843" s="116">
        <v>783</v>
      </c>
      <c r="AR4843" s="116" t="s">
        <v>352</v>
      </c>
      <c r="AS4843" s="116" t="s">
        <v>256</v>
      </c>
      <c r="AT4843" s="116" t="s">
        <v>268</v>
      </c>
      <c r="AV4843" s="116">
        <v>31.166415590015301</v>
      </c>
      <c r="AW4843" s="116">
        <v>1.21424953E-2</v>
      </c>
    </row>
    <row r="4844" spans="1:49" x14ac:dyDescent="0.25">
      <c r="A4844" s="127">
        <v>220000</v>
      </c>
      <c r="B4844" s="127">
        <v>850000</v>
      </c>
      <c r="C4844" s="127">
        <v>860000</v>
      </c>
      <c r="D4844" s="116" t="s">
        <v>314</v>
      </c>
      <c r="E4844" s="116" t="s">
        <v>315</v>
      </c>
      <c r="F4844" s="116" t="s">
        <v>316</v>
      </c>
      <c r="G4844" s="116" t="s">
        <v>317</v>
      </c>
      <c r="H4844" s="116">
        <v>0.36</v>
      </c>
      <c r="I4844" s="116">
        <v>0.57999999999999996</v>
      </c>
      <c r="J4844" s="116" t="s">
        <v>268</v>
      </c>
      <c r="K4844" s="116">
        <v>6.9564243513459995E-2</v>
      </c>
      <c r="L4844" s="116">
        <v>3850.4007868754002</v>
      </c>
      <c r="M4844" s="116">
        <v>9.5363346453762201</v>
      </c>
      <c r="N4844" s="116">
        <v>1.43098781811217</v>
      </c>
      <c r="O4844" s="116">
        <v>0.66338790549684001</v>
      </c>
      <c r="P4844" s="116">
        <v>9.9545585043950002E-2</v>
      </c>
      <c r="Q4844" s="116">
        <v>267.850217962638</v>
      </c>
      <c r="R4844" s="116">
        <v>1310</v>
      </c>
      <c r="S4844" s="116" t="s">
        <v>318</v>
      </c>
      <c r="T4844" s="116">
        <v>1310</v>
      </c>
      <c r="U4844" s="116" t="s">
        <v>268</v>
      </c>
      <c r="V4844" s="116" t="s">
        <v>268</v>
      </c>
      <c r="Z4844" s="116">
        <v>0</v>
      </c>
      <c r="AA4844" s="116">
        <v>1</v>
      </c>
      <c r="AB4844" s="116">
        <v>0.66338790549684001</v>
      </c>
      <c r="AC4844" s="116">
        <v>9.9545585043950002E-2</v>
      </c>
      <c r="AD4844" s="116">
        <v>287.60046603153199</v>
      </c>
      <c r="AF4844" s="116">
        <v>-1</v>
      </c>
      <c r="AG4844" s="116">
        <v>-1</v>
      </c>
      <c r="AH4844" s="116">
        <v>-1</v>
      </c>
      <c r="AI4844" s="116">
        <v>-1</v>
      </c>
      <c r="AJ4844" s="116">
        <v>0</v>
      </c>
      <c r="AM4844" s="116" t="s">
        <v>319</v>
      </c>
      <c r="AN4844" s="116">
        <v>-1</v>
      </c>
      <c r="AQ4844" s="116">
        <v>783</v>
      </c>
      <c r="AR4844" s="116" t="s">
        <v>352</v>
      </c>
      <c r="AS4844" s="116" t="s">
        <v>256</v>
      </c>
      <c r="AT4844" s="116" t="s">
        <v>268</v>
      </c>
      <c r="AV4844" s="116">
        <v>68.445846451581403</v>
      </c>
      <c r="AW4844" s="116">
        <v>0.2332526083</v>
      </c>
    </row>
    <row r="4845" spans="1:49" x14ac:dyDescent="0.25">
      <c r="A4845" s="127">
        <v>220000</v>
      </c>
      <c r="B4845" s="127">
        <v>850000</v>
      </c>
      <c r="C4845" s="127">
        <v>860000</v>
      </c>
      <c r="D4845" s="116" t="s">
        <v>314</v>
      </c>
      <c r="E4845" s="116" t="s">
        <v>315</v>
      </c>
      <c r="F4845" s="116" t="s">
        <v>316</v>
      </c>
      <c r="G4845" s="116" t="s">
        <v>317</v>
      </c>
      <c r="H4845" s="116">
        <v>0.36</v>
      </c>
      <c r="I4845" s="116">
        <v>0.57999999999999996</v>
      </c>
      <c r="J4845" s="116" t="s">
        <v>268</v>
      </c>
      <c r="K4845" s="116">
        <v>3.7236085982519998E-2</v>
      </c>
      <c r="L4845" s="116">
        <v>3850.4007868754002</v>
      </c>
      <c r="M4845" s="116">
        <v>9.5363346453762201</v>
      </c>
      <c r="N4845" s="116">
        <v>1.43098781811217</v>
      </c>
      <c r="O4845" s="116">
        <v>0.35509577681339</v>
      </c>
      <c r="P4845" s="116">
        <v>5.3284385435170001E-2</v>
      </c>
      <c r="Q4845" s="116">
        <v>143.37385476728599</v>
      </c>
      <c r="R4845" s="116">
        <v>1310</v>
      </c>
      <c r="S4845" s="116" t="s">
        <v>318</v>
      </c>
      <c r="T4845" s="116">
        <v>1310</v>
      </c>
      <c r="U4845" s="116" t="s">
        <v>268</v>
      </c>
      <c r="V4845" s="116" t="s">
        <v>268</v>
      </c>
      <c r="Z4845" s="116">
        <v>0</v>
      </c>
      <c r="AA4845" s="116">
        <v>1</v>
      </c>
      <c r="AB4845" s="116">
        <v>0.35509577681339</v>
      </c>
      <c r="AC4845" s="116">
        <v>5.3284385435170001E-2</v>
      </c>
      <c r="AD4845" s="116">
        <v>154.69607146496401</v>
      </c>
      <c r="AF4845" s="116">
        <v>-1</v>
      </c>
      <c r="AG4845" s="116">
        <v>-1</v>
      </c>
      <c r="AH4845" s="116">
        <v>-1</v>
      </c>
      <c r="AI4845" s="116">
        <v>-1</v>
      </c>
      <c r="AJ4845" s="116">
        <v>0</v>
      </c>
      <c r="AM4845" s="116" t="s">
        <v>319</v>
      </c>
      <c r="AN4845" s="116">
        <v>-1</v>
      </c>
      <c r="AQ4845" s="116">
        <v>783</v>
      </c>
      <c r="AR4845" s="116" t="s">
        <v>352</v>
      </c>
      <c r="AS4845" s="116" t="s">
        <v>256</v>
      </c>
      <c r="AT4845" s="116" t="s">
        <v>268</v>
      </c>
      <c r="AV4845" s="116">
        <v>49.139170494006898</v>
      </c>
      <c r="AW4845" s="116">
        <v>0.1254631561</v>
      </c>
    </row>
    <row r="4846" spans="1:49" x14ac:dyDescent="0.25">
      <c r="A4846" s="127">
        <v>220000</v>
      </c>
      <c r="B4846" s="127">
        <v>850000</v>
      </c>
      <c r="C4846" s="127">
        <v>860000</v>
      </c>
      <c r="D4846" s="116" t="s">
        <v>314</v>
      </c>
      <c r="E4846" s="116" t="s">
        <v>315</v>
      </c>
      <c r="F4846" s="116" t="s">
        <v>316</v>
      </c>
      <c r="G4846" s="116" t="s">
        <v>317</v>
      </c>
      <c r="H4846" s="116">
        <v>0.36</v>
      </c>
      <c r="I4846" s="116">
        <v>0.57999999999999996</v>
      </c>
      <c r="J4846" s="116" t="s">
        <v>268</v>
      </c>
      <c r="K4846" s="116">
        <v>5.8156352685600002E-2</v>
      </c>
      <c r="L4846" s="116">
        <v>3850.4007868754002</v>
      </c>
      <c r="M4846" s="116">
        <v>9.5363346453762201</v>
      </c>
      <c r="N4846" s="116">
        <v>1.43098781811217</v>
      </c>
      <c r="O4846" s="116">
        <v>0.55459844096447997</v>
      </c>
      <c r="P4846" s="116">
        <v>8.3221032238939993E-2</v>
      </c>
      <c r="Q4846" s="116">
        <v>223.92526614246799</v>
      </c>
      <c r="R4846" s="116">
        <v>1310</v>
      </c>
      <c r="S4846" s="116" t="s">
        <v>318</v>
      </c>
      <c r="T4846" s="116">
        <v>1310</v>
      </c>
      <c r="U4846" s="116" t="s">
        <v>268</v>
      </c>
      <c r="V4846" s="116" t="s">
        <v>268</v>
      </c>
      <c r="Z4846" s="116">
        <v>0</v>
      </c>
      <c r="AA4846" s="116">
        <v>1</v>
      </c>
      <c r="AB4846" s="116">
        <v>0.55459844096447997</v>
      </c>
      <c r="AC4846" s="116">
        <v>8.3221032238939993E-2</v>
      </c>
      <c r="AD4846" s="116">
        <v>226.49082936386799</v>
      </c>
      <c r="AF4846" s="116">
        <v>-1</v>
      </c>
      <c r="AG4846" s="116">
        <v>-1</v>
      </c>
      <c r="AH4846" s="116">
        <v>-1</v>
      </c>
      <c r="AI4846" s="116">
        <v>-1</v>
      </c>
      <c r="AJ4846" s="116">
        <v>0</v>
      </c>
      <c r="AM4846" s="116" t="s">
        <v>319</v>
      </c>
      <c r="AN4846" s="116">
        <v>-1</v>
      </c>
      <c r="AQ4846" s="116">
        <v>783</v>
      </c>
      <c r="AR4846" s="116" t="s">
        <v>352</v>
      </c>
      <c r="AS4846" s="116" t="s">
        <v>256</v>
      </c>
      <c r="AT4846" s="116" t="s">
        <v>268</v>
      </c>
      <c r="AV4846" s="116">
        <v>63.411264131777799</v>
      </c>
      <c r="AW4846" s="116">
        <v>0.1836908592</v>
      </c>
    </row>
    <row r="4847" spans="1:49" x14ac:dyDescent="0.25">
      <c r="A4847" s="127">
        <v>220000</v>
      </c>
      <c r="B4847" s="127">
        <v>850000</v>
      </c>
      <c r="C4847" s="127">
        <v>860000</v>
      </c>
      <c r="D4847" s="116" t="s">
        <v>314</v>
      </c>
      <c r="E4847" s="116" t="s">
        <v>315</v>
      </c>
      <c r="F4847" s="116" t="s">
        <v>316</v>
      </c>
      <c r="G4847" s="116" t="s">
        <v>317</v>
      </c>
      <c r="H4847" s="116">
        <v>0.36</v>
      </c>
      <c r="I4847" s="116">
        <v>0.57999999999999996</v>
      </c>
      <c r="J4847" s="116" t="s">
        <v>323</v>
      </c>
      <c r="K4847" s="116">
        <v>4.5373579262900001E-3</v>
      </c>
      <c r="L4847" s="116">
        <v>3850.4007868754002</v>
      </c>
      <c r="M4847" s="116">
        <v>9.5363346453762201</v>
      </c>
      <c r="N4847" s="116">
        <v>1.43098781811217</v>
      </c>
      <c r="O4847" s="116">
        <v>4.3269763590990003E-2</v>
      </c>
      <c r="P4847" s="116">
        <v>6.49290391894E-3</v>
      </c>
      <c r="Q4847" s="116">
        <v>17.470646529737699</v>
      </c>
      <c r="R4847" s="116">
        <v>1310</v>
      </c>
      <c r="S4847" s="116" t="s">
        <v>318</v>
      </c>
      <c r="T4847" s="116">
        <v>1310</v>
      </c>
      <c r="U4847" s="116" t="s">
        <v>324</v>
      </c>
      <c r="V4847" s="116" t="s">
        <v>323</v>
      </c>
      <c r="Z4847" s="116">
        <v>0</v>
      </c>
      <c r="AA4847" s="116">
        <v>1</v>
      </c>
      <c r="AB4847" s="116">
        <v>4.3269763590990003E-2</v>
      </c>
      <c r="AC4847" s="116">
        <v>6.49290391894E-3</v>
      </c>
      <c r="AD4847" s="116">
        <v>23.937331994039301</v>
      </c>
      <c r="AF4847" s="116">
        <v>-1</v>
      </c>
      <c r="AG4847" s="116">
        <v>-1</v>
      </c>
      <c r="AH4847" s="116">
        <v>-1</v>
      </c>
      <c r="AI4847" s="116">
        <v>-1</v>
      </c>
      <c r="AJ4847" s="116">
        <v>0</v>
      </c>
      <c r="AM4847" s="116" t="s">
        <v>319</v>
      </c>
      <c r="AN4847" s="116">
        <v>-1</v>
      </c>
      <c r="AQ4847" s="116">
        <v>783</v>
      </c>
      <c r="AR4847" s="116" t="s">
        <v>352</v>
      </c>
      <c r="AS4847" s="116" t="s">
        <v>256</v>
      </c>
      <c r="AT4847" s="116" t="s">
        <v>268</v>
      </c>
      <c r="AV4847" s="116">
        <v>29.161238752350599</v>
      </c>
      <c r="AW4847" s="116">
        <v>1.9413894599999999E-2</v>
      </c>
    </row>
    <row r="4848" spans="1:49" x14ac:dyDescent="0.25">
      <c r="A4848" s="127">
        <v>220000</v>
      </c>
      <c r="B4848" s="127">
        <v>860000</v>
      </c>
      <c r="C4848" s="127">
        <v>860000</v>
      </c>
      <c r="D4848" s="116" t="s">
        <v>314</v>
      </c>
      <c r="E4848" s="116" t="s">
        <v>315</v>
      </c>
      <c r="F4848" s="116" t="s">
        <v>316</v>
      </c>
      <c r="G4848" s="116" t="s">
        <v>317</v>
      </c>
      <c r="H4848" s="116">
        <v>0.36</v>
      </c>
      <c r="I4848" s="116">
        <v>0.57999999999999996</v>
      </c>
      <c r="J4848" s="116" t="s">
        <v>330</v>
      </c>
      <c r="K4848" s="116">
        <v>5.3910962540100003E-3</v>
      </c>
      <c r="L4848" s="116">
        <v>3407.9469659549</v>
      </c>
      <c r="M4848" s="116">
        <v>9.3105256214526495</v>
      </c>
      <c r="N4848" s="116">
        <v>1.5791711930032899</v>
      </c>
      <c r="O4848" s="116">
        <v>5.0193939800740002E-2</v>
      </c>
      <c r="P4848" s="116">
        <v>8.51346390305E-3</v>
      </c>
      <c r="Q4848" s="116">
        <v>18.372570122048099</v>
      </c>
      <c r="R4848" s="116">
        <v>4110</v>
      </c>
      <c r="S4848" s="116" t="s">
        <v>331</v>
      </c>
      <c r="T4848" s="116">
        <v>4110</v>
      </c>
      <c r="U4848" s="116" t="s">
        <v>268</v>
      </c>
      <c r="V4848" s="116" t="s">
        <v>268</v>
      </c>
      <c r="Y4848" s="116" t="s">
        <v>330</v>
      </c>
      <c r="Z4848" s="116">
        <v>0</v>
      </c>
      <c r="AA4848" s="116">
        <v>1</v>
      </c>
      <c r="AB4848" s="116">
        <v>5.0193939800740002E-2</v>
      </c>
      <c r="AC4848" s="116">
        <v>8.51346390305E-3</v>
      </c>
      <c r="AD4848" s="116">
        <v>665.86812070004805</v>
      </c>
      <c r="AF4848" s="116">
        <v>-1</v>
      </c>
      <c r="AG4848" s="116">
        <v>-1</v>
      </c>
      <c r="AH4848" s="116">
        <v>-1</v>
      </c>
      <c r="AI4848" s="116">
        <v>-1</v>
      </c>
      <c r="AJ4848" s="116">
        <v>0</v>
      </c>
      <c r="AM4848" s="116" t="s">
        <v>319</v>
      </c>
      <c r="AN4848" s="116">
        <v>-1</v>
      </c>
      <c r="AQ4848" s="116">
        <v>783</v>
      </c>
      <c r="AR4848" s="116" t="s">
        <v>352</v>
      </c>
      <c r="AS4848" s="116" t="s">
        <v>256</v>
      </c>
      <c r="AT4848" s="116" t="s">
        <v>268</v>
      </c>
      <c r="AV4848" s="116">
        <v>100.89983761203899</v>
      </c>
      <c r="AW4848" s="116">
        <v>0.54003902729999997</v>
      </c>
    </row>
    <row r="4849" spans="1:49" x14ac:dyDescent="0.25">
      <c r="A4849" s="127">
        <v>220000</v>
      </c>
      <c r="B4849" s="127">
        <v>860000</v>
      </c>
      <c r="C4849" s="127">
        <v>860000</v>
      </c>
      <c r="D4849" s="116" t="s">
        <v>314</v>
      </c>
      <c r="E4849" s="116" t="s">
        <v>315</v>
      </c>
      <c r="F4849" s="116" t="s">
        <v>316</v>
      </c>
      <c r="G4849" s="116" t="s">
        <v>317</v>
      </c>
      <c r="H4849" s="116">
        <v>0.36</v>
      </c>
      <c r="I4849" s="116">
        <v>0.57999999999999996</v>
      </c>
      <c r="J4849" s="116" t="s">
        <v>268</v>
      </c>
      <c r="K4849" s="116">
        <v>8.1824726878619997E-2</v>
      </c>
      <c r="L4849" s="116">
        <v>3407.9469659549</v>
      </c>
      <c r="M4849" s="116">
        <v>9.3105256214526495</v>
      </c>
      <c r="N4849" s="116">
        <v>1.5791711930032899</v>
      </c>
      <c r="O4849" s="116">
        <v>0.76183121607176996</v>
      </c>
      <c r="P4849" s="116">
        <v>0.12921525156208</v>
      </c>
      <c r="Q4849" s="116">
        <v>278.85432970608798</v>
      </c>
      <c r="R4849" s="116">
        <v>1310</v>
      </c>
      <c r="S4849" s="116" t="s">
        <v>318</v>
      </c>
      <c r="T4849" s="116">
        <v>1310</v>
      </c>
      <c r="U4849" s="116" t="s">
        <v>268</v>
      </c>
      <c r="V4849" s="116" t="s">
        <v>268</v>
      </c>
      <c r="Z4849" s="116">
        <v>0</v>
      </c>
      <c r="AA4849" s="116">
        <v>1</v>
      </c>
      <c r="AB4849" s="116">
        <v>0.76183121607176996</v>
      </c>
      <c r="AC4849" s="116">
        <v>0.12921525156208</v>
      </c>
      <c r="AD4849" s="116">
        <v>278.854329706089</v>
      </c>
      <c r="AF4849" s="116">
        <v>-1</v>
      </c>
      <c r="AG4849" s="116">
        <v>-1</v>
      </c>
      <c r="AH4849" s="116">
        <v>-1</v>
      </c>
      <c r="AI4849" s="116">
        <v>-1</v>
      </c>
      <c r="AJ4849" s="116">
        <v>0</v>
      </c>
      <c r="AM4849" s="116" t="s">
        <v>319</v>
      </c>
      <c r="AN4849" s="116">
        <v>-1</v>
      </c>
      <c r="AQ4849" s="116">
        <v>783</v>
      </c>
      <c r="AR4849" s="116" t="s">
        <v>352</v>
      </c>
      <c r="AS4849" s="116" t="s">
        <v>256</v>
      </c>
      <c r="AT4849" s="116" t="s">
        <v>268</v>
      </c>
      <c r="AV4849" s="116">
        <v>88.462439724143593</v>
      </c>
      <c r="AW4849" s="116">
        <v>0.22615922929999999</v>
      </c>
    </row>
    <row r="4850" spans="1:49" x14ac:dyDescent="0.25">
      <c r="A4850" s="127">
        <v>220000</v>
      </c>
      <c r="B4850" s="127">
        <v>860000</v>
      </c>
      <c r="C4850" s="127">
        <v>860000</v>
      </c>
      <c r="D4850" s="116" t="s">
        <v>314</v>
      </c>
      <c r="E4850" s="116" t="s">
        <v>315</v>
      </c>
      <c r="F4850" s="116" t="s">
        <v>316</v>
      </c>
      <c r="G4850" s="116" t="s">
        <v>317</v>
      </c>
      <c r="H4850" s="116">
        <v>0.36</v>
      </c>
      <c r="I4850" s="116">
        <v>0.57999999999999996</v>
      </c>
      <c r="J4850" s="116" t="s">
        <v>268</v>
      </c>
      <c r="K4850" s="116">
        <v>0.13907187272971999</v>
      </c>
      <c r="L4850" s="116">
        <v>3407.9469659549</v>
      </c>
      <c r="M4850" s="116">
        <v>9.3105256214526495</v>
      </c>
      <c r="N4850" s="116">
        <v>1.5791711930032899</v>
      </c>
      <c r="O4850" s="116">
        <v>1.2948322342735199</v>
      </c>
      <c r="P4850" s="116">
        <v>0.21961829517180001</v>
      </c>
      <c r="Q4850" s="116">
        <v>473.94956671893999</v>
      </c>
      <c r="R4850" s="116">
        <v>1310</v>
      </c>
      <c r="S4850" s="116" t="s">
        <v>318</v>
      </c>
      <c r="T4850" s="116">
        <v>1310</v>
      </c>
      <c r="U4850" s="116" t="s">
        <v>268</v>
      </c>
      <c r="V4850" s="116" t="s">
        <v>268</v>
      </c>
      <c r="Z4850" s="116">
        <v>0</v>
      </c>
      <c r="AA4850" s="116">
        <v>1</v>
      </c>
      <c r="AB4850" s="116">
        <v>1.2948322342735199</v>
      </c>
      <c r="AC4850" s="116">
        <v>0.21961829517180001</v>
      </c>
      <c r="AD4850" s="116">
        <v>473.94956671893999</v>
      </c>
      <c r="AF4850" s="116">
        <v>-1</v>
      </c>
      <c r="AG4850" s="116">
        <v>-1</v>
      </c>
      <c r="AH4850" s="116">
        <v>-1</v>
      </c>
      <c r="AI4850" s="116">
        <v>-1</v>
      </c>
      <c r="AJ4850" s="116">
        <v>0</v>
      </c>
      <c r="AM4850" s="116" t="s">
        <v>319</v>
      </c>
      <c r="AN4850" s="116">
        <v>-1</v>
      </c>
      <c r="AQ4850" s="116">
        <v>783</v>
      </c>
      <c r="AR4850" s="116" t="s">
        <v>352</v>
      </c>
      <c r="AS4850" s="116" t="s">
        <v>256</v>
      </c>
      <c r="AT4850" s="116" t="s">
        <v>268</v>
      </c>
      <c r="AV4850" s="116">
        <v>100.880864548023</v>
      </c>
      <c r="AW4850" s="116">
        <v>0.3843873209</v>
      </c>
    </row>
    <row r="4851" spans="1:49" x14ac:dyDescent="0.25">
      <c r="A4851" s="127">
        <v>220000</v>
      </c>
      <c r="B4851" s="127">
        <v>860000</v>
      </c>
      <c r="C4851" s="127">
        <v>860000</v>
      </c>
      <c r="D4851" s="116" t="s">
        <v>314</v>
      </c>
      <c r="E4851" s="116" t="s">
        <v>315</v>
      </c>
      <c r="F4851" s="116" t="s">
        <v>316</v>
      </c>
      <c r="G4851" s="116" t="s">
        <v>317</v>
      </c>
      <c r="H4851" s="116">
        <v>0.36</v>
      </c>
      <c r="I4851" s="116">
        <v>0.57999999999999996</v>
      </c>
      <c r="J4851" s="116" t="s">
        <v>268</v>
      </c>
      <c r="K4851" s="116">
        <v>0.20147997535612999</v>
      </c>
      <c r="L4851" s="116">
        <v>3407.9469659549</v>
      </c>
      <c r="M4851" s="116">
        <v>9.3105256214526495</v>
      </c>
      <c r="N4851" s="116">
        <v>1.5791711930032899</v>
      </c>
      <c r="O4851" s="116">
        <v>1.87588447276291</v>
      </c>
      <c r="P4851" s="116">
        <v>0.31817137304941001</v>
      </c>
      <c r="Q4851" s="116">
        <v>686.63307071559905</v>
      </c>
      <c r="R4851" s="116">
        <v>1310</v>
      </c>
      <c r="S4851" s="116" t="s">
        <v>318</v>
      </c>
      <c r="T4851" s="116">
        <v>1310</v>
      </c>
      <c r="U4851" s="116" t="s">
        <v>268</v>
      </c>
      <c r="V4851" s="116" t="s">
        <v>268</v>
      </c>
      <c r="Z4851" s="116">
        <v>0</v>
      </c>
      <c r="AA4851" s="116">
        <v>1</v>
      </c>
      <c r="AB4851" s="116">
        <v>1.87588447276291</v>
      </c>
      <c r="AC4851" s="116">
        <v>0.31817137304941001</v>
      </c>
      <c r="AD4851" s="116">
        <v>686.63307071559905</v>
      </c>
      <c r="AF4851" s="116">
        <v>-1</v>
      </c>
      <c r="AG4851" s="116">
        <v>-1</v>
      </c>
      <c r="AH4851" s="116">
        <v>-1</v>
      </c>
      <c r="AI4851" s="116">
        <v>-1</v>
      </c>
      <c r="AJ4851" s="116">
        <v>0</v>
      </c>
      <c r="AM4851" s="116" t="s">
        <v>319</v>
      </c>
      <c r="AN4851" s="116">
        <v>-1</v>
      </c>
      <c r="AQ4851" s="116">
        <v>783</v>
      </c>
      <c r="AR4851" s="116" t="s">
        <v>352</v>
      </c>
      <c r="AS4851" s="116" t="s">
        <v>256</v>
      </c>
      <c r="AT4851" s="116" t="s">
        <v>268</v>
      </c>
      <c r="AV4851" s="116">
        <v>116.130657451275</v>
      </c>
      <c r="AW4851" s="116">
        <v>0.55688002489999999</v>
      </c>
    </row>
    <row r="4852" spans="1:49" x14ac:dyDescent="0.25">
      <c r="A4852" s="127">
        <v>220000</v>
      </c>
      <c r="B4852" s="127">
        <v>860000</v>
      </c>
      <c r="C4852" s="127">
        <v>860000</v>
      </c>
      <c r="D4852" s="116" t="s">
        <v>314</v>
      </c>
      <c r="E4852" s="116" t="s">
        <v>315</v>
      </c>
      <c r="F4852" s="116" t="s">
        <v>316</v>
      </c>
      <c r="G4852" s="116" t="s">
        <v>317</v>
      </c>
      <c r="H4852" s="116">
        <v>0.36</v>
      </c>
      <c r="I4852" s="116">
        <v>0.57999999999999996</v>
      </c>
      <c r="J4852" s="116" t="s">
        <v>268</v>
      </c>
      <c r="K4852" s="116">
        <v>0.18890788406591999</v>
      </c>
      <c r="L4852" s="116">
        <v>3935.7833596118098</v>
      </c>
      <c r="M4852" s="116">
        <v>10.805256459712201</v>
      </c>
      <c r="N4852" s="116">
        <v>1.9408320685965099</v>
      </c>
      <c r="O4852" s="116">
        <v>2.0411981345938899</v>
      </c>
      <c r="P4852" s="116">
        <v>0.36663847940584998</v>
      </c>
      <c r="Q4852" s="116">
        <v>743.50050660613704</v>
      </c>
      <c r="R4852" s="116">
        <v>1210</v>
      </c>
      <c r="S4852" s="116" t="s">
        <v>318</v>
      </c>
      <c r="T4852" s="116">
        <v>1210</v>
      </c>
      <c r="U4852" s="116" t="s">
        <v>268</v>
      </c>
      <c r="V4852" s="116" t="s">
        <v>268</v>
      </c>
      <c r="Z4852" s="116">
        <v>0</v>
      </c>
      <c r="AA4852" s="116">
        <v>1</v>
      </c>
      <c r="AB4852" s="116">
        <v>2.0411981345938899</v>
      </c>
      <c r="AC4852" s="116">
        <v>0.36663847940584998</v>
      </c>
      <c r="AD4852" s="116">
        <v>743.50050660613704</v>
      </c>
      <c r="AF4852" s="116">
        <v>-1</v>
      </c>
      <c r="AG4852" s="116">
        <v>-1</v>
      </c>
      <c r="AH4852" s="116">
        <v>-1</v>
      </c>
      <c r="AI4852" s="116">
        <v>-1</v>
      </c>
      <c r="AJ4852" s="116">
        <v>0</v>
      </c>
      <c r="AM4852" s="116" t="s">
        <v>319</v>
      </c>
      <c r="AN4852" s="116">
        <v>-1</v>
      </c>
      <c r="AQ4852" s="116">
        <v>783</v>
      </c>
      <c r="AR4852" s="116" t="s">
        <v>352</v>
      </c>
      <c r="AS4852" s="116" t="s">
        <v>256</v>
      </c>
      <c r="AT4852" s="116" t="s">
        <v>268</v>
      </c>
      <c r="AV4852" s="116">
        <v>111.51194827905699</v>
      </c>
      <c r="AW4852" s="116">
        <v>0.60300122190000005</v>
      </c>
    </row>
    <row r="4853" spans="1:49" x14ac:dyDescent="0.25">
      <c r="A4853" s="127">
        <v>220000</v>
      </c>
      <c r="B4853" s="127">
        <v>860000</v>
      </c>
      <c r="C4853" s="127">
        <v>860000</v>
      </c>
      <c r="D4853" s="116" t="s">
        <v>314</v>
      </c>
      <c r="E4853" s="116" t="s">
        <v>315</v>
      </c>
      <c r="F4853" s="116" t="s">
        <v>316</v>
      </c>
      <c r="G4853" s="116" t="s">
        <v>317</v>
      </c>
      <c r="H4853" s="116">
        <v>0.36</v>
      </c>
      <c r="I4853" s="116">
        <v>0.57999999999999996</v>
      </c>
      <c r="J4853" s="116" t="s">
        <v>268</v>
      </c>
      <c r="K4853" s="116">
        <v>8.0613968740360004E-2</v>
      </c>
      <c r="L4853" s="116">
        <v>3935.7833596118098</v>
      </c>
      <c r="M4853" s="116">
        <v>10.805256459712201</v>
      </c>
      <c r="N4853" s="116">
        <v>1.9408320685965099</v>
      </c>
      <c r="O4853" s="116">
        <v>0.87105460647485</v>
      </c>
      <c r="P4853" s="116">
        <v>0.15645817570813</v>
      </c>
      <c r="Q4853" s="116">
        <v>317.27911672058701</v>
      </c>
      <c r="R4853" s="116">
        <v>1310</v>
      </c>
      <c r="S4853" s="116" t="s">
        <v>318</v>
      </c>
      <c r="T4853" s="116">
        <v>1310</v>
      </c>
      <c r="U4853" s="116" t="s">
        <v>268</v>
      </c>
      <c r="V4853" s="116" t="s">
        <v>268</v>
      </c>
      <c r="Z4853" s="116">
        <v>0</v>
      </c>
      <c r="AA4853" s="116">
        <v>1</v>
      </c>
      <c r="AB4853" s="116">
        <v>0.87105460647485</v>
      </c>
      <c r="AC4853" s="116">
        <v>0.15645817570813</v>
      </c>
      <c r="AD4853" s="116">
        <v>317.27911672058599</v>
      </c>
      <c r="AF4853" s="116">
        <v>-1</v>
      </c>
      <c r="AG4853" s="116">
        <v>-1</v>
      </c>
      <c r="AH4853" s="116">
        <v>-1</v>
      </c>
      <c r="AI4853" s="116">
        <v>-1</v>
      </c>
      <c r="AJ4853" s="116">
        <v>0</v>
      </c>
      <c r="AM4853" s="116" t="s">
        <v>319</v>
      </c>
      <c r="AN4853" s="116">
        <v>-1</v>
      </c>
      <c r="AQ4853" s="116">
        <v>783</v>
      </c>
      <c r="AR4853" s="116" t="s">
        <v>352</v>
      </c>
      <c r="AS4853" s="116" t="s">
        <v>256</v>
      </c>
      <c r="AT4853" s="116" t="s">
        <v>268</v>
      </c>
      <c r="AV4853" s="116">
        <v>75.079575950747795</v>
      </c>
      <c r="AW4853" s="116">
        <v>0.25732288460000002</v>
      </c>
    </row>
    <row r="4854" spans="1:49" x14ac:dyDescent="0.25">
      <c r="A4854" s="127">
        <v>220000</v>
      </c>
      <c r="B4854" s="127">
        <v>860000</v>
      </c>
      <c r="C4854" s="127">
        <v>860000</v>
      </c>
      <c r="D4854" s="116" t="s">
        <v>314</v>
      </c>
      <c r="E4854" s="116" t="s">
        <v>315</v>
      </c>
      <c r="F4854" s="116" t="s">
        <v>316</v>
      </c>
      <c r="G4854" s="116" t="s">
        <v>317</v>
      </c>
      <c r="H4854" s="116">
        <v>0.36</v>
      </c>
      <c r="I4854" s="116">
        <v>0.57999999999999996</v>
      </c>
      <c r="J4854" s="116" t="s">
        <v>268</v>
      </c>
      <c r="K4854" s="116">
        <v>3.0050901248190001E-2</v>
      </c>
      <c r="L4854" s="116">
        <v>3935.7833596118098</v>
      </c>
      <c r="M4854" s="116">
        <v>10.805256459712201</v>
      </c>
      <c r="N4854" s="116">
        <v>1.9408320685965099</v>
      </c>
      <c r="O4854" s="116">
        <v>0.32470769483221001</v>
      </c>
      <c r="P4854" s="116">
        <v>5.8323752832719997E-2</v>
      </c>
      <c r="Q4854" s="116">
        <v>118.273837073975</v>
      </c>
      <c r="R4854" s="116">
        <v>1310</v>
      </c>
      <c r="S4854" s="116" t="s">
        <v>318</v>
      </c>
      <c r="T4854" s="116">
        <v>1310</v>
      </c>
      <c r="U4854" s="116" t="s">
        <v>268</v>
      </c>
      <c r="V4854" s="116" t="s">
        <v>268</v>
      </c>
      <c r="Z4854" s="116">
        <v>0</v>
      </c>
      <c r="AA4854" s="116">
        <v>1</v>
      </c>
      <c r="AB4854" s="116">
        <v>0.32470769483221001</v>
      </c>
      <c r="AC4854" s="116">
        <v>5.8323752832719997E-2</v>
      </c>
      <c r="AD4854" s="116">
        <v>118.273837073975</v>
      </c>
      <c r="AF4854" s="116">
        <v>-1</v>
      </c>
      <c r="AG4854" s="116">
        <v>-1</v>
      </c>
      <c r="AH4854" s="116">
        <v>-1</v>
      </c>
      <c r="AI4854" s="116">
        <v>-1</v>
      </c>
      <c r="AJ4854" s="116">
        <v>0</v>
      </c>
      <c r="AM4854" s="116" t="s">
        <v>319</v>
      </c>
      <c r="AN4854" s="116">
        <v>-1</v>
      </c>
      <c r="AQ4854" s="116">
        <v>783</v>
      </c>
      <c r="AR4854" s="116" t="s">
        <v>352</v>
      </c>
      <c r="AS4854" s="116" t="s">
        <v>256</v>
      </c>
      <c r="AT4854" s="116" t="s">
        <v>268</v>
      </c>
      <c r="AV4854" s="116">
        <v>59.270008832350598</v>
      </c>
      <c r="AW4854" s="116">
        <v>9.5923630999999995E-2</v>
      </c>
    </row>
    <row r="4855" spans="1:49" x14ac:dyDescent="0.25">
      <c r="A4855" s="127">
        <v>220000</v>
      </c>
      <c r="B4855" s="127">
        <v>860000</v>
      </c>
      <c r="C4855" s="127">
        <v>860000</v>
      </c>
      <c r="D4855" s="116" t="s">
        <v>314</v>
      </c>
      <c r="E4855" s="116" t="s">
        <v>315</v>
      </c>
      <c r="F4855" s="116" t="s">
        <v>316</v>
      </c>
      <c r="G4855" s="116" t="s">
        <v>317</v>
      </c>
      <c r="H4855" s="116">
        <v>0.36</v>
      </c>
      <c r="I4855" s="116">
        <v>0.57999999999999996</v>
      </c>
      <c r="J4855" s="116" t="s">
        <v>268</v>
      </c>
      <c r="K4855" s="116">
        <v>0.30402575518378</v>
      </c>
      <c r="L4855" s="116">
        <v>3935.7833596118098</v>
      </c>
      <c r="M4855" s="116">
        <v>10.805256459712201</v>
      </c>
      <c r="N4855" s="116">
        <v>1.9408320685965099</v>
      </c>
      <c r="O4855" s="116">
        <v>3.2850762551185402</v>
      </c>
      <c r="P4855" s="116">
        <v>0.59006293533997001</v>
      </c>
      <c r="Q4855" s="116">
        <v>1196.57950814577</v>
      </c>
      <c r="R4855" s="116">
        <v>1310</v>
      </c>
      <c r="S4855" s="116" t="s">
        <v>318</v>
      </c>
      <c r="T4855" s="116">
        <v>1310</v>
      </c>
      <c r="U4855" s="116" t="s">
        <v>268</v>
      </c>
      <c r="V4855" s="116" t="s">
        <v>268</v>
      </c>
      <c r="Z4855" s="116">
        <v>0</v>
      </c>
      <c r="AA4855" s="116">
        <v>1</v>
      </c>
      <c r="AB4855" s="116">
        <v>3.2850762551185402</v>
      </c>
      <c r="AC4855" s="116">
        <v>0.59006293533997001</v>
      </c>
      <c r="AD4855" s="116">
        <v>1196.57950814577</v>
      </c>
      <c r="AF4855" s="116">
        <v>-1</v>
      </c>
      <c r="AG4855" s="116">
        <v>-1</v>
      </c>
      <c r="AH4855" s="116">
        <v>-1</v>
      </c>
      <c r="AI4855" s="116">
        <v>-1</v>
      </c>
      <c r="AJ4855" s="116">
        <v>0</v>
      </c>
      <c r="AM4855" s="116" t="s">
        <v>319</v>
      </c>
      <c r="AN4855" s="116">
        <v>-1</v>
      </c>
      <c r="AQ4855" s="116">
        <v>783</v>
      </c>
      <c r="AR4855" s="116" t="s">
        <v>352</v>
      </c>
      <c r="AS4855" s="116" t="s">
        <v>256</v>
      </c>
      <c r="AT4855" s="116" t="s">
        <v>268</v>
      </c>
      <c r="AV4855" s="116">
        <v>147.102797783874</v>
      </c>
      <c r="AW4855" s="116">
        <v>0.97046188820000001</v>
      </c>
    </row>
    <row r="4856" spans="1:49" x14ac:dyDescent="0.25">
      <c r="A4856" s="127">
        <v>220000</v>
      </c>
      <c r="B4856" s="127">
        <v>860000</v>
      </c>
      <c r="C4856" s="127">
        <v>860000</v>
      </c>
      <c r="D4856" s="116" t="s">
        <v>314</v>
      </c>
      <c r="E4856" s="116" t="s">
        <v>315</v>
      </c>
      <c r="F4856" s="116" t="s">
        <v>316</v>
      </c>
      <c r="G4856" s="116" t="s">
        <v>317</v>
      </c>
      <c r="H4856" s="116">
        <v>0.36</v>
      </c>
      <c r="I4856" s="116">
        <v>0.57999999999999996</v>
      </c>
      <c r="J4856" s="116" t="s">
        <v>268</v>
      </c>
      <c r="K4856" s="116">
        <v>1.4164944406629999E-2</v>
      </c>
      <c r="L4856" s="116">
        <v>3935.7833596118098</v>
      </c>
      <c r="M4856" s="116">
        <v>10.805256459712201</v>
      </c>
      <c r="N4856" s="116">
        <v>1.9408320685965099</v>
      </c>
      <c r="O4856" s="116">
        <v>0.15305585705121999</v>
      </c>
      <c r="P4856" s="116">
        <v>2.749177835427E-2</v>
      </c>
      <c r="Q4856" s="116">
        <v>55.750152485448702</v>
      </c>
      <c r="R4856" s="116">
        <v>1310</v>
      </c>
      <c r="S4856" s="116" t="s">
        <v>318</v>
      </c>
      <c r="T4856" s="116">
        <v>1310</v>
      </c>
      <c r="U4856" s="116" t="s">
        <v>268</v>
      </c>
      <c r="V4856" s="116" t="s">
        <v>268</v>
      </c>
      <c r="Z4856" s="116">
        <v>0</v>
      </c>
      <c r="AA4856" s="116">
        <v>1</v>
      </c>
      <c r="AB4856" s="116">
        <v>0.15305585705121999</v>
      </c>
      <c r="AC4856" s="116">
        <v>2.749177835427E-2</v>
      </c>
      <c r="AD4856" s="116">
        <v>55.750152485450201</v>
      </c>
      <c r="AF4856" s="116">
        <v>-1</v>
      </c>
      <c r="AG4856" s="116">
        <v>-1</v>
      </c>
      <c r="AH4856" s="116">
        <v>-1</v>
      </c>
      <c r="AI4856" s="116">
        <v>-1</v>
      </c>
      <c r="AJ4856" s="116">
        <v>0</v>
      </c>
      <c r="AM4856" s="116" t="s">
        <v>319</v>
      </c>
      <c r="AN4856" s="116">
        <v>-1</v>
      </c>
      <c r="AQ4856" s="116">
        <v>783</v>
      </c>
      <c r="AR4856" s="116" t="s">
        <v>352</v>
      </c>
      <c r="AS4856" s="116" t="s">
        <v>256</v>
      </c>
      <c r="AT4856" s="116" t="s">
        <v>268</v>
      </c>
      <c r="AV4856" s="116">
        <v>56.857557963118303</v>
      </c>
      <c r="AW4856" s="116">
        <v>4.5215046600000003E-2</v>
      </c>
    </row>
    <row r="4857" spans="1:49" x14ac:dyDescent="0.25">
      <c r="A4857" s="127">
        <v>220000</v>
      </c>
      <c r="B4857" s="127">
        <v>860000</v>
      </c>
      <c r="C4857" s="127">
        <v>860000</v>
      </c>
      <c r="D4857" s="116" t="s">
        <v>314</v>
      </c>
      <c r="E4857" s="116" t="s">
        <v>315</v>
      </c>
      <c r="F4857" s="116" t="s">
        <v>316</v>
      </c>
      <c r="G4857" s="116" t="s">
        <v>317</v>
      </c>
      <c r="H4857" s="116">
        <v>0.36</v>
      </c>
      <c r="I4857" s="116">
        <v>0.57999999999999996</v>
      </c>
      <c r="J4857" s="116" t="s">
        <v>323</v>
      </c>
      <c r="K4857" s="116">
        <v>2.2458206768890002E-2</v>
      </c>
      <c r="L4857" s="116">
        <v>2248.2108947981401</v>
      </c>
      <c r="M4857" s="116">
        <v>5.1769498780091601</v>
      </c>
      <c r="N4857" s="116">
        <v>0.34765021109503003</v>
      </c>
      <c r="O4857" s="116">
        <v>0.11626501079252</v>
      </c>
      <c r="P4857" s="116">
        <v>7.8076003240199997E-3</v>
      </c>
      <c r="Q4857" s="116">
        <v>50.490785135452498</v>
      </c>
      <c r="R4857" s="116">
        <v>8140</v>
      </c>
      <c r="S4857" s="116" t="s">
        <v>353</v>
      </c>
      <c r="T4857" s="116">
        <v>8140</v>
      </c>
      <c r="U4857" s="116" t="s">
        <v>324</v>
      </c>
      <c r="V4857" s="116" t="s">
        <v>323</v>
      </c>
      <c r="Z4857" s="116">
        <v>0</v>
      </c>
      <c r="AA4857" s="116">
        <v>1</v>
      </c>
      <c r="AB4857" s="116">
        <v>0.11626501079252</v>
      </c>
      <c r="AC4857" s="116">
        <v>7.8076003240199997E-3</v>
      </c>
      <c r="AD4857" s="116">
        <v>50.553483407190598</v>
      </c>
      <c r="AF4857" s="116">
        <v>-1</v>
      </c>
      <c r="AG4857" s="116">
        <v>-1</v>
      </c>
      <c r="AH4857" s="116">
        <v>-1</v>
      </c>
      <c r="AI4857" s="116">
        <v>-1</v>
      </c>
      <c r="AJ4857" s="116">
        <v>0</v>
      </c>
      <c r="AM4857" s="116" t="s">
        <v>319</v>
      </c>
      <c r="AN4857" s="116">
        <v>-1</v>
      </c>
      <c r="AQ4857" s="116">
        <v>783</v>
      </c>
      <c r="AR4857" s="116" t="s">
        <v>352</v>
      </c>
      <c r="AS4857" s="116" t="s">
        <v>256</v>
      </c>
      <c r="AT4857" s="116" t="s">
        <v>268</v>
      </c>
      <c r="AV4857" s="116">
        <v>73.872568840454704</v>
      </c>
      <c r="AW4857" s="116">
        <v>4.1000392099999998E-2</v>
      </c>
    </row>
    <row r="4858" spans="1:49" x14ac:dyDescent="0.25">
      <c r="A4858" s="127">
        <v>220000</v>
      </c>
      <c r="B4858" s="127">
        <v>860000</v>
      </c>
      <c r="C4858" s="127">
        <v>860000</v>
      </c>
      <c r="D4858" s="116" t="s">
        <v>314</v>
      </c>
      <c r="E4858" s="116" t="s">
        <v>315</v>
      </c>
      <c r="F4858" s="116" t="s">
        <v>316</v>
      </c>
      <c r="G4858" s="116" t="s">
        <v>317</v>
      </c>
      <c r="H4858" s="116">
        <v>0.36</v>
      </c>
      <c r="I4858" s="116">
        <v>0.57999999999999996</v>
      </c>
      <c r="J4858" s="116" t="s">
        <v>330</v>
      </c>
      <c r="K4858" s="116">
        <v>0.11683845330033001</v>
      </c>
      <c r="L4858" s="116">
        <v>2248.2108947981401</v>
      </c>
      <c r="M4858" s="116">
        <v>5.1769498780091601</v>
      </c>
      <c r="N4858" s="116">
        <v>0.34765021109503003</v>
      </c>
      <c r="O4858" s="116">
        <v>0.60486681655996</v>
      </c>
      <c r="P4858" s="116">
        <v>4.0618912953880003E-2</v>
      </c>
      <c r="Q4858" s="116">
        <v>262.67748364118597</v>
      </c>
      <c r="R4858" s="116">
        <v>4110</v>
      </c>
      <c r="S4858" s="116" t="s">
        <v>331</v>
      </c>
      <c r="T4858" s="116">
        <v>4110</v>
      </c>
      <c r="U4858" s="116" t="s">
        <v>268</v>
      </c>
      <c r="V4858" s="116" t="s">
        <v>268</v>
      </c>
      <c r="Y4858" s="116" t="s">
        <v>330</v>
      </c>
      <c r="Z4858" s="116">
        <v>0</v>
      </c>
      <c r="AA4858" s="116">
        <v>1</v>
      </c>
      <c r="AB4858" s="116">
        <v>0.60486681655996</v>
      </c>
      <c r="AC4858" s="116">
        <v>4.0618912953880003E-2</v>
      </c>
      <c r="AD4858" s="116">
        <v>262.67748364118597</v>
      </c>
      <c r="AF4858" s="116">
        <v>-1</v>
      </c>
      <c r="AG4858" s="116">
        <v>-1</v>
      </c>
      <c r="AH4858" s="116">
        <v>-1</v>
      </c>
      <c r="AI4858" s="116">
        <v>-1</v>
      </c>
      <c r="AJ4858" s="116">
        <v>0</v>
      </c>
      <c r="AM4858" s="116" t="s">
        <v>319</v>
      </c>
      <c r="AN4858" s="116">
        <v>-1</v>
      </c>
      <c r="AQ4858" s="116">
        <v>783</v>
      </c>
      <c r="AR4858" s="116" t="s">
        <v>352</v>
      </c>
      <c r="AS4858" s="116" t="s">
        <v>256</v>
      </c>
      <c r="AT4858" s="116" t="s">
        <v>268</v>
      </c>
      <c r="AV4858" s="116">
        <v>142.99170712127</v>
      </c>
      <c r="AW4858" s="116">
        <v>0.21303932170000001</v>
      </c>
    </row>
    <row r="4859" spans="1:49" x14ac:dyDescent="0.25">
      <c r="A4859" s="127">
        <v>220000</v>
      </c>
      <c r="B4859" s="127">
        <v>860000</v>
      </c>
      <c r="C4859" s="127">
        <v>860000</v>
      </c>
      <c r="D4859" s="116" t="s">
        <v>314</v>
      </c>
      <c r="E4859" s="116" t="s">
        <v>315</v>
      </c>
      <c r="F4859" s="116" t="s">
        <v>316</v>
      </c>
      <c r="G4859" s="116" t="s">
        <v>317</v>
      </c>
      <c r="H4859" s="116">
        <v>0.36</v>
      </c>
      <c r="I4859" s="116">
        <v>0.57999999999999996</v>
      </c>
      <c r="J4859" s="116" t="s">
        <v>323</v>
      </c>
      <c r="K4859" s="116">
        <v>0.47843890563976998</v>
      </c>
      <c r="L4859" s="116">
        <v>2248.2108947981401</v>
      </c>
      <c r="M4859" s="116">
        <v>5.1769498780091601</v>
      </c>
      <c r="N4859" s="116">
        <v>0.34765021109503003</v>
      </c>
      <c r="O4859" s="116">
        <v>2.4768542341866899</v>
      </c>
      <c r="P4859" s="116">
        <v>0.16632938654174001</v>
      </c>
      <c r="Q4859" s="116">
        <v>1075.6315601546501</v>
      </c>
      <c r="R4859" s="116">
        <v>4110</v>
      </c>
      <c r="S4859" s="116" t="s">
        <v>331</v>
      </c>
      <c r="T4859" s="116">
        <v>4110</v>
      </c>
      <c r="U4859" s="116" t="s">
        <v>324</v>
      </c>
      <c r="V4859" s="116" t="s">
        <v>323</v>
      </c>
      <c r="Y4859" s="116" t="s">
        <v>330</v>
      </c>
      <c r="Z4859" s="116">
        <v>0</v>
      </c>
      <c r="AA4859" s="116">
        <v>1</v>
      </c>
      <c r="AB4859" s="116">
        <v>2.4768542341866899</v>
      </c>
      <c r="AC4859" s="116">
        <v>0.16632938654174001</v>
      </c>
      <c r="AD4859" s="116">
        <v>1075.6315601546501</v>
      </c>
      <c r="AF4859" s="116">
        <v>-1</v>
      </c>
      <c r="AG4859" s="116">
        <v>-1</v>
      </c>
      <c r="AH4859" s="116">
        <v>-1</v>
      </c>
      <c r="AI4859" s="116">
        <v>-1</v>
      </c>
      <c r="AJ4859" s="116">
        <v>0</v>
      </c>
      <c r="AM4859" s="116" t="s">
        <v>319</v>
      </c>
      <c r="AN4859" s="116">
        <v>-1</v>
      </c>
      <c r="AQ4859" s="116">
        <v>783</v>
      </c>
      <c r="AR4859" s="116" t="s">
        <v>352</v>
      </c>
      <c r="AS4859" s="116" t="s">
        <v>256</v>
      </c>
      <c r="AT4859" s="116" t="s">
        <v>268</v>
      </c>
      <c r="AV4859" s="116">
        <v>179.18864819561099</v>
      </c>
      <c r="AW4859" s="116">
        <v>0.87236947300000001</v>
      </c>
    </row>
    <row r="4860" spans="1:49" x14ac:dyDescent="0.25">
      <c r="A4860" s="127">
        <v>260000</v>
      </c>
      <c r="B4860" s="127">
        <v>2500000</v>
      </c>
      <c r="C4860" s="127">
        <v>460000</v>
      </c>
      <c r="D4860" s="116" t="s">
        <v>314</v>
      </c>
      <c r="E4860" s="116" t="s">
        <v>315</v>
      </c>
      <c r="F4860" s="116" t="s">
        <v>316</v>
      </c>
      <c r="G4860" s="116" t="s">
        <v>317</v>
      </c>
      <c r="H4860" s="116">
        <v>0.36</v>
      </c>
      <c r="I4860" s="116">
        <v>0.57999999999999996</v>
      </c>
      <c r="J4860" s="116" t="s">
        <v>326</v>
      </c>
      <c r="K4860" s="116">
        <v>0.16383734095763999</v>
      </c>
      <c r="L4860" s="116">
        <v>3973.22220915652</v>
      </c>
      <c r="M4860" s="116">
        <v>10.9622249983996</v>
      </c>
      <c r="N4860" s="116">
        <v>1.98704357674739</v>
      </c>
      <c r="O4860" s="116">
        <v>1.7960217947172099</v>
      </c>
      <c r="P4860" s="116">
        <v>0.32555193598125998</v>
      </c>
      <c r="Q4860" s="116">
        <v>650.962161782061</v>
      </c>
      <c r="R4860" s="116">
        <v>1210</v>
      </c>
      <c r="S4860" s="116" t="s">
        <v>318</v>
      </c>
      <c r="T4860" s="116">
        <v>1210</v>
      </c>
      <c r="U4860" s="116" t="s">
        <v>327</v>
      </c>
      <c r="V4860" s="116" t="s">
        <v>326</v>
      </c>
      <c r="Z4860" s="116">
        <v>0</v>
      </c>
      <c r="AA4860" s="116">
        <v>1</v>
      </c>
      <c r="AB4860" s="116">
        <v>1.7960217947172099</v>
      </c>
      <c r="AC4860" s="116">
        <v>0.32555193598125998</v>
      </c>
      <c r="AD4860" s="116">
        <v>650.962161782061</v>
      </c>
      <c r="AF4860" s="116">
        <v>-1</v>
      </c>
      <c r="AG4860" s="116">
        <v>-1</v>
      </c>
      <c r="AH4860" s="116">
        <v>-1</v>
      </c>
      <c r="AI4860" s="116">
        <v>-1</v>
      </c>
      <c r="AJ4860" s="116">
        <v>0</v>
      </c>
      <c r="AM4860" s="116" t="s">
        <v>319</v>
      </c>
      <c r="AN4860" s="116" t="s">
        <v>328</v>
      </c>
      <c r="AQ4860" s="116">
        <v>783</v>
      </c>
      <c r="AR4860" s="116" t="s">
        <v>352</v>
      </c>
      <c r="AS4860" s="116" t="s">
        <v>256</v>
      </c>
      <c r="AT4860" s="116" t="s">
        <v>268</v>
      </c>
      <c r="AV4860" s="116">
        <v>166.129187832654</v>
      </c>
      <c r="AW4860" s="116">
        <v>0.52794984730000005</v>
      </c>
    </row>
    <row r="4861" spans="1:49" x14ac:dyDescent="0.25">
      <c r="A4861" s="127">
        <v>260000</v>
      </c>
      <c r="B4861" s="127">
        <v>2500000</v>
      </c>
      <c r="C4861" s="127">
        <v>460000</v>
      </c>
      <c r="D4861" s="116" t="s">
        <v>314</v>
      </c>
      <c r="E4861" s="116" t="s">
        <v>315</v>
      </c>
      <c r="F4861" s="116" t="s">
        <v>316</v>
      </c>
      <c r="G4861" s="116" t="s">
        <v>317</v>
      </c>
      <c r="H4861" s="116">
        <v>0.36</v>
      </c>
      <c r="I4861" s="116">
        <v>0.57999999999999996</v>
      </c>
      <c r="J4861" s="116" t="s">
        <v>326</v>
      </c>
      <c r="K4861" s="116">
        <v>0.18246684016319001</v>
      </c>
      <c r="L4861" s="116">
        <v>3973.22220915652</v>
      </c>
      <c r="M4861" s="116">
        <v>10.9622249983996</v>
      </c>
      <c r="N4861" s="116">
        <v>1.98704357674739</v>
      </c>
      <c r="O4861" s="116">
        <v>2.0002425566159898</v>
      </c>
      <c r="P4861" s="116">
        <v>0.36256956271566998</v>
      </c>
      <c r="Q4861" s="116">
        <v>724.98130177102803</v>
      </c>
      <c r="R4861" s="116">
        <v>1330</v>
      </c>
      <c r="S4861" s="116" t="s">
        <v>346</v>
      </c>
      <c r="T4861" s="116">
        <v>1330</v>
      </c>
      <c r="U4861" s="116" t="s">
        <v>327</v>
      </c>
      <c r="V4861" s="116" t="s">
        <v>326</v>
      </c>
      <c r="Z4861" s="116">
        <v>0</v>
      </c>
      <c r="AA4861" s="116">
        <v>1</v>
      </c>
      <c r="AB4861" s="116">
        <v>2.0002425566159898</v>
      </c>
      <c r="AC4861" s="116">
        <v>0.36256956271566998</v>
      </c>
      <c r="AD4861" s="116">
        <v>724.98130177102803</v>
      </c>
      <c r="AF4861" s="116">
        <v>-1</v>
      </c>
      <c r="AG4861" s="116">
        <v>-1</v>
      </c>
      <c r="AH4861" s="116">
        <v>-1</v>
      </c>
      <c r="AI4861" s="116">
        <v>-1</v>
      </c>
      <c r="AJ4861" s="116">
        <v>0</v>
      </c>
      <c r="AM4861" s="116" t="s">
        <v>319</v>
      </c>
      <c r="AN4861" s="116" t="s">
        <v>328</v>
      </c>
      <c r="AQ4861" s="116">
        <v>783</v>
      </c>
      <c r="AR4861" s="116" t="s">
        <v>352</v>
      </c>
      <c r="AS4861" s="116" t="s">
        <v>256</v>
      </c>
      <c r="AT4861" s="116" t="s">
        <v>268</v>
      </c>
      <c r="AV4861" s="116">
        <v>133.81368537284101</v>
      </c>
      <c r="AW4861" s="116">
        <v>0.58798159110000003</v>
      </c>
    </row>
    <row r="4862" spans="1:49" x14ac:dyDescent="0.25">
      <c r="A4862" s="127">
        <v>260000</v>
      </c>
      <c r="B4862" s="127">
        <v>2500000</v>
      </c>
      <c r="C4862" s="127">
        <v>460000</v>
      </c>
      <c r="D4862" s="116" t="s">
        <v>314</v>
      </c>
      <c r="E4862" s="116" t="s">
        <v>315</v>
      </c>
      <c r="F4862" s="116" t="s">
        <v>316</v>
      </c>
      <c r="G4862" s="116" t="s">
        <v>317</v>
      </c>
      <c r="H4862" s="116">
        <v>0.36</v>
      </c>
      <c r="I4862" s="116">
        <v>0.57999999999999996</v>
      </c>
      <c r="J4862" s="116" t="s">
        <v>326</v>
      </c>
      <c r="K4862" s="116">
        <v>3.2782674218600001E-3</v>
      </c>
      <c r="L4862" s="116">
        <v>3973.22220915652</v>
      </c>
      <c r="M4862" s="116">
        <v>10.9622249983996</v>
      </c>
      <c r="N4862" s="116">
        <v>1.98704357674739</v>
      </c>
      <c r="O4862" s="116">
        <v>3.593710508339E-2</v>
      </c>
      <c r="P4862" s="116">
        <v>6.5140602234699998E-3</v>
      </c>
      <c r="Q4862" s="116">
        <v>13.0252849281043</v>
      </c>
      <c r="R4862" s="116">
        <v>1310</v>
      </c>
      <c r="S4862" s="116" t="s">
        <v>318</v>
      </c>
      <c r="T4862" s="116">
        <v>1310</v>
      </c>
      <c r="U4862" s="116" t="s">
        <v>327</v>
      </c>
      <c r="V4862" s="116" t="s">
        <v>326</v>
      </c>
      <c r="Z4862" s="116">
        <v>0</v>
      </c>
      <c r="AA4862" s="116">
        <v>1</v>
      </c>
      <c r="AB4862" s="116">
        <v>3.593710508339E-2</v>
      </c>
      <c r="AC4862" s="116">
        <v>6.5140602234699998E-3</v>
      </c>
      <c r="AD4862" s="116">
        <v>13.025284928102799</v>
      </c>
      <c r="AF4862" s="116">
        <v>-1</v>
      </c>
      <c r="AG4862" s="116">
        <v>-1</v>
      </c>
      <c r="AH4862" s="116">
        <v>-1</v>
      </c>
      <c r="AI4862" s="116">
        <v>-1</v>
      </c>
      <c r="AJ4862" s="116">
        <v>0</v>
      </c>
      <c r="AM4862" s="116" t="s">
        <v>319</v>
      </c>
      <c r="AN4862" s="116" t="s">
        <v>328</v>
      </c>
      <c r="AQ4862" s="116">
        <v>783</v>
      </c>
      <c r="AR4862" s="116" t="s">
        <v>352</v>
      </c>
      <c r="AS4862" s="116" t="s">
        <v>256</v>
      </c>
      <c r="AT4862" s="116" t="s">
        <v>268</v>
      </c>
      <c r="AV4862" s="116">
        <v>15.0502000220611</v>
      </c>
      <c r="AW4862" s="116">
        <v>1.05638969E-2</v>
      </c>
    </row>
    <row r="4863" spans="1:49" x14ac:dyDescent="0.25">
      <c r="A4863" s="127">
        <v>260000</v>
      </c>
      <c r="B4863" s="127">
        <v>2500000</v>
      </c>
      <c r="C4863" s="127">
        <v>460000</v>
      </c>
      <c r="D4863" s="116" t="s">
        <v>314</v>
      </c>
      <c r="E4863" s="116" t="s">
        <v>315</v>
      </c>
      <c r="F4863" s="116" t="s">
        <v>316</v>
      </c>
      <c r="G4863" s="116" t="s">
        <v>317</v>
      </c>
      <c r="H4863" s="116">
        <v>0.36</v>
      </c>
      <c r="I4863" s="116">
        <v>0.57999999999999996</v>
      </c>
      <c r="J4863" s="116" t="s">
        <v>326</v>
      </c>
      <c r="K4863" s="116">
        <v>2.6222199273740001E-2</v>
      </c>
      <c r="L4863" s="116">
        <v>3973.22220915652</v>
      </c>
      <c r="M4863" s="116">
        <v>10.9622249983996</v>
      </c>
      <c r="N4863" s="116">
        <v>1.98704357674739</v>
      </c>
      <c r="O4863" s="116">
        <v>0.28745364839160997</v>
      </c>
      <c r="P4863" s="116">
        <v>5.2104652635069998E-2</v>
      </c>
      <c r="Q4863" s="116">
        <v>104.186624527351</v>
      </c>
      <c r="R4863" s="116">
        <v>1310</v>
      </c>
      <c r="S4863" s="116" t="s">
        <v>318</v>
      </c>
      <c r="T4863" s="116">
        <v>1310</v>
      </c>
      <c r="U4863" s="116" t="s">
        <v>327</v>
      </c>
      <c r="V4863" s="116" t="s">
        <v>326</v>
      </c>
      <c r="Z4863" s="116">
        <v>0</v>
      </c>
      <c r="AA4863" s="116">
        <v>1</v>
      </c>
      <c r="AB4863" s="116">
        <v>0.28745364839160997</v>
      </c>
      <c r="AC4863" s="116">
        <v>5.2104652635069998E-2</v>
      </c>
      <c r="AD4863" s="116">
        <v>104.186624527349</v>
      </c>
      <c r="AF4863" s="116">
        <v>-1</v>
      </c>
      <c r="AG4863" s="116">
        <v>-1</v>
      </c>
      <c r="AH4863" s="116">
        <v>-1</v>
      </c>
      <c r="AI4863" s="116">
        <v>-1</v>
      </c>
      <c r="AJ4863" s="116">
        <v>0</v>
      </c>
      <c r="AM4863" s="116" t="s">
        <v>319</v>
      </c>
      <c r="AN4863" s="116" t="s">
        <v>328</v>
      </c>
      <c r="AQ4863" s="116">
        <v>783</v>
      </c>
      <c r="AR4863" s="116" t="s">
        <v>352</v>
      </c>
      <c r="AS4863" s="116" t="s">
        <v>256</v>
      </c>
      <c r="AT4863" s="116" t="s">
        <v>268</v>
      </c>
      <c r="AV4863" s="116">
        <v>56.652412634530798</v>
      </c>
      <c r="AW4863" s="116">
        <v>8.4498478900000007E-2</v>
      </c>
    </row>
    <row r="4864" spans="1:49" x14ac:dyDescent="0.25">
      <c r="A4864" s="127">
        <v>260000</v>
      </c>
      <c r="B4864" s="127">
        <v>2500000</v>
      </c>
      <c r="C4864" s="127">
        <v>460000</v>
      </c>
      <c r="D4864" s="116" t="s">
        <v>314</v>
      </c>
      <c r="E4864" s="116" t="s">
        <v>315</v>
      </c>
      <c r="F4864" s="116" t="s">
        <v>316</v>
      </c>
      <c r="G4864" s="116" t="s">
        <v>317</v>
      </c>
      <c r="H4864" s="116">
        <v>0.36</v>
      </c>
      <c r="I4864" s="116">
        <v>0.57999999999999996</v>
      </c>
      <c r="J4864" s="116" t="s">
        <v>326</v>
      </c>
      <c r="K4864" s="116">
        <v>0.19779415258790001</v>
      </c>
      <c r="L4864" s="116">
        <v>3973.22220915652</v>
      </c>
      <c r="M4864" s="116">
        <v>10.9622249983996</v>
      </c>
      <c r="N4864" s="116">
        <v>1.98704357674739</v>
      </c>
      <c r="O4864" s="116">
        <v>2.16826400403643</v>
      </c>
      <c r="P4864" s="116">
        <v>0.39302560041799001</v>
      </c>
      <c r="Q4864" s="116">
        <v>785.88011990356699</v>
      </c>
      <c r="R4864" s="116">
        <v>1310</v>
      </c>
      <c r="S4864" s="116" t="s">
        <v>318</v>
      </c>
      <c r="T4864" s="116">
        <v>1310</v>
      </c>
      <c r="U4864" s="116" t="s">
        <v>327</v>
      </c>
      <c r="V4864" s="116" t="s">
        <v>326</v>
      </c>
      <c r="Z4864" s="116">
        <v>0</v>
      </c>
      <c r="AA4864" s="116">
        <v>1</v>
      </c>
      <c r="AB4864" s="116">
        <v>2.16826400403643</v>
      </c>
      <c r="AC4864" s="116">
        <v>0.39302560041799001</v>
      </c>
      <c r="AD4864" s="116">
        <v>785.88011990356699</v>
      </c>
      <c r="AF4864" s="116">
        <v>-1</v>
      </c>
      <c r="AG4864" s="116">
        <v>-1</v>
      </c>
      <c r="AH4864" s="116">
        <v>-1</v>
      </c>
      <c r="AI4864" s="116">
        <v>-1</v>
      </c>
      <c r="AJ4864" s="116">
        <v>0</v>
      </c>
      <c r="AM4864" s="116" t="s">
        <v>319</v>
      </c>
      <c r="AN4864" s="116" t="s">
        <v>328</v>
      </c>
      <c r="AQ4864" s="116">
        <v>783</v>
      </c>
      <c r="AR4864" s="116" t="s">
        <v>352</v>
      </c>
      <c r="AS4864" s="116" t="s">
        <v>256</v>
      </c>
      <c r="AT4864" s="116" t="s">
        <v>268</v>
      </c>
      <c r="AV4864" s="116">
        <v>113.2214986061</v>
      </c>
      <c r="AW4864" s="116">
        <v>0.63737235999999997</v>
      </c>
    </row>
    <row r="4865" spans="1:49" x14ac:dyDescent="0.25">
      <c r="A4865" s="127">
        <v>260000</v>
      </c>
      <c r="B4865" s="127">
        <v>2500000</v>
      </c>
      <c r="C4865" s="127">
        <v>460000</v>
      </c>
      <c r="D4865" s="116" t="s">
        <v>314</v>
      </c>
      <c r="E4865" s="116" t="s">
        <v>315</v>
      </c>
      <c r="F4865" s="116" t="s">
        <v>316</v>
      </c>
      <c r="G4865" s="116" t="s">
        <v>317</v>
      </c>
      <c r="H4865" s="116">
        <v>0.36</v>
      </c>
      <c r="I4865" s="116">
        <v>0.57999999999999996</v>
      </c>
      <c r="J4865" s="116" t="s">
        <v>326</v>
      </c>
      <c r="K4865" s="116">
        <v>4.4164653056439997E-2</v>
      </c>
      <c r="L4865" s="116">
        <v>3973.22220915652</v>
      </c>
      <c r="M4865" s="116">
        <v>10.9622249983996</v>
      </c>
      <c r="N4865" s="116">
        <v>1.98704357674739</v>
      </c>
      <c r="O4865" s="116">
        <v>0.48414286378096</v>
      </c>
      <c r="P4865" s="116">
        <v>8.7757090175069996E-2</v>
      </c>
      <c r="Q4865" s="116">
        <v>175.475980383544</v>
      </c>
      <c r="R4865" s="116">
        <v>1310</v>
      </c>
      <c r="S4865" s="116" t="s">
        <v>318</v>
      </c>
      <c r="T4865" s="116">
        <v>1310</v>
      </c>
      <c r="U4865" s="116" t="s">
        <v>327</v>
      </c>
      <c r="V4865" s="116" t="s">
        <v>326</v>
      </c>
      <c r="Z4865" s="116">
        <v>0</v>
      </c>
      <c r="AA4865" s="116">
        <v>1</v>
      </c>
      <c r="AB4865" s="116">
        <v>0.48414286378096</v>
      </c>
      <c r="AC4865" s="116">
        <v>8.7757090175069996E-2</v>
      </c>
      <c r="AD4865" s="116">
        <v>175.475980383544</v>
      </c>
      <c r="AF4865" s="116">
        <v>-1</v>
      </c>
      <c r="AG4865" s="116">
        <v>-1</v>
      </c>
      <c r="AH4865" s="116">
        <v>-1</v>
      </c>
      <c r="AI4865" s="116">
        <v>-1</v>
      </c>
      <c r="AJ4865" s="116">
        <v>0</v>
      </c>
      <c r="AM4865" s="116" t="s">
        <v>319</v>
      </c>
      <c r="AN4865" s="116" t="s">
        <v>328</v>
      </c>
      <c r="AQ4865" s="116">
        <v>783</v>
      </c>
      <c r="AR4865" s="116" t="s">
        <v>352</v>
      </c>
      <c r="AS4865" s="116" t="s">
        <v>256</v>
      </c>
      <c r="AT4865" s="116" t="s">
        <v>268</v>
      </c>
      <c r="AV4865" s="116">
        <v>71.528270422937993</v>
      </c>
      <c r="AW4865" s="116">
        <v>0.1423162858</v>
      </c>
    </row>
    <row r="4866" spans="1:49" x14ac:dyDescent="0.25">
      <c r="A4866" s="127">
        <v>260000</v>
      </c>
      <c r="B4866" s="127">
        <v>2500000</v>
      </c>
      <c r="C4866" s="127">
        <v>490000</v>
      </c>
      <c r="D4866" s="116" t="s">
        <v>314</v>
      </c>
      <c r="E4866" s="116" t="s">
        <v>315</v>
      </c>
      <c r="F4866" s="116" t="s">
        <v>316</v>
      </c>
      <c r="G4866" s="116" t="s">
        <v>317</v>
      </c>
      <c r="H4866" s="116">
        <v>0.36</v>
      </c>
      <c r="I4866" s="116">
        <v>0.57999999999999996</v>
      </c>
      <c r="J4866" s="116" t="s">
        <v>326</v>
      </c>
      <c r="K4866" s="116">
        <v>5.4335756264300003E-3</v>
      </c>
      <c r="L4866" s="116">
        <v>3975.3911840466299</v>
      </c>
      <c r="M4866" s="116">
        <v>11.3646472803918</v>
      </c>
      <c r="N4866" s="116">
        <v>2.1812549263385002</v>
      </c>
      <c r="O4866" s="116">
        <v>6.175067046577E-2</v>
      </c>
      <c r="P4866" s="116">
        <v>1.185201360279E-2</v>
      </c>
      <c r="Q4866" s="116">
        <v>21.600588643184299</v>
      </c>
      <c r="R4866" s="116">
        <v>1330</v>
      </c>
      <c r="S4866" s="116" t="s">
        <v>346</v>
      </c>
      <c r="T4866" s="116">
        <v>1330</v>
      </c>
      <c r="U4866" s="116" t="s">
        <v>327</v>
      </c>
      <c r="V4866" s="116" t="s">
        <v>326</v>
      </c>
      <c r="Z4866" s="116">
        <v>0</v>
      </c>
      <c r="AA4866" s="116">
        <v>1</v>
      </c>
      <c r="AB4866" s="116">
        <v>6.175067046577E-2</v>
      </c>
      <c r="AC4866" s="116">
        <v>1.185201360279E-2</v>
      </c>
      <c r="AD4866" s="116">
        <v>21.600588643185901</v>
      </c>
      <c r="AF4866" s="116">
        <v>-1</v>
      </c>
      <c r="AG4866" s="116">
        <v>-1</v>
      </c>
      <c r="AH4866" s="116">
        <v>-1</v>
      </c>
      <c r="AI4866" s="116">
        <v>-1</v>
      </c>
      <c r="AJ4866" s="116">
        <v>0</v>
      </c>
      <c r="AM4866" s="116" t="s">
        <v>319</v>
      </c>
      <c r="AN4866" s="116">
        <v>6</v>
      </c>
      <c r="AQ4866" s="116">
        <v>783</v>
      </c>
      <c r="AR4866" s="116" t="s">
        <v>352</v>
      </c>
      <c r="AS4866" s="116" t="s">
        <v>256</v>
      </c>
      <c r="AT4866" s="116" t="s">
        <v>268</v>
      </c>
      <c r="AV4866" s="116">
        <v>100.890720337659</v>
      </c>
      <c r="AW4866" s="116">
        <v>1.75187256E-2</v>
      </c>
    </row>
    <row r="4867" spans="1:49" x14ac:dyDescent="0.25">
      <c r="A4867" s="127">
        <v>260000</v>
      </c>
      <c r="B4867" s="127">
        <v>2500000</v>
      </c>
      <c r="C4867" s="127">
        <v>490000</v>
      </c>
      <c r="D4867" s="116" t="s">
        <v>314</v>
      </c>
      <c r="E4867" s="116" t="s">
        <v>315</v>
      </c>
      <c r="F4867" s="116" t="s">
        <v>316</v>
      </c>
      <c r="G4867" s="116" t="s">
        <v>317</v>
      </c>
      <c r="H4867" s="116">
        <v>0.36</v>
      </c>
      <c r="I4867" s="116">
        <v>0.57999999999999996</v>
      </c>
      <c r="J4867" s="116" t="s">
        <v>326</v>
      </c>
      <c r="K4867" s="116">
        <v>2.3126145905329999E-2</v>
      </c>
      <c r="L4867" s="116">
        <v>3975.3911840466299</v>
      </c>
      <c r="M4867" s="116">
        <v>11.3646472803918</v>
      </c>
      <c r="N4867" s="116">
        <v>2.1812549263385002</v>
      </c>
      <c r="O4867" s="116">
        <v>0.26282049116904999</v>
      </c>
      <c r="P4867" s="116">
        <v>5.0444019683239999E-2</v>
      </c>
      <c r="Q4867" s="116">
        <v>91.935476553060695</v>
      </c>
      <c r="R4867" s="116">
        <v>1310</v>
      </c>
      <c r="S4867" s="116" t="s">
        <v>318</v>
      </c>
      <c r="T4867" s="116">
        <v>1310</v>
      </c>
      <c r="U4867" s="116" t="s">
        <v>327</v>
      </c>
      <c r="V4867" s="116" t="s">
        <v>326</v>
      </c>
      <c r="Z4867" s="116">
        <v>0</v>
      </c>
      <c r="AA4867" s="116">
        <v>1</v>
      </c>
      <c r="AB4867" s="116">
        <v>0.26282049116904999</v>
      </c>
      <c r="AC4867" s="116">
        <v>5.0444019683239999E-2</v>
      </c>
      <c r="AD4867" s="116">
        <v>91.935476553061505</v>
      </c>
      <c r="AF4867" s="116">
        <v>-1</v>
      </c>
      <c r="AG4867" s="116">
        <v>-1</v>
      </c>
      <c r="AH4867" s="116">
        <v>-1</v>
      </c>
      <c r="AI4867" s="116">
        <v>-1</v>
      </c>
      <c r="AJ4867" s="116">
        <v>0</v>
      </c>
      <c r="AM4867" s="116" t="s">
        <v>319</v>
      </c>
      <c r="AN4867" s="116">
        <v>7</v>
      </c>
      <c r="AQ4867" s="116">
        <v>783</v>
      </c>
      <c r="AR4867" s="116" t="s">
        <v>352</v>
      </c>
      <c r="AS4867" s="116" t="s">
        <v>256</v>
      </c>
      <c r="AT4867" s="116" t="s">
        <v>268</v>
      </c>
      <c r="AV4867" s="116">
        <v>56.984423135537597</v>
      </c>
      <c r="AW4867" s="116">
        <v>7.4562430299999996E-2</v>
      </c>
    </row>
    <row r="4868" spans="1:49" x14ac:dyDescent="0.25">
      <c r="A4868" s="127">
        <v>260000</v>
      </c>
      <c r="B4868" s="127">
        <v>2500000</v>
      </c>
      <c r="C4868" s="127">
        <v>490000</v>
      </c>
      <c r="D4868" s="116" t="s">
        <v>314</v>
      </c>
      <c r="E4868" s="116" t="s">
        <v>315</v>
      </c>
      <c r="F4868" s="116" t="s">
        <v>316</v>
      </c>
      <c r="G4868" s="116" t="s">
        <v>317</v>
      </c>
      <c r="H4868" s="116">
        <v>0.36</v>
      </c>
      <c r="I4868" s="116">
        <v>0.57999999999999996</v>
      </c>
      <c r="J4868" s="116" t="s">
        <v>326</v>
      </c>
      <c r="K4868" s="116">
        <v>0.14499130625791001</v>
      </c>
      <c r="L4868" s="116">
        <v>3975.3911840466299</v>
      </c>
      <c r="M4868" s="116">
        <v>11.3646472803918</v>
      </c>
      <c r="N4868" s="116">
        <v>2.1812549263385002</v>
      </c>
      <c r="O4868" s="116">
        <v>1.6477750543445</v>
      </c>
      <c r="P4868" s="116">
        <v>0.31626300105132998</v>
      </c>
      <c r="Q4868" s="116">
        <v>576.39716066113203</v>
      </c>
      <c r="R4868" s="116">
        <v>1310</v>
      </c>
      <c r="S4868" s="116" t="s">
        <v>318</v>
      </c>
      <c r="T4868" s="116">
        <v>1310</v>
      </c>
      <c r="U4868" s="116" t="s">
        <v>327</v>
      </c>
      <c r="V4868" s="116" t="s">
        <v>326</v>
      </c>
      <c r="Z4868" s="116">
        <v>0</v>
      </c>
      <c r="AA4868" s="116">
        <v>1</v>
      </c>
      <c r="AB4868" s="116">
        <v>1.6477750543445</v>
      </c>
      <c r="AC4868" s="116">
        <v>0.31626300105132998</v>
      </c>
      <c r="AD4868" s="116">
        <v>576.39716066113203</v>
      </c>
      <c r="AF4868" s="116">
        <v>-1</v>
      </c>
      <c r="AG4868" s="116">
        <v>-1</v>
      </c>
      <c r="AH4868" s="116">
        <v>-1</v>
      </c>
      <c r="AI4868" s="116">
        <v>-1</v>
      </c>
      <c r="AJ4868" s="116">
        <v>0</v>
      </c>
      <c r="AM4868" s="116" t="s">
        <v>319</v>
      </c>
      <c r="AN4868" s="116">
        <v>8</v>
      </c>
      <c r="AQ4868" s="116">
        <v>783</v>
      </c>
      <c r="AR4868" s="116" t="s">
        <v>352</v>
      </c>
      <c r="AS4868" s="116" t="s">
        <v>256</v>
      </c>
      <c r="AT4868" s="116" t="s">
        <v>268</v>
      </c>
      <c r="AV4868" s="116">
        <v>96.942100316437603</v>
      </c>
      <c r="AW4868" s="116">
        <v>0.46747539389999998</v>
      </c>
    </row>
    <row r="4869" spans="1:49" x14ac:dyDescent="0.25">
      <c r="A4869" s="127">
        <v>260000</v>
      </c>
      <c r="B4869" s="127">
        <v>2500000</v>
      </c>
      <c r="C4869" s="127">
        <v>490000</v>
      </c>
      <c r="D4869" s="116" t="s">
        <v>314</v>
      </c>
      <c r="E4869" s="116" t="s">
        <v>315</v>
      </c>
      <c r="F4869" s="116" t="s">
        <v>316</v>
      </c>
      <c r="G4869" s="116" t="s">
        <v>317</v>
      </c>
      <c r="H4869" s="116">
        <v>0.36</v>
      </c>
      <c r="I4869" s="116">
        <v>0.57999999999999996</v>
      </c>
      <c r="J4869" s="116" t="s">
        <v>326</v>
      </c>
      <c r="K4869" s="116">
        <v>0.1412955251645</v>
      </c>
      <c r="L4869" s="116">
        <v>3975.3911840466299</v>
      </c>
      <c r="M4869" s="116">
        <v>11.3646472803918</v>
      </c>
      <c r="N4869" s="116">
        <v>2.1812549263385002</v>
      </c>
      <c r="O4869" s="116">
        <v>1.6057738057923101</v>
      </c>
      <c r="P4869" s="116">
        <v>0.30820156033466001</v>
      </c>
      <c r="Q4869" s="116">
        <v>561.70498508420803</v>
      </c>
      <c r="R4869" s="116">
        <v>1310</v>
      </c>
      <c r="S4869" s="116" t="s">
        <v>318</v>
      </c>
      <c r="T4869" s="116">
        <v>1310</v>
      </c>
      <c r="U4869" s="116" t="s">
        <v>327</v>
      </c>
      <c r="V4869" s="116" t="s">
        <v>326</v>
      </c>
      <c r="Z4869" s="116">
        <v>0</v>
      </c>
      <c r="AA4869" s="116">
        <v>1</v>
      </c>
      <c r="AB4869" s="116">
        <v>1.6057738057923101</v>
      </c>
      <c r="AC4869" s="116">
        <v>0.30820156033466001</v>
      </c>
      <c r="AD4869" s="116">
        <v>561.70498508420803</v>
      </c>
      <c r="AF4869" s="116">
        <v>-1</v>
      </c>
      <c r="AG4869" s="116">
        <v>-1</v>
      </c>
      <c r="AH4869" s="116">
        <v>-1</v>
      </c>
      <c r="AI4869" s="116">
        <v>-1</v>
      </c>
      <c r="AJ4869" s="116">
        <v>0</v>
      </c>
      <c r="AM4869" s="116" t="s">
        <v>319</v>
      </c>
      <c r="AN4869" s="116">
        <v>9</v>
      </c>
      <c r="AQ4869" s="116">
        <v>783</v>
      </c>
      <c r="AR4869" s="116" t="s">
        <v>352</v>
      </c>
      <c r="AS4869" s="116" t="s">
        <v>256</v>
      </c>
      <c r="AT4869" s="116" t="s">
        <v>268</v>
      </c>
      <c r="AV4869" s="116">
        <v>95.794825119836901</v>
      </c>
      <c r="AW4869" s="116">
        <v>0.4555595986</v>
      </c>
    </row>
    <row r="4870" spans="1:49" x14ac:dyDescent="0.25">
      <c r="A4870" s="127">
        <v>260000</v>
      </c>
      <c r="B4870" s="127">
        <v>2500000</v>
      </c>
      <c r="C4870" s="127">
        <v>500000</v>
      </c>
      <c r="D4870" s="116" t="s">
        <v>314</v>
      </c>
      <c r="E4870" s="116" t="s">
        <v>315</v>
      </c>
      <c r="F4870" s="116" t="s">
        <v>316</v>
      </c>
      <c r="G4870" s="116" t="s">
        <v>317</v>
      </c>
      <c r="H4870" s="116">
        <v>0.36</v>
      </c>
      <c r="I4870" s="116">
        <v>0.57999999999999996</v>
      </c>
      <c r="J4870" s="116" t="s">
        <v>326</v>
      </c>
      <c r="K4870" s="116">
        <v>5.43831367633E-3</v>
      </c>
      <c r="L4870" s="116">
        <v>3968.3702354976799</v>
      </c>
      <c r="M4870" s="116">
        <v>11.5724731732235</v>
      </c>
      <c r="N4870" s="116">
        <v>2.2478221519945598</v>
      </c>
      <c r="O4870" s="116">
        <v>6.2934739126920006E-2</v>
      </c>
      <c r="P4870" s="116">
        <v>1.222436195115E-2</v>
      </c>
      <c r="Q4870" s="116">
        <v>21.581242124455901</v>
      </c>
      <c r="R4870" s="116">
        <v>1330</v>
      </c>
      <c r="S4870" s="116" t="s">
        <v>346</v>
      </c>
      <c r="T4870" s="116">
        <v>1330</v>
      </c>
      <c r="U4870" s="116" t="s">
        <v>327</v>
      </c>
      <c r="V4870" s="116" t="s">
        <v>326</v>
      </c>
      <c r="Z4870" s="116">
        <v>0</v>
      </c>
      <c r="AA4870" s="116">
        <v>1</v>
      </c>
      <c r="AB4870" s="116">
        <v>6.2934739126920006E-2</v>
      </c>
      <c r="AC4870" s="116">
        <v>1.222436195115E-2</v>
      </c>
      <c r="AD4870" s="116">
        <v>21.581242124457301</v>
      </c>
      <c r="AF4870" s="116">
        <v>-1</v>
      </c>
      <c r="AG4870" s="116">
        <v>-1</v>
      </c>
      <c r="AH4870" s="116">
        <v>-1</v>
      </c>
      <c r="AI4870" s="116">
        <v>-1</v>
      </c>
      <c r="AJ4870" s="116">
        <v>0</v>
      </c>
      <c r="AM4870" s="116" t="s">
        <v>319</v>
      </c>
      <c r="AN4870" s="116" t="s">
        <v>328</v>
      </c>
      <c r="AQ4870" s="116">
        <v>783</v>
      </c>
      <c r="AR4870" s="116" t="s">
        <v>352</v>
      </c>
      <c r="AS4870" s="116" t="s">
        <v>256</v>
      </c>
      <c r="AT4870" s="116" t="s">
        <v>268</v>
      </c>
      <c r="AV4870" s="116">
        <v>100.891506807528</v>
      </c>
      <c r="AW4870" s="116">
        <v>1.7503035E-2</v>
      </c>
    </row>
    <row r="4871" spans="1:49" x14ac:dyDescent="0.25">
      <c r="A4871" s="127">
        <v>260000</v>
      </c>
      <c r="B4871" s="127">
        <v>2500000</v>
      </c>
      <c r="C4871" s="127">
        <v>500000</v>
      </c>
      <c r="D4871" s="116" t="s">
        <v>314</v>
      </c>
      <c r="E4871" s="116" t="s">
        <v>315</v>
      </c>
      <c r="F4871" s="116" t="s">
        <v>316</v>
      </c>
      <c r="G4871" s="116" t="s">
        <v>317</v>
      </c>
      <c r="H4871" s="116">
        <v>0.36</v>
      </c>
      <c r="I4871" s="116">
        <v>0.57999999999999996</v>
      </c>
      <c r="J4871" s="116" t="s">
        <v>326</v>
      </c>
      <c r="K4871" s="116">
        <v>7.3700519694870001E-2</v>
      </c>
      <c r="L4871" s="116">
        <v>3968.3702354976799</v>
      </c>
      <c r="M4871" s="116">
        <v>11.5724731732235</v>
      </c>
      <c r="N4871" s="116">
        <v>2.2478221519945598</v>
      </c>
      <c r="O4871" s="116">
        <v>0.85289728702154</v>
      </c>
      <c r="P4871" s="116">
        <v>0.16566566078364001</v>
      </c>
      <c r="Q4871" s="116">
        <v>292.47094869784098</v>
      </c>
      <c r="R4871" s="116">
        <v>1310</v>
      </c>
      <c r="S4871" s="116" t="s">
        <v>318</v>
      </c>
      <c r="T4871" s="116">
        <v>1310</v>
      </c>
      <c r="U4871" s="116" t="s">
        <v>327</v>
      </c>
      <c r="V4871" s="116" t="s">
        <v>326</v>
      </c>
      <c r="Z4871" s="116">
        <v>0</v>
      </c>
      <c r="AA4871" s="116">
        <v>1</v>
      </c>
      <c r="AB4871" s="116">
        <v>0.85289728702154</v>
      </c>
      <c r="AC4871" s="116">
        <v>0.16566566078364001</v>
      </c>
      <c r="AD4871" s="116">
        <v>292.470948697842</v>
      </c>
      <c r="AF4871" s="116">
        <v>-1</v>
      </c>
      <c r="AG4871" s="116">
        <v>-1</v>
      </c>
      <c r="AH4871" s="116">
        <v>-1</v>
      </c>
      <c r="AI4871" s="116">
        <v>-1</v>
      </c>
      <c r="AJ4871" s="116">
        <v>0</v>
      </c>
      <c r="AM4871" s="116" t="s">
        <v>319</v>
      </c>
      <c r="AN4871" s="116" t="s">
        <v>328</v>
      </c>
      <c r="AQ4871" s="116">
        <v>783</v>
      </c>
      <c r="AR4871" s="116" t="s">
        <v>352</v>
      </c>
      <c r="AS4871" s="116" t="s">
        <v>256</v>
      </c>
      <c r="AT4871" s="116" t="s">
        <v>268</v>
      </c>
      <c r="AV4871" s="116">
        <v>71.547314912811501</v>
      </c>
      <c r="AW4871" s="116">
        <v>0.2372027159</v>
      </c>
    </row>
    <row r="4872" spans="1:49" x14ac:dyDescent="0.25">
      <c r="A4872" s="127">
        <v>260000</v>
      </c>
      <c r="B4872" s="127">
        <v>2500000</v>
      </c>
      <c r="C4872" s="127">
        <v>500000</v>
      </c>
      <c r="D4872" s="116" t="s">
        <v>314</v>
      </c>
      <c r="E4872" s="116" t="s">
        <v>315</v>
      </c>
      <c r="F4872" s="116" t="s">
        <v>316</v>
      </c>
      <c r="G4872" s="116" t="s">
        <v>317</v>
      </c>
      <c r="H4872" s="116">
        <v>0.36</v>
      </c>
      <c r="I4872" s="116">
        <v>0.57999999999999996</v>
      </c>
      <c r="J4872" s="116" t="s">
        <v>326</v>
      </c>
      <c r="K4872" s="116">
        <v>0.15155118980995999</v>
      </c>
      <c r="L4872" s="116">
        <v>3968.3702354976799</v>
      </c>
      <c r="M4872" s="116">
        <v>11.5724731732235</v>
      </c>
      <c r="N4872" s="116">
        <v>2.2478221519945598</v>
      </c>
      <c r="O4872" s="116">
        <v>1.7538220784459</v>
      </c>
      <c r="P4872" s="116">
        <v>0.34066012161595999</v>
      </c>
      <c r="Q4872" s="116">
        <v>601.41123079611305</v>
      </c>
      <c r="R4872" s="116">
        <v>1310</v>
      </c>
      <c r="S4872" s="116" t="s">
        <v>318</v>
      </c>
      <c r="T4872" s="116">
        <v>1310</v>
      </c>
      <c r="U4872" s="116" t="s">
        <v>327</v>
      </c>
      <c r="V4872" s="116" t="s">
        <v>326</v>
      </c>
      <c r="Z4872" s="116">
        <v>0</v>
      </c>
      <c r="AA4872" s="116">
        <v>1</v>
      </c>
      <c r="AB4872" s="116">
        <v>1.7538220784459</v>
      </c>
      <c r="AC4872" s="116">
        <v>0.34066012161595999</v>
      </c>
      <c r="AD4872" s="116">
        <v>601.41123079611305</v>
      </c>
      <c r="AF4872" s="116">
        <v>-1</v>
      </c>
      <c r="AG4872" s="116">
        <v>-1</v>
      </c>
      <c r="AH4872" s="116">
        <v>-1</v>
      </c>
      <c r="AI4872" s="116">
        <v>-1</v>
      </c>
      <c r="AJ4872" s="116">
        <v>0</v>
      </c>
      <c r="AM4872" s="116" t="s">
        <v>319</v>
      </c>
      <c r="AN4872" s="116" t="s">
        <v>328</v>
      </c>
      <c r="AQ4872" s="116">
        <v>783</v>
      </c>
      <c r="AR4872" s="116" t="s">
        <v>352</v>
      </c>
      <c r="AS4872" s="116" t="s">
        <v>256</v>
      </c>
      <c r="AT4872" s="116" t="s">
        <v>268</v>
      </c>
      <c r="AV4872" s="116">
        <v>99.398750617040307</v>
      </c>
      <c r="AW4872" s="116">
        <v>0.48776255540000002</v>
      </c>
    </row>
    <row r="4873" spans="1:49" x14ac:dyDescent="0.25">
      <c r="A4873" s="127">
        <v>260000</v>
      </c>
      <c r="B4873" s="127">
        <v>2500000</v>
      </c>
      <c r="C4873" s="127">
        <v>500000</v>
      </c>
      <c r="D4873" s="116" t="s">
        <v>314</v>
      </c>
      <c r="E4873" s="116" t="s">
        <v>315</v>
      </c>
      <c r="F4873" s="116" t="s">
        <v>316</v>
      </c>
      <c r="G4873" s="116" t="s">
        <v>317</v>
      </c>
      <c r="H4873" s="116">
        <v>0.36</v>
      </c>
      <c r="I4873" s="116">
        <v>0.57999999999999996</v>
      </c>
      <c r="J4873" s="116" t="s">
        <v>326</v>
      </c>
      <c r="K4873" s="116">
        <v>5.6536304321240002E-2</v>
      </c>
      <c r="L4873" s="116">
        <v>3968.3702354976799</v>
      </c>
      <c r="M4873" s="116">
        <v>11.5724731732235</v>
      </c>
      <c r="N4873" s="116">
        <v>2.2478221519945598</v>
      </c>
      <c r="O4873" s="116">
        <v>0.65426486507084003</v>
      </c>
      <c r="P4873" s="116">
        <v>0.12708355724520001</v>
      </c>
      <c r="Q4873" s="116">
        <v>224.35698729347899</v>
      </c>
      <c r="R4873" s="116">
        <v>1310</v>
      </c>
      <c r="S4873" s="116" t="s">
        <v>318</v>
      </c>
      <c r="T4873" s="116">
        <v>1310</v>
      </c>
      <c r="U4873" s="116" t="s">
        <v>327</v>
      </c>
      <c r="V4873" s="116" t="s">
        <v>326</v>
      </c>
      <c r="Z4873" s="116">
        <v>0</v>
      </c>
      <c r="AA4873" s="116">
        <v>1</v>
      </c>
      <c r="AB4873" s="116">
        <v>0.65426486507084003</v>
      </c>
      <c r="AC4873" s="116">
        <v>0.12708355724520001</v>
      </c>
      <c r="AD4873" s="116">
        <v>224.356987293478</v>
      </c>
      <c r="AF4873" s="116">
        <v>-1</v>
      </c>
      <c r="AG4873" s="116">
        <v>-1</v>
      </c>
      <c r="AH4873" s="116">
        <v>-1</v>
      </c>
      <c r="AI4873" s="116">
        <v>-1</v>
      </c>
      <c r="AJ4873" s="116">
        <v>0</v>
      </c>
      <c r="AM4873" s="116" t="s">
        <v>319</v>
      </c>
      <c r="AN4873" s="116" t="s">
        <v>328</v>
      </c>
      <c r="AQ4873" s="116">
        <v>783</v>
      </c>
      <c r="AR4873" s="116" t="s">
        <v>352</v>
      </c>
      <c r="AS4873" s="116" t="s">
        <v>256</v>
      </c>
      <c r="AT4873" s="116" t="s">
        <v>268</v>
      </c>
      <c r="AV4873" s="116">
        <v>66.018460537010995</v>
      </c>
      <c r="AW4873" s="116">
        <v>0.18196024920000001</v>
      </c>
    </row>
    <row r="4874" spans="1:49" x14ac:dyDescent="0.25">
      <c r="A4874" s="127">
        <v>260000</v>
      </c>
      <c r="B4874" s="127">
        <v>2500000</v>
      </c>
      <c r="C4874" s="127">
        <v>590000</v>
      </c>
      <c r="D4874" s="116" t="s">
        <v>314</v>
      </c>
      <c r="E4874" s="116" t="s">
        <v>315</v>
      </c>
      <c r="F4874" s="116" t="s">
        <v>316</v>
      </c>
      <c r="G4874" s="116" t="s">
        <v>317</v>
      </c>
      <c r="H4874" s="116">
        <v>0.36</v>
      </c>
      <c r="I4874" s="116">
        <v>0.57999999999999996</v>
      </c>
      <c r="J4874" s="116" t="s">
        <v>326</v>
      </c>
      <c r="K4874" s="116">
        <v>0.35596304482336</v>
      </c>
      <c r="L4874" s="116">
        <v>3948.0644498500501</v>
      </c>
      <c r="M4874" s="116">
        <v>10.432860030759301</v>
      </c>
      <c r="N4874" s="116">
        <v>1.74945968396281</v>
      </c>
      <c r="O4874" s="116">
        <v>3.7137126227651098</v>
      </c>
      <c r="P4874" s="116">
        <v>0.62274299589912996</v>
      </c>
      <c r="Q4874" s="116">
        <v>1405.3650427275199</v>
      </c>
      <c r="R4874" s="116">
        <v>1210</v>
      </c>
      <c r="S4874" s="116" t="s">
        <v>318</v>
      </c>
      <c r="T4874" s="116">
        <v>1210</v>
      </c>
      <c r="U4874" s="116" t="s">
        <v>327</v>
      </c>
      <c r="V4874" s="116" t="s">
        <v>326</v>
      </c>
      <c r="Z4874" s="116">
        <v>0</v>
      </c>
      <c r="AA4874" s="116">
        <v>1</v>
      </c>
      <c r="AB4874" s="116">
        <v>3.7137126227651098</v>
      </c>
      <c r="AC4874" s="116">
        <v>0.62274299589912996</v>
      </c>
      <c r="AD4874" s="116">
        <v>1405.3650427275199</v>
      </c>
      <c r="AF4874" s="116">
        <v>-1</v>
      </c>
      <c r="AG4874" s="116">
        <v>-1</v>
      </c>
      <c r="AH4874" s="116">
        <v>-1</v>
      </c>
      <c r="AI4874" s="116">
        <v>-1</v>
      </c>
      <c r="AJ4874" s="116">
        <v>0</v>
      </c>
      <c r="AM4874" s="116" t="s">
        <v>319</v>
      </c>
      <c r="AN4874" s="116" t="s">
        <v>328</v>
      </c>
      <c r="AQ4874" s="116">
        <v>783</v>
      </c>
      <c r="AR4874" s="116" t="s">
        <v>352</v>
      </c>
      <c r="AS4874" s="116" t="s">
        <v>256</v>
      </c>
      <c r="AT4874" s="116" t="s">
        <v>268</v>
      </c>
      <c r="AV4874" s="116">
        <v>157.625772016209</v>
      </c>
      <c r="AW4874" s="116">
        <v>1.139793222</v>
      </c>
    </row>
    <row r="4875" spans="1:49" x14ac:dyDescent="0.25">
      <c r="A4875" s="127">
        <v>260000</v>
      </c>
      <c r="B4875" s="127">
        <v>2500000</v>
      </c>
      <c r="C4875" s="127">
        <v>590000</v>
      </c>
      <c r="D4875" s="116" t="s">
        <v>314</v>
      </c>
      <c r="E4875" s="116" t="s">
        <v>315</v>
      </c>
      <c r="F4875" s="116" t="s">
        <v>316</v>
      </c>
      <c r="G4875" s="116" t="s">
        <v>317</v>
      </c>
      <c r="H4875" s="116">
        <v>0.36</v>
      </c>
      <c r="I4875" s="116">
        <v>0.57999999999999996</v>
      </c>
      <c r="J4875" s="116" t="s">
        <v>326</v>
      </c>
      <c r="K4875" s="116">
        <v>0.13722801942153001</v>
      </c>
      <c r="L4875" s="116">
        <v>3948.0644498500501</v>
      </c>
      <c r="M4875" s="116">
        <v>10.432860030759301</v>
      </c>
      <c r="N4875" s="116">
        <v>1.74945968396281</v>
      </c>
      <c r="O4875" s="116">
        <v>1.4316807189231699</v>
      </c>
      <c r="P4875" s="116">
        <v>0.24007488748802999</v>
      </c>
      <c r="Q4875" s="116">
        <v>541.78506500148706</v>
      </c>
      <c r="R4875" s="116">
        <v>1330</v>
      </c>
      <c r="S4875" s="116" t="s">
        <v>346</v>
      </c>
      <c r="T4875" s="116">
        <v>1330</v>
      </c>
      <c r="U4875" s="116" t="s">
        <v>327</v>
      </c>
      <c r="V4875" s="116" t="s">
        <v>326</v>
      </c>
      <c r="Z4875" s="116">
        <v>0</v>
      </c>
      <c r="AA4875" s="116">
        <v>1</v>
      </c>
      <c r="AB4875" s="116">
        <v>1.4316807189231699</v>
      </c>
      <c r="AC4875" s="116">
        <v>0.24007488748802999</v>
      </c>
      <c r="AD4875" s="116">
        <v>541.78506500148706</v>
      </c>
      <c r="AF4875" s="116">
        <v>-1</v>
      </c>
      <c r="AG4875" s="116">
        <v>-1</v>
      </c>
      <c r="AH4875" s="116">
        <v>-1</v>
      </c>
      <c r="AI4875" s="116">
        <v>-1</v>
      </c>
      <c r="AJ4875" s="116">
        <v>0</v>
      </c>
      <c r="AM4875" s="116" t="s">
        <v>319</v>
      </c>
      <c r="AN4875" s="116" t="s">
        <v>328</v>
      </c>
      <c r="AQ4875" s="116">
        <v>783</v>
      </c>
      <c r="AR4875" s="116" t="s">
        <v>352</v>
      </c>
      <c r="AS4875" s="116" t="s">
        <v>256</v>
      </c>
      <c r="AT4875" s="116" t="s">
        <v>268</v>
      </c>
      <c r="AV4875" s="116">
        <v>122.22773378161</v>
      </c>
      <c r="AW4875" s="116">
        <v>0.43940394570000002</v>
      </c>
    </row>
    <row r="4876" spans="1:49" x14ac:dyDescent="0.25">
      <c r="A4876" s="127">
        <v>260000</v>
      </c>
      <c r="B4876" s="127">
        <v>2500000</v>
      </c>
      <c r="C4876" s="127">
        <v>590000</v>
      </c>
      <c r="D4876" s="116" t="s">
        <v>314</v>
      </c>
      <c r="E4876" s="116" t="s">
        <v>315</v>
      </c>
      <c r="F4876" s="116" t="s">
        <v>316</v>
      </c>
      <c r="G4876" s="116" t="s">
        <v>317</v>
      </c>
      <c r="H4876" s="116">
        <v>0.36</v>
      </c>
      <c r="I4876" s="116">
        <v>0.57999999999999996</v>
      </c>
      <c r="J4876" s="116" t="s">
        <v>326</v>
      </c>
      <c r="K4876" s="116">
        <v>3.9772274844480003E-2</v>
      </c>
      <c r="L4876" s="116">
        <v>3948.0644498500501</v>
      </c>
      <c r="M4876" s="116">
        <v>10.432860030759301</v>
      </c>
      <c r="N4876" s="116">
        <v>1.74945968396281</v>
      </c>
      <c r="O4876" s="116">
        <v>0.41493857655736999</v>
      </c>
      <c r="P4876" s="116">
        <v>6.957999137991E-2</v>
      </c>
      <c r="Q4876" s="116">
        <v>157.02350440316499</v>
      </c>
      <c r="R4876" s="116">
        <v>1310</v>
      </c>
      <c r="S4876" s="116" t="s">
        <v>318</v>
      </c>
      <c r="T4876" s="116">
        <v>1310</v>
      </c>
      <c r="U4876" s="116" t="s">
        <v>327</v>
      </c>
      <c r="V4876" s="116" t="s">
        <v>326</v>
      </c>
      <c r="Z4876" s="116">
        <v>0</v>
      </c>
      <c r="AA4876" s="116">
        <v>1</v>
      </c>
      <c r="AB4876" s="116">
        <v>0.41493857655736999</v>
      </c>
      <c r="AC4876" s="116">
        <v>6.957999137991E-2</v>
      </c>
      <c r="AD4876" s="116">
        <v>157.02350440316499</v>
      </c>
      <c r="AF4876" s="116">
        <v>-1</v>
      </c>
      <c r="AG4876" s="116">
        <v>-1</v>
      </c>
      <c r="AH4876" s="116">
        <v>-1</v>
      </c>
      <c r="AI4876" s="116">
        <v>-1</v>
      </c>
      <c r="AJ4876" s="116">
        <v>0</v>
      </c>
      <c r="AM4876" s="116" t="s">
        <v>319</v>
      </c>
      <c r="AN4876" s="116" t="s">
        <v>328</v>
      </c>
      <c r="AQ4876" s="116">
        <v>783</v>
      </c>
      <c r="AR4876" s="116" t="s">
        <v>352</v>
      </c>
      <c r="AS4876" s="116" t="s">
        <v>256</v>
      </c>
      <c r="AT4876" s="116" t="s">
        <v>268</v>
      </c>
      <c r="AV4876" s="116">
        <v>51.7395232834374</v>
      </c>
      <c r="AW4876" s="116">
        <v>0.127350774</v>
      </c>
    </row>
    <row r="4877" spans="1:49" x14ac:dyDescent="0.25">
      <c r="A4877" s="127">
        <v>260000</v>
      </c>
      <c r="B4877" s="127">
        <v>2500000</v>
      </c>
      <c r="C4877" s="127">
        <v>590000</v>
      </c>
      <c r="D4877" s="116" t="s">
        <v>314</v>
      </c>
      <c r="E4877" s="116" t="s">
        <v>315</v>
      </c>
      <c r="F4877" s="116" t="s">
        <v>316</v>
      </c>
      <c r="G4877" s="116" t="s">
        <v>317</v>
      </c>
      <c r="H4877" s="116">
        <v>0.36</v>
      </c>
      <c r="I4877" s="116">
        <v>0.57999999999999996</v>
      </c>
      <c r="J4877" s="116" t="s">
        <v>326</v>
      </c>
      <c r="K4877" s="116">
        <v>6.4470345113849997E-2</v>
      </c>
      <c r="L4877" s="116">
        <v>3948.0644498500501</v>
      </c>
      <c r="M4877" s="116">
        <v>10.432860030759301</v>
      </c>
      <c r="N4877" s="116">
        <v>1.74945968396281</v>
      </c>
      <c r="O4877" s="116">
        <v>0.67261008670753997</v>
      </c>
      <c r="P4877" s="116">
        <v>0.11278826958785</v>
      </c>
      <c r="Q4877" s="116">
        <v>254.53307761355501</v>
      </c>
      <c r="R4877" s="116">
        <v>1310</v>
      </c>
      <c r="S4877" s="116" t="s">
        <v>318</v>
      </c>
      <c r="T4877" s="116">
        <v>1310</v>
      </c>
      <c r="U4877" s="116" t="s">
        <v>327</v>
      </c>
      <c r="V4877" s="116" t="s">
        <v>326</v>
      </c>
      <c r="Z4877" s="116">
        <v>0</v>
      </c>
      <c r="AA4877" s="116">
        <v>1</v>
      </c>
      <c r="AB4877" s="116">
        <v>0.67261008670753997</v>
      </c>
      <c r="AC4877" s="116">
        <v>0.11278826958785</v>
      </c>
      <c r="AD4877" s="116">
        <v>254.53307761355401</v>
      </c>
      <c r="AF4877" s="116">
        <v>-1</v>
      </c>
      <c r="AG4877" s="116">
        <v>-1</v>
      </c>
      <c r="AH4877" s="116">
        <v>-1</v>
      </c>
      <c r="AI4877" s="116">
        <v>-1</v>
      </c>
      <c r="AJ4877" s="116">
        <v>0</v>
      </c>
      <c r="AM4877" s="116" t="s">
        <v>319</v>
      </c>
      <c r="AN4877" s="116" t="s">
        <v>328</v>
      </c>
      <c r="AQ4877" s="116">
        <v>783</v>
      </c>
      <c r="AR4877" s="116" t="s">
        <v>352</v>
      </c>
      <c r="AS4877" s="116" t="s">
        <v>256</v>
      </c>
      <c r="AT4877" s="116" t="s">
        <v>268</v>
      </c>
      <c r="AV4877" s="116">
        <v>72.139993375928299</v>
      </c>
      <c r="AW4877" s="116">
        <v>0.206433964</v>
      </c>
    </row>
    <row r="4878" spans="1:49" x14ac:dyDescent="0.25">
      <c r="A4878" s="127">
        <v>260000</v>
      </c>
      <c r="B4878" s="127">
        <v>2500000</v>
      </c>
      <c r="C4878" s="127">
        <v>590000</v>
      </c>
      <c r="D4878" s="116" t="s">
        <v>314</v>
      </c>
      <c r="E4878" s="116" t="s">
        <v>315</v>
      </c>
      <c r="F4878" s="116" t="s">
        <v>316</v>
      </c>
      <c r="G4878" s="116" t="s">
        <v>317</v>
      </c>
      <c r="H4878" s="116">
        <v>0.36</v>
      </c>
      <c r="I4878" s="116">
        <v>0.57999999999999996</v>
      </c>
      <c r="J4878" s="116" t="s">
        <v>326</v>
      </c>
      <c r="K4878" s="116">
        <v>2.0329769326589999E-2</v>
      </c>
      <c r="L4878" s="116">
        <v>3948.0644498500501</v>
      </c>
      <c r="M4878" s="116">
        <v>10.432860030759301</v>
      </c>
      <c r="N4878" s="116">
        <v>1.74945968396281</v>
      </c>
      <c r="O4878" s="116">
        <v>0.21209763784203001</v>
      </c>
      <c r="P4878" s="116">
        <v>3.5566111821140001E-2</v>
      </c>
      <c r="Q4878" s="116">
        <v>80.2632395519976</v>
      </c>
      <c r="R4878" s="116">
        <v>1310</v>
      </c>
      <c r="S4878" s="116" t="s">
        <v>318</v>
      </c>
      <c r="T4878" s="116">
        <v>1310</v>
      </c>
      <c r="U4878" s="116" t="s">
        <v>327</v>
      </c>
      <c r="V4878" s="116" t="s">
        <v>326</v>
      </c>
      <c r="Z4878" s="116">
        <v>0</v>
      </c>
      <c r="AA4878" s="116">
        <v>1</v>
      </c>
      <c r="AB4878" s="116">
        <v>0.21209763784203001</v>
      </c>
      <c r="AC4878" s="116">
        <v>3.5566111821140001E-2</v>
      </c>
      <c r="AD4878" s="116">
        <v>80.263239551997202</v>
      </c>
      <c r="AF4878" s="116">
        <v>-1</v>
      </c>
      <c r="AG4878" s="116">
        <v>-1</v>
      </c>
      <c r="AH4878" s="116">
        <v>-1</v>
      </c>
      <c r="AI4878" s="116">
        <v>-1</v>
      </c>
      <c r="AJ4878" s="116">
        <v>0</v>
      </c>
      <c r="AM4878" s="116" t="s">
        <v>319</v>
      </c>
      <c r="AN4878" s="116" t="s">
        <v>328</v>
      </c>
      <c r="AQ4878" s="116">
        <v>783</v>
      </c>
      <c r="AR4878" s="116" t="s">
        <v>352</v>
      </c>
      <c r="AS4878" s="116" t="s">
        <v>256</v>
      </c>
      <c r="AT4878" s="116" t="s">
        <v>268</v>
      </c>
      <c r="AV4878" s="116">
        <v>36.359741522668898</v>
      </c>
      <c r="AW4878" s="116">
        <v>6.5095895799999998E-2</v>
      </c>
    </row>
    <row r="4879" spans="1:49" x14ac:dyDescent="0.25">
      <c r="A4879" s="127">
        <v>260000</v>
      </c>
      <c r="B4879" s="127">
        <v>2500000</v>
      </c>
      <c r="C4879" s="127">
        <v>600000</v>
      </c>
      <c r="D4879" s="116" t="s">
        <v>314</v>
      </c>
      <c r="E4879" s="116" t="s">
        <v>315</v>
      </c>
      <c r="F4879" s="116" t="s">
        <v>316</v>
      </c>
      <c r="G4879" s="116" t="s">
        <v>317</v>
      </c>
      <c r="H4879" s="116">
        <v>0.36</v>
      </c>
      <c r="I4879" s="116">
        <v>0.57999999999999996</v>
      </c>
      <c r="J4879" s="116" t="s">
        <v>326</v>
      </c>
      <c r="K4879" s="116">
        <v>5.4372901178899999E-3</v>
      </c>
      <c r="L4879" s="116">
        <v>3975.3911846390101</v>
      </c>
      <c r="M4879" s="116">
        <v>11.364647282085199</v>
      </c>
      <c r="N4879" s="116">
        <v>2.1812549266635402</v>
      </c>
      <c r="O4879" s="116">
        <v>6.1792884360180003E-2</v>
      </c>
      <c r="P4879" s="116">
        <v>1.186011585734E-2</v>
      </c>
      <c r="Q4879" s="116">
        <v>21.615355202984698</v>
      </c>
      <c r="R4879" s="116">
        <v>1330</v>
      </c>
      <c r="S4879" s="116" t="s">
        <v>346</v>
      </c>
      <c r="T4879" s="116">
        <v>1330</v>
      </c>
      <c r="U4879" s="116" t="s">
        <v>327</v>
      </c>
      <c r="V4879" s="116" t="s">
        <v>326</v>
      </c>
      <c r="Z4879" s="116">
        <v>0</v>
      </c>
      <c r="AA4879" s="116">
        <v>1</v>
      </c>
      <c r="AB4879" s="116">
        <v>6.1792884360180003E-2</v>
      </c>
      <c r="AC4879" s="116">
        <v>1.186011585734E-2</v>
      </c>
      <c r="AD4879" s="116">
        <v>21.615355202985299</v>
      </c>
      <c r="AF4879" s="116">
        <v>-1</v>
      </c>
      <c r="AG4879" s="116">
        <v>-1</v>
      </c>
      <c r="AH4879" s="116">
        <v>-1</v>
      </c>
      <c r="AI4879" s="116">
        <v>-1</v>
      </c>
      <c r="AJ4879" s="116">
        <v>0</v>
      </c>
      <c r="AM4879" s="116" t="s">
        <v>319</v>
      </c>
      <c r="AN4879" s="116" t="s">
        <v>328</v>
      </c>
      <c r="AQ4879" s="116">
        <v>783</v>
      </c>
      <c r="AR4879" s="116" t="s">
        <v>352</v>
      </c>
      <c r="AS4879" s="116" t="s">
        <v>256</v>
      </c>
      <c r="AT4879" s="116" t="s">
        <v>268</v>
      </c>
      <c r="AV4879" s="116">
        <v>100.891201660607</v>
      </c>
      <c r="AW4879" s="116">
        <v>1.7530701700000002E-2</v>
      </c>
    </row>
    <row r="4880" spans="1:49" x14ac:dyDescent="0.25">
      <c r="A4880" s="127">
        <v>260000</v>
      </c>
      <c r="B4880" s="127">
        <v>2500000</v>
      </c>
      <c r="C4880" s="127">
        <v>600000</v>
      </c>
      <c r="D4880" s="116" t="s">
        <v>314</v>
      </c>
      <c r="E4880" s="116" t="s">
        <v>315</v>
      </c>
      <c r="F4880" s="116" t="s">
        <v>316</v>
      </c>
      <c r="G4880" s="116" t="s">
        <v>317</v>
      </c>
      <c r="H4880" s="116">
        <v>0.36</v>
      </c>
      <c r="I4880" s="116">
        <v>0.57999999999999996</v>
      </c>
      <c r="J4880" s="116" t="s">
        <v>326</v>
      </c>
      <c r="K4880" s="116">
        <v>8.9793261080639994E-2</v>
      </c>
      <c r="L4880" s="116">
        <v>3975.3911846390101</v>
      </c>
      <c r="M4880" s="116">
        <v>11.364647282085199</v>
      </c>
      <c r="N4880" s="116">
        <v>2.1812549266635402</v>
      </c>
      <c r="O4880" s="116">
        <v>1.0204687404897199</v>
      </c>
      <c r="P4880" s="116">
        <v>0.19586199311333999</v>
      </c>
      <c r="Q4880" s="116">
        <v>356.96333853998499</v>
      </c>
      <c r="R4880" s="116">
        <v>1310</v>
      </c>
      <c r="S4880" s="116" t="s">
        <v>318</v>
      </c>
      <c r="T4880" s="116">
        <v>1310</v>
      </c>
      <c r="U4880" s="116" t="s">
        <v>327</v>
      </c>
      <c r="V4880" s="116" t="s">
        <v>326</v>
      </c>
      <c r="Z4880" s="116">
        <v>0</v>
      </c>
      <c r="AA4880" s="116">
        <v>1</v>
      </c>
      <c r="AB4880" s="116">
        <v>1.0204687404897199</v>
      </c>
      <c r="AC4880" s="116">
        <v>0.19586199311333999</v>
      </c>
      <c r="AD4880" s="116">
        <v>356.96333853998499</v>
      </c>
      <c r="AF4880" s="116">
        <v>-1</v>
      </c>
      <c r="AG4880" s="116">
        <v>-1</v>
      </c>
      <c r="AH4880" s="116">
        <v>-1</v>
      </c>
      <c r="AI4880" s="116">
        <v>-1</v>
      </c>
      <c r="AJ4880" s="116">
        <v>0</v>
      </c>
      <c r="AM4880" s="116" t="s">
        <v>319</v>
      </c>
      <c r="AN4880" s="116" t="s">
        <v>328</v>
      </c>
      <c r="AQ4880" s="116">
        <v>783</v>
      </c>
      <c r="AR4880" s="116" t="s">
        <v>352</v>
      </c>
      <c r="AS4880" s="116" t="s">
        <v>256</v>
      </c>
      <c r="AT4880" s="116" t="s">
        <v>268</v>
      </c>
      <c r="AV4880" s="116">
        <v>77.793140928558302</v>
      </c>
      <c r="AW4880" s="116">
        <v>0.2895079794</v>
      </c>
    </row>
    <row r="4881" spans="1:49" x14ac:dyDescent="0.25">
      <c r="A4881" s="127">
        <v>260000</v>
      </c>
      <c r="B4881" s="127">
        <v>2500000</v>
      </c>
      <c r="C4881" s="127">
        <v>600000</v>
      </c>
      <c r="D4881" s="116" t="s">
        <v>314</v>
      </c>
      <c r="E4881" s="116" t="s">
        <v>315</v>
      </c>
      <c r="F4881" s="116" t="s">
        <v>316</v>
      </c>
      <c r="G4881" s="116" t="s">
        <v>317</v>
      </c>
      <c r="H4881" s="116">
        <v>0.36</v>
      </c>
      <c r="I4881" s="116">
        <v>0.57999999999999996</v>
      </c>
      <c r="J4881" s="116" t="s">
        <v>326</v>
      </c>
      <c r="K4881" s="116">
        <v>0.20099892585054999</v>
      </c>
      <c r="L4881" s="116">
        <v>3975.3911846390101</v>
      </c>
      <c r="M4881" s="116">
        <v>11.364647282085199</v>
      </c>
      <c r="N4881" s="116">
        <v>2.1812549266635402</v>
      </c>
      <c r="O4881" s="116">
        <v>2.2842818963695999</v>
      </c>
      <c r="P4881" s="116">
        <v>0.4384298972656</v>
      </c>
      <c r="Q4881" s="116">
        <v>799.04935794821802</v>
      </c>
      <c r="R4881" s="116">
        <v>1310</v>
      </c>
      <c r="S4881" s="116" t="s">
        <v>318</v>
      </c>
      <c r="T4881" s="116">
        <v>1310</v>
      </c>
      <c r="U4881" s="116" t="s">
        <v>327</v>
      </c>
      <c r="V4881" s="116" t="s">
        <v>326</v>
      </c>
      <c r="Z4881" s="116">
        <v>0</v>
      </c>
      <c r="AA4881" s="116">
        <v>1</v>
      </c>
      <c r="AB4881" s="116">
        <v>2.2842818963695999</v>
      </c>
      <c r="AC4881" s="116">
        <v>0.4384298972656</v>
      </c>
      <c r="AD4881" s="116">
        <v>799.04935794821802</v>
      </c>
      <c r="AF4881" s="116">
        <v>-1</v>
      </c>
      <c r="AG4881" s="116">
        <v>-1</v>
      </c>
      <c r="AH4881" s="116">
        <v>-1</v>
      </c>
      <c r="AI4881" s="116">
        <v>-1</v>
      </c>
      <c r="AJ4881" s="116">
        <v>0</v>
      </c>
      <c r="AM4881" s="116" t="s">
        <v>319</v>
      </c>
      <c r="AN4881" s="116" t="s">
        <v>328</v>
      </c>
      <c r="AQ4881" s="116">
        <v>783</v>
      </c>
      <c r="AR4881" s="116" t="s">
        <v>352</v>
      </c>
      <c r="AS4881" s="116" t="s">
        <v>256</v>
      </c>
      <c r="AT4881" s="116" t="s">
        <v>268</v>
      </c>
      <c r="AV4881" s="116">
        <v>115.880797293014</v>
      </c>
      <c r="AW4881" s="116">
        <v>0.64805300730000004</v>
      </c>
    </row>
    <row r="4882" spans="1:49" x14ac:dyDescent="0.25">
      <c r="A4882" s="127">
        <v>260000</v>
      </c>
      <c r="B4882" s="127">
        <v>2500000</v>
      </c>
      <c r="C4882" s="127">
        <v>600000</v>
      </c>
      <c r="D4882" s="116" t="s">
        <v>314</v>
      </c>
      <c r="E4882" s="116" t="s">
        <v>315</v>
      </c>
      <c r="F4882" s="116" t="s">
        <v>316</v>
      </c>
      <c r="G4882" s="116" t="s">
        <v>317</v>
      </c>
      <c r="H4882" s="116">
        <v>0.36</v>
      </c>
      <c r="I4882" s="116">
        <v>0.57999999999999996</v>
      </c>
      <c r="J4882" s="116" t="s">
        <v>326</v>
      </c>
      <c r="K4882" s="116">
        <v>2.0536776587999999E-4</v>
      </c>
      <c r="L4882" s="116">
        <v>3975.3911846390101</v>
      </c>
      <c r="M4882" s="116">
        <v>11.364647282085199</v>
      </c>
      <c r="N4882" s="116">
        <v>2.1812549266635402</v>
      </c>
      <c r="O4882" s="116">
        <v>2.3339322223999998E-3</v>
      </c>
      <c r="P4882" s="116">
        <v>4.4795945110999999E-4</v>
      </c>
      <c r="Q4882" s="116">
        <v>0.81641720611221003</v>
      </c>
      <c r="R4882" s="116">
        <v>1310</v>
      </c>
      <c r="S4882" s="116" t="s">
        <v>318</v>
      </c>
      <c r="T4882" s="116">
        <v>1310</v>
      </c>
      <c r="U4882" s="116" t="s">
        <v>327</v>
      </c>
      <c r="V4882" s="116" t="s">
        <v>326</v>
      </c>
      <c r="Z4882" s="116">
        <v>0</v>
      </c>
      <c r="AA4882" s="116">
        <v>1</v>
      </c>
      <c r="AB4882" s="116">
        <v>2.3339322223999998E-3</v>
      </c>
      <c r="AC4882" s="116">
        <v>4.4795945110999999E-4</v>
      </c>
      <c r="AD4882" s="116">
        <v>0.81641720611386004</v>
      </c>
      <c r="AF4882" s="116">
        <v>-1</v>
      </c>
      <c r="AG4882" s="116">
        <v>-1</v>
      </c>
      <c r="AH4882" s="116">
        <v>-1</v>
      </c>
      <c r="AI4882" s="116">
        <v>-1</v>
      </c>
      <c r="AJ4882" s="116">
        <v>0</v>
      </c>
      <c r="AM4882" s="116" t="s">
        <v>319</v>
      </c>
      <c r="AN4882" s="116" t="s">
        <v>328</v>
      </c>
      <c r="AQ4882" s="116">
        <v>783</v>
      </c>
      <c r="AR4882" s="116" t="s">
        <v>352</v>
      </c>
      <c r="AS4882" s="116" t="s">
        <v>256</v>
      </c>
      <c r="AT4882" s="116" t="s">
        <v>268</v>
      </c>
      <c r="AV4882" s="116">
        <v>12.6674713178839</v>
      </c>
      <c r="AW4882" s="116">
        <v>6.6213890000000003E-4</v>
      </c>
    </row>
    <row r="4883" spans="1:49" x14ac:dyDescent="0.25">
      <c r="A4883" s="127">
        <v>260000</v>
      </c>
      <c r="B4883" s="127">
        <v>2500000</v>
      </c>
      <c r="C4883" s="127">
        <v>670000</v>
      </c>
      <c r="D4883" s="116" t="s">
        <v>314</v>
      </c>
      <c r="E4883" s="116" t="s">
        <v>315</v>
      </c>
      <c r="F4883" s="116" t="s">
        <v>316</v>
      </c>
      <c r="G4883" s="116" t="s">
        <v>317</v>
      </c>
      <c r="H4883" s="116">
        <v>0.36</v>
      </c>
      <c r="I4883" s="116">
        <v>0.57999999999999996</v>
      </c>
      <c r="J4883" s="116" t="s">
        <v>326</v>
      </c>
      <c r="K4883" s="116">
        <v>1.9050826643520001E-2</v>
      </c>
      <c r="L4883" s="116">
        <v>3975.3911840466299</v>
      </c>
      <c r="M4883" s="116">
        <v>11.3646472803918</v>
      </c>
      <c r="N4883" s="116">
        <v>2.1812549263385002</v>
      </c>
      <c r="O4883" s="116">
        <v>0.21650592520352999</v>
      </c>
      <c r="P4883" s="116">
        <v>4.1554709467000003E-2</v>
      </c>
      <c r="Q4883" s="116">
        <v>75.734488287462</v>
      </c>
      <c r="R4883" s="116">
        <v>1310</v>
      </c>
      <c r="S4883" s="116" t="s">
        <v>318</v>
      </c>
      <c r="T4883" s="116">
        <v>1310</v>
      </c>
      <c r="U4883" s="116" t="s">
        <v>327</v>
      </c>
      <c r="V4883" s="116" t="s">
        <v>326</v>
      </c>
      <c r="Z4883" s="116">
        <v>0</v>
      </c>
      <c r="AA4883" s="116">
        <v>1</v>
      </c>
      <c r="AB4883" s="116">
        <v>0.21650592520352999</v>
      </c>
      <c r="AC4883" s="116">
        <v>4.1554709467000003E-2</v>
      </c>
      <c r="AD4883" s="116">
        <v>75.734488287461602</v>
      </c>
      <c r="AF4883" s="116">
        <v>-1</v>
      </c>
      <c r="AG4883" s="116">
        <v>-1</v>
      </c>
      <c r="AH4883" s="116">
        <v>-1</v>
      </c>
      <c r="AI4883" s="116">
        <v>-1</v>
      </c>
      <c r="AJ4883" s="116">
        <v>0</v>
      </c>
      <c r="AM4883" s="116" t="s">
        <v>319</v>
      </c>
      <c r="AN4883" s="116" t="s">
        <v>328</v>
      </c>
      <c r="AQ4883" s="116">
        <v>783</v>
      </c>
      <c r="AR4883" s="116" t="s">
        <v>352</v>
      </c>
      <c r="AS4883" s="116" t="s">
        <v>256</v>
      </c>
      <c r="AT4883" s="116" t="s">
        <v>268</v>
      </c>
      <c r="AV4883" s="116">
        <v>43.210083742017801</v>
      </c>
      <c r="AW4883" s="116">
        <v>6.1422942699999997E-2</v>
      </c>
    </row>
    <row r="4884" spans="1:49" x14ac:dyDescent="0.25">
      <c r="A4884" s="127">
        <v>260000</v>
      </c>
      <c r="B4884" s="127">
        <v>2500000</v>
      </c>
      <c r="C4884" s="127">
        <v>670000</v>
      </c>
      <c r="D4884" s="116" t="s">
        <v>314</v>
      </c>
      <c r="E4884" s="116" t="s">
        <v>315</v>
      </c>
      <c r="F4884" s="116" t="s">
        <v>316</v>
      </c>
      <c r="G4884" s="116" t="s">
        <v>317</v>
      </c>
      <c r="H4884" s="116">
        <v>0.36</v>
      </c>
      <c r="I4884" s="116">
        <v>0.57999999999999996</v>
      </c>
      <c r="J4884" s="116" t="s">
        <v>326</v>
      </c>
      <c r="K4884" s="116">
        <v>0.15950789655504999</v>
      </c>
      <c r="L4884" s="116">
        <v>3975.3911840466299</v>
      </c>
      <c r="M4884" s="116">
        <v>11.3646472803918</v>
      </c>
      <c r="N4884" s="116">
        <v>2.1812549263385002</v>
      </c>
      <c r="O4884" s="116">
        <v>1.81275098278547</v>
      </c>
      <c r="P4884" s="116">
        <v>0.34792738515061</v>
      </c>
      <c r="Q4884" s="116">
        <v>634.10628575080295</v>
      </c>
      <c r="R4884" s="116">
        <v>1310</v>
      </c>
      <c r="S4884" s="116" t="s">
        <v>318</v>
      </c>
      <c r="T4884" s="116">
        <v>1310</v>
      </c>
      <c r="U4884" s="116" t="s">
        <v>327</v>
      </c>
      <c r="V4884" s="116" t="s">
        <v>326</v>
      </c>
      <c r="Z4884" s="116">
        <v>0</v>
      </c>
      <c r="AA4884" s="116">
        <v>1</v>
      </c>
      <c r="AB4884" s="116">
        <v>1.81275098278547</v>
      </c>
      <c r="AC4884" s="116">
        <v>0.34792738515061</v>
      </c>
      <c r="AD4884" s="116">
        <v>634.10628581154697</v>
      </c>
      <c r="AF4884" s="116">
        <v>-1</v>
      </c>
      <c r="AG4884" s="116">
        <v>-1</v>
      </c>
      <c r="AH4884" s="116">
        <v>-1</v>
      </c>
      <c r="AI4884" s="116">
        <v>-1</v>
      </c>
      <c r="AJ4884" s="116">
        <v>0</v>
      </c>
      <c r="AM4884" s="116" t="s">
        <v>319</v>
      </c>
      <c r="AN4884" s="116" t="s">
        <v>328</v>
      </c>
      <c r="AQ4884" s="116">
        <v>783</v>
      </c>
      <c r="AR4884" s="116" t="s">
        <v>352</v>
      </c>
      <c r="AS4884" s="116" t="s">
        <v>256</v>
      </c>
      <c r="AT4884" s="116" t="s">
        <v>268</v>
      </c>
      <c r="AV4884" s="116">
        <v>105.15890289140199</v>
      </c>
      <c r="AW4884" s="116">
        <v>0.51427922609999999</v>
      </c>
    </row>
    <row r="4885" spans="1:49" x14ac:dyDescent="0.25">
      <c r="A4885" s="127">
        <v>260000</v>
      </c>
      <c r="B4885" s="127">
        <v>2500000</v>
      </c>
      <c r="C4885" s="127">
        <v>670000</v>
      </c>
      <c r="D4885" s="116" t="s">
        <v>314</v>
      </c>
      <c r="E4885" s="116" t="s">
        <v>315</v>
      </c>
      <c r="F4885" s="116" t="s">
        <v>316</v>
      </c>
      <c r="G4885" s="116" t="s">
        <v>317</v>
      </c>
      <c r="H4885" s="116">
        <v>0.36</v>
      </c>
      <c r="I4885" s="116">
        <v>0.57999999999999996</v>
      </c>
      <c r="J4885" s="116" t="s">
        <v>326</v>
      </c>
      <c r="K4885" s="116">
        <v>9.6953688803089993E-2</v>
      </c>
      <c r="L4885" s="116">
        <v>3975.3911840466299</v>
      </c>
      <c r="M4885" s="116">
        <v>11.3646472803918</v>
      </c>
      <c r="N4885" s="116">
        <v>2.1812549263385002</v>
      </c>
      <c r="O4885" s="116">
        <v>1.1018444757799899</v>
      </c>
      <c r="P4885" s="116">
        <v>0.21148071132842999</v>
      </c>
      <c r="Q4885" s="116">
        <v>385.42883972860398</v>
      </c>
      <c r="R4885" s="116">
        <v>1310</v>
      </c>
      <c r="S4885" s="116" t="s">
        <v>318</v>
      </c>
      <c r="T4885" s="116">
        <v>1310</v>
      </c>
      <c r="U4885" s="116" t="s">
        <v>327</v>
      </c>
      <c r="V4885" s="116" t="s">
        <v>326</v>
      </c>
      <c r="Z4885" s="116">
        <v>0</v>
      </c>
      <c r="AA4885" s="116">
        <v>1</v>
      </c>
      <c r="AB4885" s="116">
        <v>1.1018444757799899</v>
      </c>
      <c r="AC4885" s="116">
        <v>0.21148071132842999</v>
      </c>
      <c r="AD4885" s="116">
        <v>385.42883972860301</v>
      </c>
      <c r="AF4885" s="116">
        <v>-1</v>
      </c>
      <c r="AG4885" s="116">
        <v>-1</v>
      </c>
      <c r="AH4885" s="116">
        <v>-1</v>
      </c>
      <c r="AI4885" s="116">
        <v>-1</v>
      </c>
      <c r="AJ4885" s="116">
        <v>0</v>
      </c>
      <c r="AM4885" s="116" t="s">
        <v>319</v>
      </c>
      <c r="AN4885" s="116" t="s">
        <v>328</v>
      </c>
      <c r="AQ4885" s="116">
        <v>783</v>
      </c>
      <c r="AR4885" s="116" t="s">
        <v>352</v>
      </c>
      <c r="AS4885" s="116" t="s">
        <v>256</v>
      </c>
      <c r="AT4885" s="116" t="s">
        <v>268</v>
      </c>
      <c r="AV4885" s="116">
        <v>80.278199749992496</v>
      </c>
      <c r="AW4885" s="116">
        <v>0.31259435499999999</v>
      </c>
    </row>
    <row r="4886" spans="1:49" x14ac:dyDescent="0.25">
      <c r="A4886" s="127">
        <v>260000</v>
      </c>
      <c r="B4886" s="127">
        <v>2500000</v>
      </c>
      <c r="C4886" s="127">
        <v>670000</v>
      </c>
      <c r="D4886" s="116" t="s">
        <v>314</v>
      </c>
      <c r="E4886" s="116" t="s">
        <v>315</v>
      </c>
      <c r="F4886" s="116" t="s">
        <v>316</v>
      </c>
      <c r="G4886" s="116" t="s">
        <v>317</v>
      </c>
      <c r="H4886" s="116">
        <v>0.36</v>
      </c>
      <c r="I4886" s="116">
        <v>0.57999999999999996</v>
      </c>
      <c r="J4886" s="116" t="s">
        <v>326</v>
      </c>
      <c r="K4886" s="116">
        <v>0.21649004271468</v>
      </c>
      <c r="L4886" s="116">
        <v>3975.3911840466299</v>
      </c>
      <c r="M4886" s="116">
        <v>11.3646472803918</v>
      </c>
      <c r="N4886" s="116">
        <v>2.1812549263385002</v>
      </c>
      <c r="O4886" s="116">
        <v>2.4603329751694001</v>
      </c>
      <c r="P4886" s="116">
        <v>0.47221997217464001</v>
      </c>
      <c r="Q4886" s="116">
        <v>860.63260724185295</v>
      </c>
      <c r="R4886" s="116">
        <v>1310</v>
      </c>
      <c r="S4886" s="116" t="s">
        <v>318</v>
      </c>
      <c r="T4886" s="116">
        <v>1310</v>
      </c>
      <c r="U4886" s="116" t="s">
        <v>327</v>
      </c>
      <c r="V4886" s="116" t="s">
        <v>326</v>
      </c>
      <c r="Z4886" s="116">
        <v>0</v>
      </c>
      <c r="AA4886" s="116">
        <v>1</v>
      </c>
      <c r="AB4886" s="116">
        <v>2.4603329751694001</v>
      </c>
      <c r="AC4886" s="116">
        <v>0.47221997217464001</v>
      </c>
      <c r="AD4886" s="116">
        <v>860.632607242684</v>
      </c>
      <c r="AF4886" s="116">
        <v>-1</v>
      </c>
      <c r="AG4886" s="116">
        <v>-1</v>
      </c>
      <c r="AH4886" s="116">
        <v>-1</v>
      </c>
      <c r="AI4886" s="116">
        <v>-1</v>
      </c>
      <c r="AJ4886" s="116">
        <v>0</v>
      </c>
      <c r="AM4886" s="116" t="s">
        <v>319</v>
      </c>
      <c r="AN4886" s="116" t="s">
        <v>328</v>
      </c>
      <c r="AQ4886" s="116">
        <v>783</v>
      </c>
      <c r="AR4886" s="116" t="s">
        <v>352</v>
      </c>
      <c r="AS4886" s="116" t="s">
        <v>256</v>
      </c>
      <c r="AT4886" s="116" t="s">
        <v>268</v>
      </c>
      <c r="AV4886" s="116">
        <v>119.28238328814599</v>
      </c>
      <c r="AW4886" s="116">
        <v>0.69799887039999997</v>
      </c>
    </row>
    <row r="4887" spans="1:49" x14ac:dyDescent="0.25">
      <c r="A4887" s="127">
        <v>260000</v>
      </c>
      <c r="B4887" s="127">
        <v>2500000</v>
      </c>
      <c r="C4887" s="127">
        <v>670000</v>
      </c>
      <c r="D4887" s="116" t="s">
        <v>314</v>
      </c>
      <c r="E4887" s="116" t="s">
        <v>315</v>
      </c>
      <c r="F4887" s="116" t="s">
        <v>316</v>
      </c>
      <c r="G4887" s="116" t="s">
        <v>317</v>
      </c>
      <c r="H4887" s="116">
        <v>0.36</v>
      </c>
      <c r="I4887" s="116">
        <v>0.57999999999999996</v>
      </c>
      <c r="J4887" s="116" t="s">
        <v>326</v>
      </c>
      <c r="K4887" s="116">
        <v>9.033255197185E-2</v>
      </c>
      <c r="L4887" s="116">
        <v>3975.3911840466299</v>
      </c>
      <c r="M4887" s="116">
        <v>11.3646472803918</v>
      </c>
      <c r="N4887" s="116">
        <v>2.1812549263385002</v>
      </c>
      <c r="O4887" s="116">
        <v>1.02659759109781</v>
      </c>
      <c r="P4887" s="116">
        <v>0.19703832399734</v>
      </c>
      <c r="Q4887" s="116">
        <v>359.10723074135399</v>
      </c>
      <c r="R4887" s="116">
        <v>1310</v>
      </c>
      <c r="S4887" s="116" t="s">
        <v>318</v>
      </c>
      <c r="T4887" s="116">
        <v>1310</v>
      </c>
      <c r="U4887" s="116" t="s">
        <v>327</v>
      </c>
      <c r="V4887" s="116" t="s">
        <v>326</v>
      </c>
      <c r="Z4887" s="116">
        <v>0</v>
      </c>
      <c r="AA4887" s="116">
        <v>1</v>
      </c>
      <c r="AB4887" s="116">
        <v>1.02659759109781</v>
      </c>
      <c r="AC4887" s="116">
        <v>0.19703832399734</v>
      </c>
      <c r="AD4887" s="116">
        <v>359.107230741352</v>
      </c>
      <c r="AF4887" s="116">
        <v>-1</v>
      </c>
      <c r="AG4887" s="116">
        <v>-1</v>
      </c>
      <c r="AH4887" s="116">
        <v>-1</v>
      </c>
      <c r="AI4887" s="116">
        <v>-1</v>
      </c>
      <c r="AJ4887" s="116">
        <v>0</v>
      </c>
      <c r="AM4887" s="116" t="s">
        <v>319</v>
      </c>
      <c r="AN4887" s="116" t="s">
        <v>328</v>
      </c>
      <c r="AQ4887" s="116">
        <v>783</v>
      </c>
      <c r="AR4887" s="116" t="s">
        <v>352</v>
      </c>
      <c r="AS4887" s="116" t="s">
        <v>256</v>
      </c>
      <c r="AT4887" s="116" t="s">
        <v>268</v>
      </c>
      <c r="AV4887" s="116">
        <v>77.341307340787097</v>
      </c>
      <c r="AW4887" s="116">
        <v>0.29124674029999997</v>
      </c>
    </row>
    <row r="4888" spans="1:49" x14ac:dyDescent="0.25">
      <c r="A4888" s="127">
        <v>260000</v>
      </c>
      <c r="B4888" s="127">
        <v>2500000</v>
      </c>
      <c r="C4888" s="127">
        <v>670000</v>
      </c>
      <c r="D4888" s="116" t="s">
        <v>314</v>
      </c>
      <c r="E4888" s="116" t="s">
        <v>315</v>
      </c>
      <c r="F4888" s="116" t="s">
        <v>316</v>
      </c>
      <c r="G4888" s="116" t="s">
        <v>317</v>
      </c>
      <c r="H4888" s="116">
        <v>0.36</v>
      </c>
      <c r="I4888" s="116">
        <v>0.57999999999999996</v>
      </c>
      <c r="J4888" s="116" t="s">
        <v>326</v>
      </c>
      <c r="K4888" s="116">
        <v>3.542844718681E-2</v>
      </c>
      <c r="L4888" s="116">
        <v>3975.3911840466299</v>
      </c>
      <c r="M4888" s="116">
        <v>11.3646472803918</v>
      </c>
      <c r="N4888" s="116">
        <v>2.1812549263385002</v>
      </c>
      <c r="O4888" s="116">
        <v>0.40263180597016002</v>
      </c>
      <c r="P4888" s="116">
        <v>7.7278474958760002E-2</v>
      </c>
      <c r="Q4888" s="116">
        <v>140.841936610934</v>
      </c>
      <c r="R4888" s="116">
        <v>1310</v>
      </c>
      <c r="S4888" s="116" t="s">
        <v>318</v>
      </c>
      <c r="T4888" s="116">
        <v>1310</v>
      </c>
      <c r="U4888" s="116" t="s">
        <v>327</v>
      </c>
      <c r="V4888" s="116" t="s">
        <v>326</v>
      </c>
      <c r="Z4888" s="116">
        <v>0</v>
      </c>
      <c r="AA4888" s="116">
        <v>1</v>
      </c>
      <c r="AB4888" s="116">
        <v>0.40263180597016002</v>
      </c>
      <c r="AC4888" s="116">
        <v>7.7278474958760002E-2</v>
      </c>
      <c r="AD4888" s="116">
        <v>140.84193654936101</v>
      </c>
      <c r="AF4888" s="116">
        <v>-1</v>
      </c>
      <c r="AG4888" s="116">
        <v>-1</v>
      </c>
      <c r="AH4888" s="116">
        <v>-1</v>
      </c>
      <c r="AI4888" s="116">
        <v>-1</v>
      </c>
      <c r="AJ4888" s="116">
        <v>0</v>
      </c>
      <c r="AM4888" s="116" t="s">
        <v>319</v>
      </c>
      <c r="AN4888" s="116" t="s">
        <v>328</v>
      </c>
      <c r="AQ4888" s="116">
        <v>783</v>
      </c>
      <c r="AR4888" s="116" t="s">
        <v>352</v>
      </c>
      <c r="AS4888" s="116" t="s">
        <v>256</v>
      </c>
      <c r="AT4888" s="116" t="s">
        <v>268</v>
      </c>
      <c r="AV4888" s="116">
        <v>75.897216531778298</v>
      </c>
      <c r="AW4888" s="116">
        <v>0.1142270369</v>
      </c>
    </row>
    <row r="4889" spans="1:49" x14ac:dyDescent="0.25">
      <c r="A4889" s="127">
        <v>260000</v>
      </c>
      <c r="B4889" s="127">
        <v>2500000</v>
      </c>
      <c r="C4889" s="127">
        <v>680000</v>
      </c>
      <c r="D4889" s="116" t="s">
        <v>314</v>
      </c>
      <c r="E4889" s="116" t="s">
        <v>315</v>
      </c>
      <c r="F4889" s="116" t="s">
        <v>316</v>
      </c>
      <c r="G4889" s="116" t="s">
        <v>317</v>
      </c>
      <c r="H4889" s="116">
        <v>0.36</v>
      </c>
      <c r="I4889" s="116">
        <v>0.57999999999999996</v>
      </c>
      <c r="J4889" s="116" t="s">
        <v>326</v>
      </c>
      <c r="K4889" s="116">
        <v>0.25991237546586998</v>
      </c>
      <c r="L4889" s="116">
        <v>3983.9169422998398</v>
      </c>
      <c r="M4889" s="116">
        <v>11.387271682926301</v>
      </c>
      <c r="N4889" s="116">
        <v>2.1853926055889401</v>
      </c>
      <c r="O4889" s="116">
        <v>2.9596928331846599</v>
      </c>
      <c r="P4889" s="116">
        <v>0.56801058344417998</v>
      </c>
      <c r="Q4889" s="116">
        <v>1035.4693161318901</v>
      </c>
      <c r="R4889" s="116">
        <v>1330</v>
      </c>
      <c r="S4889" s="116" t="s">
        <v>346</v>
      </c>
      <c r="T4889" s="116">
        <v>1330</v>
      </c>
      <c r="U4889" s="116" t="s">
        <v>327</v>
      </c>
      <c r="V4889" s="116" t="s">
        <v>326</v>
      </c>
      <c r="Z4889" s="116">
        <v>0</v>
      </c>
      <c r="AA4889" s="116">
        <v>1</v>
      </c>
      <c r="AB4889" s="116">
        <v>2.9596928331846599</v>
      </c>
      <c r="AC4889" s="116">
        <v>0.56801058344417998</v>
      </c>
      <c r="AD4889" s="116">
        <v>1035.4693161318901</v>
      </c>
      <c r="AF4889" s="116">
        <v>-1</v>
      </c>
      <c r="AG4889" s="116">
        <v>-1</v>
      </c>
      <c r="AH4889" s="116">
        <v>-1</v>
      </c>
      <c r="AI4889" s="116">
        <v>-1</v>
      </c>
      <c r="AJ4889" s="116">
        <v>0</v>
      </c>
      <c r="AM4889" s="116" t="s">
        <v>319</v>
      </c>
      <c r="AN4889" s="116">
        <v>69</v>
      </c>
      <c r="AQ4889" s="116">
        <v>783</v>
      </c>
      <c r="AR4889" s="116" t="s">
        <v>352</v>
      </c>
      <c r="AS4889" s="116" t="s">
        <v>256</v>
      </c>
      <c r="AT4889" s="116" t="s">
        <v>268</v>
      </c>
      <c r="AV4889" s="116">
        <v>130.900078365312</v>
      </c>
      <c r="AW4889" s="116">
        <v>0.83979668789999995</v>
      </c>
    </row>
    <row r="4890" spans="1:49" x14ac:dyDescent="0.25">
      <c r="A4890" s="127">
        <v>260000</v>
      </c>
      <c r="B4890" s="127">
        <v>2500000</v>
      </c>
      <c r="C4890" s="127">
        <v>690000</v>
      </c>
      <c r="D4890" s="116" t="s">
        <v>314</v>
      </c>
      <c r="E4890" s="116" t="s">
        <v>315</v>
      </c>
      <c r="F4890" s="116" t="s">
        <v>316</v>
      </c>
      <c r="G4890" s="116" t="s">
        <v>317</v>
      </c>
      <c r="H4890" s="116">
        <v>0.36</v>
      </c>
      <c r="I4890" s="116">
        <v>0.57999999999999996</v>
      </c>
      <c r="J4890" s="116" t="s">
        <v>326</v>
      </c>
      <c r="K4890" s="116">
        <v>5.0071864819949997E-2</v>
      </c>
      <c r="L4890" s="116">
        <v>3164.3506347732</v>
      </c>
      <c r="M4890" s="116">
        <v>8.0152425284146602</v>
      </c>
      <c r="N4890" s="116">
        <v>1.10670727209963</v>
      </c>
      <c r="O4890" s="116">
        <v>0.40133814038193</v>
      </c>
      <c r="P4890" s="116">
        <v>5.5414896923829997E-2</v>
      </c>
      <c r="Q4890" s="116">
        <v>158.44493722730201</v>
      </c>
      <c r="R4890" s="116">
        <v>1210</v>
      </c>
      <c r="S4890" s="116" t="s">
        <v>318</v>
      </c>
      <c r="T4890" s="116">
        <v>1210</v>
      </c>
      <c r="U4890" s="116" t="s">
        <v>327</v>
      </c>
      <c r="V4890" s="116" t="s">
        <v>326</v>
      </c>
      <c r="Z4890" s="116">
        <v>0</v>
      </c>
      <c r="AA4890" s="116">
        <v>1</v>
      </c>
      <c r="AB4890" s="116">
        <v>0.40133814038193</v>
      </c>
      <c r="AC4890" s="116">
        <v>5.5414896923829997E-2</v>
      </c>
      <c r="AD4890" s="116">
        <v>158.44493722730101</v>
      </c>
      <c r="AF4890" s="116">
        <v>-1</v>
      </c>
      <c r="AG4890" s="116">
        <v>-1</v>
      </c>
      <c r="AH4890" s="116">
        <v>-1</v>
      </c>
      <c r="AI4890" s="116">
        <v>-1</v>
      </c>
      <c r="AJ4890" s="116">
        <v>0</v>
      </c>
      <c r="AM4890" s="116" t="s">
        <v>319</v>
      </c>
      <c r="AN4890" s="116" t="s">
        <v>328</v>
      </c>
      <c r="AQ4890" s="116">
        <v>783</v>
      </c>
      <c r="AR4890" s="116" t="s">
        <v>352</v>
      </c>
      <c r="AS4890" s="116" t="s">
        <v>256</v>
      </c>
      <c r="AT4890" s="116" t="s">
        <v>268</v>
      </c>
      <c r="AV4890" s="116">
        <v>57.566413775480498</v>
      </c>
      <c r="AW4890" s="116">
        <v>0.1285035987</v>
      </c>
    </row>
    <row r="4891" spans="1:49" x14ac:dyDescent="0.25">
      <c r="A4891" s="127">
        <v>260000</v>
      </c>
      <c r="B4891" s="127">
        <v>2500000</v>
      </c>
      <c r="C4891" s="127">
        <v>690000</v>
      </c>
      <c r="D4891" s="116" t="s">
        <v>314</v>
      </c>
      <c r="E4891" s="116" t="s">
        <v>315</v>
      </c>
      <c r="F4891" s="116" t="s">
        <v>316</v>
      </c>
      <c r="G4891" s="116" t="s">
        <v>317</v>
      </c>
      <c r="H4891" s="116">
        <v>0.36</v>
      </c>
      <c r="I4891" s="116">
        <v>0.57999999999999996</v>
      </c>
      <c r="J4891" s="116" t="s">
        <v>326</v>
      </c>
      <c r="K4891" s="116">
        <v>8.7913565283740003E-2</v>
      </c>
      <c r="L4891" s="116">
        <v>3164.3506347732</v>
      </c>
      <c r="M4891" s="116">
        <v>8.0152425284146602</v>
      </c>
      <c r="N4891" s="116">
        <v>1.10670727209963</v>
      </c>
      <c r="O4891" s="116">
        <v>0.70464854728680004</v>
      </c>
      <c r="P4891" s="116">
        <v>9.7294582015719999E-2</v>
      </c>
      <c r="Q4891" s="116">
        <v>278.18934611078402</v>
      </c>
      <c r="R4891" s="116">
        <v>1310</v>
      </c>
      <c r="S4891" s="116" t="s">
        <v>318</v>
      </c>
      <c r="T4891" s="116">
        <v>1310</v>
      </c>
      <c r="U4891" s="116" t="s">
        <v>327</v>
      </c>
      <c r="V4891" s="116" t="s">
        <v>326</v>
      </c>
      <c r="Z4891" s="116">
        <v>0</v>
      </c>
      <c r="AA4891" s="116">
        <v>1</v>
      </c>
      <c r="AB4891" s="116">
        <v>0.70464854728680004</v>
      </c>
      <c r="AC4891" s="116">
        <v>9.7294582015719999E-2</v>
      </c>
      <c r="AD4891" s="116">
        <v>278.18934612969502</v>
      </c>
      <c r="AF4891" s="116">
        <v>-1</v>
      </c>
      <c r="AG4891" s="116">
        <v>-1</v>
      </c>
      <c r="AH4891" s="116">
        <v>-1</v>
      </c>
      <c r="AI4891" s="116">
        <v>-1</v>
      </c>
      <c r="AJ4891" s="116">
        <v>0</v>
      </c>
      <c r="AM4891" s="116" t="s">
        <v>319</v>
      </c>
      <c r="AN4891" s="116" t="s">
        <v>328</v>
      </c>
      <c r="AQ4891" s="116">
        <v>783</v>
      </c>
      <c r="AR4891" s="116" t="s">
        <v>352</v>
      </c>
      <c r="AS4891" s="116" t="s">
        <v>256</v>
      </c>
      <c r="AT4891" s="116" t="s">
        <v>268</v>
      </c>
      <c r="AV4891" s="116">
        <v>81.451728416785002</v>
      </c>
      <c r="AW4891" s="116">
        <v>0.2256199076</v>
      </c>
    </row>
    <row r="4892" spans="1:49" x14ac:dyDescent="0.25">
      <c r="A4892" s="127">
        <v>260000</v>
      </c>
      <c r="B4892" s="127">
        <v>2500000</v>
      </c>
      <c r="C4892" s="127">
        <v>690000</v>
      </c>
      <c r="D4892" s="116" t="s">
        <v>314</v>
      </c>
      <c r="E4892" s="116" t="s">
        <v>315</v>
      </c>
      <c r="F4892" s="116" t="s">
        <v>316</v>
      </c>
      <c r="G4892" s="116" t="s">
        <v>317</v>
      </c>
      <c r="H4892" s="116">
        <v>0.36</v>
      </c>
      <c r="I4892" s="116">
        <v>0.57999999999999996</v>
      </c>
      <c r="J4892" s="116" t="s">
        <v>326</v>
      </c>
      <c r="K4892" s="116">
        <v>5.9982449646750001E-2</v>
      </c>
      <c r="L4892" s="116">
        <v>3164.3506347732</v>
      </c>
      <c r="M4892" s="116">
        <v>8.0152425284146602</v>
      </c>
      <c r="N4892" s="116">
        <v>1.10670727209963</v>
      </c>
      <c r="O4892" s="116">
        <v>0.48077388136714</v>
      </c>
      <c r="P4892" s="116">
        <v>6.6383013222409998E-2</v>
      </c>
      <c r="Q4892" s="116">
        <v>189.80550261495401</v>
      </c>
      <c r="R4892" s="116">
        <v>1310</v>
      </c>
      <c r="S4892" s="116" t="s">
        <v>318</v>
      </c>
      <c r="T4892" s="116">
        <v>1310</v>
      </c>
      <c r="U4892" s="116" t="s">
        <v>327</v>
      </c>
      <c r="V4892" s="116" t="s">
        <v>326</v>
      </c>
      <c r="Z4892" s="116">
        <v>0</v>
      </c>
      <c r="AA4892" s="116">
        <v>1</v>
      </c>
      <c r="AB4892" s="116">
        <v>0.48077388136714</v>
      </c>
      <c r="AC4892" s="116">
        <v>6.6383013222409998E-2</v>
      </c>
      <c r="AD4892" s="116">
        <v>189.80550259724001</v>
      </c>
      <c r="AF4892" s="116">
        <v>-1</v>
      </c>
      <c r="AG4892" s="116">
        <v>-1</v>
      </c>
      <c r="AH4892" s="116">
        <v>-1</v>
      </c>
      <c r="AI4892" s="116">
        <v>-1</v>
      </c>
      <c r="AJ4892" s="116">
        <v>0</v>
      </c>
      <c r="AM4892" s="116" t="s">
        <v>319</v>
      </c>
      <c r="AN4892" s="116" t="s">
        <v>328</v>
      </c>
      <c r="AQ4892" s="116">
        <v>783</v>
      </c>
      <c r="AR4892" s="116" t="s">
        <v>352</v>
      </c>
      <c r="AS4892" s="116" t="s">
        <v>256</v>
      </c>
      <c r="AT4892" s="116" t="s">
        <v>268</v>
      </c>
      <c r="AV4892" s="116">
        <v>110.01026991319701</v>
      </c>
      <c r="AW4892" s="116">
        <v>0.15393795830000001</v>
      </c>
    </row>
    <row r="4893" spans="1:49" x14ac:dyDescent="0.25">
      <c r="A4893" s="127">
        <v>260000</v>
      </c>
      <c r="B4893" s="127">
        <v>2500000</v>
      </c>
      <c r="C4893" s="127">
        <v>690000</v>
      </c>
      <c r="D4893" s="116" t="s">
        <v>314</v>
      </c>
      <c r="E4893" s="116" t="s">
        <v>315</v>
      </c>
      <c r="F4893" s="116" t="s">
        <v>316</v>
      </c>
      <c r="G4893" s="116" t="s">
        <v>317</v>
      </c>
      <c r="H4893" s="116">
        <v>0.36</v>
      </c>
      <c r="I4893" s="116">
        <v>0.57999999999999996</v>
      </c>
      <c r="J4893" s="116" t="s">
        <v>326</v>
      </c>
      <c r="K4893" s="116">
        <v>0.53141918361062002</v>
      </c>
      <c r="L4893" s="116">
        <v>3917.4606094240098</v>
      </c>
      <c r="M4893" s="116">
        <v>10.285335295810899</v>
      </c>
      <c r="N4893" s="116">
        <v>1.5303742569783001</v>
      </c>
      <c r="O4893" s="116">
        <v>5.4658244860613596</v>
      </c>
      <c r="P4893" s="116">
        <v>0.81327023826211997</v>
      </c>
      <c r="Q4893" s="116">
        <v>2081.81371888688</v>
      </c>
      <c r="R4893" s="116">
        <v>1210</v>
      </c>
      <c r="S4893" s="116" t="s">
        <v>318</v>
      </c>
      <c r="T4893" s="116">
        <v>1210</v>
      </c>
      <c r="U4893" s="116" t="s">
        <v>327</v>
      </c>
      <c r="V4893" s="116" t="s">
        <v>326</v>
      </c>
      <c r="Z4893" s="116">
        <v>0</v>
      </c>
      <c r="AA4893" s="116">
        <v>1</v>
      </c>
      <c r="AB4893" s="116">
        <v>5.4658244860613596</v>
      </c>
      <c r="AC4893" s="116">
        <v>0.81327023826211997</v>
      </c>
      <c r="AD4893" s="116">
        <v>2081.81371888688</v>
      </c>
      <c r="AF4893" s="116">
        <v>-1</v>
      </c>
      <c r="AG4893" s="116">
        <v>-1</v>
      </c>
      <c r="AH4893" s="116">
        <v>-1</v>
      </c>
      <c r="AI4893" s="116">
        <v>-1</v>
      </c>
      <c r="AJ4893" s="116">
        <v>0</v>
      </c>
      <c r="AM4893" s="116" t="s">
        <v>319</v>
      </c>
      <c r="AN4893" s="116" t="s">
        <v>328</v>
      </c>
      <c r="AQ4893" s="116">
        <v>783</v>
      </c>
      <c r="AR4893" s="116" t="s">
        <v>352</v>
      </c>
      <c r="AS4893" s="116" t="s">
        <v>256</v>
      </c>
      <c r="AT4893" s="116" t="s">
        <v>268</v>
      </c>
      <c r="AV4893" s="116">
        <v>186.03844569899101</v>
      </c>
      <c r="AW4893" s="116">
        <v>1.6884133973</v>
      </c>
    </row>
    <row r="4894" spans="1:49" x14ac:dyDescent="0.25">
      <c r="A4894" s="127">
        <v>260000</v>
      </c>
      <c r="B4894" s="127">
        <v>2500000</v>
      </c>
      <c r="C4894" s="127">
        <v>690000</v>
      </c>
      <c r="D4894" s="116" t="s">
        <v>314</v>
      </c>
      <c r="E4894" s="116" t="s">
        <v>315</v>
      </c>
      <c r="F4894" s="116" t="s">
        <v>316</v>
      </c>
      <c r="G4894" s="116" t="s">
        <v>317</v>
      </c>
      <c r="H4894" s="116">
        <v>0.36</v>
      </c>
      <c r="I4894" s="116">
        <v>0.57999999999999996</v>
      </c>
      <c r="J4894" s="116" t="s">
        <v>326</v>
      </c>
      <c r="K4894" s="116">
        <v>0.24538599416581999</v>
      </c>
      <c r="L4894" s="116">
        <v>3930.1947021873002</v>
      </c>
      <c r="M4894" s="116">
        <v>10.726545466660401</v>
      </c>
      <c r="N4894" s="116">
        <v>1.84026183751467</v>
      </c>
      <c r="O4894" s="116">
        <v>2.6321440233014002</v>
      </c>
      <c r="P4894" s="116">
        <v>0.45157448052395999</v>
      </c>
      <c r="Q4894" s="116">
        <v>964.414734261494</v>
      </c>
      <c r="R4894" s="116">
        <v>1210</v>
      </c>
      <c r="S4894" s="116" t="s">
        <v>318</v>
      </c>
      <c r="T4894" s="116">
        <v>1210</v>
      </c>
      <c r="U4894" s="116" t="s">
        <v>327</v>
      </c>
      <c r="V4894" s="116" t="s">
        <v>326</v>
      </c>
      <c r="Z4894" s="116">
        <v>0</v>
      </c>
      <c r="AA4894" s="116">
        <v>1</v>
      </c>
      <c r="AB4894" s="116">
        <v>2.6321440233014002</v>
      </c>
      <c r="AC4894" s="116">
        <v>0.45157448052395999</v>
      </c>
      <c r="AD4894" s="116">
        <v>964.414734261494</v>
      </c>
      <c r="AF4894" s="116">
        <v>-1</v>
      </c>
      <c r="AG4894" s="116">
        <v>-1</v>
      </c>
      <c r="AH4894" s="116">
        <v>-1</v>
      </c>
      <c r="AI4894" s="116">
        <v>-1</v>
      </c>
      <c r="AJ4894" s="116">
        <v>0</v>
      </c>
      <c r="AM4894" s="116" t="s">
        <v>319</v>
      </c>
      <c r="AN4894" s="116" t="s">
        <v>328</v>
      </c>
      <c r="AQ4894" s="116">
        <v>783</v>
      </c>
      <c r="AR4894" s="116" t="s">
        <v>352</v>
      </c>
      <c r="AS4894" s="116" t="s">
        <v>256</v>
      </c>
      <c r="AT4894" s="116" t="s">
        <v>268</v>
      </c>
      <c r="AV4894" s="116">
        <v>137.17570742968701</v>
      </c>
      <c r="AW4894" s="116">
        <v>0.78216928969999999</v>
      </c>
    </row>
    <row r="4895" spans="1:49" x14ac:dyDescent="0.25">
      <c r="A4895" s="127">
        <v>260000</v>
      </c>
      <c r="B4895" s="127">
        <v>2500000</v>
      </c>
      <c r="C4895" s="127">
        <v>700000</v>
      </c>
      <c r="D4895" s="116" t="s">
        <v>314</v>
      </c>
      <c r="E4895" s="116" t="s">
        <v>315</v>
      </c>
      <c r="F4895" s="116" t="s">
        <v>316</v>
      </c>
      <c r="G4895" s="116" t="s">
        <v>317</v>
      </c>
      <c r="H4895" s="116">
        <v>0.36</v>
      </c>
      <c r="I4895" s="116">
        <v>0.57999999999999996</v>
      </c>
      <c r="J4895" s="116" t="s">
        <v>326</v>
      </c>
      <c r="K4895" s="116">
        <v>0.28880585933786002</v>
      </c>
      <c r="L4895" s="116">
        <v>3983.9169428934902</v>
      </c>
      <c r="M4895" s="116">
        <v>11.3872716846231</v>
      </c>
      <c r="N4895" s="116">
        <v>2.1853926059145898</v>
      </c>
      <c r="O4895" s="116">
        <v>3.2887107843913399</v>
      </c>
      <c r="P4895" s="116">
        <v>0.63115418954178004</v>
      </c>
      <c r="Q4895" s="116">
        <v>1150.5785562230401</v>
      </c>
      <c r="R4895" s="116">
        <v>1330</v>
      </c>
      <c r="S4895" s="116" t="s">
        <v>346</v>
      </c>
      <c r="T4895" s="116">
        <v>1330</v>
      </c>
      <c r="U4895" s="116" t="s">
        <v>327</v>
      </c>
      <c r="V4895" s="116" t="s">
        <v>326</v>
      </c>
      <c r="Z4895" s="116">
        <v>0</v>
      </c>
      <c r="AA4895" s="116">
        <v>1</v>
      </c>
      <c r="AB4895" s="116">
        <v>3.2887107843913399</v>
      </c>
      <c r="AC4895" s="116">
        <v>0.63115418954178004</v>
      </c>
      <c r="AD4895" s="116">
        <v>1150.5785562230401</v>
      </c>
      <c r="AF4895" s="116">
        <v>-1</v>
      </c>
      <c r="AG4895" s="116">
        <v>-1</v>
      </c>
      <c r="AH4895" s="116">
        <v>-1</v>
      </c>
      <c r="AI4895" s="116">
        <v>-1</v>
      </c>
      <c r="AJ4895" s="116">
        <v>0</v>
      </c>
      <c r="AM4895" s="116" t="s">
        <v>319</v>
      </c>
      <c r="AN4895" s="116" t="s">
        <v>328</v>
      </c>
      <c r="AQ4895" s="116">
        <v>783</v>
      </c>
      <c r="AR4895" s="116" t="s">
        <v>352</v>
      </c>
      <c r="AS4895" s="116" t="s">
        <v>256</v>
      </c>
      <c r="AT4895" s="116" t="s">
        <v>268</v>
      </c>
      <c r="AV4895" s="116">
        <v>146.75063595301401</v>
      </c>
      <c r="AW4895" s="116">
        <v>0.93315373580000005</v>
      </c>
    </row>
    <row r="4896" spans="1:49" x14ac:dyDescent="0.25">
      <c r="A4896" s="127">
        <v>260000</v>
      </c>
      <c r="B4896" s="127">
        <v>2500000</v>
      </c>
      <c r="C4896" s="127">
        <v>700000</v>
      </c>
      <c r="D4896" s="116" t="s">
        <v>314</v>
      </c>
      <c r="E4896" s="116" t="s">
        <v>315</v>
      </c>
      <c r="F4896" s="116" t="s">
        <v>316</v>
      </c>
      <c r="G4896" s="116" t="s">
        <v>317</v>
      </c>
      <c r="H4896" s="116">
        <v>0.36</v>
      </c>
      <c r="I4896" s="116">
        <v>0.57999999999999996</v>
      </c>
      <c r="J4896" s="116" t="s">
        <v>326</v>
      </c>
      <c r="K4896" s="116">
        <v>1.8406126211079999E-2</v>
      </c>
      <c r="L4896" s="116">
        <v>3983.9169428934902</v>
      </c>
      <c r="M4896" s="116">
        <v>11.3872716846231</v>
      </c>
      <c r="N4896" s="116">
        <v>2.1853926059145898</v>
      </c>
      <c r="O4896" s="116">
        <v>0.20959555982708</v>
      </c>
      <c r="P4896" s="116">
        <v>4.022461212523E-2</v>
      </c>
      <c r="Q4896" s="116">
        <v>73.328478065377496</v>
      </c>
      <c r="R4896" s="116">
        <v>1310</v>
      </c>
      <c r="S4896" s="116" t="s">
        <v>318</v>
      </c>
      <c r="T4896" s="116">
        <v>1310</v>
      </c>
      <c r="U4896" s="116" t="s">
        <v>327</v>
      </c>
      <c r="V4896" s="116" t="s">
        <v>326</v>
      </c>
      <c r="Z4896" s="116">
        <v>0</v>
      </c>
      <c r="AA4896" s="116">
        <v>1</v>
      </c>
      <c r="AB4896" s="116">
        <v>0.20959555982708</v>
      </c>
      <c r="AC4896" s="116">
        <v>4.022461212523E-2</v>
      </c>
      <c r="AD4896" s="116">
        <v>73.328478065378306</v>
      </c>
      <c r="AF4896" s="116">
        <v>-1</v>
      </c>
      <c r="AG4896" s="116">
        <v>-1</v>
      </c>
      <c r="AH4896" s="116">
        <v>-1</v>
      </c>
      <c r="AI4896" s="116">
        <v>-1</v>
      </c>
      <c r="AJ4896" s="116">
        <v>0</v>
      </c>
      <c r="AM4896" s="116" t="s">
        <v>319</v>
      </c>
      <c r="AN4896" s="116" t="s">
        <v>328</v>
      </c>
      <c r="AQ4896" s="116">
        <v>783</v>
      </c>
      <c r="AR4896" s="116" t="s">
        <v>352</v>
      </c>
      <c r="AS4896" s="116" t="s">
        <v>256</v>
      </c>
      <c r="AT4896" s="116" t="s">
        <v>268</v>
      </c>
      <c r="AV4896" s="116">
        <v>75.144241972935504</v>
      </c>
      <c r="AW4896" s="116">
        <v>5.9471596199999997E-2</v>
      </c>
    </row>
    <row r="4897" spans="1:49" x14ac:dyDescent="0.25">
      <c r="A4897" s="127">
        <v>260000</v>
      </c>
      <c r="B4897" s="127">
        <v>2500000</v>
      </c>
      <c r="C4897" s="127">
        <v>700000</v>
      </c>
      <c r="D4897" s="116" t="s">
        <v>314</v>
      </c>
      <c r="E4897" s="116" t="s">
        <v>315</v>
      </c>
      <c r="F4897" s="116" t="s">
        <v>316</v>
      </c>
      <c r="G4897" s="116" t="s">
        <v>317</v>
      </c>
      <c r="H4897" s="116">
        <v>0.36</v>
      </c>
      <c r="I4897" s="116">
        <v>0.57999999999999996</v>
      </c>
      <c r="J4897" s="116" t="s">
        <v>326</v>
      </c>
      <c r="K4897" s="116">
        <v>1.150645668248E-2</v>
      </c>
      <c r="L4897" s="116">
        <v>3983.9169428934902</v>
      </c>
      <c r="M4897" s="116">
        <v>11.3872716846231</v>
      </c>
      <c r="N4897" s="116">
        <v>2.1853926059145898</v>
      </c>
      <c r="O4897" s="116">
        <v>0.13102714837081</v>
      </c>
      <c r="P4897" s="116">
        <v>2.514612535418E-2</v>
      </c>
      <c r="Q4897" s="116">
        <v>45.840767730026002</v>
      </c>
      <c r="R4897" s="116">
        <v>1310</v>
      </c>
      <c r="S4897" s="116" t="s">
        <v>318</v>
      </c>
      <c r="T4897" s="116">
        <v>1310</v>
      </c>
      <c r="U4897" s="116" t="s">
        <v>327</v>
      </c>
      <c r="V4897" s="116" t="s">
        <v>326</v>
      </c>
      <c r="Z4897" s="116">
        <v>0</v>
      </c>
      <c r="AA4897" s="116">
        <v>1</v>
      </c>
      <c r="AB4897" s="116">
        <v>0.13102714837081</v>
      </c>
      <c r="AC4897" s="116">
        <v>2.514612535418E-2</v>
      </c>
      <c r="AD4897" s="116">
        <v>45.840767730025199</v>
      </c>
      <c r="AF4897" s="116">
        <v>-1</v>
      </c>
      <c r="AG4897" s="116">
        <v>-1</v>
      </c>
      <c r="AH4897" s="116">
        <v>-1</v>
      </c>
      <c r="AI4897" s="116">
        <v>-1</v>
      </c>
      <c r="AJ4897" s="116">
        <v>0</v>
      </c>
      <c r="AM4897" s="116" t="s">
        <v>319</v>
      </c>
      <c r="AN4897" s="116" t="s">
        <v>328</v>
      </c>
      <c r="AQ4897" s="116">
        <v>783</v>
      </c>
      <c r="AR4897" s="116" t="s">
        <v>352</v>
      </c>
      <c r="AS4897" s="116" t="s">
        <v>256</v>
      </c>
      <c r="AT4897" s="116" t="s">
        <v>268</v>
      </c>
      <c r="AV4897" s="116">
        <v>35.461362008558098</v>
      </c>
      <c r="AW4897" s="116">
        <v>3.7178238199999998E-2</v>
      </c>
    </row>
    <row r="4898" spans="1:49" x14ac:dyDescent="0.25">
      <c r="A4898" s="127">
        <v>260000</v>
      </c>
      <c r="B4898" s="127">
        <v>2500000</v>
      </c>
      <c r="C4898" s="127">
        <v>700000</v>
      </c>
      <c r="D4898" s="116" t="s">
        <v>314</v>
      </c>
      <c r="E4898" s="116" t="s">
        <v>315</v>
      </c>
      <c r="F4898" s="116" t="s">
        <v>316</v>
      </c>
      <c r="G4898" s="116" t="s">
        <v>317</v>
      </c>
      <c r="H4898" s="116">
        <v>0.36</v>
      </c>
      <c r="I4898" s="116">
        <v>0.57999999999999996</v>
      </c>
      <c r="J4898" s="116" t="s">
        <v>326</v>
      </c>
      <c r="K4898" s="116">
        <v>0.21648876955568999</v>
      </c>
      <c r="L4898" s="116">
        <v>3983.9169428934902</v>
      </c>
      <c r="M4898" s="116">
        <v>11.3872716846231</v>
      </c>
      <c r="N4898" s="116">
        <v>2.1853926059145898</v>
      </c>
      <c r="O4898" s="116">
        <v>2.4652164356004498</v>
      </c>
      <c r="P4898" s="116">
        <v>0.47311295625055999</v>
      </c>
      <c r="Q4898" s="116">
        <v>862.47327697909395</v>
      </c>
      <c r="R4898" s="116">
        <v>1310</v>
      </c>
      <c r="S4898" s="116" t="s">
        <v>318</v>
      </c>
      <c r="T4898" s="116">
        <v>1310</v>
      </c>
      <c r="U4898" s="116" t="s">
        <v>327</v>
      </c>
      <c r="V4898" s="116" t="s">
        <v>326</v>
      </c>
      <c r="Z4898" s="116">
        <v>0</v>
      </c>
      <c r="AA4898" s="116">
        <v>1</v>
      </c>
      <c r="AB4898" s="116">
        <v>2.4652164356004498</v>
      </c>
      <c r="AC4898" s="116">
        <v>0.47311295625055999</v>
      </c>
      <c r="AD4898" s="116">
        <v>862.47327697909395</v>
      </c>
      <c r="AF4898" s="116">
        <v>-1</v>
      </c>
      <c r="AG4898" s="116">
        <v>-1</v>
      </c>
      <c r="AH4898" s="116">
        <v>-1</v>
      </c>
      <c r="AI4898" s="116">
        <v>-1</v>
      </c>
      <c r="AJ4898" s="116">
        <v>0</v>
      </c>
      <c r="AM4898" s="116" t="s">
        <v>319</v>
      </c>
      <c r="AN4898" s="116" t="s">
        <v>328</v>
      </c>
      <c r="AQ4898" s="116">
        <v>783</v>
      </c>
      <c r="AR4898" s="116" t="s">
        <v>352</v>
      </c>
      <c r="AS4898" s="116" t="s">
        <v>256</v>
      </c>
      <c r="AT4898" s="116" t="s">
        <v>268</v>
      </c>
      <c r="AV4898" s="116">
        <v>120.492584760573</v>
      </c>
      <c r="AW4898" s="116">
        <v>0.6994917088</v>
      </c>
    </row>
    <row r="4899" spans="1:49" x14ac:dyDescent="0.25">
      <c r="A4899" s="127">
        <v>260000</v>
      </c>
      <c r="B4899" s="127">
        <v>2500000</v>
      </c>
      <c r="C4899" s="127">
        <v>700000</v>
      </c>
      <c r="D4899" s="116" t="s">
        <v>314</v>
      </c>
      <c r="E4899" s="116" t="s">
        <v>315</v>
      </c>
      <c r="F4899" s="116" t="s">
        <v>316</v>
      </c>
      <c r="G4899" s="116" t="s">
        <v>317</v>
      </c>
      <c r="H4899" s="116">
        <v>0.36</v>
      </c>
      <c r="I4899" s="116">
        <v>0.57999999999999996</v>
      </c>
      <c r="J4899" s="116" t="s">
        <v>326</v>
      </c>
      <c r="K4899" s="116">
        <v>8.2556241903790004E-2</v>
      </c>
      <c r="L4899" s="116">
        <v>3983.9169428934902</v>
      </c>
      <c r="M4899" s="116">
        <v>11.3872716846231</v>
      </c>
      <c r="N4899" s="116">
        <v>2.1853926059145898</v>
      </c>
      <c r="O4899" s="116">
        <v>0.94009035581998002</v>
      </c>
      <c r="P4899" s="116">
        <v>0.18041780062865001</v>
      </c>
      <c r="Q4899" s="116">
        <v>328.897210862142</v>
      </c>
      <c r="R4899" s="116">
        <v>1310</v>
      </c>
      <c r="S4899" s="116" t="s">
        <v>318</v>
      </c>
      <c r="T4899" s="116">
        <v>1310</v>
      </c>
      <c r="U4899" s="116" t="s">
        <v>327</v>
      </c>
      <c r="V4899" s="116" t="s">
        <v>326</v>
      </c>
      <c r="Z4899" s="116">
        <v>0</v>
      </c>
      <c r="AA4899" s="116">
        <v>1</v>
      </c>
      <c r="AB4899" s="116">
        <v>0.94009035581998002</v>
      </c>
      <c r="AC4899" s="116">
        <v>0.18041780062865001</v>
      </c>
      <c r="AD4899" s="116">
        <v>328.89721086214303</v>
      </c>
      <c r="AF4899" s="116">
        <v>-1</v>
      </c>
      <c r="AG4899" s="116">
        <v>-1</v>
      </c>
      <c r="AH4899" s="116">
        <v>-1</v>
      </c>
      <c r="AI4899" s="116">
        <v>-1</v>
      </c>
      <c r="AJ4899" s="116">
        <v>0</v>
      </c>
      <c r="AM4899" s="116" t="s">
        <v>319</v>
      </c>
      <c r="AN4899" s="116" t="s">
        <v>328</v>
      </c>
      <c r="AQ4899" s="116">
        <v>783</v>
      </c>
      <c r="AR4899" s="116" t="s">
        <v>352</v>
      </c>
      <c r="AS4899" s="116" t="s">
        <v>256</v>
      </c>
      <c r="AT4899" s="116" t="s">
        <v>268</v>
      </c>
      <c r="AV4899" s="116">
        <v>75.3337397461097</v>
      </c>
      <c r="AW4899" s="116">
        <v>0.26674550759999999</v>
      </c>
    </row>
    <row r="4900" spans="1:49" x14ac:dyDescent="0.25">
      <c r="A4900" s="127">
        <v>260000</v>
      </c>
      <c r="B4900" s="127">
        <v>2500000</v>
      </c>
      <c r="C4900" s="127">
        <v>700000</v>
      </c>
      <c r="D4900" s="116" t="s">
        <v>314</v>
      </c>
      <c r="E4900" s="116" t="s">
        <v>315</v>
      </c>
      <c r="F4900" s="116" t="s">
        <v>316</v>
      </c>
      <c r="G4900" s="116" t="s">
        <v>317</v>
      </c>
      <c r="H4900" s="116">
        <v>0.36</v>
      </c>
      <c r="I4900" s="116">
        <v>0.57999999999999996</v>
      </c>
      <c r="J4900" s="116" t="s">
        <v>326</v>
      </c>
      <c r="K4900" s="116">
        <v>9.1324239286210002E-2</v>
      </c>
      <c r="L4900" s="116">
        <v>2848.5830414540401</v>
      </c>
      <c r="M4900" s="116">
        <v>6.7293227988547999</v>
      </c>
      <c r="N4900" s="116">
        <v>0.67480674914740002</v>
      </c>
      <c r="O4900" s="116">
        <v>0.61455028551680002</v>
      </c>
      <c r="P4900" s="116">
        <v>6.1626213031089998E-2</v>
      </c>
      <c r="Q4900" s="116">
        <v>260.14467930440497</v>
      </c>
      <c r="R4900" s="116">
        <v>8140</v>
      </c>
      <c r="S4900" s="116" t="s">
        <v>353</v>
      </c>
      <c r="T4900" s="116">
        <v>8140</v>
      </c>
      <c r="U4900" s="116" t="s">
        <v>327</v>
      </c>
      <c r="V4900" s="116" t="s">
        <v>326</v>
      </c>
      <c r="Z4900" s="116">
        <v>0</v>
      </c>
      <c r="AA4900" s="116">
        <v>1</v>
      </c>
      <c r="AB4900" s="116">
        <v>0.61455028551680002</v>
      </c>
      <c r="AC4900" s="116">
        <v>6.1626213031089998E-2</v>
      </c>
      <c r="AD4900" s="116">
        <v>299.92296323506599</v>
      </c>
      <c r="AF4900" s="116">
        <v>-1</v>
      </c>
      <c r="AG4900" s="116">
        <v>-1</v>
      </c>
      <c r="AH4900" s="116">
        <v>-1</v>
      </c>
      <c r="AI4900" s="116">
        <v>-1</v>
      </c>
      <c r="AJ4900" s="116">
        <v>0</v>
      </c>
      <c r="AM4900" s="116" t="s">
        <v>319</v>
      </c>
      <c r="AN4900" s="116" t="s">
        <v>328</v>
      </c>
      <c r="AQ4900" s="116">
        <v>783</v>
      </c>
      <c r="AR4900" s="116" t="s">
        <v>352</v>
      </c>
      <c r="AS4900" s="116" t="s">
        <v>256</v>
      </c>
      <c r="AT4900" s="116" t="s">
        <v>268</v>
      </c>
      <c r="AV4900" s="116">
        <v>95.374321498554195</v>
      </c>
      <c r="AW4900" s="116">
        <v>0.24324652329999999</v>
      </c>
    </row>
    <row r="4901" spans="1:49" x14ac:dyDescent="0.25">
      <c r="A4901" s="127">
        <v>260000</v>
      </c>
      <c r="B4901" s="127">
        <v>2500000</v>
      </c>
      <c r="C4901" s="127">
        <v>700000</v>
      </c>
      <c r="D4901" s="116" t="s">
        <v>314</v>
      </c>
      <c r="E4901" s="116" t="s">
        <v>315</v>
      </c>
      <c r="F4901" s="116" t="s">
        <v>316</v>
      </c>
      <c r="G4901" s="116" t="s">
        <v>317</v>
      </c>
      <c r="H4901" s="116">
        <v>0.36</v>
      </c>
      <c r="I4901" s="116">
        <v>0.57999999999999996</v>
      </c>
      <c r="J4901" s="116" t="s">
        <v>326</v>
      </c>
      <c r="K4901" s="116">
        <v>3.6544977367409998E-2</v>
      </c>
      <c r="L4901" s="116">
        <v>2848.5830414540401</v>
      </c>
      <c r="M4901" s="116">
        <v>6.7293227988547999</v>
      </c>
      <c r="N4901" s="116">
        <v>0.67480674914740002</v>
      </c>
      <c r="O4901" s="116">
        <v>0.24592294938219</v>
      </c>
      <c r="P4901" s="116">
        <v>2.4660797374970001E-2</v>
      </c>
      <c r="Q4901" s="116">
        <v>104.101402779148</v>
      </c>
      <c r="R4901" s="116">
        <v>1210</v>
      </c>
      <c r="S4901" s="116" t="s">
        <v>318</v>
      </c>
      <c r="T4901" s="116">
        <v>1210</v>
      </c>
      <c r="U4901" s="116" t="s">
        <v>327</v>
      </c>
      <c r="V4901" s="116" t="s">
        <v>326</v>
      </c>
      <c r="Z4901" s="116">
        <v>0</v>
      </c>
      <c r="AA4901" s="116">
        <v>1</v>
      </c>
      <c r="AB4901" s="116">
        <v>0.24592294938219</v>
      </c>
      <c r="AC4901" s="116">
        <v>2.4660797374970001E-2</v>
      </c>
      <c r="AD4901" s="116">
        <v>104.101402779148</v>
      </c>
      <c r="AF4901" s="116">
        <v>-1</v>
      </c>
      <c r="AG4901" s="116">
        <v>-1</v>
      </c>
      <c r="AH4901" s="116">
        <v>-1</v>
      </c>
      <c r="AI4901" s="116">
        <v>-1</v>
      </c>
      <c r="AJ4901" s="116">
        <v>0</v>
      </c>
      <c r="AM4901" s="116" t="s">
        <v>319</v>
      </c>
      <c r="AN4901" s="116" t="s">
        <v>328</v>
      </c>
      <c r="AQ4901" s="116">
        <v>783</v>
      </c>
      <c r="AR4901" s="116" t="s">
        <v>352</v>
      </c>
      <c r="AS4901" s="116" t="s">
        <v>256</v>
      </c>
      <c r="AT4901" s="116" t="s">
        <v>268</v>
      </c>
      <c r="AV4901" s="116">
        <v>94.146914308358802</v>
      </c>
      <c r="AW4901" s="116">
        <v>8.4429361499999994E-2</v>
      </c>
    </row>
    <row r="4902" spans="1:49" x14ac:dyDescent="0.25">
      <c r="A4902" s="127">
        <v>260000</v>
      </c>
      <c r="B4902" s="127">
        <v>2500000</v>
      </c>
      <c r="C4902" s="127">
        <v>710000</v>
      </c>
      <c r="D4902" s="116" t="s">
        <v>314</v>
      </c>
      <c r="E4902" s="116" t="s">
        <v>315</v>
      </c>
      <c r="F4902" s="116" t="s">
        <v>316</v>
      </c>
      <c r="G4902" s="116" t="s">
        <v>317</v>
      </c>
      <c r="H4902" s="116">
        <v>0.36</v>
      </c>
      <c r="I4902" s="116">
        <v>0.57999999999999996</v>
      </c>
      <c r="J4902" s="116" t="s">
        <v>326</v>
      </c>
      <c r="K4902" s="116">
        <v>0.16486542692636999</v>
      </c>
      <c r="L4902" s="116">
        <v>3983.9169428934902</v>
      </c>
      <c r="M4902" s="116">
        <v>11.3872716846231</v>
      </c>
      <c r="N4902" s="116">
        <v>2.1853926059145898</v>
      </c>
      <c r="O4902" s="116">
        <v>1.8773674078120399</v>
      </c>
      <c r="P4902" s="116">
        <v>0.36029568497586001</v>
      </c>
      <c r="Q4902" s="116">
        <v>656.81016762936599</v>
      </c>
      <c r="R4902" s="116">
        <v>1330</v>
      </c>
      <c r="S4902" s="116" t="s">
        <v>346</v>
      </c>
      <c r="T4902" s="116">
        <v>1330</v>
      </c>
      <c r="U4902" s="116" t="s">
        <v>327</v>
      </c>
      <c r="V4902" s="116" t="s">
        <v>326</v>
      </c>
      <c r="Z4902" s="116">
        <v>0</v>
      </c>
      <c r="AA4902" s="116">
        <v>1</v>
      </c>
      <c r="AB4902" s="116">
        <v>1.8773674078120399</v>
      </c>
      <c r="AC4902" s="116">
        <v>0.36029568497586001</v>
      </c>
      <c r="AD4902" s="116">
        <v>656.81016757994496</v>
      </c>
      <c r="AF4902" s="116">
        <v>-1</v>
      </c>
      <c r="AG4902" s="116">
        <v>-1</v>
      </c>
      <c r="AH4902" s="116">
        <v>-1</v>
      </c>
      <c r="AI4902" s="116">
        <v>-1</v>
      </c>
      <c r="AJ4902" s="116">
        <v>0</v>
      </c>
      <c r="AM4902" s="116" t="s">
        <v>319</v>
      </c>
      <c r="AN4902" s="116" t="s">
        <v>328</v>
      </c>
      <c r="AQ4902" s="116">
        <v>783</v>
      </c>
      <c r="AR4902" s="116" t="s">
        <v>352</v>
      </c>
      <c r="AS4902" s="116" t="s">
        <v>256</v>
      </c>
      <c r="AT4902" s="116" t="s">
        <v>268</v>
      </c>
      <c r="AV4902" s="116">
        <v>155.76383220629401</v>
      </c>
      <c r="AW4902" s="116">
        <v>0.53269275549999995</v>
      </c>
    </row>
    <row r="4903" spans="1:49" x14ac:dyDescent="0.25">
      <c r="A4903" s="127">
        <v>260000</v>
      </c>
      <c r="B4903" s="127">
        <v>2500000</v>
      </c>
      <c r="C4903" s="127">
        <v>710000</v>
      </c>
      <c r="D4903" s="116" t="s">
        <v>314</v>
      </c>
      <c r="E4903" s="116" t="s">
        <v>315</v>
      </c>
      <c r="F4903" s="116" t="s">
        <v>316</v>
      </c>
      <c r="G4903" s="116" t="s">
        <v>317</v>
      </c>
      <c r="H4903" s="116">
        <v>0.36</v>
      </c>
      <c r="I4903" s="116">
        <v>0.57999999999999996</v>
      </c>
      <c r="J4903" s="116" t="s">
        <v>326</v>
      </c>
      <c r="K4903" s="116">
        <v>2.0630627483599999E-2</v>
      </c>
      <c r="L4903" s="116">
        <v>3983.9169428934902</v>
      </c>
      <c r="M4903" s="116">
        <v>11.3872716846231</v>
      </c>
      <c r="N4903" s="116">
        <v>2.1853926059145898</v>
      </c>
      <c r="O4903" s="116">
        <v>0.23492656018006</v>
      </c>
      <c r="P4903" s="116">
        <v>4.5086020758040003E-2</v>
      </c>
      <c r="Q4903" s="116">
        <v>82.190706374458003</v>
      </c>
      <c r="R4903" s="116">
        <v>1310</v>
      </c>
      <c r="S4903" s="116" t="s">
        <v>318</v>
      </c>
      <c r="T4903" s="116">
        <v>1310</v>
      </c>
      <c r="U4903" s="116" t="s">
        <v>327</v>
      </c>
      <c r="V4903" s="116" t="s">
        <v>326</v>
      </c>
      <c r="Z4903" s="116">
        <v>0</v>
      </c>
      <c r="AA4903" s="116">
        <v>1</v>
      </c>
      <c r="AB4903" s="116">
        <v>0.23492656018006</v>
      </c>
      <c r="AC4903" s="116">
        <v>4.5086020758040003E-2</v>
      </c>
      <c r="AD4903" s="116">
        <v>82.190706374455999</v>
      </c>
      <c r="AF4903" s="116">
        <v>-1</v>
      </c>
      <c r="AG4903" s="116">
        <v>-1</v>
      </c>
      <c r="AH4903" s="116">
        <v>-1</v>
      </c>
      <c r="AI4903" s="116">
        <v>-1</v>
      </c>
      <c r="AJ4903" s="116">
        <v>0</v>
      </c>
      <c r="AM4903" s="116" t="s">
        <v>319</v>
      </c>
      <c r="AN4903" s="116" t="s">
        <v>328</v>
      </c>
      <c r="AQ4903" s="116">
        <v>783</v>
      </c>
      <c r="AR4903" s="116" t="s">
        <v>352</v>
      </c>
      <c r="AS4903" s="116" t="s">
        <v>256</v>
      </c>
      <c r="AT4903" s="116" t="s">
        <v>268</v>
      </c>
      <c r="AV4903" s="116">
        <v>60.059835286235099</v>
      </c>
      <c r="AW4903" s="116">
        <v>6.6659129299999995E-2</v>
      </c>
    </row>
    <row r="4904" spans="1:49" x14ac:dyDescent="0.25">
      <c r="A4904" s="127">
        <v>260000</v>
      </c>
      <c r="B4904" s="127">
        <v>2500000</v>
      </c>
      <c r="C4904" s="127">
        <v>710000</v>
      </c>
      <c r="D4904" s="116" t="s">
        <v>314</v>
      </c>
      <c r="E4904" s="116" t="s">
        <v>315</v>
      </c>
      <c r="F4904" s="116" t="s">
        <v>316</v>
      </c>
      <c r="G4904" s="116" t="s">
        <v>317</v>
      </c>
      <c r="H4904" s="116">
        <v>0.36</v>
      </c>
      <c r="I4904" s="116">
        <v>0.57999999999999996</v>
      </c>
      <c r="J4904" s="116" t="s">
        <v>326</v>
      </c>
      <c r="K4904" s="116">
        <v>0.15697299888623001</v>
      </c>
      <c r="L4904" s="116">
        <v>3983.9169428934902</v>
      </c>
      <c r="M4904" s="116">
        <v>11.3872716846231</v>
      </c>
      <c r="N4904" s="116">
        <v>2.1853926059145898</v>
      </c>
      <c r="O4904" s="116">
        <v>1.7874941854675499</v>
      </c>
      <c r="P4904" s="116">
        <v>0.3430476310942</v>
      </c>
      <c r="Q4904" s="116">
        <v>625.36738983965597</v>
      </c>
      <c r="R4904" s="116">
        <v>1310</v>
      </c>
      <c r="S4904" s="116" t="s">
        <v>318</v>
      </c>
      <c r="T4904" s="116">
        <v>1310</v>
      </c>
      <c r="U4904" s="116" t="s">
        <v>327</v>
      </c>
      <c r="V4904" s="116" t="s">
        <v>326</v>
      </c>
      <c r="Z4904" s="116">
        <v>0</v>
      </c>
      <c r="AA4904" s="116">
        <v>1</v>
      </c>
      <c r="AB4904" s="116">
        <v>1.7874941854675499</v>
      </c>
      <c r="AC4904" s="116">
        <v>0.3430476310942</v>
      </c>
      <c r="AD4904" s="116">
        <v>625.36738988908098</v>
      </c>
      <c r="AF4904" s="116">
        <v>-1</v>
      </c>
      <c r="AG4904" s="116">
        <v>-1</v>
      </c>
      <c r="AH4904" s="116">
        <v>-1</v>
      </c>
      <c r="AI4904" s="116">
        <v>-1</v>
      </c>
      <c r="AJ4904" s="116">
        <v>0</v>
      </c>
      <c r="AM4904" s="116" t="s">
        <v>319</v>
      </c>
      <c r="AN4904" s="116" t="s">
        <v>328</v>
      </c>
      <c r="AQ4904" s="116">
        <v>783</v>
      </c>
      <c r="AR4904" s="116" t="s">
        <v>352</v>
      </c>
      <c r="AS4904" s="116" t="s">
        <v>256</v>
      </c>
      <c r="AT4904" s="116" t="s">
        <v>268</v>
      </c>
      <c r="AV4904" s="116">
        <v>101.090632877394</v>
      </c>
      <c r="AW4904" s="116">
        <v>0.50719171929999995</v>
      </c>
    </row>
    <row r="4905" spans="1:49" x14ac:dyDescent="0.25">
      <c r="A4905" s="127">
        <v>260000</v>
      </c>
      <c r="B4905" s="127">
        <v>2500000</v>
      </c>
      <c r="C4905" s="127">
        <v>720000</v>
      </c>
      <c r="D4905" s="116" t="s">
        <v>314</v>
      </c>
      <c r="E4905" s="116" t="s">
        <v>315</v>
      </c>
      <c r="F4905" s="116" t="s">
        <v>316</v>
      </c>
      <c r="G4905" s="116" t="s">
        <v>317</v>
      </c>
      <c r="H4905" s="116">
        <v>0.36</v>
      </c>
      <c r="I4905" s="116">
        <v>0.57999999999999996</v>
      </c>
      <c r="J4905" s="116" t="s">
        <v>326</v>
      </c>
      <c r="K4905" s="116">
        <v>5.1365136967699999E-3</v>
      </c>
      <c r="L4905" s="116">
        <v>3975.3911837504402</v>
      </c>
      <c r="M4905" s="116">
        <v>11.364647279545</v>
      </c>
      <c r="N4905" s="116">
        <v>2.1812549261759901</v>
      </c>
      <c r="O4905" s="116">
        <v>5.8374666410350003E-2</v>
      </c>
      <c r="P4905" s="116">
        <v>1.1204045804450001E-2</v>
      </c>
      <c r="Q4905" s="116">
        <v>20.419651265356801</v>
      </c>
      <c r="R4905" s="116">
        <v>1310</v>
      </c>
      <c r="S4905" s="116" t="s">
        <v>318</v>
      </c>
      <c r="T4905" s="116">
        <v>1310</v>
      </c>
      <c r="U4905" s="116" t="s">
        <v>327</v>
      </c>
      <c r="V4905" s="116" t="s">
        <v>326</v>
      </c>
      <c r="Z4905" s="116">
        <v>0</v>
      </c>
      <c r="AA4905" s="116">
        <v>1</v>
      </c>
      <c r="AB4905" s="116">
        <v>5.8374666410350003E-2</v>
      </c>
      <c r="AC4905" s="116">
        <v>1.1204045804450001E-2</v>
      </c>
      <c r="AD4905" s="116">
        <v>20.419651265356801</v>
      </c>
      <c r="AF4905" s="116">
        <v>-1</v>
      </c>
      <c r="AG4905" s="116">
        <v>-1</v>
      </c>
      <c r="AH4905" s="116">
        <v>-1</v>
      </c>
      <c r="AI4905" s="116">
        <v>-1</v>
      </c>
      <c r="AJ4905" s="116">
        <v>0</v>
      </c>
      <c r="AM4905" s="116" t="s">
        <v>319</v>
      </c>
      <c r="AN4905" s="116" t="s">
        <v>328</v>
      </c>
      <c r="AQ4905" s="116">
        <v>783</v>
      </c>
      <c r="AR4905" s="116" t="s">
        <v>352</v>
      </c>
      <c r="AS4905" s="116" t="s">
        <v>256</v>
      </c>
      <c r="AT4905" s="116" t="s">
        <v>268</v>
      </c>
      <c r="AV4905" s="116">
        <v>38.280924291423403</v>
      </c>
      <c r="AW4905" s="116">
        <v>1.65609499E-2</v>
      </c>
    </row>
    <row r="4906" spans="1:49" x14ac:dyDescent="0.25">
      <c r="A4906" s="127">
        <v>260000</v>
      </c>
      <c r="B4906" s="127">
        <v>2500000</v>
      </c>
      <c r="C4906" s="127">
        <v>720000</v>
      </c>
      <c r="D4906" s="116" t="s">
        <v>314</v>
      </c>
      <c r="E4906" s="116" t="s">
        <v>315</v>
      </c>
      <c r="F4906" s="116" t="s">
        <v>316</v>
      </c>
      <c r="G4906" s="116" t="s">
        <v>317</v>
      </c>
      <c r="H4906" s="116">
        <v>0.36</v>
      </c>
      <c r="I4906" s="116">
        <v>0.57999999999999996</v>
      </c>
      <c r="J4906" s="116" t="s">
        <v>326</v>
      </c>
      <c r="K4906" s="116">
        <v>0.13126380359806</v>
      </c>
      <c r="L4906" s="116">
        <v>3975.3911837504402</v>
      </c>
      <c r="M4906" s="116">
        <v>11.364647279545</v>
      </c>
      <c r="N4906" s="116">
        <v>2.1812549261759901</v>
      </c>
      <c r="O4906" s="116">
        <v>1.49176682846343</v>
      </c>
      <c r="P4906" s="116">
        <v>0.28631981822685998</v>
      </c>
      <c r="Q4906" s="116">
        <v>521.82496756927696</v>
      </c>
      <c r="R4906" s="116">
        <v>1310</v>
      </c>
      <c r="S4906" s="116" t="s">
        <v>318</v>
      </c>
      <c r="T4906" s="116">
        <v>1310</v>
      </c>
      <c r="U4906" s="116" t="s">
        <v>327</v>
      </c>
      <c r="V4906" s="116" t="s">
        <v>326</v>
      </c>
      <c r="Z4906" s="116">
        <v>0</v>
      </c>
      <c r="AA4906" s="116">
        <v>1</v>
      </c>
      <c r="AB4906" s="116">
        <v>1.49176682846343</v>
      </c>
      <c r="AC4906" s="116">
        <v>0.28631981822685998</v>
      </c>
      <c r="AD4906" s="116">
        <v>521.82496756927696</v>
      </c>
      <c r="AF4906" s="116">
        <v>-1</v>
      </c>
      <c r="AG4906" s="116">
        <v>-1</v>
      </c>
      <c r="AH4906" s="116">
        <v>-1</v>
      </c>
      <c r="AI4906" s="116">
        <v>-1</v>
      </c>
      <c r="AJ4906" s="116">
        <v>0</v>
      </c>
      <c r="AM4906" s="116" t="s">
        <v>319</v>
      </c>
      <c r="AN4906" s="116" t="s">
        <v>328</v>
      </c>
      <c r="AQ4906" s="116">
        <v>783</v>
      </c>
      <c r="AR4906" s="116" t="s">
        <v>352</v>
      </c>
      <c r="AS4906" s="116" t="s">
        <v>256</v>
      </c>
      <c r="AT4906" s="116" t="s">
        <v>268</v>
      </c>
      <c r="AV4906" s="116">
        <v>97.359995597021694</v>
      </c>
      <c r="AW4906" s="116">
        <v>0.4232157077</v>
      </c>
    </row>
    <row r="4907" spans="1:49" x14ac:dyDescent="0.25">
      <c r="A4907" s="127">
        <v>260000</v>
      </c>
      <c r="B4907" s="127">
        <v>2500000</v>
      </c>
      <c r="C4907" s="127">
        <v>720000</v>
      </c>
      <c r="D4907" s="116" t="s">
        <v>314</v>
      </c>
      <c r="E4907" s="116" t="s">
        <v>315</v>
      </c>
      <c r="F4907" s="116" t="s">
        <v>316</v>
      </c>
      <c r="G4907" s="116" t="s">
        <v>317</v>
      </c>
      <c r="H4907" s="116">
        <v>0.36</v>
      </c>
      <c r="I4907" s="116">
        <v>0.57999999999999996</v>
      </c>
      <c r="J4907" s="116" t="s">
        <v>326</v>
      </c>
      <c r="K4907" s="116">
        <v>0.12817084850950999</v>
      </c>
      <c r="L4907" s="116">
        <v>3975.3911837504402</v>
      </c>
      <c r="M4907" s="116">
        <v>11.364647279545</v>
      </c>
      <c r="N4907" s="116">
        <v>2.1812549261759901</v>
      </c>
      <c r="O4907" s="116">
        <v>1.45661648483058</v>
      </c>
      <c r="P4907" s="116">
        <v>0.27957329470351999</v>
      </c>
      <c r="Q4907" s="116">
        <v>509.52926117851899</v>
      </c>
      <c r="R4907" s="116">
        <v>1310</v>
      </c>
      <c r="S4907" s="116" t="s">
        <v>318</v>
      </c>
      <c r="T4907" s="116">
        <v>1310</v>
      </c>
      <c r="U4907" s="116" t="s">
        <v>327</v>
      </c>
      <c r="V4907" s="116" t="s">
        <v>326</v>
      </c>
      <c r="Z4907" s="116">
        <v>0</v>
      </c>
      <c r="AA4907" s="116">
        <v>1</v>
      </c>
      <c r="AB4907" s="116">
        <v>1.45661648483058</v>
      </c>
      <c r="AC4907" s="116">
        <v>0.27957329470351999</v>
      </c>
      <c r="AD4907" s="116">
        <v>509.52926117851899</v>
      </c>
      <c r="AF4907" s="116">
        <v>-1</v>
      </c>
      <c r="AG4907" s="116">
        <v>-1</v>
      </c>
      <c r="AH4907" s="116">
        <v>-1</v>
      </c>
      <c r="AI4907" s="116">
        <v>-1</v>
      </c>
      <c r="AJ4907" s="116">
        <v>0</v>
      </c>
      <c r="AM4907" s="116" t="s">
        <v>319</v>
      </c>
      <c r="AN4907" s="116" t="s">
        <v>328</v>
      </c>
      <c r="AQ4907" s="116">
        <v>783</v>
      </c>
      <c r="AR4907" s="116" t="s">
        <v>352</v>
      </c>
      <c r="AS4907" s="116" t="s">
        <v>256</v>
      </c>
      <c r="AT4907" s="116" t="s">
        <v>268</v>
      </c>
      <c r="AV4907" s="116">
        <v>93.999449522632602</v>
      </c>
      <c r="AW4907" s="116">
        <v>0.41324352079999999</v>
      </c>
    </row>
    <row r="4908" spans="1:49" x14ac:dyDescent="0.25">
      <c r="A4908" s="127">
        <v>260000</v>
      </c>
      <c r="B4908" s="127">
        <v>2500000</v>
      </c>
      <c r="C4908" s="127">
        <v>720000</v>
      </c>
      <c r="D4908" s="116" t="s">
        <v>314</v>
      </c>
      <c r="E4908" s="116" t="s">
        <v>315</v>
      </c>
      <c r="F4908" s="116" t="s">
        <v>316</v>
      </c>
      <c r="G4908" s="116" t="s">
        <v>317</v>
      </c>
      <c r="H4908" s="116">
        <v>0.36</v>
      </c>
      <c r="I4908" s="116">
        <v>0.57999999999999996</v>
      </c>
      <c r="J4908" s="116" t="s">
        <v>326</v>
      </c>
      <c r="K4908" s="116">
        <v>0.23084298872128001</v>
      </c>
      <c r="L4908" s="116">
        <v>3975.3911837504402</v>
      </c>
      <c r="M4908" s="116">
        <v>11.364647279545</v>
      </c>
      <c r="N4908" s="116">
        <v>2.1812549261759901</v>
      </c>
      <c r="O4908" s="116">
        <v>2.6234491437734002</v>
      </c>
      <c r="P4908" s="116">
        <v>0.50352740632148996</v>
      </c>
      <c r="Q4908" s="116">
        <v>917.69118219319898</v>
      </c>
      <c r="R4908" s="116">
        <v>1310</v>
      </c>
      <c r="S4908" s="116" t="s">
        <v>318</v>
      </c>
      <c r="T4908" s="116">
        <v>1310</v>
      </c>
      <c r="U4908" s="116" t="s">
        <v>327</v>
      </c>
      <c r="V4908" s="116" t="s">
        <v>326</v>
      </c>
      <c r="Z4908" s="116">
        <v>0</v>
      </c>
      <c r="AA4908" s="116">
        <v>1</v>
      </c>
      <c r="AB4908" s="116">
        <v>2.6234491437734002</v>
      </c>
      <c r="AC4908" s="116">
        <v>0.50352740632148996</v>
      </c>
      <c r="AD4908" s="116">
        <v>917.69118219319898</v>
      </c>
      <c r="AF4908" s="116">
        <v>-1</v>
      </c>
      <c r="AG4908" s="116">
        <v>-1</v>
      </c>
      <c r="AH4908" s="116">
        <v>-1</v>
      </c>
      <c r="AI4908" s="116">
        <v>-1</v>
      </c>
      <c r="AJ4908" s="116">
        <v>0</v>
      </c>
      <c r="AM4908" s="116" t="s">
        <v>319</v>
      </c>
      <c r="AN4908" s="116" t="s">
        <v>328</v>
      </c>
      <c r="AQ4908" s="116">
        <v>783</v>
      </c>
      <c r="AR4908" s="116" t="s">
        <v>352</v>
      </c>
      <c r="AS4908" s="116" t="s">
        <v>256</v>
      </c>
      <c r="AT4908" s="116" t="s">
        <v>268</v>
      </c>
      <c r="AV4908" s="116">
        <v>122.51113329510299</v>
      </c>
      <c r="AW4908" s="116">
        <v>0.74427508689999999</v>
      </c>
    </row>
    <row r="4909" spans="1:49" x14ac:dyDescent="0.25">
      <c r="A4909" s="127">
        <v>260000</v>
      </c>
      <c r="B4909" s="127">
        <v>2500000</v>
      </c>
      <c r="C4909" s="127">
        <v>720000</v>
      </c>
      <c r="D4909" s="116" t="s">
        <v>314</v>
      </c>
      <c r="E4909" s="116" t="s">
        <v>315</v>
      </c>
      <c r="F4909" s="116" t="s">
        <v>316</v>
      </c>
      <c r="G4909" s="116" t="s">
        <v>317</v>
      </c>
      <c r="H4909" s="116">
        <v>0.36</v>
      </c>
      <c r="I4909" s="116">
        <v>0.57999999999999996</v>
      </c>
      <c r="J4909" s="116" t="s">
        <v>326</v>
      </c>
      <c r="K4909" s="116">
        <v>8.3646306524249994E-2</v>
      </c>
      <c r="L4909" s="116">
        <v>3975.3911837504402</v>
      </c>
      <c r="M4909" s="116">
        <v>11.364647279545</v>
      </c>
      <c r="N4909" s="116">
        <v>2.1812549261759901</v>
      </c>
      <c r="O4909" s="116">
        <v>0.95061076988482995</v>
      </c>
      <c r="P4909" s="116">
        <v>0.18245391816244999</v>
      </c>
      <c r="Q4909" s="116">
        <v>332.52678950979799</v>
      </c>
      <c r="R4909" s="116">
        <v>1310</v>
      </c>
      <c r="S4909" s="116" t="s">
        <v>318</v>
      </c>
      <c r="T4909" s="116">
        <v>1310</v>
      </c>
      <c r="U4909" s="116" t="s">
        <v>327</v>
      </c>
      <c r="V4909" s="116" t="s">
        <v>326</v>
      </c>
      <c r="Z4909" s="116">
        <v>0</v>
      </c>
      <c r="AA4909" s="116">
        <v>1</v>
      </c>
      <c r="AB4909" s="116">
        <v>0.95061076988482995</v>
      </c>
      <c r="AC4909" s="116">
        <v>0.18245391816244999</v>
      </c>
      <c r="AD4909" s="116">
        <v>332.52678950979902</v>
      </c>
      <c r="AF4909" s="116">
        <v>-1</v>
      </c>
      <c r="AG4909" s="116">
        <v>-1</v>
      </c>
      <c r="AH4909" s="116">
        <v>-1</v>
      </c>
      <c r="AI4909" s="116">
        <v>-1</v>
      </c>
      <c r="AJ4909" s="116">
        <v>0</v>
      </c>
      <c r="AM4909" s="116" t="s">
        <v>319</v>
      </c>
      <c r="AN4909" s="116" t="s">
        <v>328</v>
      </c>
      <c r="AQ4909" s="116">
        <v>783</v>
      </c>
      <c r="AR4909" s="116" t="s">
        <v>352</v>
      </c>
      <c r="AS4909" s="116" t="s">
        <v>256</v>
      </c>
      <c r="AT4909" s="116" t="s">
        <v>268</v>
      </c>
      <c r="AV4909" s="116">
        <v>73.736561569682706</v>
      </c>
      <c r="AW4909" s="116">
        <v>0.26968920480000003</v>
      </c>
    </row>
    <row r="4910" spans="1:49" x14ac:dyDescent="0.25">
      <c r="A4910" s="127">
        <v>260000</v>
      </c>
      <c r="B4910" s="127">
        <v>2500000</v>
      </c>
      <c r="C4910" s="127">
        <v>720000</v>
      </c>
      <c r="D4910" s="116" t="s">
        <v>314</v>
      </c>
      <c r="E4910" s="116" t="s">
        <v>315</v>
      </c>
      <c r="F4910" s="116" t="s">
        <v>316</v>
      </c>
      <c r="G4910" s="116" t="s">
        <v>317</v>
      </c>
      <c r="H4910" s="116">
        <v>0.36</v>
      </c>
      <c r="I4910" s="116">
        <v>0.57999999999999996</v>
      </c>
      <c r="J4910" s="116" t="s">
        <v>326</v>
      </c>
      <c r="K4910" s="116">
        <v>3.8702992825150002E-2</v>
      </c>
      <c r="L4910" s="116">
        <v>3975.3911837504402</v>
      </c>
      <c r="M4910" s="116">
        <v>11.364647279545</v>
      </c>
      <c r="N4910" s="116">
        <v>2.1812549261759901</v>
      </c>
      <c r="O4910" s="116">
        <v>0.43984586212066001</v>
      </c>
      <c r="P4910" s="116">
        <v>8.4421093757619997E-2</v>
      </c>
      <c r="Q4910" s="116">
        <v>153.85953646188099</v>
      </c>
      <c r="R4910" s="116">
        <v>1310</v>
      </c>
      <c r="S4910" s="116" t="s">
        <v>318</v>
      </c>
      <c r="T4910" s="116">
        <v>1310</v>
      </c>
      <c r="U4910" s="116" t="s">
        <v>327</v>
      </c>
      <c r="V4910" s="116" t="s">
        <v>326</v>
      </c>
      <c r="Z4910" s="116">
        <v>0</v>
      </c>
      <c r="AA4910" s="116">
        <v>1</v>
      </c>
      <c r="AB4910" s="116">
        <v>0.43984586212066001</v>
      </c>
      <c r="AC4910" s="116">
        <v>8.4421093757619997E-2</v>
      </c>
      <c r="AD4910" s="116">
        <v>153.85953646188199</v>
      </c>
      <c r="AF4910" s="116">
        <v>-1</v>
      </c>
      <c r="AG4910" s="116">
        <v>-1</v>
      </c>
      <c r="AH4910" s="116">
        <v>-1</v>
      </c>
      <c r="AI4910" s="116">
        <v>-1</v>
      </c>
      <c r="AJ4910" s="116">
        <v>0</v>
      </c>
      <c r="AM4910" s="116" t="s">
        <v>319</v>
      </c>
      <c r="AN4910" s="116" t="s">
        <v>328</v>
      </c>
      <c r="AQ4910" s="116">
        <v>783</v>
      </c>
      <c r="AR4910" s="116" t="s">
        <v>352</v>
      </c>
      <c r="AS4910" s="116" t="s">
        <v>256</v>
      </c>
      <c r="AT4910" s="116" t="s">
        <v>268</v>
      </c>
      <c r="AV4910" s="116">
        <v>75.200216896253593</v>
      </c>
      <c r="AW4910" s="116">
        <v>0.12478470110000001</v>
      </c>
    </row>
    <row r="4911" spans="1:49" x14ac:dyDescent="0.25">
      <c r="A4911" s="127">
        <v>260000</v>
      </c>
      <c r="B4911" s="127">
        <v>2500000</v>
      </c>
      <c r="C4911" s="127">
        <v>730000</v>
      </c>
      <c r="D4911" s="116" t="s">
        <v>314</v>
      </c>
      <c r="E4911" s="116" t="s">
        <v>315</v>
      </c>
      <c r="F4911" s="116" t="s">
        <v>316</v>
      </c>
      <c r="G4911" s="116" t="s">
        <v>317</v>
      </c>
      <c r="H4911" s="116">
        <v>0.36</v>
      </c>
      <c r="I4911" s="116">
        <v>0.57999999999999996</v>
      </c>
      <c r="J4911" s="116" t="s">
        <v>326</v>
      </c>
      <c r="K4911" s="116">
        <v>0.36426856174180999</v>
      </c>
      <c r="L4911" s="116">
        <v>3951.1210766327299</v>
      </c>
      <c r="M4911" s="116">
        <v>10.4201985364321</v>
      </c>
      <c r="N4911" s="116">
        <v>1.74085143655951</v>
      </c>
      <c r="O4911" s="116">
        <v>3.7957507339303</v>
      </c>
      <c r="P4911" s="116">
        <v>0.63413744900169999</v>
      </c>
      <c r="Q4911" s="116">
        <v>1439.2691918527701</v>
      </c>
      <c r="R4911" s="116">
        <v>1210</v>
      </c>
      <c r="S4911" s="116" t="s">
        <v>318</v>
      </c>
      <c r="T4911" s="116">
        <v>1210</v>
      </c>
      <c r="U4911" s="116" t="s">
        <v>327</v>
      </c>
      <c r="V4911" s="116" t="s">
        <v>326</v>
      </c>
      <c r="Z4911" s="116">
        <v>0</v>
      </c>
      <c r="AA4911" s="116">
        <v>1</v>
      </c>
      <c r="AB4911" s="116">
        <v>3.7957507339303</v>
      </c>
      <c r="AC4911" s="116">
        <v>0.63413744900169999</v>
      </c>
      <c r="AD4911" s="116">
        <v>1439.2691918527701</v>
      </c>
      <c r="AF4911" s="116">
        <v>-1</v>
      </c>
      <c r="AG4911" s="116">
        <v>-1</v>
      </c>
      <c r="AH4911" s="116">
        <v>-1</v>
      </c>
      <c r="AI4911" s="116">
        <v>-1</v>
      </c>
      <c r="AJ4911" s="116">
        <v>0</v>
      </c>
      <c r="AM4911" s="116" t="s">
        <v>319</v>
      </c>
      <c r="AN4911" s="116" t="s">
        <v>328</v>
      </c>
      <c r="AQ4911" s="116">
        <v>783</v>
      </c>
      <c r="AR4911" s="116" t="s">
        <v>352</v>
      </c>
      <c r="AS4911" s="116" t="s">
        <v>256</v>
      </c>
      <c r="AT4911" s="116" t="s">
        <v>268</v>
      </c>
      <c r="AV4911" s="116">
        <v>158.970221391134</v>
      </c>
      <c r="AW4911" s="116">
        <v>1.1672905042999999</v>
      </c>
    </row>
    <row r="4912" spans="1:49" x14ac:dyDescent="0.25">
      <c r="A4912" s="127">
        <v>260000</v>
      </c>
      <c r="B4912" s="127">
        <v>2500000</v>
      </c>
      <c r="C4912" s="127">
        <v>730000</v>
      </c>
      <c r="D4912" s="116" t="s">
        <v>314</v>
      </c>
      <c r="E4912" s="116" t="s">
        <v>315</v>
      </c>
      <c r="F4912" s="116" t="s">
        <v>316</v>
      </c>
      <c r="G4912" s="116" t="s">
        <v>317</v>
      </c>
      <c r="H4912" s="116">
        <v>0.36</v>
      </c>
      <c r="I4912" s="116">
        <v>0.57999999999999996</v>
      </c>
      <c r="J4912" s="116" t="s">
        <v>326</v>
      </c>
      <c r="K4912" s="116">
        <v>0.14094449656109001</v>
      </c>
      <c r="L4912" s="116">
        <v>3951.1210766327299</v>
      </c>
      <c r="M4912" s="116">
        <v>10.4201985364321</v>
      </c>
      <c r="N4912" s="116">
        <v>1.74085143655951</v>
      </c>
      <c r="O4912" s="116">
        <v>1.4686696367841101</v>
      </c>
      <c r="P4912" s="116">
        <v>0.24536342931353999</v>
      </c>
      <c r="Q4912" s="116">
        <v>556.88877099793899</v>
      </c>
      <c r="R4912" s="116">
        <v>1330</v>
      </c>
      <c r="S4912" s="116" t="s">
        <v>346</v>
      </c>
      <c r="T4912" s="116">
        <v>1330</v>
      </c>
      <c r="U4912" s="116" t="s">
        <v>327</v>
      </c>
      <c r="V4912" s="116" t="s">
        <v>326</v>
      </c>
      <c r="Z4912" s="116">
        <v>0</v>
      </c>
      <c r="AA4912" s="116">
        <v>1</v>
      </c>
      <c r="AB4912" s="116">
        <v>1.4686696367841101</v>
      </c>
      <c r="AC4912" s="116">
        <v>0.24536342931353999</v>
      </c>
      <c r="AD4912" s="116">
        <v>556.88877099793899</v>
      </c>
      <c r="AF4912" s="116">
        <v>-1</v>
      </c>
      <c r="AG4912" s="116">
        <v>-1</v>
      </c>
      <c r="AH4912" s="116">
        <v>-1</v>
      </c>
      <c r="AI4912" s="116">
        <v>-1</v>
      </c>
      <c r="AJ4912" s="116">
        <v>0</v>
      </c>
      <c r="AM4912" s="116" t="s">
        <v>319</v>
      </c>
      <c r="AN4912" s="116" t="s">
        <v>328</v>
      </c>
      <c r="AQ4912" s="116">
        <v>783</v>
      </c>
      <c r="AR4912" s="116" t="s">
        <v>352</v>
      </c>
      <c r="AS4912" s="116" t="s">
        <v>256</v>
      </c>
      <c r="AT4912" s="116" t="s">
        <v>268</v>
      </c>
      <c r="AV4912" s="116">
        <v>122.829440208299</v>
      </c>
      <c r="AW4912" s="116">
        <v>0.45165350450000002</v>
      </c>
    </row>
    <row r="4913" spans="1:49" x14ac:dyDescent="0.25">
      <c r="A4913" s="127">
        <v>260000</v>
      </c>
      <c r="B4913" s="127">
        <v>2500000</v>
      </c>
      <c r="C4913" s="127">
        <v>730000</v>
      </c>
      <c r="D4913" s="116" t="s">
        <v>314</v>
      </c>
      <c r="E4913" s="116" t="s">
        <v>315</v>
      </c>
      <c r="F4913" s="116" t="s">
        <v>316</v>
      </c>
      <c r="G4913" s="116" t="s">
        <v>317</v>
      </c>
      <c r="H4913" s="116">
        <v>0.36</v>
      </c>
      <c r="I4913" s="116">
        <v>0.57999999999999996</v>
      </c>
      <c r="J4913" s="116" t="s">
        <v>326</v>
      </c>
      <c r="K4913" s="116">
        <v>4.0035272012949999E-2</v>
      </c>
      <c r="L4913" s="116">
        <v>3951.1210766327299</v>
      </c>
      <c r="M4913" s="116">
        <v>10.4201985364321</v>
      </c>
      <c r="N4913" s="116">
        <v>1.74085143655951</v>
      </c>
      <c r="O4913" s="116">
        <v>0.41717548283502998</v>
      </c>
      <c r="P4913" s="116">
        <v>6.9695460796800002E-2</v>
      </c>
      <c r="Q4913" s="116">
        <v>158.18420705910299</v>
      </c>
      <c r="R4913" s="116">
        <v>1310</v>
      </c>
      <c r="S4913" s="116" t="s">
        <v>318</v>
      </c>
      <c r="T4913" s="116">
        <v>1310</v>
      </c>
      <c r="U4913" s="116" t="s">
        <v>327</v>
      </c>
      <c r="V4913" s="116" t="s">
        <v>326</v>
      </c>
      <c r="Z4913" s="116">
        <v>0</v>
      </c>
      <c r="AA4913" s="116">
        <v>1</v>
      </c>
      <c r="AB4913" s="116">
        <v>0.41717548283502998</v>
      </c>
      <c r="AC4913" s="116">
        <v>6.9695460796800002E-2</v>
      </c>
      <c r="AD4913" s="116">
        <v>158.184207059101</v>
      </c>
      <c r="AF4913" s="116">
        <v>-1</v>
      </c>
      <c r="AG4913" s="116">
        <v>-1</v>
      </c>
      <c r="AH4913" s="116">
        <v>-1</v>
      </c>
      <c r="AI4913" s="116">
        <v>-1</v>
      </c>
      <c r="AJ4913" s="116">
        <v>0</v>
      </c>
      <c r="AM4913" s="116" t="s">
        <v>319</v>
      </c>
      <c r="AN4913" s="116" t="s">
        <v>328</v>
      </c>
      <c r="AQ4913" s="116">
        <v>783</v>
      </c>
      <c r="AR4913" s="116" t="s">
        <v>352</v>
      </c>
      <c r="AS4913" s="116" t="s">
        <v>256</v>
      </c>
      <c r="AT4913" s="116" t="s">
        <v>268</v>
      </c>
      <c r="AV4913" s="116">
        <v>53.227534337538998</v>
      </c>
      <c r="AW4913" s="116">
        <v>0.1282921387</v>
      </c>
    </row>
    <row r="4914" spans="1:49" x14ac:dyDescent="0.25">
      <c r="A4914" s="127">
        <v>260000</v>
      </c>
      <c r="B4914" s="127">
        <v>2500000</v>
      </c>
      <c r="C4914" s="127">
        <v>730000</v>
      </c>
      <c r="D4914" s="116" t="s">
        <v>314</v>
      </c>
      <c r="E4914" s="116" t="s">
        <v>315</v>
      </c>
      <c r="F4914" s="116" t="s">
        <v>316</v>
      </c>
      <c r="G4914" s="116" t="s">
        <v>317</v>
      </c>
      <c r="H4914" s="116">
        <v>0.36</v>
      </c>
      <c r="I4914" s="116">
        <v>0.57999999999999996</v>
      </c>
      <c r="J4914" s="116" t="s">
        <v>326</v>
      </c>
      <c r="K4914" s="116">
        <v>5.6217085962050002E-2</v>
      </c>
      <c r="L4914" s="116">
        <v>3951.1210766327299</v>
      </c>
      <c r="M4914" s="116">
        <v>10.4201985364321</v>
      </c>
      <c r="N4914" s="116">
        <v>1.74085143655951</v>
      </c>
      <c r="O4914" s="116">
        <v>0.58579319686430997</v>
      </c>
      <c r="P4914" s="116">
        <v>9.7865594856230004E-2</v>
      </c>
      <c r="Q4914" s="116">
        <v>222.12051321156099</v>
      </c>
      <c r="R4914" s="116">
        <v>1310</v>
      </c>
      <c r="S4914" s="116" t="s">
        <v>318</v>
      </c>
      <c r="T4914" s="116">
        <v>1310</v>
      </c>
      <c r="U4914" s="116" t="s">
        <v>327</v>
      </c>
      <c r="V4914" s="116" t="s">
        <v>326</v>
      </c>
      <c r="Z4914" s="116">
        <v>0</v>
      </c>
      <c r="AA4914" s="116">
        <v>1</v>
      </c>
      <c r="AB4914" s="116">
        <v>0.58579319686430997</v>
      </c>
      <c r="AC4914" s="116">
        <v>9.7865594856230004E-2</v>
      </c>
      <c r="AD4914" s="116">
        <v>222.12051321156</v>
      </c>
      <c r="AF4914" s="116">
        <v>-1</v>
      </c>
      <c r="AG4914" s="116">
        <v>-1</v>
      </c>
      <c r="AH4914" s="116">
        <v>-1</v>
      </c>
      <c r="AI4914" s="116">
        <v>-1</v>
      </c>
      <c r="AJ4914" s="116">
        <v>0</v>
      </c>
      <c r="AM4914" s="116" t="s">
        <v>319</v>
      </c>
      <c r="AN4914" s="116" t="s">
        <v>328</v>
      </c>
      <c r="AQ4914" s="116">
        <v>783</v>
      </c>
      <c r="AR4914" s="116" t="s">
        <v>352</v>
      </c>
      <c r="AS4914" s="116" t="s">
        <v>256</v>
      </c>
      <c r="AT4914" s="116" t="s">
        <v>268</v>
      </c>
      <c r="AV4914" s="116">
        <v>68.505221527741199</v>
      </c>
      <c r="AW4914" s="116">
        <v>0.18014640160000001</v>
      </c>
    </row>
    <row r="4915" spans="1:49" x14ac:dyDescent="0.25">
      <c r="A4915" s="127">
        <v>260000</v>
      </c>
      <c r="B4915" s="127">
        <v>2500000</v>
      </c>
      <c r="C4915" s="127">
        <v>730000</v>
      </c>
      <c r="D4915" s="116" t="s">
        <v>314</v>
      </c>
      <c r="E4915" s="116" t="s">
        <v>315</v>
      </c>
      <c r="F4915" s="116" t="s">
        <v>316</v>
      </c>
      <c r="G4915" s="116" t="s">
        <v>317</v>
      </c>
      <c r="H4915" s="116">
        <v>0.36</v>
      </c>
      <c r="I4915" s="116">
        <v>0.57999999999999996</v>
      </c>
      <c r="J4915" s="116" t="s">
        <v>326</v>
      </c>
      <c r="K4915" s="116">
        <v>1.6298037182870002E-2</v>
      </c>
      <c r="L4915" s="116">
        <v>3951.1210766327299</v>
      </c>
      <c r="M4915" s="116">
        <v>10.4201985364321</v>
      </c>
      <c r="N4915" s="116">
        <v>1.74085143655951</v>
      </c>
      <c r="O4915" s="116">
        <v>0.16982878319967001</v>
      </c>
      <c r="P4915" s="116">
        <v>2.83724614429E-2</v>
      </c>
      <c r="Q4915" s="116">
        <v>64.395518220985494</v>
      </c>
      <c r="R4915" s="116">
        <v>1310</v>
      </c>
      <c r="S4915" s="116" t="s">
        <v>318</v>
      </c>
      <c r="T4915" s="116">
        <v>1310</v>
      </c>
      <c r="U4915" s="116" t="s">
        <v>327</v>
      </c>
      <c r="V4915" s="116" t="s">
        <v>326</v>
      </c>
      <c r="Z4915" s="116">
        <v>0</v>
      </c>
      <c r="AA4915" s="116">
        <v>1</v>
      </c>
      <c r="AB4915" s="116">
        <v>0.16982878319967001</v>
      </c>
      <c r="AC4915" s="116">
        <v>2.83724614429E-2</v>
      </c>
      <c r="AD4915" s="116">
        <v>64.395518220985494</v>
      </c>
      <c r="AF4915" s="116">
        <v>-1</v>
      </c>
      <c r="AG4915" s="116">
        <v>-1</v>
      </c>
      <c r="AH4915" s="116">
        <v>-1</v>
      </c>
      <c r="AI4915" s="116">
        <v>-1</v>
      </c>
      <c r="AJ4915" s="116">
        <v>0</v>
      </c>
      <c r="AM4915" s="116" t="s">
        <v>319</v>
      </c>
      <c r="AN4915" s="116" t="s">
        <v>328</v>
      </c>
      <c r="AQ4915" s="116">
        <v>783</v>
      </c>
      <c r="AR4915" s="116" t="s">
        <v>352</v>
      </c>
      <c r="AS4915" s="116" t="s">
        <v>256</v>
      </c>
      <c r="AT4915" s="116" t="s">
        <v>268</v>
      </c>
      <c r="AV4915" s="116">
        <v>32.564757375398997</v>
      </c>
      <c r="AW4915" s="116">
        <v>5.2226697699999998E-2</v>
      </c>
    </row>
    <row r="4916" spans="1:49" x14ac:dyDescent="0.25">
      <c r="A4916" s="127">
        <v>260000</v>
      </c>
      <c r="B4916" s="127">
        <v>2500000</v>
      </c>
      <c r="C4916" s="127">
        <v>730000</v>
      </c>
      <c r="D4916" s="116" t="s">
        <v>314</v>
      </c>
      <c r="E4916" s="116" t="s">
        <v>315</v>
      </c>
      <c r="F4916" s="116" t="s">
        <v>316</v>
      </c>
      <c r="G4916" s="116" t="s">
        <v>317</v>
      </c>
      <c r="H4916" s="116">
        <v>0.36</v>
      </c>
      <c r="I4916" s="116">
        <v>0.57999999999999996</v>
      </c>
      <c r="J4916" s="116" t="s">
        <v>326</v>
      </c>
      <c r="K4916" s="116">
        <v>2.1789329571200002E-3</v>
      </c>
      <c r="L4916" s="116">
        <v>3967.1370724000199</v>
      </c>
      <c r="M4916" s="116">
        <v>11.0654682544124</v>
      </c>
      <c r="N4916" s="116">
        <v>2.04032729099869</v>
      </c>
      <c r="O4916" s="116">
        <v>2.411091346557E-2</v>
      </c>
      <c r="P4916" s="116">
        <v>4.4457363776799997E-3</v>
      </c>
      <c r="Q4916" s="116">
        <v>8.6441257124887692</v>
      </c>
      <c r="R4916" s="116">
        <v>1210</v>
      </c>
      <c r="S4916" s="116" t="s">
        <v>318</v>
      </c>
      <c r="T4916" s="116">
        <v>1210</v>
      </c>
      <c r="U4916" s="116" t="s">
        <v>327</v>
      </c>
      <c r="V4916" s="116" t="s">
        <v>326</v>
      </c>
      <c r="Z4916" s="116">
        <v>0</v>
      </c>
      <c r="AA4916" s="116">
        <v>1</v>
      </c>
      <c r="AB4916" s="116">
        <v>2.411091346557E-2</v>
      </c>
      <c r="AC4916" s="116">
        <v>4.4457363776799997E-3</v>
      </c>
      <c r="AD4916" s="116">
        <v>8.6441257124898403</v>
      </c>
      <c r="AF4916" s="116">
        <v>-1</v>
      </c>
      <c r="AG4916" s="116">
        <v>-1</v>
      </c>
      <c r="AH4916" s="116">
        <v>-1</v>
      </c>
      <c r="AI4916" s="116">
        <v>-1</v>
      </c>
      <c r="AJ4916" s="116">
        <v>0</v>
      </c>
      <c r="AM4916" s="116" t="s">
        <v>319</v>
      </c>
      <c r="AN4916" s="116" t="s">
        <v>328</v>
      </c>
      <c r="AQ4916" s="116">
        <v>783</v>
      </c>
      <c r="AR4916" s="116" t="s">
        <v>352</v>
      </c>
      <c r="AS4916" s="116" t="s">
        <v>256</v>
      </c>
      <c r="AT4916" s="116" t="s">
        <v>268</v>
      </c>
      <c r="AV4916" s="116">
        <v>100.383427650234</v>
      </c>
      <c r="AW4916" s="116">
        <v>7.0106452999999999E-3</v>
      </c>
    </row>
    <row r="4917" spans="1:49" x14ac:dyDescent="0.25">
      <c r="A4917" s="127">
        <v>260000</v>
      </c>
      <c r="B4917" s="127">
        <v>2500000</v>
      </c>
      <c r="C4917" s="127">
        <v>730000</v>
      </c>
      <c r="D4917" s="116" t="s">
        <v>314</v>
      </c>
      <c r="E4917" s="116" t="s">
        <v>315</v>
      </c>
      <c r="F4917" s="116" t="s">
        <v>316</v>
      </c>
      <c r="G4917" s="116" t="s">
        <v>317</v>
      </c>
      <c r="H4917" s="116">
        <v>0.36</v>
      </c>
      <c r="I4917" s="116">
        <v>0.57999999999999996</v>
      </c>
      <c r="J4917" s="116" t="s">
        <v>326</v>
      </c>
      <c r="K4917" s="116">
        <v>0.49861252477208001</v>
      </c>
      <c r="L4917" s="116">
        <v>3967.1370724000199</v>
      </c>
      <c r="M4917" s="116">
        <v>11.0654682544124</v>
      </c>
      <c r="N4917" s="116">
        <v>2.04032729099869</v>
      </c>
      <c r="O4917" s="116">
        <v>5.5173810641179202</v>
      </c>
      <c r="P4917" s="116">
        <v>1.0173327419262399</v>
      </c>
      <c r="Q4917" s="116">
        <v>1978.0642317863001</v>
      </c>
      <c r="R4917" s="116">
        <v>1310</v>
      </c>
      <c r="S4917" s="116" t="s">
        <v>318</v>
      </c>
      <c r="T4917" s="116">
        <v>1310</v>
      </c>
      <c r="U4917" s="116" t="s">
        <v>327</v>
      </c>
      <c r="V4917" s="116" t="s">
        <v>326</v>
      </c>
      <c r="Z4917" s="116">
        <v>0</v>
      </c>
      <c r="AA4917" s="116">
        <v>1</v>
      </c>
      <c r="AB4917" s="116">
        <v>5.5173810641179202</v>
      </c>
      <c r="AC4917" s="116">
        <v>1.0173327419262399</v>
      </c>
      <c r="AD4917" s="116">
        <v>1978.0642317863001</v>
      </c>
      <c r="AF4917" s="116">
        <v>-1</v>
      </c>
      <c r="AG4917" s="116">
        <v>-1</v>
      </c>
      <c r="AH4917" s="116">
        <v>-1</v>
      </c>
      <c r="AI4917" s="116">
        <v>-1</v>
      </c>
      <c r="AJ4917" s="116">
        <v>0</v>
      </c>
      <c r="AM4917" s="116" t="s">
        <v>319</v>
      </c>
      <c r="AN4917" s="116" t="s">
        <v>328</v>
      </c>
      <c r="AQ4917" s="116">
        <v>783</v>
      </c>
      <c r="AR4917" s="116" t="s">
        <v>352</v>
      </c>
      <c r="AS4917" s="116" t="s">
        <v>256</v>
      </c>
      <c r="AT4917" s="116" t="s">
        <v>268</v>
      </c>
      <c r="AV4917" s="116">
        <v>180.727887458569</v>
      </c>
      <c r="AW4917" s="116">
        <v>1.6042694499000001</v>
      </c>
    </row>
    <row r="4918" spans="1:49" x14ac:dyDescent="0.25">
      <c r="A4918" s="127">
        <v>260000</v>
      </c>
      <c r="B4918" s="127">
        <v>2500000</v>
      </c>
      <c r="C4918" s="127">
        <v>740000</v>
      </c>
      <c r="D4918" s="116" t="s">
        <v>314</v>
      </c>
      <c r="E4918" s="116" t="s">
        <v>315</v>
      </c>
      <c r="F4918" s="116" t="s">
        <v>316</v>
      </c>
      <c r="G4918" s="116" t="s">
        <v>317</v>
      </c>
      <c r="H4918" s="116">
        <v>0.36</v>
      </c>
      <c r="I4918" s="116">
        <v>0.57999999999999996</v>
      </c>
      <c r="J4918" s="116" t="s">
        <v>326</v>
      </c>
      <c r="K4918" s="116">
        <v>5.4280544272900001E-3</v>
      </c>
      <c r="L4918" s="116">
        <v>3980.5068772942</v>
      </c>
      <c r="M4918" s="116">
        <v>11.378222387454</v>
      </c>
      <c r="N4918" s="116">
        <v>2.1837375979926801</v>
      </c>
      <c r="O4918" s="116">
        <v>6.176161040494E-2</v>
      </c>
      <c r="P4918" s="116">
        <v>1.1853446536830001E-2</v>
      </c>
      <c r="Q4918" s="116">
        <v>21.606407978166999</v>
      </c>
      <c r="R4918" s="116">
        <v>1330</v>
      </c>
      <c r="S4918" s="116" t="s">
        <v>346</v>
      </c>
      <c r="T4918" s="116">
        <v>1330</v>
      </c>
      <c r="U4918" s="116" t="s">
        <v>327</v>
      </c>
      <c r="V4918" s="116" t="s">
        <v>326</v>
      </c>
      <c r="Z4918" s="116">
        <v>0</v>
      </c>
      <c r="AA4918" s="116">
        <v>1</v>
      </c>
      <c r="AB4918" s="116">
        <v>6.176161040494E-2</v>
      </c>
      <c r="AC4918" s="116">
        <v>1.1853446536830001E-2</v>
      </c>
      <c r="AD4918" s="116">
        <v>21.606407978165599</v>
      </c>
      <c r="AF4918" s="116">
        <v>-1</v>
      </c>
      <c r="AG4918" s="116">
        <v>-1</v>
      </c>
      <c r="AH4918" s="116">
        <v>-1</v>
      </c>
      <c r="AI4918" s="116">
        <v>-1</v>
      </c>
      <c r="AJ4918" s="116">
        <v>0</v>
      </c>
      <c r="AM4918" s="116" t="s">
        <v>319</v>
      </c>
      <c r="AN4918" s="116" t="s">
        <v>328</v>
      </c>
      <c r="AQ4918" s="116">
        <v>783</v>
      </c>
      <c r="AR4918" s="116" t="s">
        <v>352</v>
      </c>
      <c r="AS4918" s="116" t="s">
        <v>256</v>
      </c>
      <c r="AT4918" s="116" t="s">
        <v>268</v>
      </c>
      <c r="AV4918" s="116">
        <v>100.889729620807</v>
      </c>
      <c r="AW4918" s="116">
        <v>1.7523445200000001E-2</v>
      </c>
    </row>
    <row r="4919" spans="1:49" x14ac:dyDescent="0.25">
      <c r="A4919" s="127">
        <v>260000</v>
      </c>
      <c r="B4919" s="127">
        <v>2500000</v>
      </c>
      <c r="C4919" s="127">
        <v>740000</v>
      </c>
      <c r="D4919" s="116" t="s">
        <v>314</v>
      </c>
      <c r="E4919" s="116" t="s">
        <v>315</v>
      </c>
      <c r="F4919" s="116" t="s">
        <v>316</v>
      </c>
      <c r="G4919" s="116" t="s">
        <v>317</v>
      </c>
      <c r="H4919" s="116">
        <v>0.36</v>
      </c>
      <c r="I4919" s="116">
        <v>0.57999999999999996</v>
      </c>
      <c r="J4919" s="116" t="s">
        <v>326</v>
      </c>
      <c r="K4919" s="116">
        <v>9.0856205893699998E-3</v>
      </c>
      <c r="L4919" s="116">
        <v>3980.5068772942</v>
      </c>
      <c r="M4919" s="116">
        <v>11.378222387454</v>
      </c>
      <c r="N4919" s="116">
        <v>2.1837375979926801</v>
      </c>
      <c r="O4919" s="116">
        <v>0.10337821159398</v>
      </c>
      <c r="P4919" s="116">
        <v>1.9840611282119999E-2</v>
      </c>
      <c r="Q4919" s="116">
        <v>36.165375240508901</v>
      </c>
      <c r="R4919" s="116">
        <v>1310</v>
      </c>
      <c r="S4919" s="116" t="s">
        <v>318</v>
      </c>
      <c r="T4919" s="116">
        <v>1310</v>
      </c>
      <c r="U4919" s="116" t="s">
        <v>327</v>
      </c>
      <c r="V4919" s="116" t="s">
        <v>326</v>
      </c>
      <c r="Z4919" s="116">
        <v>0</v>
      </c>
      <c r="AA4919" s="116">
        <v>1</v>
      </c>
      <c r="AB4919" s="116">
        <v>0.10337821159398</v>
      </c>
      <c r="AC4919" s="116">
        <v>1.9840611282119999E-2</v>
      </c>
      <c r="AD4919" s="116">
        <v>36.165375240509903</v>
      </c>
      <c r="AF4919" s="116">
        <v>-1</v>
      </c>
      <c r="AG4919" s="116">
        <v>-1</v>
      </c>
      <c r="AH4919" s="116">
        <v>-1</v>
      </c>
      <c r="AI4919" s="116">
        <v>-1</v>
      </c>
      <c r="AJ4919" s="116">
        <v>0</v>
      </c>
      <c r="AM4919" s="116" t="s">
        <v>319</v>
      </c>
      <c r="AN4919" s="116" t="s">
        <v>328</v>
      </c>
      <c r="AQ4919" s="116">
        <v>783</v>
      </c>
      <c r="AR4919" s="116" t="s">
        <v>352</v>
      </c>
      <c r="AS4919" s="116" t="s">
        <v>256</v>
      </c>
      <c r="AT4919" s="116" t="s">
        <v>268</v>
      </c>
      <c r="AV4919" s="116">
        <v>55.154114093219299</v>
      </c>
      <c r="AW4919" s="116">
        <v>2.9331204600000001E-2</v>
      </c>
    </row>
    <row r="4920" spans="1:49" x14ac:dyDescent="0.25">
      <c r="A4920" s="127">
        <v>260000</v>
      </c>
      <c r="B4920" s="127">
        <v>2500000</v>
      </c>
      <c r="C4920" s="127">
        <v>740000</v>
      </c>
      <c r="D4920" s="116" t="s">
        <v>314</v>
      </c>
      <c r="E4920" s="116" t="s">
        <v>315</v>
      </c>
      <c r="F4920" s="116" t="s">
        <v>316</v>
      </c>
      <c r="G4920" s="116" t="s">
        <v>317</v>
      </c>
      <c r="H4920" s="116">
        <v>0.36</v>
      </c>
      <c r="I4920" s="116">
        <v>0.57999999999999996</v>
      </c>
      <c r="J4920" s="116" t="s">
        <v>326</v>
      </c>
      <c r="K4920" s="116">
        <v>0.16249797117941001</v>
      </c>
      <c r="L4920" s="116">
        <v>3980.5068772942</v>
      </c>
      <c r="M4920" s="116">
        <v>11.378222387454</v>
      </c>
      <c r="N4920" s="116">
        <v>2.1837375979926801</v>
      </c>
      <c r="O4920" s="116">
        <v>1.8489380535895099</v>
      </c>
      <c r="P4920" s="116">
        <v>0.35485292926202</v>
      </c>
      <c r="Q4920" s="116">
        <v>646.824291826028</v>
      </c>
      <c r="R4920" s="116">
        <v>1310</v>
      </c>
      <c r="S4920" s="116" t="s">
        <v>318</v>
      </c>
      <c r="T4920" s="116">
        <v>1310</v>
      </c>
      <c r="U4920" s="116" t="s">
        <v>327</v>
      </c>
      <c r="V4920" s="116" t="s">
        <v>326</v>
      </c>
      <c r="Z4920" s="116">
        <v>0</v>
      </c>
      <c r="AA4920" s="116">
        <v>1</v>
      </c>
      <c r="AB4920" s="116">
        <v>1.8489380535895099</v>
      </c>
      <c r="AC4920" s="116">
        <v>0.35485292926202</v>
      </c>
      <c r="AD4920" s="116">
        <v>646.824291826028</v>
      </c>
      <c r="AF4920" s="116">
        <v>-1</v>
      </c>
      <c r="AG4920" s="116">
        <v>-1</v>
      </c>
      <c r="AH4920" s="116">
        <v>-1</v>
      </c>
      <c r="AI4920" s="116">
        <v>-1</v>
      </c>
      <c r="AJ4920" s="116">
        <v>0</v>
      </c>
      <c r="AM4920" s="116" t="s">
        <v>319</v>
      </c>
      <c r="AN4920" s="116" t="s">
        <v>328</v>
      </c>
      <c r="AQ4920" s="116">
        <v>783</v>
      </c>
      <c r="AR4920" s="116" t="s">
        <v>352</v>
      </c>
      <c r="AS4920" s="116" t="s">
        <v>256</v>
      </c>
      <c r="AT4920" s="116" t="s">
        <v>268</v>
      </c>
      <c r="AV4920" s="116">
        <v>102.620981096186</v>
      </c>
      <c r="AW4920" s="116">
        <v>0.52459391060000005</v>
      </c>
    </row>
    <row r="4921" spans="1:49" x14ac:dyDescent="0.25">
      <c r="A4921" s="127">
        <v>260000</v>
      </c>
      <c r="B4921" s="127">
        <v>2500000</v>
      </c>
      <c r="C4921" s="127">
        <v>740000</v>
      </c>
      <c r="D4921" s="116" t="s">
        <v>314</v>
      </c>
      <c r="E4921" s="116" t="s">
        <v>315</v>
      </c>
      <c r="F4921" s="116" t="s">
        <v>316</v>
      </c>
      <c r="G4921" s="116" t="s">
        <v>317</v>
      </c>
      <c r="H4921" s="116">
        <v>0.36</v>
      </c>
      <c r="I4921" s="116">
        <v>0.57999999999999996</v>
      </c>
      <c r="J4921" s="116" t="s">
        <v>326</v>
      </c>
      <c r="K4921" s="116">
        <v>0.15625029681920999</v>
      </c>
      <c r="L4921" s="116">
        <v>3980.5068772942</v>
      </c>
      <c r="M4921" s="116">
        <v>11.378222387454</v>
      </c>
      <c r="N4921" s="116">
        <v>2.1837375979926801</v>
      </c>
      <c r="O4921" s="116">
        <v>1.77785062531469</v>
      </c>
      <c r="P4921" s="116">
        <v>0.34120964786162</v>
      </c>
      <c r="Q4921" s="116">
        <v>621.95538106813297</v>
      </c>
      <c r="R4921" s="116">
        <v>1310</v>
      </c>
      <c r="S4921" s="116" t="s">
        <v>318</v>
      </c>
      <c r="T4921" s="116">
        <v>1310</v>
      </c>
      <c r="U4921" s="116" t="s">
        <v>327</v>
      </c>
      <c r="V4921" s="116" t="s">
        <v>326</v>
      </c>
      <c r="Z4921" s="116">
        <v>0</v>
      </c>
      <c r="AA4921" s="116">
        <v>1</v>
      </c>
      <c r="AB4921" s="116">
        <v>1.77785062531469</v>
      </c>
      <c r="AC4921" s="116">
        <v>0.34120964786162</v>
      </c>
      <c r="AD4921" s="116">
        <v>621.95538106813297</v>
      </c>
      <c r="AF4921" s="116">
        <v>-1</v>
      </c>
      <c r="AG4921" s="116">
        <v>-1</v>
      </c>
      <c r="AH4921" s="116">
        <v>-1</v>
      </c>
      <c r="AI4921" s="116">
        <v>-1</v>
      </c>
      <c r="AJ4921" s="116">
        <v>0</v>
      </c>
      <c r="AM4921" s="116" t="s">
        <v>319</v>
      </c>
      <c r="AN4921" s="116" t="s">
        <v>328</v>
      </c>
      <c r="AQ4921" s="116">
        <v>783</v>
      </c>
      <c r="AR4921" s="116" t="s">
        <v>352</v>
      </c>
      <c r="AS4921" s="116" t="s">
        <v>256</v>
      </c>
      <c r="AT4921" s="116" t="s">
        <v>268</v>
      </c>
      <c r="AV4921" s="116">
        <v>100.77697995982901</v>
      </c>
      <c r="AW4921" s="116">
        <v>0.50442447779999999</v>
      </c>
    </row>
    <row r="4922" spans="1:49" x14ac:dyDescent="0.25">
      <c r="A4922" s="127">
        <v>260000</v>
      </c>
      <c r="B4922" s="127">
        <v>2500000</v>
      </c>
      <c r="C4922" s="127">
        <v>740000</v>
      </c>
      <c r="D4922" s="116" t="s">
        <v>314</v>
      </c>
      <c r="E4922" s="116" t="s">
        <v>315</v>
      </c>
      <c r="F4922" s="116" t="s">
        <v>316</v>
      </c>
      <c r="G4922" s="116" t="s">
        <v>317</v>
      </c>
      <c r="H4922" s="116">
        <v>0.36</v>
      </c>
      <c r="I4922" s="116">
        <v>0.57999999999999996</v>
      </c>
      <c r="J4922" s="116" t="s">
        <v>326</v>
      </c>
      <c r="K4922" s="116">
        <v>0.47016373166691</v>
      </c>
      <c r="L4922" s="116">
        <v>3983.9169422998398</v>
      </c>
      <c r="M4922" s="116">
        <v>11.387271682926199</v>
      </c>
      <c r="N4922" s="116">
        <v>2.1853926055889401</v>
      </c>
      <c r="O4922" s="116">
        <v>5.3538821479496601</v>
      </c>
      <c r="P4922" s="116">
        <v>1.0274923426009901</v>
      </c>
      <c r="Q4922" s="116">
        <v>1873.0932562427499</v>
      </c>
      <c r="R4922" s="116">
        <v>1330</v>
      </c>
      <c r="S4922" s="116" t="s">
        <v>346</v>
      </c>
      <c r="T4922" s="116">
        <v>1330</v>
      </c>
      <c r="U4922" s="116" t="s">
        <v>327</v>
      </c>
      <c r="V4922" s="116" t="s">
        <v>326</v>
      </c>
      <c r="Z4922" s="116">
        <v>0</v>
      </c>
      <c r="AA4922" s="116">
        <v>1</v>
      </c>
      <c r="AB4922" s="116">
        <v>5.3538821479496601</v>
      </c>
      <c r="AC4922" s="116">
        <v>1.0274923426009901</v>
      </c>
      <c r="AD4922" s="116">
        <v>1873.0932562427499</v>
      </c>
      <c r="AF4922" s="116">
        <v>-1</v>
      </c>
      <c r="AG4922" s="116">
        <v>-1</v>
      </c>
      <c r="AH4922" s="116">
        <v>-1</v>
      </c>
      <c r="AI4922" s="116">
        <v>-1</v>
      </c>
      <c r="AJ4922" s="116">
        <v>0</v>
      </c>
      <c r="AM4922" s="116" t="s">
        <v>319</v>
      </c>
      <c r="AN4922" s="116" t="s">
        <v>328</v>
      </c>
      <c r="AQ4922" s="116">
        <v>783</v>
      </c>
      <c r="AR4922" s="116" t="s">
        <v>352</v>
      </c>
      <c r="AS4922" s="116" t="s">
        <v>256</v>
      </c>
      <c r="AT4922" s="116" t="s">
        <v>268</v>
      </c>
      <c r="AV4922" s="116">
        <v>176.122764942424</v>
      </c>
      <c r="AW4922" s="116">
        <v>1.5191348388000001</v>
      </c>
    </row>
    <row r="4923" spans="1:49" x14ac:dyDescent="0.25">
      <c r="A4923" s="127">
        <v>260000</v>
      </c>
      <c r="B4923" s="127">
        <v>2500000</v>
      </c>
      <c r="C4923" s="127">
        <v>740000</v>
      </c>
      <c r="D4923" s="116" t="s">
        <v>314</v>
      </c>
      <c r="E4923" s="116" t="s">
        <v>315</v>
      </c>
      <c r="F4923" s="116" t="s">
        <v>316</v>
      </c>
      <c r="G4923" s="116" t="s">
        <v>317</v>
      </c>
      <c r="H4923" s="116">
        <v>0.36</v>
      </c>
      <c r="I4923" s="116">
        <v>0.57999999999999996</v>
      </c>
      <c r="J4923" s="116" t="s">
        <v>326</v>
      </c>
      <c r="K4923" s="116">
        <v>0.17972402361094</v>
      </c>
      <c r="L4923" s="116">
        <v>3950.3068043868702</v>
      </c>
      <c r="M4923" s="116">
        <v>10.783482273306699</v>
      </c>
      <c r="N4923" s="116">
        <v>1.91849391696546</v>
      </c>
      <c r="O4923" s="116">
        <v>1.9380508226959401</v>
      </c>
      <c r="P4923" s="116">
        <v>0.34479944603014001</v>
      </c>
      <c r="Q4923" s="116">
        <v>709.96503338208697</v>
      </c>
      <c r="R4923" s="116">
        <v>1210</v>
      </c>
      <c r="S4923" s="116" t="s">
        <v>318</v>
      </c>
      <c r="T4923" s="116">
        <v>1210</v>
      </c>
      <c r="U4923" s="116" t="s">
        <v>327</v>
      </c>
      <c r="V4923" s="116" t="s">
        <v>326</v>
      </c>
      <c r="Z4923" s="116">
        <v>0</v>
      </c>
      <c r="AA4923" s="116">
        <v>1</v>
      </c>
      <c r="AB4923" s="116">
        <v>1.9380508226959401</v>
      </c>
      <c r="AC4923" s="116">
        <v>0.34479944603014001</v>
      </c>
      <c r="AD4923" s="116">
        <v>709.96503338208697</v>
      </c>
      <c r="AF4923" s="116">
        <v>-1</v>
      </c>
      <c r="AG4923" s="116">
        <v>-1</v>
      </c>
      <c r="AH4923" s="116">
        <v>-1</v>
      </c>
      <c r="AI4923" s="116">
        <v>-1</v>
      </c>
      <c r="AJ4923" s="116">
        <v>0</v>
      </c>
      <c r="AM4923" s="116" t="s">
        <v>319</v>
      </c>
      <c r="AN4923" s="116" t="s">
        <v>328</v>
      </c>
      <c r="AQ4923" s="116">
        <v>783</v>
      </c>
      <c r="AR4923" s="116" t="s">
        <v>352</v>
      </c>
      <c r="AS4923" s="116" t="s">
        <v>256</v>
      </c>
      <c r="AT4923" s="116" t="s">
        <v>268</v>
      </c>
      <c r="AV4923" s="116">
        <v>129.10358077138599</v>
      </c>
      <c r="AW4923" s="116">
        <v>0.57580294679999999</v>
      </c>
    </row>
    <row r="4924" spans="1:49" x14ac:dyDescent="0.25">
      <c r="A4924" s="127">
        <v>260000</v>
      </c>
      <c r="B4924" s="127">
        <v>2500000</v>
      </c>
      <c r="C4924" s="127">
        <v>750000</v>
      </c>
      <c r="D4924" s="116" t="s">
        <v>314</v>
      </c>
      <c r="E4924" s="116" t="s">
        <v>315</v>
      </c>
      <c r="F4924" s="116" t="s">
        <v>316</v>
      </c>
      <c r="G4924" s="116" t="s">
        <v>317</v>
      </c>
      <c r="H4924" s="116">
        <v>0.36</v>
      </c>
      <c r="I4924" s="116">
        <v>0.57999999999999996</v>
      </c>
      <c r="J4924" s="116" t="s">
        <v>326</v>
      </c>
      <c r="K4924" s="116">
        <v>0.10044578590766</v>
      </c>
      <c r="L4924" s="116">
        <v>3336.1102778792101</v>
      </c>
      <c r="M4924" s="116">
        <v>8.6293916141234295</v>
      </c>
      <c r="N4924" s="116">
        <v>1.2887435401912299</v>
      </c>
      <c r="O4924" s="116">
        <v>0.86678602258564996</v>
      </c>
      <c r="P4924" s="116">
        <v>0.12944885772792999</v>
      </c>
      <c r="Q4924" s="116">
        <v>335.09821873622201</v>
      </c>
      <c r="R4924" s="116">
        <v>1210</v>
      </c>
      <c r="S4924" s="116" t="s">
        <v>318</v>
      </c>
      <c r="T4924" s="116">
        <v>1210</v>
      </c>
      <c r="U4924" s="116" t="s">
        <v>327</v>
      </c>
      <c r="V4924" s="116" t="s">
        <v>326</v>
      </c>
      <c r="Z4924" s="116">
        <v>0</v>
      </c>
      <c r="AA4924" s="116">
        <v>1</v>
      </c>
      <c r="AB4924" s="116">
        <v>0.86678602258564996</v>
      </c>
      <c r="AC4924" s="116">
        <v>0.12944885772792999</v>
      </c>
      <c r="AD4924" s="116">
        <v>335.09821875680598</v>
      </c>
      <c r="AF4924" s="116">
        <v>-1</v>
      </c>
      <c r="AG4924" s="116">
        <v>-1</v>
      </c>
      <c r="AH4924" s="116">
        <v>-1</v>
      </c>
      <c r="AI4924" s="116">
        <v>-1</v>
      </c>
      <c r="AJ4924" s="116">
        <v>0</v>
      </c>
      <c r="AM4924" s="116" t="s">
        <v>319</v>
      </c>
      <c r="AN4924" s="116" t="s">
        <v>328</v>
      </c>
      <c r="AQ4924" s="116">
        <v>783</v>
      </c>
      <c r="AR4924" s="116" t="s">
        <v>352</v>
      </c>
      <c r="AS4924" s="116" t="s">
        <v>256</v>
      </c>
      <c r="AT4924" s="116" t="s">
        <v>268</v>
      </c>
      <c r="AV4924" s="116">
        <v>86.709045842820899</v>
      </c>
      <c r="AW4924" s="116">
        <v>0.27177471110000001</v>
      </c>
    </row>
    <row r="4925" spans="1:49" x14ac:dyDescent="0.25">
      <c r="A4925" s="127">
        <v>260000</v>
      </c>
      <c r="B4925" s="127">
        <v>2500000</v>
      </c>
      <c r="C4925" s="127">
        <v>750000</v>
      </c>
      <c r="D4925" s="116" t="s">
        <v>314</v>
      </c>
      <c r="E4925" s="116" t="s">
        <v>315</v>
      </c>
      <c r="F4925" s="116" t="s">
        <v>316</v>
      </c>
      <c r="G4925" s="116" t="s">
        <v>317</v>
      </c>
      <c r="H4925" s="116">
        <v>0.36</v>
      </c>
      <c r="I4925" s="116">
        <v>0.57999999999999996</v>
      </c>
      <c r="J4925" s="116" t="s">
        <v>326</v>
      </c>
      <c r="K4925" s="116">
        <v>6.6413125597130002E-2</v>
      </c>
      <c r="L4925" s="116">
        <v>3336.1102778792101</v>
      </c>
      <c r="M4925" s="116">
        <v>8.6293916141234295</v>
      </c>
      <c r="N4925" s="116">
        <v>1.2887435401912299</v>
      </c>
      <c r="O4925" s="116">
        <v>0.57310486909562997</v>
      </c>
      <c r="P4925" s="116">
        <v>8.5589486597209996E-2</v>
      </c>
      <c r="Q4925" s="116">
        <v>221.56151089068101</v>
      </c>
      <c r="R4925" s="116">
        <v>1310</v>
      </c>
      <c r="S4925" s="116" t="s">
        <v>318</v>
      </c>
      <c r="T4925" s="116">
        <v>1310</v>
      </c>
      <c r="U4925" s="116" t="s">
        <v>327</v>
      </c>
      <c r="V4925" s="116" t="s">
        <v>326</v>
      </c>
      <c r="Z4925" s="116">
        <v>0</v>
      </c>
      <c r="AA4925" s="116">
        <v>1</v>
      </c>
      <c r="AB4925" s="116">
        <v>0.57310486909562997</v>
      </c>
      <c r="AC4925" s="116">
        <v>8.5589486597209996E-2</v>
      </c>
      <c r="AD4925" s="116">
        <v>221.56151087009701</v>
      </c>
      <c r="AF4925" s="116">
        <v>-1</v>
      </c>
      <c r="AG4925" s="116">
        <v>-1</v>
      </c>
      <c r="AH4925" s="116">
        <v>-1</v>
      </c>
      <c r="AI4925" s="116">
        <v>-1</v>
      </c>
      <c r="AJ4925" s="116">
        <v>0</v>
      </c>
      <c r="AM4925" s="116" t="s">
        <v>319</v>
      </c>
      <c r="AN4925" s="116" t="s">
        <v>328</v>
      </c>
      <c r="AQ4925" s="116">
        <v>783</v>
      </c>
      <c r="AR4925" s="116" t="s">
        <v>352</v>
      </c>
      <c r="AS4925" s="116" t="s">
        <v>256</v>
      </c>
      <c r="AT4925" s="116" t="s">
        <v>268</v>
      </c>
      <c r="AV4925" s="116">
        <v>67.131081715943097</v>
      </c>
      <c r="AW4925" s="116">
        <v>0.179693034</v>
      </c>
    </row>
    <row r="4926" spans="1:49" x14ac:dyDescent="0.25">
      <c r="A4926" s="127">
        <v>260000</v>
      </c>
      <c r="B4926" s="127">
        <v>2500000</v>
      </c>
      <c r="C4926" s="127">
        <v>750000</v>
      </c>
      <c r="D4926" s="116" t="s">
        <v>314</v>
      </c>
      <c r="E4926" s="116" t="s">
        <v>315</v>
      </c>
      <c r="F4926" s="116" t="s">
        <v>316</v>
      </c>
      <c r="G4926" s="116" t="s">
        <v>317</v>
      </c>
      <c r="H4926" s="116">
        <v>0.36</v>
      </c>
      <c r="I4926" s="116">
        <v>0.57999999999999996</v>
      </c>
      <c r="J4926" s="116" t="s">
        <v>326</v>
      </c>
      <c r="K4926" s="116">
        <v>0.14876482137916</v>
      </c>
      <c r="L4926" s="116">
        <v>3948.31016759252</v>
      </c>
      <c r="M4926" s="116">
        <v>12.3965458106806</v>
      </c>
      <c r="N4926" s="116">
        <v>2.5091715262690801</v>
      </c>
      <c r="O4926" s="116">
        <v>1.8441699232445501</v>
      </c>
      <c r="P4926" s="116">
        <v>0.37327645391511</v>
      </c>
      <c r="Q4926" s="116">
        <v>587.36965683144695</v>
      </c>
      <c r="R4926" s="116">
        <v>1330</v>
      </c>
      <c r="S4926" s="116" t="s">
        <v>346</v>
      </c>
      <c r="T4926" s="116">
        <v>1330</v>
      </c>
      <c r="U4926" s="116" t="s">
        <v>327</v>
      </c>
      <c r="V4926" s="116" t="s">
        <v>326</v>
      </c>
      <c r="Z4926" s="116">
        <v>0</v>
      </c>
      <c r="AA4926" s="116">
        <v>1</v>
      </c>
      <c r="AB4926" s="116">
        <v>1.8441699232445501</v>
      </c>
      <c r="AC4926" s="116">
        <v>0.37327645391511</v>
      </c>
      <c r="AD4926" s="116">
        <v>587.36965683144695</v>
      </c>
      <c r="AF4926" s="116">
        <v>-1</v>
      </c>
      <c r="AG4926" s="116">
        <v>-1</v>
      </c>
      <c r="AH4926" s="116">
        <v>-1</v>
      </c>
      <c r="AI4926" s="116">
        <v>-1</v>
      </c>
      <c r="AJ4926" s="116">
        <v>0</v>
      </c>
      <c r="AM4926" s="116" t="s">
        <v>319</v>
      </c>
      <c r="AN4926" s="116" t="s">
        <v>328</v>
      </c>
      <c r="AQ4926" s="116">
        <v>783</v>
      </c>
      <c r="AR4926" s="116" t="s">
        <v>352</v>
      </c>
      <c r="AS4926" s="116" t="s">
        <v>256</v>
      </c>
      <c r="AT4926" s="116" t="s">
        <v>268</v>
      </c>
      <c r="AV4926" s="116">
        <v>122.893846332072</v>
      </c>
      <c r="AW4926" s="116">
        <v>0.47637441749999998</v>
      </c>
    </row>
    <row r="4927" spans="1:49" x14ac:dyDescent="0.25">
      <c r="A4927" s="127">
        <v>260000</v>
      </c>
      <c r="B4927" s="127">
        <v>2500000</v>
      </c>
      <c r="C4927" s="127">
        <v>750000</v>
      </c>
      <c r="D4927" s="116" t="s">
        <v>314</v>
      </c>
      <c r="E4927" s="116" t="s">
        <v>315</v>
      </c>
      <c r="F4927" s="116" t="s">
        <v>316</v>
      </c>
      <c r="G4927" s="116" t="s">
        <v>317</v>
      </c>
      <c r="H4927" s="116">
        <v>0.36</v>
      </c>
      <c r="I4927" s="116">
        <v>0.57999999999999996</v>
      </c>
      <c r="J4927" s="116" t="s">
        <v>326</v>
      </c>
      <c r="K4927" s="116">
        <v>6.7157889963279996E-2</v>
      </c>
      <c r="L4927" s="116">
        <v>3948.31016759252</v>
      </c>
      <c r="M4927" s="116">
        <v>12.3965458106806</v>
      </c>
      <c r="N4927" s="116">
        <v>2.5091715262690801</v>
      </c>
      <c r="O4927" s="116">
        <v>0.83252585947852997</v>
      </c>
      <c r="P4927" s="116">
        <v>0.16851066526019001</v>
      </c>
      <c r="Q4927" s="116">
        <v>265.16017977610602</v>
      </c>
      <c r="R4927" s="116">
        <v>1310</v>
      </c>
      <c r="S4927" s="116" t="s">
        <v>318</v>
      </c>
      <c r="T4927" s="116">
        <v>1310</v>
      </c>
      <c r="U4927" s="116" t="s">
        <v>327</v>
      </c>
      <c r="V4927" s="116" t="s">
        <v>326</v>
      </c>
      <c r="Z4927" s="116">
        <v>0</v>
      </c>
      <c r="AA4927" s="116">
        <v>1</v>
      </c>
      <c r="AB4927" s="116">
        <v>0.83252585947852997</v>
      </c>
      <c r="AC4927" s="116">
        <v>0.16851066526019001</v>
      </c>
      <c r="AD4927" s="116">
        <v>265.16017977610699</v>
      </c>
      <c r="AF4927" s="116">
        <v>-1</v>
      </c>
      <c r="AG4927" s="116">
        <v>-1</v>
      </c>
      <c r="AH4927" s="116">
        <v>-1</v>
      </c>
      <c r="AI4927" s="116">
        <v>-1</v>
      </c>
      <c r="AJ4927" s="116">
        <v>0</v>
      </c>
      <c r="AM4927" s="116" t="s">
        <v>319</v>
      </c>
      <c r="AN4927" s="116" t="s">
        <v>328</v>
      </c>
      <c r="AQ4927" s="116">
        <v>783</v>
      </c>
      <c r="AR4927" s="116" t="s">
        <v>352</v>
      </c>
      <c r="AS4927" s="116" t="s">
        <v>256</v>
      </c>
      <c r="AT4927" s="116" t="s">
        <v>268</v>
      </c>
      <c r="AV4927" s="116">
        <v>69.018095083406905</v>
      </c>
      <c r="AW4927" s="116">
        <v>0.21505286279999999</v>
      </c>
    </row>
    <row r="4928" spans="1:49" x14ac:dyDescent="0.25">
      <c r="A4928" s="127">
        <v>260000</v>
      </c>
      <c r="B4928" s="127">
        <v>2500000</v>
      </c>
      <c r="C4928" s="127">
        <v>750000</v>
      </c>
      <c r="D4928" s="116" t="s">
        <v>314</v>
      </c>
      <c r="E4928" s="116" t="s">
        <v>315</v>
      </c>
      <c r="F4928" s="116" t="s">
        <v>316</v>
      </c>
      <c r="G4928" s="116" t="s">
        <v>317</v>
      </c>
      <c r="H4928" s="116">
        <v>0.36</v>
      </c>
      <c r="I4928" s="116">
        <v>0.57999999999999996</v>
      </c>
      <c r="J4928" s="116" t="s">
        <v>326</v>
      </c>
      <c r="K4928" s="116">
        <v>3.2725509342979998E-2</v>
      </c>
      <c r="L4928" s="116">
        <v>3976.0770280964798</v>
      </c>
      <c r="M4928" s="116">
        <v>11.0749101262863</v>
      </c>
      <c r="N4928" s="116">
        <v>2.0396151666470499</v>
      </c>
      <c r="O4928" s="116">
        <v>0.36243207481050999</v>
      </c>
      <c r="P4928" s="116">
        <v>6.6747445192199995E-2</v>
      </c>
      <c r="Q4928" s="116">
        <v>130.11914593140301</v>
      </c>
      <c r="R4928" s="116">
        <v>1210</v>
      </c>
      <c r="S4928" s="116" t="s">
        <v>318</v>
      </c>
      <c r="T4928" s="116">
        <v>1210</v>
      </c>
      <c r="U4928" s="116" t="s">
        <v>327</v>
      </c>
      <c r="V4928" s="116" t="s">
        <v>326</v>
      </c>
      <c r="Z4928" s="116">
        <v>0</v>
      </c>
      <c r="AA4928" s="116">
        <v>1</v>
      </c>
      <c r="AB4928" s="116">
        <v>0.36243207481050999</v>
      </c>
      <c r="AC4928" s="116">
        <v>6.6747445192199995E-2</v>
      </c>
      <c r="AD4928" s="116">
        <v>130.11914593140401</v>
      </c>
      <c r="AF4928" s="116">
        <v>-1</v>
      </c>
      <c r="AG4928" s="116">
        <v>-1</v>
      </c>
      <c r="AH4928" s="116">
        <v>-1</v>
      </c>
      <c r="AI4928" s="116">
        <v>-1</v>
      </c>
      <c r="AJ4928" s="116">
        <v>0</v>
      </c>
      <c r="AM4928" s="116" t="s">
        <v>319</v>
      </c>
      <c r="AN4928" s="116" t="s">
        <v>328</v>
      </c>
      <c r="AQ4928" s="116">
        <v>783</v>
      </c>
      <c r="AR4928" s="116" t="s">
        <v>352</v>
      </c>
      <c r="AS4928" s="116" t="s">
        <v>256</v>
      </c>
      <c r="AT4928" s="116" t="s">
        <v>268</v>
      </c>
      <c r="AV4928" s="116">
        <v>145.90723201969399</v>
      </c>
      <c r="AW4928" s="116">
        <v>0.105530532</v>
      </c>
    </row>
    <row r="4929" spans="1:49" x14ac:dyDescent="0.25">
      <c r="A4929" s="127">
        <v>260000</v>
      </c>
      <c r="B4929" s="127">
        <v>2500000</v>
      </c>
      <c r="C4929" s="127">
        <v>750000</v>
      </c>
      <c r="D4929" s="116" t="s">
        <v>314</v>
      </c>
      <c r="E4929" s="116" t="s">
        <v>315</v>
      </c>
      <c r="F4929" s="116" t="s">
        <v>316</v>
      </c>
      <c r="G4929" s="116" t="s">
        <v>317</v>
      </c>
      <c r="H4929" s="116">
        <v>0.36</v>
      </c>
      <c r="I4929" s="116">
        <v>0.57999999999999996</v>
      </c>
      <c r="J4929" s="116" t="s">
        <v>326</v>
      </c>
      <c r="K4929" s="116">
        <v>0.15906710810628</v>
      </c>
      <c r="L4929" s="116">
        <v>3976.0770280964798</v>
      </c>
      <c r="M4929" s="116">
        <v>11.0749101262863</v>
      </c>
      <c r="N4929" s="116">
        <v>2.0396151666470499</v>
      </c>
      <c r="O4929" s="116">
        <v>1.7616539263253199</v>
      </c>
      <c r="P4929" s="116">
        <v>0.32443568620824997</v>
      </c>
      <c r="Q4929" s="116">
        <v>632.46307446711899</v>
      </c>
      <c r="R4929" s="116">
        <v>1330</v>
      </c>
      <c r="S4929" s="116" t="s">
        <v>346</v>
      </c>
      <c r="T4929" s="116">
        <v>1330</v>
      </c>
      <c r="U4929" s="116" t="s">
        <v>327</v>
      </c>
      <c r="V4929" s="116" t="s">
        <v>326</v>
      </c>
      <c r="Z4929" s="116">
        <v>0</v>
      </c>
      <c r="AA4929" s="116">
        <v>1</v>
      </c>
      <c r="AB4929" s="116">
        <v>1.7616539263253199</v>
      </c>
      <c r="AC4929" s="116">
        <v>0.32443568620824997</v>
      </c>
      <c r="AD4929" s="116">
        <v>632.46307446711899</v>
      </c>
      <c r="AF4929" s="116">
        <v>-1</v>
      </c>
      <c r="AG4929" s="116">
        <v>-1</v>
      </c>
      <c r="AH4929" s="116">
        <v>-1</v>
      </c>
      <c r="AI4929" s="116">
        <v>-1</v>
      </c>
      <c r="AJ4929" s="116">
        <v>0</v>
      </c>
      <c r="AM4929" s="116" t="s">
        <v>319</v>
      </c>
      <c r="AN4929" s="116" t="s">
        <v>328</v>
      </c>
      <c r="AQ4929" s="116">
        <v>783</v>
      </c>
      <c r="AR4929" s="116" t="s">
        <v>352</v>
      </c>
      <c r="AS4929" s="116" t="s">
        <v>256</v>
      </c>
      <c r="AT4929" s="116" t="s">
        <v>268</v>
      </c>
      <c r="AV4929" s="116">
        <v>110.87378090496399</v>
      </c>
      <c r="AW4929" s="116">
        <v>0.51294653239999999</v>
      </c>
    </row>
    <row r="4930" spans="1:49" x14ac:dyDescent="0.25">
      <c r="A4930" s="127">
        <v>260000</v>
      </c>
      <c r="B4930" s="127">
        <v>2500000</v>
      </c>
      <c r="C4930" s="127">
        <v>750000</v>
      </c>
      <c r="D4930" s="116" t="s">
        <v>314</v>
      </c>
      <c r="E4930" s="116" t="s">
        <v>315</v>
      </c>
      <c r="F4930" s="116" t="s">
        <v>316</v>
      </c>
      <c r="G4930" s="116" t="s">
        <v>317</v>
      </c>
      <c r="H4930" s="116">
        <v>0.36</v>
      </c>
      <c r="I4930" s="116">
        <v>0.57999999999999996</v>
      </c>
      <c r="J4930" s="116" t="s">
        <v>326</v>
      </c>
      <c r="K4930" s="116">
        <v>0.29368497711426</v>
      </c>
      <c r="L4930" s="116">
        <v>3976.0770280964798</v>
      </c>
      <c r="M4930" s="116">
        <v>11.0749101262863</v>
      </c>
      <c r="N4930" s="116">
        <v>2.0396151666470499</v>
      </c>
      <c r="O4930" s="116">
        <v>3.2525347269809002</v>
      </c>
      <c r="P4930" s="116">
        <v>0.59900433353864002</v>
      </c>
      <c r="Q4930" s="116">
        <v>1167.7140910010501</v>
      </c>
      <c r="R4930" s="116">
        <v>1310</v>
      </c>
      <c r="S4930" s="116" t="s">
        <v>318</v>
      </c>
      <c r="T4930" s="116">
        <v>1310</v>
      </c>
      <c r="U4930" s="116" t="s">
        <v>327</v>
      </c>
      <c r="V4930" s="116" t="s">
        <v>326</v>
      </c>
      <c r="Z4930" s="116">
        <v>0</v>
      </c>
      <c r="AA4930" s="116">
        <v>1</v>
      </c>
      <c r="AB4930" s="116">
        <v>3.2525347269809002</v>
      </c>
      <c r="AC4930" s="116">
        <v>0.59900433353864002</v>
      </c>
      <c r="AD4930" s="116">
        <v>1167.7140910010501</v>
      </c>
      <c r="AF4930" s="116">
        <v>-1</v>
      </c>
      <c r="AG4930" s="116">
        <v>-1</v>
      </c>
      <c r="AH4930" s="116">
        <v>-1</v>
      </c>
      <c r="AI4930" s="116">
        <v>-1</v>
      </c>
      <c r="AJ4930" s="116">
        <v>0</v>
      </c>
      <c r="AM4930" s="116" t="s">
        <v>319</v>
      </c>
      <c r="AN4930" s="116" t="s">
        <v>328</v>
      </c>
      <c r="AQ4930" s="116">
        <v>783</v>
      </c>
      <c r="AR4930" s="116" t="s">
        <v>352</v>
      </c>
      <c r="AS4930" s="116" t="s">
        <v>256</v>
      </c>
      <c r="AT4930" s="116" t="s">
        <v>268</v>
      </c>
      <c r="AV4930" s="116">
        <v>139.11975551556401</v>
      </c>
      <c r="AW4930" s="116">
        <v>0.94705116869999995</v>
      </c>
    </row>
    <row r="4931" spans="1:49" x14ac:dyDescent="0.25">
      <c r="A4931" s="127">
        <v>260000</v>
      </c>
      <c r="B4931" s="127">
        <v>2500000</v>
      </c>
      <c r="C4931" s="127">
        <v>760000</v>
      </c>
      <c r="D4931" s="116" t="s">
        <v>314</v>
      </c>
      <c r="E4931" s="116" t="s">
        <v>315</v>
      </c>
      <c r="F4931" s="116" t="s">
        <v>316</v>
      </c>
      <c r="G4931" s="116" t="s">
        <v>317</v>
      </c>
      <c r="H4931" s="116">
        <v>0.36</v>
      </c>
      <c r="I4931" s="116">
        <v>0.57999999999999996</v>
      </c>
      <c r="J4931" s="116" t="s">
        <v>326</v>
      </c>
      <c r="K4931" s="116">
        <v>5.4317522840799997E-3</v>
      </c>
      <c r="L4931" s="116">
        <v>3975.3911841947202</v>
      </c>
      <c r="M4931" s="116">
        <v>11.364647280815101</v>
      </c>
      <c r="N4931" s="116">
        <v>2.18125492641976</v>
      </c>
      <c r="O4931" s="116">
        <v>6.1729948825370001E-2</v>
      </c>
      <c r="P4931" s="116">
        <v>1.184803642875E-2</v>
      </c>
      <c r="Q4931" s="116">
        <v>21.5933401448771</v>
      </c>
      <c r="R4931" s="116">
        <v>1330</v>
      </c>
      <c r="S4931" s="116" t="s">
        <v>346</v>
      </c>
      <c r="T4931" s="116">
        <v>1330</v>
      </c>
      <c r="U4931" s="116" t="s">
        <v>327</v>
      </c>
      <c r="V4931" s="116" t="s">
        <v>326</v>
      </c>
      <c r="Z4931" s="116">
        <v>0</v>
      </c>
      <c r="AA4931" s="116">
        <v>1</v>
      </c>
      <c r="AB4931" s="116">
        <v>6.1729948825370001E-2</v>
      </c>
      <c r="AC4931" s="116">
        <v>1.184803642875E-2</v>
      </c>
      <c r="AD4931" s="116">
        <v>21.593340144879001</v>
      </c>
      <c r="AF4931" s="116">
        <v>-1</v>
      </c>
      <c r="AG4931" s="116">
        <v>-1</v>
      </c>
      <c r="AH4931" s="116">
        <v>-1</v>
      </c>
      <c r="AI4931" s="116">
        <v>-1</v>
      </c>
      <c r="AJ4931" s="116">
        <v>0</v>
      </c>
      <c r="AM4931" s="116" t="s">
        <v>319</v>
      </c>
      <c r="AN4931" s="116" t="s">
        <v>328</v>
      </c>
      <c r="AQ4931" s="116">
        <v>783</v>
      </c>
      <c r="AR4931" s="116" t="s">
        <v>352</v>
      </c>
      <c r="AS4931" s="116" t="s">
        <v>256</v>
      </c>
      <c r="AT4931" s="116" t="s">
        <v>268</v>
      </c>
      <c r="AV4931" s="116">
        <v>100.890308273407</v>
      </c>
      <c r="AW4931" s="116">
        <v>1.7512846799999999E-2</v>
      </c>
    </row>
    <row r="4932" spans="1:49" x14ac:dyDescent="0.25">
      <c r="A4932" s="127">
        <v>260000</v>
      </c>
      <c r="B4932" s="127">
        <v>2500000</v>
      </c>
      <c r="C4932" s="127">
        <v>760000</v>
      </c>
      <c r="D4932" s="116" t="s">
        <v>314</v>
      </c>
      <c r="E4932" s="116" t="s">
        <v>315</v>
      </c>
      <c r="F4932" s="116" t="s">
        <v>316</v>
      </c>
      <c r="G4932" s="116" t="s">
        <v>317</v>
      </c>
      <c r="H4932" s="116">
        <v>0.36</v>
      </c>
      <c r="I4932" s="116">
        <v>0.57999999999999996</v>
      </c>
      <c r="J4932" s="116" t="s">
        <v>326</v>
      </c>
      <c r="K4932" s="116">
        <v>1.552873967763E-2</v>
      </c>
      <c r="L4932" s="116">
        <v>3975.3911841947202</v>
      </c>
      <c r="M4932" s="116">
        <v>11.364647280815101</v>
      </c>
      <c r="N4932" s="116">
        <v>2.18125492641976</v>
      </c>
      <c r="O4932" s="116">
        <v>0.17647864915186001</v>
      </c>
      <c r="P4932" s="116">
        <v>3.387213992292E-2</v>
      </c>
      <c r="Q4932" s="116">
        <v>61.732814816105098</v>
      </c>
      <c r="R4932" s="116">
        <v>1310</v>
      </c>
      <c r="S4932" s="116" t="s">
        <v>318</v>
      </c>
      <c r="T4932" s="116">
        <v>1310</v>
      </c>
      <c r="U4932" s="116" t="s">
        <v>327</v>
      </c>
      <c r="V4932" s="116" t="s">
        <v>326</v>
      </c>
      <c r="Z4932" s="116">
        <v>0</v>
      </c>
      <c r="AA4932" s="116">
        <v>1</v>
      </c>
      <c r="AB4932" s="116">
        <v>0.17647864915186001</v>
      </c>
      <c r="AC4932" s="116">
        <v>3.387213992292E-2</v>
      </c>
      <c r="AD4932" s="116">
        <v>61.7328148161059</v>
      </c>
      <c r="AF4932" s="116">
        <v>-1</v>
      </c>
      <c r="AG4932" s="116">
        <v>-1</v>
      </c>
      <c r="AH4932" s="116">
        <v>-1</v>
      </c>
      <c r="AI4932" s="116">
        <v>-1</v>
      </c>
      <c r="AJ4932" s="116">
        <v>0</v>
      </c>
      <c r="AM4932" s="116" t="s">
        <v>319</v>
      </c>
      <c r="AN4932" s="116" t="s">
        <v>328</v>
      </c>
      <c r="AQ4932" s="116">
        <v>783</v>
      </c>
      <c r="AR4932" s="116" t="s">
        <v>352</v>
      </c>
      <c r="AS4932" s="116" t="s">
        <v>256</v>
      </c>
      <c r="AT4932" s="116" t="s">
        <v>268</v>
      </c>
      <c r="AV4932" s="116">
        <v>55.814340279465398</v>
      </c>
      <c r="AW4932" s="116">
        <v>5.0067165300000001E-2</v>
      </c>
    </row>
    <row r="4933" spans="1:49" x14ac:dyDescent="0.25">
      <c r="A4933" s="127">
        <v>260000</v>
      </c>
      <c r="B4933" s="127">
        <v>2500000</v>
      </c>
      <c r="C4933" s="127">
        <v>760000</v>
      </c>
      <c r="D4933" s="116" t="s">
        <v>314</v>
      </c>
      <c r="E4933" s="116" t="s">
        <v>315</v>
      </c>
      <c r="F4933" s="116" t="s">
        <v>316</v>
      </c>
      <c r="G4933" s="116" t="s">
        <v>317</v>
      </c>
      <c r="H4933" s="116">
        <v>0.36</v>
      </c>
      <c r="I4933" s="116">
        <v>0.57999999999999996</v>
      </c>
      <c r="J4933" s="116" t="s">
        <v>326</v>
      </c>
      <c r="K4933" s="116">
        <v>0.15429250977521999</v>
      </c>
      <c r="L4933" s="116">
        <v>3975.3911841947202</v>
      </c>
      <c r="M4933" s="116">
        <v>11.364647280815101</v>
      </c>
      <c r="N4933" s="116">
        <v>2.18125492641976</v>
      </c>
      <c r="O4933" s="116">
        <v>1.75347995166713</v>
      </c>
      <c r="P4933" s="116">
        <v>0.33655129705686998</v>
      </c>
      <c r="Q4933" s="116">
        <v>613.37308314769996</v>
      </c>
      <c r="R4933" s="116">
        <v>1310</v>
      </c>
      <c r="S4933" s="116" t="s">
        <v>318</v>
      </c>
      <c r="T4933" s="116">
        <v>1310</v>
      </c>
      <c r="U4933" s="116" t="s">
        <v>327</v>
      </c>
      <c r="V4933" s="116" t="s">
        <v>326</v>
      </c>
      <c r="Z4933" s="116">
        <v>0</v>
      </c>
      <c r="AA4933" s="116">
        <v>1</v>
      </c>
      <c r="AB4933" s="116">
        <v>1.75347995166713</v>
      </c>
      <c r="AC4933" s="116">
        <v>0.33655129705686998</v>
      </c>
      <c r="AD4933" s="116">
        <v>613.37308314769996</v>
      </c>
      <c r="AF4933" s="116">
        <v>-1</v>
      </c>
      <c r="AG4933" s="116">
        <v>-1</v>
      </c>
      <c r="AH4933" s="116">
        <v>-1</v>
      </c>
      <c r="AI4933" s="116">
        <v>-1</v>
      </c>
      <c r="AJ4933" s="116">
        <v>0</v>
      </c>
      <c r="AM4933" s="116" t="s">
        <v>319</v>
      </c>
      <c r="AN4933" s="116" t="s">
        <v>328</v>
      </c>
      <c r="AQ4933" s="116">
        <v>783</v>
      </c>
      <c r="AR4933" s="116" t="s">
        <v>352</v>
      </c>
      <c r="AS4933" s="116" t="s">
        <v>256</v>
      </c>
      <c r="AT4933" s="116" t="s">
        <v>268</v>
      </c>
      <c r="AV4933" s="116">
        <v>99.9907856773482</v>
      </c>
      <c r="AW4933" s="116">
        <v>0.49746397660000002</v>
      </c>
    </row>
    <row r="4934" spans="1:49" x14ac:dyDescent="0.25">
      <c r="A4934" s="127">
        <v>260000</v>
      </c>
      <c r="B4934" s="127">
        <v>2500000</v>
      </c>
      <c r="C4934" s="127">
        <v>760000</v>
      </c>
      <c r="D4934" s="116" t="s">
        <v>314</v>
      </c>
      <c r="E4934" s="116" t="s">
        <v>315</v>
      </c>
      <c r="F4934" s="116" t="s">
        <v>316</v>
      </c>
      <c r="G4934" s="116" t="s">
        <v>317</v>
      </c>
      <c r="H4934" s="116">
        <v>0.36</v>
      </c>
      <c r="I4934" s="116">
        <v>0.57999999999999996</v>
      </c>
      <c r="J4934" s="116" t="s">
        <v>326</v>
      </c>
      <c r="K4934" s="116">
        <v>0.14880291335502999</v>
      </c>
      <c r="L4934" s="116">
        <v>3975.3911841947202</v>
      </c>
      <c r="M4934" s="116">
        <v>11.364647280815101</v>
      </c>
      <c r="N4934" s="116">
        <v>2.18125492641976</v>
      </c>
      <c r="O4934" s="116">
        <v>1.6910926246376199</v>
      </c>
      <c r="P4934" s="116">
        <v>0.32457708782126998</v>
      </c>
      <c r="Q4934" s="116">
        <v>591.54978993407804</v>
      </c>
      <c r="R4934" s="116">
        <v>1310</v>
      </c>
      <c r="S4934" s="116" t="s">
        <v>318</v>
      </c>
      <c r="T4934" s="116">
        <v>1310</v>
      </c>
      <c r="U4934" s="116" t="s">
        <v>327</v>
      </c>
      <c r="V4934" s="116" t="s">
        <v>326</v>
      </c>
      <c r="Z4934" s="116">
        <v>0</v>
      </c>
      <c r="AA4934" s="116">
        <v>1</v>
      </c>
      <c r="AB4934" s="116">
        <v>1.6910926246376199</v>
      </c>
      <c r="AC4934" s="116">
        <v>0.32457708782126998</v>
      </c>
      <c r="AD4934" s="116">
        <v>591.54978993407804</v>
      </c>
      <c r="AF4934" s="116">
        <v>-1</v>
      </c>
      <c r="AG4934" s="116">
        <v>-1</v>
      </c>
      <c r="AH4934" s="116">
        <v>-1</v>
      </c>
      <c r="AI4934" s="116">
        <v>-1</v>
      </c>
      <c r="AJ4934" s="116">
        <v>0</v>
      </c>
      <c r="AM4934" s="116" t="s">
        <v>319</v>
      </c>
      <c r="AN4934" s="116" t="s">
        <v>328</v>
      </c>
      <c r="AQ4934" s="116">
        <v>783</v>
      </c>
      <c r="AR4934" s="116" t="s">
        <v>352</v>
      </c>
      <c r="AS4934" s="116" t="s">
        <v>256</v>
      </c>
      <c r="AT4934" s="116" t="s">
        <v>268</v>
      </c>
      <c r="AV4934" s="116">
        <v>98.321540077562403</v>
      </c>
      <c r="AW4934" s="116">
        <v>0.47976463089999999</v>
      </c>
    </row>
    <row r="4935" spans="1:49" x14ac:dyDescent="0.25">
      <c r="A4935" s="127">
        <v>260000</v>
      </c>
      <c r="B4935" s="127">
        <v>2500000</v>
      </c>
      <c r="C4935" s="127">
        <v>760000</v>
      </c>
      <c r="D4935" s="116" t="s">
        <v>314</v>
      </c>
      <c r="E4935" s="116" t="s">
        <v>315</v>
      </c>
      <c r="F4935" s="116" t="s">
        <v>316</v>
      </c>
      <c r="G4935" s="116" t="s">
        <v>317</v>
      </c>
      <c r="H4935" s="116">
        <v>0.36</v>
      </c>
      <c r="I4935" s="116">
        <v>0.57999999999999996</v>
      </c>
      <c r="J4935" s="116" t="s">
        <v>326</v>
      </c>
      <c r="K4935" s="116">
        <v>0.23118146502713999</v>
      </c>
      <c r="L4935" s="116">
        <v>3945.1628123219898</v>
      </c>
      <c r="M4935" s="116">
        <v>10.7142640886895</v>
      </c>
      <c r="N4935" s="116">
        <v>1.88891619324871</v>
      </c>
      <c r="O4935" s="116">
        <v>2.4769392687110101</v>
      </c>
      <c r="P4935" s="116">
        <v>0.43668241286873999</v>
      </c>
      <c r="Q4935" s="116">
        <v>912.04851872322195</v>
      </c>
      <c r="R4935" s="116">
        <v>1210</v>
      </c>
      <c r="S4935" s="116" t="s">
        <v>318</v>
      </c>
      <c r="T4935" s="116">
        <v>1210</v>
      </c>
      <c r="U4935" s="116" t="s">
        <v>327</v>
      </c>
      <c r="V4935" s="116" t="s">
        <v>326</v>
      </c>
      <c r="Z4935" s="116">
        <v>0</v>
      </c>
      <c r="AA4935" s="116">
        <v>1</v>
      </c>
      <c r="AB4935" s="116">
        <v>2.4769392687110101</v>
      </c>
      <c r="AC4935" s="116">
        <v>0.43668241286873999</v>
      </c>
      <c r="AD4935" s="116">
        <v>912.04851872322195</v>
      </c>
      <c r="AF4935" s="116">
        <v>-1</v>
      </c>
      <c r="AG4935" s="116">
        <v>-1</v>
      </c>
      <c r="AH4935" s="116">
        <v>-1</v>
      </c>
      <c r="AI4935" s="116">
        <v>-1</v>
      </c>
      <c r="AJ4935" s="116">
        <v>0</v>
      </c>
      <c r="AM4935" s="116" t="s">
        <v>319</v>
      </c>
      <c r="AN4935" s="116" t="s">
        <v>328</v>
      </c>
      <c r="AQ4935" s="116">
        <v>783</v>
      </c>
      <c r="AR4935" s="116" t="s">
        <v>352</v>
      </c>
      <c r="AS4935" s="116" t="s">
        <v>256</v>
      </c>
      <c r="AT4935" s="116" t="s">
        <v>268</v>
      </c>
      <c r="AV4935" s="116">
        <v>137.43308722805</v>
      </c>
      <c r="AW4935" s="116">
        <v>0.73969871750000005</v>
      </c>
    </row>
    <row r="4936" spans="1:49" x14ac:dyDescent="0.25">
      <c r="A4936" s="127">
        <v>260000</v>
      </c>
      <c r="B4936" s="127">
        <v>2500000</v>
      </c>
      <c r="C4936" s="127">
        <v>760000</v>
      </c>
      <c r="D4936" s="116" t="s">
        <v>314</v>
      </c>
      <c r="E4936" s="116" t="s">
        <v>315</v>
      </c>
      <c r="F4936" s="116" t="s">
        <v>316</v>
      </c>
      <c r="G4936" s="116" t="s">
        <v>317</v>
      </c>
      <c r="H4936" s="116">
        <v>0.36</v>
      </c>
      <c r="I4936" s="116">
        <v>0.57999999999999996</v>
      </c>
      <c r="J4936" s="116" t="s">
        <v>326</v>
      </c>
      <c r="K4936" s="116">
        <v>0.38087959577177999</v>
      </c>
      <c r="L4936" s="116">
        <v>3949.9906577812699</v>
      </c>
      <c r="M4936" s="116">
        <v>10.3770861229731</v>
      </c>
      <c r="N4936" s="116">
        <v>1.72076302621222</v>
      </c>
      <c r="O4936" s="116">
        <v>3.9524203678069698</v>
      </c>
      <c r="P4936" s="116">
        <v>0.65540352584272998</v>
      </c>
      <c r="Q4936" s="116">
        <v>1504.4708450380399</v>
      </c>
      <c r="R4936" s="116">
        <v>1210</v>
      </c>
      <c r="S4936" s="116" t="s">
        <v>318</v>
      </c>
      <c r="T4936" s="116">
        <v>1210</v>
      </c>
      <c r="U4936" s="116" t="s">
        <v>327</v>
      </c>
      <c r="V4936" s="116" t="s">
        <v>326</v>
      </c>
      <c r="Z4936" s="116">
        <v>0</v>
      </c>
      <c r="AA4936" s="116">
        <v>1</v>
      </c>
      <c r="AB4936" s="116">
        <v>3.9524203678069698</v>
      </c>
      <c r="AC4936" s="116">
        <v>0.65540352584272998</v>
      </c>
      <c r="AD4936" s="116">
        <v>1504.4708450380399</v>
      </c>
      <c r="AF4936" s="116">
        <v>-1</v>
      </c>
      <c r="AG4936" s="116">
        <v>-1</v>
      </c>
      <c r="AH4936" s="116">
        <v>-1</v>
      </c>
      <c r="AI4936" s="116">
        <v>-1</v>
      </c>
      <c r="AJ4936" s="116">
        <v>0</v>
      </c>
      <c r="AM4936" s="116" t="s">
        <v>319</v>
      </c>
      <c r="AN4936" s="116" t="s">
        <v>328</v>
      </c>
      <c r="AQ4936" s="116">
        <v>783</v>
      </c>
      <c r="AR4936" s="116" t="s">
        <v>352</v>
      </c>
      <c r="AS4936" s="116" t="s">
        <v>256</v>
      </c>
      <c r="AT4936" s="116" t="s">
        <v>268</v>
      </c>
      <c r="AV4936" s="116">
        <v>161.659120192937</v>
      </c>
      <c r="AW4936" s="116">
        <v>1.2201710017</v>
      </c>
    </row>
    <row r="4937" spans="1:49" x14ac:dyDescent="0.25">
      <c r="A4937" s="127">
        <v>260000</v>
      </c>
      <c r="B4937" s="127">
        <v>2500000</v>
      </c>
      <c r="C4937" s="127">
        <v>760000</v>
      </c>
      <c r="D4937" s="116" t="s">
        <v>314</v>
      </c>
      <c r="E4937" s="116" t="s">
        <v>315</v>
      </c>
      <c r="F4937" s="116" t="s">
        <v>316</v>
      </c>
      <c r="G4937" s="116" t="s">
        <v>317</v>
      </c>
      <c r="H4937" s="116">
        <v>0.36</v>
      </c>
      <c r="I4937" s="116">
        <v>0.57999999999999996</v>
      </c>
      <c r="J4937" s="116" t="s">
        <v>326</v>
      </c>
      <c r="K4937" s="116">
        <v>0.14837671694207</v>
      </c>
      <c r="L4937" s="116">
        <v>3949.9906577812699</v>
      </c>
      <c r="M4937" s="116">
        <v>10.3770861229731</v>
      </c>
      <c r="N4937" s="116">
        <v>1.72076302621222</v>
      </c>
      <c r="O4937" s="116">
        <v>1.5397179703519199</v>
      </c>
      <c r="P4937" s="116">
        <v>0.25532116846467001</v>
      </c>
      <c r="Q4937" s="116">
        <v>586.08664575345301</v>
      </c>
      <c r="R4937" s="116">
        <v>1330</v>
      </c>
      <c r="S4937" s="116" t="s">
        <v>346</v>
      </c>
      <c r="T4937" s="116">
        <v>1330</v>
      </c>
      <c r="U4937" s="116" t="s">
        <v>327</v>
      </c>
      <c r="V4937" s="116" t="s">
        <v>326</v>
      </c>
      <c r="Z4937" s="116">
        <v>0</v>
      </c>
      <c r="AA4937" s="116">
        <v>1</v>
      </c>
      <c r="AB4937" s="116">
        <v>1.5397179703519199</v>
      </c>
      <c r="AC4937" s="116">
        <v>0.25532116846467001</v>
      </c>
      <c r="AD4937" s="116">
        <v>586.08664575345301</v>
      </c>
      <c r="AF4937" s="116">
        <v>-1</v>
      </c>
      <c r="AG4937" s="116">
        <v>-1</v>
      </c>
      <c r="AH4937" s="116">
        <v>-1</v>
      </c>
      <c r="AI4937" s="116">
        <v>-1</v>
      </c>
      <c r="AJ4937" s="116">
        <v>0</v>
      </c>
      <c r="AM4937" s="116" t="s">
        <v>319</v>
      </c>
      <c r="AN4937" s="116" t="s">
        <v>328</v>
      </c>
      <c r="AQ4937" s="116">
        <v>783</v>
      </c>
      <c r="AR4937" s="116" t="s">
        <v>352</v>
      </c>
      <c r="AS4937" s="116" t="s">
        <v>256</v>
      </c>
      <c r="AT4937" s="116" t="s">
        <v>268</v>
      </c>
      <c r="AV4937" s="116">
        <v>124.032451773017</v>
      </c>
      <c r="AW4937" s="116">
        <v>0.47533385709999998</v>
      </c>
    </row>
    <row r="4938" spans="1:49" x14ac:dyDescent="0.25">
      <c r="A4938" s="127">
        <v>260000</v>
      </c>
      <c r="B4938" s="127">
        <v>2500000</v>
      </c>
      <c r="C4938" s="127">
        <v>760000</v>
      </c>
      <c r="D4938" s="116" t="s">
        <v>314</v>
      </c>
      <c r="E4938" s="116" t="s">
        <v>315</v>
      </c>
      <c r="F4938" s="116" t="s">
        <v>316</v>
      </c>
      <c r="G4938" s="116" t="s">
        <v>317</v>
      </c>
      <c r="H4938" s="116">
        <v>0.36</v>
      </c>
      <c r="I4938" s="116">
        <v>0.57999999999999996</v>
      </c>
      <c r="J4938" s="116" t="s">
        <v>326</v>
      </c>
      <c r="K4938" s="116">
        <v>3.6939186713909999E-2</v>
      </c>
      <c r="L4938" s="116">
        <v>3949.9906577812699</v>
      </c>
      <c r="M4938" s="116">
        <v>10.3770861229731</v>
      </c>
      <c r="N4938" s="116">
        <v>1.72076302621222</v>
      </c>
      <c r="O4938" s="116">
        <v>0.38332112184285999</v>
      </c>
      <c r="P4938" s="116">
        <v>6.3563586715650003E-2</v>
      </c>
      <c r="Q4938" s="116">
        <v>145.909442425994</v>
      </c>
      <c r="R4938" s="116">
        <v>1310</v>
      </c>
      <c r="S4938" s="116" t="s">
        <v>318</v>
      </c>
      <c r="T4938" s="116">
        <v>1310</v>
      </c>
      <c r="U4938" s="116" t="s">
        <v>327</v>
      </c>
      <c r="V4938" s="116" t="s">
        <v>326</v>
      </c>
      <c r="Z4938" s="116">
        <v>0</v>
      </c>
      <c r="AA4938" s="116">
        <v>1</v>
      </c>
      <c r="AB4938" s="116">
        <v>0.38332112184285999</v>
      </c>
      <c r="AC4938" s="116">
        <v>6.3563586715650003E-2</v>
      </c>
      <c r="AD4938" s="116">
        <v>145.90944243919</v>
      </c>
      <c r="AF4938" s="116">
        <v>-1</v>
      </c>
      <c r="AG4938" s="116">
        <v>-1</v>
      </c>
      <c r="AH4938" s="116">
        <v>-1</v>
      </c>
      <c r="AI4938" s="116">
        <v>-1</v>
      </c>
      <c r="AJ4938" s="116">
        <v>0</v>
      </c>
      <c r="AM4938" s="116" t="s">
        <v>319</v>
      </c>
      <c r="AN4938" s="116" t="s">
        <v>328</v>
      </c>
      <c r="AQ4938" s="116">
        <v>783</v>
      </c>
      <c r="AR4938" s="116" t="s">
        <v>352</v>
      </c>
      <c r="AS4938" s="116" t="s">
        <v>256</v>
      </c>
      <c r="AT4938" s="116" t="s">
        <v>268</v>
      </c>
      <c r="AV4938" s="116">
        <v>55.018675630750899</v>
      </c>
      <c r="AW4938" s="116">
        <v>0.1183369363</v>
      </c>
    </row>
    <row r="4939" spans="1:49" x14ac:dyDescent="0.25">
      <c r="A4939" s="127">
        <v>260000</v>
      </c>
      <c r="B4939" s="127">
        <v>2500000</v>
      </c>
      <c r="C4939" s="127">
        <v>760000</v>
      </c>
      <c r="D4939" s="116" t="s">
        <v>314</v>
      </c>
      <c r="E4939" s="116" t="s">
        <v>315</v>
      </c>
      <c r="F4939" s="116" t="s">
        <v>316</v>
      </c>
      <c r="G4939" s="116" t="s">
        <v>317</v>
      </c>
      <c r="H4939" s="116">
        <v>0.36</v>
      </c>
      <c r="I4939" s="116">
        <v>0.57999999999999996</v>
      </c>
      <c r="J4939" s="116" t="s">
        <v>326</v>
      </c>
      <c r="K4939" s="116">
        <v>4.5121981910979998E-2</v>
      </c>
      <c r="L4939" s="116">
        <v>3949.9906577812699</v>
      </c>
      <c r="M4939" s="116">
        <v>10.3770861229731</v>
      </c>
      <c r="N4939" s="116">
        <v>1.72076302621222</v>
      </c>
      <c r="O4939" s="116">
        <v>0.46823469232949</v>
      </c>
      <c r="P4939" s="116">
        <v>7.7644238141829997E-2</v>
      </c>
      <c r="Q4939" s="116">
        <v>178.23140700895399</v>
      </c>
      <c r="R4939" s="116">
        <v>1310</v>
      </c>
      <c r="S4939" s="116" t="s">
        <v>318</v>
      </c>
      <c r="T4939" s="116">
        <v>1310</v>
      </c>
      <c r="U4939" s="116" t="s">
        <v>327</v>
      </c>
      <c r="V4939" s="116" t="s">
        <v>326</v>
      </c>
      <c r="Z4939" s="116">
        <v>0</v>
      </c>
      <c r="AA4939" s="116">
        <v>1</v>
      </c>
      <c r="AB4939" s="116">
        <v>0.46823469232949</v>
      </c>
      <c r="AC4939" s="116">
        <v>7.7644238141829997E-2</v>
      </c>
      <c r="AD4939" s="116">
        <v>178.23140700803401</v>
      </c>
      <c r="AF4939" s="116">
        <v>-1</v>
      </c>
      <c r="AG4939" s="116">
        <v>-1</v>
      </c>
      <c r="AH4939" s="116">
        <v>-1</v>
      </c>
      <c r="AI4939" s="116">
        <v>-1</v>
      </c>
      <c r="AJ4939" s="116">
        <v>0</v>
      </c>
      <c r="AM4939" s="116" t="s">
        <v>319</v>
      </c>
      <c r="AN4939" s="116" t="s">
        <v>328</v>
      </c>
      <c r="AQ4939" s="116">
        <v>783</v>
      </c>
      <c r="AR4939" s="116" t="s">
        <v>352</v>
      </c>
      <c r="AS4939" s="116" t="s">
        <v>256</v>
      </c>
      <c r="AT4939" s="116" t="s">
        <v>268</v>
      </c>
      <c r="AV4939" s="116">
        <v>66.143608931968998</v>
      </c>
      <c r="AW4939" s="116">
        <v>0.14455101949999999</v>
      </c>
    </row>
    <row r="4940" spans="1:49" x14ac:dyDescent="0.25">
      <c r="A4940" s="127">
        <v>260000</v>
      </c>
      <c r="B4940" s="127">
        <v>2500000</v>
      </c>
      <c r="C4940" s="127">
        <v>760000</v>
      </c>
      <c r="D4940" s="116" t="s">
        <v>314</v>
      </c>
      <c r="E4940" s="116" t="s">
        <v>315</v>
      </c>
      <c r="F4940" s="116" t="s">
        <v>316</v>
      </c>
      <c r="G4940" s="116" t="s">
        <v>317</v>
      </c>
      <c r="H4940" s="116">
        <v>0.36</v>
      </c>
      <c r="I4940" s="116">
        <v>0.57999999999999996</v>
      </c>
      <c r="J4940" s="116" t="s">
        <v>326</v>
      </c>
      <c r="K4940" s="116">
        <v>6.4459723061499998E-3</v>
      </c>
      <c r="L4940" s="116">
        <v>3949.9906577812699</v>
      </c>
      <c r="M4940" s="116">
        <v>10.3770861229731</v>
      </c>
      <c r="N4940" s="116">
        <v>1.72076302621222</v>
      </c>
      <c r="O4940" s="116">
        <v>6.6890409767210002E-2</v>
      </c>
      <c r="P4940" s="116">
        <v>1.109199081241E-2</v>
      </c>
      <c r="Q4940" s="116">
        <v>25.461530389609301</v>
      </c>
      <c r="R4940" s="116">
        <v>1310</v>
      </c>
      <c r="S4940" s="116" t="s">
        <v>318</v>
      </c>
      <c r="T4940" s="116">
        <v>1310</v>
      </c>
      <c r="U4940" s="116" t="s">
        <v>327</v>
      </c>
      <c r="V4940" s="116" t="s">
        <v>326</v>
      </c>
      <c r="Z4940" s="116">
        <v>0</v>
      </c>
      <c r="AA4940" s="116">
        <v>1</v>
      </c>
      <c r="AB4940" s="116">
        <v>6.6890409767210002E-2</v>
      </c>
      <c r="AC4940" s="116">
        <v>1.109199081241E-2</v>
      </c>
      <c r="AD4940" s="116">
        <v>25.461530377333901</v>
      </c>
      <c r="AF4940" s="116">
        <v>-1</v>
      </c>
      <c r="AG4940" s="116">
        <v>-1</v>
      </c>
      <c r="AH4940" s="116">
        <v>-1</v>
      </c>
      <c r="AI4940" s="116">
        <v>-1</v>
      </c>
      <c r="AJ4940" s="116">
        <v>0</v>
      </c>
      <c r="AM4940" s="116" t="s">
        <v>319</v>
      </c>
      <c r="AN4940" s="116" t="s">
        <v>328</v>
      </c>
      <c r="AQ4940" s="116">
        <v>783</v>
      </c>
      <c r="AR4940" s="116" t="s">
        <v>352</v>
      </c>
      <c r="AS4940" s="116" t="s">
        <v>256</v>
      </c>
      <c r="AT4940" s="116" t="s">
        <v>268</v>
      </c>
      <c r="AV4940" s="116">
        <v>21.199935326257499</v>
      </c>
      <c r="AW4940" s="116">
        <v>2.0650065200000001E-2</v>
      </c>
    </row>
    <row r="4941" spans="1:49" x14ac:dyDescent="0.25">
      <c r="A4941" s="127">
        <v>260000</v>
      </c>
      <c r="B4941" s="127">
        <v>2500000</v>
      </c>
      <c r="C4941" s="127">
        <v>780000</v>
      </c>
      <c r="D4941" s="116" t="s">
        <v>314</v>
      </c>
      <c r="E4941" s="116" t="s">
        <v>315</v>
      </c>
      <c r="F4941" s="116" t="s">
        <v>316</v>
      </c>
      <c r="G4941" s="116" t="s">
        <v>317</v>
      </c>
      <c r="H4941" s="116">
        <v>0.36</v>
      </c>
      <c r="I4941" s="116">
        <v>0.57999999999999996</v>
      </c>
      <c r="J4941" s="116" t="s">
        <v>326</v>
      </c>
      <c r="K4941" s="116">
        <v>0.11101599892385</v>
      </c>
      <c r="L4941" s="116">
        <v>3971.8581037829699</v>
      </c>
      <c r="M4941" s="116">
        <v>11.355304616071299</v>
      </c>
      <c r="N4941" s="116">
        <v>2.1795504364076801</v>
      </c>
      <c r="O4941" s="116">
        <v>1.26062048503781</v>
      </c>
      <c r="P4941" s="116">
        <v>0.24196496890272001</v>
      </c>
      <c r="Q4941" s="116">
        <v>440.93979497527499</v>
      </c>
      <c r="R4941" s="116">
        <v>1310</v>
      </c>
      <c r="S4941" s="116" t="s">
        <v>318</v>
      </c>
      <c r="T4941" s="116">
        <v>1310</v>
      </c>
      <c r="U4941" s="116" t="s">
        <v>327</v>
      </c>
      <c r="V4941" s="116" t="s">
        <v>326</v>
      </c>
      <c r="Z4941" s="116">
        <v>0</v>
      </c>
      <c r="AA4941" s="116">
        <v>1</v>
      </c>
      <c r="AB4941" s="116">
        <v>1.26062048503781</v>
      </c>
      <c r="AC4941" s="116">
        <v>0.24196496890272001</v>
      </c>
      <c r="AD4941" s="116">
        <v>440.93979489706101</v>
      </c>
      <c r="AF4941" s="116">
        <v>-1</v>
      </c>
      <c r="AG4941" s="116">
        <v>-1</v>
      </c>
      <c r="AH4941" s="116">
        <v>-1</v>
      </c>
      <c r="AI4941" s="116">
        <v>-1</v>
      </c>
      <c r="AJ4941" s="116">
        <v>0</v>
      </c>
      <c r="AM4941" s="116" t="s">
        <v>319</v>
      </c>
      <c r="AN4941" s="116" t="s">
        <v>328</v>
      </c>
      <c r="AQ4941" s="116">
        <v>783</v>
      </c>
      <c r="AR4941" s="116" t="s">
        <v>352</v>
      </c>
      <c r="AS4941" s="116" t="s">
        <v>256</v>
      </c>
      <c r="AT4941" s="116" t="s">
        <v>268</v>
      </c>
      <c r="AV4941" s="116">
        <v>90.387239889012506</v>
      </c>
      <c r="AW4941" s="116">
        <v>0.35761540539999997</v>
      </c>
    </row>
    <row r="4942" spans="1:49" x14ac:dyDescent="0.25">
      <c r="A4942" s="127">
        <v>260000</v>
      </c>
      <c r="B4942" s="127">
        <v>2500000</v>
      </c>
      <c r="C4942" s="127">
        <v>780000</v>
      </c>
      <c r="D4942" s="116" t="s">
        <v>314</v>
      </c>
      <c r="E4942" s="116" t="s">
        <v>315</v>
      </c>
      <c r="F4942" s="116" t="s">
        <v>316</v>
      </c>
      <c r="G4942" s="116" t="s">
        <v>317</v>
      </c>
      <c r="H4942" s="116">
        <v>0.36</v>
      </c>
      <c r="I4942" s="116">
        <v>0.57999999999999996</v>
      </c>
      <c r="J4942" s="116" t="s">
        <v>326</v>
      </c>
      <c r="K4942" s="116">
        <v>6.7458529436389997E-2</v>
      </c>
      <c r="L4942" s="116">
        <v>3971.8581037829699</v>
      </c>
      <c r="M4942" s="116">
        <v>11.355304616071299</v>
      </c>
      <c r="N4942" s="116">
        <v>2.1795504364076801</v>
      </c>
      <c r="O4942" s="116">
        <v>0.76601215070244999</v>
      </c>
      <c r="P4942" s="116">
        <v>0.14702926727251001</v>
      </c>
      <c r="Q4942" s="116">
        <v>267.93570681121997</v>
      </c>
      <c r="R4942" s="116">
        <v>1310</v>
      </c>
      <c r="S4942" s="116" t="s">
        <v>318</v>
      </c>
      <c r="T4942" s="116">
        <v>1310</v>
      </c>
      <c r="U4942" s="116" t="s">
        <v>327</v>
      </c>
      <c r="V4942" s="116" t="s">
        <v>326</v>
      </c>
      <c r="Z4942" s="116">
        <v>0</v>
      </c>
      <c r="AA4942" s="116">
        <v>1</v>
      </c>
      <c r="AB4942" s="116">
        <v>0.76601215070244999</v>
      </c>
      <c r="AC4942" s="116">
        <v>0.14702926727251001</v>
      </c>
      <c r="AD4942" s="116">
        <v>267.93570688943203</v>
      </c>
      <c r="AF4942" s="116">
        <v>-1</v>
      </c>
      <c r="AG4942" s="116">
        <v>-1</v>
      </c>
      <c r="AH4942" s="116">
        <v>-1</v>
      </c>
      <c r="AI4942" s="116">
        <v>-1</v>
      </c>
      <c r="AJ4942" s="116">
        <v>0</v>
      </c>
      <c r="AM4942" s="116" t="s">
        <v>319</v>
      </c>
      <c r="AN4942" s="116" t="s">
        <v>328</v>
      </c>
      <c r="AQ4942" s="116">
        <v>783</v>
      </c>
      <c r="AR4942" s="116" t="s">
        <v>352</v>
      </c>
      <c r="AS4942" s="116" t="s">
        <v>256</v>
      </c>
      <c r="AT4942" s="116" t="s">
        <v>268</v>
      </c>
      <c r="AV4942" s="116">
        <v>67.056839855522199</v>
      </c>
      <c r="AW4942" s="116">
        <v>0.21730389850000001</v>
      </c>
    </row>
    <row r="4943" spans="1:49" x14ac:dyDescent="0.25">
      <c r="A4943" s="127">
        <v>260000</v>
      </c>
      <c r="B4943" s="127">
        <v>2500000</v>
      </c>
      <c r="C4943" s="127">
        <v>780000</v>
      </c>
      <c r="D4943" s="116" t="s">
        <v>314</v>
      </c>
      <c r="E4943" s="116" t="s">
        <v>315</v>
      </c>
      <c r="F4943" s="116" t="s">
        <v>316</v>
      </c>
      <c r="G4943" s="116" t="s">
        <v>317</v>
      </c>
      <c r="H4943" s="116">
        <v>0.36</v>
      </c>
      <c r="I4943" s="116">
        <v>0.57999999999999996</v>
      </c>
      <c r="J4943" s="116" t="s">
        <v>326</v>
      </c>
      <c r="K4943" s="116">
        <v>0.12648363006998001</v>
      </c>
      <c r="L4943" s="116">
        <v>3971.8581037829699</v>
      </c>
      <c r="M4943" s="116">
        <v>11.355304616071299</v>
      </c>
      <c r="N4943" s="116">
        <v>2.1795504364076801</v>
      </c>
      <c r="O4943" s="116">
        <v>1.4362601483910999</v>
      </c>
      <c r="P4943" s="116">
        <v>0.27567745111745001</v>
      </c>
      <c r="Q4943" s="116">
        <v>502.37503108933799</v>
      </c>
      <c r="R4943" s="116">
        <v>1310</v>
      </c>
      <c r="S4943" s="116" t="s">
        <v>318</v>
      </c>
      <c r="T4943" s="116">
        <v>1310</v>
      </c>
      <c r="U4943" s="116" t="s">
        <v>327</v>
      </c>
      <c r="V4943" s="116" t="s">
        <v>326</v>
      </c>
      <c r="Z4943" s="116">
        <v>0</v>
      </c>
      <c r="AA4943" s="116">
        <v>1</v>
      </c>
      <c r="AB4943" s="116">
        <v>1.4362601483910999</v>
      </c>
      <c r="AC4943" s="116">
        <v>0.27567745111745001</v>
      </c>
      <c r="AD4943" s="116">
        <v>502.37503108933799</v>
      </c>
      <c r="AF4943" s="116">
        <v>-1</v>
      </c>
      <c r="AG4943" s="116">
        <v>-1</v>
      </c>
      <c r="AH4943" s="116">
        <v>-1</v>
      </c>
      <c r="AI4943" s="116">
        <v>-1</v>
      </c>
      <c r="AJ4943" s="116">
        <v>0</v>
      </c>
      <c r="AM4943" s="116" t="s">
        <v>319</v>
      </c>
      <c r="AN4943" s="116" t="s">
        <v>328</v>
      </c>
      <c r="AQ4943" s="116">
        <v>783</v>
      </c>
      <c r="AR4943" s="116" t="s">
        <v>352</v>
      </c>
      <c r="AS4943" s="116" t="s">
        <v>256</v>
      </c>
      <c r="AT4943" s="116" t="s">
        <v>268</v>
      </c>
      <c r="AV4943" s="116">
        <v>91.698384068689904</v>
      </c>
      <c r="AW4943" s="116">
        <v>0.4074412255</v>
      </c>
    </row>
    <row r="4944" spans="1:49" x14ac:dyDescent="0.25">
      <c r="A4944" s="127">
        <v>260000</v>
      </c>
      <c r="B4944" s="127">
        <v>2500000</v>
      </c>
      <c r="C4944" s="127">
        <v>780000</v>
      </c>
      <c r="D4944" s="116" t="s">
        <v>314</v>
      </c>
      <c r="E4944" s="116" t="s">
        <v>315</v>
      </c>
      <c r="F4944" s="116" t="s">
        <v>316</v>
      </c>
      <c r="G4944" s="116" t="s">
        <v>317</v>
      </c>
      <c r="H4944" s="116">
        <v>0.36</v>
      </c>
      <c r="I4944" s="116">
        <v>0.57999999999999996</v>
      </c>
      <c r="J4944" s="116" t="s">
        <v>326</v>
      </c>
      <c r="K4944" s="116">
        <v>0.19998713778492999</v>
      </c>
      <c r="L4944" s="116">
        <v>3971.8581037829699</v>
      </c>
      <c r="M4944" s="116">
        <v>11.355304616071299</v>
      </c>
      <c r="N4944" s="116">
        <v>2.1795504364076801</v>
      </c>
      <c r="O4944" s="116">
        <v>2.2709148688441099</v>
      </c>
      <c r="P4944" s="116">
        <v>0.43588205343507003</v>
      </c>
      <c r="Q4944" s="116">
        <v>794.32053386344103</v>
      </c>
      <c r="R4944" s="116">
        <v>1310</v>
      </c>
      <c r="S4944" s="116" t="s">
        <v>318</v>
      </c>
      <c r="T4944" s="116">
        <v>1310</v>
      </c>
      <c r="U4944" s="116" t="s">
        <v>327</v>
      </c>
      <c r="V4944" s="116" t="s">
        <v>326</v>
      </c>
      <c r="Z4944" s="116">
        <v>0</v>
      </c>
      <c r="AA4944" s="116">
        <v>1</v>
      </c>
      <c r="AB4944" s="116">
        <v>2.2709148688441099</v>
      </c>
      <c r="AC4944" s="116">
        <v>0.43588205343507003</v>
      </c>
      <c r="AD4944" s="116">
        <v>794.32053386344103</v>
      </c>
      <c r="AF4944" s="116">
        <v>-1</v>
      </c>
      <c r="AG4944" s="116">
        <v>-1</v>
      </c>
      <c r="AH4944" s="116">
        <v>-1</v>
      </c>
      <c r="AI4944" s="116">
        <v>-1</v>
      </c>
      <c r="AJ4944" s="116">
        <v>0</v>
      </c>
      <c r="AM4944" s="116" t="s">
        <v>319</v>
      </c>
      <c r="AN4944" s="116" t="s">
        <v>328</v>
      </c>
      <c r="AQ4944" s="116">
        <v>783</v>
      </c>
      <c r="AR4944" s="116" t="s">
        <v>352</v>
      </c>
      <c r="AS4944" s="116" t="s">
        <v>256</v>
      </c>
      <c r="AT4944" s="116" t="s">
        <v>268</v>
      </c>
      <c r="AV4944" s="116">
        <v>114.1583720743</v>
      </c>
      <c r="AW4944" s="116">
        <v>0.64421778900000004</v>
      </c>
    </row>
    <row r="4945" spans="1:49" x14ac:dyDescent="0.25">
      <c r="A4945" s="127">
        <v>260000</v>
      </c>
      <c r="B4945" s="127">
        <v>2500000</v>
      </c>
      <c r="C4945" s="127">
        <v>780000</v>
      </c>
      <c r="D4945" s="116" t="s">
        <v>314</v>
      </c>
      <c r="E4945" s="116" t="s">
        <v>315</v>
      </c>
      <c r="F4945" s="116" t="s">
        <v>316</v>
      </c>
      <c r="G4945" s="116" t="s">
        <v>317</v>
      </c>
      <c r="H4945" s="116">
        <v>0.36</v>
      </c>
      <c r="I4945" s="116">
        <v>0.57999999999999996</v>
      </c>
      <c r="J4945" s="116" t="s">
        <v>326</v>
      </c>
      <c r="K4945" s="116">
        <v>6.8575795698719993E-2</v>
      </c>
      <c r="L4945" s="116">
        <v>3971.8581037829699</v>
      </c>
      <c r="M4945" s="116">
        <v>11.355304616071299</v>
      </c>
      <c r="N4945" s="116">
        <v>2.1795504364076801</v>
      </c>
      <c r="O4945" s="116">
        <v>0.77869904944845003</v>
      </c>
      <c r="P4945" s="116">
        <v>0.14946440544215001</v>
      </c>
      <c r="Q4945" s="116">
        <v>272.37332986933001</v>
      </c>
      <c r="R4945" s="116">
        <v>1310</v>
      </c>
      <c r="S4945" s="116" t="s">
        <v>318</v>
      </c>
      <c r="T4945" s="116">
        <v>1310</v>
      </c>
      <c r="U4945" s="116" t="s">
        <v>327</v>
      </c>
      <c r="V4945" s="116" t="s">
        <v>326</v>
      </c>
      <c r="Z4945" s="116">
        <v>0</v>
      </c>
      <c r="AA4945" s="116">
        <v>1</v>
      </c>
      <c r="AB4945" s="116">
        <v>0.77869904944845003</v>
      </c>
      <c r="AC4945" s="116">
        <v>0.14946440544215001</v>
      </c>
      <c r="AD4945" s="116">
        <v>272.37332986932898</v>
      </c>
      <c r="AF4945" s="116">
        <v>-1</v>
      </c>
      <c r="AG4945" s="116">
        <v>-1</v>
      </c>
      <c r="AH4945" s="116">
        <v>-1</v>
      </c>
      <c r="AI4945" s="116">
        <v>-1</v>
      </c>
      <c r="AJ4945" s="116">
        <v>0</v>
      </c>
      <c r="AM4945" s="116" t="s">
        <v>319</v>
      </c>
      <c r="AN4945" s="116" t="s">
        <v>328</v>
      </c>
      <c r="AQ4945" s="116">
        <v>783</v>
      </c>
      <c r="AR4945" s="116" t="s">
        <v>352</v>
      </c>
      <c r="AS4945" s="116" t="s">
        <v>256</v>
      </c>
      <c r="AT4945" s="116" t="s">
        <v>268</v>
      </c>
      <c r="AV4945" s="116">
        <v>80.013514181524201</v>
      </c>
      <c r="AW4945" s="116">
        <v>0.22090294390000001</v>
      </c>
    </row>
    <row r="4946" spans="1:49" x14ac:dyDescent="0.25">
      <c r="A4946" s="127">
        <v>260000</v>
      </c>
      <c r="B4946" s="127">
        <v>2500000</v>
      </c>
      <c r="C4946" s="127">
        <v>780000</v>
      </c>
      <c r="D4946" s="116" t="s">
        <v>314</v>
      </c>
      <c r="E4946" s="116" t="s">
        <v>315</v>
      </c>
      <c r="F4946" s="116" t="s">
        <v>316</v>
      </c>
      <c r="G4946" s="116" t="s">
        <v>317</v>
      </c>
      <c r="H4946" s="116">
        <v>0.36</v>
      </c>
      <c r="I4946" s="116">
        <v>0.57999999999999996</v>
      </c>
      <c r="J4946" s="116" t="s">
        <v>326</v>
      </c>
      <c r="K4946" s="116">
        <v>4.4242361846079999E-2</v>
      </c>
      <c r="L4946" s="116">
        <v>3971.8581037829699</v>
      </c>
      <c r="M4946" s="116">
        <v>11.355304616071299</v>
      </c>
      <c r="N4946" s="116">
        <v>2.1795504364076801</v>
      </c>
      <c r="O4946" s="116">
        <v>0.50238549569676005</v>
      </c>
      <c r="P4946" s="116">
        <v>9.642845906934E-2</v>
      </c>
      <c r="Q4946" s="116">
        <v>175.72438342887901</v>
      </c>
      <c r="R4946" s="116">
        <v>1310</v>
      </c>
      <c r="S4946" s="116" t="s">
        <v>318</v>
      </c>
      <c r="T4946" s="116">
        <v>1310</v>
      </c>
      <c r="U4946" s="116" t="s">
        <v>327</v>
      </c>
      <c r="V4946" s="116" t="s">
        <v>326</v>
      </c>
      <c r="Z4946" s="116">
        <v>0</v>
      </c>
      <c r="AA4946" s="116">
        <v>1</v>
      </c>
      <c r="AB4946" s="116">
        <v>0.50238549569676005</v>
      </c>
      <c r="AC4946" s="116">
        <v>9.642845906934E-2</v>
      </c>
      <c r="AD4946" s="116">
        <v>175.72438342887901</v>
      </c>
      <c r="AF4946" s="116">
        <v>-1</v>
      </c>
      <c r="AG4946" s="116">
        <v>-1</v>
      </c>
      <c r="AH4946" s="116">
        <v>-1</v>
      </c>
      <c r="AI4946" s="116">
        <v>-1</v>
      </c>
      <c r="AJ4946" s="116">
        <v>0</v>
      </c>
      <c r="AM4946" s="116" t="s">
        <v>319</v>
      </c>
      <c r="AN4946" s="116" t="s">
        <v>328</v>
      </c>
      <c r="AQ4946" s="116">
        <v>783</v>
      </c>
      <c r="AR4946" s="116" t="s">
        <v>352</v>
      </c>
      <c r="AS4946" s="116" t="s">
        <v>256</v>
      </c>
      <c r="AT4946" s="116" t="s">
        <v>268</v>
      </c>
      <c r="AV4946" s="116">
        <v>56.778098892761797</v>
      </c>
      <c r="AW4946" s="116">
        <v>0.14251774810000001</v>
      </c>
    </row>
    <row r="4947" spans="1:49" x14ac:dyDescent="0.25">
      <c r="A4947" s="127">
        <v>260000</v>
      </c>
      <c r="B4947" s="127">
        <v>2500000</v>
      </c>
      <c r="C4947" s="127">
        <v>780000</v>
      </c>
      <c r="D4947" s="116" t="s">
        <v>314</v>
      </c>
      <c r="E4947" s="116" t="s">
        <v>315</v>
      </c>
      <c r="F4947" s="116" t="s">
        <v>316</v>
      </c>
      <c r="G4947" s="116" t="s">
        <v>317</v>
      </c>
      <c r="H4947" s="116">
        <v>0.36</v>
      </c>
      <c r="I4947" s="116">
        <v>0.57999999999999996</v>
      </c>
      <c r="J4947" s="116" t="s">
        <v>326</v>
      </c>
      <c r="K4947" s="116">
        <v>0.12912045016693999</v>
      </c>
      <c r="L4947" s="116">
        <v>3975.3911846390101</v>
      </c>
      <c r="M4947" s="116">
        <v>11.364647282085199</v>
      </c>
      <c r="N4947" s="116">
        <v>2.1812549266635402</v>
      </c>
      <c r="O4947" s="116">
        <v>1.4674083730513801</v>
      </c>
      <c r="P4947" s="116">
        <v>0.28164461805966001</v>
      </c>
      <c r="Q4947" s="116">
        <v>513.30429935028997</v>
      </c>
      <c r="R4947" s="116">
        <v>1310</v>
      </c>
      <c r="S4947" s="116" t="s">
        <v>318</v>
      </c>
      <c r="T4947" s="116">
        <v>1310</v>
      </c>
      <c r="U4947" s="116" t="s">
        <v>327</v>
      </c>
      <c r="V4947" s="116" t="s">
        <v>326</v>
      </c>
      <c r="Z4947" s="116">
        <v>0</v>
      </c>
      <c r="AA4947" s="116">
        <v>1</v>
      </c>
      <c r="AB4947" s="116">
        <v>1.4674083730513801</v>
      </c>
      <c r="AC4947" s="116">
        <v>0.28164461805966001</v>
      </c>
      <c r="AD4947" s="116">
        <v>513.30429940728902</v>
      </c>
      <c r="AF4947" s="116">
        <v>-1</v>
      </c>
      <c r="AG4947" s="116">
        <v>-1</v>
      </c>
      <c r="AH4947" s="116">
        <v>-1</v>
      </c>
      <c r="AI4947" s="116">
        <v>-1</v>
      </c>
      <c r="AJ4947" s="116">
        <v>0</v>
      </c>
      <c r="AM4947" s="116" t="s">
        <v>319</v>
      </c>
      <c r="AN4947" s="116" t="s">
        <v>328</v>
      </c>
      <c r="AQ4947" s="116">
        <v>783</v>
      </c>
      <c r="AR4947" s="116" t="s">
        <v>352</v>
      </c>
      <c r="AS4947" s="116" t="s">
        <v>256</v>
      </c>
      <c r="AT4947" s="116" t="s">
        <v>268</v>
      </c>
      <c r="AV4947" s="116">
        <v>95.989059033482704</v>
      </c>
      <c r="AW4947" s="116">
        <v>0.4163051901</v>
      </c>
    </row>
    <row r="4948" spans="1:49" x14ac:dyDescent="0.25">
      <c r="A4948" s="127">
        <v>260000</v>
      </c>
      <c r="B4948" s="127">
        <v>2500000</v>
      </c>
      <c r="C4948" s="127">
        <v>780000</v>
      </c>
      <c r="D4948" s="116" t="s">
        <v>314</v>
      </c>
      <c r="E4948" s="116" t="s">
        <v>315</v>
      </c>
      <c r="F4948" s="116" t="s">
        <v>316</v>
      </c>
      <c r="G4948" s="116" t="s">
        <v>317</v>
      </c>
      <c r="H4948" s="116">
        <v>0.36</v>
      </c>
      <c r="I4948" s="116">
        <v>0.57999999999999996</v>
      </c>
      <c r="J4948" s="116" t="s">
        <v>326</v>
      </c>
      <c r="K4948" s="116">
        <v>7.4434886096359995E-2</v>
      </c>
      <c r="L4948" s="116">
        <v>3975.3911846390101</v>
      </c>
      <c r="M4948" s="116">
        <v>11.364647282085199</v>
      </c>
      <c r="N4948" s="116">
        <v>2.1812549266635402</v>
      </c>
      <c r="O4948" s="116">
        <v>0.84592622596740996</v>
      </c>
      <c r="P4948" s="116">
        <v>0.16236146201334001</v>
      </c>
      <c r="Q4948" s="116">
        <v>295.90779001711002</v>
      </c>
      <c r="R4948" s="116">
        <v>1310</v>
      </c>
      <c r="S4948" s="116" t="s">
        <v>318</v>
      </c>
      <c r="T4948" s="116">
        <v>1310</v>
      </c>
      <c r="U4948" s="116" t="s">
        <v>327</v>
      </c>
      <c r="V4948" s="116" t="s">
        <v>326</v>
      </c>
      <c r="Z4948" s="116">
        <v>0</v>
      </c>
      <c r="AA4948" s="116">
        <v>1</v>
      </c>
      <c r="AB4948" s="116">
        <v>0.84592622596740996</v>
      </c>
      <c r="AC4948" s="116">
        <v>0.16236146201334001</v>
      </c>
      <c r="AD4948" s="116">
        <v>295.90779005159698</v>
      </c>
      <c r="AF4948" s="116">
        <v>-1</v>
      </c>
      <c r="AG4948" s="116">
        <v>-1</v>
      </c>
      <c r="AH4948" s="116">
        <v>-1</v>
      </c>
      <c r="AI4948" s="116">
        <v>-1</v>
      </c>
      <c r="AJ4948" s="116">
        <v>0</v>
      </c>
      <c r="AM4948" s="116" t="s">
        <v>319</v>
      </c>
      <c r="AN4948" s="116" t="s">
        <v>328</v>
      </c>
      <c r="AQ4948" s="116">
        <v>783</v>
      </c>
      <c r="AR4948" s="116" t="s">
        <v>352</v>
      </c>
      <c r="AS4948" s="116" t="s">
        <v>256</v>
      </c>
      <c r="AT4948" s="116" t="s">
        <v>268</v>
      </c>
      <c r="AV4948" s="116">
        <v>69.623461635302107</v>
      </c>
      <c r="AW4948" s="116">
        <v>0.23999009739999999</v>
      </c>
    </row>
    <row r="4949" spans="1:49" x14ac:dyDescent="0.25">
      <c r="A4949" s="127">
        <v>260000</v>
      </c>
      <c r="B4949" s="127">
        <v>2500000</v>
      </c>
      <c r="C4949" s="127">
        <v>780000</v>
      </c>
      <c r="D4949" s="116" t="s">
        <v>314</v>
      </c>
      <c r="E4949" s="116" t="s">
        <v>315</v>
      </c>
      <c r="F4949" s="116" t="s">
        <v>316</v>
      </c>
      <c r="G4949" s="116" t="s">
        <v>317</v>
      </c>
      <c r="H4949" s="116">
        <v>0.36</v>
      </c>
      <c r="I4949" s="116">
        <v>0.57999999999999996</v>
      </c>
      <c r="J4949" s="116" t="s">
        <v>326</v>
      </c>
      <c r="K4949" s="116">
        <v>0.19595342067513999</v>
      </c>
      <c r="L4949" s="116">
        <v>3975.3911846390101</v>
      </c>
      <c r="M4949" s="116">
        <v>11.364647282085199</v>
      </c>
      <c r="N4949" s="116">
        <v>2.1812549266635402</v>
      </c>
      <c r="O4949" s="116">
        <v>2.2269415096911298</v>
      </c>
      <c r="P4949" s="116">
        <v>0.42742436424424002</v>
      </c>
      <c r="Q4949" s="116">
        <v>778.99150115184295</v>
      </c>
      <c r="R4949" s="116">
        <v>1310</v>
      </c>
      <c r="S4949" s="116" t="s">
        <v>318</v>
      </c>
      <c r="T4949" s="116">
        <v>1310</v>
      </c>
      <c r="U4949" s="116" t="s">
        <v>327</v>
      </c>
      <c r="V4949" s="116" t="s">
        <v>326</v>
      </c>
      <c r="Z4949" s="116">
        <v>0</v>
      </c>
      <c r="AA4949" s="116">
        <v>1</v>
      </c>
      <c r="AB4949" s="116">
        <v>2.2269415096911298</v>
      </c>
      <c r="AC4949" s="116">
        <v>0.42742436424424002</v>
      </c>
      <c r="AD4949" s="116">
        <v>778.99150109354798</v>
      </c>
      <c r="AF4949" s="116">
        <v>-1</v>
      </c>
      <c r="AG4949" s="116">
        <v>-1</v>
      </c>
      <c r="AH4949" s="116">
        <v>-1</v>
      </c>
      <c r="AI4949" s="116">
        <v>-1</v>
      </c>
      <c r="AJ4949" s="116">
        <v>0</v>
      </c>
      <c r="AM4949" s="116" t="s">
        <v>319</v>
      </c>
      <c r="AN4949" s="116" t="s">
        <v>328</v>
      </c>
      <c r="AQ4949" s="116">
        <v>783</v>
      </c>
      <c r="AR4949" s="116" t="s">
        <v>352</v>
      </c>
      <c r="AS4949" s="116" t="s">
        <v>256</v>
      </c>
      <c r="AT4949" s="116" t="s">
        <v>268</v>
      </c>
      <c r="AV4949" s="116">
        <v>113.42629044104299</v>
      </c>
      <c r="AW4949" s="116">
        <v>0.63178548339999996</v>
      </c>
    </row>
    <row r="4950" spans="1:49" x14ac:dyDescent="0.25">
      <c r="A4950" s="127">
        <v>260000</v>
      </c>
      <c r="B4950" s="127">
        <v>2500000</v>
      </c>
      <c r="C4950" s="127">
        <v>780000</v>
      </c>
      <c r="D4950" s="116" t="s">
        <v>314</v>
      </c>
      <c r="E4950" s="116" t="s">
        <v>315</v>
      </c>
      <c r="F4950" s="116" t="s">
        <v>316</v>
      </c>
      <c r="G4950" s="116" t="s">
        <v>317</v>
      </c>
      <c r="H4950" s="116">
        <v>0.36</v>
      </c>
      <c r="I4950" s="116">
        <v>0.57999999999999996</v>
      </c>
      <c r="J4950" s="116" t="s">
        <v>326</v>
      </c>
      <c r="K4950" s="116">
        <v>0.15313431813678</v>
      </c>
      <c r="L4950" s="116">
        <v>3975.3911846390101</v>
      </c>
      <c r="M4950" s="116">
        <v>11.364647282085199</v>
      </c>
      <c r="N4950" s="116">
        <v>2.1812549266635402</v>
      </c>
      <c r="O4950" s="116">
        <v>1.7403175124071899</v>
      </c>
      <c r="P4950" s="116">
        <v>0.33402498587711998</v>
      </c>
      <c r="Q4950" s="116">
        <v>608.768818386681</v>
      </c>
      <c r="R4950" s="116">
        <v>1310</v>
      </c>
      <c r="S4950" s="116" t="s">
        <v>318</v>
      </c>
      <c r="T4950" s="116">
        <v>1310</v>
      </c>
      <c r="U4950" s="116" t="s">
        <v>327</v>
      </c>
      <c r="V4950" s="116" t="s">
        <v>326</v>
      </c>
      <c r="Z4950" s="116">
        <v>0</v>
      </c>
      <c r="AA4950" s="116">
        <v>1</v>
      </c>
      <c r="AB4950" s="116">
        <v>1.7403175124071899</v>
      </c>
      <c r="AC4950" s="116">
        <v>0.33402498587711998</v>
      </c>
      <c r="AD4950" s="116">
        <v>608.76881835348604</v>
      </c>
      <c r="AF4950" s="116">
        <v>-1</v>
      </c>
      <c r="AG4950" s="116">
        <v>-1</v>
      </c>
      <c r="AH4950" s="116">
        <v>-1</v>
      </c>
      <c r="AI4950" s="116">
        <v>-1</v>
      </c>
      <c r="AJ4950" s="116">
        <v>0</v>
      </c>
      <c r="AM4950" s="116" t="s">
        <v>319</v>
      </c>
      <c r="AN4950" s="116" t="s">
        <v>328</v>
      </c>
      <c r="AQ4950" s="116">
        <v>783</v>
      </c>
      <c r="AR4950" s="116" t="s">
        <v>352</v>
      </c>
      <c r="AS4950" s="116" t="s">
        <v>256</v>
      </c>
      <c r="AT4950" s="116" t="s">
        <v>268</v>
      </c>
      <c r="AV4950" s="116">
        <v>104.367760998094</v>
      </c>
      <c r="AW4950" s="116">
        <v>0.49372977969999998</v>
      </c>
    </row>
    <row r="4951" spans="1:49" x14ac:dyDescent="0.25">
      <c r="A4951" s="127">
        <v>260000</v>
      </c>
      <c r="B4951" s="127">
        <v>2500000</v>
      </c>
      <c r="C4951" s="127">
        <v>780000</v>
      </c>
      <c r="D4951" s="116" t="s">
        <v>314</v>
      </c>
      <c r="E4951" s="116" t="s">
        <v>315</v>
      </c>
      <c r="F4951" s="116" t="s">
        <v>316</v>
      </c>
      <c r="G4951" s="116" t="s">
        <v>317</v>
      </c>
      <c r="H4951" s="116">
        <v>0.36</v>
      </c>
      <c r="I4951" s="116">
        <v>0.57999999999999996</v>
      </c>
      <c r="J4951" s="116" t="s">
        <v>326</v>
      </c>
      <c r="K4951" s="116">
        <v>6.512037861568E-2</v>
      </c>
      <c r="L4951" s="116">
        <v>3975.3911846390101</v>
      </c>
      <c r="M4951" s="116">
        <v>11.364647282085199</v>
      </c>
      <c r="N4951" s="116">
        <v>2.1812549266635402</v>
      </c>
      <c r="O4951" s="116">
        <v>0.74007013384307996</v>
      </c>
      <c r="P4951" s="116">
        <v>0.14204414668165</v>
      </c>
      <c r="Q4951" s="116">
        <v>258.87897908914101</v>
      </c>
      <c r="R4951" s="116">
        <v>1310</v>
      </c>
      <c r="S4951" s="116" t="s">
        <v>318</v>
      </c>
      <c r="T4951" s="116">
        <v>1310</v>
      </c>
      <c r="U4951" s="116" t="s">
        <v>327</v>
      </c>
      <c r="V4951" s="116" t="s">
        <v>326</v>
      </c>
      <c r="Z4951" s="116">
        <v>0</v>
      </c>
      <c r="AA4951" s="116">
        <v>1</v>
      </c>
      <c r="AB4951" s="116">
        <v>0.74007013384307996</v>
      </c>
      <c r="AC4951" s="116">
        <v>0.14204414668165</v>
      </c>
      <c r="AD4951" s="116">
        <v>258.87897908913999</v>
      </c>
      <c r="AF4951" s="116">
        <v>-1</v>
      </c>
      <c r="AG4951" s="116">
        <v>-1</v>
      </c>
      <c r="AH4951" s="116">
        <v>-1</v>
      </c>
      <c r="AI4951" s="116">
        <v>-1</v>
      </c>
      <c r="AJ4951" s="116">
        <v>0</v>
      </c>
      <c r="AM4951" s="116" t="s">
        <v>319</v>
      </c>
      <c r="AN4951" s="116" t="s">
        <v>328</v>
      </c>
      <c r="AQ4951" s="116">
        <v>783</v>
      </c>
      <c r="AR4951" s="116" t="s">
        <v>352</v>
      </c>
      <c r="AS4951" s="116" t="s">
        <v>256</v>
      </c>
      <c r="AT4951" s="116" t="s">
        <v>268</v>
      </c>
      <c r="AV4951" s="116">
        <v>80.390892945471094</v>
      </c>
      <c r="AW4951" s="116">
        <v>0.2099586205</v>
      </c>
    </row>
    <row r="4952" spans="1:49" x14ac:dyDescent="0.25">
      <c r="A4952" s="127">
        <v>260000</v>
      </c>
      <c r="B4952" s="127">
        <v>2500000</v>
      </c>
      <c r="C4952" s="127">
        <v>780000</v>
      </c>
      <c r="D4952" s="116" t="s">
        <v>314</v>
      </c>
      <c r="E4952" s="116" t="s">
        <v>315</v>
      </c>
      <c r="F4952" s="116" t="s">
        <v>316</v>
      </c>
      <c r="G4952" s="116" t="s">
        <v>317</v>
      </c>
      <c r="H4952" s="116">
        <v>0.36</v>
      </c>
      <c r="I4952" s="116">
        <v>0.57999999999999996</v>
      </c>
      <c r="J4952" s="116" t="s">
        <v>326</v>
      </c>
      <c r="K4952" s="116">
        <v>1.75941329158E-3</v>
      </c>
      <c r="L4952" s="116">
        <v>2540.2622361061599</v>
      </c>
      <c r="M4952" s="116">
        <v>5.9471792613578298</v>
      </c>
      <c r="N4952" s="116">
        <v>0.50431862437955999</v>
      </c>
      <c r="O4952" s="116">
        <v>1.0463546239860001E-2</v>
      </c>
      <c r="P4952" s="116">
        <v>8.8730489091999999E-4</v>
      </c>
      <c r="Q4952" s="116">
        <v>4.4693711423140803</v>
      </c>
      <c r="R4952" s="116">
        <v>1210</v>
      </c>
      <c r="S4952" s="116" t="s">
        <v>318</v>
      </c>
      <c r="T4952" s="116">
        <v>1210</v>
      </c>
      <c r="U4952" s="116" t="s">
        <v>327</v>
      </c>
      <c r="V4952" s="116" t="s">
        <v>326</v>
      </c>
      <c r="Z4952" s="116">
        <v>0</v>
      </c>
      <c r="AA4952" s="116">
        <v>1</v>
      </c>
      <c r="AB4952" s="116">
        <v>1.0463546239860001E-2</v>
      </c>
      <c r="AC4952" s="116">
        <v>8.8730489091999999E-4</v>
      </c>
      <c r="AD4952" s="116">
        <v>4.4693711477050497</v>
      </c>
      <c r="AF4952" s="116">
        <v>-1</v>
      </c>
      <c r="AG4952" s="116">
        <v>-1</v>
      </c>
      <c r="AH4952" s="116">
        <v>-1</v>
      </c>
      <c r="AI4952" s="116">
        <v>-1</v>
      </c>
      <c r="AJ4952" s="116">
        <v>0</v>
      </c>
      <c r="AM4952" s="116" t="s">
        <v>319</v>
      </c>
      <c r="AN4952" s="116" t="s">
        <v>328</v>
      </c>
      <c r="AQ4952" s="116">
        <v>783</v>
      </c>
      <c r="AR4952" s="116" t="s">
        <v>352</v>
      </c>
      <c r="AS4952" s="116" t="s">
        <v>256</v>
      </c>
      <c r="AT4952" s="116" t="s">
        <v>268</v>
      </c>
      <c r="AV4952" s="116">
        <v>12.171092425990301</v>
      </c>
      <c r="AW4952" s="116">
        <v>3.6247940999999998E-3</v>
      </c>
    </row>
    <row r="4953" spans="1:49" x14ac:dyDescent="0.25">
      <c r="A4953" s="127">
        <v>260000</v>
      </c>
      <c r="B4953" s="127">
        <v>2500000</v>
      </c>
      <c r="C4953" s="127">
        <v>790000</v>
      </c>
      <c r="D4953" s="116" t="s">
        <v>314</v>
      </c>
      <c r="E4953" s="116" t="s">
        <v>315</v>
      </c>
      <c r="F4953" s="116" t="s">
        <v>316</v>
      </c>
      <c r="G4953" s="116" t="s">
        <v>317</v>
      </c>
      <c r="H4953" s="116">
        <v>0.36</v>
      </c>
      <c r="I4953" s="116">
        <v>0.57999999999999996</v>
      </c>
      <c r="J4953" s="116" t="s">
        <v>326</v>
      </c>
      <c r="K4953" s="116">
        <v>3.9872856453599999E-3</v>
      </c>
      <c r="L4953" s="116">
        <v>3691.3738762865801</v>
      </c>
      <c r="M4953" s="116">
        <v>8.9287158976754295</v>
      </c>
      <c r="N4953" s="116">
        <v>1.10870902979441</v>
      </c>
      <c r="O4953" s="116">
        <v>3.5601340730339999E-2</v>
      </c>
      <c r="P4953" s="116">
        <v>4.4207395993800004E-3</v>
      </c>
      <c r="Q4953" s="116">
        <v>14.718562068592799</v>
      </c>
      <c r="R4953" s="116">
        <v>8140</v>
      </c>
      <c r="S4953" s="116" t="s">
        <v>353</v>
      </c>
      <c r="T4953" s="116">
        <v>8140</v>
      </c>
      <c r="U4953" s="116" t="s">
        <v>327</v>
      </c>
      <c r="V4953" s="116" t="s">
        <v>326</v>
      </c>
      <c r="Z4953" s="116">
        <v>0</v>
      </c>
      <c r="AA4953" s="116">
        <v>1</v>
      </c>
      <c r="AB4953" s="116">
        <v>3.5601340730339999E-2</v>
      </c>
      <c r="AC4953" s="116">
        <v>4.4207395993800004E-3</v>
      </c>
      <c r="AD4953" s="116">
        <v>14.7185620780037</v>
      </c>
      <c r="AF4953" s="116">
        <v>-1</v>
      </c>
      <c r="AG4953" s="116">
        <v>-1</v>
      </c>
      <c r="AH4953" s="116">
        <v>-1</v>
      </c>
      <c r="AI4953" s="116">
        <v>-1</v>
      </c>
      <c r="AJ4953" s="116">
        <v>0</v>
      </c>
      <c r="AM4953" s="116" t="s">
        <v>319</v>
      </c>
      <c r="AN4953" s="116" t="s">
        <v>328</v>
      </c>
      <c r="AQ4953" s="116">
        <v>783</v>
      </c>
      <c r="AR4953" s="116" t="s">
        <v>352</v>
      </c>
      <c r="AS4953" s="116" t="s">
        <v>256</v>
      </c>
      <c r="AT4953" s="116" t="s">
        <v>268</v>
      </c>
      <c r="AV4953" s="116">
        <v>69.374728683269495</v>
      </c>
      <c r="AW4953" s="116">
        <v>1.1937195499999999E-2</v>
      </c>
    </row>
    <row r="4954" spans="1:49" x14ac:dyDescent="0.25">
      <c r="A4954" s="127">
        <v>260000</v>
      </c>
      <c r="B4954" s="127">
        <v>2500000</v>
      </c>
      <c r="C4954" s="127">
        <v>790000</v>
      </c>
      <c r="D4954" s="116" t="s">
        <v>314</v>
      </c>
      <c r="E4954" s="116" t="s">
        <v>315</v>
      </c>
      <c r="F4954" s="116" t="s">
        <v>316</v>
      </c>
      <c r="G4954" s="116" t="s">
        <v>317</v>
      </c>
      <c r="H4954" s="116">
        <v>0.36</v>
      </c>
      <c r="I4954" s="116">
        <v>0.57999999999999996</v>
      </c>
      <c r="J4954" s="116" t="s">
        <v>326</v>
      </c>
      <c r="K4954" s="116">
        <v>0.32936256540699999</v>
      </c>
      <c r="L4954" s="116">
        <v>3927.3659377163599</v>
      </c>
      <c r="M4954" s="116">
        <v>11.4146575052391</v>
      </c>
      <c r="N4954" s="116">
        <v>2.0112976753591099</v>
      </c>
      <c r="O4954" s="116">
        <v>3.7595608791678998</v>
      </c>
      <c r="P4954" s="116">
        <v>0.66244616215342</v>
      </c>
      <c r="Q4954" s="116">
        <v>1293.5273205383501</v>
      </c>
      <c r="R4954" s="116">
        <v>1210</v>
      </c>
      <c r="S4954" s="116" t="s">
        <v>318</v>
      </c>
      <c r="T4954" s="116">
        <v>1210</v>
      </c>
      <c r="U4954" s="116" t="s">
        <v>327</v>
      </c>
      <c r="V4954" s="116" t="s">
        <v>326</v>
      </c>
      <c r="Z4954" s="116">
        <v>0</v>
      </c>
      <c r="AA4954" s="116">
        <v>1</v>
      </c>
      <c r="AB4954" s="116">
        <v>3.7595608791678998</v>
      </c>
      <c r="AC4954" s="116">
        <v>0.66244616215342</v>
      </c>
      <c r="AD4954" s="116">
        <v>1293.5273205383501</v>
      </c>
      <c r="AF4954" s="116">
        <v>-1</v>
      </c>
      <c r="AG4954" s="116">
        <v>-1</v>
      </c>
      <c r="AH4954" s="116">
        <v>-1</v>
      </c>
      <c r="AI4954" s="116">
        <v>-1</v>
      </c>
      <c r="AJ4954" s="116">
        <v>0</v>
      </c>
      <c r="AM4954" s="116" t="s">
        <v>319</v>
      </c>
      <c r="AN4954" s="116" t="s">
        <v>328</v>
      </c>
      <c r="AQ4954" s="116">
        <v>783</v>
      </c>
      <c r="AR4954" s="116" t="s">
        <v>352</v>
      </c>
      <c r="AS4954" s="116" t="s">
        <v>256</v>
      </c>
      <c r="AT4954" s="116" t="s">
        <v>268</v>
      </c>
      <c r="AV4954" s="116">
        <v>151.42657213031501</v>
      </c>
      <c r="AW4954" s="116">
        <v>1.0490894733</v>
      </c>
    </row>
    <row r="4955" spans="1:49" x14ac:dyDescent="0.25">
      <c r="A4955" s="127">
        <v>260000</v>
      </c>
      <c r="B4955" s="127">
        <v>2500000</v>
      </c>
      <c r="C4955" s="127">
        <v>790000</v>
      </c>
      <c r="D4955" s="116" t="s">
        <v>314</v>
      </c>
      <c r="E4955" s="116" t="s">
        <v>315</v>
      </c>
      <c r="F4955" s="116" t="s">
        <v>316</v>
      </c>
      <c r="G4955" s="116" t="s">
        <v>317</v>
      </c>
      <c r="H4955" s="116">
        <v>0.36</v>
      </c>
      <c r="I4955" s="116">
        <v>0.57999999999999996</v>
      </c>
      <c r="J4955" s="116" t="s">
        <v>326</v>
      </c>
      <c r="K4955" s="116">
        <v>0.22539043734155001</v>
      </c>
      <c r="L4955" s="116">
        <v>3927.3659377163599</v>
      </c>
      <c r="M4955" s="116">
        <v>11.4146575052391</v>
      </c>
      <c r="N4955" s="116">
        <v>2.0112976753591099</v>
      </c>
      <c r="O4955" s="116">
        <v>2.5727546472099099</v>
      </c>
      <c r="P4955" s="116">
        <v>0.45332726267323997</v>
      </c>
      <c r="Q4955" s="116">
        <v>885.19072630221694</v>
      </c>
      <c r="R4955" s="116">
        <v>1330</v>
      </c>
      <c r="S4955" s="116" t="s">
        <v>346</v>
      </c>
      <c r="T4955" s="116">
        <v>1330</v>
      </c>
      <c r="U4955" s="116" t="s">
        <v>327</v>
      </c>
      <c r="V4955" s="116" t="s">
        <v>326</v>
      </c>
      <c r="Z4955" s="116">
        <v>0</v>
      </c>
      <c r="AA4955" s="116">
        <v>1</v>
      </c>
      <c r="AB4955" s="116">
        <v>2.5727546472099099</v>
      </c>
      <c r="AC4955" s="116">
        <v>0.45332726267323997</v>
      </c>
      <c r="AD4955" s="116">
        <v>885.19072630221694</v>
      </c>
      <c r="AF4955" s="116">
        <v>-1</v>
      </c>
      <c r="AG4955" s="116">
        <v>-1</v>
      </c>
      <c r="AH4955" s="116">
        <v>-1</v>
      </c>
      <c r="AI4955" s="116">
        <v>-1</v>
      </c>
      <c r="AJ4955" s="116">
        <v>0</v>
      </c>
      <c r="AM4955" s="116" t="s">
        <v>319</v>
      </c>
      <c r="AN4955" s="116" t="s">
        <v>328</v>
      </c>
      <c r="AQ4955" s="116">
        <v>783</v>
      </c>
      <c r="AR4955" s="116" t="s">
        <v>352</v>
      </c>
      <c r="AS4955" s="116" t="s">
        <v>256</v>
      </c>
      <c r="AT4955" s="116" t="s">
        <v>268</v>
      </c>
      <c r="AV4955" s="116">
        <v>140.83633437194899</v>
      </c>
      <c r="AW4955" s="116">
        <v>0.71791624190000003</v>
      </c>
    </row>
    <row r="4956" spans="1:49" x14ac:dyDescent="0.25">
      <c r="A4956" s="127">
        <v>260000</v>
      </c>
      <c r="B4956" s="127">
        <v>2500000</v>
      </c>
      <c r="C4956" s="127">
        <v>790000</v>
      </c>
      <c r="D4956" s="116" t="s">
        <v>314</v>
      </c>
      <c r="E4956" s="116" t="s">
        <v>315</v>
      </c>
      <c r="F4956" s="116" t="s">
        <v>316</v>
      </c>
      <c r="G4956" s="116" t="s">
        <v>317</v>
      </c>
      <c r="H4956" s="116">
        <v>0.36</v>
      </c>
      <c r="I4956" s="116">
        <v>0.57999999999999996</v>
      </c>
      <c r="J4956" s="116" t="s">
        <v>326</v>
      </c>
      <c r="K4956" s="116">
        <v>3.8983755994210001E-2</v>
      </c>
      <c r="L4956" s="116">
        <v>3927.3659377163599</v>
      </c>
      <c r="M4956" s="116">
        <v>11.4146575052391</v>
      </c>
      <c r="N4956" s="116">
        <v>2.0112976753591099</v>
      </c>
      <c r="O4956" s="116">
        <v>0.44498622294174001</v>
      </c>
      <c r="P4956" s="116">
        <v>7.8407937807920006E-2</v>
      </c>
      <c r="Q4956" s="116">
        <v>153.103475415914</v>
      </c>
      <c r="R4956" s="116">
        <v>1310</v>
      </c>
      <c r="S4956" s="116" t="s">
        <v>318</v>
      </c>
      <c r="T4956" s="116">
        <v>1310</v>
      </c>
      <c r="U4956" s="116" t="s">
        <v>327</v>
      </c>
      <c r="V4956" s="116" t="s">
        <v>326</v>
      </c>
      <c r="Z4956" s="116">
        <v>0</v>
      </c>
      <c r="AA4956" s="116">
        <v>1</v>
      </c>
      <c r="AB4956" s="116">
        <v>0.44498622294174001</v>
      </c>
      <c r="AC4956" s="116">
        <v>7.8407937807920006E-2</v>
      </c>
      <c r="AD4956" s="116">
        <v>153.10347541591301</v>
      </c>
      <c r="AF4956" s="116">
        <v>-1</v>
      </c>
      <c r="AG4956" s="116">
        <v>-1</v>
      </c>
      <c r="AH4956" s="116">
        <v>-1</v>
      </c>
      <c r="AI4956" s="116">
        <v>-1</v>
      </c>
      <c r="AJ4956" s="116">
        <v>0</v>
      </c>
      <c r="AM4956" s="116" t="s">
        <v>319</v>
      </c>
      <c r="AN4956" s="116" t="s">
        <v>328</v>
      </c>
      <c r="AQ4956" s="116">
        <v>783</v>
      </c>
      <c r="AR4956" s="116" t="s">
        <v>352</v>
      </c>
      <c r="AS4956" s="116" t="s">
        <v>256</v>
      </c>
      <c r="AT4956" s="116" t="s">
        <v>268</v>
      </c>
      <c r="AV4956" s="116">
        <v>50.3791119866247</v>
      </c>
      <c r="AW4956" s="116">
        <v>0.1241715129</v>
      </c>
    </row>
    <row r="4957" spans="1:49" x14ac:dyDescent="0.25">
      <c r="A4957" s="127">
        <v>260000</v>
      </c>
      <c r="B4957" s="127">
        <v>2500000</v>
      </c>
      <c r="C4957" s="127">
        <v>800000</v>
      </c>
      <c r="D4957" s="116" t="s">
        <v>314</v>
      </c>
      <c r="E4957" s="116" t="s">
        <v>315</v>
      </c>
      <c r="F4957" s="116" t="s">
        <v>316</v>
      </c>
      <c r="G4957" s="116" t="s">
        <v>317</v>
      </c>
      <c r="H4957" s="116">
        <v>0.36</v>
      </c>
      <c r="I4957" s="116">
        <v>0.57999999999999996</v>
      </c>
      <c r="J4957" s="116" t="s">
        <v>326</v>
      </c>
      <c r="K4957" s="116">
        <v>0.24944812425162999</v>
      </c>
      <c r="L4957" s="116">
        <v>3964.0828463683602</v>
      </c>
      <c r="M4957" s="116">
        <v>10.7312228889165</v>
      </c>
      <c r="N4957" s="116">
        <v>1.8819069954913701</v>
      </c>
      <c r="O4957" s="116">
        <v>2.6768834205664001</v>
      </c>
      <c r="P4957" s="116">
        <v>0.46943817004133997</v>
      </c>
      <c r="Q4957" s="116">
        <v>988.83303040465501</v>
      </c>
      <c r="R4957" s="116">
        <v>1210</v>
      </c>
      <c r="S4957" s="116" t="s">
        <v>318</v>
      </c>
      <c r="T4957" s="116">
        <v>1210</v>
      </c>
      <c r="U4957" s="116" t="s">
        <v>327</v>
      </c>
      <c r="V4957" s="116" t="s">
        <v>326</v>
      </c>
      <c r="Z4957" s="116">
        <v>0</v>
      </c>
      <c r="AA4957" s="116">
        <v>1</v>
      </c>
      <c r="AB4957" s="116">
        <v>2.6768834205664001</v>
      </c>
      <c r="AC4957" s="116">
        <v>0.46943817004133997</v>
      </c>
      <c r="AD4957" s="116">
        <v>988.83303045652099</v>
      </c>
      <c r="AF4957" s="116">
        <v>-1</v>
      </c>
      <c r="AG4957" s="116">
        <v>-1</v>
      </c>
      <c r="AH4957" s="116">
        <v>-1</v>
      </c>
      <c r="AI4957" s="116">
        <v>-1</v>
      </c>
      <c r="AJ4957" s="116">
        <v>0</v>
      </c>
      <c r="AM4957" s="116" t="s">
        <v>319</v>
      </c>
      <c r="AN4957" s="116" t="s">
        <v>328</v>
      </c>
      <c r="AQ4957" s="116">
        <v>783</v>
      </c>
      <c r="AR4957" s="116" t="s">
        <v>352</v>
      </c>
      <c r="AS4957" s="116" t="s">
        <v>256</v>
      </c>
      <c r="AT4957" s="116" t="s">
        <v>268</v>
      </c>
      <c r="AV4957" s="116">
        <v>164.699681377064</v>
      </c>
      <c r="AW4957" s="116">
        <v>0.80197326069999997</v>
      </c>
    </row>
    <row r="4958" spans="1:49" x14ac:dyDescent="0.25">
      <c r="A4958" s="127">
        <v>260000</v>
      </c>
      <c r="B4958" s="127">
        <v>2500000</v>
      </c>
      <c r="C4958" s="127">
        <v>800000</v>
      </c>
      <c r="D4958" s="116" t="s">
        <v>314</v>
      </c>
      <c r="E4958" s="116" t="s">
        <v>315</v>
      </c>
      <c r="F4958" s="116" t="s">
        <v>316</v>
      </c>
      <c r="G4958" s="116" t="s">
        <v>317</v>
      </c>
      <c r="H4958" s="116">
        <v>0.36</v>
      </c>
      <c r="I4958" s="116">
        <v>0.57999999999999996</v>
      </c>
      <c r="J4958" s="116" t="s">
        <v>326</v>
      </c>
      <c r="K4958" s="116">
        <v>0.15580883088086001</v>
      </c>
      <c r="L4958" s="116">
        <v>3964.0828463683602</v>
      </c>
      <c r="M4958" s="116">
        <v>10.7312228889165</v>
      </c>
      <c r="N4958" s="116">
        <v>1.8819069954913701</v>
      </c>
      <c r="O4958" s="116">
        <v>1.67201929224405</v>
      </c>
      <c r="P4958" s="116">
        <v>0.29321772879403002</v>
      </c>
      <c r="Q4958" s="116">
        <v>617.639113807542</v>
      </c>
      <c r="R4958" s="116">
        <v>1330</v>
      </c>
      <c r="S4958" s="116" t="s">
        <v>346</v>
      </c>
      <c r="T4958" s="116">
        <v>1330</v>
      </c>
      <c r="U4958" s="116" t="s">
        <v>327</v>
      </c>
      <c r="V4958" s="116" t="s">
        <v>326</v>
      </c>
      <c r="Z4958" s="116">
        <v>0</v>
      </c>
      <c r="AA4958" s="116">
        <v>1</v>
      </c>
      <c r="AB4958" s="116">
        <v>1.67201929224405</v>
      </c>
      <c r="AC4958" s="116">
        <v>0.29321772879403002</v>
      </c>
      <c r="AD4958" s="116">
        <v>617.639113807542</v>
      </c>
      <c r="AF4958" s="116">
        <v>-1</v>
      </c>
      <c r="AG4958" s="116">
        <v>-1</v>
      </c>
      <c r="AH4958" s="116">
        <v>-1</v>
      </c>
      <c r="AI4958" s="116">
        <v>-1</v>
      </c>
      <c r="AJ4958" s="116">
        <v>0</v>
      </c>
      <c r="AM4958" s="116" t="s">
        <v>319</v>
      </c>
      <c r="AN4958" s="116" t="s">
        <v>328</v>
      </c>
      <c r="AQ4958" s="116">
        <v>783</v>
      </c>
      <c r="AR4958" s="116" t="s">
        <v>352</v>
      </c>
      <c r="AS4958" s="116" t="s">
        <v>256</v>
      </c>
      <c r="AT4958" s="116" t="s">
        <v>268</v>
      </c>
      <c r="AV4958" s="116">
        <v>125.235311253345</v>
      </c>
      <c r="AW4958" s="116">
        <v>0.50092385549999996</v>
      </c>
    </row>
    <row r="4959" spans="1:49" x14ac:dyDescent="0.25">
      <c r="A4959" s="127">
        <v>260000</v>
      </c>
      <c r="B4959" s="127">
        <v>2500000</v>
      </c>
      <c r="C4959" s="127">
        <v>800000</v>
      </c>
      <c r="D4959" s="116" t="s">
        <v>314</v>
      </c>
      <c r="E4959" s="116" t="s">
        <v>315</v>
      </c>
      <c r="F4959" s="116" t="s">
        <v>316</v>
      </c>
      <c r="G4959" s="116" t="s">
        <v>317</v>
      </c>
      <c r="H4959" s="116">
        <v>0.36</v>
      </c>
      <c r="I4959" s="116">
        <v>0.57999999999999996</v>
      </c>
      <c r="J4959" s="116" t="s">
        <v>326</v>
      </c>
      <c r="K4959" s="116">
        <v>3.3388613415940002E-2</v>
      </c>
      <c r="L4959" s="116">
        <v>3964.0828463683602</v>
      </c>
      <c r="M4959" s="116">
        <v>10.7312228889165</v>
      </c>
      <c r="N4959" s="116">
        <v>1.8819069954913701</v>
      </c>
      <c r="O4959" s="116">
        <v>0.35830065251836002</v>
      </c>
      <c r="P4959" s="116">
        <v>6.2834265157220001E-2</v>
      </c>
      <c r="Q4959" s="116">
        <v>132.35522970616799</v>
      </c>
      <c r="R4959" s="116">
        <v>1310</v>
      </c>
      <c r="S4959" s="116" t="s">
        <v>318</v>
      </c>
      <c r="T4959" s="116">
        <v>1310</v>
      </c>
      <c r="U4959" s="116" t="s">
        <v>327</v>
      </c>
      <c r="V4959" s="116" t="s">
        <v>326</v>
      </c>
      <c r="Z4959" s="116">
        <v>0</v>
      </c>
      <c r="AA4959" s="116">
        <v>1</v>
      </c>
      <c r="AB4959" s="116">
        <v>0.35830065251836002</v>
      </c>
      <c r="AC4959" s="116">
        <v>6.2834265157220001E-2</v>
      </c>
      <c r="AD4959" s="116">
        <v>132.35522970616799</v>
      </c>
      <c r="AF4959" s="116">
        <v>-1</v>
      </c>
      <c r="AG4959" s="116">
        <v>-1</v>
      </c>
      <c r="AH4959" s="116">
        <v>-1</v>
      </c>
      <c r="AI4959" s="116">
        <v>-1</v>
      </c>
      <c r="AJ4959" s="116">
        <v>0</v>
      </c>
      <c r="AM4959" s="116" t="s">
        <v>319</v>
      </c>
      <c r="AN4959" s="116" t="s">
        <v>328</v>
      </c>
      <c r="AQ4959" s="116">
        <v>783</v>
      </c>
      <c r="AR4959" s="116" t="s">
        <v>352</v>
      </c>
      <c r="AS4959" s="116" t="s">
        <v>256</v>
      </c>
      <c r="AT4959" s="116" t="s">
        <v>268</v>
      </c>
      <c r="AV4959" s="116">
        <v>60.3947558117342</v>
      </c>
      <c r="AW4959" s="116">
        <v>0.107344063</v>
      </c>
    </row>
    <row r="4960" spans="1:49" x14ac:dyDescent="0.25">
      <c r="A4960" s="127">
        <v>260000</v>
      </c>
      <c r="B4960" s="127">
        <v>2500000</v>
      </c>
      <c r="C4960" s="127">
        <v>800000</v>
      </c>
      <c r="D4960" s="116" t="s">
        <v>314</v>
      </c>
      <c r="E4960" s="116" t="s">
        <v>315</v>
      </c>
      <c r="F4960" s="116" t="s">
        <v>316</v>
      </c>
      <c r="G4960" s="116" t="s">
        <v>317</v>
      </c>
      <c r="H4960" s="116">
        <v>0.36</v>
      </c>
      <c r="I4960" s="116">
        <v>0.57999999999999996</v>
      </c>
      <c r="J4960" s="116" t="s">
        <v>326</v>
      </c>
      <c r="K4960" s="116">
        <v>3.1075379638490001E-2</v>
      </c>
      <c r="L4960" s="116">
        <v>3964.0828463683602</v>
      </c>
      <c r="M4960" s="116">
        <v>10.7312228889165</v>
      </c>
      <c r="N4960" s="116">
        <v>1.8819069954913701</v>
      </c>
      <c r="O4960" s="116">
        <v>0.33347682525838002</v>
      </c>
      <c r="P4960" s="116">
        <v>5.8480974329230002E-2</v>
      </c>
      <c r="Q4960" s="116">
        <v>123.185379369342</v>
      </c>
      <c r="R4960" s="116">
        <v>1310</v>
      </c>
      <c r="S4960" s="116" t="s">
        <v>318</v>
      </c>
      <c r="T4960" s="116">
        <v>1310</v>
      </c>
      <c r="U4960" s="116" t="s">
        <v>327</v>
      </c>
      <c r="V4960" s="116" t="s">
        <v>326</v>
      </c>
      <c r="Z4960" s="116">
        <v>0</v>
      </c>
      <c r="AA4960" s="116">
        <v>1</v>
      </c>
      <c r="AB4960" s="116">
        <v>0.33347682525838002</v>
      </c>
      <c r="AC4960" s="116">
        <v>5.8480974329230002E-2</v>
      </c>
      <c r="AD4960" s="116">
        <v>123.185379369343</v>
      </c>
      <c r="AF4960" s="116">
        <v>-1</v>
      </c>
      <c r="AG4960" s="116">
        <v>-1</v>
      </c>
      <c r="AH4960" s="116">
        <v>-1</v>
      </c>
      <c r="AI4960" s="116">
        <v>-1</v>
      </c>
      <c r="AJ4960" s="116">
        <v>0</v>
      </c>
      <c r="AM4960" s="116" t="s">
        <v>319</v>
      </c>
      <c r="AN4960" s="116" t="s">
        <v>328</v>
      </c>
      <c r="AQ4960" s="116">
        <v>783</v>
      </c>
      <c r="AR4960" s="116" t="s">
        <v>352</v>
      </c>
      <c r="AS4960" s="116" t="s">
        <v>256</v>
      </c>
      <c r="AT4960" s="116" t="s">
        <v>268</v>
      </c>
      <c r="AV4960" s="116">
        <v>60.4951628373476</v>
      </c>
      <c r="AW4960" s="116">
        <v>9.9907039200000006E-2</v>
      </c>
    </row>
    <row r="4961" spans="1:49" x14ac:dyDescent="0.25">
      <c r="A4961" s="127">
        <v>260000</v>
      </c>
      <c r="B4961" s="127">
        <v>2500000</v>
      </c>
      <c r="C4961" s="127">
        <v>800000</v>
      </c>
      <c r="D4961" s="116" t="s">
        <v>314</v>
      </c>
      <c r="E4961" s="116" t="s">
        <v>315</v>
      </c>
      <c r="F4961" s="116" t="s">
        <v>316</v>
      </c>
      <c r="G4961" s="116" t="s">
        <v>317</v>
      </c>
      <c r="H4961" s="116">
        <v>0.36</v>
      </c>
      <c r="I4961" s="116">
        <v>0.57999999999999996</v>
      </c>
      <c r="J4961" s="116" t="s">
        <v>326</v>
      </c>
      <c r="K4961" s="116">
        <v>0.14804250541193001</v>
      </c>
      <c r="L4961" s="116">
        <v>3964.0828463683602</v>
      </c>
      <c r="M4961" s="116">
        <v>10.7312228889165</v>
      </c>
      <c r="N4961" s="116">
        <v>1.8819069954913701</v>
      </c>
      <c r="O4961" s="116">
        <v>1.5886771226091501</v>
      </c>
      <c r="P4961" s="116">
        <v>0.27860222656479</v>
      </c>
      <c r="Q4961" s="116">
        <v>586.852756236863</v>
      </c>
      <c r="R4961" s="116">
        <v>1310</v>
      </c>
      <c r="S4961" s="116" t="s">
        <v>318</v>
      </c>
      <c r="T4961" s="116">
        <v>1310</v>
      </c>
      <c r="U4961" s="116" t="s">
        <v>327</v>
      </c>
      <c r="V4961" s="116" t="s">
        <v>326</v>
      </c>
      <c r="Z4961" s="116">
        <v>0</v>
      </c>
      <c r="AA4961" s="116">
        <v>1</v>
      </c>
      <c r="AB4961" s="116">
        <v>1.5886771226091501</v>
      </c>
      <c r="AC4961" s="116">
        <v>0.27860222656479</v>
      </c>
      <c r="AD4961" s="116">
        <v>586.85275618499702</v>
      </c>
      <c r="AF4961" s="116">
        <v>-1</v>
      </c>
      <c r="AG4961" s="116">
        <v>-1</v>
      </c>
      <c r="AH4961" s="116">
        <v>-1</v>
      </c>
      <c r="AI4961" s="116">
        <v>-1</v>
      </c>
      <c r="AJ4961" s="116">
        <v>0</v>
      </c>
      <c r="AM4961" s="116" t="s">
        <v>319</v>
      </c>
      <c r="AN4961" s="116" t="s">
        <v>328</v>
      </c>
      <c r="AQ4961" s="116">
        <v>783</v>
      </c>
      <c r="AR4961" s="116" t="s">
        <v>352</v>
      </c>
      <c r="AS4961" s="116" t="s">
        <v>256</v>
      </c>
      <c r="AT4961" s="116" t="s">
        <v>268</v>
      </c>
      <c r="AV4961" s="116">
        <v>99.122680585671603</v>
      </c>
      <c r="AW4961" s="116">
        <v>0.47595519559999999</v>
      </c>
    </row>
    <row r="4962" spans="1:49" x14ac:dyDescent="0.25">
      <c r="A4962" s="127">
        <v>260000</v>
      </c>
      <c r="B4962" s="127">
        <v>2500000</v>
      </c>
      <c r="C4962" s="127">
        <v>810000</v>
      </c>
      <c r="D4962" s="116" t="s">
        <v>314</v>
      </c>
      <c r="E4962" s="116" t="s">
        <v>315</v>
      </c>
      <c r="F4962" s="116" t="s">
        <v>316</v>
      </c>
      <c r="G4962" s="116" t="s">
        <v>317</v>
      </c>
      <c r="H4962" s="116">
        <v>0.36</v>
      </c>
      <c r="I4962" s="116">
        <v>0.57999999999999996</v>
      </c>
      <c r="J4962" s="116" t="s">
        <v>326</v>
      </c>
      <c r="K4962" s="116">
        <v>0.34765752793614002</v>
      </c>
      <c r="L4962" s="116">
        <v>3940.3336649947</v>
      </c>
      <c r="M4962" s="116">
        <v>10.6214340850907</v>
      </c>
      <c r="N4962" s="116">
        <v>1.8062795547988499</v>
      </c>
      <c r="O4962" s="116">
        <v>3.6926215171593202</v>
      </c>
      <c r="P4962" s="116">
        <v>0.62796668478296003</v>
      </c>
      <c r="Q4962" s="116">
        <v>1369.88666121561</v>
      </c>
      <c r="R4962" s="116">
        <v>1210</v>
      </c>
      <c r="S4962" s="116" t="s">
        <v>318</v>
      </c>
      <c r="T4962" s="116">
        <v>1210</v>
      </c>
      <c r="U4962" s="116" t="s">
        <v>327</v>
      </c>
      <c r="V4962" s="116" t="s">
        <v>326</v>
      </c>
      <c r="Z4962" s="116">
        <v>0</v>
      </c>
      <c r="AA4962" s="116">
        <v>1</v>
      </c>
      <c r="AB4962" s="116">
        <v>3.6926215171593202</v>
      </c>
      <c r="AC4962" s="116">
        <v>0.62796668478296003</v>
      </c>
      <c r="AD4962" s="116">
        <v>1369.88666121561</v>
      </c>
      <c r="AF4962" s="116">
        <v>-1</v>
      </c>
      <c r="AG4962" s="116">
        <v>-1</v>
      </c>
      <c r="AH4962" s="116">
        <v>-1</v>
      </c>
      <c r="AI4962" s="116">
        <v>-1</v>
      </c>
      <c r="AJ4962" s="116">
        <v>0</v>
      </c>
      <c r="AM4962" s="116" t="s">
        <v>319</v>
      </c>
      <c r="AN4962" s="116" t="s">
        <v>328</v>
      </c>
      <c r="AQ4962" s="116">
        <v>783</v>
      </c>
      <c r="AR4962" s="116" t="s">
        <v>352</v>
      </c>
      <c r="AS4962" s="116" t="s">
        <v>256</v>
      </c>
      <c r="AT4962" s="116" t="s">
        <v>268</v>
      </c>
      <c r="AV4962" s="116">
        <v>156.28132264510899</v>
      </c>
      <c r="AW4962" s="116">
        <v>1.1110191899999999</v>
      </c>
    </row>
    <row r="4963" spans="1:49" x14ac:dyDescent="0.25">
      <c r="A4963" s="127">
        <v>260000</v>
      </c>
      <c r="B4963" s="127">
        <v>2500000</v>
      </c>
      <c r="C4963" s="127">
        <v>810000</v>
      </c>
      <c r="D4963" s="116" t="s">
        <v>314</v>
      </c>
      <c r="E4963" s="116" t="s">
        <v>315</v>
      </c>
      <c r="F4963" s="116" t="s">
        <v>316</v>
      </c>
      <c r="G4963" s="116" t="s">
        <v>317</v>
      </c>
      <c r="H4963" s="116">
        <v>0.36</v>
      </c>
      <c r="I4963" s="116">
        <v>0.57999999999999996</v>
      </c>
      <c r="J4963" s="116" t="s">
        <v>326</v>
      </c>
      <c r="K4963" s="116">
        <v>0.13351412979001001</v>
      </c>
      <c r="L4963" s="116">
        <v>3940.3336649947</v>
      </c>
      <c r="M4963" s="116">
        <v>10.6214340850907</v>
      </c>
      <c r="N4963" s="116">
        <v>1.8062795547988499</v>
      </c>
      <c r="O4963" s="116">
        <v>1.41811152899292</v>
      </c>
      <c r="P4963" s="116">
        <v>0.24116384291647</v>
      </c>
      <c r="Q4963" s="116">
        <v>526.09022036407998</v>
      </c>
      <c r="R4963" s="116">
        <v>1330</v>
      </c>
      <c r="S4963" s="116" t="s">
        <v>346</v>
      </c>
      <c r="T4963" s="116">
        <v>1330</v>
      </c>
      <c r="U4963" s="116" t="s">
        <v>327</v>
      </c>
      <c r="V4963" s="116" t="s">
        <v>326</v>
      </c>
      <c r="Z4963" s="116">
        <v>0</v>
      </c>
      <c r="AA4963" s="116">
        <v>1</v>
      </c>
      <c r="AB4963" s="116">
        <v>1.41811152899292</v>
      </c>
      <c r="AC4963" s="116">
        <v>0.24116384291647</v>
      </c>
      <c r="AD4963" s="116">
        <v>526.09022036407998</v>
      </c>
      <c r="AF4963" s="116">
        <v>-1</v>
      </c>
      <c r="AG4963" s="116">
        <v>-1</v>
      </c>
      <c r="AH4963" s="116">
        <v>-1</v>
      </c>
      <c r="AI4963" s="116">
        <v>-1</v>
      </c>
      <c r="AJ4963" s="116">
        <v>0</v>
      </c>
      <c r="AM4963" s="116" t="s">
        <v>319</v>
      </c>
      <c r="AN4963" s="116" t="s">
        <v>328</v>
      </c>
      <c r="AQ4963" s="116">
        <v>783</v>
      </c>
      <c r="AR4963" s="116" t="s">
        <v>352</v>
      </c>
      <c r="AS4963" s="116" t="s">
        <v>256</v>
      </c>
      <c r="AT4963" s="116" t="s">
        <v>268</v>
      </c>
      <c r="AV4963" s="116">
        <v>121.62635598417801</v>
      </c>
      <c r="AW4963" s="116">
        <v>0.42667495570000002</v>
      </c>
    </row>
    <row r="4964" spans="1:49" x14ac:dyDescent="0.25">
      <c r="A4964" s="127">
        <v>260000</v>
      </c>
      <c r="B4964" s="127">
        <v>2500000</v>
      </c>
      <c r="C4964" s="127">
        <v>810000</v>
      </c>
      <c r="D4964" s="116" t="s">
        <v>314</v>
      </c>
      <c r="E4964" s="116" t="s">
        <v>315</v>
      </c>
      <c r="F4964" s="116" t="s">
        <v>316</v>
      </c>
      <c r="G4964" s="116" t="s">
        <v>317</v>
      </c>
      <c r="H4964" s="116">
        <v>0.36</v>
      </c>
      <c r="I4964" s="116">
        <v>0.57999999999999996</v>
      </c>
      <c r="J4964" s="116" t="s">
        <v>326</v>
      </c>
      <c r="K4964" s="116">
        <v>2.80171910271E-2</v>
      </c>
      <c r="L4964" s="116">
        <v>3940.3336649947</v>
      </c>
      <c r="M4964" s="116">
        <v>10.6214340850907</v>
      </c>
      <c r="N4964" s="116">
        <v>1.8062795547988499</v>
      </c>
      <c r="O4964" s="116">
        <v>0.29758274774378002</v>
      </c>
      <c r="P4964" s="116">
        <v>5.0606879335149998E-2</v>
      </c>
      <c r="Q4964" s="116">
        <v>110.397081002685</v>
      </c>
      <c r="R4964" s="116">
        <v>1310</v>
      </c>
      <c r="S4964" s="116" t="s">
        <v>318</v>
      </c>
      <c r="T4964" s="116">
        <v>1310</v>
      </c>
      <c r="U4964" s="116" t="s">
        <v>327</v>
      </c>
      <c r="V4964" s="116" t="s">
        <v>326</v>
      </c>
      <c r="Z4964" s="116">
        <v>0</v>
      </c>
      <c r="AA4964" s="116">
        <v>1</v>
      </c>
      <c r="AB4964" s="116">
        <v>0.29758274774378002</v>
      </c>
      <c r="AC4964" s="116">
        <v>5.0606879335149998E-2</v>
      </c>
      <c r="AD4964" s="116">
        <v>110.397080983148</v>
      </c>
      <c r="AF4964" s="116">
        <v>-1</v>
      </c>
      <c r="AG4964" s="116">
        <v>-1</v>
      </c>
      <c r="AH4964" s="116">
        <v>-1</v>
      </c>
      <c r="AI4964" s="116">
        <v>-1</v>
      </c>
      <c r="AJ4964" s="116">
        <v>0</v>
      </c>
      <c r="AM4964" s="116" t="s">
        <v>319</v>
      </c>
      <c r="AN4964" s="116" t="s">
        <v>328</v>
      </c>
      <c r="AQ4964" s="116">
        <v>783</v>
      </c>
      <c r="AR4964" s="116" t="s">
        <v>352</v>
      </c>
      <c r="AS4964" s="116" t="s">
        <v>256</v>
      </c>
      <c r="AT4964" s="116" t="s">
        <v>268</v>
      </c>
      <c r="AV4964" s="116">
        <v>42.594893849288802</v>
      </c>
      <c r="AW4964" s="116">
        <v>8.9535345500000002E-2</v>
      </c>
    </row>
    <row r="4965" spans="1:49" x14ac:dyDescent="0.25">
      <c r="A4965" s="127">
        <v>260000</v>
      </c>
      <c r="B4965" s="127">
        <v>2500000</v>
      </c>
      <c r="C4965" s="127">
        <v>810000</v>
      </c>
      <c r="D4965" s="116" t="s">
        <v>314</v>
      </c>
      <c r="E4965" s="116" t="s">
        <v>315</v>
      </c>
      <c r="F4965" s="116" t="s">
        <v>316</v>
      </c>
      <c r="G4965" s="116" t="s">
        <v>317</v>
      </c>
      <c r="H4965" s="116">
        <v>0.36</v>
      </c>
      <c r="I4965" s="116">
        <v>0.57999999999999996</v>
      </c>
      <c r="J4965" s="116" t="s">
        <v>326</v>
      </c>
      <c r="K4965" s="116">
        <v>3.7145419704010002E-2</v>
      </c>
      <c r="L4965" s="116">
        <v>3940.3336649947</v>
      </c>
      <c r="M4965" s="116">
        <v>10.6214340850907</v>
      </c>
      <c r="N4965" s="116">
        <v>1.8062795547988499</v>
      </c>
      <c r="O4965" s="116">
        <v>0.39453762694925998</v>
      </c>
      <c r="P4965" s="116">
        <v>6.7095012165790002E-2</v>
      </c>
      <c r="Q4965" s="116">
        <v>146.36534776010299</v>
      </c>
      <c r="R4965" s="116">
        <v>1310</v>
      </c>
      <c r="S4965" s="116" t="s">
        <v>318</v>
      </c>
      <c r="T4965" s="116">
        <v>1310</v>
      </c>
      <c r="U4965" s="116" t="s">
        <v>327</v>
      </c>
      <c r="V4965" s="116" t="s">
        <v>326</v>
      </c>
      <c r="Z4965" s="116">
        <v>0</v>
      </c>
      <c r="AA4965" s="116">
        <v>1</v>
      </c>
      <c r="AB4965" s="116">
        <v>0.39453762694925998</v>
      </c>
      <c r="AC4965" s="116">
        <v>6.7095012165790002E-2</v>
      </c>
      <c r="AD4965" s="116">
        <v>146.36534776010399</v>
      </c>
      <c r="AF4965" s="116">
        <v>-1</v>
      </c>
      <c r="AG4965" s="116">
        <v>-1</v>
      </c>
      <c r="AH4965" s="116">
        <v>-1</v>
      </c>
      <c r="AI4965" s="116">
        <v>-1</v>
      </c>
      <c r="AJ4965" s="116">
        <v>0</v>
      </c>
      <c r="AM4965" s="116" t="s">
        <v>319</v>
      </c>
      <c r="AN4965" s="116" t="s">
        <v>328</v>
      </c>
      <c r="AQ4965" s="116">
        <v>783</v>
      </c>
      <c r="AR4965" s="116" t="s">
        <v>352</v>
      </c>
      <c r="AS4965" s="116" t="s">
        <v>256</v>
      </c>
      <c r="AT4965" s="116" t="s">
        <v>268</v>
      </c>
      <c r="AV4965" s="116">
        <v>49.1724300387583</v>
      </c>
      <c r="AW4965" s="116">
        <v>0.11870668920000001</v>
      </c>
    </row>
    <row r="4966" spans="1:49" x14ac:dyDescent="0.25">
      <c r="A4966" s="127">
        <v>260000</v>
      </c>
      <c r="B4966" s="127">
        <v>2500000</v>
      </c>
      <c r="C4966" s="127">
        <v>810000</v>
      </c>
      <c r="D4966" s="116" t="s">
        <v>314</v>
      </c>
      <c r="E4966" s="116" t="s">
        <v>315</v>
      </c>
      <c r="F4966" s="116" t="s">
        <v>316</v>
      </c>
      <c r="G4966" s="116" t="s">
        <v>317</v>
      </c>
      <c r="H4966" s="116">
        <v>0.36</v>
      </c>
      <c r="I4966" s="116">
        <v>0.57999999999999996</v>
      </c>
      <c r="J4966" s="116" t="s">
        <v>326</v>
      </c>
      <c r="K4966" s="116">
        <v>7.1429185118569993E-2</v>
      </c>
      <c r="L4966" s="116">
        <v>3940.3336649947</v>
      </c>
      <c r="M4966" s="116">
        <v>10.6214340850907</v>
      </c>
      <c r="N4966" s="116">
        <v>1.8062795547988499</v>
      </c>
      <c r="O4966" s="116">
        <v>0.75868038148868999</v>
      </c>
      <c r="P4966" s="116">
        <v>0.12902107669561999</v>
      </c>
      <c r="Q4966" s="116">
        <v>281.45482278586297</v>
      </c>
      <c r="R4966" s="116">
        <v>1310</v>
      </c>
      <c r="S4966" s="116" t="s">
        <v>318</v>
      </c>
      <c r="T4966" s="116">
        <v>1310</v>
      </c>
      <c r="U4966" s="116" t="s">
        <v>327</v>
      </c>
      <c r="V4966" s="116" t="s">
        <v>326</v>
      </c>
      <c r="Z4966" s="116">
        <v>0</v>
      </c>
      <c r="AA4966" s="116">
        <v>1</v>
      </c>
      <c r="AB4966" s="116">
        <v>0.75868038148868999</v>
      </c>
      <c r="AC4966" s="116">
        <v>0.12902107669561999</v>
      </c>
      <c r="AD4966" s="116">
        <v>281.45482280540102</v>
      </c>
      <c r="AF4966" s="116">
        <v>-1</v>
      </c>
      <c r="AG4966" s="116">
        <v>-1</v>
      </c>
      <c r="AH4966" s="116">
        <v>-1</v>
      </c>
      <c r="AI4966" s="116">
        <v>-1</v>
      </c>
      <c r="AJ4966" s="116">
        <v>0</v>
      </c>
      <c r="AM4966" s="116" t="s">
        <v>319</v>
      </c>
      <c r="AN4966" s="116" t="s">
        <v>328</v>
      </c>
      <c r="AQ4966" s="116">
        <v>783</v>
      </c>
      <c r="AR4966" s="116" t="s">
        <v>352</v>
      </c>
      <c r="AS4966" s="116" t="s">
        <v>256</v>
      </c>
      <c r="AT4966" s="116" t="s">
        <v>268</v>
      </c>
      <c r="AV4966" s="116">
        <v>74.479886670237505</v>
      </c>
      <c r="AW4966" s="116">
        <v>0.22826830719999999</v>
      </c>
    </row>
    <row r="4967" spans="1:49" x14ac:dyDescent="0.25">
      <c r="A4967" s="127">
        <v>260000</v>
      </c>
      <c r="B4967" s="127">
        <v>2500000</v>
      </c>
      <c r="C4967" s="127">
        <v>810000</v>
      </c>
      <c r="D4967" s="116" t="s">
        <v>314</v>
      </c>
      <c r="E4967" s="116" t="s">
        <v>315</v>
      </c>
      <c r="F4967" s="116" t="s">
        <v>316</v>
      </c>
      <c r="G4967" s="116" t="s">
        <v>317</v>
      </c>
      <c r="H4967" s="116">
        <v>0.36</v>
      </c>
      <c r="I4967" s="116">
        <v>0.57999999999999996</v>
      </c>
      <c r="J4967" s="116" t="s">
        <v>326</v>
      </c>
      <c r="K4967" s="116">
        <v>0.49208722591491999</v>
      </c>
      <c r="L4967" s="116">
        <v>3920.3973871808098</v>
      </c>
      <c r="M4967" s="116">
        <v>10.2817584741478</v>
      </c>
      <c r="N4967" s="116">
        <v>1.54867539841372</v>
      </c>
      <c r="O4967" s="116">
        <v>5.0595220050706597</v>
      </c>
      <c r="P4967" s="116">
        <v>0.7620833806481</v>
      </c>
      <c r="Q4967" s="116">
        <v>1929.1774747419199</v>
      </c>
      <c r="R4967" s="116">
        <v>1210</v>
      </c>
      <c r="S4967" s="116" t="s">
        <v>318</v>
      </c>
      <c r="T4967" s="116">
        <v>1210</v>
      </c>
      <c r="U4967" s="116" t="s">
        <v>327</v>
      </c>
      <c r="V4967" s="116" t="s">
        <v>326</v>
      </c>
      <c r="Z4967" s="116">
        <v>0</v>
      </c>
      <c r="AA4967" s="116">
        <v>1</v>
      </c>
      <c r="AB4967" s="116">
        <v>5.0595220050706597</v>
      </c>
      <c r="AC4967" s="116">
        <v>0.7620833806481</v>
      </c>
      <c r="AD4967" s="116">
        <v>1929.1774747419199</v>
      </c>
      <c r="AF4967" s="116">
        <v>-1</v>
      </c>
      <c r="AG4967" s="116">
        <v>-1</v>
      </c>
      <c r="AH4967" s="116">
        <v>-1</v>
      </c>
      <c r="AI4967" s="116">
        <v>-1</v>
      </c>
      <c r="AJ4967" s="116">
        <v>0</v>
      </c>
      <c r="AM4967" s="116" t="s">
        <v>319</v>
      </c>
      <c r="AN4967" s="116" t="s">
        <v>328</v>
      </c>
      <c r="AQ4967" s="116">
        <v>783</v>
      </c>
      <c r="AR4967" s="116" t="s">
        <v>352</v>
      </c>
      <c r="AS4967" s="116" t="s">
        <v>256</v>
      </c>
      <c r="AT4967" s="116" t="s">
        <v>268</v>
      </c>
      <c r="AV4967" s="116">
        <v>182.72280341476801</v>
      </c>
      <c r="AW4967" s="116">
        <v>1.564620823</v>
      </c>
    </row>
    <row r="4968" spans="1:49" x14ac:dyDescent="0.25">
      <c r="A4968" s="127">
        <v>260000</v>
      </c>
      <c r="B4968" s="127">
        <v>2500000</v>
      </c>
      <c r="C4968" s="127">
        <v>810000</v>
      </c>
      <c r="D4968" s="116" t="s">
        <v>314</v>
      </c>
      <c r="E4968" s="116" t="s">
        <v>315</v>
      </c>
      <c r="F4968" s="116" t="s">
        <v>316</v>
      </c>
      <c r="G4968" s="116" t="s">
        <v>317</v>
      </c>
      <c r="H4968" s="116">
        <v>0.36</v>
      </c>
      <c r="I4968" s="116">
        <v>0.57999999999999996</v>
      </c>
      <c r="J4968" s="116" t="s">
        <v>326</v>
      </c>
      <c r="K4968" s="116">
        <v>2.401809469762E-2</v>
      </c>
      <c r="L4968" s="116">
        <v>3920.3973871808098</v>
      </c>
      <c r="M4968" s="116">
        <v>10.2817584741478</v>
      </c>
      <c r="N4968" s="116">
        <v>1.54867539841372</v>
      </c>
      <c r="O4968" s="116">
        <v>0.24694824869022</v>
      </c>
      <c r="P4968" s="116">
        <v>3.7196232374980001E-2</v>
      </c>
      <c r="Q4968" s="116">
        <v>94.160475697641999</v>
      </c>
      <c r="R4968" s="116">
        <v>1310</v>
      </c>
      <c r="S4968" s="116" t="s">
        <v>318</v>
      </c>
      <c r="T4968" s="116">
        <v>1310</v>
      </c>
      <c r="U4968" s="116" t="s">
        <v>327</v>
      </c>
      <c r="V4968" s="116" t="s">
        <v>326</v>
      </c>
      <c r="Z4968" s="116">
        <v>0</v>
      </c>
      <c r="AA4968" s="116">
        <v>1</v>
      </c>
      <c r="AB4968" s="116">
        <v>0.24694824869022</v>
      </c>
      <c r="AC4968" s="116">
        <v>3.7196232374980001E-2</v>
      </c>
      <c r="AD4968" s="116">
        <v>94.160475697640905</v>
      </c>
      <c r="AF4968" s="116">
        <v>-1</v>
      </c>
      <c r="AG4968" s="116">
        <v>-1</v>
      </c>
      <c r="AH4968" s="116">
        <v>-1</v>
      </c>
      <c r="AI4968" s="116">
        <v>-1</v>
      </c>
      <c r="AJ4968" s="116">
        <v>0</v>
      </c>
      <c r="AM4968" s="116" t="s">
        <v>319</v>
      </c>
      <c r="AN4968" s="116" t="s">
        <v>328</v>
      </c>
      <c r="AQ4968" s="116">
        <v>783</v>
      </c>
      <c r="AR4968" s="116" t="s">
        <v>352</v>
      </c>
      <c r="AS4968" s="116" t="s">
        <v>256</v>
      </c>
      <c r="AT4968" s="116" t="s">
        <v>268</v>
      </c>
      <c r="AV4968" s="116">
        <v>86.750652841999099</v>
      </c>
      <c r="AW4968" s="116">
        <v>7.6366971399999997E-2</v>
      </c>
    </row>
    <row r="4969" spans="1:49" x14ac:dyDescent="0.25">
      <c r="A4969" s="127">
        <v>260000</v>
      </c>
      <c r="B4969" s="127">
        <v>2500000</v>
      </c>
      <c r="C4969" s="127">
        <v>810000</v>
      </c>
      <c r="D4969" s="116" t="s">
        <v>314</v>
      </c>
      <c r="E4969" s="116" t="s">
        <v>315</v>
      </c>
      <c r="F4969" s="116" t="s">
        <v>316</v>
      </c>
      <c r="G4969" s="116" t="s">
        <v>317</v>
      </c>
      <c r="H4969" s="116">
        <v>0.36</v>
      </c>
      <c r="I4969" s="116">
        <v>0.57999999999999996</v>
      </c>
      <c r="J4969" s="116" t="s">
        <v>326</v>
      </c>
      <c r="K4969" s="116">
        <v>0.24142294655478</v>
      </c>
      <c r="L4969" s="116">
        <v>3948.14257109244</v>
      </c>
      <c r="M4969" s="116">
        <v>12.405468974143799</v>
      </c>
      <c r="N4969" s="116">
        <v>2.51198484611588</v>
      </c>
      <c r="O4969" s="116">
        <v>2.9949648731317402</v>
      </c>
      <c r="P4969" s="116">
        <v>0.60645078325025004</v>
      </c>
      <c r="Q4969" s="116">
        <v>953.17221293151499</v>
      </c>
      <c r="R4969" s="116">
        <v>1330</v>
      </c>
      <c r="S4969" s="116" t="s">
        <v>346</v>
      </c>
      <c r="T4969" s="116">
        <v>1330</v>
      </c>
      <c r="U4969" s="116" t="s">
        <v>327</v>
      </c>
      <c r="V4969" s="116" t="s">
        <v>326</v>
      </c>
      <c r="Z4969" s="116">
        <v>0</v>
      </c>
      <c r="AA4969" s="116">
        <v>1</v>
      </c>
      <c r="AB4969" s="116">
        <v>2.9949648731317402</v>
      </c>
      <c r="AC4969" s="116">
        <v>0.60645078325025004</v>
      </c>
      <c r="AD4969" s="116">
        <v>953.172212930721</v>
      </c>
      <c r="AF4969" s="116">
        <v>-1</v>
      </c>
      <c r="AG4969" s="116">
        <v>-1</v>
      </c>
      <c r="AH4969" s="116">
        <v>-1</v>
      </c>
      <c r="AI4969" s="116">
        <v>-1</v>
      </c>
      <c r="AJ4969" s="116">
        <v>0</v>
      </c>
      <c r="AM4969" s="116" t="s">
        <v>319</v>
      </c>
      <c r="AN4969" s="116" t="s">
        <v>328</v>
      </c>
      <c r="AQ4969" s="116">
        <v>783</v>
      </c>
      <c r="AR4969" s="116" t="s">
        <v>352</v>
      </c>
      <c r="AS4969" s="116" t="s">
        <v>256</v>
      </c>
      <c r="AT4969" s="116" t="s">
        <v>268</v>
      </c>
      <c r="AV4969" s="116">
        <v>125.421150513813</v>
      </c>
      <c r="AW4969" s="116">
        <v>0.77305126759999998</v>
      </c>
    </row>
    <row r="4970" spans="1:49" x14ac:dyDescent="0.25">
      <c r="A4970" s="127">
        <v>260000</v>
      </c>
      <c r="B4970" s="127">
        <v>2500000</v>
      </c>
      <c r="C4970" s="127">
        <v>810000</v>
      </c>
      <c r="D4970" s="116" t="s">
        <v>314</v>
      </c>
      <c r="E4970" s="116" t="s">
        <v>315</v>
      </c>
      <c r="F4970" s="116" t="s">
        <v>316</v>
      </c>
      <c r="G4970" s="116" t="s">
        <v>317</v>
      </c>
      <c r="H4970" s="116">
        <v>0.36</v>
      </c>
      <c r="I4970" s="116">
        <v>0.57999999999999996</v>
      </c>
      <c r="J4970" s="116" t="s">
        <v>326</v>
      </c>
      <c r="K4970" s="116">
        <v>0.10131320686878</v>
      </c>
      <c r="L4970" s="116">
        <v>3948.14257109244</v>
      </c>
      <c r="M4970" s="116">
        <v>12.405468974143799</v>
      </c>
      <c r="N4970" s="116">
        <v>2.51198484611588</v>
      </c>
      <c r="O4970" s="116">
        <v>1.2568378444817701</v>
      </c>
      <c r="P4970" s="116">
        <v>0.25449724036580001</v>
      </c>
      <c r="Q4970" s="116">
        <v>399.99898505256101</v>
      </c>
      <c r="R4970" s="116">
        <v>1310</v>
      </c>
      <c r="S4970" s="116" t="s">
        <v>318</v>
      </c>
      <c r="T4970" s="116">
        <v>1310</v>
      </c>
      <c r="U4970" s="116" t="s">
        <v>327</v>
      </c>
      <c r="V4970" s="116" t="s">
        <v>326</v>
      </c>
      <c r="Z4970" s="116">
        <v>0</v>
      </c>
      <c r="AA4970" s="116">
        <v>1</v>
      </c>
      <c r="AB4970" s="116">
        <v>1.2568378444817701</v>
      </c>
      <c r="AC4970" s="116">
        <v>0.25449724036580001</v>
      </c>
      <c r="AD4970" s="116">
        <v>399.99898505256101</v>
      </c>
      <c r="AF4970" s="116">
        <v>-1</v>
      </c>
      <c r="AG4970" s="116">
        <v>-1</v>
      </c>
      <c r="AH4970" s="116">
        <v>-1</v>
      </c>
      <c r="AI4970" s="116">
        <v>-1</v>
      </c>
      <c r="AJ4970" s="116">
        <v>0</v>
      </c>
      <c r="AM4970" s="116" t="s">
        <v>319</v>
      </c>
      <c r="AN4970" s="116" t="s">
        <v>328</v>
      </c>
      <c r="AQ4970" s="116">
        <v>783</v>
      </c>
      <c r="AR4970" s="116" t="s">
        <v>352</v>
      </c>
      <c r="AS4970" s="116" t="s">
        <v>256</v>
      </c>
      <c r="AT4970" s="116" t="s">
        <v>268</v>
      </c>
      <c r="AV4970" s="116">
        <v>86.603799828520295</v>
      </c>
      <c r="AW4970" s="116">
        <v>0.32441118009999997</v>
      </c>
    </row>
    <row r="4971" spans="1:49" x14ac:dyDescent="0.25">
      <c r="A4971" s="127">
        <v>260000</v>
      </c>
      <c r="B4971" s="127">
        <v>2500000</v>
      </c>
      <c r="C4971" s="127">
        <v>810000</v>
      </c>
      <c r="D4971" s="116" t="s">
        <v>314</v>
      </c>
      <c r="E4971" s="116" t="s">
        <v>315</v>
      </c>
      <c r="F4971" s="116" t="s">
        <v>316</v>
      </c>
      <c r="G4971" s="116" t="s">
        <v>317</v>
      </c>
      <c r="H4971" s="116">
        <v>0.36</v>
      </c>
      <c r="I4971" s="116">
        <v>0.57999999999999996</v>
      </c>
      <c r="J4971" s="116" t="s">
        <v>326</v>
      </c>
      <c r="K4971" s="116">
        <v>1.5586561766199999E-3</v>
      </c>
      <c r="L4971" s="116">
        <v>3948.14257109244</v>
      </c>
      <c r="M4971" s="116">
        <v>12.405468974143799</v>
      </c>
      <c r="N4971" s="116">
        <v>2.51198484611588</v>
      </c>
      <c r="O4971" s="116">
        <v>1.933586084046E-2</v>
      </c>
      <c r="P4971" s="116">
        <v>3.9153206959800001E-3</v>
      </c>
      <c r="Q4971" s="116">
        <v>6.1537968046253999</v>
      </c>
      <c r="R4971" s="116">
        <v>1310</v>
      </c>
      <c r="S4971" s="116" t="s">
        <v>318</v>
      </c>
      <c r="T4971" s="116">
        <v>1310</v>
      </c>
      <c r="U4971" s="116" t="s">
        <v>327</v>
      </c>
      <c r="V4971" s="116" t="s">
        <v>326</v>
      </c>
      <c r="Z4971" s="116">
        <v>0</v>
      </c>
      <c r="AA4971" s="116">
        <v>1</v>
      </c>
      <c r="AB4971" s="116">
        <v>1.933586084046E-2</v>
      </c>
      <c r="AC4971" s="116">
        <v>3.9153206959800001E-3</v>
      </c>
      <c r="AD4971" s="116">
        <v>6.1537968046253999</v>
      </c>
      <c r="AF4971" s="116">
        <v>-1</v>
      </c>
      <c r="AG4971" s="116">
        <v>-1</v>
      </c>
      <c r="AH4971" s="116">
        <v>-1</v>
      </c>
      <c r="AI4971" s="116">
        <v>-1</v>
      </c>
      <c r="AJ4971" s="116">
        <v>0</v>
      </c>
      <c r="AM4971" s="116" t="s">
        <v>319</v>
      </c>
      <c r="AN4971" s="116" t="s">
        <v>328</v>
      </c>
      <c r="AQ4971" s="116">
        <v>783</v>
      </c>
      <c r="AR4971" s="116" t="s">
        <v>352</v>
      </c>
      <c r="AS4971" s="116" t="s">
        <v>256</v>
      </c>
      <c r="AT4971" s="116" t="s">
        <v>268</v>
      </c>
      <c r="AV4971" s="116">
        <v>29.541452120079299</v>
      </c>
      <c r="AW4971" s="116">
        <v>4.9909139000000003E-3</v>
      </c>
    </row>
    <row r="4972" spans="1:49" x14ac:dyDescent="0.25">
      <c r="A4972" s="127">
        <v>260000</v>
      </c>
      <c r="B4972" s="127">
        <v>2500000</v>
      </c>
      <c r="C4972" s="127">
        <v>810000</v>
      </c>
      <c r="D4972" s="116" t="s">
        <v>314</v>
      </c>
      <c r="E4972" s="116" t="s">
        <v>315</v>
      </c>
      <c r="F4972" s="116" t="s">
        <v>316</v>
      </c>
      <c r="G4972" s="116" t="s">
        <v>317</v>
      </c>
      <c r="H4972" s="116">
        <v>0.36</v>
      </c>
      <c r="I4972" s="116">
        <v>0.57999999999999996</v>
      </c>
      <c r="J4972" s="116" t="s">
        <v>326</v>
      </c>
      <c r="K4972" s="116">
        <v>3.6777989893800002E-3</v>
      </c>
      <c r="L4972" s="116">
        <v>3948.14257109244</v>
      </c>
      <c r="M4972" s="116">
        <v>12.405468974143799</v>
      </c>
      <c r="N4972" s="116">
        <v>2.51198484611588</v>
      </c>
      <c r="O4972" s="116">
        <v>4.5624821255959999E-2</v>
      </c>
      <c r="P4972" s="116">
        <v>9.2385753283899998E-3</v>
      </c>
      <c r="Q4972" s="116">
        <v>14.520474757915601</v>
      </c>
      <c r="R4972" s="116">
        <v>1310</v>
      </c>
      <c r="S4972" s="116" t="s">
        <v>318</v>
      </c>
      <c r="T4972" s="116">
        <v>1310</v>
      </c>
      <c r="U4972" s="116" t="s">
        <v>327</v>
      </c>
      <c r="V4972" s="116" t="s">
        <v>326</v>
      </c>
      <c r="Z4972" s="116">
        <v>0</v>
      </c>
      <c r="AA4972" s="116">
        <v>1</v>
      </c>
      <c r="AB4972" s="116">
        <v>4.5624821255959999E-2</v>
      </c>
      <c r="AC4972" s="116">
        <v>9.2385753283899998E-3</v>
      </c>
      <c r="AD4972" s="116">
        <v>14.5204747587103</v>
      </c>
      <c r="AF4972" s="116">
        <v>-1</v>
      </c>
      <c r="AG4972" s="116">
        <v>-1</v>
      </c>
      <c r="AH4972" s="116">
        <v>-1</v>
      </c>
      <c r="AI4972" s="116">
        <v>-1</v>
      </c>
      <c r="AJ4972" s="116">
        <v>0</v>
      </c>
      <c r="AM4972" s="116" t="s">
        <v>319</v>
      </c>
      <c r="AN4972" s="116" t="s">
        <v>328</v>
      </c>
      <c r="AQ4972" s="116">
        <v>783</v>
      </c>
      <c r="AR4972" s="116" t="s">
        <v>352</v>
      </c>
      <c r="AS4972" s="116" t="s">
        <v>256</v>
      </c>
      <c r="AT4972" s="116" t="s">
        <v>268</v>
      </c>
      <c r="AV4972" s="116">
        <v>68.486105384562407</v>
      </c>
      <c r="AW4972" s="116">
        <v>1.1776540800000001E-2</v>
      </c>
    </row>
    <row r="4973" spans="1:49" x14ac:dyDescent="0.25">
      <c r="A4973" s="127">
        <v>260000</v>
      </c>
      <c r="B4973" s="127">
        <v>2500000</v>
      </c>
      <c r="C4973" s="127">
        <v>820000</v>
      </c>
      <c r="D4973" s="116" t="s">
        <v>314</v>
      </c>
      <c r="E4973" s="116" t="s">
        <v>315</v>
      </c>
      <c r="F4973" s="116" t="s">
        <v>316</v>
      </c>
      <c r="G4973" s="116" t="s">
        <v>317</v>
      </c>
      <c r="H4973" s="116">
        <v>0.36</v>
      </c>
      <c r="I4973" s="116">
        <v>0.57999999999999996</v>
      </c>
      <c r="J4973" s="116" t="s">
        <v>326</v>
      </c>
      <c r="K4973" s="116">
        <v>0.24404351894945001</v>
      </c>
      <c r="L4973" s="116">
        <v>3927.7951552670602</v>
      </c>
      <c r="M4973" s="116">
        <v>10.2505647250272</v>
      </c>
      <c r="N4973" s="116">
        <v>1.6770011962983999</v>
      </c>
      <c r="O4973" s="116">
        <v>2.5015838867148101</v>
      </c>
      <c r="P4973" s="116">
        <v>0.40926127322710998</v>
      </c>
      <c r="Q4973" s="116">
        <v>958.55295140400005</v>
      </c>
      <c r="R4973" s="116">
        <v>1210</v>
      </c>
      <c r="S4973" s="116" t="s">
        <v>318</v>
      </c>
      <c r="T4973" s="116">
        <v>1210</v>
      </c>
      <c r="U4973" s="116" t="s">
        <v>327</v>
      </c>
      <c r="V4973" s="116" t="s">
        <v>326</v>
      </c>
      <c r="Z4973" s="116">
        <v>0</v>
      </c>
      <c r="AA4973" s="116">
        <v>1</v>
      </c>
      <c r="AB4973" s="116">
        <v>2.5015838867148101</v>
      </c>
      <c r="AC4973" s="116">
        <v>0.40926127322710998</v>
      </c>
      <c r="AD4973" s="116">
        <v>958.55295140400005</v>
      </c>
      <c r="AF4973" s="116">
        <v>-1</v>
      </c>
      <c r="AG4973" s="116">
        <v>-1</v>
      </c>
      <c r="AH4973" s="116">
        <v>-1</v>
      </c>
      <c r="AI4973" s="116">
        <v>-1</v>
      </c>
      <c r="AJ4973" s="116">
        <v>0</v>
      </c>
      <c r="AM4973" s="116" t="s">
        <v>319</v>
      </c>
      <c r="AN4973" s="116" t="s">
        <v>328</v>
      </c>
      <c r="AQ4973" s="116">
        <v>783</v>
      </c>
      <c r="AR4973" s="116" t="s">
        <v>352</v>
      </c>
      <c r="AS4973" s="116" t="s">
        <v>256</v>
      </c>
      <c r="AT4973" s="116" t="s">
        <v>268</v>
      </c>
      <c r="AV4973" s="116">
        <v>139.51518098194799</v>
      </c>
      <c r="AW4973" s="116">
        <v>0.77741520799999997</v>
      </c>
    </row>
    <row r="4974" spans="1:49" x14ac:dyDescent="0.25">
      <c r="A4974" s="127">
        <v>260000</v>
      </c>
      <c r="B4974" s="127">
        <v>2500000</v>
      </c>
      <c r="C4974" s="127">
        <v>820000</v>
      </c>
      <c r="D4974" s="116" t="s">
        <v>314</v>
      </c>
      <c r="E4974" s="116" t="s">
        <v>315</v>
      </c>
      <c r="F4974" s="116" t="s">
        <v>316</v>
      </c>
      <c r="G4974" s="116" t="s">
        <v>317</v>
      </c>
      <c r="H4974" s="116">
        <v>0.36</v>
      </c>
      <c r="I4974" s="116">
        <v>0.57999999999999996</v>
      </c>
      <c r="J4974" s="116" t="s">
        <v>326</v>
      </c>
      <c r="K4974" s="116">
        <v>0.13117946205472999</v>
      </c>
      <c r="L4974" s="116">
        <v>3958.1367234064601</v>
      </c>
      <c r="M4974" s="116">
        <v>11.851030330684299</v>
      </c>
      <c r="N4974" s="116">
        <v>2.3373202456266999</v>
      </c>
      <c r="O4974" s="116">
        <v>1.5546117835734801</v>
      </c>
      <c r="P4974" s="116">
        <v>0.30660841247094001</v>
      </c>
      <c r="Q4974" s="116">
        <v>519.22624611553795</v>
      </c>
      <c r="R4974" s="116">
        <v>1330</v>
      </c>
      <c r="S4974" s="116" t="s">
        <v>346</v>
      </c>
      <c r="T4974" s="116">
        <v>1330</v>
      </c>
      <c r="U4974" s="116" t="s">
        <v>327</v>
      </c>
      <c r="V4974" s="116" t="s">
        <v>326</v>
      </c>
      <c r="Z4974" s="116">
        <v>0</v>
      </c>
      <c r="AA4974" s="116">
        <v>1</v>
      </c>
      <c r="AB4974" s="116">
        <v>1.5546117835734801</v>
      </c>
      <c r="AC4974" s="116">
        <v>0.30660841247094001</v>
      </c>
      <c r="AD4974" s="116">
        <v>519.22624611553795</v>
      </c>
      <c r="AF4974" s="116">
        <v>-1</v>
      </c>
      <c r="AG4974" s="116">
        <v>-1</v>
      </c>
      <c r="AH4974" s="116">
        <v>-1</v>
      </c>
      <c r="AI4974" s="116">
        <v>-1</v>
      </c>
      <c r="AJ4974" s="116">
        <v>0</v>
      </c>
      <c r="AM4974" s="116" t="s">
        <v>319</v>
      </c>
      <c r="AN4974" s="116" t="s">
        <v>328</v>
      </c>
      <c r="AQ4974" s="116">
        <v>783</v>
      </c>
      <c r="AR4974" s="116" t="s">
        <v>352</v>
      </c>
      <c r="AS4974" s="116" t="s">
        <v>256</v>
      </c>
      <c r="AT4974" s="116" t="s">
        <v>268</v>
      </c>
      <c r="AV4974" s="116">
        <v>93.358102059961595</v>
      </c>
      <c r="AW4974" s="116">
        <v>0.4211080666</v>
      </c>
    </row>
    <row r="4975" spans="1:49" x14ac:dyDescent="0.25">
      <c r="A4975" s="127">
        <v>260000</v>
      </c>
      <c r="B4975" s="127">
        <v>2500000</v>
      </c>
      <c r="C4975" s="127">
        <v>820000</v>
      </c>
      <c r="D4975" s="116" t="s">
        <v>314</v>
      </c>
      <c r="E4975" s="116" t="s">
        <v>315</v>
      </c>
      <c r="F4975" s="116" t="s">
        <v>316</v>
      </c>
      <c r="G4975" s="116" t="s">
        <v>317</v>
      </c>
      <c r="H4975" s="116">
        <v>0.36</v>
      </c>
      <c r="I4975" s="116">
        <v>0.57999999999999996</v>
      </c>
      <c r="J4975" s="116" t="s">
        <v>326</v>
      </c>
      <c r="K4975" s="116">
        <v>8.2804080863000007E-2</v>
      </c>
      <c r="L4975" s="116">
        <v>3958.1367234064601</v>
      </c>
      <c r="M4975" s="116">
        <v>11.851030330684299</v>
      </c>
      <c r="N4975" s="116">
        <v>2.3373202456266999</v>
      </c>
      <c r="O4975" s="116">
        <v>0.98131367381191004</v>
      </c>
      <c r="P4975" s="116">
        <v>0.19353965462160999</v>
      </c>
      <c r="Q4975" s="116">
        <v>327.749873311778</v>
      </c>
      <c r="R4975" s="116">
        <v>1310</v>
      </c>
      <c r="S4975" s="116" t="s">
        <v>318</v>
      </c>
      <c r="T4975" s="116">
        <v>1310</v>
      </c>
      <c r="U4975" s="116" t="s">
        <v>327</v>
      </c>
      <c r="V4975" s="116" t="s">
        <v>326</v>
      </c>
      <c r="Z4975" s="116">
        <v>0</v>
      </c>
      <c r="AA4975" s="116">
        <v>1</v>
      </c>
      <c r="AB4975" s="116">
        <v>0.98131367381191004</v>
      </c>
      <c r="AC4975" s="116">
        <v>0.19353965462160999</v>
      </c>
      <c r="AD4975" s="116">
        <v>327.74987319439799</v>
      </c>
      <c r="AF4975" s="116">
        <v>-1</v>
      </c>
      <c r="AG4975" s="116">
        <v>-1</v>
      </c>
      <c r="AH4975" s="116">
        <v>-1</v>
      </c>
      <c r="AI4975" s="116">
        <v>-1</v>
      </c>
      <c r="AJ4975" s="116">
        <v>0</v>
      </c>
      <c r="AM4975" s="116" t="s">
        <v>319</v>
      </c>
      <c r="AN4975" s="116" t="s">
        <v>328</v>
      </c>
      <c r="AQ4975" s="116">
        <v>783</v>
      </c>
      <c r="AR4975" s="116" t="s">
        <v>352</v>
      </c>
      <c r="AS4975" s="116" t="s">
        <v>256</v>
      </c>
      <c r="AT4975" s="116" t="s">
        <v>268</v>
      </c>
      <c r="AV4975" s="116">
        <v>82.591608128586898</v>
      </c>
      <c r="AW4975" s="116">
        <v>0.2658149823</v>
      </c>
    </row>
    <row r="4976" spans="1:49" x14ac:dyDescent="0.25">
      <c r="A4976" s="127">
        <v>260000</v>
      </c>
      <c r="B4976" s="127">
        <v>2500000</v>
      </c>
      <c r="C4976" s="127">
        <v>820000</v>
      </c>
      <c r="D4976" s="116" t="s">
        <v>314</v>
      </c>
      <c r="E4976" s="116" t="s">
        <v>315</v>
      </c>
      <c r="F4976" s="116" t="s">
        <v>316</v>
      </c>
      <c r="G4976" s="116" t="s">
        <v>317</v>
      </c>
      <c r="H4976" s="116">
        <v>0.36</v>
      </c>
      <c r="I4976" s="116">
        <v>0.57999999999999996</v>
      </c>
      <c r="J4976" s="116" t="s">
        <v>326</v>
      </c>
      <c r="K4976" s="116">
        <v>5.7148447569880002E-2</v>
      </c>
      <c r="L4976" s="116">
        <v>3958.1367234064601</v>
      </c>
      <c r="M4976" s="116">
        <v>11.851030330684299</v>
      </c>
      <c r="N4976" s="116">
        <v>2.3373202456266999</v>
      </c>
      <c r="O4976" s="116">
        <v>0.67726798550225997</v>
      </c>
      <c r="P4976" s="116">
        <v>0.13357422351122999</v>
      </c>
      <c r="Q4976" s="116">
        <v>226.20136901204199</v>
      </c>
      <c r="R4976" s="116">
        <v>1310</v>
      </c>
      <c r="S4976" s="116" t="s">
        <v>318</v>
      </c>
      <c r="T4976" s="116">
        <v>1310</v>
      </c>
      <c r="U4976" s="116" t="s">
        <v>327</v>
      </c>
      <c r="V4976" s="116" t="s">
        <v>326</v>
      </c>
      <c r="Z4976" s="116">
        <v>0</v>
      </c>
      <c r="AA4976" s="116">
        <v>1</v>
      </c>
      <c r="AB4976" s="116">
        <v>0.67726798550225997</v>
      </c>
      <c r="AC4976" s="116">
        <v>0.13357422351122999</v>
      </c>
      <c r="AD4976" s="116">
        <v>226.201369074594</v>
      </c>
      <c r="AF4976" s="116">
        <v>-1</v>
      </c>
      <c r="AG4976" s="116">
        <v>-1</v>
      </c>
      <c r="AH4976" s="116">
        <v>-1</v>
      </c>
      <c r="AI4976" s="116">
        <v>-1</v>
      </c>
      <c r="AJ4976" s="116">
        <v>0</v>
      </c>
      <c r="AM4976" s="116" t="s">
        <v>319</v>
      </c>
      <c r="AN4976" s="116" t="s">
        <v>328</v>
      </c>
      <c r="AQ4976" s="116">
        <v>783</v>
      </c>
      <c r="AR4976" s="116" t="s">
        <v>352</v>
      </c>
      <c r="AS4976" s="116" t="s">
        <v>256</v>
      </c>
      <c r="AT4976" s="116" t="s">
        <v>268</v>
      </c>
      <c r="AV4976" s="116">
        <v>62.9704772449168</v>
      </c>
      <c r="AW4976" s="116">
        <v>0.1834560982</v>
      </c>
    </row>
    <row r="4977" spans="1:49" x14ac:dyDescent="0.25">
      <c r="A4977" s="127">
        <v>260000</v>
      </c>
      <c r="B4977" s="127">
        <v>2500000</v>
      </c>
      <c r="C4977" s="127">
        <v>820000</v>
      </c>
      <c r="D4977" s="116" t="s">
        <v>314</v>
      </c>
      <c r="E4977" s="116" t="s">
        <v>315</v>
      </c>
      <c r="F4977" s="116" t="s">
        <v>316</v>
      </c>
      <c r="G4977" s="116" t="s">
        <v>317</v>
      </c>
      <c r="H4977" s="116">
        <v>0.36</v>
      </c>
      <c r="I4977" s="116">
        <v>0.57999999999999996</v>
      </c>
      <c r="J4977" s="116" t="s">
        <v>326</v>
      </c>
      <c r="K4977" s="116">
        <v>9.1586791105499998E-2</v>
      </c>
      <c r="L4977" s="116">
        <v>3958.1367234064601</v>
      </c>
      <c r="M4977" s="116">
        <v>11.851030330684299</v>
      </c>
      <c r="N4977" s="116">
        <v>2.3373202456266999</v>
      </c>
      <c r="O4977" s="116">
        <v>1.0853978392814201</v>
      </c>
      <c r="P4977" s="116">
        <v>0.21406766108288</v>
      </c>
      <c r="Q4977" s="116">
        <v>362.51304125366698</v>
      </c>
      <c r="R4977" s="116">
        <v>1310</v>
      </c>
      <c r="S4977" s="116" t="s">
        <v>318</v>
      </c>
      <c r="T4977" s="116">
        <v>1310</v>
      </c>
      <c r="U4977" s="116" t="s">
        <v>327</v>
      </c>
      <c r="V4977" s="116" t="s">
        <v>326</v>
      </c>
      <c r="Z4977" s="116">
        <v>0</v>
      </c>
      <c r="AA4977" s="116">
        <v>1</v>
      </c>
      <c r="AB4977" s="116">
        <v>1.0853978392814201</v>
      </c>
      <c r="AC4977" s="116">
        <v>0.21406766108288</v>
      </c>
      <c r="AD4977" s="116">
        <v>362.51304125366698</v>
      </c>
      <c r="AF4977" s="116">
        <v>-1</v>
      </c>
      <c r="AG4977" s="116">
        <v>-1</v>
      </c>
      <c r="AH4977" s="116">
        <v>-1</v>
      </c>
      <c r="AI4977" s="116">
        <v>-1</v>
      </c>
      <c r="AJ4977" s="116">
        <v>0</v>
      </c>
      <c r="AM4977" s="116" t="s">
        <v>319</v>
      </c>
      <c r="AN4977" s="116" t="s">
        <v>328</v>
      </c>
      <c r="AQ4977" s="116">
        <v>783</v>
      </c>
      <c r="AR4977" s="116" t="s">
        <v>352</v>
      </c>
      <c r="AS4977" s="116" t="s">
        <v>256</v>
      </c>
      <c r="AT4977" s="116" t="s">
        <v>268</v>
      </c>
      <c r="AV4977" s="116">
        <v>84.183004250415195</v>
      </c>
      <c r="AW4977" s="116">
        <v>0.2940089548</v>
      </c>
    </row>
    <row r="4978" spans="1:49" x14ac:dyDescent="0.25">
      <c r="A4978" s="127">
        <v>260000</v>
      </c>
      <c r="B4978" s="127">
        <v>2500000</v>
      </c>
      <c r="C4978" s="127">
        <v>820000</v>
      </c>
      <c r="D4978" s="116" t="s">
        <v>314</v>
      </c>
      <c r="E4978" s="116" t="s">
        <v>315</v>
      </c>
      <c r="F4978" s="116" t="s">
        <v>316</v>
      </c>
      <c r="G4978" s="116" t="s">
        <v>317</v>
      </c>
      <c r="H4978" s="116">
        <v>0.36</v>
      </c>
      <c r="I4978" s="116">
        <v>0.57999999999999996</v>
      </c>
      <c r="J4978" s="116" t="s">
        <v>326</v>
      </c>
      <c r="K4978" s="116">
        <v>1.3146678458400001E-3</v>
      </c>
      <c r="L4978" s="116">
        <v>3958.1367234064601</v>
      </c>
      <c r="M4978" s="116">
        <v>11.851030330684299</v>
      </c>
      <c r="N4978" s="116">
        <v>2.3373202456266999</v>
      </c>
      <c r="O4978" s="116">
        <v>1.558016851583E-2</v>
      </c>
      <c r="P4978" s="116">
        <v>3.0727997723500001E-3</v>
      </c>
      <c r="Q4978" s="116">
        <v>5.2036350797049202</v>
      </c>
      <c r="R4978" s="116">
        <v>1310</v>
      </c>
      <c r="S4978" s="116" t="s">
        <v>318</v>
      </c>
      <c r="T4978" s="116">
        <v>1310</v>
      </c>
      <c r="U4978" s="116" t="s">
        <v>327</v>
      </c>
      <c r="V4978" s="116" t="s">
        <v>326</v>
      </c>
      <c r="Z4978" s="116">
        <v>0</v>
      </c>
      <c r="AA4978" s="116">
        <v>1</v>
      </c>
      <c r="AB4978" s="116">
        <v>1.558016851583E-2</v>
      </c>
      <c r="AC4978" s="116">
        <v>3.0727997723500001E-3</v>
      </c>
      <c r="AD4978" s="116">
        <v>5.2036350797062996</v>
      </c>
      <c r="AF4978" s="116">
        <v>-1</v>
      </c>
      <c r="AG4978" s="116">
        <v>-1</v>
      </c>
      <c r="AH4978" s="116">
        <v>-1</v>
      </c>
      <c r="AI4978" s="116">
        <v>-1</v>
      </c>
      <c r="AJ4978" s="116">
        <v>0</v>
      </c>
      <c r="AM4978" s="116" t="s">
        <v>319</v>
      </c>
      <c r="AN4978" s="116" t="s">
        <v>328</v>
      </c>
      <c r="AQ4978" s="116">
        <v>783</v>
      </c>
      <c r="AR4978" s="116" t="s">
        <v>352</v>
      </c>
      <c r="AS4978" s="116" t="s">
        <v>256</v>
      </c>
      <c r="AT4978" s="116" t="s">
        <v>268</v>
      </c>
      <c r="AV4978" s="116">
        <v>25.060284566221402</v>
      </c>
      <c r="AW4978" s="116">
        <v>4.2203042000000003E-3</v>
      </c>
    </row>
    <row r="4979" spans="1:49" x14ac:dyDescent="0.25">
      <c r="A4979" s="127">
        <v>260000</v>
      </c>
      <c r="B4979" s="127">
        <v>2500000</v>
      </c>
      <c r="C4979" s="127">
        <v>820000</v>
      </c>
      <c r="D4979" s="116" t="s">
        <v>314</v>
      </c>
      <c r="E4979" s="116" t="s">
        <v>315</v>
      </c>
      <c r="F4979" s="116" t="s">
        <v>316</v>
      </c>
      <c r="G4979" s="116" t="s">
        <v>317</v>
      </c>
      <c r="H4979" s="116">
        <v>0.36</v>
      </c>
      <c r="I4979" s="116">
        <v>0.57999999999999996</v>
      </c>
      <c r="J4979" s="116" t="s">
        <v>326</v>
      </c>
      <c r="K4979" s="116">
        <v>0.19457085564859999</v>
      </c>
      <c r="L4979" s="116">
        <v>3958.1367234064601</v>
      </c>
      <c r="M4979" s="116">
        <v>11.851030330684299</v>
      </c>
      <c r="N4979" s="116">
        <v>2.3373202456266999</v>
      </c>
      <c r="O4979" s="116">
        <v>2.3058651117587901</v>
      </c>
      <c r="P4979" s="116">
        <v>0.45477440011637998</v>
      </c>
      <c r="Q4979" s="116">
        <v>770.13804904734798</v>
      </c>
      <c r="R4979" s="116">
        <v>1310</v>
      </c>
      <c r="S4979" s="116" t="s">
        <v>318</v>
      </c>
      <c r="T4979" s="116">
        <v>1310</v>
      </c>
      <c r="U4979" s="116" t="s">
        <v>327</v>
      </c>
      <c r="V4979" s="116" t="s">
        <v>326</v>
      </c>
      <c r="Z4979" s="116">
        <v>0</v>
      </c>
      <c r="AA4979" s="116">
        <v>1</v>
      </c>
      <c r="AB4979" s="116">
        <v>2.3058651117587901</v>
      </c>
      <c r="AC4979" s="116">
        <v>0.45477440011637998</v>
      </c>
      <c r="AD4979" s="116">
        <v>770.13804910217596</v>
      </c>
      <c r="AF4979" s="116">
        <v>-1</v>
      </c>
      <c r="AG4979" s="116">
        <v>-1</v>
      </c>
      <c r="AH4979" s="116">
        <v>-1</v>
      </c>
      <c r="AI4979" s="116">
        <v>-1</v>
      </c>
      <c r="AJ4979" s="116">
        <v>0</v>
      </c>
      <c r="AM4979" s="116" t="s">
        <v>319</v>
      </c>
      <c r="AN4979" s="116" t="s">
        <v>328</v>
      </c>
      <c r="AQ4979" s="116">
        <v>783</v>
      </c>
      <c r="AR4979" s="116" t="s">
        <v>352</v>
      </c>
      <c r="AS4979" s="116" t="s">
        <v>256</v>
      </c>
      <c r="AT4979" s="116" t="s">
        <v>268</v>
      </c>
      <c r="AV4979" s="116">
        <v>112.47496874456399</v>
      </c>
      <c r="AW4979" s="116">
        <v>0.62460506819999995</v>
      </c>
    </row>
    <row r="4980" spans="1:49" x14ac:dyDescent="0.25">
      <c r="A4980" s="127">
        <v>260000</v>
      </c>
      <c r="B4980" s="127">
        <v>2500000</v>
      </c>
      <c r="C4980" s="127">
        <v>820000</v>
      </c>
      <c r="D4980" s="116" t="s">
        <v>314</v>
      </c>
      <c r="E4980" s="116" t="s">
        <v>315</v>
      </c>
      <c r="F4980" s="116" t="s">
        <v>316</v>
      </c>
      <c r="G4980" s="116" t="s">
        <v>317</v>
      </c>
      <c r="H4980" s="116">
        <v>0.36</v>
      </c>
      <c r="I4980" s="116">
        <v>0.57999999999999996</v>
      </c>
      <c r="J4980" s="116" t="s">
        <v>326</v>
      </c>
      <c r="K4980" s="116">
        <v>0.38918511268897998</v>
      </c>
      <c r="L4980" s="116">
        <v>3949.4247004712201</v>
      </c>
      <c r="M4980" s="116">
        <v>10.355528455453999</v>
      </c>
      <c r="N4980" s="116">
        <v>1.7107186199248701</v>
      </c>
      <c r="O4980" s="116">
        <v>4.0302175088898897</v>
      </c>
      <c r="P4980" s="116">
        <v>0.66578621887460998</v>
      </c>
      <c r="Q4980" s="116">
        <v>1537.0572971095601</v>
      </c>
      <c r="R4980" s="116">
        <v>1210</v>
      </c>
      <c r="S4980" s="116" t="s">
        <v>318</v>
      </c>
      <c r="T4980" s="116">
        <v>1210</v>
      </c>
      <c r="U4980" s="116" t="s">
        <v>327</v>
      </c>
      <c r="V4980" s="116" t="s">
        <v>326</v>
      </c>
      <c r="Z4980" s="116">
        <v>0</v>
      </c>
      <c r="AA4980" s="116">
        <v>1</v>
      </c>
      <c r="AB4980" s="116">
        <v>4.0302175088898897</v>
      </c>
      <c r="AC4980" s="116">
        <v>0.66578621887460998</v>
      </c>
      <c r="AD4980" s="116">
        <v>1537.0572971095601</v>
      </c>
      <c r="AF4980" s="116">
        <v>-1</v>
      </c>
      <c r="AG4980" s="116">
        <v>-1</v>
      </c>
      <c r="AH4980" s="116">
        <v>-1</v>
      </c>
      <c r="AI4980" s="116">
        <v>-1</v>
      </c>
      <c r="AJ4980" s="116">
        <v>0</v>
      </c>
      <c r="AM4980" s="116" t="s">
        <v>319</v>
      </c>
      <c r="AN4980" s="116" t="s">
        <v>328</v>
      </c>
      <c r="AQ4980" s="116">
        <v>783</v>
      </c>
      <c r="AR4980" s="116" t="s">
        <v>352</v>
      </c>
      <c r="AS4980" s="116" t="s">
        <v>256</v>
      </c>
      <c r="AT4980" s="116" t="s">
        <v>268</v>
      </c>
      <c r="AV4980" s="116">
        <v>163.003569567662</v>
      </c>
      <c r="AW4980" s="116">
        <v>1.2465995920999999</v>
      </c>
    </row>
    <row r="4981" spans="1:49" x14ac:dyDescent="0.25">
      <c r="A4981" s="127">
        <v>260000</v>
      </c>
      <c r="B4981" s="127">
        <v>2500000</v>
      </c>
      <c r="C4981" s="127">
        <v>820000</v>
      </c>
      <c r="D4981" s="116" t="s">
        <v>314</v>
      </c>
      <c r="E4981" s="116" t="s">
        <v>315</v>
      </c>
      <c r="F4981" s="116" t="s">
        <v>316</v>
      </c>
      <c r="G4981" s="116" t="s">
        <v>317</v>
      </c>
      <c r="H4981" s="116">
        <v>0.36</v>
      </c>
      <c r="I4981" s="116">
        <v>0.57999999999999996</v>
      </c>
      <c r="J4981" s="116" t="s">
        <v>326</v>
      </c>
      <c r="K4981" s="116">
        <v>0.15209156937442</v>
      </c>
      <c r="L4981" s="116">
        <v>3949.4247004712201</v>
      </c>
      <c r="M4981" s="116">
        <v>10.355528455453999</v>
      </c>
      <c r="N4981" s="116">
        <v>1.7107186199248701</v>
      </c>
      <c r="O4981" s="116">
        <v>1.57498857449149</v>
      </c>
      <c r="P4981" s="116">
        <v>0.26018587966242002</v>
      </c>
      <c r="Q4981" s="116">
        <v>600.67420082077899</v>
      </c>
      <c r="R4981" s="116">
        <v>1330</v>
      </c>
      <c r="S4981" s="116" t="s">
        <v>346</v>
      </c>
      <c r="T4981" s="116">
        <v>1330</v>
      </c>
      <c r="U4981" s="116" t="s">
        <v>327</v>
      </c>
      <c r="V4981" s="116" t="s">
        <v>326</v>
      </c>
      <c r="Z4981" s="116">
        <v>0</v>
      </c>
      <c r="AA4981" s="116">
        <v>1</v>
      </c>
      <c r="AB4981" s="116">
        <v>1.57498857449149</v>
      </c>
      <c r="AC4981" s="116">
        <v>0.26018587966242002</v>
      </c>
      <c r="AD4981" s="116">
        <v>600.67420082077899</v>
      </c>
      <c r="AF4981" s="116">
        <v>-1</v>
      </c>
      <c r="AG4981" s="116">
        <v>-1</v>
      </c>
      <c r="AH4981" s="116">
        <v>-1</v>
      </c>
      <c r="AI4981" s="116">
        <v>-1</v>
      </c>
      <c r="AJ4981" s="116">
        <v>0</v>
      </c>
      <c r="AM4981" s="116" t="s">
        <v>319</v>
      </c>
      <c r="AN4981" s="116" t="s">
        <v>328</v>
      </c>
      <c r="AQ4981" s="116">
        <v>783</v>
      </c>
      <c r="AR4981" s="116" t="s">
        <v>352</v>
      </c>
      <c r="AS4981" s="116" t="s">
        <v>256</v>
      </c>
      <c r="AT4981" s="116" t="s">
        <v>268</v>
      </c>
      <c r="AV4981" s="116">
        <v>124.633829509973</v>
      </c>
      <c r="AW4981" s="116">
        <v>0.48716480200000001</v>
      </c>
    </row>
    <row r="4982" spans="1:49" x14ac:dyDescent="0.25">
      <c r="A4982" s="127">
        <v>260000</v>
      </c>
      <c r="B4982" s="127">
        <v>2500000</v>
      </c>
      <c r="C4982" s="127">
        <v>820000</v>
      </c>
      <c r="D4982" s="116" t="s">
        <v>314</v>
      </c>
      <c r="E4982" s="116" t="s">
        <v>315</v>
      </c>
      <c r="F4982" s="116" t="s">
        <v>316</v>
      </c>
      <c r="G4982" s="116" t="s">
        <v>317</v>
      </c>
      <c r="H4982" s="116">
        <v>0.36</v>
      </c>
      <c r="I4982" s="116">
        <v>0.57999999999999996</v>
      </c>
      <c r="J4982" s="116" t="s">
        <v>326</v>
      </c>
      <c r="K4982" s="116">
        <v>3.5493980785480002E-2</v>
      </c>
      <c r="L4982" s="116">
        <v>3949.4247004712201</v>
      </c>
      <c r="M4982" s="116">
        <v>10.355528455453999</v>
      </c>
      <c r="N4982" s="116">
        <v>1.7107186199248701</v>
      </c>
      <c r="O4982" s="116">
        <v>0.36755892802141998</v>
      </c>
      <c r="P4982" s="116">
        <v>6.0720213824980003E-2</v>
      </c>
      <c r="Q4982" s="116">
        <v>140.180804432245</v>
      </c>
      <c r="R4982" s="116">
        <v>1310</v>
      </c>
      <c r="S4982" s="116" t="s">
        <v>318</v>
      </c>
      <c r="T4982" s="116">
        <v>1310</v>
      </c>
      <c r="U4982" s="116" t="s">
        <v>327</v>
      </c>
      <c r="V4982" s="116" t="s">
        <v>326</v>
      </c>
      <c r="Z4982" s="116">
        <v>0</v>
      </c>
      <c r="AA4982" s="116">
        <v>1</v>
      </c>
      <c r="AB4982" s="116">
        <v>0.36755892802141998</v>
      </c>
      <c r="AC4982" s="116">
        <v>6.0720213824980003E-2</v>
      </c>
      <c r="AD4982" s="116">
        <v>140.180804432245</v>
      </c>
      <c r="AF4982" s="116">
        <v>-1</v>
      </c>
      <c r="AG4982" s="116">
        <v>-1</v>
      </c>
      <c r="AH4982" s="116">
        <v>-1</v>
      </c>
      <c r="AI4982" s="116">
        <v>-1</v>
      </c>
      <c r="AJ4982" s="116">
        <v>0</v>
      </c>
      <c r="AM4982" s="116" t="s">
        <v>319</v>
      </c>
      <c r="AN4982" s="116" t="s">
        <v>328</v>
      </c>
      <c r="AQ4982" s="116">
        <v>783</v>
      </c>
      <c r="AR4982" s="116" t="s">
        <v>352</v>
      </c>
      <c r="AS4982" s="116" t="s">
        <v>256</v>
      </c>
      <c r="AT4982" s="116" t="s">
        <v>268</v>
      </c>
      <c r="AV4982" s="116">
        <v>57.390952494032398</v>
      </c>
      <c r="AW4982" s="116">
        <v>0.113690839</v>
      </c>
    </row>
    <row r="4983" spans="1:49" x14ac:dyDescent="0.25">
      <c r="A4983" s="127">
        <v>260000</v>
      </c>
      <c r="B4983" s="127">
        <v>2500000</v>
      </c>
      <c r="C4983" s="127">
        <v>820000</v>
      </c>
      <c r="D4983" s="116" t="s">
        <v>314</v>
      </c>
      <c r="E4983" s="116" t="s">
        <v>315</v>
      </c>
      <c r="F4983" s="116" t="s">
        <v>316</v>
      </c>
      <c r="G4983" s="116" t="s">
        <v>317</v>
      </c>
      <c r="H4983" s="116">
        <v>0.36</v>
      </c>
      <c r="I4983" s="116">
        <v>0.57999999999999996</v>
      </c>
      <c r="J4983" s="116" t="s">
        <v>326</v>
      </c>
      <c r="K4983" s="116">
        <v>3.9148698807810002E-2</v>
      </c>
      <c r="L4983" s="116">
        <v>3949.4247004712201</v>
      </c>
      <c r="M4983" s="116">
        <v>10.355528455453999</v>
      </c>
      <c r="N4983" s="116">
        <v>1.7107186199248701</v>
      </c>
      <c r="O4983" s="116">
        <v>0.40540546449829001</v>
      </c>
      <c r="P4983" s="116">
        <v>6.697240799635E-2</v>
      </c>
      <c r="Q4983" s="116">
        <v>154.61483806288101</v>
      </c>
      <c r="R4983" s="116">
        <v>1310</v>
      </c>
      <c r="S4983" s="116" t="s">
        <v>318</v>
      </c>
      <c r="T4983" s="116">
        <v>1310</v>
      </c>
      <c r="U4983" s="116" t="s">
        <v>327</v>
      </c>
      <c r="V4983" s="116" t="s">
        <v>326</v>
      </c>
      <c r="Z4983" s="116">
        <v>0</v>
      </c>
      <c r="AA4983" s="116">
        <v>1</v>
      </c>
      <c r="AB4983" s="116">
        <v>0.40540546449829001</v>
      </c>
      <c r="AC4983" s="116">
        <v>6.697240799635E-2</v>
      </c>
      <c r="AD4983" s="116">
        <v>154.614838062882</v>
      </c>
      <c r="AF4983" s="116">
        <v>-1</v>
      </c>
      <c r="AG4983" s="116">
        <v>-1</v>
      </c>
      <c r="AH4983" s="116">
        <v>-1</v>
      </c>
      <c r="AI4983" s="116">
        <v>-1</v>
      </c>
      <c r="AJ4983" s="116">
        <v>0</v>
      </c>
      <c r="AM4983" s="116" t="s">
        <v>319</v>
      </c>
      <c r="AN4983" s="116" t="s">
        <v>328</v>
      </c>
      <c r="AQ4983" s="116">
        <v>783</v>
      </c>
      <c r="AR4983" s="116" t="s">
        <v>352</v>
      </c>
      <c r="AS4983" s="116" t="s">
        <v>256</v>
      </c>
      <c r="AT4983" s="116" t="s">
        <v>268</v>
      </c>
      <c r="AV4983" s="116">
        <v>64.906147347791801</v>
      </c>
      <c r="AW4983" s="116">
        <v>0.12539727340000001</v>
      </c>
    </row>
    <row r="4984" spans="1:49" x14ac:dyDescent="0.25">
      <c r="A4984" s="127">
        <v>260000</v>
      </c>
      <c r="B4984" s="127">
        <v>2500000</v>
      </c>
      <c r="C4984" s="127">
        <v>820000</v>
      </c>
      <c r="D4984" s="116" t="s">
        <v>314</v>
      </c>
      <c r="E4984" s="116" t="s">
        <v>315</v>
      </c>
      <c r="F4984" s="116" t="s">
        <v>316</v>
      </c>
      <c r="G4984" s="116" t="s">
        <v>317</v>
      </c>
      <c r="H4984" s="116">
        <v>0.36</v>
      </c>
      <c r="I4984" s="116">
        <v>0.57999999999999996</v>
      </c>
      <c r="J4984" s="116" t="s">
        <v>326</v>
      </c>
      <c r="K4984" s="116">
        <v>1.84409191915E-3</v>
      </c>
      <c r="L4984" s="116">
        <v>3949.4247004712201</v>
      </c>
      <c r="M4984" s="116">
        <v>10.355528455453999</v>
      </c>
      <c r="N4984" s="116">
        <v>1.7107186199248701</v>
      </c>
      <c r="O4984" s="116">
        <v>1.9096546343240001E-2</v>
      </c>
      <c r="P4984" s="116">
        <v>3.15472238294E-3</v>
      </c>
      <c r="Q4984" s="116">
        <v>7.2831021754343501</v>
      </c>
      <c r="R4984" s="116">
        <v>1310</v>
      </c>
      <c r="S4984" s="116" t="s">
        <v>318</v>
      </c>
      <c r="T4984" s="116">
        <v>1310</v>
      </c>
      <c r="U4984" s="116" t="s">
        <v>327</v>
      </c>
      <c r="V4984" s="116" t="s">
        <v>326</v>
      </c>
      <c r="Z4984" s="116">
        <v>0</v>
      </c>
      <c r="AA4984" s="116">
        <v>1</v>
      </c>
      <c r="AB4984" s="116">
        <v>1.9096546343240001E-2</v>
      </c>
      <c r="AC4984" s="116">
        <v>3.15472238294E-3</v>
      </c>
      <c r="AD4984" s="116">
        <v>7.2831021754360101</v>
      </c>
      <c r="AF4984" s="116">
        <v>-1</v>
      </c>
      <c r="AG4984" s="116">
        <v>-1</v>
      </c>
      <c r="AH4984" s="116">
        <v>-1</v>
      </c>
      <c r="AI4984" s="116">
        <v>-1</v>
      </c>
      <c r="AJ4984" s="116">
        <v>0</v>
      </c>
      <c r="AM4984" s="116" t="s">
        <v>319</v>
      </c>
      <c r="AN4984" s="116" t="s">
        <v>328</v>
      </c>
      <c r="AQ4984" s="116">
        <v>783</v>
      </c>
      <c r="AR4984" s="116" t="s">
        <v>352</v>
      </c>
      <c r="AS4984" s="116" t="s">
        <v>256</v>
      </c>
      <c r="AT4984" s="116" t="s">
        <v>268</v>
      </c>
      <c r="AV4984" s="116">
        <v>14.047411766322901</v>
      </c>
      <c r="AW4984" s="116">
        <v>5.9068144E-3</v>
      </c>
    </row>
    <row r="4985" spans="1:49" x14ac:dyDescent="0.25">
      <c r="A4985" s="127">
        <v>260000</v>
      </c>
      <c r="B4985" s="127">
        <v>2500000</v>
      </c>
      <c r="C4985" s="127">
        <v>820000</v>
      </c>
      <c r="D4985" s="116" t="s">
        <v>314</v>
      </c>
      <c r="E4985" s="116" t="s">
        <v>315</v>
      </c>
      <c r="F4985" s="116" t="s">
        <v>316</v>
      </c>
      <c r="G4985" s="116" t="s">
        <v>317</v>
      </c>
      <c r="H4985" s="116">
        <v>0.36</v>
      </c>
      <c r="I4985" s="116">
        <v>0.57999999999999996</v>
      </c>
      <c r="J4985" s="116" t="s">
        <v>326</v>
      </c>
      <c r="K4985" s="116">
        <v>0.37257407881107002</v>
      </c>
      <c r="L4985" s="116">
        <v>3950.5561164706301</v>
      </c>
      <c r="M4985" s="116">
        <v>10.398642816270501</v>
      </c>
      <c r="N4985" s="116">
        <v>1.73080729833998</v>
      </c>
      <c r="O4985" s="116">
        <v>3.8742647681574298</v>
      </c>
      <c r="P4985" s="116">
        <v>0.64485393477851005</v>
      </c>
      <c r="Q4985" s="116">
        <v>1471.8748058855101</v>
      </c>
      <c r="R4985" s="116">
        <v>1210</v>
      </c>
      <c r="S4985" s="116" t="s">
        <v>318</v>
      </c>
      <c r="T4985" s="116">
        <v>1210</v>
      </c>
      <c r="U4985" s="116" t="s">
        <v>327</v>
      </c>
      <c r="V4985" s="116" t="s">
        <v>326</v>
      </c>
      <c r="Z4985" s="116">
        <v>0</v>
      </c>
      <c r="AA4985" s="116">
        <v>1</v>
      </c>
      <c r="AB4985" s="116">
        <v>3.8742647681574298</v>
      </c>
      <c r="AC4985" s="116">
        <v>0.64485393477851005</v>
      </c>
      <c r="AD4985" s="116">
        <v>1471.8748058855101</v>
      </c>
      <c r="AF4985" s="116">
        <v>-1</v>
      </c>
      <c r="AG4985" s="116">
        <v>-1</v>
      </c>
      <c r="AH4985" s="116">
        <v>-1</v>
      </c>
      <c r="AI4985" s="116">
        <v>-1</v>
      </c>
      <c r="AJ4985" s="116">
        <v>0</v>
      </c>
      <c r="AM4985" s="116" t="s">
        <v>319</v>
      </c>
      <c r="AN4985" s="116" t="s">
        <v>328</v>
      </c>
      <c r="AQ4985" s="116">
        <v>783</v>
      </c>
      <c r="AR4985" s="116" t="s">
        <v>352</v>
      </c>
      <c r="AS4985" s="116" t="s">
        <v>256</v>
      </c>
      <c r="AT4985" s="116" t="s">
        <v>268</v>
      </c>
      <c r="AV4985" s="116">
        <v>160.31467080683601</v>
      </c>
      <c r="AW4985" s="116">
        <v>1.1937346358000001</v>
      </c>
    </row>
    <row r="4986" spans="1:49" x14ac:dyDescent="0.25">
      <c r="A4986" s="127">
        <v>260000</v>
      </c>
      <c r="B4986" s="127">
        <v>2500000</v>
      </c>
      <c r="C4986" s="127">
        <v>820000</v>
      </c>
      <c r="D4986" s="116" t="s">
        <v>314</v>
      </c>
      <c r="E4986" s="116" t="s">
        <v>315</v>
      </c>
      <c r="F4986" s="116" t="s">
        <v>316</v>
      </c>
      <c r="G4986" s="116" t="s">
        <v>317</v>
      </c>
      <c r="H4986" s="116">
        <v>0.36</v>
      </c>
      <c r="I4986" s="116">
        <v>0.57999999999999996</v>
      </c>
      <c r="J4986" s="116" t="s">
        <v>326</v>
      </c>
      <c r="K4986" s="116">
        <v>0.14466229984623</v>
      </c>
      <c r="L4986" s="116">
        <v>3950.5561164706301</v>
      </c>
      <c r="M4986" s="116">
        <v>10.398642816270501</v>
      </c>
      <c r="N4986" s="116">
        <v>1.73080729833998</v>
      </c>
      <c r="O4986" s="116">
        <v>1.50429158508121</v>
      </c>
      <c r="P4986" s="116">
        <v>0.25038256436849998</v>
      </c>
      <c r="Q4986" s="116">
        <v>571.49653348024401</v>
      </c>
      <c r="R4986" s="116">
        <v>1330</v>
      </c>
      <c r="S4986" s="116" t="s">
        <v>346</v>
      </c>
      <c r="T4986" s="116">
        <v>1330</v>
      </c>
      <c r="U4986" s="116" t="s">
        <v>327</v>
      </c>
      <c r="V4986" s="116" t="s">
        <v>326</v>
      </c>
      <c r="Z4986" s="116">
        <v>0</v>
      </c>
      <c r="AA4986" s="116">
        <v>1</v>
      </c>
      <c r="AB4986" s="116">
        <v>1.50429158508121</v>
      </c>
      <c r="AC4986" s="116">
        <v>0.25038256436849998</v>
      </c>
      <c r="AD4986" s="116">
        <v>571.49653348024401</v>
      </c>
      <c r="AF4986" s="116">
        <v>-1</v>
      </c>
      <c r="AG4986" s="116">
        <v>-1</v>
      </c>
      <c r="AH4986" s="116">
        <v>-1</v>
      </c>
      <c r="AI4986" s="116">
        <v>-1</v>
      </c>
      <c r="AJ4986" s="116">
        <v>0</v>
      </c>
      <c r="AM4986" s="116" t="s">
        <v>319</v>
      </c>
      <c r="AN4986" s="116" t="s">
        <v>328</v>
      </c>
      <c r="AQ4986" s="116">
        <v>783</v>
      </c>
      <c r="AR4986" s="116" t="s">
        <v>352</v>
      </c>
      <c r="AS4986" s="116" t="s">
        <v>256</v>
      </c>
      <c r="AT4986" s="116" t="s">
        <v>268</v>
      </c>
      <c r="AV4986" s="116">
        <v>123.431094598426</v>
      </c>
      <c r="AW4986" s="116">
        <v>0.46350083819999999</v>
      </c>
    </row>
    <row r="4987" spans="1:49" x14ac:dyDescent="0.25">
      <c r="A4987" s="127">
        <v>260000</v>
      </c>
      <c r="B4987" s="127">
        <v>2500000</v>
      </c>
      <c r="C4987" s="127">
        <v>820000</v>
      </c>
      <c r="D4987" s="116" t="s">
        <v>314</v>
      </c>
      <c r="E4987" s="116" t="s">
        <v>315</v>
      </c>
      <c r="F4987" s="116" t="s">
        <v>316</v>
      </c>
      <c r="G4987" s="116" t="s">
        <v>317</v>
      </c>
      <c r="H4987" s="116">
        <v>0.36</v>
      </c>
      <c r="I4987" s="116">
        <v>0.57999999999999996</v>
      </c>
      <c r="J4987" s="116" t="s">
        <v>326</v>
      </c>
      <c r="K4987" s="116">
        <v>3.5972661102580003E-2</v>
      </c>
      <c r="L4987" s="116">
        <v>3950.5561164706301</v>
      </c>
      <c r="M4987" s="116">
        <v>10.398642816270501</v>
      </c>
      <c r="N4987" s="116">
        <v>1.73080729833998</v>
      </c>
      <c r="O4987" s="116">
        <v>0.37406685395648998</v>
      </c>
      <c r="P4987" s="116">
        <v>6.2261744377050003E-2</v>
      </c>
      <c r="Q4987" s="116">
        <v>142.11201634452601</v>
      </c>
      <c r="R4987" s="116">
        <v>1310</v>
      </c>
      <c r="S4987" s="116" t="s">
        <v>318</v>
      </c>
      <c r="T4987" s="116">
        <v>1310</v>
      </c>
      <c r="U4987" s="116" t="s">
        <v>327</v>
      </c>
      <c r="V4987" s="116" t="s">
        <v>326</v>
      </c>
      <c r="Z4987" s="116">
        <v>0</v>
      </c>
      <c r="AA4987" s="116">
        <v>1</v>
      </c>
      <c r="AB4987" s="116">
        <v>0.37406685395648998</v>
      </c>
      <c r="AC4987" s="116">
        <v>6.2261744377050003E-2</v>
      </c>
      <c r="AD4987" s="116">
        <v>142.11201634452399</v>
      </c>
      <c r="AF4987" s="116">
        <v>-1</v>
      </c>
      <c r="AG4987" s="116">
        <v>-1</v>
      </c>
      <c r="AH4987" s="116">
        <v>-1</v>
      </c>
      <c r="AI4987" s="116">
        <v>-1</v>
      </c>
      <c r="AJ4987" s="116">
        <v>0</v>
      </c>
      <c r="AM4987" s="116" t="s">
        <v>319</v>
      </c>
      <c r="AN4987" s="116" t="s">
        <v>328</v>
      </c>
      <c r="AQ4987" s="116">
        <v>783</v>
      </c>
      <c r="AR4987" s="116" t="s">
        <v>352</v>
      </c>
      <c r="AS4987" s="116" t="s">
        <v>256</v>
      </c>
      <c r="AT4987" s="116" t="s">
        <v>268</v>
      </c>
      <c r="AV4987" s="116">
        <v>51.350208449597403</v>
      </c>
      <c r="AW4987" s="116">
        <v>0.11525710979999999</v>
      </c>
    </row>
    <row r="4988" spans="1:49" x14ac:dyDescent="0.25">
      <c r="A4988" s="127">
        <v>260000</v>
      </c>
      <c r="B4988" s="127">
        <v>2500000</v>
      </c>
      <c r="C4988" s="127">
        <v>820000</v>
      </c>
      <c r="D4988" s="116" t="s">
        <v>314</v>
      </c>
      <c r="E4988" s="116" t="s">
        <v>315</v>
      </c>
      <c r="F4988" s="116" t="s">
        <v>316</v>
      </c>
      <c r="G4988" s="116" t="s">
        <v>317</v>
      </c>
      <c r="H4988" s="116">
        <v>0.36</v>
      </c>
      <c r="I4988" s="116">
        <v>0.57999999999999996</v>
      </c>
      <c r="J4988" s="116" t="s">
        <v>326</v>
      </c>
      <c r="K4988" s="116">
        <v>5.6105552731279998E-2</v>
      </c>
      <c r="L4988" s="116">
        <v>3950.5561164706301</v>
      </c>
      <c r="M4988" s="116">
        <v>10.398642816270501</v>
      </c>
      <c r="N4988" s="116">
        <v>1.73080729833998</v>
      </c>
      <c r="O4988" s="116">
        <v>0.58342160286206002</v>
      </c>
      <c r="P4988" s="116">
        <v>9.7107900144699999E-2</v>
      </c>
      <c r="Q4988" s="116">
        <v>221.648134510543</v>
      </c>
      <c r="R4988" s="116">
        <v>1310</v>
      </c>
      <c r="S4988" s="116" t="s">
        <v>318</v>
      </c>
      <c r="T4988" s="116">
        <v>1310</v>
      </c>
      <c r="U4988" s="116" t="s">
        <v>327</v>
      </c>
      <c r="V4988" s="116" t="s">
        <v>326</v>
      </c>
      <c r="Z4988" s="116">
        <v>0</v>
      </c>
      <c r="AA4988" s="116">
        <v>1</v>
      </c>
      <c r="AB4988" s="116">
        <v>0.58342160286206002</v>
      </c>
      <c r="AC4988" s="116">
        <v>9.7107900144699999E-2</v>
      </c>
      <c r="AD4988" s="116">
        <v>221.64813451054201</v>
      </c>
      <c r="AF4988" s="116">
        <v>-1</v>
      </c>
      <c r="AG4988" s="116">
        <v>-1</v>
      </c>
      <c r="AH4988" s="116">
        <v>-1</v>
      </c>
      <c r="AI4988" s="116">
        <v>-1</v>
      </c>
      <c r="AJ4988" s="116">
        <v>0</v>
      </c>
      <c r="AM4988" s="116" t="s">
        <v>319</v>
      </c>
      <c r="AN4988" s="116" t="s">
        <v>328</v>
      </c>
      <c r="AQ4988" s="116">
        <v>783</v>
      </c>
      <c r="AR4988" s="116" t="s">
        <v>352</v>
      </c>
      <c r="AS4988" s="116" t="s">
        <v>256</v>
      </c>
      <c r="AT4988" s="116" t="s">
        <v>268</v>
      </c>
      <c r="AV4988" s="116">
        <v>72.708508045908005</v>
      </c>
      <c r="AW4988" s="116">
        <v>0.17976328829999999</v>
      </c>
    </row>
    <row r="4989" spans="1:49" x14ac:dyDescent="0.25">
      <c r="A4989" s="127">
        <v>260000</v>
      </c>
      <c r="B4989" s="127">
        <v>2500000</v>
      </c>
      <c r="C4989" s="127">
        <v>820000</v>
      </c>
      <c r="D4989" s="116" t="s">
        <v>314</v>
      </c>
      <c r="E4989" s="116" t="s">
        <v>315</v>
      </c>
      <c r="F4989" s="116" t="s">
        <v>316</v>
      </c>
      <c r="G4989" s="116" t="s">
        <v>317</v>
      </c>
      <c r="H4989" s="116">
        <v>0.36</v>
      </c>
      <c r="I4989" s="116">
        <v>0.57999999999999996</v>
      </c>
      <c r="J4989" s="116" t="s">
        <v>326</v>
      </c>
      <c r="K4989" s="116">
        <v>8.4488611537200005E-3</v>
      </c>
      <c r="L4989" s="116">
        <v>3950.5561164706301</v>
      </c>
      <c r="M4989" s="116">
        <v>10.398642816270501</v>
      </c>
      <c r="N4989" s="116">
        <v>1.73080729833998</v>
      </c>
      <c r="O4989" s="116">
        <v>8.7856689341849994E-2</v>
      </c>
      <c r="P4989" s="116">
        <v>1.462335054752E-2</v>
      </c>
      <c r="Q4989" s="116">
        <v>33.3777001080594</v>
      </c>
      <c r="R4989" s="116">
        <v>1310</v>
      </c>
      <c r="S4989" s="116" t="s">
        <v>318</v>
      </c>
      <c r="T4989" s="116">
        <v>1310</v>
      </c>
      <c r="U4989" s="116" t="s">
        <v>327</v>
      </c>
      <c r="V4989" s="116" t="s">
        <v>326</v>
      </c>
      <c r="Z4989" s="116">
        <v>0</v>
      </c>
      <c r="AA4989" s="116">
        <v>1</v>
      </c>
      <c r="AB4989" s="116">
        <v>8.7856689341849994E-2</v>
      </c>
      <c r="AC4989" s="116">
        <v>1.462335054752E-2</v>
      </c>
      <c r="AD4989" s="116">
        <v>33.377700108057702</v>
      </c>
      <c r="AF4989" s="116">
        <v>-1</v>
      </c>
      <c r="AG4989" s="116">
        <v>-1</v>
      </c>
      <c r="AH4989" s="116">
        <v>-1</v>
      </c>
      <c r="AI4989" s="116">
        <v>-1</v>
      </c>
      <c r="AJ4989" s="116">
        <v>0</v>
      </c>
      <c r="AM4989" s="116" t="s">
        <v>319</v>
      </c>
      <c r="AN4989" s="116" t="s">
        <v>328</v>
      </c>
      <c r="AQ4989" s="116">
        <v>783</v>
      </c>
      <c r="AR4989" s="116" t="s">
        <v>352</v>
      </c>
      <c r="AS4989" s="116" t="s">
        <v>256</v>
      </c>
      <c r="AT4989" s="116" t="s">
        <v>268</v>
      </c>
      <c r="AV4989" s="116">
        <v>24.275705865434698</v>
      </c>
      <c r="AW4989" s="116">
        <v>2.7070316399999999E-2</v>
      </c>
    </row>
    <row r="4990" spans="1:49" x14ac:dyDescent="0.25">
      <c r="A4990" s="127">
        <v>260000</v>
      </c>
      <c r="B4990" s="127">
        <v>2500000</v>
      </c>
      <c r="C4990" s="127">
        <v>830000</v>
      </c>
      <c r="D4990" s="116" t="s">
        <v>314</v>
      </c>
      <c r="E4990" s="116" t="s">
        <v>315</v>
      </c>
      <c r="F4990" s="116" t="s">
        <v>316</v>
      </c>
      <c r="G4990" s="116" t="s">
        <v>317</v>
      </c>
      <c r="H4990" s="116">
        <v>0.36</v>
      </c>
      <c r="I4990" s="116">
        <v>0.57999999999999996</v>
      </c>
      <c r="J4990" s="116" t="s">
        <v>326</v>
      </c>
      <c r="K4990" s="116">
        <v>5.4354805238699998E-3</v>
      </c>
      <c r="L4990" s="116">
        <v>3975.3911837504402</v>
      </c>
      <c r="M4990" s="116">
        <v>11.364647279545</v>
      </c>
      <c r="N4990" s="116">
        <v>2.1812549261759901</v>
      </c>
      <c r="O4990" s="116">
        <v>6.1772318948719998E-2</v>
      </c>
      <c r="P4990" s="116">
        <v>1.1856168668839999E-2</v>
      </c>
      <c r="Q4990" s="116">
        <v>21.608161354075801</v>
      </c>
      <c r="R4990" s="116">
        <v>1330</v>
      </c>
      <c r="S4990" s="116" t="s">
        <v>346</v>
      </c>
      <c r="T4990" s="116">
        <v>1330</v>
      </c>
      <c r="U4990" s="116" t="s">
        <v>327</v>
      </c>
      <c r="V4990" s="116" t="s">
        <v>326</v>
      </c>
      <c r="Z4990" s="116">
        <v>0</v>
      </c>
      <c r="AA4990" s="116">
        <v>1</v>
      </c>
      <c r="AB4990" s="116">
        <v>6.1772318948719998E-2</v>
      </c>
      <c r="AC4990" s="116">
        <v>1.1856168668839999E-2</v>
      </c>
      <c r="AD4990" s="116">
        <v>21.608161354075801</v>
      </c>
      <c r="AF4990" s="116">
        <v>-1</v>
      </c>
      <c r="AG4990" s="116">
        <v>-1</v>
      </c>
      <c r="AH4990" s="116">
        <v>-1</v>
      </c>
      <c r="AI4990" s="116">
        <v>-1</v>
      </c>
      <c r="AJ4990" s="116">
        <v>0</v>
      </c>
      <c r="AM4990" s="116" t="s">
        <v>319</v>
      </c>
      <c r="AN4990" s="116" t="s">
        <v>328</v>
      </c>
      <c r="AQ4990" s="116">
        <v>783</v>
      </c>
      <c r="AR4990" s="116" t="s">
        <v>352</v>
      </c>
      <c r="AS4990" s="116" t="s">
        <v>256</v>
      </c>
      <c r="AT4990" s="116" t="s">
        <v>268</v>
      </c>
      <c r="AV4990" s="116">
        <v>100.89091650193301</v>
      </c>
      <c r="AW4990" s="116">
        <v>1.75248673E-2</v>
      </c>
    </row>
    <row r="4991" spans="1:49" x14ac:dyDescent="0.25">
      <c r="A4991" s="127">
        <v>260000</v>
      </c>
      <c r="B4991" s="127">
        <v>2500000</v>
      </c>
      <c r="C4991" s="127">
        <v>830000</v>
      </c>
      <c r="D4991" s="116" t="s">
        <v>314</v>
      </c>
      <c r="E4991" s="116" t="s">
        <v>315</v>
      </c>
      <c r="F4991" s="116" t="s">
        <v>316</v>
      </c>
      <c r="G4991" s="116" t="s">
        <v>317</v>
      </c>
      <c r="H4991" s="116">
        <v>0.36</v>
      </c>
      <c r="I4991" s="116">
        <v>0.57999999999999996</v>
      </c>
      <c r="J4991" s="116" t="s">
        <v>326</v>
      </c>
      <c r="K4991" s="116">
        <v>1.68052629042E-3</v>
      </c>
      <c r="L4991" s="116">
        <v>3975.3911837504402</v>
      </c>
      <c r="M4991" s="116">
        <v>11.364647279545</v>
      </c>
      <c r="N4991" s="116">
        <v>2.1812549261759901</v>
      </c>
      <c r="O4991" s="116">
        <v>1.909858853463E-2</v>
      </c>
      <c r="P4991" s="116">
        <v>3.66565624954E-3</v>
      </c>
      <c r="Q4991" s="116">
        <v>6.6807493990004803</v>
      </c>
      <c r="R4991" s="116">
        <v>1310</v>
      </c>
      <c r="S4991" s="116" t="s">
        <v>318</v>
      </c>
      <c r="T4991" s="116">
        <v>1310</v>
      </c>
      <c r="U4991" s="116" t="s">
        <v>327</v>
      </c>
      <c r="V4991" s="116" t="s">
        <v>326</v>
      </c>
      <c r="Z4991" s="116">
        <v>0</v>
      </c>
      <c r="AA4991" s="116">
        <v>1</v>
      </c>
      <c r="AB4991" s="116">
        <v>1.909858853463E-2</v>
      </c>
      <c r="AC4991" s="116">
        <v>3.66565624954E-3</v>
      </c>
      <c r="AD4991" s="116">
        <v>6.6807493990006304</v>
      </c>
      <c r="AF4991" s="116">
        <v>-1</v>
      </c>
      <c r="AG4991" s="116">
        <v>-1</v>
      </c>
      <c r="AH4991" s="116">
        <v>-1</v>
      </c>
      <c r="AI4991" s="116">
        <v>-1</v>
      </c>
      <c r="AJ4991" s="116">
        <v>0</v>
      </c>
      <c r="AM4991" s="116" t="s">
        <v>319</v>
      </c>
      <c r="AN4991" s="116" t="s">
        <v>328</v>
      </c>
      <c r="AQ4991" s="116">
        <v>783</v>
      </c>
      <c r="AR4991" s="116" t="s">
        <v>352</v>
      </c>
      <c r="AS4991" s="116" t="s">
        <v>256</v>
      </c>
      <c r="AT4991" s="116" t="s">
        <v>268</v>
      </c>
      <c r="AV4991" s="116">
        <v>36.236682421284598</v>
      </c>
      <c r="AW4991" s="116">
        <v>5.4182882000000003E-3</v>
      </c>
    </row>
    <row r="4992" spans="1:49" x14ac:dyDescent="0.25">
      <c r="A4992" s="127">
        <v>260000</v>
      </c>
      <c r="B4992" s="127">
        <v>2500000</v>
      </c>
      <c r="C4992" s="127">
        <v>830000</v>
      </c>
      <c r="D4992" s="116" t="s">
        <v>314</v>
      </c>
      <c r="E4992" s="116" t="s">
        <v>315</v>
      </c>
      <c r="F4992" s="116" t="s">
        <v>316</v>
      </c>
      <c r="G4992" s="116" t="s">
        <v>317</v>
      </c>
      <c r="H4992" s="116">
        <v>0.36</v>
      </c>
      <c r="I4992" s="116">
        <v>0.57999999999999996</v>
      </c>
      <c r="J4992" s="116" t="s">
        <v>326</v>
      </c>
      <c r="K4992" s="116">
        <v>0.17802565705588</v>
      </c>
      <c r="L4992" s="116">
        <v>3975.3911837504402</v>
      </c>
      <c r="M4992" s="116">
        <v>11.364647279545</v>
      </c>
      <c r="N4992" s="116">
        <v>2.1812549261759901</v>
      </c>
      <c r="O4992" s="116">
        <v>2.0231987991493998</v>
      </c>
      <c r="P4992" s="116">
        <v>0.38831934143885999</v>
      </c>
      <c r="Q4992" s="116">
        <v>707.72162754134797</v>
      </c>
      <c r="R4992" s="116">
        <v>1310</v>
      </c>
      <c r="S4992" s="116" t="s">
        <v>318</v>
      </c>
      <c r="T4992" s="116">
        <v>1310</v>
      </c>
      <c r="U4992" s="116" t="s">
        <v>327</v>
      </c>
      <c r="V4992" s="116" t="s">
        <v>326</v>
      </c>
      <c r="Z4992" s="116">
        <v>0</v>
      </c>
      <c r="AA4992" s="116">
        <v>1</v>
      </c>
      <c r="AB4992" s="116">
        <v>2.0231987991493998</v>
      </c>
      <c r="AC4992" s="116">
        <v>0.38831934143885999</v>
      </c>
      <c r="AD4992" s="116">
        <v>707.72162754134797</v>
      </c>
      <c r="AF4992" s="116">
        <v>-1</v>
      </c>
      <c r="AG4992" s="116">
        <v>-1</v>
      </c>
      <c r="AH4992" s="116">
        <v>-1</v>
      </c>
      <c r="AI4992" s="116">
        <v>-1</v>
      </c>
      <c r="AJ4992" s="116">
        <v>0</v>
      </c>
      <c r="AM4992" s="116" t="s">
        <v>319</v>
      </c>
      <c r="AN4992" s="116" t="s">
        <v>328</v>
      </c>
      <c r="AQ4992" s="116">
        <v>783</v>
      </c>
      <c r="AR4992" s="116" t="s">
        <v>352</v>
      </c>
      <c r="AS4992" s="116" t="s">
        <v>256</v>
      </c>
      <c r="AT4992" s="116" t="s">
        <v>268</v>
      </c>
      <c r="AV4992" s="116">
        <v>107.78023438265799</v>
      </c>
      <c r="AW4992" s="116">
        <v>0.57398347729999999</v>
      </c>
    </row>
    <row r="4993" spans="1:49" x14ac:dyDescent="0.25">
      <c r="A4993" s="127">
        <v>260000</v>
      </c>
      <c r="B4993" s="127">
        <v>2500000</v>
      </c>
      <c r="C4993" s="127">
        <v>830000</v>
      </c>
      <c r="D4993" s="116" t="s">
        <v>314</v>
      </c>
      <c r="E4993" s="116" t="s">
        <v>315</v>
      </c>
      <c r="F4993" s="116" t="s">
        <v>316</v>
      </c>
      <c r="G4993" s="116" t="s">
        <v>317</v>
      </c>
      <c r="H4993" s="116">
        <v>0.36</v>
      </c>
      <c r="I4993" s="116">
        <v>0.57999999999999996</v>
      </c>
      <c r="J4993" s="116" t="s">
        <v>326</v>
      </c>
      <c r="K4993" s="116">
        <v>0.12049898481865</v>
      </c>
      <c r="L4993" s="116">
        <v>3975.3911837504402</v>
      </c>
      <c r="M4993" s="116">
        <v>11.364647279545</v>
      </c>
      <c r="N4993" s="116">
        <v>2.1812549261759901</v>
      </c>
      <c r="O4993" s="116">
        <v>1.3694284600072799</v>
      </c>
      <c r="P4993" s="116">
        <v>0.26283900423488998</v>
      </c>
      <c r="Q4993" s="116">
        <v>479.03060189896303</v>
      </c>
      <c r="R4993" s="116">
        <v>1310</v>
      </c>
      <c r="S4993" s="116" t="s">
        <v>318</v>
      </c>
      <c r="T4993" s="116">
        <v>1310</v>
      </c>
      <c r="U4993" s="116" t="s">
        <v>327</v>
      </c>
      <c r="V4993" s="116" t="s">
        <v>326</v>
      </c>
      <c r="Z4993" s="116">
        <v>0</v>
      </c>
      <c r="AA4993" s="116">
        <v>1</v>
      </c>
      <c r="AB4993" s="116">
        <v>1.3694284600072799</v>
      </c>
      <c r="AC4993" s="116">
        <v>0.26283900423488998</v>
      </c>
      <c r="AD4993" s="116">
        <v>479.03060189896303</v>
      </c>
      <c r="AF4993" s="116">
        <v>-1</v>
      </c>
      <c r="AG4993" s="116">
        <v>-1</v>
      </c>
      <c r="AH4993" s="116">
        <v>-1</v>
      </c>
      <c r="AI4993" s="116">
        <v>-1</v>
      </c>
      <c r="AJ4993" s="116">
        <v>0</v>
      </c>
      <c r="AM4993" s="116" t="s">
        <v>319</v>
      </c>
      <c r="AN4993" s="116" t="s">
        <v>328</v>
      </c>
      <c r="AQ4993" s="116">
        <v>783</v>
      </c>
      <c r="AR4993" s="116" t="s">
        <v>352</v>
      </c>
      <c r="AS4993" s="116" t="s">
        <v>256</v>
      </c>
      <c r="AT4993" s="116" t="s">
        <v>268</v>
      </c>
      <c r="AV4993" s="116">
        <v>88.818115543148295</v>
      </c>
      <c r="AW4993" s="116">
        <v>0.38850819289999999</v>
      </c>
    </row>
    <row r="4994" spans="1:49" x14ac:dyDescent="0.25">
      <c r="A4994" s="127">
        <v>260000</v>
      </c>
      <c r="B4994" s="127">
        <v>2500000</v>
      </c>
      <c r="C4994" s="127">
        <v>840000</v>
      </c>
      <c r="D4994" s="116" t="s">
        <v>314</v>
      </c>
      <c r="E4994" s="116" t="s">
        <v>315</v>
      </c>
      <c r="F4994" s="116" t="s">
        <v>316</v>
      </c>
      <c r="G4994" s="116" t="s">
        <v>317</v>
      </c>
      <c r="H4994" s="116">
        <v>0.36</v>
      </c>
      <c r="I4994" s="116">
        <v>0.57999999999999996</v>
      </c>
      <c r="J4994" s="116" t="s">
        <v>326</v>
      </c>
      <c r="K4994" s="116">
        <v>4.084691777827E-2</v>
      </c>
      <c r="L4994" s="116">
        <v>2728.15812080245</v>
      </c>
      <c r="M4994" s="116">
        <v>6.6133095676235696</v>
      </c>
      <c r="N4994" s="116">
        <v>0.67842848250756005</v>
      </c>
      <c r="O4994" s="116">
        <v>0.27013331215101</v>
      </c>
      <c r="P4994" s="116">
        <v>2.7711712443420002E-2</v>
      </c>
      <c r="Q4994" s="116">
        <v>111.43685044655599</v>
      </c>
      <c r="R4994" s="116">
        <v>1210</v>
      </c>
      <c r="S4994" s="116" t="s">
        <v>318</v>
      </c>
      <c r="T4994" s="116">
        <v>1210</v>
      </c>
      <c r="U4994" s="116" t="s">
        <v>327</v>
      </c>
      <c r="V4994" s="116" t="s">
        <v>326</v>
      </c>
      <c r="Z4994" s="116">
        <v>0</v>
      </c>
      <c r="AA4994" s="116">
        <v>1</v>
      </c>
      <c r="AB4994" s="116">
        <v>0.27013331215101</v>
      </c>
      <c r="AC4994" s="116">
        <v>2.7711712443420002E-2</v>
      </c>
      <c r="AD4994" s="116">
        <v>111.436850432624</v>
      </c>
      <c r="AF4994" s="116">
        <v>-1</v>
      </c>
      <c r="AG4994" s="116">
        <v>-1</v>
      </c>
      <c r="AH4994" s="116">
        <v>-1</v>
      </c>
      <c r="AI4994" s="116">
        <v>-1</v>
      </c>
      <c r="AJ4994" s="116">
        <v>0</v>
      </c>
      <c r="AM4994" s="116" t="s">
        <v>319</v>
      </c>
      <c r="AN4994" s="116" t="s">
        <v>328</v>
      </c>
      <c r="AQ4994" s="116">
        <v>783</v>
      </c>
      <c r="AR4994" s="116" t="s">
        <v>352</v>
      </c>
      <c r="AS4994" s="116" t="s">
        <v>256</v>
      </c>
      <c r="AT4994" s="116" t="s">
        <v>268</v>
      </c>
      <c r="AV4994" s="116">
        <v>101.304098801214</v>
      </c>
      <c r="AW4994" s="116">
        <v>9.0378629700000004E-2</v>
      </c>
    </row>
    <row r="4995" spans="1:49" x14ac:dyDescent="0.25">
      <c r="A4995" s="127">
        <v>260000</v>
      </c>
      <c r="B4995" s="127">
        <v>2500000</v>
      </c>
      <c r="C4995" s="127">
        <v>840000</v>
      </c>
      <c r="D4995" s="116" t="s">
        <v>314</v>
      </c>
      <c r="E4995" s="116" t="s">
        <v>315</v>
      </c>
      <c r="F4995" s="116" t="s">
        <v>316</v>
      </c>
      <c r="G4995" s="116" t="s">
        <v>317</v>
      </c>
      <c r="H4995" s="116">
        <v>0.36</v>
      </c>
      <c r="I4995" s="116">
        <v>0.57999999999999996</v>
      </c>
      <c r="J4995" s="116" t="s">
        <v>326</v>
      </c>
      <c r="K4995" s="116">
        <v>2.9299769151999999E-3</v>
      </c>
      <c r="L4995" s="116">
        <v>2728.15812080245</v>
      </c>
      <c r="M4995" s="116">
        <v>6.6133095676235696</v>
      </c>
      <c r="N4995" s="116">
        <v>0.67842848250756005</v>
      </c>
      <c r="O4995" s="116">
        <v>1.9376844366200002E-2</v>
      </c>
      <c r="P4995" s="116">
        <v>1.9877797923599999E-3</v>
      </c>
      <c r="Q4995" s="116">
        <v>7.9934403149666</v>
      </c>
      <c r="R4995" s="116">
        <v>1310</v>
      </c>
      <c r="S4995" s="116" t="s">
        <v>318</v>
      </c>
      <c r="T4995" s="116">
        <v>1310</v>
      </c>
      <c r="U4995" s="116" t="s">
        <v>327</v>
      </c>
      <c r="V4995" s="116" t="s">
        <v>326</v>
      </c>
      <c r="Z4995" s="116">
        <v>0</v>
      </c>
      <c r="AA4995" s="116">
        <v>1</v>
      </c>
      <c r="AB4995" s="116">
        <v>1.9376844366200002E-2</v>
      </c>
      <c r="AC4995" s="116">
        <v>1.9877797923599999E-3</v>
      </c>
      <c r="AD4995" s="116">
        <v>7.9934403304712598</v>
      </c>
      <c r="AF4995" s="116">
        <v>-1</v>
      </c>
      <c r="AG4995" s="116">
        <v>-1</v>
      </c>
      <c r="AH4995" s="116">
        <v>-1</v>
      </c>
      <c r="AI4995" s="116">
        <v>-1</v>
      </c>
      <c r="AJ4995" s="116">
        <v>0</v>
      </c>
      <c r="AM4995" s="116" t="s">
        <v>319</v>
      </c>
      <c r="AN4995" s="116" t="s">
        <v>328</v>
      </c>
      <c r="AQ4995" s="116">
        <v>783</v>
      </c>
      <c r="AR4995" s="116" t="s">
        <v>352</v>
      </c>
      <c r="AS4995" s="116" t="s">
        <v>256</v>
      </c>
      <c r="AT4995" s="116" t="s">
        <v>268</v>
      </c>
      <c r="AV4995" s="116">
        <v>14.0101280559728</v>
      </c>
      <c r="AW4995" s="116">
        <v>6.4829199999999997E-3</v>
      </c>
    </row>
    <row r="4996" spans="1:49" x14ac:dyDescent="0.25">
      <c r="A4996" s="127">
        <v>260000</v>
      </c>
      <c r="B4996" s="127">
        <v>2500000</v>
      </c>
      <c r="C4996" s="127">
        <v>840000</v>
      </c>
      <c r="D4996" s="116" t="s">
        <v>314</v>
      </c>
      <c r="E4996" s="116" t="s">
        <v>315</v>
      </c>
      <c r="F4996" s="116" t="s">
        <v>316</v>
      </c>
      <c r="G4996" s="116" t="s">
        <v>317</v>
      </c>
      <c r="H4996" s="116">
        <v>0.36</v>
      </c>
      <c r="I4996" s="116">
        <v>0.57999999999999996</v>
      </c>
      <c r="J4996" s="116" t="s">
        <v>326</v>
      </c>
      <c r="K4996" s="116">
        <v>0.19259014997368001</v>
      </c>
      <c r="L4996" s="116">
        <v>3934.9932993618499</v>
      </c>
      <c r="M4996" s="116">
        <v>10.203992851436499</v>
      </c>
      <c r="N4996" s="116">
        <v>1.64856157101037</v>
      </c>
      <c r="O4996" s="116">
        <v>1.9651885135885301</v>
      </c>
      <c r="P4996" s="116">
        <v>0.31749672020172998</v>
      </c>
      <c r="Q4996" s="116">
        <v>757.84094966952796</v>
      </c>
      <c r="R4996" s="116">
        <v>1210</v>
      </c>
      <c r="S4996" s="116" t="s">
        <v>318</v>
      </c>
      <c r="T4996" s="116">
        <v>1210</v>
      </c>
      <c r="U4996" s="116" t="s">
        <v>327</v>
      </c>
      <c r="V4996" s="116" t="s">
        <v>326</v>
      </c>
      <c r="Z4996" s="116">
        <v>0</v>
      </c>
      <c r="AA4996" s="116">
        <v>1</v>
      </c>
      <c r="AB4996" s="116">
        <v>1.9651885135885301</v>
      </c>
      <c r="AC4996" s="116">
        <v>0.31749672020172998</v>
      </c>
      <c r="AD4996" s="116">
        <v>757.84094966952796</v>
      </c>
      <c r="AF4996" s="116">
        <v>-1</v>
      </c>
      <c r="AG4996" s="116">
        <v>-1</v>
      </c>
      <c r="AH4996" s="116">
        <v>-1</v>
      </c>
      <c r="AI4996" s="116">
        <v>-1</v>
      </c>
      <c r="AJ4996" s="116">
        <v>0</v>
      </c>
      <c r="AM4996" s="116" t="s">
        <v>319</v>
      </c>
      <c r="AN4996" s="116" t="s">
        <v>328</v>
      </c>
      <c r="AQ4996" s="116">
        <v>783</v>
      </c>
      <c r="AR4996" s="116" t="s">
        <v>352</v>
      </c>
      <c r="AS4996" s="116" t="s">
        <v>256</v>
      </c>
      <c r="AT4996" s="116" t="s">
        <v>268</v>
      </c>
      <c r="AV4996" s="116">
        <v>131.18616489674699</v>
      </c>
      <c r="AW4996" s="116">
        <v>0.61463175160000005</v>
      </c>
    </row>
    <row r="4997" spans="1:49" x14ac:dyDescent="0.25">
      <c r="A4997" s="127">
        <v>260000</v>
      </c>
      <c r="B4997" s="127">
        <v>2500000</v>
      </c>
      <c r="C4997" s="127">
        <v>840000</v>
      </c>
      <c r="D4997" s="116" t="s">
        <v>314</v>
      </c>
      <c r="E4997" s="116" t="s">
        <v>315</v>
      </c>
      <c r="F4997" s="116" t="s">
        <v>316</v>
      </c>
      <c r="G4997" s="116" t="s">
        <v>317</v>
      </c>
      <c r="H4997" s="116">
        <v>0.36</v>
      </c>
      <c r="I4997" s="116">
        <v>0.57999999999999996</v>
      </c>
      <c r="J4997" s="116" t="s">
        <v>326</v>
      </c>
      <c r="K4997" s="116">
        <v>6.7355133063100002E-3</v>
      </c>
      <c r="L4997" s="116">
        <v>3980.5068772942</v>
      </c>
      <c r="M4997" s="116">
        <v>11.378222387454</v>
      </c>
      <c r="N4997" s="116">
        <v>2.1837375979926801</v>
      </c>
      <c r="O4997" s="116">
        <v>7.6638168292939998E-2</v>
      </c>
      <c r="P4997" s="116">
        <v>1.4708593648779999E-2</v>
      </c>
      <c r="Q4997" s="116">
        <v>26.8107570379054</v>
      </c>
      <c r="R4997" s="116">
        <v>1310</v>
      </c>
      <c r="S4997" s="116" t="s">
        <v>318</v>
      </c>
      <c r="T4997" s="116">
        <v>1310</v>
      </c>
      <c r="U4997" s="116" t="s">
        <v>327</v>
      </c>
      <c r="V4997" s="116" t="s">
        <v>326</v>
      </c>
      <c r="Z4997" s="116">
        <v>0</v>
      </c>
      <c r="AA4997" s="116">
        <v>1</v>
      </c>
      <c r="AB4997" s="116">
        <v>7.6638168292939998E-2</v>
      </c>
      <c r="AC4997" s="116">
        <v>1.4708593648779999E-2</v>
      </c>
      <c r="AD4997" s="116">
        <v>26.810757037904299</v>
      </c>
      <c r="AF4997" s="116">
        <v>-1</v>
      </c>
      <c r="AG4997" s="116">
        <v>-1</v>
      </c>
      <c r="AH4997" s="116">
        <v>-1</v>
      </c>
      <c r="AI4997" s="116">
        <v>-1</v>
      </c>
      <c r="AJ4997" s="116">
        <v>0</v>
      </c>
      <c r="AM4997" s="116" t="s">
        <v>319</v>
      </c>
      <c r="AN4997" s="116" t="s">
        <v>328</v>
      </c>
      <c r="AQ4997" s="116">
        <v>783</v>
      </c>
      <c r="AR4997" s="116" t="s">
        <v>352</v>
      </c>
      <c r="AS4997" s="116" t="s">
        <v>256</v>
      </c>
      <c r="AT4997" s="116" t="s">
        <v>268</v>
      </c>
      <c r="AV4997" s="116">
        <v>34.333700138329398</v>
      </c>
      <c r="AW4997" s="116">
        <v>2.17443285E-2</v>
      </c>
    </row>
    <row r="4998" spans="1:49" x14ac:dyDescent="0.25">
      <c r="A4998" s="127">
        <v>260000</v>
      </c>
      <c r="B4998" s="127">
        <v>2500000</v>
      </c>
      <c r="C4998" s="127">
        <v>840000</v>
      </c>
      <c r="D4998" s="116" t="s">
        <v>314</v>
      </c>
      <c r="E4998" s="116" t="s">
        <v>315</v>
      </c>
      <c r="F4998" s="116" t="s">
        <v>316</v>
      </c>
      <c r="G4998" s="116" t="s">
        <v>317</v>
      </c>
      <c r="H4998" s="116">
        <v>0.36</v>
      </c>
      <c r="I4998" s="116">
        <v>0.57999999999999996</v>
      </c>
      <c r="J4998" s="116" t="s">
        <v>326</v>
      </c>
      <c r="K4998" s="116">
        <v>0.20950237786920001</v>
      </c>
      <c r="L4998" s="116">
        <v>3980.5068772942</v>
      </c>
      <c r="M4998" s="116">
        <v>11.378222387454</v>
      </c>
      <c r="N4998" s="116">
        <v>2.1837375979926801</v>
      </c>
      <c r="O4998" s="116">
        <v>2.3837646460961901</v>
      </c>
      <c r="P4998" s="116">
        <v>0.45749821942183999</v>
      </c>
      <c r="Q4998" s="116">
        <v>833.92565591784296</v>
      </c>
      <c r="R4998" s="116">
        <v>1310</v>
      </c>
      <c r="S4998" s="116" t="s">
        <v>318</v>
      </c>
      <c r="T4998" s="116">
        <v>1310</v>
      </c>
      <c r="U4998" s="116" t="s">
        <v>327</v>
      </c>
      <c r="V4998" s="116" t="s">
        <v>326</v>
      </c>
      <c r="Z4998" s="116">
        <v>0</v>
      </c>
      <c r="AA4998" s="116">
        <v>1</v>
      </c>
      <c r="AB4998" s="116">
        <v>2.3837646460961901</v>
      </c>
      <c r="AC4998" s="116">
        <v>0.45749821942183999</v>
      </c>
      <c r="AD4998" s="116">
        <v>833.92565591784296</v>
      </c>
      <c r="AF4998" s="116">
        <v>-1</v>
      </c>
      <c r="AG4998" s="116">
        <v>-1</v>
      </c>
      <c r="AH4998" s="116">
        <v>-1</v>
      </c>
      <c r="AI4998" s="116">
        <v>-1</v>
      </c>
      <c r="AJ4998" s="116">
        <v>0</v>
      </c>
      <c r="AM4998" s="116" t="s">
        <v>319</v>
      </c>
      <c r="AN4998" s="116" t="s">
        <v>328</v>
      </c>
      <c r="AQ4998" s="116">
        <v>783</v>
      </c>
      <c r="AR4998" s="116" t="s">
        <v>352</v>
      </c>
      <c r="AS4998" s="116" t="s">
        <v>256</v>
      </c>
      <c r="AT4998" s="116" t="s">
        <v>268</v>
      </c>
      <c r="AV4998" s="116">
        <v>118.328362660069</v>
      </c>
      <c r="AW4998" s="116">
        <v>0.67633873150000001</v>
      </c>
    </row>
    <row r="4999" spans="1:49" x14ac:dyDescent="0.25">
      <c r="A4999" s="127">
        <v>260000</v>
      </c>
      <c r="B4999" s="127">
        <v>2500000</v>
      </c>
      <c r="C4999" s="127">
        <v>840000</v>
      </c>
      <c r="D4999" s="116" t="s">
        <v>314</v>
      </c>
      <c r="E4999" s="116" t="s">
        <v>315</v>
      </c>
      <c r="F4999" s="116" t="s">
        <v>316</v>
      </c>
      <c r="G4999" s="116" t="s">
        <v>317</v>
      </c>
      <c r="H4999" s="116">
        <v>0.36</v>
      </c>
      <c r="I4999" s="116">
        <v>0.57999999999999996</v>
      </c>
      <c r="J4999" s="116" t="s">
        <v>326</v>
      </c>
      <c r="K4999" s="116">
        <v>9.3881739612229995E-2</v>
      </c>
      <c r="L4999" s="116">
        <v>3980.5068772942</v>
      </c>
      <c r="M4999" s="116">
        <v>11.378222387454</v>
      </c>
      <c r="N4999" s="116">
        <v>2.1837375979926801</v>
      </c>
      <c r="O4999" s="116">
        <v>1.06820731142909</v>
      </c>
      <c r="P4999" s="116">
        <v>0.20501308455619999</v>
      </c>
      <c r="Q4999" s="116">
        <v>373.69691017885702</v>
      </c>
      <c r="R4999" s="116">
        <v>1310</v>
      </c>
      <c r="S4999" s="116" t="s">
        <v>318</v>
      </c>
      <c r="T4999" s="116">
        <v>1310</v>
      </c>
      <c r="U4999" s="116" t="s">
        <v>327</v>
      </c>
      <c r="V4999" s="116" t="s">
        <v>326</v>
      </c>
      <c r="Z4999" s="116">
        <v>0</v>
      </c>
      <c r="AA4999" s="116">
        <v>1</v>
      </c>
      <c r="AB4999" s="116">
        <v>1.06820731142909</v>
      </c>
      <c r="AC4999" s="116">
        <v>0.20501308455619999</v>
      </c>
      <c r="AD4999" s="116">
        <v>373.69691017885498</v>
      </c>
      <c r="AF4999" s="116">
        <v>-1</v>
      </c>
      <c r="AG4999" s="116">
        <v>-1</v>
      </c>
      <c r="AH4999" s="116">
        <v>-1</v>
      </c>
      <c r="AI4999" s="116">
        <v>-1</v>
      </c>
      <c r="AJ4999" s="116">
        <v>0</v>
      </c>
      <c r="AM4999" s="116" t="s">
        <v>319</v>
      </c>
      <c r="AN4999" s="116" t="s">
        <v>328</v>
      </c>
      <c r="AQ4999" s="116">
        <v>783</v>
      </c>
      <c r="AR4999" s="116" t="s">
        <v>352</v>
      </c>
      <c r="AS4999" s="116" t="s">
        <v>256</v>
      </c>
      <c r="AT4999" s="116" t="s">
        <v>268</v>
      </c>
      <c r="AV4999" s="116">
        <v>80.439553025857506</v>
      </c>
      <c r="AW4999" s="116">
        <v>0.3030794081</v>
      </c>
    </row>
    <row r="5000" spans="1:49" x14ac:dyDescent="0.25">
      <c r="A5000" s="127">
        <v>260000</v>
      </c>
      <c r="B5000" s="127">
        <v>2500000</v>
      </c>
      <c r="C5000" s="127">
        <v>840000</v>
      </c>
      <c r="D5000" s="116" t="s">
        <v>314</v>
      </c>
      <c r="E5000" s="116" t="s">
        <v>315</v>
      </c>
      <c r="F5000" s="116" t="s">
        <v>316</v>
      </c>
      <c r="G5000" s="116" t="s">
        <v>317</v>
      </c>
      <c r="H5000" s="116">
        <v>0.36</v>
      </c>
      <c r="I5000" s="116">
        <v>0.57999999999999996</v>
      </c>
      <c r="J5000" s="116" t="s">
        <v>326</v>
      </c>
      <c r="K5000" s="116">
        <v>0.22315591350934999</v>
      </c>
      <c r="L5000" s="116">
        <v>3980.5068772942</v>
      </c>
      <c r="M5000" s="116">
        <v>11.378222387454</v>
      </c>
      <c r="N5000" s="116">
        <v>2.1837375979926801</v>
      </c>
      <c r="O5000" s="116">
        <v>2.5391176109848401</v>
      </c>
      <c r="P5000" s="116">
        <v>0.48731395854477</v>
      </c>
      <c r="Q5000" s="116">
        <v>888.27364843283794</v>
      </c>
      <c r="R5000" s="116">
        <v>1310</v>
      </c>
      <c r="S5000" s="116" t="s">
        <v>318</v>
      </c>
      <c r="T5000" s="116">
        <v>1310</v>
      </c>
      <c r="U5000" s="116" t="s">
        <v>327</v>
      </c>
      <c r="V5000" s="116" t="s">
        <v>326</v>
      </c>
      <c r="Z5000" s="116">
        <v>0</v>
      </c>
      <c r="AA5000" s="116">
        <v>1</v>
      </c>
      <c r="AB5000" s="116">
        <v>2.5391176109848401</v>
      </c>
      <c r="AC5000" s="116">
        <v>0.48731395854477</v>
      </c>
      <c r="AD5000" s="116">
        <v>888.27364843283794</v>
      </c>
      <c r="AF5000" s="116">
        <v>-1</v>
      </c>
      <c r="AG5000" s="116">
        <v>-1</v>
      </c>
      <c r="AH5000" s="116">
        <v>-1</v>
      </c>
      <c r="AI5000" s="116">
        <v>-1</v>
      </c>
      <c r="AJ5000" s="116">
        <v>0</v>
      </c>
      <c r="AM5000" s="116" t="s">
        <v>319</v>
      </c>
      <c r="AN5000" s="116" t="s">
        <v>328</v>
      </c>
      <c r="AQ5000" s="116">
        <v>783</v>
      </c>
      <c r="AR5000" s="116" t="s">
        <v>352</v>
      </c>
      <c r="AS5000" s="116" t="s">
        <v>256</v>
      </c>
      <c r="AT5000" s="116" t="s">
        <v>268</v>
      </c>
      <c r="AV5000" s="116">
        <v>121.730548567562</v>
      </c>
      <c r="AW5000" s="116">
        <v>0.7204165843</v>
      </c>
    </row>
    <row r="5001" spans="1:49" x14ac:dyDescent="0.25">
      <c r="A5001" s="127">
        <v>260000</v>
      </c>
      <c r="B5001" s="127">
        <v>2500000</v>
      </c>
      <c r="C5001" s="127">
        <v>840000</v>
      </c>
      <c r="D5001" s="116" t="s">
        <v>314</v>
      </c>
      <c r="E5001" s="116" t="s">
        <v>315</v>
      </c>
      <c r="F5001" s="116" t="s">
        <v>316</v>
      </c>
      <c r="G5001" s="116" t="s">
        <v>317</v>
      </c>
      <c r="H5001" s="116">
        <v>0.36</v>
      </c>
      <c r="I5001" s="116">
        <v>0.57999999999999996</v>
      </c>
      <c r="J5001" s="116" t="s">
        <v>326</v>
      </c>
      <c r="K5001" s="116">
        <v>8.4487909531899996E-2</v>
      </c>
      <c r="L5001" s="116">
        <v>3980.5068772942</v>
      </c>
      <c r="M5001" s="116">
        <v>11.378222387454</v>
      </c>
      <c r="N5001" s="116">
        <v>2.1837375979926801</v>
      </c>
      <c r="O5001" s="116">
        <v>0.96132222370506004</v>
      </c>
      <c r="P5001" s="116">
        <v>0.18449942462061</v>
      </c>
      <c r="Q5001" s="116">
        <v>336.30470493994198</v>
      </c>
      <c r="R5001" s="116">
        <v>1310</v>
      </c>
      <c r="S5001" s="116" t="s">
        <v>318</v>
      </c>
      <c r="T5001" s="116">
        <v>1310</v>
      </c>
      <c r="U5001" s="116" t="s">
        <v>327</v>
      </c>
      <c r="V5001" s="116" t="s">
        <v>326</v>
      </c>
      <c r="Z5001" s="116">
        <v>0</v>
      </c>
      <c r="AA5001" s="116">
        <v>1</v>
      </c>
      <c r="AB5001" s="116">
        <v>0.96132222370506004</v>
      </c>
      <c r="AC5001" s="116">
        <v>0.18449942462061</v>
      </c>
      <c r="AD5001" s="116">
        <v>336.30470493994</v>
      </c>
      <c r="AF5001" s="116">
        <v>-1</v>
      </c>
      <c r="AG5001" s="116">
        <v>-1</v>
      </c>
      <c r="AH5001" s="116">
        <v>-1</v>
      </c>
      <c r="AI5001" s="116">
        <v>-1</v>
      </c>
      <c r="AJ5001" s="116">
        <v>0</v>
      </c>
      <c r="AM5001" s="116" t="s">
        <v>319</v>
      </c>
      <c r="AN5001" s="116" t="s">
        <v>328</v>
      </c>
      <c r="AQ5001" s="116">
        <v>783</v>
      </c>
      <c r="AR5001" s="116" t="s">
        <v>352</v>
      </c>
      <c r="AS5001" s="116" t="s">
        <v>256</v>
      </c>
      <c r="AT5001" s="116" t="s">
        <v>268</v>
      </c>
      <c r="AV5001" s="116">
        <v>75.863485339242501</v>
      </c>
      <c r="AW5001" s="116">
        <v>0.27275320759999999</v>
      </c>
    </row>
    <row r="5002" spans="1:49" x14ac:dyDescent="0.25">
      <c r="A5002" s="127">
        <v>260000</v>
      </c>
      <c r="B5002" s="127">
        <v>2500000</v>
      </c>
      <c r="C5002" s="127">
        <v>850000</v>
      </c>
      <c r="D5002" s="116" t="s">
        <v>314</v>
      </c>
      <c r="E5002" s="116" t="s">
        <v>315</v>
      </c>
      <c r="F5002" s="116" t="s">
        <v>316</v>
      </c>
      <c r="G5002" s="116" t="s">
        <v>317</v>
      </c>
      <c r="H5002" s="116">
        <v>0.36</v>
      </c>
      <c r="I5002" s="116">
        <v>0.57999999999999996</v>
      </c>
      <c r="J5002" s="116" t="s">
        <v>326</v>
      </c>
      <c r="K5002" s="116">
        <v>0.20545318183034</v>
      </c>
      <c r="L5002" s="116">
        <v>3928.31454660499</v>
      </c>
      <c r="M5002" s="116">
        <v>9.9552025106164805</v>
      </c>
      <c r="N5002" s="116">
        <v>1.5327428462885999</v>
      </c>
      <c r="O5002" s="116">
        <v>2.0453280315716098</v>
      </c>
      <c r="P5002" s="116">
        <v>0.31490689469769001</v>
      </c>
      <c r="Q5002" s="116">
        <v>807.08472283043204</v>
      </c>
      <c r="R5002" s="116">
        <v>1210</v>
      </c>
      <c r="S5002" s="116" t="s">
        <v>318</v>
      </c>
      <c r="T5002" s="116">
        <v>1210</v>
      </c>
      <c r="U5002" s="116" t="s">
        <v>327</v>
      </c>
      <c r="V5002" s="116" t="s">
        <v>326</v>
      </c>
      <c r="Z5002" s="116">
        <v>0</v>
      </c>
      <c r="AA5002" s="116">
        <v>1</v>
      </c>
      <c r="AB5002" s="116">
        <v>2.0453280315716098</v>
      </c>
      <c r="AC5002" s="116">
        <v>0.31490689469769001</v>
      </c>
      <c r="AD5002" s="116">
        <v>807.08472283043204</v>
      </c>
      <c r="AF5002" s="116">
        <v>-1</v>
      </c>
      <c r="AG5002" s="116">
        <v>-1</v>
      </c>
      <c r="AH5002" s="116">
        <v>-1</v>
      </c>
      <c r="AI5002" s="116">
        <v>-1</v>
      </c>
      <c r="AJ5002" s="116">
        <v>0</v>
      </c>
      <c r="AM5002" s="116" t="s">
        <v>319</v>
      </c>
      <c r="AN5002" s="116" t="s">
        <v>328</v>
      </c>
      <c r="AQ5002" s="116">
        <v>783</v>
      </c>
      <c r="AR5002" s="116" t="s">
        <v>352</v>
      </c>
      <c r="AS5002" s="116" t="s">
        <v>256</v>
      </c>
      <c r="AT5002" s="116" t="s">
        <v>268</v>
      </c>
      <c r="AV5002" s="116">
        <v>133.26842744096501</v>
      </c>
      <c r="AW5002" s="116">
        <v>0.65456992930000002</v>
      </c>
    </row>
    <row r="5003" spans="1:49" x14ac:dyDescent="0.25">
      <c r="A5003" s="127">
        <v>260000</v>
      </c>
      <c r="B5003" s="127">
        <v>2500000</v>
      </c>
      <c r="C5003" s="127">
        <v>850000</v>
      </c>
      <c r="D5003" s="116" t="s">
        <v>314</v>
      </c>
      <c r="E5003" s="116" t="s">
        <v>315</v>
      </c>
      <c r="F5003" s="116" t="s">
        <v>316</v>
      </c>
      <c r="G5003" s="116" t="s">
        <v>317</v>
      </c>
      <c r="H5003" s="116">
        <v>0.36</v>
      </c>
      <c r="I5003" s="116">
        <v>0.57999999999999996</v>
      </c>
      <c r="J5003" s="116" t="s">
        <v>326</v>
      </c>
      <c r="K5003" s="116">
        <v>0.21831839981682</v>
      </c>
      <c r="L5003" s="116">
        <v>3949.6041255720902</v>
      </c>
      <c r="M5003" s="116">
        <v>10.7565985052185</v>
      </c>
      <c r="N5003" s="116">
        <v>1.90596593453111</v>
      </c>
      <c r="O5003" s="116">
        <v>2.34836337313136</v>
      </c>
      <c r="P5003" s="116">
        <v>0.41610743293220998</v>
      </c>
      <c r="Q5003" s="116">
        <v>862.27125260483399</v>
      </c>
      <c r="R5003" s="116">
        <v>1210</v>
      </c>
      <c r="S5003" s="116" t="s">
        <v>318</v>
      </c>
      <c r="T5003" s="116">
        <v>1210</v>
      </c>
      <c r="U5003" s="116" t="s">
        <v>327</v>
      </c>
      <c r="V5003" s="116" t="s">
        <v>326</v>
      </c>
      <c r="Z5003" s="116">
        <v>0</v>
      </c>
      <c r="AA5003" s="116">
        <v>1</v>
      </c>
      <c r="AB5003" s="116">
        <v>2.34836337313136</v>
      </c>
      <c r="AC5003" s="116">
        <v>0.41610743293220998</v>
      </c>
      <c r="AD5003" s="116">
        <v>862.27125260483399</v>
      </c>
      <c r="AF5003" s="116">
        <v>-1</v>
      </c>
      <c r="AG5003" s="116">
        <v>-1</v>
      </c>
      <c r="AH5003" s="116">
        <v>-1</v>
      </c>
      <c r="AI5003" s="116">
        <v>-1</v>
      </c>
      <c r="AJ5003" s="116">
        <v>0</v>
      </c>
      <c r="AM5003" s="116" t="s">
        <v>319</v>
      </c>
      <c r="AN5003" s="116" t="s">
        <v>328</v>
      </c>
      <c r="AQ5003" s="116">
        <v>783</v>
      </c>
      <c r="AR5003" s="116" t="s">
        <v>352</v>
      </c>
      <c r="AS5003" s="116" t="s">
        <v>256</v>
      </c>
      <c r="AT5003" s="116" t="s">
        <v>268</v>
      </c>
      <c r="AV5003" s="116">
        <v>135.35085201131699</v>
      </c>
      <c r="AW5003" s="116">
        <v>0.699327861</v>
      </c>
    </row>
    <row r="5004" spans="1:49" x14ac:dyDescent="0.25">
      <c r="A5004" s="127">
        <v>260000</v>
      </c>
      <c r="B5004" s="127">
        <v>2500000</v>
      </c>
      <c r="C5004" s="127">
        <v>850000</v>
      </c>
      <c r="D5004" s="116" t="s">
        <v>314</v>
      </c>
      <c r="E5004" s="116" t="s">
        <v>315</v>
      </c>
      <c r="F5004" s="116" t="s">
        <v>316</v>
      </c>
      <c r="G5004" s="116" t="s">
        <v>317</v>
      </c>
      <c r="H5004" s="116">
        <v>0.36</v>
      </c>
      <c r="I5004" s="116">
        <v>0.57999999999999996</v>
      </c>
      <c r="J5004" s="116" t="s">
        <v>326</v>
      </c>
      <c r="K5004" s="116">
        <v>2.8089674064979999E-2</v>
      </c>
      <c r="L5004" s="116">
        <v>2592.7294650804001</v>
      </c>
      <c r="M5004" s="116">
        <v>6.2770916753241703</v>
      </c>
      <c r="N5004" s="116">
        <v>0.59474341975024003</v>
      </c>
      <c r="O5004" s="116">
        <v>0.17632145923588</v>
      </c>
      <c r="P5004" s="116">
        <v>1.6706148813070001E-2</v>
      </c>
      <c r="Q5004" s="116">
        <v>72.828925612788893</v>
      </c>
      <c r="R5004" s="116">
        <v>1210</v>
      </c>
      <c r="S5004" s="116" t="s">
        <v>318</v>
      </c>
      <c r="T5004" s="116">
        <v>1210</v>
      </c>
      <c r="U5004" s="116" t="s">
        <v>327</v>
      </c>
      <c r="V5004" s="116" t="s">
        <v>326</v>
      </c>
      <c r="Z5004" s="116">
        <v>0</v>
      </c>
      <c r="AA5004" s="116">
        <v>1</v>
      </c>
      <c r="AB5004" s="116">
        <v>0.17632145923588</v>
      </c>
      <c r="AC5004" s="116">
        <v>1.6706148813070001E-2</v>
      </c>
      <c r="AD5004" s="116">
        <v>72.828925612789604</v>
      </c>
      <c r="AF5004" s="116">
        <v>-1</v>
      </c>
      <c r="AG5004" s="116">
        <v>-1</v>
      </c>
      <c r="AH5004" s="116">
        <v>-1</v>
      </c>
      <c r="AI5004" s="116">
        <v>-1</v>
      </c>
      <c r="AJ5004" s="116">
        <v>0</v>
      </c>
      <c r="AM5004" s="116" t="s">
        <v>319</v>
      </c>
      <c r="AN5004" s="116" t="s">
        <v>328</v>
      </c>
      <c r="AQ5004" s="116">
        <v>783</v>
      </c>
      <c r="AR5004" s="116" t="s">
        <v>352</v>
      </c>
      <c r="AS5004" s="116" t="s">
        <v>256</v>
      </c>
      <c r="AT5004" s="116" t="s">
        <v>268</v>
      </c>
      <c r="AV5004" s="116">
        <v>104.563108636634</v>
      </c>
      <c r="AW5004" s="116">
        <v>5.9066444099999997E-2</v>
      </c>
    </row>
    <row r="5005" spans="1:49" x14ac:dyDescent="0.25">
      <c r="A5005" s="127">
        <v>260000</v>
      </c>
      <c r="B5005" s="127">
        <v>2500000</v>
      </c>
      <c r="C5005" s="127">
        <v>860000</v>
      </c>
      <c r="D5005" s="116" t="s">
        <v>314</v>
      </c>
      <c r="E5005" s="116" t="s">
        <v>315</v>
      </c>
      <c r="F5005" s="116" t="s">
        <v>316</v>
      </c>
      <c r="G5005" s="116" t="s">
        <v>317</v>
      </c>
      <c r="H5005" s="116">
        <v>0.36</v>
      </c>
      <c r="I5005" s="116">
        <v>0.57999999999999996</v>
      </c>
      <c r="J5005" s="116" t="s">
        <v>326</v>
      </c>
      <c r="K5005" s="116">
        <v>1.214336073627E-2</v>
      </c>
      <c r="L5005" s="116">
        <v>3975.3911841947202</v>
      </c>
      <c r="M5005" s="116">
        <v>11.364647280815101</v>
      </c>
      <c r="N5005" s="116">
        <v>2.18125492641976</v>
      </c>
      <c r="O5005" s="116">
        <v>0.13800501157143</v>
      </c>
      <c r="P5005" s="116">
        <v>2.648776542928E-2</v>
      </c>
      <c r="Q5005" s="116">
        <v>48.274609217472097</v>
      </c>
      <c r="R5005" s="116">
        <v>1310</v>
      </c>
      <c r="S5005" s="116" t="s">
        <v>318</v>
      </c>
      <c r="T5005" s="116">
        <v>1310</v>
      </c>
      <c r="U5005" s="116" t="s">
        <v>327</v>
      </c>
      <c r="V5005" s="116" t="s">
        <v>326</v>
      </c>
      <c r="Z5005" s="116">
        <v>0</v>
      </c>
      <c r="AA5005" s="116">
        <v>1</v>
      </c>
      <c r="AB5005" s="116">
        <v>0.13800501157143</v>
      </c>
      <c r="AC5005" s="116">
        <v>2.648776542928E-2</v>
      </c>
      <c r="AD5005" s="116">
        <v>48.274609217470498</v>
      </c>
      <c r="AF5005" s="116">
        <v>-1</v>
      </c>
      <c r="AG5005" s="116">
        <v>-1</v>
      </c>
      <c r="AH5005" s="116">
        <v>-1</v>
      </c>
      <c r="AI5005" s="116">
        <v>-1</v>
      </c>
      <c r="AJ5005" s="116">
        <v>0</v>
      </c>
      <c r="AM5005" s="116" t="s">
        <v>319</v>
      </c>
      <c r="AN5005" s="116" t="s">
        <v>328</v>
      </c>
      <c r="AQ5005" s="116">
        <v>783</v>
      </c>
      <c r="AR5005" s="116" t="s">
        <v>352</v>
      </c>
      <c r="AS5005" s="116" t="s">
        <v>256</v>
      </c>
      <c r="AT5005" s="116" t="s">
        <v>268</v>
      </c>
      <c r="AV5005" s="116">
        <v>38.542075524670899</v>
      </c>
      <c r="AW5005" s="116">
        <v>3.9152156700000003E-2</v>
      </c>
    </row>
    <row r="5006" spans="1:49" x14ac:dyDescent="0.25">
      <c r="A5006" s="127">
        <v>260000</v>
      </c>
      <c r="B5006" s="127">
        <v>2500000</v>
      </c>
      <c r="C5006" s="127">
        <v>860000</v>
      </c>
      <c r="D5006" s="116" t="s">
        <v>314</v>
      </c>
      <c r="E5006" s="116" t="s">
        <v>315</v>
      </c>
      <c r="F5006" s="116" t="s">
        <v>316</v>
      </c>
      <c r="G5006" s="116" t="s">
        <v>317</v>
      </c>
      <c r="H5006" s="116">
        <v>0.36</v>
      </c>
      <c r="I5006" s="116">
        <v>0.57999999999999996</v>
      </c>
      <c r="J5006" s="116" t="s">
        <v>326</v>
      </c>
      <c r="K5006" s="116">
        <v>0.18251856787335</v>
      </c>
      <c r="L5006" s="116">
        <v>3975.3911841947202</v>
      </c>
      <c r="M5006" s="116">
        <v>11.364647280815101</v>
      </c>
      <c r="N5006" s="116">
        <v>2.18125492641976</v>
      </c>
      <c r="O5006" s="116">
        <v>2.07425914608024</v>
      </c>
      <c r="P5006" s="116">
        <v>0.39811952533683997</v>
      </c>
      <c r="Q5006" s="116">
        <v>725.58270567559396</v>
      </c>
      <c r="R5006" s="116">
        <v>1310</v>
      </c>
      <c r="S5006" s="116" t="s">
        <v>318</v>
      </c>
      <c r="T5006" s="116">
        <v>1310</v>
      </c>
      <c r="U5006" s="116" t="s">
        <v>327</v>
      </c>
      <c r="V5006" s="116" t="s">
        <v>326</v>
      </c>
      <c r="Z5006" s="116">
        <v>0</v>
      </c>
      <c r="AA5006" s="116">
        <v>1</v>
      </c>
      <c r="AB5006" s="116">
        <v>2.07425914608024</v>
      </c>
      <c r="AC5006" s="116">
        <v>0.39811952533683997</v>
      </c>
      <c r="AD5006" s="116">
        <v>725.58270567559396</v>
      </c>
      <c r="AF5006" s="116">
        <v>-1</v>
      </c>
      <c r="AG5006" s="116">
        <v>-1</v>
      </c>
      <c r="AH5006" s="116">
        <v>-1</v>
      </c>
      <c r="AI5006" s="116">
        <v>-1</v>
      </c>
      <c r="AJ5006" s="116">
        <v>0</v>
      </c>
      <c r="AM5006" s="116" t="s">
        <v>319</v>
      </c>
      <c r="AN5006" s="116" t="s">
        <v>328</v>
      </c>
      <c r="AQ5006" s="116">
        <v>783</v>
      </c>
      <c r="AR5006" s="116" t="s">
        <v>352</v>
      </c>
      <c r="AS5006" s="116" t="s">
        <v>256</v>
      </c>
      <c r="AT5006" s="116" t="s">
        <v>268</v>
      </c>
      <c r="AV5006" s="116">
        <v>111.393876211961</v>
      </c>
      <c r="AW5006" s="116">
        <v>0.58846934770000003</v>
      </c>
    </row>
    <row r="5007" spans="1:49" x14ac:dyDescent="0.25">
      <c r="A5007" s="127">
        <v>260000</v>
      </c>
      <c r="B5007" s="127">
        <v>2500000</v>
      </c>
      <c r="C5007" s="127">
        <v>860000</v>
      </c>
      <c r="D5007" s="116" t="s">
        <v>314</v>
      </c>
      <c r="E5007" s="116" t="s">
        <v>315</v>
      </c>
      <c r="F5007" s="116" t="s">
        <v>316</v>
      </c>
      <c r="G5007" s="116" t="s">
        <v>317</v>
      </c>
      <c r="H5007" s="116">
        <v>0.36</v>
      </c>
      <c r="I5007" s="116">
        <v>0.57999999999999996</v>
      </c>
      <c r="J5007" s="116" t="s">
        <v>326</v>
      </c>
      <c r="K5007" s="116">
        <v>9.5210752112400002E-2</v>
      </c>
      <c r="L5007" s="116">
        <v>3975.3911841947202</v>
      </c>
      <c r="M5007" s="116">
        <v>11.364647280815101</v>
      </c>
      <c r="N5007" s="116">
        <v>2.18125492641976</v>
      </c>
      <c r="O5007" s="116">
        <v>1.0820366150985601</v>
      </c>
      <c r="P5007" s="116">
        <v>0.20767892209329999</v>
      </c>
      <c r="Q5007" s="116">
        <v>378.499984588188</v>
      </c>
      <c r="R5007" s="116">
        <v>1310</v>
      </c>
      <c r="S5007" s="116" t="s">
        <v>318</v>
      </c>
      <c r="T5007" s="116">
        <v>1310</v>
      </c>
      <c r="U5007" s="116" t="s">
        <v>327</v>
      </c>
      <c r="V5007" s="116" t="s">
        <v>326</v>
      </c>
      <c r="Z5007" s="116">
        <v>0</v>
      </c>
      <c r="AA5007" s="116">
        <v>1</v>
      </c>
      <c r="AB5007" s="116">
        <v>1.0820366150985601</v>
      </c>
      <c r="AC5007" s="116">
        <v>0.20767892209329999</v>
      </c>
      <c r="AD5007" s="116">
        <v>378.49998458818601</v>
      </c>
      <c r="AF5007" s="116">
        <v>-1</v>
      </c>
      <c r="AG5007" s="116">
        <v>-1</v>
      </c>
      <c r="AH5007" s="116">
        <v>-1</v>
      </c>
      <c r="AI5007" s="116">
        <v>-1</v>
      </c>
      <c r="AJ5007" s="116">
        <v>0</v>
      </c>
      <c r="AM5007" s="116" t="s">
        <v>319</v>
      </c>
      <c r="AN5007" s="116" t="s">
        <v>328</v>
      </c>
      <c r="AQ5007" s="116">
        <v>783</v>
      </c>
      <c r="AR5007" s="116" t="s">
        <v>352</v>
      </c>
      <c r="AS5007" s="116" t="s">
        <v>256</v>
      </c>
      <c r="AT5007" s="116" t="s">
        <v>268</v>
      </c>
      <c r="AV5007" s="116">
        <v>80.156317207521198</v>
      </c>
      <c r="AW5007" s="116">
        <v>0.30697484559999999</v>
      </c>
    </row>
    <row r="5008" spans="1:49" x14ac:dyDescent="0.25">
      <c r="A5008" s="127">
        <v>260000</v>
      </c>
      <c r="B5008" s="127">
        <v>2500000</v>
      </c>
      <c r="C5008" s="127">
        <v>860000</v>
      </c>
      <c r="D5008" s="116" t="s">
        <v>314</v>
      </c>
      <c r="E5008" s="116" t="s">
        <v>315</v>
      </c>
      <c r="F5008" s="116" t="s">
        <v>316</v>
      </c>
      <c r="G5008" s="116" t="s">
        <v>317</v>
      </c>
      <c r="H5008" s="116">
        <v>0.36</v>
      </c>
      <c r="I5008" s="116">
        <v>0.57999999999999996</v>
      </c>
      <c r="J5008" s="116" t="s">
        <v>326</v>
      </c>
      <c r="K5008" s="116">
        <v>0.22114720382483</v>
      </c>
      <c r="L5008" s="116">
        <v>3975.3911841947202</v>
      </c>
      <c r="M5008" s="116">
        <v>11.364647280815101</v>
      </c>
      <c r="N5008" s="116">
        <v>2.18125492641976</v>
      </c>
      <c r="O5008" s="116">
        <v>2.5132599686077501</v>
      </c>
      <c r="P5008" s="116">
        <v>0.48237842780687001</v>
      </c>
      <c r="Q5008" s="116">
        <v>879.14664449455097</v>
      </c>
      <c r="R5008" s="116">
        <v>1310</v>
      </c>
      <c r="S5008" s="116" t="s">
        <v>318</v>
      </c>
      <c r="T5008" s="116">
        <v>1310</v>
      </c>
      <c r="U5008" s="116" t="s">
        <v>327</v>
      </c>
      <c r="V5008" s="116" t="s">
        <v>326</v>
      </c>
      <c r="Z5008" s="116">
        <v>0</v>
      </c>
      <c r="AA5008" s="116">
        <v>1</v>
      </c>
      <c r="AB5008" s="116">
        <v>2.5132599686077501</v>
      </c>
      <c r="AC5008" s="116">
        <v>0.48237842780687001</v>
      </c>
      <c r="AD5008" s="116">
        <v>879.14664449455097</v>
      </c>
      <c r="AF5008" s="116">
        <v>-1</v>
      </c>
      <c r="AG5008" s="116">
        <v>-1</v>
      </c>
      <c r="AH5008" s="116">
        <v>-1</v>
      </c>
      <c r="AI5008" s="116">
        <v>-1</v>
      </c>
      <c r="AJ5008" s="116">
        <v>0</v>
      </c>
      <c r="AM5008" s="116" t="s">
        <v>319</v>
      </c>
      <c r="AN5008" s="116" t="s">
        <v>328</v>
      </c>
      <c r="AQ5008" s="116">
        <v>783</v>
      </c>
      <c r="AR5008" s="116" t="s">
        <v>352</v>
      </c>
      <c r="AS5008" s="116" t="s">
        <v>256</v>
      </c>
      <c r="AT5008" s="116" t="s">
        <v>268</v>
      </c>
      <c r="AV5008" s="116">
        <v>120.82113513223401</v>
      </c>
      <c r="AW5008" s="116">
        <v>0.71301431019999995</v>
      </c>
    </row>
    <row r="5009" spans="1:49" x14ac:dyDescent="0.25">
      <c r="A5009" s="127">
        <v>260000</v>
      </c>
      <c r="B5009" s="127">
        <v>2500000</v>
      </c>
      <c r="C5009" s="127">
        <v>860000</v>
      </c>
      <c r="D5009" s="116" t="s">
        <v>314</v>
      </c>
      <c r="E5009" s="116" t="s">
        <v>315</v>
      </c>
      <c r="F5009" s="116" t="s">
        <v>316</v>
      </c>
      <c r="G5009" s="116" t="s">
        <v>317</v>
      </c>
      <c r="H5009" s="116">
        <v>0.36</v>
      </c>
      <c r="I5009" s="116">
        <v>0.57999999999999996</v>
      </c>
      <c r="J5009" s="116" t="s">
        <v>326</v>
      </c>
      <c r="K5009" s="116">
        <v>8.8366499508579999E-2</v>
      </c>
      <c r="L5009" s="116">
        <v>3975.3911841947202</v>
      </c>
      <c r="M5009" s="116">
        <v>11.364647280815101</v>
      </c>
      <c r="N5009" s="116">
        <v>2.18125492641976</v>
      </c>
      <c r="O5009" s="116">
        <v>1.00425409835539</v>
      </c>
      <c r="P5009" s="116">
        <v>0.19274986238357</v>
      </c>
      <c r="Q5009" s="116">
        <v>351.29140312457599</v>
      </c>
      <c r="R5009" s="116">
        <v>1310</v>
      </c>
      <c r="S5009" s="116" t="s">
        <v>318</v>
      </c>
      <c r="T5009" s="116">
        <v>1310</v>
      </c>
      <c r="U5009" s="116" t="s">
        <v>327</v>
      </c>
      <c r="V5009" s="116" t="s">
        <v>326</v>
      </c>
      <c r="Z5009" s="116">
        <v>0</v>
      </c>
      <c r="AA5009" s="116">
        <v>1</v>
      </c>
      <c r="AB5009" s="116">
        <v>1.00425409835539</v>
      </c>
      <c r="AC5009" s="116">
        <v>0.19274986238357</v>
      </c>
      <c r="AD5009" s="116">
        <v>351.29140312457599</v>
      </c>
      <c r="AF5009" s="116">
        <v>-1</v>
      </c>
      <c r="AG5009" s="116">
        <v>-1</v>
      </c>
      <c r="AH5009" s="116">
        <v>-1</v>
      </c>
      <c r="AI5009" s="116">
        <v>-1</v>
      </c>
      <c r="AJ5009" s="116">
        <v>0</v>
      </c>
      <c r="AM5009" s="116" t="s">
        <v>319</v>
      </c>
      <c r="AN5009" s="116" t="s">
        <v>328</v>
      </c>
      <c r="AQ5009" s="116">
        <v>783</v>
      </c>
      <c r="AR5009" s="116" t="s">
        <v>352</v>
      </c>
      <c r="AS5009" s="116" t="s">
        <v>256</v>
      </c>
      <c r="AT5009" s="116" t="s">
        <v>268</v>
      </c>
      <c r="AV5009" s="116">
        <v>77.042140285841995</v>
      </c>
      <c r="AW5009" s="116">
        <v>0.28490786950000002</v>
      </c>
    </row>
    <row r="5010" spans="1:49" x14ac:dyDescent="0.25">
      <c r="A5010" s="127">
        <v>260000</v>
      </c>
      <c r="B5010" s="127">
        <v>2500000</v>
      </c>
      <c r="C5010" s="127">
        <v>860000</v>
      </c>
      <c r="D5010" s="116" t="s">
        <v>314</v>
      </c>
      <c r="E5010" s="116" t="s">
        <v>315</v>
      </c>
      <c r="F5010" s="116" t="s">
        <v>316</v>
      </c>
      <c r="G5010" s="116" t="s">
        <v>317</v>
      </c>
      <c r="H5010" s="116">
        <v>0.36</v>
      </c>
      <c r="I5010" s="116">
        <v>0.57999999999999996</v>
      </c>
      <c r="J5010" s="116" t="s">
        <v>326</v>
      </c>
      <c r="K5010" s="116">
        <v>1.8377069750540001E-2</v>
      </c>
      <c r="L5010" s="116">
        <v>3975.3911841947202</v>
      </c>
      <c r="M5010" s="116">
        <v>11.364647280815101</v>
      </c>
      <c r="N5010" s="116">
        <v>2.18125492641976</v>
      </c>
      <c r="O5010" s="116">
        <v>0.20884891576989001</v>
      </c>
      <c r="P5010" s="116">
        <v>4.0085073926529997E-2</v>
      </c>
      <c r="Q5010" s="116">
        <v>73.056041077652097</v>
      </c>
      <c r="R5010" s="116">
        <v>1310</v>
      </c>
      <c r="S5010" s="116" t="s">
        <v>318</v>
      </c>
      <c r="T5010" s="116">
        <v>1310</v>
      </c>
      <c r="U5010" s="116" t="s">
        <v>327</v>
      </c>
      <c r="V5010" s="116" t="s">
        <v>326</v>
      </c>
      <c r="Z5010" s="116">
        <v>0</v>
      </c>
      <c r="AA5010" s="116">
        <v>1</v>
      </c>
      <c r="AB5010" s="116">
        <v>0.20884891576989001</v>
      </c>
      <c r="AC5010" s="116">
        <v>4.0085073926529997E-2</v>
      </c>
      <c r="AD5010" s="116">
        <v>73.0560410776541</v>
      </c>
      <c r="AF5010" s="116">
        <v>-1</v>
      </c>
      <c r="AG5010" s="116">
        <v>-1</v>
      </c>
      <c r="AH5010" s="116">
        <v>-1</v>
      </c>
      <c r="AI5010" s="116">
        <v>-1</v>
      </c>
      <c r="AJ5010" s="116">
        <v>0</v>
      </c>
      <c r="AM5010" s="116" t="s">
        <v>319</v>
      </c>
      <c r="AN5010" s="116" t="s">
        <v>328</v>
      </c>
      <c r="AQ5010" s="116">
        <v>783</v>
      </c>
      <c r="AR5010" s="116" t="s">
        <v>352</v>
      </c>
      <c r="AS5010" s="116" t="s">
        <v>256</v>
      </c>
      <c r="AT5010" s="116" t="s">
        <v>268</v>
      </c>
      <c r="AV5010" s="116">
        <v>73.460799899199003</v>
      </c>
      <c r="AW5010" s="116">
        <v>5.9250641600000001E-2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2"/>
  <sheetViews>
    <sheetView workbookViewId="0">
      <selection activeCell="E3" sqref="E3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164</v>
      </c>
      <c r="B1" s="16" t="s">
        <v>18</v>
      </c>
      <c r="C1" s="16" t="s">
        <v>19</v>
      </c>
      <c r="D1" s="16" t="s">
        <v>177</v>
      </c>
      <c r="E1" s="16" t="s">
        <v>197</v>
      </c>
      <c r="F1" s="16" t="s">
        <v>191</v>
      </c>
      <c r="G1" s="16" t="s">
        <v>178</v>
      </c>
      <c r="H1" s="16" t="s">
        <v>179</v>
      </c>
      <c r="I1" s="16" t="s">
        <v>180</v>
      </c>
      <c r="J1" s="16" t="s">
        <v>181</v>
      </c>
      <c r="K1" s="16" t="s">
        <v>182</v>
      </c>
      <c r="L1" s="16" t="s">
        <v>183</v>
      </c>
      <c r="M1" s="16" t="s">
        <v>184</v>
      </c>
      <c r="N1" s="16" t="s">
        <v>185</v>
      </c>
      <c r="O1" s="16" t="s">
        <v>186</v>
      </c>
      <c r="P1" s="16" t="s">
        <v>187</v>
      </c>
      <c r="Q1" s="16" t="s">
        <v>188</v>
      </c>
      <c r="R1" s="16" t="s">
        <v>189</v>
      </c>
      <c r="S1" s="16" t="s">
        <v>190</v>
      </c>
    </row>
    <row r="2" spans="1:19" ht="38.25" x14ac:dyDescent="0.25">
      <c r="A2" s="10"/>
      <c r="B2" s="108" t="s">
        <v>255</v>
      </c>
      <c r="C2" s="108" t="s">
        <v>256</v>
      </c>
      <c r="D2" s="108" t="s">
        <v>131</v>
      </c>
      <c r="E2" s="10">
        <v>1</v>
      </c>
      <c r="F2" s="72">
        <f>(((LN(E2))*0.3178)+0.7405)</f>
        <v>0.74050000000000005</v>
      </c>
      <c r="G2" s="87"/>
      <c r="H2" s="87"/>
      <c r="I2" s="83">
        <f>(F2*G2)/100</f>
        <v>0</v>
      </c>
      <c r="J2" s="84">
        <f>(F2*H2)/100</f>
        <v>0</v>
      </c>
      <c r="K2" s="85">
        <f>G2-I2</f>
        <v>0</v>
      </c>
      <c r="L2" s="85">
        <f>H2-J2</f>
        <v>0</v>
      </c>
      <c r="M2" s="10"/>
      <c r="N2" s="10"/>
      <c r="O2" s="10"/>
      <c r="P2" s="86">
        <f>ROUND((K2*N2)/100,1)</f>
        <v>0</v>
      </c>
      <c r="Q2" s="86">
        <f>ROUND((L2*O2)/100,1)</f>
        <v>0</v>
      </c>
      <c r="R2" s="86">
        <f>P2+I2</f>
        <v>0</v>
      </c>
      <c r="S2" s="86">
        <f>Q2+J2</f>
        <v>0</v>
      </c>
    </row>
    <row r="3" spans="1:19" x14ac:dyDescent="0.25">
      <c r="A3" s="10"/>
      <c r="B3" s="10"/>
      <c r="C3" s="82"/>
      <c r="D3" s="82"/>
      <c r="E3" s="10"/>
      <c r="F3" s="72" t="e">
        <f t="shared" ref="F3:F4" si="0">(((LN(C16))*0.3178)+0.7405)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81"/>
      <c r="C4" s="81"/>
      <c r="D4" s="81"/>
      <c r="E4" s="10"/>
      <c r="F4" s="72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192</v>
      </c>
    </row>
    <row r="9" spans="1:19" ht="60" x14ac:dyDescent="0.25">
      <c r="A9" s="16" t="s">
        <v>193</v>
      </c>
      <c r="B9" s="16"/>
    </row>
    <row r="10" spans="1:19" x14ac:dyDescent="0.25">
      <c r="A10" s="10" t="s">
        <v>194</v>
      </c>
      <c r="B10" s="10">
        <v>2.2000000000000002</v>
      </c>
    </row>
    <row r="11" spans="1:19" x14ac:dyDescent="0.25">
      <c r="A11" s="10" t="s">
        <v>195</v>
      </c>
      <c r="B11" s="10">
        <v>1.6</v>
      </c>
      <c r="C11" s="9" t="s">
        <v>243</v>
      </c>
    </row>
    <row r="12" spans="1:19" ht="75" x14ac:dyDescent="0.25">
      <c r="A12" s="88" t="s">
        <v>196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workbookViewId="0">
      <selection activeCell="H1" sqref="H1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25.5" x14ac:dyDescent="0.25">
      <c r="A1" s="113" t="s">
        <v>164</v>
      </c>
      <c r="B1" s="113" t="s">
        <v>18</v>
      </c>
      <c r="C1" s="113" t="s">
        <v>19</v>
      </c>
      <c r="D1" s="113" t="s">
        <v>37</v>
      </c>
      <c r="E1" s="113" t="s">
        <v>175</v>
      </c>
      <c r="F1" s="113" t="s">
        <v>176</v>
      </c>
      <c r="G1" s="113" t="s">
        <v>20</v>
      </c>
      <c r="H1" s="113" t="s">
        <v>38</v>
      </c>
      <c r="I1" s="113" t="s">
        <v>39</v>
      </c>
      <c r="K1" s="5"/>
    </row>
    <row r="2" spans="1:12" x14ac:dyDescent="0.25">
      <c r="A2" s="108" t="s">
        <v>59</v>
      </c>
      <c r="B2" s="108" t="s">
        <v>246</v>
      </c>
      <c r="C2" s="108" t="s">
        <v>3</v>
      </c>
      <c r="D2" s="108" t="s">
        <v>3</v>
      </c>
      <c r="E2" s="108" t="s">
        <v>68</v>
      </c>
      <c r="F2" s="81"/>
      <c r="G2" s="112">
        <v>664</v>
      </c>
      <c r="H2" s="112">
        <v>299</v>
      </c>
      <c r="I2" s="114"/>
      <c r="K2" s="6"/>
    </row>
    <row r="3" spans="1:12" ht="25.5" x14ac:dyDescent="0.25">
      <c r="A3" s="108" t="s">
        <v>59</v>
      </c>
      <c r="B3" s="108" t="s">
        <v>263</v>
      </c>
      <c r="C3" s="108" t="s">
        <v>264</v>
      </c>
      <c r="D3" s="108" t="s">
        <v>86</v>
      </c>
      <c r="E3" s="108" t="s">
        <v>68</v>
      </c>
      <c r="F3" s="81"/>
      <c r="G3" s="112" t="s">
        <v>45</v>
      </c>
      <c r="H3" s="112" t="s">
        <v>45</v>
      </c>
      <c r="I3" s="114"/>
      <c r="K3" s="6"/>
    </row>
    <row r="4" spans="1:12" x14ac:dyDescent="0.25">
      <c r="A4" s="81"/>
      <c r="B4" s="81"/>
      <c r="C4" s="81"/>
      <c r="D4" s="81"/>
      <c r="E4" s="81"/>
      <c r="F4" s="81"/>
      <c r="G4" s="112"/>
      <c r="H4" s="112"/>
      <c r="I4" s="114"/>
      <c r="K4" s="6"/>
    </row>
    <row r="5" spans="1:12" x14ac:dyDescent="0.25">
      <c r="A5" s="81"/>
      <c r="B5" s="81"/>
      <c r="C5" s="81"/>
      <c r="D5" s="81"/>
      <c r="E5" s="81"/>
      <c r="F5" s="81"/>
      <c r="G5" s="112"/>
      <c r="H5" s="112"/>
      <c r="I5" s="114"/>
      <c r="K5" s="6"/>
    </row>
    <row r="6" spans="1:12" x14ac:dyDescent="0.25">
      <c r="A6" s="81"/>
      <c r="B6" s="81"/>
      <c r="C6" s="81"/>
      <c r="D6" s="81"/>
      <c r="E6" s="81"/>
      <c r="F6" s="81"/>
      <c r="G6" s="81"/>
      <c r="H6" s="81"/>
      <c r="I6" s="81"/>
      <c r="K6" s="6"/>
    </row>
    <row r="7" spans="1:12" x14ac:dyDescent="0.25">
      <c r="A7" s="81"/>
      <c r="B7" s="81"/>
      <c r="C7" s="81"/>
      <c r="D7" s="81"/>
      <c r="E7" s="81"/>
      <c r="F7" s="81"/>
      <c r="G7" s="81"/>
      <c r="H7" s="81"/>
      <c r="I7" s="81"/>
      <c r="L7" s="6"/>
    </row>
    <row r="8" spans="1:12" x14ac:dyDescent="0.25">
      <c r="A8" s="81"/>
      <c r="B8" s="81"/>
      <c r="C8" s="81"/>
      <c r="D8" s="81"/>
      <c r="E8" s="81"/>
      <c r="F8" s="81"/>
      <c r="G8" s="81"/>
      <c r="H8" s="81"/>
      <c r="I8" s="81"/>
      <c r="L8" s="6"/>
    </row>
    <row r="9" spans="1:12" x14ac:dyDescent="0.25">
      <c r="A9" s="81"/>
      <c r="B9" s="81"/>
      <c r="C9" s="81"/>
      <c r="D9" s="81"/>
      <c r="E9" s="81"/>
      <c r="F9" s="81"/>
      <c r="G9" s="81"/>
      <c r="H9" s="81"/>
      <c r="I9" s="81"/>
      <c r="L9" s="6"/>
    </row>
    <row r="10" spans="1:12" x14ac:dyDescent="0.25">
      <c r="A10" s="81"/>
      <c r="B10" s="81"/>
      <c r="C10" s="81"/>
      <c r="D10" s="81"/>
      <c r="E10" s="81"/>
      <c r="F10" s="81"/>
      <c r="G10" s="115"/>
      <c r="H10" s="115"/>
      <c r="I10" s="81"/>
      <c r="L10" s="6"/>
    </row>
    <row r="11" spans="1:12" x14ac:dyDescent="0.25">
      <c r="A11" s="81"/>
      <c r="B11" s="81"/>
      <c r="C11" s="81"/>
      <c r="D11" s="81"/>
      <c r="E11" s="81"/>
      <c r="F11" s="81"/>
      <c r="G11" s="115"/>
      <c r="H11" s="115"/>
      <c r="I11" s="81"/>
      <c r="L11" s="6"/>
    </row>
    <row r="12" spans="1:12" x14ac:dyDescent="0.25">
      <c r="A12" s="81"/>
      <c r="B12" s="81"/>
      <c r="C12" s="81"/>
      <c r="D12" s="81"/>
      <c r="E12" s="81"/>
      <c r="F12" s="81"/>
      <c r="G12" s="115"/>
      <c r="H12" s="115"/>
      <c r="I12" s="81"/>
      <c r="L12" s="6"/>
    </row>
    <row r="13" spans="1:12" x14ac:dyDescent="0.25">
      <c r="A13" s="81"/>
      <c r="B13" s="81"/>
      <c r="C13" s="81"/>
      <c r="D13" s="81"/>
      <c r="E13" s="81"/>
      <c r="F13" s="81"/>
      <c r="G13" s="115"/>
      <c r="H13" s="115"/>
      <c r="I13" s="81"/>
      <c r="L13" s="6"/>
    </row>
    <row r="14" spans="1:12" x14ac:dyDescent="0.25">
      <c r="A14" s="81"/>
      <c r="B14" s="81"/>
      <c r="C14" s="81"/>
      <c r="D14" s="81"/>
      <c r="E14" s="81"/>
      <c r="F14" s="81"/>
      <c r="G14" s="115"/>
      <c r="H14" s="115"/>
      <c r="I14" s="81"/>
      <c r="L14" s="6"/>
    </row>
    <row r="15" spans="1:12" x14ac:dyDescent="0.25">
      <c r="A15" s="81"/>
      <c r="B15" s="81"/>
      <c r="C15" s="81"/>
      <c r="D15" s="81"/>
      <c r="E15" s="81"/>
      <c r="F15" s="81"/>
      <c r="G15" s="115"/>
      <c r="H15" s="115"/>
      <c r="I15" s="81"/>
      <c r="L15" s="6"/>
    </row>
    <row r="16" spans="1:12" x14ac:dyDescent="0.25">
      <c r="A16" s="81"/>
      <c r="B16" s="81"/>
      <c r="C16" s="81"/>
      <c r="D16" s="81"/>
      <c r="E16" s="81"/>
      <c r="F16" s="81"/>
      <c r="G16" s="115"/>
      <c r="H16" s="115"/>
      <c r="I16" s="81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"/>
  <sheetViews>
    <sheetView workbookViewId="0">
      <selection activeCell="B16" sqref="B16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3" t="s">
        <v>198</v>
      </c>
    </row>
    <row r="3" spans="1:4" x14ac:dyDescent="0.25">
      <c r="A3" s="89" t="s">
        <v>199</v>
      </c>
    </row>
    <row r="5" spans="1:4" x14ac:dyDescent="0.25">
      <c r="A5" s="90" t="s">
        <v>200</v>
      </c>
      <c r="B5" s="105" t="s">
        <v>244</v>
      </c>
      <c r="C5" s="90" t="s">
        <v>201</v>
      </c>
      <c r="D5" s="90" t="s">
        <v>202</v>
      </c>
    </row>
    <row r="6" spans="1:4" x14ac:dyDescent="0.25">
      <c r="A6" s="91" t="s">
        <v>203</v>
      </c>
      <c r="B6" s="106">
        <v>0.03</v>
      </c>
      <c r="C6" s="92">
        <v>0.03</v>
      </c>
      <c r="D6" s="91"/>
    </row>
    <row r="7" spans="1:4" x14ac:dyDescent="0.25">
      <c r="A7" s="93" t="s">
        <v>204</v>
      </c>
      <c r="B7" s="106">
        <v>5.0000000000000001E-3</v>
      </c>
      <c r="C7" s="92">
        <v>5.0000000000000001E-3</v>
      </c>
      <c r="D7" s="91"/>
    </row>
    <row r="8" spans="1:4" x14ac:dyDescent="0.25">
      <c r="A8" s="93" t="s">
        <v>205</v>
      </c>
      <c r="B8" s="106">
        <v>5.0000000000000001E-3</v>
      </c>
      <c r="C8" s="106">
        <v>5.0000000000000001E-3</v>
      </c>
      <c r="D8" s="91"/>
    </row>
    <row r="9" spans="1:4" x14ac:dyDescent="0.25">
      <c r="A9" s="93" t="s">
        <v>206</v>
      </c>
      <c r="B9" s="106">
        <v>5.0000000000000001E-3</v>
      </c>
      <c r="C9" s="106">
        <v>5.0000000000000001E-3</v>
      </c>
      <c r="D9" s="91"/>
    </row>
    <row r="10" spans="1:4" x14ac:dyDescent="0.25">
      <c r="A10" s="93" t="s">
        <v>207</v>
      </c>
      <c r="B10" s="106">
        <v>5.0000000000000001E-3</v>
      </c>
      <c r="C10" s="106">
        <v>5.0000000000000001E-3</v>
      </c>
      <c r="D10" s="91"/>
    </row>
    <row r="11" spans="1:4" x14ac:dyDescent="0.25">
      <c r="A11" s="91" t="s">
        <v>208</v>
      </c>
      <c r="B11" s="92">
        <v>2.5000000000000001E-3</v>
      </c>
      <c r="C11" s="92">
        <v>2.5000000000000001E-3</v>
      </c>
      <c r="D11" s="91"/>
    </row>
    <row r="12" spans="1:4" x14ac:dyDescent="0.25">
      <c r="A12" s="91" t="s">
        <v>209</v>
      </c>
      <c r="B12" s="92">
        <v>2.5000000000000001E-3</v>
      </c>
      <c r="C12" s="92">
        <v>2.5000000000000001E-3</v>
      </c>
      <c r="D12" s="91"/>
    </row>
    <row r="13" spans="1:4" x14ac:dyDescent="0.25">
      <c r="A13" s="91" t="s">
        <v>210</v>
      </c>
      <c r="B13" s="92">
        <v>2.5000000000000001E-3</v>
      </c>
      <c r="C13" s="92">
        <v>2.5000000000000001E-3</v>
      </c>
      <c r="D13" s="91"/>
    </row>
    <row r="14" spans="1:4" x14ac:dyDescent="0.25">
      <c r="A14" s="91" t="s">
        <v>211</v>
      </c>
      <c r="B14" s="92">
        <v>2.5000000000000001E-3</v>
      </c>
      <c r="C14" s="92">
        <v>2.5000000000000001E-3</v>
      </c>
      <c r="D14" s="91"/>
    </row>
    <row r="16" spans="1:4" x14ac:dyDescent="0.25">
      <c r="A16" s="94" t="s">
        <v>212</v>
      </c>
      <c r="B16" s="95">
        <f>SUM(C6:C14)</f>
        <v>0.06</v>
      </c>
      <c r="C16" s="23" t="s">
        <v>213</v>
      </c>
    </row>
    <row r="19" spans="1:3" x14ac:dyDescent="0.25">
      <c r="A19" s="96" t="s">
        <v>214</v>
      </c>
    </row>
    <row r="20" spans="1:3" x14ac:dyDescent="0.25">
      <c r="A20" s="148" t="s">
        <v>215</v>
      </c>
      <c r="B20" s="149"/>
      <c r="C20" s="149"/>
    </row>
    <row r="21" spans="1:3" x14ac:dyDescent="0.25">
      <c r="A21" s="148" t="s">
        <v>216</v>
      </c>
      <c r="B21" s="149"/>
      <c r="C21" s="149"/>
    </row>
    <row r="22" spans="1:3" x14ac:dyDescent="0.25">
      <c r="A22" s="148" t="s">
        <v>217</v>
      </c>
      <c r="B22" s="149"/>
      <c r="C22" s="149"/>
    </row>
    <row r="23" spans="1:3" x14ac:dyDescent="0.25">
      <c r="A23" s="148" t="s">
        <v>218</v>
      </c>
      <c r="B23" s="149"/>
      <c r="C23" s="149"/>
    </row>
    <row r="24" spans="1:3" x14ac:dyDescent="0.25">
      <c r="A24" s="148" t="s">
        <v>219</v>
      </c>
      <c r="B24" s="149"/>
      <c r="C24" s="149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164</v>
      </c>
      <c r="B1" s="16" t="s">
        <v>18</v>
      </c>
      <c r="C1" s="17" t="s">
        <v>19</v>
      </c>
      <c r="D1" s="16" t="s">
        <v>165</v>
      </c>
      <c r="E1" s="16" t="s">
        <v>166</v>
      </c>
      <c r="F1" s="16" t="s">
        <v>27</v>
      </c>
      <c r="G1" s="16" t="s">
        <v>167</v>
      </c>
      <c r="H1" s="16" t="s">
        <v>168</v>
      </c>
      <c r="I1" s="16" t="s">
        <v>169</v>
      </c>
      <c r="J1" s="16" t="s">
        <v>170</v>
      </c>
      <c r="K1" s="16" t="s">
        <v>171</v>
      </c>
      <c r="L1" s="16" t="s">
        <v>172</v>
      </c>
      <c r="M1" s="16" t="s">
        <v>173</v>
      </c>
      <c r="N1" s="16" t="s">
        <v>174</v>
      </c>
      <c r="O1" s="17" t="s">
        <v>30</v>
      </c>
      <c r="Q1" s="18" t="s">
        <v>31</v>
      </c>
    </row>
    <row r="2" spans="1:17" ht="15.75" x14ac:dyDescent="0.25">
      <c r="A2" s="81"/>
      <c r="B2" s="81"/>
      <c r="C2" s="81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1"/>
      <c r="B3" s="81"/>
      <c r="C3" s="81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1"/>
      <c r="B4" s="81"/>
      <c r="C4" s="81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1"/>
      <c r="B5" s="81"/>
      <c r="C5" s="81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1"/>
      <c r="B6" s="81"/>
      <c r="C6" s="81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1"/>
      <c r="B7" s="81"/>
      <c r="C7" s="81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1"/>
      <c r="B8" s="81"/>
      <c r="C8" s="81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1"/>
      <c r="B9" s="81"/>
      <c r="C9" s="81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1"/>
      <c r="B10" s="81"/>
      <c r="C10" s="81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1"/>
      <c r="B11" s="81"/>
      <c r="C11" s="81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1"/>
      <c r="B12" s="81"/>
      <c r="C12" s="81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1"/>
      <c r="B13" s="81"/>
      <c r="C13" s="81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1"/>
      <c r="B14" s="81"/>
      <c r="C14" s="81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1"/>
      <c r="B15" s="81"/>
      <c r="C15" s="81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1"/>
      <c r="B16" s="81"/>
      <c r="C16" s="81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1"/>
      <c r="B17" s="81"/>
      <c r="C17" s="81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1"/>
      <c r="B18" s="81"/>
      <c r="C18" s="81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1"/>
      <c r="B19" s="81"/>
      <c r="C19" s="81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1"/>
      <c r="B20" s="81"/>
      <c r="C20" s="81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1"/>
      <c r="B21" s="81"/>
      <c r="C21" s="81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1"/>
      <c r="B22" s="81"/>
      <c r="C22" s="81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1"/>
      <c r="B23" s="81"/>
      <c r="C23" s="81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1"/>
      <c r="B24" s="81"/>
      <c r="C24" s="81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1"/>
      <c r="B25" s="81"/>
      <c r="C25" s="81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1"/>
      <c r="B26" s="81"/>
      <c r="C26" s="81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1"/>
      <c r="B27" s="81"/>
      <c r="C27" s="81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1"/>
      <c r="B28" s="81"/>
      <c r="C28" s="81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1"/>
      <c r="B29" s="81"/>
      <c r="C29" s="81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Notes</vt:lpstr>
      <vt:lpstr>New Required Reductions</vt:lpstr>
      <vt:lpstr>CIRL Summary</vt:lpstr>
      <vt:lpstr>2020 Pivot Load Summary</vt:lpstr>
      <vt:lpstr>2020 GIS Load Summary</vt:lpstr>
      <vt:lpstr>Retention, Trains, and Swales</vt:lpstr>
      <vt:lpstr>Street Sweeping and CO</vt:lpstr>
      <vt:lpstr>Education</vt:lpstr>
      <vt:lpstr>Wet Detention Calcs</vt:lpstr>
      <vt:lpstr>Reuse Calcs</vt:lpstr>
      <vt:lpstr>Exfil Trenches</vt:lpstr>
      <vt:lpstr>OSTDS Conversion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2020-10-29T16:34:28Z</dcterms:modified>
</cp:coreProperties>
</file>